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2021-ON THE WAY TO NEW JOURNEY\10. Built-in Template\Stock Management\"/>
    </mc:Choice>
  </mc:AlternateContent>
  <workbookProtection workbookAlgorithmName="SHA-512" workbookHashValue="KHDpgtr7FkqTXYENPGq8gjHWLIfX8+OpkOzn3qK4c4GRTNfCSd6b2/TubaUVuJxgwp80lLwfFI1g436JN3nrhQ==" workbookSaltValue="7CrXacJho9yzZYC54oLS5Q==" workbookSpinCount="100000" lockStructure="1"/>
  <bookViews>
    <workbookView xWindow="0" yWindow="0" windowWidth="25605" windowHeight="16005" tabRatio="500"/>
  </bookViews>
  <sheets>
    <sheet name="Instruction" sheetId="19" r:id="rId1"/>
    <sheet name="Stock Portfolio" sheetId="13" r:id="rId2"/>
    <sheet name="Money Transferring" sheetId="14" r:id="rId3"/>
    <sheet name="ROI" sheetId="17" r:id="rId4"/>
    <sheet name="Current Portfolio" sheetId="20" r:id="rId5"/>
    <sheet name="Industry group" sheetId="21" state="hidden" r:id="rId6"/>
  </sheets>
  <externalReferences>
    <externalReference r:id="rId7"/>
    <externalReference r:id="rId8"/>
  </externalReferences>
  <definedNames>
    <definedName name="_xlnm._FilterDatabase" localSheetId="5" hidden="1">'Industry group'!$A$1:$A$20</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Portfolio'!$A$1:$V$32</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Portfolio'!$U$1</definedName>
    <definedName name="valHighlight">#REF!</definedName>
  </definedNames>
  <calcPr calcId="162913"/>
  <pivotCaches>
    <pivotCache cacheId="0" r:id="rId9"/>
  </pivotCaches>
</workbook>
</file>

<file path=xl/calcChain.xml><?xml version="1.0" encoding="utf-8"?>
<calcChain xmlns="http://schemas.openxmlformats.org/spreadsheetml/2006/main">
  <c r="B2" i="13" l="1"/>
  <c r="AG16" i="13" l="1"/>
  <c r="B2" i="14" l="1"/>
  <c r="AB19" i="13" l="1"/>
  <c r="AB20" i="13"/>
  <c r="AB22" i="13"/>
  <c r="AB23" i="13"/>
  <c r="AB24" i="13"/>
  <c r="AB25" i="13"/>
  <c r="AB26" i="13"/>
  <c r="AB27" i="13"/>
  <c r="AB28" i="13"/>
  <c r="AB29" i="13"/>
  <c r="AB30" i="13"/>
  <c r="AB31" i="13"/>
  <c r="AB32" i="13"/>
  <c r="AB33" i="13"/>
  <c r="AB34" i="13"/>
  <c r="AB35" i="13"/>
  <c r="AB36" i="13"/>
  <c r="AB37" i="13"/>
  <c r="AB38" i="13"/>
  <c r="AB39" i="13"/>
  <c r="AB40" i="13"/>
  <c r="AB41" i="13"/>
  <c r="AB42" i="13"/>
  <c r="AB43" i="13"/>
  <c r="AB44" i="13"/>
  <c r="AB45" i="13"/>
  <c r="AB46" i="13"/>
  <c r="AB47" i="13"/>
  <c r="AB48" i="13"/>
  <c r="AB49" i="13"/>
  <c r="AB50" i="13"/>
  <c r="AB51" i="13"/>
  <c r="AB52" i="13"/>
  <c r="AB53" i="13"/>
  <c r="AB54" i="13"/>
  <c r="AB55" i="13"/>
  <c r="AB56" i="13"/>
  <c r="AB57" i="13"/>
  <c r="AB58" i="13"/>
  <c r="AB59" i="13"/>
  <c r="AB60" i="13"/>
  <c r="AB61" i="13"/>
  <c r="AB62" i="13"/>
  <c r="AB63" i="13"/>
  <c r="AB64" i="13"/>
  <c r="AB65" i="13"/>
  <c r="AB66" i="13"/>
  <c r="AB67" i="13"/>
  <c r="AB68" i="13"/>
  <c r="AB69" i="13"/>
  <c r="AB70" i="13"/>
  <c r="AB71" i="13"/>
  <c r="AB72" i="13"/>
  <c r="AB73" i="13"/>
  <c r="AB74" i="13"/>
  <c r="AB75" i="13"/>
  <c r="AB76" i="13"/>
  <c r="AB77" i="13"/>
  <c r="AB78" i="13"/>
  <c r="AB79" i="13"/>
  <c r="AB80" i="13"/>
  <c r="AB81" i="13"/>
  <c r="AB82" i="13"/>
  <c r="AB83" i="13"/>
  <c r="AB84" i="13"/>
  <c r="AB85" i="13"/>
  <c r="AB86" i="13"/>
  <c r="AB87" i="13"/>
  <c r="AB88" i="13"/>
  <c r="AB89" i="13"/>
  <c r="AB90" i="13"/>
  <c r="AB91" i="13"/>
  <c r="AB92" i="13"/>
  <c r="AB93" i="13"/>
  <c r="AB94" i="13"/>
  <c r="AB95" i="13"/>
  <c r="AB96" i="13"/>
  <c r="AB97" i="13"/>
  <c r="AB98" i="13"/>
  <c r="AB99" i="13"/>
  <c r="AB100" i="13"/>
  <c r="AB101" i="13"/>
  <c r="AB102" i="13"/>
  <c r="AB103" i="13"/>
  <c r="AB104" i="13"/>
  <c r="AB105" i="13"/>
  <c r="AB106" i="13"/>
  <c r="AB107" i="13"/>
  <c r="AB108" i="13"/>
  <c r="AB109" i="13"/>
  <c r="AB110" i="13"/>
  <c r="AB111" i="13"/>
  <c r="AB112" i="13"/>
  <c r="AB113" i="13"/>
  <c r="AB114" i="13"/>
  <c r="AB115" i="13"/>
  <c r="AB116" i="13"/>
  <c r="AB117" i="13"/>
  <c r="AB118" i="13"/>
  <c r="AB119" i="13"/>
  <c r="AB120" i="13"/>
  <c r="AB121" i="13"/>
  <c r="AB122" i="13"/>
  <c r="AB123" i="13"/>
  <c r="AB124" i="13"/>
  <c r="AB125" i="13"/>
  <c r="AB126" i="13"/>
  <c r="AB127" i="13"/>
  <c r="AB128" i="13"/>
  <c r="AB129" i="13"/>
  <c r="AB130" i="13"/>
  <c r="AB131" i="13"/>
  <c r="AB132" i="13"/>
  <c r="AB133" i="13"/>
  <c r="AB134" i="13"/>
  <c r="AB135" i="13"/>
  <c r="AB136" i="13"/>
  <c r="AB137" i="13"/>
  <c r="AB138" i="13"/>
  <c r="AB139" i="13"/>
  <c r="AB140" i="13"/>
  <c r="AB141" i="13"/>
  <c r="AB142" i="13"/>
  <c r="AB143" i="13"/>
  <c r="AB144" i="13"/>
  <c r="AB145" i="13"/>
  <c r="AB146" i="13"/>
  <c r="AB147" i="13"/>
  <c r="AB148" i="13"/>
  <c r="AB149" i="13"/>
  <c r="AB150" i="13"/>
  <c r="AB151" i="13"/>
  <c r="AB152" i="13"/>
  <c r="AB153" i="13"/>
  <c r="AB154" i="13"/>
  <c r="AB155" i="13"/>
  <c r="AB156" i="13"/>
  <c r="AB157" i="13"/>
  <c r="AB158" i="13"/>
  <c r="AB159" i="13"/>
  <c r="AB160" i="13"/>
  <c r="AB161" i="13"/>
  <c r="AB162" i="13"/>
  <c r="AB163" i="13"/>
  <c r="AB164" i="13"/>
  <c r="AB165" i="13"/>
  <c r="AB166" i="13"/>
  <c r="AB167" i="13"/>
  <c r="AB168" i="13"/>
  <c r="AB169" i="13"/>
  <c r="AB170" i="13"/>
  <c r="AB171" i="13"/>
  <c r="AB172" i="13"/>
  <c r="AB173" i="13"/>
  <c r="AB174" i="13"/>
  <c r="AB175" i="13"/>
  <c r="AB176" i="13"/>
  <c r="AB177" i="13"/>
  <c r="AB178" i="13"/>
  <c r="AB179" i="13"/>
  <c r="AB180" i="13"/>
  <c r="AB181" i="13"/>
  <c r="AB182" i="13"/>
  <c r="AB183" i="13"/>
  <c r="AB184" i="13"/>
  <c r="AB185" i="13"/>
  <c r="AB186" i="13"/>
  <c r="AB187" i="13"/>
  <c r="AB188" i="13"/>
  <c r="AB189" i="13"/>
  <c r="AB190" i="13"/>
  <c r="AB191" i="13"/>
  <c r="AB192" i="13"/>
  <c r="AB193" i="13"/>
  <c r="AB194" i="13"/>
  <c r="AB195" i="13"/>
  <c r="AB196" i="13"/>
  <c r="AB197" i="13"/>
  <c r="AB198" i="13"/>
  <c r="AB199" i="13"/>
  <c r="AB200" i="13"/>
  <c r="AB201" i="13"/>
  <c r="AB202" i="13"/>
  <c r="AB203" i="13"/>
  <c r="AB204" i="13"/>
  <c r="AB205" i="13"/>
  <c r="AB206" i="13"/>
  <c r="AB207" i="13"/>
  <c r="AB208" i="13"/>
  <c r="AB209" i="13"/>
  <c r="AB210" i="13"/>
  <c r="AB211" i="13"/>
  <c r="AB212" i="13"/>
  <c r="AB213" i="13"/>
  <c r="AB214" i="13"/>
  <c r="AB215" i="13"/>
  <c r="AB216" i="13"/>
  <c r="AB217" i="13"/>
  <c r="AB218" i="13"/>
  <c r="AB219" i="13"/>
  <c r="AB220" i="13"/>
  <c r="AB221" i="13"/>
  <c r="AB222" i="13"/>
  <c r="AB223" i="13"/>
  <c r="AB224" i="13"/>
  <c r="AB225" i="13"/>
  <c r="AB226" i="13"/>
  <c r="AB227" i="13"/>
  <c r="AB228" i="13"/>
  <c r="AB229" i="13"/>
  <c r="AB230" i="13"/>
  <c r="AB231" i="13"/>
  <c r="AB232" i="13"/>
  <c r="AB233" i="13"/>
  <c r="AB234" i="13"/>
  <c r="AB235" i="13"/>
  <c r="AB236" i="13"/>
  <c r="AB237" i="13"/>
  <c r="AB238" i="13"/>
  <c r="AB239" i="13"/>
  <c r="AB240" i="13"/>
  <c r="AB241" i="13"/>
  <c r="AB242" i="13"/>
  <c r="AB243" i="13"/>
  <c r="AB244" i="13"/>
  <c r="AB245" i="13"/>
  <c r="AB246" i="13"/>
  <c r="AB247" i="13"/>
  <c r="AB248" i="13"/>
  <c r="AB249" i="13"/>
  <c r="AB250" i="13"/>
  <c r="AB251" i="13"/>
  <c r="AB252" i="13"/>
  <c r="AB253" i="13"/>
  <c r="AB254" i="13"/>
  <c r="AB255" i="13"/>
  <c r="AB256" i="13"/>
  <c r="AB257" i="13"/>
  <c r="AB258" i="13"/>
  <c r="AB259" i="13"/>
  <c r="AB260" i="13"/>
  <c r="AB261" i="13"/>
  <c r="AB262" i="13"/>
  <c r="AB263" i="13"/>
  <c r="AB264" i="13"/>
  <c r="AB265" i="13"/>
  <c r="AB266" i="13"/>
  <c r="AB267" i="13"/>
  <c r="AB268" i="13"/>
  <c r="AB269" i="13"/>
  <c r="AB270" i="13"/>
  <c r="AB271" i="13"/>
  <c r="AB272" i="13"/>
  <c r="AB273" i="13"/>
  <c r="AB274" i="13"/>
  <c r="AB275" i="13"/>
  <c r="AB276" i="13"/>
  <c r="AB277" i="13"/>
  <c r="AB278" i="13"/>
  <c r="AB279" i="13"/>
  <c r="AB280" i="13"/>
  <c r="AB281" i="13"/>
  <c r="AB282" i="13"/>
  <c r="AB283" i="13"/>
  <c r="AB284" i="13"/>
  <c r="AB285" i="13"/>
  <c r="AB286" i="13"/>
  <c r="AB287" i="13"/>
  <c r="AB288" i="13"/>
  <c r="AB289" i="13"/>
  <c r="AB290" i="13"/>
  <c r="AB291" i="13"/>
  <c r="AB292" i="13"/>
  <c r="AB293" i="13"/>
  <c r="AB294" i="13"/>
  <c r="AB295" i="13"/>
  <c r="AB296" i="13"/>
  <c r="AB297" i="13"/>
  <c r="AB298" i="13"/>
  <c r="AB299" i="13"/>
  <c r="AB300" i="13"/>
  <c r="AB301" i="13"/>
  <c r="AB302" i="13"/>
  <c r="AB303" i="13"/>
  <c r="AB304" i="13"/>
  <c r="AB305" i="13"/>
  <c r="AB306" i="13"/>
  <c r="AB307" i="13"/>
  <c r="AB308" i="13"/>
  <c r="AB309" i="13"/>
  <c r="AB310" i="13"/>
  <c r="AB311" i="13"/>
  <c r="AB312" i="13"/>
  <c r="AB313" i="13"/>
  <c r="AB314" i="13"/>
  <c r="AB315" i="13"/>
  <c r="AB316" i="13"/>
  <c r="AB317" i="13"/>
  <c r="AB318" i="13"/>
  <c r="AB319" i="13"/>
  <c r="AB320" i="13"/>
  <c r="AB321" i="13"/>
  <c r="AB322" i="13"/>
  <c r="AB323" i="13"/>
  <c r="AB324" i="13"/>
  <c r="AB325" i="13"/>
  <c r="AB326" i="13"/>
  <c r="AB327" i="13"/>
  <c r="AB328" i="13"/>
  <c r="AB329" i="13"/>
  <c r="AB330" i="13"/>
  <c r="AB331" i="13"/>
  <c r="AB332" i="13"/>
  <c r="AB333" i="13"/>
  <c r="AB334" i="13"/>
  <c r="AB335" i="13"/>
  <c r="AB336" i="13"/>
  <c r="AB337" i="13"/>
  <c r="AB338" i="13"/>
  <c r="AB339" i="13"/>
  <c r="AB340" i="13"/>
  <c r="AB341" i="13"/>
  <c r="AB342" i="13"/>
  <c r="AB343" i="13"/>
  <c r="AB344" i="13"/>
  <c r="AB345" i="13"/>
  <c r="AB346" i="13"/>
  <c r="AB347" i="13"/>
  <c r="AB348" i="13"/>
  <c r="AB349" i="13"/>
  <c r="AB350" i="13"/>
  <c r="AB351" i="13"/>
  <c r="AB352" i="13"/>
  <c r="AB353" i="13"/>
  <c r="AB354" i="13"/>
  <c r="AB355" i="13"/>
  <c r="AB356" i="13"/>
  <c r="AB357" i="13"/>
  <c r="AB358" i="13"/>
  <c r="AB359" i="13"/>
  <c r="AB360" i="13"/>
  <c r="AB361" i="13"/>
  <c r="AB362" i="13"/>
  <c r="AB363" i="13"/>
  <c r="AB364" i="13"/>
  <c r="AB365" i="13"/>
  <c r="AB366" i="13"/>
  <c r="AB367" i="13"/>
  <c r="AB368" i="13"/>
  <c r="AB369" i="13"/>
  <c r="AB370" i="13"/>
  <c r="AB371" i="13"/>
  <c r="AB372" i="13"/>
  <c r="AB373" i="13"/>
  <c r="AB374" i="13"/>
  <c r="AB375" i="13"/>
  <c r="AB376" i="13"/>
  <c r="AB377" i="13"/>
  <c r="AB378" i="13"/>
  <c r="AB379" i="13"/>
  <c r="AB380" i="13"/>
  <c r="AB381" i="13"/>
  <c r="AB382" i="13"/>
  <c r="AB383" i="13"/>
  <c r="AB384" i="13"/>
  <c r="AB385" i="13"/>
  <c r="AB386" i="13"/>
  <c r="AB387" i="13"/>
  <c r="AB388" i="13"/>
  <c r="AB389" i="13"/>
  <c r="AB390" i="13"/>
  <c r="AB391" i="13"/>
  <c r="AB392" i="13"/>
  <c r="AB393" i="13"/>
  <c r="AB394" i="13"/>
  <c r="AB395" i="13"/>
  <c r="AB396" i="13"/>
  <c r="AB397" i="13"/>
  <c r="AB398" i="13"/>
  <c r="AB399" i="13"/>
  <c r="AB400" i="13"/>
  <c r="AB401" i="13"/>
  <c r="AB402" i="13"/>
  <c r="AB403" i="13"/>
  <c r="AB404" i="13"/>
  <c r="AB405" i="13"/>
  <c r="AB406" i="13"/>
  <c r="AB407" i="13"/>
  <c r="AB408" i="13"/>
  <c r="AB409" i="13"/>
  <c r="AB410" i="13"/>
  <c r="AB411" i="13"/>
  <c r="AB412" i="13"/>
  <c r="AB413" i="13"/>
  <c r="AB414" i="13"/>
  <c r="AB415" i="13"/>
  <c r="AB416" i="13"/>
  <c r="AB417" i="13"/>
  <c r="AB418" i="13"/>
  <c r="AB419" i="13"/>
  <c r="AB420" i="13"/>
  <c r="AB421" i="13"/>
  <c r="AB422" i="13"/>
  <c r="AB423" i="13"/>
  <c r="AB424" i="13"/>
  <c r="AB425" i="13"/>
  <c r="AB426" i="13"/>
  <c r="AB427" i="13"/>
  <c r="AB428" i="13"/>
  <c r="AB429" i="13"/>
  <c r="AB430" i="13"/>
  <c r="AB431" i="13"/>
  <c r="AB432" i="13"/>
  <c r="AB433" i="13"/>
  <c r="AB434" i="13"/>
  <c r="AB435" i="13"/>
  <c r="AB436" i="13"/>
  <c r="AB437" i="13"/>
  <c r="AB438" i="13"/>
  <c r="AB439" i="13"/>
  <c r="AB440" i="13"/>
  <c r="AB441" i="13"/>
  <c r="AB442" i="13"/>
  <c r="AB443" i="13"/>
  <c r="AB444" i="13"/>
  <c r="AB445" i="13"/>
  <c r="AB446" i="13"/>
  <c r="AB447" i="13"/>
  <c r="AB448" i="13"/>
  <c r="AB449" i="13"/>
  <c r="AB450" i="13"/>
  <c r="AB451" i="13"/>
  <c r="AB452" i="13"/>
  <c r="AB453" i="13"/>
  <c r="AB454" i="13"/>
  <c r="AB455" i="13"/>
  <c r="AB456" i="13"/>
  <c r="AB457" i="13"/>
  <c r="AB458" i="13"/>
  <c r="AB459" i="13"/>
  <c r="AB460" i="13"/>
  <c r="AB461" i="13"/>
  <c r="AB462" i="13"/>
  <c r="AB463" i="13"/>
  <c r="AB464" i="13"/>
  <c r="AB465" i="13"/>
  <c r="AB466" i="13"/>
  <c r="AB467" i="13"/>
  <c r="AB468" i="13"/>
  <c r="AB469" i="13"/>
  <c r="AB470" i="13"/>
  <c r="AB471" i="13"/>
  <c r="AB472" i="13"/>
  <c r="AB473" i="13"/>
  <c r="AB474" i="13"/>
  <c r="AB475" i="13"/>
  <c r="AB476" i="13"/>
  <c r="AB477" i="13"/>
  <c r="AB478" i="13"/>
  <c r="AB479" i="13"/>
  <c r="AB480" i="13"/>
  <c r="AB481" i="13"/>
  <c r="AB482" i="13"/>
  <c r="AB483" i="13"/>
  <c r="AB484" i="13"/>
  <c r="AB485" i="13"/>
  <c r="AB486" i="13"/>
  <c r="AB487" i="13"/>
  <c r="AB488" i="13"/>
  <c r="AB489" i="13"/>
  <c r="AB490" i="13"/>
  <c r="AB491" i="13"/>
  <c r="AB492" i="13"/>
  <c r="AB493" i="13"/>
  <c r="AB494" i="13"/>
  <c r="AB495" i="13"/>
  <c r="AB496" i="13"/>
  <c r="AB497" i="13"/>
  <c r="AB498" i="13"/>
  <c r="AB499" i="13"/>
  <c r="AB500" i="13"/>
  <c r="AB501" i="13"/>
  <c r="AB502" i="13"/>
  <c r="AB503" i="13"/>
  <c r="AB504" i="13"/>
  <c r="AB505" i="13"/>
  <c r="AB506" i="13"/>
  <c r="AB507" i="13"/>
  <c r="AB508" i="13"/>
  <c r="AB509" i="13"/>
  <c r="AB510" i="13"/>
  <c r="AB511" i="13"/>
  <c r="AB512" i="13"/>
  <c r="AB513" i="13"/>
  <c r="AB514" i="13"/>
  <c r="AB515" i="13"/>
  <c r="AB516" i="13"/>
  <c r="AB517" i="13"/>
  <c r="AB518" i="13"/>
  <c r="AB519" i="13"/>
  <c r="AB520" i="13"/>
  <c r="AB521" i="13"/>
  <c r="AB522" i="13"/>
  <c r="AB523" i="13"/>
  <c r="AB524" i="13"/>
  <c r="AB525" i="13"/>
  <c r="AB526" i="13"/>
  <c r="AB527" i="13"/>
  <c r="AB528" i="13"/>
  <c r="AB529" i="13"/>
  <c r="AB530" i="13"/>
  <c r="AB531" i="13"/>
  <c r="AB532" i="13"/>
  <c r="AB533" i="13"/>
  <c r="AB534" i="13"/>
  <c r="AB535" i="13"/>
  <c r="AB536" i="13"/>
  <c r="AB537" i="13"/>
  <c r="AB538" i="13"/>
  <c r="AB539" i="13"/>
  <c r="AB540" i="13"/>
  <c r="AB541" i="13"/>
  <c r="AB542" i="13"/>
  <c r="AB543" i="13"/>
  <c r="AB544" i="13"/>
  <c r="AB545" i="13"/>
  <c r="AB546" i="13"/>
  <c r="AB547" i="13"/>
  <c r="AB548" i="13"/>
  <c r="AB549" i="13"/>
  <c r="AB550" i="13"/>
  <c r="AB551" i="13"/>
  <c r="AB552" i="13"/>
  <c r="AB553" i="13"/>
  <c r="AB554" i="13"/>
  <c r="AB555" i="13"/>
  <c r="AB556" i="13"/>
  <c r="AB557" i="13"/>
  <c r="AB558" i="13"/>
  <c r="AB559" i="13"/>
  <c r="AB560" i="13"/>
  <c r="AB561" i="13"/>
  <c r="AB562" i="13"/>
  <c r="AB563" i="13"/>
  <c r="AB564" i="13"/>
  <c r="AB565" i="13"/>
  <c r="AB566" i="13"/>
  <c r="AB567" i="13"/>
  <c r="AB568" i="13"/>
  <c r="AB569" i="13"/>
  <c r="AB570" i="13"/>
  <c r="AB571" i="13"/>
  <c r="AB572" i="13"/>
  <c r="AB573" i="13"/>
  <c r="AB574" i="13"/>
  <c r="AB575" i="13"/>
  <c r="AB576" i="13"/>
  <c r="AB577" i="13"/>
  <c r="AB578" i="13"/>
  <c r="AB579" i="13"/>
  <c r="AB580" i="13"/>
  <c r="AB581" i="13"/>
  <c r="AB582" i="13"/>
  <c r="AB583" i="13"/>
  <c r="AB584" i="13"/>
  <c r="AB585" i="13"/>
  <c r="AB586" i="13"/>
  <c r="AB587" i="13"/>
  <c r="AB588" i="13"/>
  <c r="AB589" i="13"/>
  <c r="AB590" i="13"/>
  <c r="AB591" i="13"/>
  <c r="AB592" i="13"/>
  <c r="AB593" i="13"/>
  <c r="AB594" i="13"/>
  <c r="AB595" i="13"/>
  <c r="AB596" i="13"/>
  <c r="AB597" i="13"/>
  <c r="AB598" i="13"/>
  <c r="AB599" i="13"/>
  <c r="AB600" i="13"/>
  <c r="AB601" i="13"/>
  <c r="AB602" i="13"/>
  <c r="AB603" i="13"/>
  <c r="AB604" i="13"/>
  <c r="AB605" i="13"/>
  <c r="AB606" i="13"/>
  <c r="AB607" i="13"/>
  <c r="AB608" i="13"/>
  <c r="AB609" i="13"/>
  <c r="AB610" i="13"/>
  <c r="AB611" i="13"/>
  <c r="AB612" i="13"/>
  <c r="AB613" i="13"/>
  <c r="AB614" i="13"/>
  <c r="AB615" i="13"/>
  <c r="AB616" i="13"/>
  <c r="AB617" i="13"/>
  <c r="AB618" i="13"/>
  <c r="AB619" i="13"/>
  <c r="AB620" i="13"/>
  <c r="AB621" i="13"/>
  <c r="AB622" i="13"/>
  <c r="AB623" i="13"/>
  <c r="AB624" i="13"/>
  <c r="AB625" i="13"/>
  <c r="AB626" i="13"/>
  <c r="AB627" i="13"/>
  <c r="AB628" i="13"/>
  <c r="AB629" i="13"/>
  <c r="AB630" i="13"/>
  <c r="AB631" i="13"/>
  <c r="AB632" i="13"/>
  <c r="AB633" i="13"/>
  <c r="AB634" i="13"/>
  <c r="AB635" i="13"/>
  <c r="AB636" i="13"/>
  <c r="AB637" i="13"/>
  <c r="AB638" i="13"/>
  <c r="AB639" i="13"/>
  <c r="AB640" i="13"/>
  <c r="AB641" i="13"/>
  <c r="AB642" i="13"/>
  <c r="AB643" i="13"/>
  <c r="AB644" i="13"/>
  <c r="AB645" i="13"/>
  <c r="AB646" i="13"/>
  <c r="AB647" i="13"/>
  <c r="AB648" i="13"/>
  <c r="AB649" i="13"/>
  <c r="AB650" i="13"/>
  <c r="AB651" i="13"/>
  <c r="AB652" i="13"/>
  <c r="AB653" i="13"/>
  <c r="AB654" i="13"/>
  <c r="AB655" i="13"/>
  <c r="AB656" i="13"/>
  <c r="AB657" i="13"/>
  <c r="AB658" i="13"/>
  <c r="AB659" i="13"/>
  <c r="AB660" i="13"/>
  <c r="AB661" i="13"/>
  <c r="AB662" i="13"/>
  <c r="AB663" i="13"/>
  <c r="AB664" i="13"/>
  <c r="AB665" i="13"/>
  <c r="AB666" i="13"/>
  <c r="AB667" i="13"/>
  <c r="AB668" i="13"/>
  <c r="AB669" i="13"/>
  <c r="AB670" i="13"/>
  <c r="AB671" i="13"/>
  <c r="AB672" i="13"/>
  <c r="AB673" i="13"/>
  <c r="AB674" i="13"/>
  <c r="AB675" i="13"/>
  <c r="AB676" i="13"/>
  <c r="AB677" i="13"/>
  <c r="AB678" i="13"/>
  <c r="AB679" i="13"/>
  <c r="AB680" i="13"/>
  <c r="AB681" i="13"/>
  <c r="AB682" i="13"/>
  <c r="AB683" i="13"/>
  <c r="AB684" i="13"/>
  <c r="AB685" i="13"/>
  <c r="AB686" i="13"/>
  <c r="AB687" i="13"/>
  <c r="AB688" i="13"/>
  <c r="AB689" i="13"/>
  <c r="AB690" i="13"/>
  <c r="AB691" i="13"/>
  <c r="AB692" i="13"/>
  <c r="AB693" i="13"/>
  <c r="AB694" i="13"/>
  <c r="AB695" i="13"/>
  <c r="AB696" i="13"/>
  <c r="AB697" i="13"/>
  <c r="AB698" i="13"/>
  <c r="AB699" i="13"/>
  <c r="AB700" i="13"/>
  <c r="AB701" i="13"/>
  <c r="AB702" i="13"/>
  <c r="AB703" i="13"/>
  <c r="AB704" i="13"/>
  <c r="AB705" i="13"/>
  <c r="AB706" i="13"/>
  <c r="AB707" i="13"/>
  <c r="AB708" i="13"/>
  <c r="AB709" i="13"/>
  <c r="AB710" i="13"/>
  <c r="AB711" i="13"/>
  <c r="AB712" i="13"/>
  <c r="AB713" i="13"/>
  <c r="AB714" i="13"/>
  <c r="AB715" i="13"/>
  <c r="AB716" i="13"/>
  <c r="AB717" i="13"/>
  <c r="AB718" i="13"/>
  <c r="AB719" i="13"/>
  <c r="AB720" i="13"/>
  <c r="AB721" i="13"/>
  <c r="AB722" i="13"/>
  <c r="AB723" i="13"/>
  <c r="AB724" i="13"/>
  <c r="AB725" i="13"/>
  <c r="AB726" i="13"/>
  <c r="AB727" i="13"/>
  <c r="AB728" i="13"/>
  <c r="AB729" i="13"/>
  <c r="AB730" i="13"/>
  <c r="AB731" i="13"/>
  <c r="AB732" i="13"/>
  <c r="AB733" i="13"/>
  <c r="AB734" i="13"/>
  <c r="AB735" i="13"/>
  <c r="AB736" i="13"/>
  <c r="AB737" i="13"/>
  <c r="AB738" i="13"/>
  <c r="AB739" i="13"/>
  <c r="AB740" i="13"/>
  <c r="AB741" i="13"/>
  <c r="AB742" i="13"/>
  <c r="AB743" i="13"/>
  <c r="AB744" i="13"/>
  <c r="AB745" i="13"/>
  <c r="AB746" i="13"/>
  <c r="AB747" i="13"/>
  <c r="AB748" i="13"/>
  <c r="AB749" i="13"/>
  <c r="AB750" i="13"/>
  <c r="AB751" i="13"/>
  <c r="AB752" i="13"/>
  <c r="AB753" i="13"/>
  <c r="AB754" i="13"/>
  <c r="AB755" i="13"/>
  <c r="AB756" i="13"/>
  <c r="AB757" i="13"/>
  <c r="AB758" i="13"/>
  <c r="AB759" i="13"/>
  <c r="AB760" i="13"/>
  <c r="AB761" i="13"/>
  <c r="AB762" i="13"/>
  <c r="AB763" i="13"/>
  <c r="AB764" i="13"/>
  <c r="AB765" i="13"/>
  <c r="AB766" i="13"/>
  <c r="AB767" i="13"/>
  <c r="AB768" i="13"/>
  <c r="AB769" i="13"/>
  <c r="AB770" i="13"/>
  <c r="AB771" i="13"/>
  <c r="AB772" i="13"/>
  <c r="AB773" i="13"/>
  <c r="AB774" i="13"/>
  <c r="AB775" i="13"/>
  <c r="AB776" i="13"/>
  <c r="AB777" i="13"/>
  <c r="AB778" i="13"/>
  <c r="AB779" i="13"/>
  <c r="AB780" i="13"/>
  <c r="AB781" i="13"/>
  <c r="AB782" i="13"/>
  <c r="AB783" i="13"/>
  <c r="AB784" i="13"/>
  <c r="AB785" i="13"/>
  <c r="AB786" i="13"/>
  <c r="AB787" i="13"/>
  <c r="AB788" i="13"/>
  <c r="AB789" i="13"/>
  <c r="AB790" i="13"/>
  <c r="AB791" i="13"/>
  <c r="AB792" i="13"/>
  <c r="AB793" i="13"/>
  <c r="AB794" i="13"/>
  <c r="AB795" i="13"/>
  <c r="AB796" i="13"/>
  <c r="AB797" i="13"/>
  <c r="AB798" i="13"/>
  <c r="AB799" i="13"/>
  <c r="AB800" i="13"/>
  <c r="AB801" i="13"/>
  <c r="AB802" i="13"/>
  <c r="AB803" i="13"/>
  <c r="AB804" i="13"/>
  <c r="AB805" i="13"/>
  <c r="AB806" i="13"/>
  <c r="AB807" i="13"/>
  <c r="AB808" i="13"/>
  <c r="AB809" i="13"/>
  <c r="AB810" i="13"/>
  <c r="AB811" i="13"/>
  <c r="AB812" i="13"/>
  <c r="AB813" i="13"/>
  <c r="AB814" i="13"/>
  <c r="AB815" i="13"/>
  <c r="AB816" i="13"/>
  <c r="AB817" i="13"/>
  <c r="AB818" i="13"/>
  <c r="AB819" i="13"/>
  <c r="AB820" i="13"/>
  <c r="AB821" i="13"/>
  <c r="AB822" i="13"/>
  <c r="AB823" i="13"/>
  <c r="AB824" i="13"/>
  <c r="AB825" i="13"/>
  <c r="AB826" i="13"/>
  <c r="AB827" i="13"/>
  <c r="AB828" i="13"/>
  <c r="AB829" i="13"/>
  <c r="AB830" i="13"/>
  <c r="AB831" i="13"/>
  <c r="AB832" i="13"/>
  <c r="AB833" i="13"/>
  <c r="AB834" i="13"/>
  <c r="AB835" i="13"/>
  <c r="AB836" i="13"/>
  <c r="AB837" i="13"/>
  <c r="AB838" i="13"/>
  <c r="AB839" i="13"/>
  <c r="AB840" i="13"/>
  <c r="AB841" i="13"/>
  <c r="AB842" i="13"/>
  <c r="AB843" i="13"/>
  <c r="AB844" i="13"/>
  <c r="AB845" i="13"/>
  <c r="AB846" i="13"/>
  <c r="AB847" i="13"/>
  <c r="AB848" i="13"/>
  <c r="AB849" i="13"/>
  <c r="AB850" i="13"/>
  <c r="AB851" i="13"/>
  <c r="AB852" i="13"/>
  <c r="AB853" i="13"/>
  <c r="AB854" i="13"/>
  <c r="AB855" i="13"/>
  <c r="AB856" i="13"/>
  <c r="AB857" i="13"/>
  <c r="AB858" i="13"/>
  <c r="AB859" i="13"/>
  <c r="AB860" i="13"/>
  <c r="AB861" i="13"/>
  <c r="AB862" i="13"/>
  <c r="AB863" i="13"/>
  <c r="AB864" i="13"/>
  <c r="AB865" i="13"/>
  <c r="AB866" i="13"/>
  <c r="AB867" i="13"/>
  <c r="AB868" i="13"/>
  <c r="AB869" i="13"/>
  <c r="AB870" i="13"/>
  <c r="AB871" i="13"/>
  <c r="AB872" i="13"/>
  <c r="AB873" i="13"/>
  <c r="AB874" i="13"/>
  <c r="AB875" i="13"/>
  <c r="AB876" i="13"/>
  <c r="AB877" i="13"/>
  <c r="AB878" i="13"/>
  <c r="AB879" i="13"/>
  <c r="AB880" i="13"/>
  <c r="AB881" i="13"/>
  <c r="AB882" i="13"/>
  <c r="AB883" i="13"/>
  <c r="AB884" i="13"/>
  <c r="AB885" i="13"/>
  <c r="AB886" i="13"/>
  <c r="AB887" i="13"/>
  <c r="AB888" i="13"/>
  <c r="AB889" i="13"/>
  <c r="AB890" i="13"/>
  <c r="AB891" i="13"/>
  <c r="AB892" i="13"/>
  <c r="AB893" i="13"/>
  <c r="AB894" i="13"/>
  <c r="AB895" i="13"/>
  <c r="AB896" i="13"/>
  <c r="AB897" i="13"/>
  <c r="AB898" i="13"/>
  <c r="AB899" i="13"/>
  <c r="AB900" i="13"/>
  <c r="AB901" i="13"/>
  <c r="AB902" i="13"/>
  <c r="AB903" i="13"/>
  <c r="AB904" i="13"/>
  <c r="AB905" i="13"/>
  <c r="AB906" i="13"/>
  <c r="AB907" i="13"/>
  <c r="AB908" i="13"/>
  <c r="AB909" i="13"/>
  <c r="AB910" i="13"/>
  <c r="AB911" i="13"/>
  <c r="AB912" i="13"/>
  <c r="AB913" i="13"/>
  <c r="AB914" i="13"/>
  <c r="AB915" i="13"/>
  <c r="AB916" i="13"/>
  <c r="AB917" i="13"/>
  <c r="AB918" i="13"/>
  <c r="AB919" i="13"/>
  <c r="AB920" i="13"/>
  <c r="AB921" i="13"/>
  <c r="AB922" i="13"/>
  <c r="AB923" i="13"/>
  <c r="AB924" i="13"/>
  <c r="AB925" i="13"/>
  <c r="AB926" i="13"/>
  <c r="AB927" i="13"/>
  <c r="AB928" i="13"/>
  <c r="AB929" i="13"/>
  <c r="AB930" i="13"/>
  <c r="AB931" i="13"/>
  <c r="AB932" i="13"/>
  <c r="AB933" i="13"/>
  <c r="AB934" i="13"/>
  <c r="AB935" i="13"/>
  <c r="AB936" i="13"/>
  <c r="AB937" i="13"/>
  <c r="AB938" i="13"/>
  <c r="AB939" i="13"/>
  <c r="AB940" i="13"/>
  <c r="AB941" i="13"/>
  <c r="AB942" i="13"/>
  <c r="AB943" i="13"/>
  <c r="AB944" i="13"/>
  <c r="AB945" i="13"/>
  <c r="AB946" i="13"/>
  <c r="AB947" i="13"/>
  <c r="AB948" i="13"/>
  <c r="AB949" i="13"/>
  <c r="AB950" i="13"/>
  <c r="AB951" i="13"/>
  <c r="AB952" i="13"/>
  <c r="AB953" i="13"/>
  <c r="AB954" i="13"/>
  <c r="AB955" i="13"/>
  <c r="AB956" i="13"/>
  <c r="AB957" i="13"/>
  <c r="AB958" i="13"/>
  <c r="AB959" i="13"/>
  <c r="AB960" i="13"/>
  <c r="AB961" i="13"/>
  <c r="AB962" i="13"/>
  <c r="AB963" i="13"/>
  <c r="AB964" i="13"/>
  <c r="AB965" i="13"/>
  <c r="AB966" i="13"/>
  <c r="AB967" i="13"/>
  <c r="AB968" i="13"/>
  <c r="AB969" i="13"/>
  <c r="AB970" i="13"/>
  <c r="AB971" i="13"/>
  <c r="AB972" i="13"/>
  <c r="AB973" i="13"/>
  <c r="AB974" i="13"/>
  <c r="AB975" i="13"/>
  <c r="AB976" i="13"/>
  <c r="AB977" i="13"/>
  <c r="AB978" i="13"/>
  <c r="AB979" i="13"/>
  <c r="AB980" i="13"/>
  <c r="AB981" i="13"/>
  <c r="AB982" i="13"/>
  <c r="AB983" i="13"/>
  <c r="AB984" i="13"/>
  <c r="AB985" i="13"/>
  <c r="AB986" i="13"/>
  <c r="AB987" i="13"/>
  <c r="AB988" i="13"/>
  <c r="AB989" i="13"/>
  <c r="AB990" i="13"/>
  <c r="AB991" i="13"/>
  <c r="AB992" i="13"/>
  <c r="AB993" i="13"/>
  <c r="AB994" i="13"/>
  <c r="AB995" i="13"/>
  <c r="AB996" i="13"/>
  <c r="AB997" i="13"/>
  <c r="AB998" i="13"/>
  <c r="AB999" i="13"/>
  <c r="AB1000" i="13"/>
  <c r="AB1001" i="13"/>
  <c r="AB1002" i="13"/>
  <c r="AB1003" i="13"/>
  <c r="AB1004" i="13"/>
  <c r="AB1005" i="13"/>
  <c r="AB1006" i="13"/>
  <c r="AB1007" i="13"/>
  <c r="AB1008" i="13"/>
  <c r="AB1009" i="13"/>
  <c r="AB1010" i="13"/>
  <c r="AB1011" i="13"/>
  <c r="AB1012" i="13"/>
  <c r="AB1013" i="13"/>
  <c r="AB1014" i="13"/>
  <c r="AB1015" i="13"/>
  <c r="AB1016" i="13"/>
  <c r="AB1017" i="13"/>
  <c r="AB1018" i="13"/>
  <c r="AB1019" i="13"/>
  <c r="AB1020" i="13"/>
  <c r="AB1021" i="13"/>
  <c r="AB1022" i="13"/>
  <c r="AB1023" i="13"/>
  <c r="AB1024" i="13"/>
  <c r="AB1025" i="13"/>
  <c r="AB1026" i="13"/>
  <c r="AB1027" i="13"/>
  <c r="AB1028" i="13"/>
  <c r="AB1029" i="13"/>
  <c r="AB1030" i="13"/>
  <c r="AB1031" i="13"/>
  <c r="AB1032" i="13"/>
  <c r="AB1033" i="13"/>
  <c r="AB1034" i="13"/>
  <c r="AB1035" i="13"/>
  <c r="AB1036" i="13"/>
  <c r="AB1037" i="13"/>
  <c r="AB1038" i="13"/>
  <c r="AB1039" i="13"/>
  <c r="AB1040" i="13"/>
  <c r="AB1041" i="13"/>
  <c r="AB1042" i="13"/>
  <c r="AB1043" i="13"/>
  <c r="AB1044" i="13"/>
  <c r="AB1045" i="13"/>
  <c r="AB1046" i="13"/>
  <c r="AB1047" i="13"/>
  <c r="AB1048" i="13"/>
  <c r="AB1049" i="13"/>
  <c r="AB1050" i="13"/>
  <c r="AB1051" i="13"/>
  <c r="AB1052" i="13"/>
  <c r="AB1053" i="13"/>
  <c r="AB1054" i="13"/>
  <c r="AB1055" i="13"/>
  <c r="AB1056" i="13"/>
  <c r="AB1057" i="13"/>
  <c r="AB1058" i="13"/>
  <c r="AB1059" i="13"/>
  <c r="AB1060" i="13"/>
  <c r="AB1061" i="13"/>
  <c r="AB1062" i="13"/>
  <c r="AB1063" i="13"/>
  <c r="AB1064" i="13"/>
  <c r="AB1065" i="13"/>
  <c r="AB1066" i="13"/>
  <c r="AB1067" i="13"/>
  <c r="AB1068" i="13"/>
  <c r="AB1069" i="13"/>
  <c r="AB1070" i="13"/>
  <c r="AB1071" i="13"/>
  <c r="AB1072" i="13"/>
  <c r="AB1073" i="13"/>
  <c r="AB1074" i="13"/>
  <c r="AB1075" i="13"/>
  <c r="AB1076" i="13"/>
  <c r="AB1077" i="13"/>
  <c r="AB1078" i="13"/>
  <c r="AB1079" i="13"/>
  <c r="AB1080" i="13"/>
  <c r="AB1081" i="13"/>
  <c r="AB1082" i="13"/>
  <c r="AB1083" i="13"/>
  <c r="AB1084" i="13"/>
  <c r="AB1085" i="13"/>
  <c r="AB1086" i="13"/>
  <c r="AB1087" i="13"/>
  <c r="AB1088" i="13"/>
  <c r="AB1089" i="13"/>
  <c r="AB1090" i="13"/>
  <c r="AB1091" i="13"/>
  <c r="AB1092" i="13"/>
  <c r="AB1093" i="13"/>
  <c r="AB1094" i="13"/>
  <c r="AB1095" i="13"/>
  <c r="AB1096" i="13"/>
  <c r="AB1097" i="13"/>
  <c r="AB1098" i="13"/>
  <c r="AB1099" i="13"/>
  <c r="AB1100" i="13"/>
  <c r="AB1101" i="13"/>
  <c r="AB1102" i="13"/>
  <c r="AB1103" i="13"/>
  <c r="AB1104" i="13"/>
  <c r="AB1105" i="13"/>
  <c r="AB1106" i="13"/>
  <c r="AB1107" i="13"/>
  <c r="AB1108" i="13"/>
  <c r="AB1109" i="13"/>
  <c r="AB1110" i="13"/>
  <c r="AB1111" i="13"/>
  <c r="AB1112" i="13"/>
  <c r="AB1113" i="13"/>
  <c r="AB1114" i="13"/>
  <c r="AB1115" i="13"/>
  <c r="AB1116" i="13"/>
  <c r="AB1117" i="13"/>
  <c r="AB1118" i="13"/>
  <c r="AB1119" i="13"/>
  <c r="AB1120" i="13"/>
  <c r="AB1121" i="13"/>
  <c r="AB1122" i="13"/>
  <c r="AB1123" i="13"/>
  <c r="AB1124" i="13"/>
  <c r="AB1125" i="13"/>
  <c r="AB1126" i="13"/>
  <c r="AB1127" i="13"/>
  <c r="AB1128" i="13"/>
  <c r="AB1129" i="13"/>
  <c r="AB1130" i="13"/>
  <c r="AB1131" i="13"/>
  <c r="AB1132" i="13"/>
  <c r="AB1133" i="13"/>
  <c r="AB1134" i="13"/>
  <c r="AB1135" i="13"/>
  <c r="AB1136" i="13"/>
  <c r="AB1137" i="13"/>
  <c r="AB1138" i="13"/>
  <c r="AB1139" i="13"/>
  <c r="AB1140" i="13"/>
  <c r="AB1141" i="13"/>
  <c r="AB1142" i="13"/>
  <c r="AB1143" i="13"/>
  <c r="AB1144" i="13"/>
  <c r="AB1145" i="13"/>
  <c r="AB1146" i="13"/>
  <c r="AB1147" i="13"/>
  <c r="AB1148" i="13"/>
  <c r="AB1149" i="13"/>
  <c r="AB1150" i="13"/>
  <c r="AB1151" i="13"/>
  <c r="AB1152" i="13"/>
  <c r="AB1153" i="13"/>
  <c r="AB1154" i="13"/>
  <c r="AB1155" i="13"/>
  <c r="AB1156" i="13"/>
  <c r="AB1157" i="13"/>
  <c r="AB1158" i="13"/>
  <c r="AB1159" i="13"/>
  <c r="AB1160" i="13"/>
  <c r="AB1161" i="13"/>
  <c r="AB1162" i="13"/>
  <c r="AB1163" i="13"/>
  <c r="AB1164" i="13"/>
  <c r="AB1165" i="13"/>
  <c r="AB1166" i="13"/>
  <c r="AB1167" i="13"/>
  <c r="AB1168" i="13"/>
  <c r="AB1169" i="13"/>
  <c r="AB1170" i="13"/>
  <c r="AB1171" i="13"/>
  <c r="AB1172" i="13"/>
  <c r="AB1173" i="13"/>
  <c r="AB1174" i="13"/>
  <c r="AB1175" i="13"/>
  <c r="AB1176" i="13"/>
  <c r="AB1177" i="13"/>
  <c r="AB1178" i="13"/>
  <c r="AB1179" i="13"/>
  <c r="AB1180" i="13"/>
  <c r="AB1181" i="13"/>
  <c r="AB1182" i="13"/>
  <c r="AB1183" i="13"/>
  <c r="AB1184" i="13"/>
  <c r="AB1185" i="13"/>
  <c r="AB1186" i="13"/>
  <c r="AB1187" i="13"/>
  <c r="AB1188" i="13"/>
  <c r="AB1189" i="13"/>
  <c r="AB1190" i="13"/>
  <c r="AB1191" i="13"/>
  <c r="AB1192" i="13"/>
  <c r="AB1193" i="13"/>
  <c r="AB1194" i="13"/>
  <c r="AB1195" i="13"/>
  <c r="AB1196" i="13"/>
  <c r="AB1197" i="13"/>
  <c r="AB1198" i="13"/>
  <c r="AB1199" i="13"/>
  <c r="AB1200" i="13"/>
  <c r="AB1201" i="13"/>
  <c r="AB1202" i="13"/>
  <c r="AB1203" i="13"/>
  <c r="AB1204" i="13"/>
  <c r="AB1205" i="13"/>
  <c r="AB1206" i="13"/>
  <c r="AB1207" i="13"/>
  <c r="AB1208" i="13"/>
  <c r="AB1209" i="13"/>
  <c r="AB1210" i="13"/>
  <c r="AB1211" i="13"/>
  <c r="AB1212" i="13"/>
  <c r="AB1213" i="13"/>
  <c r="AB1214" i="13"/>
  <c r="AB1215" i="13"/>
  <c r="AB1216" i="13"/>
  <c r="AB1217" i="13"/>
  <c r="AB1218" i="13"/>
  <c r="AB1219" i="13"/>
  <c r="AB1220" i="13"/>
  <c r="AB1221" i="13"/>
  <c r="AB1222" i="13"/>
  <c r="AB1223" i="13"/>
  <c r="AB1224" i="13"/>
  <c r="AB1225" i="13"/>
  <c r="AB1226" i="13"/>
  <c r="AB1227" i="13"/>
  <c r="AB1228" i="13"/>
  <c r="AB1229" i="13"/>
  <c r="AB1230" i="13"/>
  <c r="AB1231" i="13"/>
  <c r="AB1232" i="13"/>
  <c r="AB1233" i="13"/>
  <c r="AB1234" i="13"/>
  <c r="AB1235" i="13"/>
  <c r="AB1236" i="13"/>
  <c r="AB1237" i="13"/>
  <c r="AB1238" i="13"/>
  <c r="AB1239" i="13"/>
  <c r="AB1240" i="13"/>
  <c r="AB1241" i="13"/>
  <c r="AB1242" i="13"/>
  <c r="AB1243" i="13"/>
  <c r="AB1244" i="13"/>
  <c r="AB1245" i="13"/>
  <c r="AB1246" i="13"/>
  <c r="AB1247" i="13"/>
  <c r="AB1248" i="13"/>
  <c r="AB1249" i="13"/>
  <c r="AB1250" i="13"/>
  <c r="AB1251" i="13"/>
  <c r="AB1252" i="13"/>
  <c r="AB1253" i="13"/>
  <c r="AB1254" i="13"/>
  <c r="AB1255" i="13"/>
  <c r="AB1256" i="13"/>
  <c r="AB1257" i="13"/>
  <c r="AB1258" i="13"/>
  <c r="AB1259" i="13"/>
  <c r="AB1260" i="13"/>
  <c r="AB1261" i="13"/>
  <c r="AB1262" i="13"/>
  <c r="AB1263" i="13"/>
  <c r="AB1264" i="13"/>
  <c r="AB1265" i="13"/>
  <c r="AB1266" i="13"/>
  <c r="AB1267" i="13"/>
  <c r="AB1268" i="13"/>
  <c r="AB1269" i="13"/>
  <c r="AB1270" i="13"/>
  <c r="AB1271" i="13"/>
  <c r="AB1272" i="13"/>
  <c r="AB1273" i="13"/>
  <c r="AB1274" i="13"/>
  <c r="AB1275" i="13"/>
  <c r="AB1276" i="13"/>
  <c r="AB1277" i="13"/>
  <c r="AB1278" i="13"/>
  <c r="AB1279" i="13"/>
  <c r="AB1280" i="13"/>
  <c r="AB1281" i="13"/>
  <c r="AB1282" i="13"/>
  <c r="AB1283" i="13"/>
  <c r="AB1284" i="13"/>
  <c r="AB1285" i="13"/>
  <c r="AB1286" i="13"/>
  <c r="AB1287" i="13"/>
  <c r="AB1288" i="13"/>
  <c r="AB1289" i="13"/>
  <c r="AB1290" i="13"/>
  <c r="AB1291" i="13"/>
  <c r="AB1292" i="13"/>
  <c r="AB1293" i="13"/>
  <c r="AB1294" i="13"/>
  <c r="AB1295" i="13"/>
  <c r="AB1296" i="13"/>
  <c r="AB1297" i="13"/>
  <c r="AB1298" i="13"/>
  <c r="AB1299" i="13"/>
  <c r="AB1300" i="13"/>
  <c r="AB1301" i="13"/>
  <c r="AB1302" i="13"/>
  <c r="AB1303" i="13"/>
  <c r="AB1304" i="13"/>
  <c r="AB1305" i="13"/>
  <c r="AB1306" i="13"/>
  <c r="AB1307" i="13"/>
  <c r="AB1308" i="13"/>
  <c r="AB1309" i="13"/>
  <c r="AB1310" i="13"/>
  <c r="AB1311" i="13"/>
  <c r="AB1312" i="13"/>
  <c r="AB1313" i="13"/>
  <c r="AB1314" i="13"/>
  <c r="AB1315" i="13"/>
  <c r="AB1316" i="13"/>
  <c r="AB1317" i="13"/>
  <c r="AB1318" i="13"/>
  <c r="AB1319" i="13"/>
  <c r="AB1320" i="13"/>
  <c r="AB1321" i="13"/>
  <c r="AB1322" i="13"/>
  <c r="AB1323" i="13"/>
  <c r="AB1324" i="13"/>
  <c r="AB1325" i="13"/>
  <c r="AB1326" i="13"/>
  <c r="AB1327" i="13"/>
  <c r="AB1328" i="13"/>
  <c r="AB1329" i="13"/>
  <c r="AB1330" i="13"/>
  <c r="AB1331" i="13"/>
  <c r="AB1332" i="13"/>
  <c r="AB1333" i="13"/>
  <c r="AB1334" i="13"/>
  <c r="AB1335" i="13"/>
  <c r="AB1336" i="13"/>
  <c r="AB1337" i="13"/>
  <c r="AB1338" i="13"/>
  <c r="AB1339" i="13"/>
  <c r="AB1340" i="13"/>
  <c r="AB1341" i="13"/>
  <c r="AB1342" i="13"/>
  <c r="AB1343" i="13"/>
  <c r="AB1344" i="13"/>
  <c r="AB1345" i="13"/>
  <c r="AB1346" i="13"/>
  <c r="AB1347" i="13"/>
  <c r="AB1348" i="13"/>
  <c r="AB1349" i="13"/>
  <c r="AB1350" i="13"/>
  <c r="AB1351" i="13"/>
  <c r="AB1352" i="13"/>
  <c r="AB1353" i="13"/>
  <c r="AB1354" i="13"/>
  <c r="AB1355" i="13"/>
  <c r="AB1356" i="13"/>
  <c r="AB1357" i="13"/>
  <c r="AB1358" i="13"/>
  <c r="AB1359" i="13"/>
  <c r="AB1360" i="13"/>
  <c r="AB1361" i="13"/>
  <c r="AB1362" i="13"/>
  <c r="AB1363" i="13"/>
  <c r="AB1364" i="13"/>
  <c r="AB1365" i="13"/>
  <c r="AB1366" i="13"/>
  <c r="AB1367" i="13"/>
  <c r="AB1368" i="13"/>
  <c r="AB1369" i="13"/>
  <c r="AB1370" i="13"/>
  <c r="AB1371" i="13"/>
  <c r="AB1372" i="13"/>
  <c r="AB1373" i="13"/>
  <c r="AB1374" i="13"/>
  <c r="AB1375" i="13"/>
  <c r="AB1376" i="13"/>
  <c r="AB1377" i="13"/>
  <c r="AB1378" i="13"/>
  <c r="AB1379" i="13"/>
  <c r="AB1380" i="13"/>
  <c r="AB1381" i="13"/>
  <c r="AB1382" i="13"/>
  <c r="AB1383" i="13"/>
  <c r="AB1384" i="13"/>
  <c r="AB1385" i="13"/>
  <c r="AB1386" i="13"/>
  <c r="AB1387" i="13"/>
  <c r="AB1388" i="13"/>
  <c r="AB1389" i="13"/>
  <c r="AB1390" i="13"/>
  <c r="AB1391" i="13"/>
  <c r="AB1392" i="13"/>
  <c r="AB1393" i="13"/>
  <c r="AB1394" i="13"/>
  <c r="AB1395" i="13"/>
  <c r="AB1396" i="13"/>
  <c r="AB1397" i="13"/>
  <c r="AB1398" i="13"/>
  <c r="AB1399" i="13"/>
  <c r="AB1400" i="13"/>
  <c r="AB1401" i="13"/>
  <c r="AB1402" i="13"/>
  <c r="AB1403" i="13"/>
  <c r="AB1404" i="13"/>
  <c r="AB1405" i="13"/>
  <c r="AB1406" i="13"/>
  <c r="AB1407" i="13"/>
  <c r="AB1408" i="13"/>
  <c r="AB1409" i="13"/>
  <c r="AB1410" i="13"/>
  <c r="AB1411" i="13"/>
  <c r="AB1412" i="13"/>
  <c r="AB1413" i="13"/>
  <c r="AB1414" i="13"/>
  <c r="AB1415" i="13"/>
  <c r="AB1416" i="13"/>
  <c r="AB1417" i="13"/>
  <c r="AB1418" i="13"/>
  <c r="AB1419" i="13"/>
  <c r="AB1420" i="13"/>
  <c r="AB1421" i="13"/>
  <c r="AB1422" i="13"/>
  <c r="AB1423" i="13"/>
  <c r="AB1424" i="13"/>
  <c r="AB1425" i="13"/>
  <c r="AB1426" i="13"/>
  <c r="AB1427" i="13"/>
  <c r="AB1428" i="13"/>
  <c r="AB1429" i="13"/>
  <c r="AB1430" i="13"/>
  <c r="AB1431" i="13"/>
  <c r="AB1432" i="13"/>
  <c r="AB1433" i="13"/>
  <c r="AB1434" i="13"/>
  <c r="AB1435" i="13"/>
  <c r="AB1436" i="13"/>
  <c r="AB1437" i="13"/>
  <c r="AB1438" i="13"/>
  <c r="AB1439" i="13"/>
  <c r="AB1440" i="13"/>
  <c r="AB1441" i="13"/>
  <c r="AB1442" i="13"/>
  <c r="AB1443" i="13"/>
  <c r="AB1444" i="13"/>
  <c r="AB1445" i="13"/>
  <c r="AB1446" i="13"/>
  <c r="AB1447" i="13"/>
  <c r="AB1448" i="13"/>
  <c r="AB1449" i="13"/>
  <c r="AB1450" i="13"/>
  <c r="AB1451" i="13"/>
  <c r="AB1452" i="13"/>
  <c r="AB1453" i="13"/>
  <c r="AB1454" i="13"/>
  <c r="AB1455" i="13"/>
  <c r="AB1456" i="13"/>
  <c r="AB1457" i="13"/>
  <c r="AB1458" i="13"/>
  <c r="AB1459" i="13"/>
  <c r="AB1460" i="13"/>
  <c r="AB1461" i="13"/>
  <c r="AB1462" i="13"/>
  <c r="AB1463" i="13"/>
  <c r="AB1464" i="13"/>
  <c r="AB1465" i="13"/>
  <c r="AB1466" i="13"/>
  <c r="AB1467" i="13"/>
  <c r="AB1468" i="13"/>
  <c r="AB1469" i="13"/>
  <c r="AB1470" i="13"/>
  <c r="AB1471" i="13"/>
  <c r="AB1472" i="13"/>
  <c r="AB1473" i="13"/>
  <c r="AB1474" i="13"/>
  <c r="AB1475" i="13"/>
  <c r="AB1476" i="13"/>
  <c r="AB1477" i="13"/>
  <c r="AB1478" i="13"/>
  <c r="AB1479" i="13"/>
  <c r="AB1480" i="13"/>
  <c r="AB1481" i="13"/>
  <c r="AB1482" i="13"/>
  <c r="AB1483" i="13"/>
  <c r="AB1484" i="13"/>
  <c r="AB1485" i="13"/>
  <c r="AB1486" i="13"/>
  <c r="AB1487" i="13"/>
  <c r="AB1488" i="13"/>
  <c r="AB1489" i="13"/>
  <c r="AB1490" i="13"/>
  <c r="AB1491" i="13"/>
  <c r="AB1492" i="13"/>
  <c r="AB1493" i="13"/>
  <c r="AB1494" i="13"/>
  <c r="AB1495" i="13"/>
  <c r="AB1496" i="13"/>
  <c r="AB1497" i="13"/>
  <c r="AB1498" i="13"/>
  <c r="AB1499" i="13"/>
  <c r="AB1500" i="13"/>
  <c r="AB1501" i="13"/>
  <c r="AB1502" i="13"/>
  <c r="AB1503" i="13"/>
  <c r="AB1504" i="13"/>
  <c r="AB1505" i="13"/>
  <c r="AB1506" i="13"/>
  <c r="AB1507" i="13"/>
  <c r="AB1508" i="13"/>
  <c r="AB1509" i="13"/>
  <c r="AB1510" i="13"/>
  <c r="AB1511" i="13"/>
  <c r="AB1512" i="13"/>
  <c r="AB1513" i="13"/>
  <c r="AB1514" i="13"/>
  <c r="AB1515" i="13"/>
  <c r="AB1516" i="13"/>
  <c r="AB1517" i="13"/>
  <c r="AB1518" i="13"/>
  <c r="AB1519" i="13"/>
  <c r="AB1520" i="13"/>
  <c r="AB1521" i="13"/>
  <c r="AB1522" i="13"/>
  <c r="AB1523" i="13"/>
  <c r="AB1524" i="13"/>
  <c r="AB1525" i="13"/>
  <c r="AB1526" i="13"/>
  <c r="AB1527" i="13"/>
  <c r="AB1528" i="13"/>
  <c r="AB1529" i="13"/>
  <c r="AB1530" i="13"/>
  <c r="AB1531" i="13"/>
  <c r="AB1532" i="13"/>
  <c r="AB1533" i="13"/>
  <c r="AB1534" i="13"/>
  <c r="AB1535" i="13"/>
  <c r="AB1536" i="13"/>
  <c r="AB1537" i="13"/>
  <c r="AB1538" i="13"/>
  <c r="AB1539" i="13"/>
  <c r="AB1540" i="13"/>
  <c r="AB1541" i="13"/>
  <c r="AB1542" i="13"/>
  <c r="AB1543" i="13"/>
  <c r="AB1544" i="13"/>
  <c r="AB1545" i="13"/>
  <c r="AB1546" i="13"/>
  <c r="AB1547" i="13"/>
  <c r="AB1548" i="13"/>
  <c r="AB1549" i="13"/>
  <c r="AB1550" i="13"/>
  <c r="AB1551" i="13"/>
  <c r="AB1552" i="13"/>
  <c r="AB1553" i="13"/>
  <c r="AB1554" i="13"/>
  <c r="AB1555" i="13"/>
  <c r="AB1556" i="13"/>
  <c r="AB1557" i="13"/>
  <c r="AB1558" i="13"/>
  <c r="AB1559" i="13"/>
  <c r="AB1560" i="13"/>
  <c r="AB1561" i="13"/>
  <c r="AB1562" i="13"/>
  <c r="AB1563" i="13"/>
  <c r="AB1564" i="13"/>
  <c r="AB1565" i="13"/>
  <c r="AB1566" i="13"/>
  <c r="AB1567" i="13"/>
  <c r="AB1568" i="13"/>
  <c r="AB1569" i="13"/>
  <c r="AB1570" i="13"/>
  <c r="AB1571" i="13"/>
  <c r="AB1572" i="13"/>
  <c r="AB1573" i="13"/>
  <c r="AB1574" i="13"/>
  <c r="AB1575" i="13"/>
  <c r="AB1576" i="13"/>
  <c r="AB1577" i="13"/>
  <c r="AB1578" i="13"/>
  <c r="AB1579" i="13"/>
  <c r="AB1580" i="13"/>
  <c r="AB1581" i="13"/>
  <c r="AB1582" i="13"/>
  <c r="AB1583" i="13"/>
  <c r="AB1584" i="13"/>
  <c r="AB1585" i="13"/>
  <c r="AB1586" i="13"/>
  <c r="AB1587" i="13"/>
  <c r="AB1588" i="13"/>
  <c r="AB1589" i="13"/>
  <c r="AB1590" i="13"/>
  <c r="AB1591" i="13"/>
  <c r="AB1592" i="13"/>
  <c r="AB1593" i="13"/>
  <c r="AB1594" i="13"/>
  <c r="AB1595" i="13"/>
  <c r="AB1596" i="13"/>
  <c r="AB1597" i="13"/>
  <c r="AB1598" i="13"/>
  <c r="AB1599" i="13"/>
  <c r="AB1600" i="13"/>
  <c r="AB1601" i="13"/>
  <c r="AB1602" i="13"/>
  <c r="AB1603" i="13"/>
  <c r="AB1604" i="13"/>
  <c r="AB1605" i="13"/>
  <c r="AB1606" i="13"/>
  <c r="AB1607" i="13"/>
  <c r="AB1608" i="13"/>
  <c r="AB1609" i="13"/>
  <c r="AB1610" i="13"/>
  <c r="AB1611" i="13"/>
  <c r="AB1612" i="13"/>
  <c r="AB1613" i="13"/>
  <c r="AB1614" i="13"/>
  <c r="AB1615" i="13"/>
  <c r="AB1616" i="13"/>
  <c r="AB1617" i="13"/>
  <c r="AB1618" i="13"/>
  <c r="AB1619" i="13"/>
  <c r="AB1620" i="13"/>
  <c r="AB1621" i="13"/>
  <c r="AB1622" i="13"/>
  <c r="AB1623" i="13"/>
  <c r="AB1624" i="13"/>
  <c r="AB1625" i="13"/>
  <c r="AB1626" i="13"/>
  <c r="AB1627" i="13"/>
  <c r="AB1628" i="13"/>
  <c r="AB1629" i="13"/>
  <c r="AB1630" i="13"/>
  <c r="AB1631" i="13"/>
  <c r="AB1632" i="13"/>
  <c r="AB1633" i="13"/>
  <c r="AB1634" i="13"/>
  <c r="AB1635" i="13"/>
  <c r="AB1636" i="13"/>
  <c r="AB1637" i="13"/>
  <c r="AB1638" i="13"/>
  <c r="AB1639" i="13"/>
  <c r="AB1640" i="13"/>
  <c r="AB1641" i="13"/>
  <c r="AB1642" i="13"/>
  <c r="AB1643" i="13"/>
  <c r="AB1644" i="13"/>
  <c r="AB1645" i="13"/>
  <c r="AB1646" i="13"/>
  <c r="AB1647" i="13"/>
  <c r="AB1648" i="13"/>
  <c r="AB1649" i="13"/>
  <c r="AB1650" i="13"/>
  <c r="AB1651" i="13"/>
  <c r="AB1652" i="13"/>
  <c r="AB1653" i="13"/>
  <c r="AB1654" i="13"/>
  <c r="AB1655" i="13"/>
  <c r="AB1656" i="13"/>
  <c r="AB1657" i="13"/>
  <c r="AB1658" i="13"/>
  <c r="AB1659" i="13"/>
  <c r="AB1660" i="13"/>
  <c r="AB1661" i="13"/>
  <c r="AB1662" i="13"/>
  <c r="AB1663" i="13"/>
  <c r="AB1664" i="13"/>
  <c r="AB1665" i="13"/>
  <c r="AB1666" i="13"/>
  <c r="AB1667" i="13"/>
  <c r="AB1668" i="13"/>
  <c r="AB1669" i="13"/>
  <c r="AB1670" i="13"/>
  <c r="AB1671" i="13"/>
  <c r="AB1672" i="13"/>
  <c r="AB1673" i="13"/>
  <c r="AB1674" i="13"/>
  <c r="AB1675" i="13"/>
  <c r="AB1676" i="13"/>
  <c r="AB1677" i="13"/>
  <c r="AB1678" i="13"/>
  <c r="AB1679" i="13"/>
  <c r="AB1680" i="13"/>
  <c r="AB1681" i="13"/>
  <c r="AB1682" i="13"/>
  <c r="AB1683" i="13"/>
  <c r="AB1684" i="13"/>
  <c r="AB1685" i="13"/>
  <c r="AB1686" i="13"/>
  <c r="AB1687" i="13"/>
  <c r="AB1688" i="13"/>
  <c r="AB1689" i="13"/>
  <c r="AB1690" i="13"/>
  <c r="AB1691" i="13"/>
  <c r="AB1692" i="13"/>
  <c r="AB1693" i="13"/>
  <c r="AB1694" i="13"/>
  <c r="AB1695" i="13"/>
  <c r="AB1696" i="13"/>
  <c r="AB1697" i="13"/>
  <c r="AB1698" i="13"/>
  <c r="AB1699" i="13"/>
  <c r="AB1700" i="13"/>
  <c r="AB1701" i="13"/>
  <c r="AB1702" i="13"/>
  <c r="AB1703" i="13"/>
  <c r="AB1704" i="13"/>
  <c r="AB1705" i="13"/>
  <c r="AB1706" i="13"/>
  <c r="AB1707" i="13"/>
  <c r="AB1708" i="13"/>
  <c r="AB1709" i="13"/>
  <c r="AB1710" i="13"/>
  <c r="AB1711" i="13"/>
  <c r="AB1712" i="13"/>
  <c r="AB1713" i="13"/>
  <c r="AB1714" i="13"/>
  <c r="AB1715" i="13"/>
  <c r="AB1716" i="13"/>
  <c r="AB1717" i="13"/>
  <c r="AB1718" i="13"/>
  <c r="AB1719" i="13"/>
  <c r="AB1720" i="13"/>
  <c r="AB1721" i="13"/>
  <c r="AB1722" i="13"/>
  <c r="AB1723" i="13"/>
  <c r="AB1724" i="13"/>
  <c r="AB1725" i="13"/>
  <c r="AB1726" i="13"/>
  <c r="AB1727" i="13"/>
  <c r="AB1728" i="13"/>
  <c r="AB1729" i="13"/>
  <c r="AB1730" i="13"/>
  <c r="AB1731" i="13"/>
  <c r="AB1732" i="13"/>
  <c r="AB1733" i="13"/>
  <c r="AB1734" i="13"/>
  <c r="AB1735" i="13"/>
  <c r="AB1736" i="13"/>
  <c r="AB1737" i="13"/>
  <c r="AB1738" i="13"/>
  <c r="AB1739" i="13"/>
  <c r="AB1740" i="13"/>
  <c r="AB1741" i="13"/>
  <c r="AB1742" i="13"/>
  <c r="AB1743" i="13"/>
  <c r="AB1744" i="13"/>
  <c r="AB1745" i="13"/>
  <c r="AB1746" i="13"/>
  <c r="AB1747" i="13"/>
  <c r="AB1748" i="13"/>
  <c r="AB1749" i="13"/>
  <c r="AB1750" i="13"/>
  <c r="AB1751" i="13"/>
  <c r="AB1752" i="13"/>
  <c r="AB1753" i="13"/>
  <c r="AB1754" i="13"/>
  <c r="AB1755" i="13"/>
  <c r="AB1756" i="13"/>
  <c r="AB1757" i="13"/>
  <c r="AB1758" i="13"/>
  <c r="AB1759" i="13"/>
  <c r="AB1760" i="13"/>
  <c r="AB1761" i="13"/>
  <c r="AB1762" i="13"/>
  <c r="AB1763" i="13"/>
  <c r="AB1764" i="13"/>
  <c r="AB1765" i="13"/>
  <c r="AB1766" i="13"/>
  <c r="AB1767" i="13"/>
  <c r="AB1768" i="13"/>
  <c r="AB1769" i="13"/>
  <c r="AB1770" i="13"/>
  <c r="AB1771" i="13"/>
  <c r="AB1772" i="13"/>
  <c r="AB1773" i="13"/>
  <c r="AB1774" i="13"/>
  <c r="AB1775" i="13"/>
  <c r="AB1776" i="13"/>
  <c r="AB1777" i="13"/>
  <c r="AB1778" i="13"/>
  <c r="AB1779" i="13"/>
  <c r="AB1780" i="13"/>
  <c r="AB1781" i="13"/>
  <c r="AB1782" i="13"/>
  <c r="AB1783" i="13"/>
  <c r="AB1784" i="13"/>
  <c r="AB1785" i="13"/>
  <c r="AB1786" i="13"/>
  <c r="AB1787" i="13"/>
  <c r="AB1788" i="13"/>
  <c r="AB1789" i="13"/>
  <c r="AB1790" i="13"/>
  <c r="AB1791" i="13"/>
  <c r="AB1792" i="13"/>
  <c r="AB1793" i="13"/>
  <c r="AB1794" i="13"/>
  <c r="AB1795" i="13"/>
  <c r="AB1796" i="13"/>
  <c r="AB1797" i="13"/>
  <c r="AB1798" i="13"/>
  <c r="AB1799" i="13"/>
  <c r="AB1800" i="13"/>
  <c r="AB1801" i="13"/>
  <c r="AB1802" i="13"/>
  <c r="AB1803" i="13"/>
  <c r="AB1804" i="13"/>
  <c r="AB1805" i="13"/>
  <c r="AB1806" i="13"/>
  <c r="AB1807" i="13"/>
  <c r="AB1808" i="13"/>
  <c r="AB1809" i="13"/>
  <c r="AB1810" i="13"/>
  <c r="AB1811" i="13"/>
  <c r="AB1812" i="13"/>
  <c r="AB1813" i="13"/>
  <c r="AB1814" i="13"/>
  <c r="AB1815" i="13"/>
  <c r="AB1816" i="13"/>
  <c r="AB1817" i="13"/>
  <c r="AB1818" i="13"/>
  <c r="AB1819" i="13"/>
  <c r="AB1820" i="13"/>
  <c r="AB1821" i="13"/>
  <c r="AB1822" i="13"/>
  <c r="AB1823" i="13"/>
  <c r="AB1824" i="13"/>
  <c r="AB1825" i="13"/>
  <c r="AB1826" i="13"/>
  <c r="AB1827" i="13"/>
  <c r="AB1828" i="13"/>
  <c r="AB1829" i="13"/>
  <c r="AB1830" i="13"/>
  <c r="AB1831" i="13"/>
  <c r="AB1832" i="13"/>
  <c r="AB1833" i="13"/>
  <c r="AB1834" i="13"/>
  <c r="AB1835" i="13"/>
  <c r="AB1836" i="13"/>
  <c r="AB1837" i="13"/>
  <c r="AB1838" i="13"/>
  <c r="AB1839" i="13"/>
  <c r="AB1840" i="13"/>
  <c r="AB1841" i="13"/>
  <c r="AB1842" i="13"/>
  <c r="AB1843" i="13"/>
  <c r="AB1844" i="13"/>
  <c r="AB1845" i="13"/>
  <c r="AB1846" i="13"/>
  <c r="AB1847" i="13"/>
  <c r="AB1848" i="13"/>
  <c r="AB1849" i="13"/>
  <c r="AB1850" i="13"/>
  <c r="AB1851" i="13"/>
  <c r="AB1852" i="13"/>
  <c r="AB1853" i="13"/>
  <c r="AB1854" i="13"/>
  <c r="AB1855" i="13"/>
  <c r="AB1856" i="13"/>
  <c r="AB1857" i="13"/>
  <c r="AB1858" i="13"/>
  <c r="AB1859" i="13"/>
  <c r="AB1860" i="13"/>
  <c r="AB1861" i="13"/>
  <c r="AB1862" i="13"/>
  <c r="AB1863" i="13"/>
  <c r="AB1864" i="13"/>
  <c r="AB1865" i="13"/>
  <c r="AB1866" i="13"/>
  <c r="AB1867" i="13"/>
  <c r="AB1868" i="13"/>
  <c r="AB1869" i="13"/>
  <c r="AB1870" i="13"/>
  <c r="AB1871" i="13"/>
  <c r="AB1872" i="13"/>
  <c r="AB1873" i="13"/>
  <c r="AB1874" i="13"/>
  <c r="AB1875" i="13"/>
  <c r="AB1876" i="13"/>
  <c r="AB1877" i="13"/>
  <c r="AB1878" i="13"/>
  <c r="AB1879" i="13"/>
  <c r="AB1880" i="13"/>
  <c r="AB1881" i="13"/>
  <c r="AB1882" i="13"/>
  <c r="AB1883" i="13"/>
  <c r="AB1884" i="13"/>
  <c r="AB1885" i="13"/>
  <c r="AB1886" i="13"/>
  <c r="AB1887" i="13"/>
  <c r="AB1888" i="13"/>
  <c r="AB1889" i="13"/>
  <c r="AB1890" i="13"/>
  <c r="AB1891" i="13"/>
  <c r="AB1892" i="13"/>
  <c r="AB1893" i="13"/>
  <c r="AB1894" i="13"/>
  <c r="AB1895" i="13"/>
  <c r="AB1896" i="13"/>
  <c r="AB1897" i="13"/>
  <c r="AB1898" i="13"/>
  <c r="AB1899" i="13"/>
  <c r="AB1900" i="13"/>
  <c r="AB1901" i="13"/>
  <c r="AB1902" i="13"/>
  <c r="AB1903" i="13"/>
  <c r="AB1904" i="13"/>
  <c r="AB1905" i="13"/>
  <c r="AB1906" i="13"/>
  <c r="AB1907" i="13"/>
  <c r="AB1908" i="13"/>
  <c r="AB1909" i="13"/>
  <c r="AB1910" i="13"/>
  <c r="AB1911" i="13"/>
  <c r="AB1912" i="13"/>
  <c r="AB1913" i="13"/>
  <c r="AB1914" i="13"/>
  <c r="AB1915" i="13"/>
  <c r="AB1916" i="13"/>
  <c r="AB1917" i="13"/>
  <c r="AB1918" i="13"/>
  <c r="AB1919" i="13"/>
  <c r="AB1920" i="13"/>
  <c r="AB1921" i="13"/>
  <c r="AB1922" i="13"/>
  <c r="AB1923" i="13"/>
  <c r="AB1924" i="13"/>
  <c r="AB1925" i="13"/>
  <c r="AB1926" i="13"/>
  <c r="AB1927" i="13"/>
  <c r="AB1928" i="13"/>
  <c r="AB1929" i="13"/>
  <c r="AB1930" i="13"/>
  <c r="AB1931" i="13"/>
  <c r="AB1932" i="13"/>
  <c r="AB1933" i="13"/>
  <c r="AB1934" i="13"/>
  <c r="AB1935" i="13"/>
  <c r="AB1936" i="13"/>
  <c r="AB1937" i="13"/>
  <c r="AB1938" i="13"/>
  <c r="AB1939" i="13"/>
  <c r="AB1940" i="13"/>
  <c r="AB1941" i="13"/>
  <c r="AB1942" i="13"/>
  <c r="AB1943" i="13"/>
  <c r="AB1944" i="13"/>
  <c r="AB1945" i="13"/>
  <c r="AB1946" i="13"/>
  <c r="AB1947" i="13"/>
  <c r="AB1948" i="13"/>
  <c r="AB1949" i="13"/>
  <c r="AB1950" i="13"/>
  <c r="AB1951" i="13"/>
  <c r="AB1952" i="13"/>
  <c r="AB1953" i="13"/>
  <c r="AB1954" i="13"/>
  <c r="AB1955" i="13"/>
  <c r="AB1956" i="13"/>
  <c r="AB1957" i="13"/>
  <c r="AB1958" i="13"/>
  <c r="AB1959" i="13"/>
  <c r="AB1960" i="13"/>
  <c r="AB1961" i="13"/>
  <c r="AB1962" i="13"/>
  <c r="AB1963" i="13"/>
  <c r="AB1964" i="13"/>
  <c r="AB1965" i="13"/>
  <c r="AB1966" i="13"/>
  <c r="AB1967" i="13"/>
  <c r="AB1968" i="13"/>
  <c r="AB1969" i="13"/>
  <c r="AB1970" i="13"/>
  <c r="AB1971" i="13"/>
  <c r="AB1972" i="13"/>
  <c r="AB1973" i="13"/>
  <c r="AB1974" i="13"/>
  <c r="AB1975" i="13"/>
  <c r="AB1976" i="13"/>
  <c r="AB1977" i="13"/>
  <c r="AB1978" i="13"/>
  <c r="AB1979" i="13"/>
  <c r="AB1980" i="13"/>
  <c r="AB1981" i="13"/>
  <c r="AB1982" i="13"/>
  <c r="AB1983" i="13"/>
  <c r="AB1984" i="13"/>
  <c r="AB1985" i="13"/>
  <c r="AB1986" i="13"/>
  <c r="AB1987" i="13"/>
  <c r="AB1988" i="13"/>
  <c r="AB1989" i="13"/>
  <c r="AB1990" i="13"/>
  <c r="AB1991" i="13"/>
  <c r="AB1992" i="13"/>
  <c r="AB1993" i="13"/>
  <c r="AB1994" i="13"/>
  <c r="AB1995" i="13"/>
  <c r="AB1996" i="13"/>
  <c r="AB1997" i="13"/>
  <c r="AB1998" i="13"/>
  <c r="AB1999" i="13"/>
  <c r="AB2000" i="13"/>
  <c r="AB2001" i="13"/>
  <c r="AB2002" i="13"/>
  <c r="AB2003" i="13"/>
  <c r="AB2004" i="13"/>
  <c r="AB2005" i="13"/>
  <c r="AB2006" i="13"/>
  <c r="AB2007" i="13"/>
  <c r="AB2008" i="13"/>
  <c r="AB2009" i="13"/>
  <c r="AB2010" i="13"/>
  <c r="AB2011" i="13"/>
  <c r="AB2012" i="13"/>
  <c r="AB2013" i="13"/>
  <c r="AB2014" i="13"/>
  <c r="AB2015" i="13"/>
  <c r="AB2016" i="13"/>
  <c r="AB2017" i="13"/>
  <c r="AB2018" i="13"/>
  <c r="AB2019" i="13"/>
  <c r="AB2020" i="13"/>
  <c r="AB2021" i="13"/>
  <c r="AB2022" i="13"/>
  <c r="AB2023" i="13"/>
  <c r="AB2024" i="13"/>
  <c r="AB2025" i="13"/>
  <c r="AB2026" i="13"/>
  <c r="AB2027" i="13"/>
  <c r="AB2028" i="13"/>
  <c r="AB2029" i="13"/>
  <c r="AB2030" i="13"/>
  <c r="AB2031" i="13"/>
  <c r="AB2032" i="13"/>
  <c r="AB2033" i="13"/>
  <c r="AB2034" i="13"/>
  <c r="AB2035" i="13"/>
  <c r="AB2036" i="13"/>
  <c r="AB2037" i="13"/>
  <c r="AB2038" i="13"/>
  <c r="AB2039" i="13"/>
  <c r="AB2040" i="13"/>
  <c r="AB2041" i="13"/>
  <c r="AB2042" i="13"/>
  <c r="AB2043" i="13"/>
  <c r="AB2044" i="13"/>
  <c r="AB2045" i="13"/>
  <c r="AB2046" i="13"/>
  <c r="AB2047" i="13"/>
  <c r="AB2048" i="13"/>
  <c r="AB2049" i="13"/>
  <c r="AB2050" i="13"/>
  <c r="AB2051" i="13"/>
  <c r="AB2052" i="13"/>
  <c r="AB2053" i="13"/>
  <c r="AB2054" i="13"/>
  <c r="AB2055" i="13"/>
  <c r="AB2056" i="13"/>
  <c r="AB2057" i="13"/>
  <c r="AB2058" i="13"/>
  <c r="AB2059" i="13"/>
  <c r="AB2060" i="13"/>
  <c r="AB2061" i="13"/>
  <c r="AB2062" i="13"/>
  <c r="AB2063" i="13"/>
  <c r="AB2064" i="13"/>
  <c r="AB2065" i="13"/>
  <c r="AB2066" i="13"/>
  <c r="AB2067" i="13"/>
  <c r="AB2068" i="13"/>
  <c r="AB2069" i="13"/>
  <c r="AB2070" i="13"/>
  <c r="AB2071" i="13"/>
  <c r="AB2072" i="13"/>
  <c r="AB2073" i="13"/>
  <c r="AB2074" i="13"/>
  <c r="AB2075" i="13"/>
  <c r="AB2076" i="13"/>
  <c r="AB2077" i="13"/>
  <c r="AB2078" i="13"/>
  <c r="AB2079" i="13"/>
  <c r="AB2080" i="13"/>
  <c r="AB2081" i="13"/>
  <c r="AB2082" i="13"/>
  <c r="AB2083" i="13"/>
  <c r="AB2084" i="13"/>
  <c r="AB2085" i="13"/>
  <c r="AB2086" i="13"/>
  <c r="AB2087" i="13"/>
  <c r="AB2088" i="13"/>
  <c r="AB2089" i="13"/>
  <c r="AB2090" i="13"/>
  <c r="AB2091" i="13"/>
  <c r="AB2092" i="13"/>
  <c r="AB2093" i="13"/>
  <c r="AB2094" i="13"/>
  <c r="AB2095" i="13"/>
  <c r="AB2096" i="13"/>
  <c r="AB2097" i="13"/>
  <c r="AB2098" i="13"/>
  <c r="AB2099" i="13"/>
  <c r="AB2100" i="13"/>
  <c r="AB2101" i="13"/>
  <c r="AB2102" i="13"/>
  <c r="AB2103" i="13"/>
  <c r="AB2104" i="13"/>
  <c r="AB2105" i="13"/>
  <c r="AB2106" i="13"/>
  <c r="AB2107" i="13"/>
  <c r="AB2108" i="13"/>
  <c r="AB2109" i="13"/>
  <c r="AB2110" i="13"/>
  <c r="AB2111" i="13"/>
  <c r="AB2112" i="13"/>
  <c r="AB2113" i="13"/>
  <c r="AB2114" i="13"/>
  <c r="AB2115" i="13"/>
  <c r="AB2116" i="13"/>
  <c r="AB2117" i="13"/>
  <c r="AB2118" i="13"/>
  <c r="AB2119" i="13"/>
  <c r="AB2120" i="13"/>
  <c r="AB2121" i="13"/>
  <c r="AB2122" i="13"/>
  <c r="AB2123" i="13"/>
  <c r="AB2124" i="13"/>
  <c r="AB2125" i="13"/>
  <c r="AB2126" i="13"/>
  <c r="AB2127" i="13"/>
  <c r="AB2128" i="13"/>
  <c r="AB2129" i="13"/>
  <c r="AB2130" i="13"/>
  <c r="AB2131" i="13"/>
  <c r="AB2132" i="13"/>
  <c r="AB2133" i="13"/>
  <c r="AB2134" i="13"/>
  <c r="AB2135" i="13"/>
  <c r="AB2136" i="13"/>
  <c r="AB2137" i="13"/>
  <c r="AB2138" i="13"/>
  <c r="AB2139" i="13"/>
  <c r="AB2140" i="13"/>
  <c r="AB2141" i="13"/>
  <c r="AB2142" i="13"/>
  <c r="AB2143" i="13"/>
  <c r="AB2144" i="13"/>
  <c r="AB2145" i="13"/>
  <c r="AB2146" i="13"/>
  <c r="AB2147" i="13"/>
  <c r="AB2148" i="13"/>
  <c r="AB2149" i="13"/>
  <c r="AB2150" i="13"/>
  <c r="AB2151" i="13"/>
  <c r="AB2152" i="13"/>
  <c r="AB2153" i="13"/>
  <c r="AB2154" i="13"/>
  <c r="AB2155" i="13"/>
  <c r="AB2156" i="13"/>
  <c r="AB2157" i="13"/>
  <c r="AB2158" i="13"/>
  <c r="AB2159" i="13"/>
  <c r="AB2160" i="13"/>
  <c r="AB2161" i="13"/>
  <c r="AB2162" i="13"/>
  <c r="AB2163" i="13"/>
  <c r="AB2164" i="13"/>
  <c r="AB2165" i="13"/>
  <c r="AB2166" i="13"/>
  <c r="AB2167" i="13"/>
  <c r="AB2168" i="13"/>
  <c r="AB2169" i="13"/>
  <c r="AB2170" i="13"/>
  <c r="AB2171" i="13"/>
  <c r="AB2172" i="13"/>
  <c r="AB2173" i="13"/>
  <c r="AB2174" i="13"/>
  <c r="AB2175" i="13"/>
  <c r="AB2176" i="13"/>
  <c r="AB2177" i="13"/>
  <c r="AB2178" i="13"/>
  <c r="AB2179" i="13"/>
  <c r="AB2180" i="13"/>
  <c r="AB2181" i="13"/>
  <c r="AB2182" i="13"/>
  <c r="AB2183" i="13"/>
  <c r="AB2184" i="13"/>
  <c r="AB2185" i="13"/>
  <c r="AB2186" i="13"/>
  <c r="AB2187" i="13"/>
  <c r="AB2188" i="13"/>
  <c r="AB2189" i="13"/>
  <c r="AB2190" i="13"/>
  <c r="AB2191" i="13"/>
  <c r="AB2192" i="13"/>
  <c r="AB2193" i="13"/>
  <c r="AB2194" i="13"/>
  <c r="AB2195" i="13"/>
  <c r="AB2196" i="13"/>
  <c r="AB2197" i="13"/>
  <c r="AB2198" i="13"/>
  <c r="AB2199" i="13"/>
  <c r="AB2200" i="13"/>
  <c r="AB2201" i="13"/>
  <c r="AB2202" i="13"/>
  <c r="AB2203" i="13"/>
  <c r="AB2204" i="13"/>
  <c r="AB2205" i="13"/>
  <c r="AB2206" i="13"/>
  <c r="AB2207" i="13"/>
  <c r="AB2208" i="13"/>
  <c r="AB2209" i="13"/>
  <c r="AB2210" i="13"/>
  <c r="AB2211" i="13"/>
  <c r="AB2212" i="13"/>
  <c r="AB2213" i="13"/>
  <c r="AB2214" i="13"/>
  <c r="AB2215" i="13"/>
  <c r="AB2216" i="13"/>
  <c r="AB2217" i="13"/>
  <c r="AB2218" i="13"/>
  <c r="AB2219" i="13"/>
  <c r="AB2220" i="13"/>
  <c r="AB2221" i="13"/>
  <c r="AB2222" i="13"/>
  <c r="AB2223" i="13"/>
  <c r="AB2224" i="13"/>
  <c r="AB2225" i="13"/>
  <c r="AB2226" i="13"/>
  <c r="AB2227" i="13"/>
  <c r="AB2228" i="13"/>
  <c r="AB2229" i="13"/>
  <c r="AB2230" i="13"/>
  <c r="AB2231" i="13"/>
  <c r="AB2232" i="13"/>
  <c r="AB2233" i="13"/>
  <c r="AB2234" i="13"/>
  <c r="AB2235" i="13"/>
  <c r="AB2236" i="13"/>
  <c r="AB2237" i="13"/>
  <c r="AB2238" i="13"/>
  <c r="AB2239" i="13"/>
  <c r="AB2240" i="13"/>
  <c r="AB2241" i="13"/>
  <c r="AB2242" i="13"/>
  <c r="AB2243" i="13"/>
  <c r="AB2244" i="13"/>
  <c r="AB2245" i="13"/>
  <c r="AB2246" i="13"/>
  <c r="AB2247" i="13"/>
  <c r="AB2248" i="13"/>
  <c r="AB2249" i="13"/>
  <c r="AB2250" i="13"/>
  <c r="AB2251" i="13"/>
  <c r="AB2252" i="13"/>
  <c r="AB2253" i="13"/>
  <c r="AB2254" i="13"/>
  <c r="AB2255" i="13"/>
  <c r="AB2256" i="13"/>
  <c r="AB2257" i="13"/>
  <c r="AB2258" i="13"/>
  <c r="AB2259" i="13"/>
  <c r="AB2260" i="13"/>
  <c r="AB2261" i="13"/>
  <c r="AB2262" i="13"/>
  <c r="AB2263" i="13"/>
  <c r="AB2264" i="13"/>
  <c r="AB2265" i="13"/>
  <c r="AB2266" i="13"/>
  <c r="AB2267" i="13"/>
  <c r="AB2268" i="13"/>
  <c r="AB2269" i="13"/>
  <c r="AB2270" i="13"/>
  <c r="AB2271" i="13"/>
  <c r="AB2272" i="13"/>
  <c r="AB2273" i="13"/>
  <c r="AB2274" i="13"/>
  <c r="AB2275" i="13"/>
  <c r="AB2276" i="13"/>
  <c r="AB2277" i="13"/>
  <c r="AB2278" i="13"/>
  <c r="AB2279" i="13"/>
  <c r="AB2280" i="13"/>
  <c r="AB2281" i="13"/>
  <c r="AB2282" i="13"/>
  <c r="AB2283" i="13"/>
  <c r="AB2284" i="13"/>
  <c r="AB2285" i="13"/>
  <c r="AB2286" i="13"/>
  <c r="AB2287" i="13"/>
  <c r="AB2288" i="13"/>
  <c r="AB2289" i="13"/>
  <c r="AB2290" i="13"/>
  <c r="AB2291" i="13"/>
  <c r="AB2292" i="13"/>
  <c r="AB2293" i="13"/>
  <c r="AB2294" i="13"/>
  <c r="AB2295" i="13"/>
  <c r="AB2296" i="13"/>
  <c r="AB2297" i="13"/>
  <c r="AB2298" i="13"/>
  <c r="AB2299" i="13"/>
  <c r="AB2300" i="13"/>
  <c r="AB2301" i="13"/>
  <c r="AB2302" i="13"/>
  <c r="AB2303" i="13"/>
  <c r="AB2304" i="13"/>
  <c r="AB2305" i="13"/>
  <c r="AB2306" i="13"/>
  <c r="AB2307" i="13"/>
  <c r="AB2308" i="13"/>
  <c r="AB2309" i="13"/>
  <c r="AB2310" i="13"/>
  <c r="AB2311" i="13"/>
  <c r="AB2312" i="13"/>
  <c r="AB2313" i="13"/>
  <c r="AB2314" i="13"/>
  <c r="AB2315" i="13"/>
  <c r="AB2316" i="13"/>
  <c r="AB2317" i="13"/>
  <c r="AB2318" i="13"/>
  <c r="AB2319" i="13"/>
  <c r="AB2320" i="13"/>
  <c r="AB2321" i="13"/>
  <c r="AB2322" i="13"/>
  <c r="AB2323" i="13"/>
  <c r="AB2324" i="13"/>
  <c r="AB2325" i="13"/>
  <c r="AB2326" i="13"/>
  <c r="AB2327" i="13"/>
  <c r="AB2328" i="13"/>
  <c r="AB2329" i="13"/>
  <c r="AB2330" i="13"/>
  <c r="AB2331" i="13"/>
  <c r="AB2332" i="13"/>
  <c r="AB2333" i="13"/>
  <c r="AB2334" i="13"/>
  <c r="AB2335" i="13"/>
  <c r="AB2336" i="13"/>
  <c r="AB2337" i="13"/>
  <c r="AB2338" i="13"/>
  <c r="AB2339" i="13"/>
  <c r="AB2340" i="13"/>
  <c r="AB2341" i="13"/>
  <c r="AB2342" i="13"/>
  <c r="AB2343" i="13"/>
  <c r="AB2344" i="13"/>
  <c r="AB2345" i="13"/>
  <c r="AB2346" i="13"/>
  <c r="AB2347" i="13"/>
  <c r="AB2348" i="13"/>
  <c r="AB2349" i="13"/>
  <c r="AB2350" i="13"/>
  <c r="AB2351" i="13"/>
  <c r="AB2352" i="13"/>
  <c r="AB2353" i="13"/>
  <c r="AB2354" i="13"/>
  <c r="AB2355" i="13"/>
  <c r="AB2356" i="13"/>
  <c r="AB2357" i="13"/>
  <c r="AB2358" i="13"/>
  <c r="AB2359" i="13"/>
  <c r="AB2360" i="13"/>
  <c r="AB2361" i="13"/>
  <c r="AB2362" i="13"/>
  <c r="AB2363" i="13"/>
  <c r="AB2364" i="13"/>
  <c r="AB2365" i="13"/>
  <c r="AB2366" i="13"/>
  <c r="AB2367" i="13"/>
  <c r="AB2368" i="13"/>
  <c r="AB2369" i="13"/>
  <c r="AB2370" i="13"/>
  <c r="AB2371" i="13"/>
  <c r="AB2372" i="13"/>
  <c r="AB2373" i="13"/>
  <c r="AB2374" i="13"/>
  <c r="AB2375" i="13"/>
  <c r="AB2376" i="13"/>
  <c r="AB2377" i="13"/>
  <c r="AB2378" i="13"/>
  <c r="AB2379" i="13"/>
  <c r="AB2380" i="13"/>
  <c r="AB2381" i="13"/>
  <c r="AB2382" i="13"/>
  <c r="AB2383" i="13"/>
  <c r="AB2384" i="13"/>
  <c r="AB2385" i="13"/>
  <c r="AB2386" i="13"/>
  <c r="AB2387" i="13"/>
  <c r="AB2388" i="13"/>
  <c r="AB2389" i="13"/>
  <c r="AB2390" i="13"/>
  <c r="AB2391" i="13"/>
  <c r="AB2392" i="13"/>
  <c r="AB2393" i="13"/>
  <c r="AB2394" i="13"/>
  <c r="AB2395" i="13"/>
  <c r="AB2396" i="13"/>
  <c r="AB2397" i="13"/>
  <c r="AB2398" i="13"/>
  <c r="AB2399" i="13"/>
  <c r="AB2400" i="13"/>
  <c r="AB2401" i="13"/>
  <c r="AB2402" i="13"/>
  <c r="AB2403" i="13"/>
  <c r="AB2404" i="13"/>
  <c r="AB2405" i="13"/>
  <c r="AB2406" i="13"/>
  <c r="AB2407" i="13"/>
  <c r="AB2408" i="13"/>
  <c r="AB2409" i="13"/>
  <c r="AB2410" i="13"/>
  <c r="AB2411" i="13"/>
  <c r="AB2412" i="13"/>
  <c r="AB2413" i="13"/>
  <c r="AB2414" i="13"/>
  <c r="AB2415" i="13"/>
  <c r="AB2416" i="13"/>
  <c r="AB2417" i="13"/>
  <c r="AB2418" i="13"/>
  <c r="AB2419" i="13"/>
  <c r="AB2420" i="13"/>
  <c r="AB2421" i="13"/>
  <c r="AB2422" i="13"/>
  <c r="AB2423" i="13"/>
  <c r="AB2424" i="13"/>
  <c r="AB2425" i="13"/>
  <c r="AB2426" i="13"/>
  <c r="AB2427" i="13"/>
  <c r="AB2428" i="13"/>
  <c r="AB2429" i="13"/>
  <c r="AB2430" i="13"/>
  <c r="AB2431" i="13"/>
  <c r="AB2432" i="13"/>
  <c r="AB2433" i="13"/>
  <c r="AB2434" i="13"/>
  <c r="AB2435" i="13"/>
  <c r="AB2436" i="13"/>
  <c r="AB2437" i="13"/>
  <c r="AB2438" i="13"/>
  <c r="AB2439" i="13"/>
  <c r="AB2440" i="13"/>
  <c r="AB2441" i="13"/>
  <c r="AB2442" i="13"/>
  <c r="AB2443" i="13"/>
  <c r="AB2444" i="13"/>
  <c r="AB2445" i="13"/>
  <c r="AB2446" i="13"/>
  <c r="AB2447" i="13"/>
  <c r="AB2448" i="13"/>
  <c r="AB2449" i="13"/>
  <c r="AB2450" i="13"/>
  <c r="AB2451" i="13"/>
  <c r="AB2452" i="13"/>
  <c r="AB2453" i="13"/>
  <c r="AB2454" i="13"/>
  <c r="AB2455" i="13"/>
  <c r="AB2456" i="13"/>
  <c r="AB2457" i="13"/>
  <c r="AB2458" i="13"/>
  <c r="AB2459" i="13"/>
  <c r="AB2460" i="13"/>
  <c r="AB2461" i="13"/>
  <c r="AB2462" i="13"/>
  <c r="AB2463" i="13"/>
  <c r="AB2464" i="13"/>
  <c r="AB2465" i="13"/>
  <c r="AB2466" i="13"/>
  <c r="AB2467" i="13"/>
  <c r="AB2468" i="13"/>
  <c r="AB2469" i="13"/>
  <c r="AB2470" i="13"/>
  <c r="AB2471" i="13"/>
  <c r="AB2472" i="13"/>
  <c r="AB2473" i="13"/>
  <c r="AB2474" i="13"/>
  <c r="AB2475" i="13"/>
  <c r="AB2476" i="13"/>
  <c r="AB2477" i="13"/>
  <c r="AB2478" i="13"/>
  <c r="AB2479" i="13"/>
  <c r="AB2480" i="13"/>
  <c r="AB2481" i="13"/>
  <c r="AB2482" i="13"/>
  <c r="AB2483" i="13"/>
  <c r="AB2484" i="13"/>
  <c r="AB2485" i="13"/>
  <c r="AB2486" i="13"/>
  <c r="AB2487" i="13"/>
  <c r="AB2488" i="13"/>
  <c r="AB2489" i="13"/>
  <c r="AB2490" i="13"/>
  <c r="AB2491" i="13"/>
  <c r="AB2492" i="13"/>
  <c r="AB2493" i="13"/>
  <c r="AB2494" i="13"/>
  <c r="AB2495" i="13"/>
  <c r="AB2496" i="13"/>
  <c r="AB2497" i="13"/>
  <c r="AB2498" i="13"/>
  <c r="AB2499" i="13"/>
  <c r="AB2500" i="13"/>
  <c r="AB2501" i="13"/>
  <c r="AB2502" i="13"/>
  <c r="AB2503" i="13"/>
  <c r="AB2504" i="13"/>
  <c r="AB2505" i="13"/>
  <c r="AB2506" i="13"/>
  <c r="AB2507" i="13"/>
  <c r="AB2508" i="13"/>
  <c r="AB2509" i="13"/>
  <c r="AB2510" i="13"/>
  <c r="AB2511" i="13"/>
  <c r="AB2512" i="13"/>
  <c r="AB2513" i="13"/>
  <c r="AB2514" i="13"/>
  <c r="AB2515" i="13"/>
  <c r="AB2516" i="13"/>
  <c r="AB2517" i="13"/>
  <c r="AB2518" i="13"/>
  <c r="AB2519" i="13"/>
  <c r="AB2520" i="13"/>
  <c r="AB2521" i="13"/>
  <c r="AB2522" i="13"/>
  <c r="AB2523" i="13"/>
  <c r="AB2524" i="13"/>
  <c r="AB2525" i="13"/>
  <c r="AB2526" i="13"/>
  <c r="AB2527" i="13"/>
  <c r="AB2528" i="13"/>
  <c r="AB2529" i="13"/>
  <c r="AB2530" i="13"/>
  <c r="AB2531" i="13"/>
  <c r="AB2532" i="13"/>
  <c r="AB2533" i="13"/>
  <c r="AB2534" i="13"/>
  <c r="AB2535" i="13"/>
  <c r="AB2536" i="13"/>
  <c r="AB2537" i="13"/>
  <c r="AB2538" i="13"/>
  <c r="AB2539" i="13"/>
  <c r="AB2540" i="13"/>
  <c r="AB2541" i="13"/>
  <c r="AB2542" i="13"/>
  <c r="AB2543" i="13"/>
  <c r="AB2544" i="13"/>
  <c r="AB2545" i="13"/>
  <c r="AB2546" i="13"/>
  <c r="AB2547" i="13"/>
  <c r="AB2548" i="13"/>
  <c r="AB2549" i="13"/>
  <c r="AB2550" i="13"/>
  <c r="AB2551" i="13"/>
  <c r="AB2552" i="13"/>
  <c r="AB2553" i="13"/>
  <c r="AB2554" i="13"/>
  <c r="AB2555" i="13"/>
  <c r="AB2556" i="13"/>
  <c r="AB2557" i="13"/>
  <c r="AB2558" i="13"/>
  <c r="AB2559" i="13"/>
  <c r="AB2560" i="13"/>
  <c r="AB2561" i="13"/>
  <c r="AB2562" i="13"/>
  <c r="AB2563" i="13"/>
  <c r="AB2564" i="13"/>
  <c r="AB2565" i="13"/>
  <c r="AB2566" i="13"/>
  <c r="AB2567" i="13"/>
  <c r="AB2568" i="13"/>
  <c r="AB2569" i="13"/>
  <c r="AB2570" i="13"/>
  <c r="AB2571" i="13"/>
  <c r="AB2572" i="13"/>
  <c r="AB2573" i="13"/>
  <c r="AB2574" i="13"/>
  <c r="AB2575" i="13"/>
  <c r="AB2576" i="13"/>
  <c r="AB2577" i="13"/>
  <c r="AB2578" i="13"/>
  <c r="AB2579" i="13"/>
  <c r="AB2580" i="13"/>
  <c r="AB2581" i="13"/>
  <c r="AB2582" i="13"/>
  <c r="AB2583" i="13"/>
  <c r="AB2584" i="13"/>
  <c r="AB2585" i="13"/>
  <c r="AB2586" i="13"/>
  <c r="AB2587" i="13"/>
  <c r="AB2588" i="13"/>
  <c r="AB2589" i="13"/>
  <c r="AB2590" i="13"/>
  <c r="AB2591" i="13"/>
  <c r="AB2592" i="13"/>
  <c r="AB2593" i="13"/>
  <c r="AB2594" i="13"/>
  <c r="AB2595" i="13"/>
  <c r="AB2596" i="13"/>
  <c r="AB2597" i="13"/>
  <c r="AB2598" i="13"/>
  <c r="AB2599" i="13"/>
  <c r="AB2600" i="13"/>
  <c r="AB2601" i="13"/>
  <c r="AB2602" i="13"/>
  <c r="AB2603" i="13"/>
  <c r="AB2604" i="13"/>
  <c r="AB2605" i="13"/>
  <c r="AB2606" i="13"/>
  <c r="AB2607" i="13"/>
  <c r="AB2608" i="13"/>
  <c r="AB2609" i="13"/>
  <c r="AB2610" i="13"/>
  <c r="AB2611" i="13"/>
  <c r="AB2612" i="13"/>
  <c r="AB2613" i="13"/>
  <c r="AB2614" i="13"/>
  <c r="AB2615" i="13"/>
  <c r="AB2616" i="13"/>
  <c r="AB2617" i="13"/>
  <c r="AB2618" i="13"/>
  <c r="AB2619" i="13"/>
  <c r="AB2620" i="13"/>
  <c r="AB2621" i="13"/>
  <c r="AB2622" i="13"/>
  <c r="AB2623" i="13"/>
  <c r="AB2624" i="13"/>
  <c r="AB2625" i="13"/>
  <c r="AB2626" i="13"/>
  <c r="AB2627" i="13"/>
  <c r="AB2628" i="13"/>
  <c r="AB2629" i="13"/>
  <c r="AB2630" i="13"/>
  <c r="AB2631" i="13"/>
  <c r="AB2632" i="13"/>
  <c r="AB2633" i="13"/>
  <c r="AB2634" i="13"/>
  <c r="AB2635" i="13"/>
  <c r="AB2636" i="13"/>
  <c r="AB2637" i="13"/>
  <c r="AB2638" i="13"/>
  <c r="AB2639" i="13"/>
  <c r="AB2640" i="13"/>
  <c r="AB2641" i="13"/>
  <c r="AB2642" i="13"/>
  <c r="AB2643" i="13"/>
  <c r="AB2644" i="13"/>
  <c r="AB2645" i="13"/>
  <c r="AB2646" i="13"/>
  <c r="AB2647" i="13"/>
  <c r="AB2648" i="13"/>
  <c r="AB2649" i="13"/>
  <c r="AB2650" i="13"/>
  <c r="AB2651" i="13"/>
  <c r="AB2652" i="13"/>
  <c r="AB2653" i="13"/>
  <c r="AB2654" i="13"/>
  <c r="AB2655" i="13"/>
  <c r="AB2656" i="13"/>
  <c r="AB2657" i="13"/>
  <c r="AB2658" i="13"/>
  <c r="AB2659" i="13"/>
  <c r="AB2660" i="13"/>
  <c r="AB2661" i="13"/>
  <c r="AB2662" i="13"/>
  <c r="AB2663" i="13"/>
  <c r="AB2664" i="13"/>
  <c r="AB2665" i="13"/>
  <c r="AB2666" i="13"/>
  <c r="AB2667" i="13"/>
  <c r="AB2668" i="13"/>
  <c r="AB2669" i="13"/>
  <c r="AB2670" i="13"/>
  <c r="AB2671" i="13"/>
  <c r="AB2672" i="13"/>
  <c r="AB2673" i="13"/>
  <c r="AB2674" i="13"/>
  <c r="AB2675" i="13"/>
  <c r="AB2676" i="13"/>
  <c r="AB2677" i="13"/>
  <c r="AB2678" i="13"/>
  <c r="AB2679" i="13"/>
  <c r="AB2680" i="13"/>
  <c r="AB2681" i="13"/>
  <c r="AB2682" i="13"/>
  <c r="AB2683" i="13"/>
  <c r="AB2684" i="13"/>
  <c r="AB2685" i="13"/>
  <c r="AB2686" i="13"/>
  <c r="AB2687" i="13"/>
  <c r="AB2688" i="13"/>
  <c r="AB2689" i="13"/>
  <c r="AB2690" i="13"/>
  <c r="AB2691" i="13"/>
  <c r="AB2692" i="13"/>
  <c r="AB2693" i="13"/>
  <c r="AB2694" i="13"/>
  <c r="AB2695" i="13"/>
  <c r="AB2696" i="13"/>
  <c r="AB2697" i="13"/>
  <c r="AB2698" i="13"/>
  <c r="AB2699" i="13"/>
  <c r="AB2700" i="13"/>
  <c r="AB2701" i="13"/>
  <c r="AB2702" i="13"/>
  <c r="AB2703" i="13"/>
  <c r="AB2704" i="13"/>
  <c r="AB2705" i="13"/>
  <c r="AB2706" i="13"/>
  <c r="AB2707" i="13"/>
  <c r="AB2708" i="13"/>
  <c r="AB2709" i="13"/>
  <c r="AB2710" i="13"/>
  <c r="AB2711" i="13"/>
  <c r="AB2712" i="13"/>
  <c r="AB2713" i="13"/>
  <c r="AB2714" i="13"/>
  <c r="AB2715" i="13"/>
  <c r="AB2716" i="13"/>
  <c r="AB2717" i="13"/>
  <c r="AB2718" i="13"/>
  <c r="AB2719" i="13"/>
  <c r="AB2720" i="13"/>
  <c r="AB2721" i="13"/>
  <c r="AB2722" i="13"/>
  <c r="AB2723" i="13"/>
  <c r="AB2724" i="13"/>
  <c r="AB2725" i="13"/>
  <c r="AB2726" i="13"/>
  <c r="AB2727" i="13"/>
  <c r="AB2728" i="13"/>
  <c r="AB2729" i="13"/>
  <c r="AB2730" i="13"/>
  <c r="AB2731" i="13"/>
  <c r="AB2732" i="13"/>
  <c r="AB2733" i="13"/>
  <c r="AB2734" i="13"/>
  <c r="AB2735" i="13"/>
  <c r="AB2736" i="13"/>
  <c r="AB2737" i="13"/>
  <c r="AB2738" i="13"/>
  <c r="AB2739" i="13"/>
  <c r="AB2740" i="13"/>
  <c r="AB2741" i="13"/>
  <c r="AB2742" i="13"/>
  <c r="AB2743" i="13"/>
  <c r="AB2744" i="13"/>
  <c r="AB2745" i="13"/>
  <c r="AB2746" i="13"/>
  <c r="AB2747" i="13"/>
  <c r="AB2748" i="13"/>
  <c r="AB2749" i="13"/>
  <c r="AB2750" i="13"/>
  <c r="AB2751" i="13"/>
  <c r="AB2752" i="13"/>
  <c r="AB2753" i="13"/>
  <c r="AB2754" i="13"/>
  <c r="AB2755" i="13"/>
  <c r="AB2756" i="13"/>
  <c r="AB2757" i="13"/>
  <c r="AB2758" i="13"/>
  <c r="AB2759" i="13"/>
  <c r="AB2760" i="13"/>
  <c r="AB2761" i="13"/>
  <c r="AB2762" i="13"/>
  <c r="AB2763" i="13"/>
  <c r="AB2764" i="13"/>
  <c r="AB2765" i="13"/>
  <c r="AB2766" i="13"/>
  <c r="AB2767" i="13"/>
  <c r="AB2768" i="13"/>
  <c r="AB2769" i="13"/>
  <c r="AB2770" i="13"/>
  <c r="AB2771" i="13"/>
  <c r="AB2772" i="13"/>
  <c r="AB2773" i="13"/>
  <c r="AB2774" i="13"/>
  <c r="AB2775" i="13"/>
  <c r="AB2776" i="13"/>
  <c r="AB2777" i="13"/>
  <c r="AB2778" i="13"/>
  <c r="AB2779" i="13"/>
  <c r="AB2780" i="13"/>
  <c r="AB2781" i="13"/>
  <c r="AB2782" i="13"/>
  <c r="AB2783" i="13"/>
  <c r="AB2784" i="13"/>
  <c r="AB2785" i="13"/>
  <c r="AB2786" i="13"/>
  <c r="AB2787" i="13"/>
  <c r="AB2788" i="13"/>
  <c r="AB2789" i="13"/>
  <c r="AB2790" i="13"/>
  <c r="AB2791" i="13"/>
  <c r="AB2792" i="13"/>
  <c r="AB2793" i="13"/>
  <c r="AB2794" i="13"/>
  <c r="AB2795" i="13"/>
  <c r="AB2796" i="13"/>
  <c r="AB2797" i="13"/>
  <c r="AB2798" i="13"/>
  <c r="AB2799" i="13"/>
  <c r="AB2800" i="13"/>
  <c r="AB2801" i="13"/>
  <c r="AB2802" i="13"/>
  <c r="AB2803" i="13"/>
  <c r="AB2804" i="13"/>
  <c r="AB2805" i="13"/>
  <c r="AB2806" i="13"/>
  <c r="AB2807" i="13"/>
  <c r="AB2808" i="13"/>
  <c r="AB2809" i="13"/>
  <c r="AB2810" i="13"/>
  <c r="AB2811" i="13"/>
  <c r="AB2812" i="13"/>
  <c r="AB2813" i="13"/>
  <c r="AB2814" i="13"/>
  <c r="AB2815" i="13"/>
  <c r="AB2816" i="13"/>
  <c r="AB2817" i="13"/>
  <c r="AB2818" i="13"/>
  <c r="AB2819" i="13"/>
  <c r="AB2820" i="13"/>
  <c r="AB2821" i="13"/>
  <c r="AB2822" i="13"/>
  <c r="AB2823" i="13"/>
  <c r="AB2824" i="13"/>
  <c r="AB2825" i="13"/>
  <c r="AB2826" i="13"/>
  <c r="AB2827" i="13"/>
  <c r="AB2828" i="13"/>
  <c r="AB2829" i="13"/>
  <c r="AB2830" i="13"/>
  <c r="AB2831" i="13"/>
  <c r="AB2832" i="13"/>
  <c r="AB2833" i="13"/>
  <c r="AB2834" i="13"/>
  <c r="AB2835" i="13"/>
  <c r="AB2836" i="13"/>
  <c r="AB2837" i="13"/>
  <c r="AB2838" i="13"/>
  <c r="AB2839" i="13"/>
  <c r="AB2840" i="13"/>
  <c r="AB2841" i="13"/>
  <c r="AB2842" i="13"/>
  <c r="AB2843" i="13"/>
  <c r="AB2844" i="13"/>
  <c r="AB2845" i="13"/>
  <c r="AB2846" i="13"/>
  <c r="AB2847" i="13"/>
  <c r="AB2848" i="13"/>
  <c r="AB2849" i="13"/>
  <c r="AB2850" i="13"/>
  <c r="AB2851" i="13"/>
  <c r="AB2852" i="13"/>
  <c r="AB2853" i="13"/>
  <c r="AB2854" i="13"/>
  <c r="AB2855" i="13"/>
  <c r="AB2856" i="13"/>
  <c r="AB2857" i="13"/>
  <c r="AB2858" i="13"/>
  <c r="AB2859" i="13"/>
  <c r="AB2860" i="13"/>
  <c r="AB2861" i="13"/>
  <c r="AB2862" i="13"/>
  <c r="AB2863" i="13"/>
  <c r="AB2864" i="13"/>
  <c r="AB2865" i="13"/>
  <c r="AB2866" i="13"/>
  <c r="AB2867" i="13"/>
  <c r="AB2868" i="13"/>
  <c r="AB2869" i="13"/>
  <c r="AB2870" i="13"/>
  <c r="AB2871" i="13"/>
  <c r="AB2872" i="13"/>
  <c r="AB2873" i="13"/>
  <c r="AB2874" i="13"/>
  <c r="AB2875" i="13"/>
  <c r="AB2876" i="13"/>
  <c r="AB2877" i="13"/>
  <c r="AB2878" i="13"/>
  <c r="AB2879" i="13"/>
  <c r="AB2880" i="13"/>
  <c r="AB2881" i="13"/>
  <c r="AB2882" i="13"/>
  <c r="AB2883" i="13"/>
  <c r="AB2884" i="13"/>
  <c r="AB2885" i="13"/>
  <c r="AB2886" i="13"/>
  <c r="AB2887" i="13"/>
  <c r="AB2888" i="13"/>
  <c r="AB2889" i="13"/>
  <c r="AB2890" i="13"/>
  <c r="AB2891" i="13"/>
  <c r="AB2892" i="13"/>
  <c r="AB2893" i="13"/>
  <c r="AB2894" i="13"/>
  <c r="AB2895" i="13"/>
  <c r="AB2896" i="13"/>
  <c r="AB2897" i="13"/>
  <c r="AB2898" i="13"/>
  <c r="AB2899" i="13"/>
  <c r="AB2900" i="13"/>
  <c r="AB2901" i="13"/>
  <c r="AB2902" i="13"/>
  <c r="AB2903" i="13"/>
  <c r="AB2904" i="13"/>
  <c r="AB2905" i="13"/>
  <c r="AB2906" i="13"/>
  <c r="AB2907" i="13"/>
  <c r="AB2908" i="13"/>
  <c r="AB2909" i="13"/>
  <c r="AB2910" i="13"/>
  <c r="AB2911" i="13"/>
  <c r="AB2912" i="13"/>
  <c r="AB2913" i="13"/>
  <c r="AB2914" i="13"/>
  <c r="AB2915" i="13"/>
  <c r="AB2916" i="13"/>
  <c r="AB2917" i="13"/>
  <c r="AB2918" i="13"/>
  <c r="AB2919" i="13"/>
  <c r="AB2920" i="13"/>
  <c r="AB2921" i="13"/>
  <c r="AB2922" i="13"/>
  <c r="AB2923" i="13"/>
  <c r="AB2924" i="13"/>
  <c r="AB2925" i="13"/>
  <c r="AB2926" i="13"/>
  <c r="AB2927" i="13"/>
  <c r="AB2928" i="13"/>
  <c r="AB2929" i="13"/>
  <c r="AB2930" i="13"/>
  <c r="AB2931" i="13"/>
  <c r="AB2932" i="13"/>
  <c r="AB2933" i="13"/>
  <c r="AB2934" i="13"/>
  <c r="AB2935" i="13"/>
  <c r="AB2936" i="13"/>
  <c r="AB2937" i="13"/>
  <c r="AB2938" i="13"/>
  <c r="AB2939" i="13"/>
  <c r="AB2940" i="13"/>
  <c r="AB2941" i="13"/>
  <c r="AB2942" i="13"/>
  <c r="AB2943" i="13"/>
  <c r="AB2944" i="13"/>
  <c r="AB2945" i="13"/>
  <c r="AB2946" i="13"/>
  <c r="AB2947" i="13"/>
  <c r="AB2948" i="13"/>
  <c r="AB2949" i="13"/>
  <c r="AB2950" i="13"/>
  <c r="AB2951" i="13"/>
  <c r="AB2952" i="13"/>
  <c r="AB2953" i="13"/>
  <c r="AB2954" i="13"/>
  <c r="AB2955" i="13"/>
  <c r="AB2956" i="13"/>
  <c r="AB2957" i="13"/>
  <c r="AB2958" i="13"/>
  <c r="AB2959" i="13"/>
  <c r="AB2960" i="13"/>
  <c r="AB2961" i="13"/>
  <c r="AB2962" i="13"/>
  <c r="AB2963" i="13"/>
  <c r="AB2964" i="13"/>
  <c r="AB2965" i="13"/>
  <c r="AB2966" i="13"/>
  <c r="AB2967" i="13"/>
  <c r="AB2968" i="13"/>
  <c r="AB2969" i="13"/>
  <c r="AB2970" i="13"/>
  <c r="AB2971" i="13"/>
  <c r="AB2972" i="13"/>
  <c r="AB2973" i="13"/>
  <c r="AB2974" i="13"/>
  <c r="AB2975" i="13"/>
  <c r="AB2976" i="13"/>
  <c r="AB2977" i="13"/>
  <c r="AB2978" i="13"/>
  <c r="AB2979" i="13"/>
  <c r="AB2980" i="13"/>
  <c r="AB2981" i="13"/>
  <c r="AB2982" i="13"/>
  <c r="AB2983" i="13"/>
  <c r="AB2984" i="13"/>
  <c r="AB2985" i="13"/>
  <c r="AB2986" i="13"/>
  <c r="AB2987" i="13"/>
  <c r="AB2988" i="13"/>
  <c r="AB2989" i="13"/>
  <c r="AB2990" i="13"/>
  <c r="AB2991" i="13"/>
  <c r="AB2992" i="13"/>
  <c r="AB2993" i="13"/>
  <c r="AB2994" i="13"/>
  <c r="AB2995" i="13"/>
  <c r="AB2996" i="13"/>
  <c r="AB2997" i="13"/>
  <c r="AB2998" i="13"/>
  <c r="AB2999" i="13"/>
  <c r="AB3000" i="13"/>
  <c r="AB3001" i="13"/>
  <c r="AB3002" i="13"/>
  <c r="AB3003" i="13"/>
  <c r="AB3004" i="13"/>
  <c r="AB3005" i="13"/>
  <c r="AB3006" i="13"/>
  <c r="AB3007" i="13"/>
  <c r="AB3008" i="13"/>
  <c r="AB3009" i="13"/>
  <c r="AB3010" i="13"/>
  <c r="AB3011" i="13"/>
  <c r="AB3012" i="13"/>
  <c r="AB3013" i="13"/>
  <c r="AG14" i="13" l="1"/>
  <c r="AG15" i="13"/>
  <c r="AG17"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135" i="13"/>
  <c r="AG136" i="13"/>
  <c r="AG137" i="13"/>
  <c r="AG138" i="13"/>
  <c r="AG139" i="13"/>
  <c r="AG140" i="13"/>
  <c r="AG141" i="13"/>
  <c r="AG142" i="13"/>
  <c r="AG143" i="13"/>
  <c r="AG144" i="13"/>
  <c r="AG145" i="13"/>
  <c r="AG146" i="13"/>
  <c r="AG147" i="13"/>
  <c r="AG148" i="13"/>
  <c r="AG149" i="13"/>
  <c r="AG150" i="13"/>
  <c r="AG151" i="13"/>
  <c r="AG152" i="13"/>
  <c r="AG153" i="13"/>
  <c r="AG154" i="13"/>
  <c r="AG155" i="13"/>
  <c r="AG156" i="13"/>
  <c r="AG157" i="13"/>
  <c r="AG158" i="13"/>
  <c r="AG159" i="13"/>
  <c r="AG160" i="13"/>
  <c r="AG161" i="13"/>
  <c r="AG162" i="13"/>
  <c r="AG163" i="13"/>
  <c r="AG164" i="13"/>
  <c r="AG165" i="13"/>
  <c r="AG166" i="13"/>
  <c r="AG167" i="13"/>
  <c r="AG168" i="13"/>
  <c r="AG169" i="13"/>
  <c r="AG170" i="13"/>
  <c r="AG171" i="13"/>
  <c r="AG172" i="13"/>
  <c r="AG173" i="13"/>
  <c r="AG174" i="13"/>
  <c r="AG175" i="13"/>
  <c r="AG176" i="13"/>
  <c r="AG177" i="13"/>
  <c r="AG178" i="13"/>
  <c r="AG179" i="13"/>
  <c r="AG180" i="13"/>
  <c r="AG181" i="13"/>
  <c r="AG182" i="13"/>
  <c r="AG183" i="13"/>
  <c r="AG184" i="13"/>
  <c r="AG185" i="13"/>
  <c r="AG186" i="13"/>
  <c r="AG187" i="13"/>
  <c r="AG188" i="13"/>
  <c r="AG189" i="13"/>
  <c r="AG190" i="13"/>
  <c r="AG191" i="13"/>
  <c r="AG192" i="13"/>
  <c r="AG193" i="13"/>
  <c r="AG194" i="13"/>
  <c r="AG195" i="13"/>
  <c r="AG196" i="13"/>
  <c r="AG197" i="13"/>
  <c r="AG198" i="13"/>
  <c r="AG199" i="13"/>
  <c r="AG200" i="13"/>
  <c r="AG201" i="13"/>
  <c r="AG202" i="13"/>
  <c r="AG203" i="13"/>
  <c r="AG204" i="13"/>
  <c r="AG205" i="13"/>
  <c r="AG206" i="13"/>
  <c r="AG207" i="13"/>
  <c r="AG208" i="13"/>
  <c r="AG209" i="13"/>
  <c r="AG210" i="13"/>
  <c r="AG211" i="13"/>
  <c r="AG212" i="13"/>
  <c r="AG213" i="13"/>
  <c r="AG214" i="13"/>
  <c r="AG215" i="13"/>
  <c r="AG216" i="13"/>
  <c r="AG217" i="13"/>
  <c r="AG218" i="13"/>
  <c r="AG219" i="13"/>
  <c r="AG220" i="13"/>
  <c r="AG221" i="13"/>
  <c r="AG222" i="13"/>
  <c r="AG223" i="13"/>
  <c r="AG224" i="13"/>
  <c r="AG225" i="13"/>
  <c r="AG226" i="13"/>
  <c r="AG227" i="13"/>
  <c r="AG228" i="13"/>
  <c r="AG229" i="13"/>
  <c r="AG230" i="13"/>
  <c r="AG231" i="13"/>
  <c r="AG232" i="13"/>
  <c r="AG233" i="13"/>
  <c r="AG234" i="13"/>
  <c r="AG235" i="13"/>
  <c r="AG236" i="13"/>
  <c r="AG237" i="13"/>
  <c r="AG238" i="13"/>
  <c r="AG239" i="13"/>
  <c r="AG240" i="13"/>
  <c r="AG241" i="13"/>
  <c r="AG242" i="13"/>
  <c r="AG243" i="13"/>
  <c r="AG244" i="13"/>
  <c r="AG245" i="13"/>
  <c r="AG246" i="13"/>
  <c r="AG247" i="13"/>
  <c r="AG248" i="13"/>
  <c r="AG249" i="13"/>
  <c r="AG250" i="13"/>
  <c r="AG251" i="13"/>
  <c r="AG252" i="13"/>
  <c r="AG253" i="13"/>
  <c r="AG254" i="13"/>
  <c r="AG255" i="13"/>
  <c r="AG256" i="13"/>
  <c r="AG257" i="13"/>
  <c r="AG258" i="13"/>
  <c r="AG259" i="13"/>
  <c r="AG260" i="13"/>
  <c r="AG261" i="13"/>
  <c r="AG262" i="13"/>
  <c r="AG263" i="13"/>
  <c r="AG264" i="13"/>
  <c r="AG265" i="13"/>
  <c r="AG266" i="13"/>
  <c r="AG267" i="13"/>
  <c r="AG268" i="13"/>
  <c r="AG269" i="13"/>
  <c r="AG270" i="13"/>
  <c r="AG271" i="13"/>
  <c r="AG272" i="13"/>
  <c r="AG273" i="13"/>
  <c r="AG274" i="13"/>
  <c r="AG275" i="13"/>
  <c r="AG276" i="13"/>
  <c r="AG277" i="13"/>
  <c r="AG278" i="13"/>
  <c r="AG279" i="13"/>
  <c r="AG280" i="13"/>
  <c r="AG281" i="13"/>
  <c r="AG282" i="13"/>
  <c r="AG283" i="13"/>
  <c r="AG284" i="13"/>
  <c r="AG285" i="13"/>
  <c r="AG286" i="13"/>
  <c r="AG287" i="13"/>
  <c r="AG288" i="13"/>
  <c r="AG289" i="13"/>
  <c r="AG290" i="13"/>
  <c r="AG291" i="13"/>
  <c r="AG292" i="13"/>
  <c r="AG293" i="13"/>
  <c r="AG294" i="13"/>
  <c r="AG295" i="13"/>
  <c r="AG296" i="13"/>
  <c r="AG297" i="13"/>
  <c r="AG298" i="13"/>
  <c r="AG299" i="13"/>
  <c r="AG300" i="13"/>
  <c r="AG301" i="13"/>
  <c r="AG302" i="13"/>
  <c r="AG303" i="13"/>
  <c r="AG304" i="13"/>
  <c r="AG305" i="13"/>
  <c r="AG306" i="13"/>
  <c r="AG307" i="13"/>
  <c r="AG308" i="13"/>
  <c r="AG309" i="13"/>
  <c r="AG310" i="13"/>
  <c r="AG311" i="13"/>
  <c r="AG312" i="13"/>
  <c r="AG313" i="13"/>
  <c r="AG314" i="13"/>
  <c r="AG315" i="13"/>
  <c r="AG316" i="13"/>
  <c r="AG317" i="13"/>
  <c r="AG318" i="13"/>
  <c r="AG319" i="13"/>
  <c r="AG320" i="13"/>
  <c r="AG321" i="13"/>
  <c r="AG322" i="13"/>
  <c r="AG323" i="13"/>
  <c r="AG324" i="13"/>
  <c r="AG325" i="13"/>
  <c r="AG326" i="13"/>
  <c r="AG327" i="13"/>
  <c r="AG328" i="13"/>
  <c r="AG329" i="13"/>
  <c r="AG330" i="13"/>
  <c r="AG331" i="13"/>
  <c r="AG332" i="13"/>
  <c r="AG333" i="13"/>
  <c r="AG334" i="13"/>
  <c r="AG335" i="13"/>
  <c r="AG336" i="13"/>
  <c r="AG337" i="13"/>
  <c r="AG338" i="13"/>
  <c r="AG339" i="13"/>
  <c r="AG340" i="13"/>
  <c r="AG341" i="13"/>
  <c r="AG342" i="13"/>
  <c r="AG343" i="13"/>
  <c r="AG344" i="13"/>
  <c r="AG345" i="13"/>
  <c r="AG346" i="13"/>
  <c r="AG347" i="13"/>
  <c r="AG348" i="13"/>
  <c r="AG349" i="13"/>
  <c r="AG350" i="13"/>
  <c r="AG351" i="13"/>
  <c r="AG352" i="13"/>
  <c r="AG353" i="13"/>
  <c r="AG354" i="13"/>
  <c r="AG355" i="13"/>
  <c r="AG356" i="13"/>
  <c r="AG357" i="13"/>
  <c r="AG358" i="13"/>
  <c r="AG359" i="13"/>
  <c r="AG360" i="13"/>
  <c r="AG361" i="13"/>
  <c r="AG362" i="13"/>
  <c r="AG363" i="13"/>
  <c r="AG364" i="13"/>
  <c r="AG365" i="13"/>
  <c r="AG366" i="13"/>
  <c r="AG367" i="13"/>
  <c r="AG368" i="13"/>
  <c r="AG369" i="13"/>
  <c r="AG370" i="13"/>
  <c r="AG371" i="13"/>
  <c r="AG372" i="13"/>
  <c r="AG373" i="13"/>
  <c r="AG374" i="13"/>
  <c r="AG375" i="13"/>
  <c r="AG376" i="13"/>
  <c r="AG377" i="13"/>
  <c r="AG378" i="13"/>
  <c r="AG379" i="13"/>
  <c r="AG380" i="13"/>
  <c r="AG381" i="13"/>
  <c r="AG382" i="13"/>
  <c r="AG383" i="13"/>
  <c r="AG384" i="13"/>
  <c r="AG385" i="13"/>
  <c r="AG386" i="13"/>
  <c r="AG387" i="13"/>
  <c r="AG388" i="13"/>
  <c r="AG389" i="13"/>
  <c r="AG390" i="13"/>
  <c r="AG391" i="13"/>
  <c r="AG392" i="13"/>
  <c r="AG393" i="13"/>
  <c r="AG394" i="13"/>
  <c r="AG395" i="13"/>
  <c r="AG396" i="13"/>
  <c r="AG397" i="13"/>
  <c r="AG398" i="13"/>
  <c r="AG399" i="13"/>
  <c r="AG400" i="13"/>
  <c r="AG401" i="13"/>
  <c r="AG402" i="13"/>
  <c r="AG403" i="13"/>
  <c r="AG404" i="13"/>
  <c r="AG405" i="13"/>
  <c r="AG406" i="13"/>
  <c r="AG407" i="13"/>
  <c r="AG408" i="13"/>
  <c r="AG409" i="13"/>
  <c r="AG410" i="13"/>
  <c r="AG411" i="13"/>
  <c r="AG412" i="13"/>
  <c r="AG413" i="13"/>
  <c r="AG414" i="13"/>
  <c r="AG415" i="13"/>
  <c r="AG416" i="13"/>
  <c r="AG417" i="13"/>
  <c r="AG418" i="13"/>
  <c r="AG419" i="13"/>
  <c r="AG420" i="13"/>
  <c r="AG421" i="13"/>
  <c r="AG422" i="13"/>
  <c r="AG423" i="13"/>
  <c r="AG424" i="13"/>
  <c r="AG425" i="13"/>
  <c r="AG426" i="13"/>
  <c r="AG427" i="13"/>
  <c r="AG428" i="13"/>
  <c r="AG429" i="13"/>
  <c r="AG430" i="13"/>
  <c r="AG431" i="13"/>
  <c r="AG432" i="13"/>
  <c r="AG433" i="13"/>
  <c r="AG434" i="13"/>
  <c r="AG435" i="13"/>
  <c r="AG436" i="13"/>
  <c r="AG437" i="13"/>
  <c r="AG438" i="13"/>
  <c r="AG439" i="13"/>
  <c r="AG440" i="13"/>
  <c r="AG441" i="13"/>
  <c r="AG442" i="13"/>
  <c r="AG443" i="13"/>
  <c r="AG444" i="13"/>
  <c r="AG445" i="13"/>
  <c r="AG446" i="13"/>
  <c r="AG447" i="13"/>
  <c r="AG448" i="13"/>
  <c r="AG449" i="13"/>
  <c r="AG450" i="13"/>
  <c r="AG451" i="13"/>
  <c r="AG452" i="13"/>
  <c r="AG453" i="13"/>
  <c r="AG454" i="13"/>
  <c r="AG455" i="13"/>
  <c r="AG456" i="13"/>
  <c r="AG457" i="13"/>
  <c r="AG458" i="13"/>
  <c r="AG459" i="13"/>
  <c r="AG460" i="13"/>
  <c r="AG461" i="13"/>
  <c r="AG462" i="13"/>
  <c r="AG463" i="13"/>
  <c r="AG464" i="13"/>
  <c r="AG465" i="13"/>
  <c r="AG466" i="13"/>
  <c r="AG467" i="13"/>
  <c r="AG468" i="13"/>
  <c r="AG469" i="13"/>
  <c r="AG470" i="13"/>
  <c r="AG471" i="13"/>
  <c r="AG472" i="13"/>
  <c r="AG473" i="13"/>
  <c r="AG474" i="13"/>
  <c r="AG475" i="13"/>
  <c r="AG476" i="13"/>
  <c r="AG477" i="13"/>
  <c r="AG478" i="13"/>
  <c r="AG479" i="13"/>
  <c r="AG480" i="13"/>
  <c r="AG481" i="13"/>
  <c r="AG482" i="13"/>
  <c r="AG483" i="13"/>
  <c r="AG484" i="13"/>
  <c r="AG485" i="13"/>
  <c r="AG486" i="13"/>
  <c r="AG487" i="13"/>
  <c r="AG488" i="13"/>
  <c r="AG489" i="13"/>
  <c r="AG490" i="13"/>
  <c r="AG491" i="13"/>
  <c r="AG492" i="13"/>
  <c r="AG493" i="13"/>
  <c r="AG494" i="13"/>
  <c r="AG495" i="13"/>
  <c r="AG496" i="13"/>
  <c r="AG497" i="13"/>
  <c r="AG498" i="13"/>
  <c r="AG499" i="13"/>
  <c r="AG500" i="13"/>
  <c r="AG501" i="13"/>
  <c r="AG502" i="13"/>
  <c r="AG503" i="13"/>
  <c r="AG504" i="13"/>
  <c r="AG505" i="13"/>
  <c r="AG506" i="13"/>
  <c r="AG507" i="13"/>
  <c r="AG508" i="13"/>
  <c r="AG509" i="13"/>
  <c r="AG510" i="13"/>
  <c r="AG511" i="13"/>
  <c r="AG512" i="13"/>
  <c r="AG513" i="13"/>
  <c r="AG514" i="13"/>
  <c r="AG515" i="13"/>
  <c r="AG516" i="13"/>
  <c r="AG517" i="13"/>
  <c r="AG518" i="13"/>
  <c r="AG519" i="13"/>
  <c r="AG520" i="13"/>
  <c r="AG521" i="13"/>
  <c r="AG522" i="13"/>
  <c r="AG523" i="13"/>
  <c r="AG524" i="13"/>
  <c r="AG525" i="13"/>
  <c r="AG526" i="13"/>
  <c r="AG527" i="13"/>
  <c r="AG528" i="13"/>
  <c r="AG529" i="13"/>
  <c r="AG530" i="13"/>
  <c r="AG531" i="13"/>
  <c r="AG532" i="13"/>
  <c r="AG533" i="13"/>
  <c r="AG534" i="13"/>
  <c r="AG535" i="13"/>
  <c r="AG536" i="13"/>
  <c r="AG537" i="13"/>
  <c r="AG538" i="13"/>
  <c r="AG539" i="13"/>
  <c r="AG540" i="13"/>
  <c r="AG541" i="13"/>
  <c r="AG542" i="13"/>
  <c r="AG543" i="13"/>
  <c r="AG544" i="13"/>
  <c r="AG545" i="13"/>
  <c r="AG546" i="13"/>
  <c r="AG547" i="13"/>
  <c r="AG548" i="13"/>
  <c r="AG549" i="13"/>
  <c r="AG550" i="13"/>
  <c r="AG551" i="13"/>
  <c r="AG552" i="13"/>
  <c r="AG553" i="13"/>
  <c r="AG554" i="13"/>
  <c r="AG555" i="13"/>
  <c r="AG556" i="13"/>
  <c r="AG557" i="13"/>
  <c r="AG558" i="13"/>
  <c r="AG559" i="13"/>
  <c r="AG560" i="13"/>
  <c r="AG561" i="13"/>
  <c r="AG562" i="13"/>
  <c r="AG563" i="13"/>
  <c r="AG564" i="13"/>
  <c r="AG565" i="13"/>
  <c r="AG566" i="13"/>
  <c r="AG567" i="13"/>
  <c r="AG568" i="13"/>
  <c r="AG569" i="13"/>
  <c r="AG570" i="13"/>
  <c r="AG571" i="13"/>
  <c r="AG572" i="13"/>
  <c r="AG573" i="13"/>
  <c r="AG574" i="13"/>
  <c r="AG575" i="13"/>
  <c r="AG576" i="13"/>
  <c r="AG577" i="13"/>
  <c r="AG578" i="13"/>
  <c r="AG579" i="13"/>
  <c r="AG580" i="13"/>
  <c r="AG581" i="13"/>
  <c r="AG582" i="13"/>
  <c r="AG583" i="13"/>
  <c r="AG584" i="13"/>
  <c r="AG585" i="13"/>
  <c r="AG586" i="13"/>
  <c r="AG587" i="13"/>
  <c r="AG588" i="13"/>
  <c r="AG589" i="13"/>
  <c r="AG590" i="13"/>
  <c r="AG591" i="13"/>
  <c r="AG592" i="13"/>
  <c r="AG593" i="13"/>
  <c r="AG594" i="13"/>
  <c r="AG595" i="13"/>
  <c r="AG596" i="13"/>
  <c r="AG597" i="13"/>
  <c r="AG598" i="13"/>
  <c r="AG599" i="13"/>
  <c r="AG600" i="13"/>
  <c r="AG601" i="13"/>
  <c r="AG602" i="13"/>
  <c r="AG603" i="13"/>
  <c r="AG604" i="13"/>
  <c r="AG605" i="13"/>
  <c r="AG606" i="13"/>
  <c r="AG607" i="13"/>
  <c r="AG608" i="13"/>
  <c r="AG609" i="13"/>
  <c r="AG610" i="13"/>
  <c r="AG611" i="13"/>
  <c r="AG612" i="13"/>
  <c r="AG613" i="13"/>
  <c r="AG614" i="13"/>
  <c r="AG615" i="13"/>
  <c r="AG616" i="13"/>
  <c r="AG617" i="13"/>
  <c r="AG618" i="13"/>
  <c r="AG619" i="13"/>
  <c r="AG620" i="13"/>
  <c r="AG621" i="13"/>
  <c r="AG622" i="13"/>
  <c r="AG623" i="13"/>
  <c r="AG624" i="13"/>
  <c r="AG625" i="13"/>
  <c r="AG626" i="13"/>
  <c r="AG627" i="13"/>
  <c r="AG628" i="13"/>
  <c r="AG629" i="13"/>
  <c r="AG630" i="13"/>
  <c r="AG631" i="13"/>
  <c r="AG632" i="13"/>
  <c r="AG633" i="13"/>
  <c r="AG634" i="13"/>
  <c r="AG635" i="13"/>
  <c r="AG636" i="13"/>
  <c r="AG637" i="13"/>
  <c r="AG638" i="13"/>
  <c r="AG639" i="13"/>
  <c r="AG640" i="13"/>
  <c r="AG641" i="13"/>
  <c r="AG642" i="13"/>
  <c r="AG643" i="13"/>
  <c r="AG644" i="13"/>
  <c r="AG645" i="13"/>
  <c r="AG646" i="13"/>
  <c r="AG647" i="13"/>
  <c r="AG648" i="13"/>
  <c r="AG649" i="13"/>
  <c r="AG650" i="13"/>
  <c r="AG651" i="13"/>
  <c r="AG652" i="13"/>
  <c r="AG653" i="13"/>
  <c r="AG654" i="13"/>
  <c r="AG655" i="13"/>
  <c r="AG656" i="13"/>
  <c r="AG657" i="13"/>
  <c r="AG658" i="13"/>
  <c r="AG659" i="13"/>
  <c r="AG660" i="13"/>
  <c r="AG661" i="13"/>
  <c r="AG662" i="13"/>
  <c r="AG663" i="13"/>
  <c r="AG664" i="13"/>
  <c r="AG665" i="13"/>
  <c r="AG666" i="13"/>
  <c r="AG667" i="13"/>
  <c r="AG668" i="13"/>
  <c r="AG669" i="13"/>
  <c r="AG670" i="13"/>
  <c r="AG671" i="13"/>
  <c r="AG672" i="13"/>
  <c r="AG673" i="13"/>
  <c r="AG674" i="13"/>
  <c r="AG675" i="13"/>
  <c r="AG676" i="13"/>
  <c r="AG677" i="13"/>
  <c r="AG678" i="13"/>
  <c r="AG679" i="13"/>
  <c r="AG680" i="13"/>
  <c r="AG681" i="13"/>
  <c r="AG682" i="13"/>
  <c r="AG683" i="13"/>
  <c r="AG684" i="13"/>
  <c r="AG685" i="13"/>
  <c r="AG686" i="13"/>
  <c r="AG687" i="13"/>
  <c r="AG688" i="13"/>
  <c r="AG689" i="13"/>
  <c r="AG690" i="13"/>
  <c r="AG691" i="13"/>
  <c r="AG692" i="13"/>
  <c r="AG693" i="13"/>
  <c r="AG694" i="13"/>
  <c r="AG695" i="13"/>
  <c r="AG696" i="13"/>
  <c r="AG697" i="13"/>
  <c r="AG698" i="13"/>
  <c r="AG699" i="13"/>
  <c r="AG700" i="13"/>
  <c r="AG701" i="13"/>
  <c r="AG702" i="13"/>
  <c r="AG703" i="13"/>
  <c r="AG704" i="13"/>
  <c r="AG705" i="13"/>
  <c r="AG706" i="13"/>
  <c r="AG707" i="13"/>
  <c r="AG708" i="13"/>
  <c r="AG709" i="13"/>
  <c r="AG710" i="13"/>
  <c r="AG711" i="13"/>
  <c r="AG712" i="13"/>
  <c r="AG713" i="13"/>
  <c r="AG714" i="13"/>
  <c r="AG715" i="13"/>
  <c r="AG716" i="13"/>
  <c r="AG717" i="13"/>
  <c r="AG718" i="13"/>
  <c r="AG719" i="13"/>
  <c r="AG720" i="13"/>
  <c r="AG721" i="13"/>
  <c r="AG722" i="13"/>
  <c r="AG723" i="13"/>
  <c r="AG724" i="13"/>
  <c r="AG725" i="13"/>
  <c r="AG726" i="13"/>
  <c r="AG727" i="13"/>
  <c r="AG728" i="13"/>
  <c r="AG729" i="13"/>
  <c r="AG730" i="13"/>
  <c r="AG731" i="13"/>
  <c r="AG732" i="13"/>
  <c r="AG733" i="13"/>
  <c r="AG734" i="13"/>
  <c r="AG735" i="13"/>
  <c r="AG736" i="13"/>
  <c r="AG737" i="13"/>
  <c r="AG738" i="13"/>
  <c r="AG739" i="13"/>
  <c r="AG740" i="13"/>
  <c r="AG741" i="13"/>
  <c r="AG742" i="13"/>
  <c r="AG743" i="13"/>
  <c r="AG744" i="13"/>
  <c r="AG745" i="13"/>
  <c r="AG746" i="13"/>
  <c r="AG747" i="13"/>
  <c r="AG748" i="13"/>
  <c r="AG749" i="13"/>
  <c r="AG750" i="13"/>
  <c r="AG751" i="13"/>
  <c r="AG752" i="13"/>
  <c r="AG753" i="13"/>
  <c r="AG754" i="13"/>
  <c r="AG755" i="13"/>
  <c r="AG756" i="13"/>
  <c r="AG757" i="13"/>
  <c r="AG758" i="13"/>
  <c r="AG759" i="13"/>
  <c r="AG760" i="13"/>
  <c r="AG761" i="13"/>
  <c r="AG762" i="13"/>
  <c r="AG763" i="13"/>
  <c r="AG764" i="13"/>
  <c r="AG765" i="13"/>
  <c r="AG766" i="13"/>
  <c r="AG767" i="13"/>
  <c r="AG768" i="13"/>
  <c r="AG769" i="13"/>
  <c r="AG770" i="13"/>
  <c r="AG771" i="13"/>
  <c r="AG772" i="13"/>
  <c r="AG773" i="13"/>
  <c r="AG774" i="13"/>
  <c r="AG775" i="13"/>
  <c r="AG776" i="13"/>
  <c r="AG777" i="13"/>
  <c r="AG778" i="13"/>
  <c r="AG779" i="13"/>
  <c r="AG780" i="13"/>
  <c r="AG781" i="13"/>
  <c r="AG782" i="13"/>
  <c r="AG783" i="13"/>
  <c r="AG784" i="13"/>
  <c r="AG785" i="13"/>
  <c r="AG786" i="13"/>
  <c r="AG787" i="13"/>
  <c r="AG788" i="13"/>
  <c r="AG789" i="13"/>
  <c r="AG790" i="13"/>
  <c r="AG791" i="13"/>
  <c r="AG792" i="13"/>
  <c r="AG793" i="13"/>
  <c r="AG794" i="13"/>
  <c r="AG795" i="13"/>
  <c r="AG796" i="13"/>
  <c r="AG797" i="13"/>
  <c r="AG798" i="13"/>
  <c r="AG799" i="13"/>
  <c r="AG800" i="13"/>
  <c r="AG801" i="13"/>
  <c r="AG802" i="13"/>
  <c r="AG803" i="13"/>
  <c r="AG804" i="13"/>
  <c r="AG805" i="13"/>
  <c r="AG806" i="13"/>
  <c r="AG807" i="13"/>
  <c r="AG808" i="13"/>
  <c r="AG809" i="13"/>
  <c r="AG810" i="13"/>
  <c r="AG811" i="13"/>
  <c r="AG812" i="13"/>
  <c r="AG813" i="13"/>
  <c r="AG814" i="13"/>
  <c r="AG815" i="13"/>
  <c r="AG816" i="13"/>
  <c r="AG817" i="13"/>
  <c r="AG818" i="13"/>
  <c r="AG819" i="13"/>
  <c r="AG820" i="13"/>
  <c r="AG821" i="13"/>
  <c r="AG822" i="13"/>
  <c r="AG823" i="13"/>
  <c r="AG824" i="13"/>
  <c r="AG825" i="13"/>
  <c r="AG826" i="13"/>
  <c r="AG827" i="13"/>
  <c r="AG828" i="13"/>
  <c r="AG829" i="13"/>
  <c r="AG830" i="13"/>
  <c r="AG831" i="13"/>
  <c r="AG832" i="13"/>
  <c r="AG833" i="13"/>
  <c r="AG834" i="13"/>
  <c r="AG835" i="13"/>
  <c r="AG836" i="13"/>
  <c r="AG837" i="13"/>
  <c r="AG838" i="13"/>
  <c r="AG839" i="13"/>
  <c r="AG840" i="13"/>
  <c r="AG841" i="13"/>
  <c r="AG842" i="13"/>
  <c r="AG843" i="13"/>
  <c r="AG844" i="13"/>
  <c r="AG845" i="13"/>
  <c r="AG846" i="13"/>
  <c r="AG847" i="13"/>
  <c r="AG848" i="13"/>
  <c r="AG849" i="13"/>
  <c r="AG850" i="13"/>
  <c r="AG851" i="13"/>
  <c r="AG852" i="13"/>
  <c r="AG853" i="13"/>
  <c r="AG854" i="13"/>
  <c r="AG855" i="13"/>
  <c r="AG856" i="13"/>
  <c r="AG857" i="13"/>
  <c r="AG858" i="13"/>
  <c r="AG859" i="13"/>
  <c r="AG860" i="13"/>
  <c r="AG861" i="13"/>
  <c r="AG862" i="13"/>
  <c r="AG863" i="13"/>
  <c r="AG864" i="13"/>
  <c r="AG865" i="13"/>
  <c r="AG866" i="13"/>
  <c r="AG867" i="13"/>
  <c r="AG868" i="13"/>
  <c r="AG869" i="13"/>
  <c r="AG870" i="13"/>
  <c r="AG871" i="13"/>
  <c r="AG872" i="13"/>
  <c r="AG873" i="13"/>
  <c r="AG874" i="13"/>
  <c r="AG875" i="13"/>
  <c r="AG876" i="13"/>
  <c r="AG877" i="13"/>
  <c r="AG878" i="13"/>
  <c r="AG879" i="13"/>
  <c r="AG880" i="13"/>
  <c r="AG881" i="13"/>
  <c r="AG882" i="13"/>
  <c r="AG883" i="13"/>
  <c r="AG884" i="13"/>
  <c r="AG885" i="13"/>
  <c r="AG886" i="13"/>
  <c r="AG887" i="13"/>
  <c r="AG888" i="13"/>
  <c r="AG889" i="13"/>
  <c r="AG890" i="13"/>
  <c r="AG891" i="13"/>
  <c r="AG892" i="13"/>
  <c r="AG893" i="13"/>
  <c r="AG894" i="13"/>
  <c r="AG895" i="13"/>
  <c r="AG896" i="13"/>
  <c r="AG897" i="13"/>
  <c r="AG898" i="13"/>
  <c r="AG899" i="13"/>
  <c r="AG900" i="13"/>
  <c r="AG901" i="13"/>
  <c r="AG902" i="13"/>
  <c r="AG903" i="13"/>
  <c r="AG904" i="13"/>
  <c r="AG905" i="13"/>
  <c r="AG906" i="13"/>
  <c r="AG907" i="13"/>
  <c r="AG908" i="13"/>
  <c r="AG909" i="13"/>
  <c r="AG910" i="13"/>
  <c r="AG911" i="13"/>
  <c r="AG912" i="13"/>
  <c r="AG913" i="13"/>
  <c r="AG914" i="13"/>
  <c r="AG915" i="13"/>
  <c r="AG916" i="13"/>
  <c r="AG917" i="13"/>
  <c r="AG918" i="13"/>
  <c r="AG919" i="13"/>
  <c r="AG920" i="13"/>
  <c r="AG921" i="13"/>
  <c r="AG922" i="13"/>
  <c r="AG923" i="13"/>
  <c r="AG924" i="13"/>
  <c r="AG925" i="13"/>
  <c r="AG926" i="13"/>
  <c r="AG927" i="13"/>
  <c r="AG928" i="13"/>
  <c r="AG929" i="13"/>
  <c r="AG930" i="13"/>
  <c r="AG931" i="13"/>
  <c r="AG932" i="13"/>
  <c r="AG933" i="13"/>
  <c r="AG934" i="13"/>
  <c r="AG935" i="13"/>
  <c r="AG936" i="13"/>
  <c r="AG937" i="13"/>
  <c r="AG938" i="13"/>
  <c r="AG939" i="13"/>
  <c r="AG940" i="13"/>
  <c r="AG941" i="13"/>
  <c r="AG942" i="13"/>
  <c r="AG943" i="13"/>
  <c r="AG944" i="13"/>
  <c r="AG945" i="13"/>
  <c r="AG946" i="13"/>
  <c r="AG947" i="13"/>
  <c r="AG948" i="13"/>
  <c r="AG949" i="13"/>
  <c r="AG950" i="13"/>
  <c r="AG951" i="13"/>
  <c r="AG952" i="13"/>
  <c r="AG953" i="13"/>
  <c r="AG954" i="13"/>
  <c r="AG955" i="13"/>
  <c r="AG956" i="13"/>
  <c r="AG957" i="13"/>
  <c r="AG958" i="13"/>
  <c r="AG959" i="13"/>
  <c r="AG960" i="13"/>
  <c r="AG961" i="13"/>
  <c r="AG962" i="13"/>
  <c r="AG963" i="13"/>
  <c r="AG964" i="13"/>
  <c r="AG965" i="13"/>
  <c r="AG966" i="13"/>
  <c r="AG967" i="13"/>
  <c r="AG968" i="13"/>
  <c r="AG969" i="13"/>
  <c r="AG970" i="13"/>
  <c r="AG971" i="13"/>
  <c r="AG972" i="13"/>
  <c r="AG973" i="13"/>
  <c r="AG974" i="13"/>
  <c r="AG975" i="13"/>
  <c r="AG976" i="13"/>
  <c r="AG977" i="13"/>
  <c r="AG978" i="13"/>
  <c r="AG979" i="13"/>
  <c r="AG980" i="13"/>
  <c r="AG981" i="13"/>
  <c r="AG982" i="13"/>
  <c r="AG983" i="13"/>
  <c r="AG984" i="13"/>
  <c r="AG985" i="13"/>
  <c r="AG986" i="13"/>
  <c r="AG987" i="13"/>
  <c r="AG988" i="13"/>
  <c r="AG989" i="13"/>
  <c r="AG990" i="13"/>
  <c r="AG991" i="13"/>
  <c r="AG992" i="13"/>
  <c r="AG993" i="13"/>
  <c r="AG994" i="13"/>
  <c r="AG995" i="13"/>
  <c r="AG996" i="13"/>
  <c r="AG997" i="13"/>
  <c r="AG998" i="13"/>
  <c r="AG999" i="13"/>
  <c r="AG1000" i="13"/>
  <c r="AG1001" i="13"/>
  <c r="AG1002" i="13"/>
  <c r="AG1003" i="13"/>
  <c r="AG1004" i="13"/>
  <c r="AG1005" i="13"/>
  <c r="AG1006" i="13"/>
  <c r="AG1007" i="13"/>
  <c r="AG1008" i="13"/>
  <c r="AG1009" i="13"/>
  <c r="AG1010" i="13"/>
  <c r="AG1011" i="13"/>
  <c r="AG1012" i="13"/>
  <c r="AG1013" i="13"/>
  <c r="AG1014" i="13"/>
  <c r="AG1015" i="13"/>
  <c r="AG1016" i="13"/>
  <c r="AG1017" i="13"/>
  <c r="AG1018" i="13"/>
  <c r="AG1019" i="13"/>
  <c r="AG1020" i="13"/>
  <c r="AG1021" i="13"/>
  <c r="AG1022" i="13"/>
  <c r="AG1023" i="13"/>
  <c r="AG1024" i="13"/>
  <c r="AG1025" i="13"/>
  <c r="AG1026" i="13"/>
  <c r="AG1027" i="13"/>
  <c r="AG1028" i="13"/>
  <c r="AG1029" i="13"/>
  <c r="AG1030" i="13"/>
  <c r="AG1031" i="13"/>
  <c r="AG1032" i="13"/>
  <c r="AG1033" i="13"/>
  <c r="AG1034" i="13"/>
  <c r="AG1035" i="13"/>
  <c r="AG1036" i="13"/>
  <c r="AG1037" i="13"/>
  <c r="AG1038" i="13"/>
  <c r="AG1039" i="13"/>
  <c r="AG1040" i="13"/>
  <c r="AG1041" i="13"/>
  <c r="AG1042" i="13"/>
  <c r="AG1043" i="13"/>
  <c r="AG1044" i="13"/>
  <c r="AG1045" i="13"/>
  <c r="AG1046" i="13"/>
  <c r="AG1047" i="13"/>
  <c r="AG1048" i="13"/>
  <c r="AG1049" i="13"/>
  <c r="AG1050" i="13"/>
  <c r="AG1051" i="13"/>
  <c r="AG1052" i="13"/>
  <c r="AG1053" i="13"/>
  <c r="AG1054" i="13"/>
  <c r="AG1055" i="13"/>
  <c r="AG1056" i="13"/>
  <c r="AG1057" i="13"/>
  <c r="AG1058" i="13"/>
  <c r="AG1059" i="13"/>
  <c r="AG1060" i="13"/>
  <c r="AG1061" i="13"/>
  <c r="AG1062" i="13"/>
  <c r="AG1063" i="13"/>
  <c r="AG1064" i="13"/>
  <c r="AG1065" i="13"/>
  <c r="AG1066" i="13"/>
  <c r="AG1067" i="13"/>
  <c r="AG1068" i="13"/>
  <c r="AG1069" i="13"/>
  <c r="AG1070" i="13"/>
  <c r="AG1071" i="13"/>
  <c r="AG1072" i="13"/>
  <c r="AG1073" i="13"/>
  <c r="AG1074" i="13"/>
  <c r="AG1075" i="13"/>
  <c r="AG1076" i="13"/>
  <c r="AG1077" i="13"/>
  <c r="AG1078" i="13"/>
  <c r="AG1079" i="13"/>
  <c r="AG1080" i="13"/>
  <c r="AG1081" i="13"/>
  <c r="AG1082" i="13"/>
  <c r="AG1083" i="13"/>
  <c r="AG1084" i="13"/>
  <c r="AG1085" i="13"/>
  <c r="AG1086" i="13"/>
  <c r="AG1087" i="13"/>
  <c r="AG1088" i="13"/>
  <c r="AG1089" i="13"/>
  <c r="AG1090" i="13"/>
  <c r="AG1091" i="13"/>
  <c r="AG1092" i="13"/>
  <c r="AG1093" i="13"/>
  <c r="AG1094" i="13"/>
  <c r="AG1095" i="13"/>
  <c r="AG1096" i="13"/>
  <c r="AG1097" i="13"/>
  <c r="AG1098" i="13"/>
  <c r="AG1099" i="13"/>
  <c r="AG1100" i="13"/>
  <c r="AG1101" i="13"/>
  <c r="AG1102" i="13"/>
  <c r="AG1103" i="13"/>
  <c r="AG1104" i="13"/>
  <c r="AG1105" i="13"/>
  <c r="AG1106" i="13"/>
  <c r="AG1107" i="13"/>
  <c r="AG1108" i="13"/>
  <c r="AG1109" i="13"/>
  <c r="AG1110" i="13"/>
  <c r="AG1111" i="13"/>
  <c r="AG1112" i="13"/>
  <c r="AG1113" i="13"/>
  <c r="AG1114" i="13"/>
  <c r="AG1115" i="13"/>
  <c r="AG1116" i="13"/>
  <c r="AG1117" i="13"/>
  <c r="AG1118" i="13"/>
  <c r="AG1119" i="13"/>
  <c r="AG1120" i="13"/>
  <c r="AG1121" i="13"/>
  <c r="AG1122" i="13"/>
  <c r="AG1123" i="13"/>
  <c r="AG1124" i="13"/>
  <c r="AG1125" i="13"/>
  <c r="AG1126" i="13"/>
  <c r="AG1127" i="13"/>
  <c r="AG1128" i="13"/>
  <c r="AG1129" i="13"/>
  <c r="AG1130" i="13"/>
  <c r="AG1131" i="13"/>
  <c r="AG1132" i="13"/>
  <c r="AG1133" i="13"/>
  <c r="AG1134" i="13"/>
  <c r="AG1135" i="13"/>
  <c r="AG1136" i="13"/>
  <c r="AG1137" i="13"/>
  <c r="AG1138" i="13"/>
  <c r="AG1139" i="13"/>
  <c r="AG1140" i="13"/>
  <c r="AG1141" i="13"/>
  <c r="AG1142" i="13"/>
  <c r="AG1143" i="13"/>
  <c r="AG1144" i="13"/>
  <c r="AG1145" i="13"/>
  <c r="AG1146" i="13"/>
  <c r="AG1147" i="13"/>
  <c r="AG1148" i="13"/>
  <c r="AG1149" i="13"/>
  <c r="AG1150" i="13"/>
  <c r="AG1151" i="13"/>
  <c r="AG1152" i="13"/>
  <c r="AG1153" i="13"/>
  <c r="AG1154" i="13"/>
  <c r="AG1155" i="13"/>
  <c r="AG1156" i="13"/>
  <c r="AG1157" i="13"/>
  <c r="AG1158" i="13"/>
  <c r="AG1159" i="13"/>
  <c r="AG1160" i="13"/>
  <c r="AG1161" i="13"/>
  <c r="AG1162" i="13"/>
  <c r="AG1163" i="13"/>
  <c r="AG1164" i="13"/>
  <c r="AG1165" i="13"/>
  <c r="AG1166" i="13"/>
  <c r="AG1167" i="13"/>
  <c r="AG1168" i="13"/>
  <c r="AG1169" i="13"/>
  <c r="AG1170" i="13"/>
  <c r="AG1171" i="13"/>
  <c r="AG1172" i="13"/>
  <c r="AG1173" i="13"/>
  <c r="AG1174" i="13"/>
  <c r="AG1175" i="13"/>
  <c r="AG1176" i="13"/>
  <c r="AG1177" i="13"/>
  <c r="AG1178" i="13"/>
  <c r="AG1179" i="13"/>
  <c r="AG1180" i="13"/>
  <c r="AG1181" i="13"/>
  <c r="AG1182" i="13"/>
  <c r="AG1183" i="13"/>
  <c r="AG1184" i="13"/>
  <c r="AG1185" i="13"/>
  <c r="AG1186" i="13"/>
  <c r="AG1187" i="13"/>
  <c r="AG1188" i="13"/>
  <c r="AG1189" i="13"/>
  <c r="AG1190" i="13"/>
  <c r="AG1191" i="13"/>
  <c r="AG1192" i="13"/>
  <c r="AG1193" i="13"/>
  <c r="AG1194" i="13"/>
  <c r="AG1195" i="13"/>
  <c r="AG1196" i="13"/>
  <c r="AG1197" i="13"/>
  <c r="AG1198" i="13"/>
  <c r="AG1199" i="13"/>
  <c r="AG1200" i="13"/>
  <c r="AG1201" i="13"/>
  <c r="AG1202" i="13"/>
  <c r="AG1203" i="13"/>
  <c r="AG1204" i="13"/>
  <c r="AG1205" i="13"/>
  <c r="AG1206" i="13"/>
  <c r="AG1207" i="13"/>
  <c r="AG1208" i="13"/>
  <c r="AG1209" i="13"/>
  <c r="AG1210" i="13"/>
  <c r="AG1211" i="13"/>
  <c r="AG1212" i="13"/>
  <c r="AG1213" i="13"/>
  <c r="AG1214" i="13"/>
  <c r="AG1215" i="13"/>
  <c r="AG1216" i="13"/>
  <c r="AG1217" i="13"/>
  <c r="AG1218" i="13"/>
  <c r="AG1219" i="13"/>
  <c r="AG1220" i="13"/>
  <c r="AG1221" i="13"/>
  <c r="AG1222" i="13"/>
  <c r="AG1223" i="13"/>
  <c r="AG1224" i="13"/>
  <c r="AG1225" i="13"/>
  <c r="AG1226" i="13"/>
  <c r="AG1227" i="13"/>
  <c r="AG1228" i="13"/>
  <c r="AG1229" i="13"/>
  <c r="AG1230" i="13"/>
  <c r="AG1231" i="13"/>
  <c r="AG1232" i="13"/>
  <c r="AG1233" i="13"/>
  <c r="AG1234" i="13"/>
  <c r="AG1235" i="13"/>
  <c r="AG1236" i="13"/>
  <c r="AG1237" i="13"/>
  <c r="AG1238" i="13"/>
  <c r="AG1239" i="13"/>
  <c r="AG1240" i="13"/>
  <c r="AG1241" i="13"/>
  <c r="AG1242" i="13"/>
  <c r="AG1243" i="13"/>
  <c r="AG1244" i="13"/>
  <c r="AG1245" i="13"/>
  <c r="AG1246" i="13"/>
  <c r="AG1247" i="13"/>
  <c r="AG1248" i="13"/>
  <c r="AG1249" i="13"/>
  <c r="AG1250" i="13"/>
  <c r="AG1251" i="13"/>
  <c r="AG1252" i="13"/>
  <c r="AG1253" i="13"/>
  <c r="AG1254" i="13"/>
  <c r="AG1255" i="13"/>
  <c r="AG1256" i="13"/>
  <c r="AG1257" i="13"/>
  <c r="AG1258" i="13"/>
  <c r="AG1259" i="13"/>
  <c r="AG1260" i="13"/>
  <c r="AG1261" i="13"/>
  <c r="AG1262" i="13"/>
  <c r="AG1263" i="13"/>
  <c r="AG1264" i="13"/>
  <c r="AG1265" i="13"/>
  <c r="AG1266" i="13"/>
  <c r="AG1267" i="13"/>
  <c r="AG1268" i="13"/>
  <c r="AG1269" i="13"/>
  <c r="AG1270" i="13"/>
  <c r="AG1271" i="13"/>
  <c r="AG1272" i="13"/>
  <c r="AG1273" i="13"/>
  <c r="AG1274" i="13"/>
  <c r="AG1275" i="13"/>
  <c r="AG1276" i="13"/>
  <c r="AG1277" i="13"/>
  <c r="AG1278" i="13"/>
  <c r="AG1279" i="13"/>
  <c r="AG1280" i="13"/>
  <c r="AG1281" i="13"/>
  <c r="AG1282" i="13"/>
  <c r="AG1283" i="13"/>
  <c r="AG1284" i="13"/>
  <c r="AG1285" i="13"/>
  <c r="AG1286" i="13"/>
  <c r="AG1287" i="13"/>
  <c r="AG1288" i="13"/>
  <c r="AG1289" i="13"/>
  <c r="AG1290" i="13"/>
  <c r="AG1291" i="13"/>
  <c r="AG1292" i="13"/>
  <c r="AG1293" i="13"/>
  <c r="AG1294" i="13"/>
  <c r="AG1295" i="13"/>
  <c r="AG1296" i="13"/>
  <c r="AG1297" i="13"/>
  <c r="AG1298" i="13"/>
  <c r="AG1299" i="13"/>
  <c r="AG1300" i="13"/>
  <c r="AG1301" i="13"/>
  <c r="AG1302" i="13"/>
  <c r="AG1303" i="13"/>
  <c r="AG1304" i="13"/>
  <c r="AG1305" i="13"/>
  <c r="AG1306" i="13"/>
  <c r="AG1307" i="13"/>
  <c r="AG1308" i="13"/>
  <c r="AG1309" i="13"/>
  <c r="AG1310" i="13"/>
  <c r="AG1311" i="13"/>
  <c r="AG1312" i="13"/>
  <c r="AG1313" i="13"/>
  <c r="AG1314" i="13"/>
  <c r="AG1315" i="13"/>
  <c r="AG1316" i="13"/>
  <c r="AG1317" i="13"/>
  <c r="AG1318" i="13"/>
  <c r="AG1319" i="13"/>
  <c r="AG1320" i="13"/>
  <c r="AG1321" i="13"/>
  <c r="AG1322" i="13"/>
  <c r="AG1323" i="13"/>
  <c r="AG1324" i="13"/>
  <c r="AG1325" i="13"/>
  <c r="AG1326" i="13"/>
  <c r="AG1327" i="13"/>
  <c r="AG1328" i="13"/>
  <c r="AG1329" i="13"/>
  <c r="AG1330" i="13"/>
  <c r="AG1331" i="13"/>
  <c r="AG1332" i="13"/>
  <c r="AG1333" i="13"/>
  <c r="AG1334" i="13"/>
  <c r="AG1335" i="13"/>
  <c r="AG1336" i="13"/>
  <c r="AG1337" i="13"/>
  <c r="AG1338" i="13"/>
  <c r="AG1339" i="13"/>
  <c r="AG1340" i="13"/>
  <c r="AG1341" i="13"/>
  <c r="AG1342" i="13"/>
  <c r="AG1343" i="13"/>
  <c r="AG1344" i="13"/>
  <c r="AG1345" i="13"/>
  <c r="AG1346" i="13"/>
  <c r="AG1347" i="13"/>
  <c r="AG1348" i="13"/>
  <c r="AG1349" i="13"/>
  <c r="AG1350" i="13"/>
  <c r="AG1351" i="13"/>
  <c r="AG1352" i="13"/>
  <c r="AG1353" i="13"/>
  <c r="AG1354" i="13"/>
  <c r="AG1355" i="13"/>
  <c r="AG1356" i="13"/>
  <c r="AG1357" i="13"/>
  <c r="AG1358" i="13"/>
  <c r="AG1359" i="13"/>
  <c r="AG1360" i="13"/>
  <c r="AG1361" i="13"/>
  <c r="AG1362" i="13"/>
  <c r="AG1363" i="13"/>
  <c r="AG1364" i="13"/>
  <c r="AG1365" i="13"/>
  <c r="AG1366" i="13"/>
  <c r="AG1367" i="13"/>
  <c r="AG1368" i="13"/>
  <c r="AG1369" i="13"/>
  <c r="AG1370" i="13"/>
  <c r="AG1371" i="13"/>
  <c r="AG1372" i="13"/>
  <c r="AG1373" i="13"/>
  <c r="AG1374" i="13"/>
  <c r="AG1375" i="13"/>
  <c r="AG1376" i="13"/>
  <c r="AG1377" i="13"/>
  <c r="AG1378" i="13"/>
  <c r="AG1379" i="13"/>
  <c r="AG1380" i="13"/>
  <c r="AG1381" i="13"/>
  <c r="AG1382" i="13"/>
  <c r="AG1383" i="13"/>
  <c r="AG1384" i="13"/>
  <c r="AG1385" i="13"/>
  <c r="AG1386" i="13"/>
  <c r="AG1387" i="13"/>
  <c r="AG1388" i="13"/>
  <c r="AG1389" i="13"/>
  <c r="AG1390" i="13"/>
  <c r="AG1391" i="13"/>
  <c r="AG1392" i="13"/>
  <c r="AG1393" i="13"/>
  <c r="AG1394" i="13"/>
  <c r="AG1395" i="13"/>
  <c r="AG1396" i="13"/>
  <c r="AG1397" i="13"/>
  <c r="AG1398" i="13"/>
  <c r="AG1399" i="13"/>
  <c r="AG1400" i="13"/>
  <c r="AG1401" i="13"/>
  <c r="AG1402" i="13"/>
  <c r="AG1403" i="13"/>
  <c r="AG1404" i="13"/>
  <c r="AG1405" i="13"/>
  <c r="AG1406" i="13"/>
  <c r="AG1407" i="13"/>
  <c r="AG1408" i="13"/>
  <c r="AG1409" i="13"/>
  <c r="AG1410" i="13"/>
  <c r="AG1411" i="13"/>
  <c r="AG1412" i="13"/>
  <c r="AG1413" i="13"/>
  <c r="AG1414" i="13"/>
  <c r="AG1415" i="13"/>
  <c r="AG1416" i="13"/>
  <c r="AG1417" i="13"/>
  <c r="AG1418" i="13"/>
  <c r="AG1419" i="13"/>
  <c r="AG1420" i="13"/>
  <c r="AG1421" i="13"/>
  <c r="AG1422" i="13"/>
  <c r="AG1423" i="13"/>
  <c r="AG1424" i="13"/>
  <c r="AG1425" i="13"/>
  <c r="AG1426" i="13"/>
  <c r="AG1427" i="13"/>
  <c r="AG1428" i="13"/>
  <c r="AG1429" i="13"/>
  <c r="AG1430" i="13"/>
  <c r="AG1431" i="13"/>
  <c r="AG1432" i="13"/>
  <c r="AG1433" i="13"/>
  <c r="AG1434" i="13"/>
  <c r="AG1435" i="13"/>
  <c r="AG1436" i="13"/>
  <c r="AG1437" i="13"/>
  <c r="AG1438" i="13"/>
  <c r="AG1439" i="13"/>
  <c r="AG1440" i="13"/>
  <c r="AG1441" i="13"/>
  <c r="AG1442" i="13"/>
  <c r="AG1443" i="13"/>
  <c r="AG1444" i="13"/>
  <c r="AG1445" i="13"/>
  <c r="AG1446" i="13"/>
  <c r="AG1447" i="13"/>
  <c r="AG1448" i="13"/>
  <c r="AG1449" i="13"/>
  <c r="AG1450" i="13"/>
  <c r="AG1451" i="13"/>
  <c r="AG1452" i="13"/>
  <c r="AG1453" i="13"/>
  <c r="AG1454" i="13"/>
  <c r="AG1455" i="13"/>
  <c r="AG1456" i="13"/>
  <c r="AG1457" i="13"/>
  <c r="AG1458" i="13"/>
  <c r="AG1459" i="13"/>
  <c r="AG1460" i="13"/>
  <c r="AG1461" i="13"/>
  <c r="AG1462" i="13"/>
  <c r="AG1463" i="13"/>
  <c r="AG1464" i="13"/>
  <c r="AG1465" i="13"/>
  <c r="AG1466" i="13"/>
  <c r="AG1467" i="13"/>
  <c r="AG1468" i="13"/>
  <c r="AG1469" i="13"/>
  <c r="AG1470" i="13"/>
  <c r="AG1471" i="13"/>
  <c r="AG1472" i="13"/>
  <c r="AG1473" i="13"/>
  <c r="AG1474" i="13"/>
  <c r="AG1475" i="13"/>
  <c r="AG1476" i="13"/>
  <c r="AG1477" i="13"/>
  <c r="AG1478" i="13"/>
  <c r="AG1479" i="13"/>
  <c r="AG1480" i="13"/>
  <c r="AG1481" i="13"/>
  <c r="AG1482" i="13"/>
  <c r="AG1483" i="13"/>
  <c r="AG1484" i="13"/>
  <c r="AG1485" i="13"/>
  <c r="AG1486" i="13"/>
  <c r="AG1487" i="13"/>
  <c r="AG1488" i="13"/>
  <c r="AG1489" i="13"/>
  <c r="AG1490" i="13"/>
  <c r="AG1491" i="13"/>
  <c r="AG1492" i="13"/>
  <c r="AG1493" i="13"/>
  <c r="AG1494" i="13"/>
  <c r="AG1495" i="13"/>
  <c r="AG1496" i="13"/>
  <c r="AG1497" i="13"/>
  <c r="AG1498" i="13"/>
  <c r="AG1499" i="13"/>
  <c r="AG1500" i="13"/>
  <c r="AG1501" i="13"/>
  <c r="AG1502" i="13"/>
  <c r="AG1503" i="13"/>
  <c r="AG1504" i="13"/>
  <c r="AG1505" i="13"/>
  <c r="AG1506" i="13"/>
  <c r="AG1507" i="13"/>
  <c r="AG1508" i="13"/>
  <c r="AG1509" i="13"/>
  <c r="AG1510" i="13"/>
  <c r="AG1511" i="13"/>
  <c r="AG1512" i="13"/>
  <c r="AG1513" i="13"/>
  <c r="AG1514" i="13"/>
  <c r="AG1515" i="13"/>
  <c r="AG1516" i="13"/>
  <c r="AG1517" i="13"/>
  <c r="AG1518" i="13"/>
  <c r="AG1519" i="13"/>
  <c r="AG1520" i="13"/>
  <c r="AG1521" i="13"/>
  <c r="AG1522" i="13"/>
  <c r="AG1523" i="13"/>
  <c r="AG1524" i="13"/>
  <c r="AG1525" i="13"/>
  <c r="AG1526" i="13"/>
  <c r="AG1527" i="13"/>
  <c r="AG1528" i="13"/>
  <c r="AG1529" i="13"/>
  <c r="AG1530" i="13"/>
  <c r="AG1531" i="13"/>
  <c r="AG1532" i="13"/>
  <c r="AG1533" i="13"/>
  <c r="AG1534" i="13"/>
  <c r="AG1535" i="13"/>
  <c r="AG1536" i="13"/>
  <c r="AG1537" i="13"/>
  <c r="AG1538" i="13"/>
  <c r="AG1539" i="13"/>
  <c r="AG1540" i="13"/>
  <c r="AG1541" i="13"/>
  <c r="AG1542" i="13"/>
  <c r="AG1543" i="13"/>
  <c r="AG1544" i="13"/>
  <c r="AG1545" i="13"/>
  <c r="AG1546" i="13"/>
  <c r="AG1547" i="13"/>
  <c r="AG1548" i="13"/>
  <c r="AG1549" i="13"/>
  <c r="AG1550" i="13"/>
  <c r="AG1551" i="13"/>
  <c r="AG1552" i="13"/>
  <c r="AG1553" i="13"/>
  <c r="AG1554" i="13"/>
  <c r="AG1555" i="13"/>
  <c r="AG1556" i="13"/>
  <c r="AG1557" i="13"/>
  <c r="AG1558" i="13"/>
  <c r="AG1559" i="13"/>
  <c r="AG1560" i="13"/>
  <c r="AG1561" i="13"/>
  <c r="AG1562" i="13"/>
  <c r="AG1563" i="13"/>
  <c r="AG1564" i="13"/>
  <c r="AG1565" i="13"/>
  <c r="AG1566" i="13"/>
  <c r="AG1567" i="13"/>
  <c r="AG1568" i="13"/>
  <c r="AG1569" i="13"/>
  <c r="AG1570" i="13"/>
  <c r="AG1571" i="13"/>
  <c r="AG1572" i="13"/>
  <c r="AG1573" i="13"/>
  <c r="AG1574" i="13"/>
  <c r="AG1575" i="13"/>
  <c r="AG1576" i="13"/>
  <c r="AG1577" i="13"/>
  <c r="AG1578" i="13"/>
  <c r="AG1579" i="13"/>
  <c r="AG1580" i="13"/>
  <c r="AG1581" i="13"/>
  <c r="AG1582" i="13"/>
  <c r="AG1583" i="13"/>
  <c r="AG1584" i="13"/>
  <c r="AG1585" i="13"/>
  <c r="AG1586" i="13"/>
  <c r="AG1587" i="13"/>
  <c r="AG1588" i="13"/>
  <c r="AG1589" i="13"/>
  <c r="AG1590" i="13"/>
  <c r="AG1591" i="13"/>
  <c r="AG1592" i="13"/>
  <c r="AG1593" i="13"/>
  <c r="AG1594" i="13"/>
  <c r="AG1595" i="13"/>
  <c r="AG1596" i="13"/>
  <c r="AG1597" i="13"/>
  <c r="AG1598" i="13"/>
  <c r="AG1599" i="13"/>
  <c r="AG1600" i="13"/>
  <c r="AG1601" i="13"/>
  <c r="AG1602" i="13"/>
  <c r="AG1603" i="13"/>
  <c r="AG1604" i="13"/>
  <c r="AG1605" i="13"/>
  <c r="AG1606" i="13"/>
  <c r="AG1607" i="13"/>
  <c r="AG1608" i="13"/>
  <c r="AG1609" i="13"/>
  <c r="AG1610" i="13"/>
  <c r="AG1611" i="13"/>
  <c r="AG1612" i="13"/>
  <c r="AG1613" i="13"/>
  <c r="AG1614" i="13"/>
  <c r="AG1615" i="13"/>
  <c r="AG1616" i="13"/>
  <c r="AG1617" i="13"/>
  <c r="AG1618" i="13"/>
  <c r="AG1619" i="13"/>
  <c r="AG1620" i="13"/>
  <c r="AG1621" i="13"/>
  <c r="AG1622" i="13"/>
  <c r="AG1623" i="13"/>
  <c r="AG1624" i="13"/>
  <c r="AG1625" i="13"/>
  <c r="AG1626" i="13"/>
  <c r="AG1627" i="13"/>
  <c r="AG1628" i="13"/>
  <c r="AG1629" i="13"/>
  <c r="AG1630" i="13"/>
  <c r="AG1631" i="13"/>
  <c r="AG1632" i="13"/>
  <c r="AG1633" i="13"/>
  <c r="AG1634" i="13"/>
  <c r="AG1635" i="13"/>
  <c r="AG1636" i="13"/>
  <c r="AG1637" i="13"/>
  <c r="AG1638" i="13"/>
  <c r="AG1639" i="13"/>
  <c r="AG1640" i="13"/>
  <c r="AG1641" i="13"/>
  <c r="AG1642" i="13"/>
  <c r="AG1643" i="13"/>
  <c r="AG1644" i="13"/>
  <c r="AG1645" i="13"/>
  <c r="AG1646" i="13"/>
  <c r="AG1647" i="13"/>
  <c r="AG1648" i="13"/>
  <c r="AG1649" i="13"/>
  <c r="AG1650" i="13"/>
  <c r="AG1651" i="13"/>
  <c r="AG1652" i="13"/>
  <c r="AG1653" i="13"/>
  <c r="AG1654" i="13"/>
  <c r="AG1655" i="13"/>
  <c r="AG1656" i="13"/>
  <c r="AG1657" i="13"/>
  <c r="AG1658" i="13"/>
  <c r="AG1659" i="13"/>
  <c r="AG1660" i="13"/>
  <c r="AG1661" i="13"/>
  <c r="AG1662" i="13"/>
  <c r="AG1663" i="13"/>
  <c r="AG1664" i="13"/>
  <c r="AG1665" i="13"/>
  <c r="AG1666" i="13"/>
  <c r="AG1667" i="13"/>
  <c r="AG1668" i="13"/>
  <c r="AG1669" i="13"/>
  <c r="AG1670" i="13"/>
  <c r="AG1671" i="13"/>
  <c r="AG1672" i="13"/>
  <c r="AG1673" i="13"/>
  <c r="AG1674" i="13"/>
  <c r="AG1675" i="13"/>
  <c r="AG1676" i="13"/>
  <c r="AG1677" i="13"/>
  <c r="AG1678" i="13"/>
  <c r="AG1679" i="13"/>
  <c r="AG1680" i="13"/>
  <c r="AG1681" i="13"/>
  <c r="AG1682" i="13"/>
  <c r="AG1683" i="13"/>
  <c r="AG1684" i="13"/>
  <c r="AG1685" i="13"/>
  <c r="AG1686" i="13"/>
  <c r="AG1687" i="13"/>
  <c r="AG1688" i="13"/>
  <c r="AG1689" i="13"/>
  <c r="AG1690" i="13"/>
  <c r="AG1691" i="13"/>
  <c r="AG1692" i="13"/>
  <c r="AG1693" i="13"/>
  <c r="AG1694" i="13"/>
  <c r="AG1695" i="13"/>
  <c r="AG1696" i="13"/>
  <c r="AG1697" i="13"/>
  <c r="AG1698" i="13"/>
  <c r="AG1699" i="13"/>
  <c r="AG1700" i="13"/>
  <c r="AG1701" i="13"/>
  <c r="AG1702" i="13"/>
  <c r="AG1703" i="13"/>
  <c r="AG1704" i="13"/>
  <c r="AG1705" i="13"/>
  <c r="AG1706" i="13"/>
  <c r="AG1707" i="13"/>
  <c r="AG1708" i="13"/>
  <c r="AG1709" i="13"/>
  <c r="AG1710" i="13"/>
  <c r="AG1711" i="13"/>
  <c r="AG1712" i="13"/>
  <c r="AG1713" i="13"/>
  <c r="AG1714" i="13"/>
  <c r="AG1715" i="13"/>
  <c r="AG1716" i="13"/>
  <c r="AG1717" i="13"/>
  <c r="AG1718" i="13"/>
  <c r="AG1719" i="13"/>
  <c r="AG1720" i="13"/>
  <c r="AG1721" i="13"/>
  <c r="AG1722" i="13"/>
  <c r="AG1723" i="13"/>
  <c r="AG1724" i="13"/>
  <c r="AG1725" i="13"/>
  <c r="AG1726" i="13"/>
  <c r="AG1727" i="13"/>
  <c r="AG1728" i="13"/>
  <c r="AG1729" i="13"/>
  <c r="AG1730" i="13"/>
  <c r="AG1731" i="13"/>
  <c r="AG1732" i="13"/>
  <c r="AG1733" i="13"/>
  <c r="AG1734" i="13"/>
  <c r="AG1735" i="13"/>
  <c r="AG1736" i="13"/>
  <c r="AG1737" i="13"/>
  <c r="AG1738" i="13"/>
  <c r="AG1739" i="13"/>
  <c r="AG1740" i="13"/>
  <c r="AG1741" i="13"/>
  <c r="AG1742" i="13"/>
  <c r="AG1743" i="13"/>
  <c r="AG1744" i="13"/>
  <c r="AG1745" i="13"/>
  <c r="AG1746" i="13"/>
  <c r="AG1747" i="13"/>
  <c r="AG1748" i="13"/>
  <c r="AG1749" i="13"/>
  <c r="AG1750" i="13"/>
  <c r="AG1751" i="13"/>
  <c r="AG1752" i="13"/>
  <c r="AG1753" i="13"/>
  <c r="AG1754" i="13"/>
  <c r="AG1755" i="13"/>
  <c r="AG1756" i="13"/>
  <c r="AG1757" i="13"/>
  <c r="AG1758" i="13"/>
  <c r="AG1759" i="13"/>
  <c r="AG1760" i="13"/>
  <c r="AG1761" i="13"/>
  <c r="AG1762" i="13"/>
  <c r="AG1763" i="13"/>
  <c r="AG1764" i="13"/>
  <c r="AG1765" i="13"/>
  <c r="AG1766" i="13"/>
  <c r="AG1767" i="13"/>
  <c r="AG1768" i="13"/>
  <c r="AG1769" i="13"/>
  <c r="AG1770" i="13"/>
  <c r="AG1771" i="13"/>
  <c r="AG1772" i="13"/>
  <c r="AG1773" i="13"/>
  <c r="AG1774" i="13"/>
  <c r="AG1775" i="13"/>
  <c r="AG1776" i="13"/>
  <c r="AG1777" i="13"/>
  <c r="AG1778" i="13"/>
  <c r="AG1779" i="13"/>
  <c r="AG1780" i="13"/>
  <c r="AG1781" i="13"/>
  <c r="AG1782" i="13"/>
  <c r="AG1783" i="13"/>
  <c r="AG1784" i="13"/>
  <c r="AG1785" i="13"/>
  <c r="AG1786" i="13"/>
  <c r="AG1787" i="13"/>
  <c r="AG1788" i="13"/>
  <c r="AG1789" i="13"/>
  <c r="AG1790" i="13"/>
  <c r="AG1791" i="13"/>
  <c r="AG1792" i="13"/>
  <c r="AG1793" i="13"/>
  <c r="AG1794" i="13"/>
  <c r="AG1795" i="13"/>
  <c r="AG1796" i="13"/>
  <c r="AG1797" i="13"/>
  <c r="AG1798" i="13"/>
  <c r="AG1799" i="13"/>
  <c r="AG1800" i="13"/>
  <c r="AG1801" i="13"/>
  <c r="AG1802" i="13"/>
  <c r="AG1803" i="13"/>
  <c r="AG1804" i="13"/>
  <c r="AG1805" i="13"/>
  <c r="AG1806" i="13"/>
  <c r="AG1807" i="13"/>
  <c r="AG1808" i="13"/>
  <c r="AG1809" i="13"/>
  <c r="AG1810" i="13"/>
  <c r="AG1811" i="13"/>
  <c r="AG1812" i="13"/>
  <c r="AG1813" i="13"/>
  <c r="AG1814" i="13"/>
  <c r="AG1815" i="13"/>
  <c r="AG1816" i="13"/>
  <c r="AG1817" i="13"/>
  <c r="AG1818" i="13"/>
  <c r="AG1819" i="13"/>
  <c r="AG1820" i="13"/>
  <c r="AG1821" i="13"/>
  <c r="AG1822" i="13"/>
  <c r="AG1823" i="13"/>
  <c r="AG1824" i="13"/>
  <c r="AG1825" i="13"/>
  <c r="AG1826" i="13"/>
  <c r="AG1827" i="13"/>
  <c r="AG1828" i="13"/>
  <c r="AG1829" i="13"/>
  <c r="AG1830" i="13"/>
  <c r="AG1831" i="13"/>
  <c r="AG1832" i="13"/>
  <c r="AG1833" i="13"/>
  <c r="AG1834" i="13"/>
  <c r="AG1835" i="13"/>
  <c r="AG1836" i="13"/>
  <c r="AG1837" i="13"/>
  <c r="AG1838" i="13"/>
  <c r="AG1839" i="13"/>
  <c r="AG1840" i="13"/>
  <c r="AG1841" i="13"/>
  <c r="AG1842" i="13"/>
  <c r="AG1843" i="13"/>
  <c r="AG1844" i="13"/>
  <c r="AG1845" i="13"/>
  <c r="AG1846" i="13"/>
  <c r="AG1847" i="13"/>
  <c r="AG1848" i="13"/>
  <c r="AG1849" i="13"/>
  <c r="AG1850" i="13"/>
  <c r="AG1851" i="13"/>
  <c r="AG1852" i="13"/>
  <c r="AG1853" i="13"/>
  <c r="AG1854" i="13"/>
  <c r="AG1855" i="13"/>
  <c r="AG1856" i="13"/>
  <c r="AG1857" i="13"/>
  <c r="AG1858" i="13"/>
  <c r="AG1859" i="13"/>
  <c r="AG1860" i="13"/>
  <c r="AG1861" i="13"/>
  <c r="AG1862" i="13"/>
  <c r="AG1863" i="13"/>
  <c r="AG1864" i="13"/>
  <c r="AG1865" i="13"/>
  <c r="AG1866" i="13"/>
  <c r="AG1867" i="13"/>
  <c r="AG1868" i="13"/>
  <c r="AG1869" i="13"/>
  <c r="AG1870" i="13"/>
  <c r="AG1871" i="13"/>
  <c r="AG1872" i="13"/>
  <c r="AG1873" i="13"/>
  <c r="AG1874" i="13"/>
  <c r="AG1875" i="13"/>
  <c r="AG1876" i="13"/>
  <c r="AG1877" i="13"/>
  <c r="AG1878" i="13"/>
  <c r="AG1879" i="13"/>
  <c r="AG1880" i="13"/>
  <c r="AG1881" i="13"/>
  <c r="AG1882" i="13"/>
  <c r="AG1883" i="13"/>
  <c r="AG1884" i="13"/>
  <c r="AG1885" i="13"/>
  <c r="AG1886" i="13"/>
  <c r="AG1887" i="13"/>
  <c r="AG1888" i="13"/>
  <c r="AG1889" i="13"/>
  <c r="AG1890" i="13"/>
  <c r="AG1891" i="13"/>
  <c r="AG1892" i="13"/>
  <c r="AG1893" i="13"/>
  <c r="AG1894" i="13"/>
  <c r="AG1895" i="13"/>
  <c r="AG1896" i="13"/>
  <c r="AG1897" i="13"/>
  <c r="AG1898" i="13"/>
  <c r="AG1899" i="13"/>
  <c r="AG1900" i="13"/>
  <c r="AG1901" i="13"/>
  <c r="AG1902" i="13"/>
  <c r="AG1903" i="13"/>
  <c r="AG1904" i="13"/>
  <c r="AG1905" i="13"/>
  <c r="AG1906" i="13"/>
  <c r="AG1907" i="13"/>
  <c r="AG1908" i="13"/>
  <c r="AG1909" i="13"/>
  <c r="AG1910" i="13"/>
  <c r="AG1911" i="13"/>
  <c r="AG1912" i="13"/>
  <c r="AG1913" i="13"/>
  <c r="AG1914" i="13"/>
  <c r="AG1915" i="13"/>
  <c r="AG1916" i="13"/>
  <c r="AG1917" i="13"/>
  <c r="AG1918" i="13"/>
  <c r="AG1919" i="13"/>
  <c r="AG1920" i="13"/>
  <c r="AG1921" i="13"/>
  <c r="AG1922" i="13"/>
  <c r="AG1923" i="13"/>
  <c r="AG1924" i="13"/>
  <c r="AG1925" i="13"/>
  <c r="AG1926" i="13"/>
  <c r="AG1927" i="13"/>
  <c r="AG1928" i="13"/>
  <c r="AG1929" i="13"/>
  <c r="AG1930" i="13"/>
  <c r="AG1931" i="13"/>
  <c r="AG1932" i="13"/>
  <c r="AG1933" i="13"/>
  <c r="AG1934" i="13"/>
  <c r="AG1935" i="13"/>
  <c r="AG1936" i="13"/>
  <c r="AG1937" i="13"/>
  <c r="AG1938" i="13"/>
  <c r="AG1939" i="13"/>
  <c r="AG1940" i="13"/>
  <c r="AG1941" i="13"/>
  <c r="AG1942" i="13"/>
  <c r="AG1943" i="13"/>
  <c r="AG1944" i="13"/>
  <c r="AG1945" i="13"/>
  <c r="AG1946" i="13"/>
  <c r="AG1947" i="13"/>
  <c r="AG1948" i="13"/>
  <c r="AG1949" i="13"/>
  <c r="AG1950" i="13"/>
  <c r="AG1951" i="13"/>
  <c r="AG1952" i="13"/>
  <c r="AG1953" i="13"/>
  <c r="AG1954" i="13"/>
  <c r="AG1955" i="13"/>
  <c r="AG1956" i="13"/>
  <c r="AG1957" i="13"/>
  <c r="AG1958" i="13"/>
  <c r="AG1959" i="13"/>
  <c r="AG1960" i="13"/>
  <c r="AG1961" i="13"/>
  <c r="AG1962" i="13"/>
  <c r="AG1963" i="13"/>
  <c r="AG1964" i="13"/>
  <c r="AG1965" i="13"/>
  <c r="AG1966" i="13"/>
  <c r="AG1967" i="13"/>
  <c r="AG1968" i="13"/>
  <c r="AG1969" i="13"/>
  <c r="AG1970" i="13"/>
  <c r="AG1971" i="13"/>
  <c r="AG1972" i="13"/>
  <c r="AG1973" i="13"/>
  <c r="AG1974" i="13"/>
  <c r="AG1975" i="13"/>
  <c r="AG1976" i="13"/>
  <c r="AG1977" i="13"/>
  <c r="AG1978" i="13"/>
  <c r="AG1979" i="13"/>
  <c r="AG1980" i="13"/>
  <c r="AG1981" i="13"/>
  <c r="AG1982" i="13"/>
  <c r="AG1983" i="13"/>
  <c r="AG1984" i="13"/>
  <c r="AG1985" i="13"/>
  <c r="AG1986" i="13"/>
  <c r="AG1987" i="13"/>
  <c r="AG1988" i="13"/>
  <c r="AG1989" i="13"/>
  <c r="AG1990" i="13"/>
  <c r="AG1991" i="13"/>
  <c r="AG1992" i="13"/>
  <c r="AG1993" i="13"/>
  <c r="AG1994" i="13"/>
  <c r="AG1995" i="13"/>
  <c r="AG1996" i="13"/>
  <c r="AG1997" i="13"/>
  <c r="AG1998" i="13"/>
  <c r="AG1999" i="13"/>
  <c r="AG2000" i="13"/>
  <c r="AG2001" i="13"/>
  <c r="AG2002" i="13"/>
  <c r="AG2003" i="13"/>
  <c r="AG2004" i="13"/>
  <c r="AG2005" i="13"/>
  <c r="AG2006" i="13"/>
  <c r="AG2007" i="13"/>
  <c r="AG2008" i="13"/>
  <c r="AG2009" i="13"/>
  <c r="AG2010" i="13"/>
  <c r="AG2011" i="13"/>
  <c r="AG2012" i="13"/>
  <c r="AG2013" i="13"/>
  <c r="AG2014" i="13"/>
  <c r="AG2015" i="13"/>
  <c r="AG2016" i="13"/>
  <c r="AG2017" i="13"/>
  <c r="AG2018" i="13"/>
  <c r="AG2019" i="13"/>
  <c r="AG2020" i="13"/>
  <c r="AG2021" i="13"/>
  <c r="AG2022" i="13"/>
  <c r="AG2023" i="13"/>
  <c r="AG2024" i="13"/>
  <c r="AG2025" i="13"/>
  <c r="AG2026" i="13"/>
  <c r="AG2027" i="13"/>
  <c r="AG2028" i="13"/>
  <c r="AG2029" i="13"/>
  <c r="AG2030" i="13"/>
  <c r="AG2031" i="13"/>
  <c r="AG2032" i="13"/>
  <c r="AG2033" i="13"/>
  <c r="AG2034" i="13"/>
  <c r="AG2035" i="13"/>
  <c r="AG2036" i="13"/>
  <c r="AG2037" i="13"/>
  <c r="AG2038" i="13"/>
  <c r="AG2039" i="13"/>
  <c r="AG2040" i="13"/>
  <c r="AG2041" i="13"/>
  <c r="AG2042" i="13"/>
  <c r="AG2043" i="13"/>
  <c r="AG2044" i="13"/>
  <c r="AG2045" i="13"/>
  <c r="AG2046" i="13"/>
  <c r="AG2047" i="13"/>
  <c r="AG2048" i="13"/>
  <c r="AG2049" i="13"/>
  <c r="AG2050" i="13"/>
  <c r="AG2051" i="13"/>
  <c r="AG2052" i="13"/>
  <c r="AG2053" i="13"/>
  <c r="AG2054" i="13"/>
  <c r="AG2055" i="13"/>
  <c r="AG2056" i="13"/>
  <c r="AG2057" i="13"/>
  <c r="AG2058" i="13"/>
  <c r="AG2059" i="13"/>
  <c r="AG2060" i="13"/>
  <c r="AG2061" i="13"/>
  <c r="AG2062" i="13"/>
  <c r="AG2063" i="13"/>
  <c r="AG2064" i="13"/>
  <c r="AG2065" i="13"/>
  <c r="AG2066" i="13"/>
  <c r="AG2067" i="13"/>
  <c r="AG2068" i="13"/>
  <c r="AG2069" i="13"/>
  <c r="AG2070" i="13"/>
  <c r="AG2071" i="13"/>
  <c r="AG2072" i="13"/>
  <c r="AG2073" i="13"/>
  <c r="AG2074" i="13"/>
  <c r="AG2075" i="13"/>
  <c r="AG2076" i="13"/>
  <c r="AG2077" i="13"/>
  <c r="AG2078" i="13"/>
  <c r="AG2079" i="13"/>
  <c r="AG2080" i="13"/>
  <c r="AG2081" i="13"/>
  <c r="AG2082" i="13"/>
  <c r="AG2083" i="13"/>
  <c r="AG2084" i="13"/>
  <c r="AG2085" i="13"/>
  <c r="AG2086" i="13"/>
  <c r="AG2087" i="13"/>
  <c r="AG2088" i="13"/>
  <c r="AG2089" i="13"/>
  <c r="AG2090" i="13"/>
  <c r="AG2091" i="13"/>
  <c r="AG2092" i="13"/>
  <c r="AG2093" i="13"/>
  <c r="AG2094" i="13"/>
  <c r="AG2095" i="13"/>
  <c r="AG2096" i="13"/>
  <c r="AG2097" i="13"/>
  <c r="AG2098" i="13"/>
  <c r="AG2099" i="13"/>
  <c r="AG2100" i="13"/>
  <c r="AG2101" i="13"/>
  <c r="AG2102" i="13"/>
  <c r="AG2103" i="13"/>
  <c r="AG2104" i="13"/>
  <c r="AG2105" i="13"/>
  <c r="AG2106" i="13"/>
  <c r="AG2107" i="13"/>
  <c r="AG2108" i="13"/>
  <c r="AG2109" i="13"/>
  <c r="AG2110" i="13"/>
  <c r="AG2111" i="13"/>
  <c r="AG2112" i="13"/>
  <c r="AG2113" i="13"/>
  <c r="AG2114" i="13"/>
  <c r="AG2115" i="13"/>
  <c r="AG2116" i="13"/>
  <c r="AG2117" i="13"/>
  <c r="AG2118" i="13"/>
  <c r="AG2119" i="13"/>
  <c r="AG2120" i="13"/>
  <c r="AG2121" i="13"/>
  <c r="AG2122" i="13"/>
  <c r="AG2123" i="13"/>
  <c r="AG2124" i="13"/>
  <c r="AG2125" i="13"/>
  <c r="AG2126" i="13"/>
  <c r="AG2127" i="13"/>
  <c r="AG2128" i="13"/>
  <c r="AG2129" i="13"/>
  <c r="AG2130" i="13"/>
  <c r="AG2131" i="13"/>
  <c r="AG2132" i="13"/>
  <c r="AG2133" i="13"/>
  <c r="AG2134" i="13"/>
  <c r="AG2135" i="13"/>
  <c r="AG2136" i="13"/>
  <c r="AG2137" i="13"/>
  <c r="AG2138" i="13"/>
  <c r="AG2139" i="13"/>
  <c r="AG2140" i="13"/>
  <c r="AG2141" i="13"/>
  <c r="AG2142" i="13"/>
  <c r="AG2143" i="13"/>
  <c r="AG2144" i="13"/>
  <c r="AG2145" i="13"/>
  <c r="AG2146" i="13"/>
  <c r="AG2147" i="13"/>
  <c r="AG2148" i="13"/>
  <c r="AG2149" i="13"/>
  <c r="AG2150" i="13"/>
  <c r="AG2151" i="13"/>
  <c r="AG2152" i="13"/>
  <c r="AG2153" i="13"/>
  <c r="AG2154" i="13"/>
  <c r="AG2155" i="13"/>
  <c r="AG2156" i="13"/>
  <c r="AG2157" i="13"/>
  <c r="AG2158" i="13"/>
  <c r="AG2159" i="13"/>
  <c r="AG2160" i="13"/>
  <c r="AG2161" i="13"/>
  <c r="AG2162" i="13"/>
  <c r="AG2163" i="13"/>
  <c r="AG2164" i="13"/>
  <c r="AG2165" i="13"/>
  <c r="AG2166" i="13"/>
  <c r="AG2167" i="13"/>
  <c r="AG2168" i="13"/>
  <c r="AG2169" i="13"/>
  <c r="AG2170" i="13"/>
  <c r="AG2171" i="13"/>
  <c r="AG2172" i="13"/>
  <c r="AG2173" i="13"/>
  <c r="AG2174" i="13"/>
  <c r="AG2175" i="13"/>
  <c r="AG2176" i="13"/>
  <c r="AG2177" i="13"/>
  <c r="AG2178" i="13"/>
  <c r="AG2179" i="13"/>
  <c r="AG2180" i="13"/>
  <c r="AG2181" i="13"/>
  <c r="AG2182" i="13"/>
  <c r="AG2183" i="13"/>
  <c r="AG2184" i="13"/>
  <c r="AG2185" i="13"/>
  <c r="AG2186" i="13"/>
  <c r="AG2187" i="13"/>
  <c r="AG2188" i="13"/>
  <c r="AG2189" i="13"/>
  <c r="AG2190" i="13"/>
  <c r="AG2191" i="13"/>
  <c r="AG2192" i="13"/>
  <c r="AG2193" i="13"/>
  <c r="AG2194" i="13"/>
  <c r="AG2195" i="13"/>
  <c r="AG2196" i="13"/>
  <c r="AG2197" i="13"/>
  <c r="AG2198" i="13"/>
  <c r="AG2199" i="13"/>
  <c r="AG2200" i="13"/>
  <c r="AG2201" i="13"/>
  <c r="AG2202" i="13"/>
  <c r="AG2203" i="13"/>
  <c r="AG2204" i="13"/>
  <c r="AG2205" i="13"/>
  <c r="AG2206" i="13"/>
  <c r="AG2207" i="13"/>
  <c r="AG2208" i="13"/>
  <c r="AG2209" i="13"/>
  <c r="AG2210" i="13"/>
  <c r="AG2211" i="13"/>
  <c r="AG2212" i="13"/>
  <c r="AG2213" i="13"/>
  <c r="AG2214" i="13"/>
  <c r="AG2215" i="13"/>
  <c r="AG2216" i="13"/>
  <c r="AG2217" i="13"/>
  <c r="AG2218" i="13"/>
  <c r="AG2219" i="13"/>
  <c r="AG2220" i="13"/>
  <c r="AG2221" i="13"/>
  <c r="AG2222" i="13"/>
  <c r="AG2223" i="13"/>
  <c r="AG2224" i="13"/>
  <c r="AG2225" i="13"/>
  <c r="AG2226" i="13"/>
  <c r="AG2227" i="13"/>
  <c r="AG2228" i="13"/>
  <c r="AG2229" i="13"/>
  <c r="AG2230" i="13"/>
  <c r="AG2231" i="13"/>
  <c r="AG2232" i="13"/>
  <c r="AG2233" i="13"/>
  <c r="AG2234" i="13"/>
  <c r="AG2235" i="13"/>
  <c r="AG2236" i="13"/>
  <c r="AG2237" i="13"/>
  <c r="AG2238" i="13"/>
  <c r="AG2239" i="13"/>
  <c r="AG2240" i="13"/>
  <c r="AG2241" i="13"/>
  <c r="AG2242" i="13"/>
  <c r="AG2243" i="13"/>
  <c r="AG2244" i="13"/>
  <c r="AG2245" i="13"/>
  <c r="AG2246" i="13"/>
  <c r="AG2247" i="13"/>
  <c r="AG2248" i="13"/>
  <c r="AG2249" i="13"/>
  <c r="AG2250" i="13"/>
  <c r="AG2251" i="13"/>
  <c r="AG2252" i="13"/>
  <c r="AG2253" i="13"/>
  <c r="AG2254" i="13"/>
  <c r="AG2255" i="13"/>
  <c r="AG2256" i="13"/>
  <c r="AG2257" i="13"/>
  <c r="AG2258" i="13"/>
  <c r="AG2259" i="13"/>
  <c r="AG2260" i="13"/>
  <c r="AG2261" i="13"/>
  <c r="AG2262" i="13"/>
  <c r="AG2263" i="13"/>
  <c r="AG2264" i="13"/>
  <c r="AG2265" i="13"/>
  <c r="AG2266" i="13"/>
  <c r="AG2267" i="13"/>
  <c r="AG2268" i="13"/>
  <c r="AG2269" i="13"/>
  <c r="AG2270" i="13"/>
  <c r="AG2271" i="13"/>
  <c r="AG2272" i="13"/>
  <c r="AG2273" i="13"/>
  <c r="AG2274" i="13"/>
  <c r="AG2275" i="13"/>
  <c r="AG2276" i="13"/>
  <c r="AG2277" i="13"/>
  <c r="AG2278" i="13"/>
  <c r="AG2279" i="13"/>
  <c r="AG2280" i="13"/>
  <c r="AG2281" i="13"/>
  <c r="AG2282" i="13"/>
  <c r="AG2283" i="13"/>
  <c r="AG2284" i="13"/>
  <c r="AG2285" i="13"/>
  <c r="AG2286" i="13"/>
  <c r="AG2287" i="13"/>
  <c r="AG2288" i="13"/>
  <c r="AG2289" i="13"/>
  <c r="AG2290" i="13"/>
  <c r="AG2291" i="13"/>
  <c r="AG2292" i="13"/>
  <c r="AG2293" i="13"/>
  <c r="AG2294" i="13"/>
  <c r="AG2295" i="13"/>
  <c r="AG2296" i="13"/>
  <c r="AG2297" i="13"/>
  <c r="AG2298" i="13"/>
  <c r="AG2299" i="13"/>
  <c r="AG2300" i="13"/>
  <c r="AG2301" i="13"/>
  <c r="AG2302" i="13"/>
  <c r="AG2303" i="13"/>
  <c r="AG2304" i="13"/>
  <c r="AG2305" i="13"/>
  <c r="AG2306" i="13"/>
  <c r="AG2307" i="13"/>
  <c r="AG2308" i="13"/>
  <c r="AG2309" i="13"/>
  <c r="AG2310" i="13"/>
  <c r="AG2311" i="13"/>
  <c r="AG2312" i="13"/>
  <c r="AG2313" i="13"/>
  <c r="AG2314" i="13"/>
  <c r="AG2315" i="13"/>
  <c r="AG2316" i="13"/>
  <c r="AG2317" i="13"/>
  <c r="AG2318" i="13"/>
  <c r="AG2319" i="13"/>
  <c r="AG2320" i="13"/>
  <c r="AG2321" i="13"/>
  <c r="AG2322" i="13"/>
  <c r="AG2323" i="13"/>
  <c r="AG2324" i="13"/>
  <c r="AG2325" i="13"/>
  <c r="AG2326" i="13"/>
  <c r="AG2327" i="13"/>
  <c r="AG2328" i="13"/>
  <c r="AG2329" i="13"/>
  <c r="AG2330" i="13"/>
  <c r="AG2331" i="13"/>
  <c r="AG2332" i="13"/>
  <c r="AG2333" i="13"/>
  <c r="AG2334" i="13"/>
  <c r="AG2335" i="13"/>
  <c r="AG2336" i="13"/>
  <c r="AG2337" i="13"/>
  <c r="AG2338" i="13"/>
  <c r="AG2339" i="13"/>
  <c r="AG2340" i="13"/>
  <c r="AG2341" i="13"/>
  <c r="AG2342" i="13"/>
  <c r="AG2343" i="13"/>
  <c r="AG2344" i="13"/>
  <c r="AG2345" i="13"/>
  <c r="AG2346" i="13"/>
  <c r="AG2347" i="13"/>
  <c r="AG2348" i="13"/>
  <c r="AG2349" i="13"/>
  <c r="AG2350" i="13"/>
  <c r="AG2351" i="13"/>
  <c r="AG2352" i="13"/>
  <c r="AG2353" i="13"/>
  <c r="AG2354" i="13"/>
  <c r="AG2355" i="13"/>
  <c r="AG2356" i="13"/>
  <c r="AG2357" i="13"/>
  <c r="AG2358" i="13"/>
  <c r="AG2359" i="13"/>
  <c r="AG2360" i="13"/>
  <c r="AG2361" i="13"/>
  <c r="AG2362" i="13"/>
  <c r="AG2363" i="13"/>
  <c r="AG2364" i="13"/>
  <c r="AG2365" i="13"/>
  <c r="AG2366" i="13"/>
  <c r="AG2367" i="13"/>
  <c r="AG2368" i="13"/>
  <c r="AG2369" i="13"/>
  <c r="AG2370" i="13"/>
  <c r="AG2371" i="13"/>
  <c r="AG2372" i="13"/>
  <c r="AG2373" i="13"/>
  <c r="AG2374" i="13"/>
  <c r="AG2375" i="13"/>
  <c r="AG2376" i="13"/>
  <c r="AG2377" i="13"/>
  <c r="AG2378" i="13"/>
  <c r="AG2379" i="13"/>
  <c r="AG2380" i="13"/>
  <c r="AG2381" i="13"/>
  <c r="AG2382" i="13"/>
  <c r="AG2383" i="13"/>
  <c r="AG2384" i="13"/>
  <c r="AG2385" i="13"/>
  <c r="AG2386" i="13"/>
  <c r="AG2387" i="13"/>
  <c r="AG2388" i="13"/>
  <c r="AG2389" i="13"/>
  <c r="AG2390" i="13"/>
  <c r="AG2391" i="13"/>
  <c r="AG2392" i="13"/>
  <c r="AG2393" i="13"/>
  <c r="AG2394" i="13"/>
  <c r="AG2395" i="13"/>
  <c r="AG2396" i="13"/>
  <c r="AG2397" i="13"/>
  <c r="AG2398" i="13"/>
  <c r="AG2399" i="13"/>
  <c r="AG2400" i="13"/>
  <c r="AG2401" i="13"/>
  <c r="AG2402" i="13"/>
  <c r="AG2403" i="13"/>
  <c r="AG2404" i="13"/>
  <c r="AG2405" i="13"/>
  <c r="AG2406" i="13"/>
  <c r="AG2407" i="13"/>
  <c r="AG2408" i="13"/>
  <c r="AG2409" i="13"/>
  <c r="AG2410" i="13"/>
  <c r="AG2411" i="13"/>
  <c r="AG2412" i="13"/>
  <c r="AG2413" i="13"/>
  <c r="AG2414" i="13"/>
  <c r="AG2415" i="13"/>
  <c r="AG2416" i="13"/>
  <c r="AG2417" i="13"/>
  <c r="AG2418" i="13"/>
  <c r="AG2419" i="13"/>
  <c r="AG2420" i="13"/>
  <c r="AG2421" i="13"/>
  <c r="AG2422" i="13"/>
  <c r="AG2423" i="13"/>
  <c r="AG2424" i="13"/>
  <c r="AG2425" i="13"/>
  <c r="AG2426" i="13"/>
  <c r="AG2427" i="13"/>
  <c r="AG2428" i="13"/>
  <c r="AG2429" i="13"/>
  <c r="AG2430" i="13"/>
  <c r="AG2431" i="13"/>
  <c r="AG2432" i="13"/>
  <c r="AG2433" i="13"/>
  <c r="AG2434" i="13"/>
  <c r="AG2435" i="13"/>
  <c r="AG2436" i="13"/>
  <c r="AG2437" i="13"/>
  <c r="AG2438" i="13"/>
  <c r="AG2439" i="13"/>
  <c r="AG2440" i="13"/>
  <c r="AG2441" i="13"/>
  <c r="AG2442" i="13"/>
  <c r="AG2443" i="13"/>
  <c r="AG2444" i="13"/>
  <c r="AG2445" i="13"/>
  <c r="AG2446" i="13"/>
  <c r="AG2447" i="13"/>
  <c r="AG2448" i="13"/>
  <c r="AG2449" i="13"/>
  <c r="AG2450" i="13"/>
  <c r="AG2451" i="13"/>
  <c r="AG2452" i="13"/>
  <c r="AG2453" i="13"/>
  <c r="AG2454" i="13"/>
  <c r="AG2455" i="13"/>
  <c r="AG2456" i="13"/>
  <c r="AG2457" i="13"/>
  <c r="AG2458" i="13"/>
  <c r="AG2459" i="13"/>
  <c r="AG2460" i="13"/>
  <c r="AG2461" i="13"/>
  <c r="AG2462" i="13"/>
  <c r="AG2463" i="13"/>
  <c r="AG2464" i="13"/>
  <c r="AG2465" i="13"/>
  <c r="AG2466" i="13"/>
  <c r="AG2467" i="13"/>
  <c r="AG2468" i="13"/>
  <c r="AG2469" i="13"/>
  <c r="AG2470" i="13"/>
  <c r="AG2471" i="13"/>
  <c r="AG2472" i="13"/>
  <c r="AG2473" i="13"/>
  <c r="AG2474" i="13"/>
  <c r="AG2475" i="13"/>
  <c r="AG2476" i="13"/>
  <c r="AG2477" i="13"/>
  <c r="AG2478" i="13"/>
  <c r="AG2479" i="13"/>
  <c r="AG2480" i="13"/>
  <c r="AG2481" i="13"/>
  <c r="AG2482" i="13"/>
  <c r="AG2483" i="13"/>
  <c r="AG2484" i="13"/>
  <c r="AG2485" i="13"/>
  <c r="AG2486" i="13"/>
  <c r="AG2487" i="13"/>
  <c r="AG2488" i="13"/>
  <c r="AG2489" i="13"/>
  <c r="AG2490" i="13"/>
  <c r="AG2491" i="13"/>
  <c r="AG2492" i="13"/>
  <c r="AG2493" i="13"/>
  <c r="AG2494" i="13"/>
  <c r="AG2495" i="13"/>
  <c r="AG2496" i="13"/>
  <c r="AG2497" i="13"/>
  <c r="AG2498" i="13"/>
  <c r="AG2499" i="13"/>
  <c r="AG2500" i="13"/>
  <c r="AG2501" i="13"/>
  <c r="AG2502" i="13"/>
  <c r="AG2503" i="13"/>
  <c r="AG2504" i="13"/>
  <c r="AG2505" i="13"/>
  <c r="AG2506" i="13"/>
  <c r="AG2507" i="13"/>
  <c r="AG2508" i="13"/>
  <c r="AG2509" i="13"/>
  <c r="AG2510" i="13"/>
  <c r="AG2511" i="13"/>
  <c r="AG2512" i="13"/>
  <c r="AG2513" i="13"/>
  <c r="AG2514" i="13"/>
  <c r="AG2515" i="13"/>
  <c r="AG2516" i="13"/>
  <c r="AG2517" i="13"/>
  <c r="AG2518" i="13"/>
  <c r="AG2519" i="13"/>
  <c r="AG2520" i="13"/>
  <c r="AG2521" i="13"/>
  <c r="AG2522" i="13"/>
  <c r="AG2523" i="13"/>
  <c r="AG2524" i="13"/>
  <c r="AG2525" i="13"/>
  <c r="AG2526" i="13"/>
  <c r="AG2527" i="13"/>
  <c r="AG2528" i="13"/>
  <c r="AG2529" i="13"/>
  <c r="AG2530" i="13"/>
  <c r="AG2531" i="13"/>
  <c r="AG2532" i="13"/>
  <c r="AG2533" i="13"/>
  <c r="AG2534" i="13"/>
  <c r="AG2535" i="13"/>
  <c r="AG2536" i="13"/>
  <c r="AG2537" i="13"/>
  <c r="AG2538" i="13"/>
  <c r="AG2539" i="13"/>
  <c r="AG2540" i="13"/>
  <c r="AG2541" i="13"/>
  <c r="AG2542" i="13"/>
  <c r="AG2543" i="13"/>
  <c r="AG2544" i="13"/>
  <c r="AG2545" i="13"/>
  <c r="AG2546" i="13"/>
  <c r="AG2547" i="13"/>
  <c r="AG2548" i="13"/>
  <c r="AG2549" i="13"/>
  <c r="AG2550" i="13"/>
  <c r="AG2551" i="13"/>
  <c r="AG2552" i="13"/>
  <c r="AG2553" i="13"/>
  <c r="AG2554" i="13"/>
  <c r="AG2555" i="13"/>
  <c r="AG2556" i="13"/>
  <c r="AG2557" i="13"/>
  <c r="AG2558" i="13"/>
  <c r="AG2559" i="13"/>
  <c r="AG2560" i="13"/>
  <c r="AG2561" i="13"/>
  <c r="AG2562" i="13"/>
  <c r="AG2563" i="13"/>
  <c r="AG2564" i="13"/>
  <c r="AG2565" i="13"/>
  <c r="AG2566" i="13"/>
  <c r="AG2567" i="13"/>
  <c r="AG2568" i="13"/>
  <c r="AG2569" i="13"/>
  <c r="AG2570" i="13"/>
  <c r="AG2571" i="13"/>
  <c r="AG2572" i="13"/>
  <c r="AG2573" i="13"/>
  <c r="AG2574" i="13"/>
  <c r="AG2575" i="13"/>
  <c r="AG2576" i="13"/>
  <c r="AG2577" i="13"/>
  <c r="AG2578" i="13"/>
  <c r="AG2579" i="13"/>
  <c r="AG2580" i="13"/>
  <c r="AG2581" i="13"/>
  <c r="AG2582" i="13"/>
  <c r="AG2583" i="13"/>
  <c r="AG2584" i="13"/>
  <c r="AG2585" i="13"/>
  <c r="AG2586" i="13"/>
  <c r="AG2587" i="13"/>
  <c r="AG2588" i="13"/>
  <c r="AG2589" i="13"/>
  <c r="AG2590" i="13"/>
  <c r="AG2591" i="13"/>
  <c r="AG2592" i="13"/>
  <c r="AG2593" i="13"/>
  <c r="AG2594" i="13"/>
  <c r="AG2595" i="13"/>
  <c r="AG2596" i="13"/>
  <c r="AG2597" i="13"/>
  <c r="AG2598" i="13"/>
  <c r="AG2599" i="13"/>
  <c r="AG2600" i="13"/>
  <c r="AG2601" i="13"/>
  <c r="AG2602" i="13"/>
  <c r="AG2603" i="13"/>
  <c r="AG2604" i="13"/>
  <c r="AG2605" i="13"/>
  <c r="AG2606" i="13"/>
  <c r="AG2607" i="13"/>
  <c r="AG2608" i="13"/>
  <c r="AG2609" i="13"/>
  <c r="AG2610" i="13"/>
  <c r="AG2611" i="13"/>
  <c r="AG2612" i="13"/>
  <c r="AG2613" i="13"/>
  <c r="AG2614" i="13"/>
  <c r="AG2615" i="13"/>
  <c r="AG2616" i="13"/>
  <c r="AG2617" i="13"/>
  <c r="AG2618" i="13"/>
  <c r="AG2619" i="13"/>
  <c r="AG2620" i="13"/>
  <c r="AG2621" i="13"/>
  <c r="AG2622" i="13"/>
  <c r="AG2623" i="13"/>
  <c r="AG2624" i="13"/>
  <c r="AG2625" i="13"/>
  <c r="AG2626" i="13"/>
  <c r="AG2627" i="13"/>
  <c r="AG2628" i="13"/>
  <c r="AG2629" i="13"/>
  <c r="AG2630" i="13"/>
  <c r="AG2631" i="13"/>
  <c r="AG2632" i="13"/>
  <c r="AG2633" i="13"/>
  <c r="AG2634" i="13"/>
  <c r="AG2635" i="13"/>
  <c r="AG2636" i="13"/>
  <c r="AG2637" i="13"/>
  <c r="AG2638" i="13"/>
  <c r="AG2639" i="13"/>
  <c r="AG2640" i="13"/>
  <c r="AG2641" i="13"/>
  <c r="AG2642" i="13"/>
  <c r="AG2643" i="13"/>
  <c r="AG2644" i="13"/>
  <c r="AG2645" i="13"/>
  <c r="AG2646" i="13"/>
  <c r="AG2647" i="13"/>
  <c r="AG2648" i="13"/>
  <c r="AG2649" i="13"/>
  <c r="AG2650" i="13"/>
  <c r="AG2651" i="13"/>
  <c r="AG2652" i="13"/>
  <c r="AG2653" i="13"/>
  <c r="AG2654" i="13"/>
  <c r="AG2655" i="13"/>
  <c r="AG2656" i="13"/>
  <c r="AG2657" i="13"/>
  <c r="AG2658" i="13"/>
  <c r="AG2659" i="13"/>
  <c r="AG2660" i="13"/>
  <c r="AG2661" i="13"/>
  <c r="AG2662" i="13"/>
  <c r="AG2663" i="13"/>
  <c r="AG2664" i="13"/>
  <c r="AG2665" i="13"/>
  <c r="AG2666" i="13"/>
  <c r="AG2667" i="13"/>
  <c r="AG2668" i="13"/>
  <c r="AG2669" i="13"/>
  <c r="AG2670" i="13"/>
  <c r="AG2671" i="13"/>
  <c r="AG2672" i="13"/>
  <c r="AG2673" i="13"/>
  <c r="AG2674" i="13"/>
  <c r="AG2675" i="13"/>
  <c r="AG2676" i="13"/>
  <c r="AG2677" i="13"/>
  <c r="AG2678" i="13"/>
  <c r="AG2679" i="13"/>
  <c r="AG2680" i="13"/>
  <c r="AG2681" i="13"/>
  <c r="AG2682" i="13"/>
  <c r="AG2683" i="13"/>
  <c r="AG2684" i="13"/>
  <c r="AG2685" i="13"/>
  <c r="AG2686" i="13"/>
  <c r="AG2687" i="13"/>
  <c r="AG2688" i="13"/>
  <c r="AG2689" i="13"/>
  <c r="AG2690" i="13"/>
  <c r="AG2691" i="13"/>
  <c r="AG2692" i="13"/>
  <c r="AG2693" i="13"/>
  <c r="AG2694" i="13"/>
  <c r="AG2695" i="13"/>
  <c r="AG2696" i="13"/>
  <c r="AG2697" i="13"/>
  <c r="AG2698" i="13"/>
  <c r="AG2699" i="13"/>
  <c r="AG2700" i="13"/>
  <c r="AG2701" i="13"/>
  <c r="AG2702" i="13"/>
  <c r="AG2703" i="13"/>
  <c r="AG2704" i="13"/>
  <c r="AG2705" i="13"/>
  <c r="AG2706" i="13"/>
  <c r="AG2707" i="13"/>
  <c r="AG2708" i="13"/>
  <c r="AG2709" i="13"/>
  <c r="AG2710" i="13"/>
  <c r="AG2711" i="13"/>
  <c r="AG2712" i="13"/>
  <c r="AG2713" i="13"/>
  <c r="AG2714" i="13"/>
  <c r="AG2715" i="13"/>
  <c r="AG2716" i="13"/>
  <c r="AG2717" i="13"/>
  <c r="AG2718" i="13"/>
  <c r="AG2719" i="13"/>
  <c r="AG2720" i="13"/>
  <c r="AG2721" i="13"/>
  <c r="AG2722" i="13"/>
  <c r="AG2723" i="13"/>
  <c r="AG2724" i="13"/>
  <c r="AG2725" i="13"/>
  <c r="AG2726" i="13"/>
  <c r="AG2727" i="13"/>
  <c r="AG2728" i="13"/>
  <c r="AG2729" i="13"/>
  <c r="AG2730" i="13"/>
  <c r="AG2731" i="13"/>
  <c r="AG2732" i="13"/>
  <c r="AG2733" i="13"/>
  <c r="AG2734" i="13"/>
  <c r="AG2735" i="13"/>
  <c r="AG2736" i="13"/>
  <c r="AG2737" i="13"/>
  <c r="AG2738" i="13"/>
  <c r="AG2739" i="13"/>
  <c r="AG2740" i="13"/>
  <c r="AG2741" i="13"/>
  <c r="AG2742" i="13"/>
  <c r="AG2743" i="13"/>
  <c r="AG2744" i="13"/>
  <c r="AG2745" i="13"/>
  <c r="AG2746" i="13"/>
  <c r="AG2747" i="13"/>
  <c r="AG2748" i="13"/>
  <c r="AG2749" i="13"/>
  <c r="AG2750" i="13"/>
  <c r="AG2751" i="13"/>
  <c r="AG2752" i="13"/>
  <c r="AG2753" i="13"/>
  <c r="AG2754" i="13"/>
  <c r="AG2755" i="13"/>
  <c r="AG2756" i="13"/>
  <c r="AG2757" i="13"/>
  <c r="AG2758" i="13"/>
  <c r="AG2759" i="13"/>
  <c r="AG2760" i="13"/>
  <c r="AG2761" i="13"/>
  <c r="AG2762" i="13"/>
  <c r="AG2763" i="13"/>
  <c r="AG2764" i="13"/>
  <c r="AG2765" i="13"/>
  <c r="AG2766" i="13"/>
  <c r="AG2767" i="13"/>
  <c r="AG2768" i="13"/>
  <c r="AG2769" i="13"/>
  <c r="AG2770" i="13"/>
  <c r="AG2771" i="13"/>
  <c r="AG2772" i="13"/>
  <c r="AG2773" i="13"/>
  <c r="AG2774" i="13"/>
  <c r="AG2775" i="13"/>
  <c r="AG2776" i="13"/>
  <c r="AG2777" i="13"/>
  <c r="AG2778" i="13"/>
  <c r="AG2779" i="13"/>
  <c r="AG2780" i="13"/>
  <c r="AG2781" i="13"/>
  <c r="AG2782" i="13"/>
  <c r="AG2783" i="13"/>
  <c r="AG2784" i="13"/>
  <c r="AG2785" i="13"/>
  <c r="AG2786" i="13"/>
  <c r="AG2787" i="13"/>
  <c r="AG2788" i="13"/>
  <c r="AG2789" i="13"/>
  <c r="AG2790" i="13"/>
  <c r="AG2791" i="13"/>
  <c r="AG2792" i="13"/>
  <c r="AG2793" i="13"/>
  <c r="AG2794" i="13"/>
  <c r="AG2795" i="13"/>
  <c r="AG2796" i="13"/>
  <c r="AG2797" i="13"/>
  <c r="AG2798" i="13"/>
  <c r="AG2799" i="13"/>
  <c r="AG2800" i="13"/>
  <c r="AG2801" i="13"/>
  <c r="AG2802" i="13"/>
  <c r="AG2803" i="13"/>
  <c r="AG2804" i="13"/>
  <c r="AG2805" i="13"/>
  <c r="AG2806" i="13"/>
  <c r="AG2807" i="13"/>
  <c r="AG2808" i="13"/>
  <c r="AG2809" i="13"/>
  <c r="AG2810" i="13"/>
  <c r="AG2811" i="13"/>
  <c r="AG2812" i="13"/>
  <c r="AG2813" i="13"/>
  <c r="AG2814" i="13"/>
  <c r="AG2815" i="13"/>
  <c r="AG2816" i="13"/>
  <c r="AG2817" i="13"/>
  <c r="AG2818" i="13"/>
  <c r="AG2819" i="13"/>
  <c r="AG2820" i="13"/>
  <c r="AG2821" i="13"/>
  <c r="AG2822" i="13"/>
  <c r="AG2823" i="13"/>
  <c r="AG2824" i="13"/>
  <c r="AG2825" i="13"/>
  <c r="AG2826" i="13"/>
  <c r="AG2827" i="13"/>
  <c r="AG2828" i="13"/>
  <c r="AG2829" i="13"/>
  <c r="AG2830" i="13"/>
  <c r="AG2831" i="13"/>
  <c r="AG2832" i="13"/>
  <c r="AG2833" i="13"/>
  <c r="AG2834" i="13"/>
  <c r="AG2835" i="13"/>
  <c r="AG2836" i="13"/>
  <c r="AG2837" i="13"/>
  <c r="AG2838" i="13"/>
  <c r="AG2839" i="13"/>
  <c r="AG2840" i="13"/>
  <c r="AG2841" i="13"/>
  <c r="AG2842" i="13"/>
  <c r="AG2843" i="13"/>
  <c r="AG2844" i="13"/>
  <c r="AG2845" i="13"/>
  <c r="AG2846" i="13"/>
  <c r="AG2847" i="13"/>
  <c r="AG2848" i="13"/>
  <c r="AG2849" i="13"/>
  <c r="AG2850" i="13"/>
  <c r="AG2851" i="13"/>
  <c r="AG2852" i="13"/>
  <c r="AG2853" i="13"/>
  <c r="AG2854" i="13"/>
  <c r="AG2855" i="13"/>
  <c r="AG2856" i="13"/>
  <c r="AG2857" i="13"/>
  <c r="AG2858" i="13"/>
  <c r="AG2859" i="13"/>
  <c r="AG2860" i="13"/>
  <c r="AG2861" i="13"/>
  <c r="AG2862" i="13"/>
  <c r="AG2863" i="13"/>
  <c r="AG2864" i="13"/>
  <c r="AG2865" i="13"/>
  <c r="AG2866" i="13"/>
  <c r="AG2867" i="13"/>
  <c r="AG2868" i="13"/>
  <c r="AG2869" i="13"/>
  <c r="AG2870" i="13"/>
  <c r="AG2871" i="13"/>
  <c r="AG2872" i="13"/>
  <c r="AG2873" i="13"/>
  <c r="AG2874" i="13"/>
  <c r="AG2875" i="13"/>
  <c r="AG2876" i="13"/>
  <c r="AG2877" i="13"/>
  <c r="AG2878" i="13"/>
  <c r="AG2879" i="13"/>
  <c r="AG2880" i="13"/>
  <c r="AG2881" i="13"/>
  <c r="AG2882" i="13"/>
  <c r="AG2883" i="13"/>
  <c r="AG2884" i="13"/>
  <c r="AG2885" i="13"/>
  <c r="AG2886" i="13"/>
  <c r="AG2887" i="13"/>
  <c r="AG2888" i="13"/>
  <c r="AG2889" i="13"/>
  <c r="AG2890" i="13"/>
  <c r="AG2891" i="13"/>
  <c r="AG2892" i="13"/>
  <c r="AG2893" i="13"/>
  <c r="AG2894" i="13"/>
  <c r="AG2895" i="13"/>
  <c r="AG2896" i="13"/>
  <c r="AG2897" i="13"/>
  <c r="AG2898" i="13"/>
  <c r="AG2899" i="13"/>
  <c r="AG2900" i="13"/>
  <c r="AG2901" i="13"/>
  <c r="AG2902" i="13"/>
  <c r="AG2903" i="13"/>
  <c r="AG2904" i="13"/>
  <c r="AG2905" i="13"/>
  <c r="AG2906" i="13"/>
  <c r="AG2907" i="13"/>
  <c r="AG2908" i="13"/>
  <c r="AG2909" i="13"/>
  <c r="AG2910" i="13"/>
  <c r="AG2911" i="13"/>
  <c r="AG2912" i="13"/>
  <c r="AG2913" i="13"/>
  <c r="AG2914" i="13"/>
  <c r="AG2915" i="13"/>
  <c r="AG2916" i="13"/>
  <c r="AG2917" i="13"/>
  <c r="AG2918" i="13"/>
  <c r="AG2919" i="13"/>
  <c r="AG2920" i="13"/>
  <c r="AG2921" i="13"/>
  <c r="AG2922" i="13"/>
  <c r="AG2923" i="13"/>
  <c r="AG2924" i="13"/>
  <c r="AG2925" i="13"/>
  <c r="AG2926" i="13"/>
  <c r="AG2927" i="13"/>
  <c r="AG2928" i="13"/>
  <c r="AG2929" i="13"/>
  <c r="AG2930" i="13"/>
  <c r="AG2931" i="13"/>
  <c r="AG2932" i="13"/>
  <c r="AG2933" i="13"/>
  <c r="AG2934" i="13"/>
  <c r="AG2935" i="13"/>
  <c r="AG2936" i="13"/>
  <c r="AG2937" i="13"/>
  <c r="AG2938" i="13"/>
  <c r="AG2939" i="13"/>
  <c r="AG2940" i="13"/>
  <c r="AG2941" i="13"/>
  <c r="AG2942" i="13"/>
  <c r="AG2943" i="13"/>
  <c r="AG2944" i="13"/>
  <c r="AG2945" i="13"/>
  <c r="AG2946" i="13"/>
  <c r="AG2947" i="13"/>
  <c r="AG2948" i="13"/>
  <c r="AG2949" i="13"/>
  <c r="AG2950" i="13"/>
  <c r="AG2951" i="13"/>
  <c r="AG2952" i="13"/>
  <c r="AG2953" i="13"/>
  <c r="AG2954" i="13"/>
  <c r="AG2955" i="13"/>
  <c r="AG2956" i="13"/>
  <c r="AG2957" i="13"/>
  <c r="AG2958" i="13"/>
  <c r="AG2959" i="13"/>
  <c r="AG2960" i="13"/>
  <c r="AG2961" i="13"/>
  <c r="AG2962" i="13"/>
  <c r="AG2963" i="13"/>
  <c r="AG2964" i="13"/>
  <c r="AG2965" i="13"/>
  <c r="AG2966" i="13"/>
  <c r="AG2967" i="13"/>
  <c r="AG2968" i="13"/>
  <c r="AG2969" i="13"/>
  <c r="AG2970" i="13"/>
  <c r="AG2971" i="13"/>
  <c r="AG2972" i="13"/>
  <c r="AG2973" i="13"/>
  <c r="AG2974" i="13"/>
  <c r="AG2975" i="13"/>
  <c r="AG2976" i="13"/>
  <c r="AG2977" i="13"/>
  <c r="AG2978" i="13"/>
  <c r="AG2979" i="13"/>
  <c r="AG2980" i="13"/>
  <c r="AG2981" i="13"/>
  <c r="AG2982" i="13"/>
  <c r="AG2983" i="13"/>
  <c r="AG2984" i="13"/>
  <c r="AG2985" i="13"/>
  <c r="AG2986" i="13"/>
  <c r="AG2987" i="13"/>
  <c r="AG2988" i="13"/>
  <c r="AG2989" i="13"/>
  <c r="AG2990" i="13"/>
  <c r="AG2991" i="13"/>
  <c r="AG2992" i="13"/>
  <c r="AG2993" i="13"/>
  <c r="AG2994" i="13"/>
  <c r="AG2995" i="13"/>
  <c r="AG2996" i="13"/>
  <c r="AG2997" i="13"/>
  <c r="AG2998" i="13"/>
  <c r="AG2999" i="13"/>
  <c r="AG3000" i="13"/>
  <c r="AG3001" i="13"/>
  <c r="AG3002" i="13"/>
  <c r="AG3003" i="13"/>
  <c r="AG3004" i="13"/>
  <c r="AG3005" i="13"/>
  <c r="AG3006" i="13"/>
  <c r="AG3007" i="13"/>
  <c r="AG3008" i="13"/>
  <c r="AG3009" i="13"/>
  <c r="AG3010" i="13"/>
  <c r="AG3011" i="13"/>
  <c r="AG3012" i="13"/>
  <c r="AG3013" i="13"/>
  <c r="I14" i="13" l="1"/>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502" i="13"/>
  <c r="I503" i="13"/>
  <c r="I504" i="13"/>
  <c r="I505" i="13"/>
  <c r="I506" i="13"/>
  <c r="I507" i="13"/>
  <c r="I508" i="13"/>
  <c r="I509" i="13"/>
  <c r="I510" i="13"/>
  <c r="I511" i="13"/>
  <c r="I512" i="13"/>
  <c r="I513" i="13"/>
  <c r="I514" i="13"/>
  <c r="I515" i="13"/>
  <c r="I516" i="13"/>
  <c r="I517" i="13"/>
  <c r="I518" i="13"/>
  <c r="I519" i="13"/>
  <c r="I520" i="13"/>
  <c r="I521" i="13"/>
  <c r="I522" i="13"/>
  <c r="I523" i="13"/>
  <c r="I524" i="13"/>
  <c r="I525" i="13"/>
  <c r="I526" i="13"/>
  <c r="I527" i="13"/>
  <c r="I528" i="13"/>
  <c r="I529" i="13"/>
  <c r="I530" i="13"/>
  <c r="I531" i="13"/>
  <c r="I532" i="13"/>
  <c r="I533" i="13"/>
  <c r="I534" i="13"/>
  <c r="I535" i="13"/>
  <c r="I536" i="13"/>
  <c r="I537" i="13"/>
  <c r="I538" i="13"/>
  <c r="I539" i="13"/>
  <c r="I540" i="13"/>
  <c r="I541" i="13"/>
  <c r="I542" i="13"/>
  <c r="I543" i="13"/>
  <c r="I544" i="13"/>
  <c r="I545" i="13"/>
  <c r="I546" i="13"/>
  <c r="I547" i="13"/>
  <c r="I548" i="13"/>
  <c r="I549" i="13"/>
  <c r="I550" i="13"/>
  <c r="I551" i="13"/>
  <c r="I552" i="13"/>
  <c r="I553" i="13"/>
  <c r="I554" i="13"/>
  <c r="I555" i="13"/>
  <c r="I556" i="13"/>
  <c r="I557" i="13"/>
  <c r="I558" i="13"/>
  <c r="I559" i="13"/>
  <c r="I560" i="13"/>
  <c r="I561" i="13"/>
  <c r="I562" i="13"/>
  <c r="I563" i="13"/>
  <c r="I564" i="13"/>
  <c r="I565" i="13"/>
  <c r="I566" i="13"/>
  <c r="I567" i="13"/>
  <c r="I568" i="13"/>
  <c r="I569" i="13"/>
  <c r="I570" i="13"/>
  <c r="I571" i="13"/>
  <c r="I572" i="13"/>
  <c r="I573" i="13"/>
  <c r="I574" i="13"/>
  <c r="I575" i="13"/>
  <c r="I576" i="13"/>
  <c r="I577" i="13"/>
  <c r="I578" i="13"/>
  <c r="I579" i="13"/>
  <c r="I580" i="13"/>
  <c r="I581" i="13"/>
  <c r="I582" i="13"/>
  <c r="I583" i="13"/>
  <c r="I584" i="13"/>
  <c r="I585" i="13"/>
  <c r="I586" i="13"/>
  <c r="I587" i="13"/>
  <c r="I588" i="13"/>
  <c r="I589" i="13"/>
  <c r="I590" i="13"/>
  <c r="I591" i="13"/>
  <c r="I592" i="13"/>
  <c r="I593" i="13"/>
  <c r="I594" i="13"/>
  <c r="I595" i="13"/>
  <c r="I596" i="13"/>
  <c r="I597" i="13"/>
  <c r="I598" i="13"/>
  <c r="I599" i="13"/>
  <c r="I600" i="13"/>
  <c r="I601" i="13"/>
  <c r="I602" i="13"/>
  <c r="I603" i="13"/>
  <c r="I604" i="13"/>
  <c r="I605" i="13"/>
  <c r="I606" i="13"/>
  <c r="I607" i="13"/>
  <c r="I608" i="13"/>
  <c r="I609" i="13"/>
  <c r="I610" i="13"/>
  <c r="I611" i="13"/>
  <c r="I612" i="13"/>
  <c r="I613" i="13"/>
  <c r="I614" i="13"/>
  <c r="I615" i="13"/>
  <c r="I616" i="13"/>
  <c r="I617" i="13"/>
  <c r="I618" i="13"/>
  <c r="I619" i="13"/>
  <c r="I620" i="13"/>
  <c r="I621" i="13"/>
  <c r="I622" i="13"/>
  <c r="I623" i="13"/>
  <c r="I624" i="13"/>
  <c r="I625" i="13"/>
  <c r="I626" i="13"/>
  <c r="I627" i="13"/>
  <c r="I628" i="13"/>
  <c r="I629" i="13"/>
  <c r="I630" i="13"/>
  <c r="I631" i="13"/>
  <c r="I632" i="13"/>
  <c r="I633" i="13"/>
  <c r="I634" i="13"/>
  <c r="I635" i="13"/>
  <c r="I636" i="13"/>
  <c r="I637" i="13"/>
  <c r="I638" i="13"/>
  <c r="I639" i="13"/>
  <c r="I640" i="13"/>
  <c r="I641" i="13"/>
  <c r="I642" i="13"/>
  <c r="I643" i="13"/>
  <c r="I644" i="13"/>
  <c r="I645" i="13"/>
  <c r="I646" i="13"/>
  <c r="I647" i="13"/>
  <c r="I648" i="13"/>
  <c r="I649" i="13"/>
  <c r="I650" i="13"/>
  <c r="I651" i="13"/>
  <c r="I652" i="13"/>
  <c r="I653" i="13"/>
  <c r="I654" i="13"/>
  <c r="I655" i="13"/>
  <c r="I656" i="13"/>
  <c r="I657" i="13"/>
  <c r="I658" i="13"/>
  <c r="I659" i="13"/>
  <c r="I660" i="13"/>
  <c r="I661" i="13"/>
  <c r="I662" i="13"/>
  <c r="I663" i="13"/>
  <c r="I664" i="13"/>
  <c r="I665" i="13"/>
  <c r="I666" i="13"/>
  <c r="I667" i="13"/>
  <c r="I668" i="13"/>
  <c r="I669" i="13"/>
  <c r="I670" i="13"/>
  <c r="I671" i="13"/>
  <c r="I672" i="13"/>
  <c r="I673" i="13"/>
  <c r="I674" i="13"/>
  <c r="I675" i="13"/>
  <c r="I676" i="13"/>
  <c r="I677" i="13"/>
  <c r="I678" i="13"/>
  <c r="I679" i="13"/>
  <c r="I680" i="13"/>
  <c r="I681" i="13"/>
  <c r="I682" i="13"/>
  <c r="I683" i="13"/>
  <c r="I684" i="13"/>
  <c r="I685" i="13"/>
  <c r="I686" i="13"/>
  <c r="I687" i="13"/>
  <c r="I688" i="13"/>
  <c r="I689" i="13"/>
  <c r="I690" i="13"/>
  <c r="I691" i="13"/>
  <c r="I692" i="13"/>
  <c r="I693" i="13"/>
  <c r="I694" i="13"/>
  <c r="I695" i="13"/>
  <c r="I696" i="13"/>
  <c r="I697" i="13"/>
  <c r="I698" i="13"/>
  <c r="I699" i="13"/>
  <c r="I700" i="13"/>
  <c r="I701" i="13"/>
  <c r="I702" i="13"/>
  <c r="I703" i="13"/>
  <c r="I704" i="13"/>
  <c r="I705" i="13"/>
  <c r="I706" i="13"/>
  <c r="I707" i="13"/>
  <c r="I708" i="13"/>
  <c r="I709" i="13"/>
  <c r="I710" i="13"/>
  <c r="I711" i="13"/>
  <c r="I712" i="13"/>
  <c r="I713" i="13"/>
  <c r="I714" i="13"/>
  <c r="I715" i="13"/>
  <c r="I716" i="13"/>
  <c r="I717" i="13"/>
  <c r="I718" i="13"/>
  <c r="I719" i="13"/>
  <c r="I720" i="13"/>
  <c r="I721" i="13"/>
  <c r="I722" i="13"/>
  <c r="I723" i="13"/>
  <c r="I724" i="13"/>
  <c r="I725" i="13"/>
  <c r="I726" i="13"/>
  <c r="I727" i="13"/>
  <c r="I728" i="13"/>
  <c r="I729" i="13"/>
  <c r="I730" i="13"/>
  <c r="I731" i="13"/>
  <c r="I732" i="13"/>
  <c r="I733" i="13"/>
  <c r="I734" i="13"/>
  <c r="I735" i="13"/>
  <c r="I736" i="13"/>
  <c r="I737" i="13"/>
  <c r="I738" i="13"/>
  <c r="I739" i="13"/>
  <c r="I740" i="13"/>
  <c r="I741" i="13"/>
  <c r="I742" i="13"/>
  <c r="I743" i="13"/>
  <c r="I744" i="13"/>
  <c r="I745" i="13"/>
  <c r="I746" i="13"/>
  <c r="I747" i="13"/>
  <c r="I748" i="13"/>
  <c r="I749" i="13"/>
  <c r="I750" i="13"/>
  <c r="I751" i="13"/>
  <c r="I752" i="13"/>
  <c r="I753" i="13"/>
  <c r="I754" i="13"/>
  <c r="I755" i="13"/>
  <c r="I756" i="13"/>
  <c r="I757" i="13"/>
  <c r="I758" i="13"/>
  <c r="I759" i="13"/>
  <c r="I760" i="13"/>
  <c r="I761" i="13"/>
  <c r="I762" i="13"/>
  <c r="I763" i="13"/>
  <c r="I764" i="13"/>
  <c r="I765" i="13"/>
  <c r="I766" i="13"/>
  <c r="I767" i="13"/>
  <c r="I768" i="13"/>
  <c r="I769" i="13"/>
  <c r="I770" i="13"/>
  <c r="I771" i="13"/>
  <c r="I772" i="13"/>
  <c r="I773" i="13"/>
  <c r="I774" i="13"/>
  <c r="I775" i="13"/>
  <c r="I776" i="13"/>
  <c r="I777" i="13"/>
  <c r="I778" i="13"/>
  <c r="I779" i="13"/>
  <c r="I780" i="13"/>
  <c r="I781" i="13"/>
  <c r="I782" i="13"/>
  <c r="I783" i="13"/>
  <c r="I784" i="13"/>
  <c r="I785" i="13"/>
  <c r="I786" i="13"/>
  <c r="I787" i="13"/>
  <c r="I788" i="13"/>
  <c r="I789" i="13"/>
  <c r="I790" i="13"/>
  <c r="I791" i="13"/>
  <c r="I792" i="13"/>
  <c r="I793" i="13"/>
  <c r="I794" i="13"/>
  <c r="I795" i="13"/>
  <c r="I796" i="13"/>
  <c r="I797" i="13"/>
  <c r="I798" i="13"/>
  <c r="I799" i="13"/>
  <c r="I800" i="13"/>
  <c r="I801" i="13"/>
  <c r="I802" i="13"/>
  <c r="I803" i="13"/>
  <c r="I804" i="13"/>
  <c r="I805" i="13"/>
  <c r="I806" i="13"/>
  <c r="I807" i="13"/>
  <c r="I808" i="13"/>
  <c r="I809" i="13"/>
  <c r="I810" i="13"/>
  <c r="I811" i="13"/>
  <c r="I812" i="13"/>
  <c r="I813" i="13"/>
  <c r="I814" i="13"/>
  <c r="I815" i="13"/>
  <c r="I816" i="13"/>
  <c r="I817" i="13"/>
  <c r="I818" i="13"/>
  <c r="I819" i="13"/>
  <c r="I820" i="13"/>
  <c r="I821" i="13"/>
  <c r="I822" i="13"/>
  <c r="I823" i="13"/>
  <c r="I824" i="13"/>
  <c r="I825" i="13"/>
  <c r="I826" i="13"/>
  <c r="I827" i="13"/>
  <c r="I828" i="13"/>
  <c r="I829" i="13"/>
  <c r="I830" i="13"/>
  <c r="I831" i="13"/>
  <c r="I832" i="13"/>
  <c r="I833" i="13"/>
  <c r="I834" i="13"/>
  <c r="I835" i="13"/>
  <c r="I836" i="13"/>
  <c r="I837" i="13"/>
  <c r="I838" i="13"/>
  <c r="I839" i="13"/>
  <c r="I840" i="13"/>
  <c r="I841" i="13"/>
  <c r="I842" i="13"/>
  <c r="I843" i="13"/>
  <c r="I844" i="13"/>
  <c r="I845" i="13"/>
  <c r="I846" i="13"/>
  <c r="I847" i="13"/>
  <c r="I848" i="13"/>
  <c r="I849" i="13"/>
  <c r="I850" i="13"/>
  <c r="I851" i="13"/>
  <c r="I852" i="13"/>
  <c r="I853" i="13"/>
  <c r="I854" i="13"/>
  <c r="I855" i="13"/>
  <c r="I856" i="13"/>
  <c r="I857" i="13"/>
  <c r="I858" i="13"/>
  <c r="I859" i="13"/>
  <c r="I860" i="13"/>
  <c r="I861" i="13"/>
  <c r="I862" i="13"/>
  <c r="I863" i="13"/>
  <c r="I864" i="13"/>
  <c r="I865" i="13"/>
  <c r="I866" i="13"/>
  <c r="I867" i="13"/>
  <c r="I868" i="13"/>
  <c r="I869" i="13"/>
  <c r="I870" i="13"/>
  <c r="I871" i="13"/>
  <c r="I872" i="13"/>
  <c r="I873" i="13"/>
  <c r="I874" i="13"/>
  <c r="I875" i="13"/>
  <c r="I876" i="13"/>
  <c r="I877" i="13"/>
  <c r="I878" i="13"/>
  <c r="I879" i="13"/>
  <c r="I880" i="13"/>
  <c r="I881" i="13"/>
  <c r="I882" i="13"/>
  <c r="I883" i="13"/>
  <c r="I884" i="13"/>
  <c r="I885" i="13"/>
  <c r="I886" i="13"/>
  <c r="I887" i="13"/>
  <c r="I888" i="13"/>
  <c r="I889" i="13"/>
  <c r="I890" i="13"/>
  <c r="I891" i="13"/>
  <c r="I892" i="13"/>
  <c r="I893" i="13"/>
  <c r="I894" i="13"/>
  <c r="I895" i="13"/>
  <c r="I896" i="13"/>
  <c r="I897" i="13"/>
  <c r="I898" i="13"/>
  <c r="I899" i="13"/>
  <c r="I900" i="13"/>
  <c r="I901" i="13"/>
  <c r="I902" i="13"/>
  <c r="I903" i="13"/>
  <c r="I904" i="13"/>
  <c r="I905" i="13"/>
  <c r="I906" i="13"/>
  <c r="I907" i="13"/>
  <c r="I908" i="13"/>
  <c r="I909" i="13"/>
  <c r="I910" i="13"/>
  <c r="I911" i="13"/>
  <c r="I912" i="13"/>
  <c r="I913" i="13"/>
  <c r="I914" i="13"/>
  <c r="I915" i="13"/>
  <c r="I916" i="13"/>
  <c r="I917" i="13"/>
  <c r="I918" i="13"/>
  <c r="I919" i="13"/>
  <c r="I920" i="13"/>
  <c r="I921" i="13"/>
  <c r="I922" i="13"/>
  <c r="I923" i="13"/>
  <c r="I924" i="13"/>
  <c r="I925" i="13"/>
  <c r="I926" i="13"/>
  <c r="I927" i="13"/>
  <c r="I928" i="13"/>
  <c r="I929" i="13"/>
  <c r="I930" i="13"/>
  <c r="I931" i="13"/>
  <c r="I932" i="13"/>
  <c r="I933" i="13"/>
  <c r="I934" i="13"/>
  <c r="I935" i="13"/>
  <c r="I936" i="13"/>
  <c r="I937" i="13"/>
  <c r="I938" i="13"/>
  <c r="I939" i="13"/>
  <c r="I940" i="13"/>
  <c r="I941" i="13"/>
  <c r="I942" i="13"/>
  <c r="I943" i="13"/>
  <c r="I944" i="13"/>
  <c r="I945" i="13"/>
  <c r="I946" i="13"/>
  <c r="I947" i="13"/>
  <c r="I948" i="13"/>
  <c r="I949" i="13"/>
  <c r="I950" i="13"/>
  <c r="I951" i="13"/>
  <c r="I952" i="13"/>
  <c r="I953" i="13"/>
  <c r="I954" i="13"/>
  <c r="I955" i="13"/>
  <c r="I956" i="13"/>
  <c r="I957" i="13"/>
  <c r="I958" i="13"/>
  <c r="I959" i="13"/>
  <c r="I960" i="13"/>
  <c r="I961" i="13"/>
  <c r="I962" i="13"/>
  <c r="I963" i="13"/>
  <c r="I964" i="13"/>
  <c r="I965" i="13"/>
  <c r="I966" i="13"/>
  <c r="I967" i="13"/>
  <c r="I968" i="13"/>
  <c r="I969" i="13"/>
  <c r="I970" i="13"/>
  <c r="I971" i="13"/>
  <c r="I972" i="13"/>
  <c r="I973" i="13"/>
  <c r="I974" i="13"/>
  <c r="I975" i="13"/>
  <c r="I976" i="13"/>
  <c r="I977" i="13"/>
  <c r="I978" i="13"/>
  <c r="I979" i="13"/>
  <c r="I980" i="13"/>
  <c r="I981" i="13"/>
  <c r="I982" i="13"/>
  <c r="I983" i="13"/>
  <c r="I984" i="13"/>
  <c r="I985" i="13"/>
  <c r="I986" i="13"/>
  <c r="I987" i="13"/>
  <c r="I988" i="13"/>
  <c r="I989" i="13"/>
  <c r="I990" i="13"/>
  <c r="I991" i="13"/>
  <c r="I992" i="13"/>
  <c r="I993" i="13"/>
  <c r="I994" i="13"/>
  <c r="I995" i="13"/>
  <c r="I996" i="13"/>
  <c r="I997" i="13"/>
  <c r="I998" i="13"/>
  <c r="I999" i="13"/>
  <c r="I1000" i="13"/>
  <c r="I1001" i="13"/>
  <c r="I1002" i="13"/>
  <c r="I1003" i="13"/>
  <c r="I1004" i="13"/>
  <c r="I1005" i="13"/>
  <c r="I1006" i="13"/>
  <c r="I1007" i="13"/>
  <c r="I1008" i="13"/>
  <c r="I1009" i="13"/>
  <c r="I1010" i="13"/>
  <c r="I1011" i="13"/>
  <c r="I1012" i="13"/>
  <c r="I1013" i="13"/>
  <c r="I1014" i="13"/>
  <c r="I1015" i="13"/>
  <c r="I1016" i="13"/>
  <c r="I1017" i="13"/>
  <c r="I1018" i="13"/>
  <c r="I1019" i="13"/>
  <c r="I1020" i="13"/>
  <c r="I1021" i="13"/>
  <c r="I1022" i="13"/>
  <c r="I1023" i="13"/>
  <c r="I1024" i="13"/>
  <c r="I1025" i="13"/>
  <c r="I1026" i="13"/>
  <c r="I1027" i="13"/>
  <c r="I1028" i="13"/>
  <c r="I1029" i="13"/>
  <c r="I1030" i="13"/>
  <c r="I1031" i="13"/>
  <c r="I1032" i="13"/>
  <c r="I1033" i="13"/>
  <c r="I1034" i="13"/>
  <c r="I1035" i="13"/>
  <c r="I1036" i="13"/>
  <c r="I1037" i="13"/>
  <c r="I1038" i="13"/>
  <c r="I1039" i="13"/>
  <c r="I1040" i="13"/>
  <c r="I1041" i="13"/>
  <c r="I1042" i="13"/>
  <c r="I1043" i="13"/>
  <c r="I1044" i="13"/>
  <c r="I1045" i="13"/>
  <c r="I1046" i="13"/>
  <c r="I1047" i="13"/>
  <c r="I1048" i="13"/>
  <c r="I1049" i="13"/>
  <c r="I1050" i="13"/>
  <c r="I1051" i="13"/>
  <c r="I1052" i="13"/>
  <c r="I1053" i="13"/>
  <c r="I1054" i="13"/>
  <c r="I1055" i="13"/>
  <c r="I1056" i="13"/>
  <c r="I1057" i="13"/>
  <c r="I1058" i="13"/>
  <c r="I1059" i="13"/>
  <c r="I1060" i="13"/>
  <c r="I1061" i="13"/>
  <c r="I1062" i="13"/>
  <c r="I1063" i="13"/>
  <c r="I1064" i="13"/>
  <c r="I1065" i="13"/>
  <c r="I1066" i="13"/>
  <c r="I1067" i="13"/>
  <c r="I1068" i="13"/>
  <c r="I1069" i="13"/>
  <c r="I1070" i="13"/>
  <c r="I1071" i="13"/>
  <c r="I1072" i="13"/>
  <c r="I1073" i="13"/>
  <c r="I1074" i="13"/>
  <c r="I1075" i="13"/>
  <c r="I1076" i="13"/>
  <c r="I1077" i="13"/>
  <c r="I1078" i="13"/>
  <c r="I1079" i="13"/>
  <c r="I1080" i="13"/>
  <c r="I1081" i="13"/>
  <c r="I1082" i="13"/>
  <c r="I1083" i="13"/>
  <c r="I1084" i="13"/>
  <c r="I1085" i="13"/>
  <c r="I1086" i="13"/>
  <c r="I1087" i="13"/>
  <c r="I1088" i="13"/>
  <c r="I1089" i="13"/>
  <c r="I1090" i="13"/>
  <c r="I1091" i="13"/>
  <c r="I1092" i="13"/>
  <c r="I1093" i="13"/>
  <c r="I1094" i="13"/>
  <c r="I1095" i="13"/>
  <c r="I1096" i="13"/>
  <c r="I1097" i="13"/>
  <c r="I1098" i="13"/>
  <c r="I1099" i="13"/>
  <c r="I1100" i="13"/>
  <c r="I1101" i="13"/>
  <c r="I1102" i="13"/>
  <c r="I1103" i="13"/>
  <c r="I1104" i="13"/>
  <c r="I1105" i="13"/>
  <c r="I1106" i="13"/>
  <c r="I1107" i="13"/>
  <c r="I1108" i="13"/>
  <c r="I1109" i="13"/>
  <c r="I1110" i="13"/>
  <c r="I1111" i="13"/>
  <c r="I1112" i="13"/>
  <c r="I1113" i="13"/>
  <c r="I1114" i="13"/>
  <c r="I1115" i="13"/>
  <c r="I1116" i="13"/>
  <c r="I1117" i="13"/>
  <c r="I1118" i="13"/>
  <c r="I1119" i="13"/>
  <c r="I1120" i="13"/>
  <c r="I1121" i="13"/>
  <c r="I1122" i="13"/>
  <c r="I1123" i="13"/>
  <c r="I1124" i="13"/>
  <c r="I1125" i="13"/>
  <c r="I1126" i="13"/>
  <c r="I1127" i="13"/>
  <c r="I1128" i="13"/>
  <c r="I1129" i="13"/>
  <c r="I1130" i="13"/>
  <c r="I1131" i="13"/>
  <c r="I1132" i="13"/>
  <c r="I1133" i="13"/>
  <c r="I1134" i="13"/>
  <c r="I1135" i="13"/>
  <c r="I1136" i="13"/>
  <c r="I1137" i="13"/>
  <c r="I1138" i="13"/>
  <c r="I1139" i="13"/>
  <c r="I1140" i="13"/>
  <c r="I1141" i="13"/>
  <c r="I1142" i="13"/>
  <c r="I1143" i="13"/>
  <c r="I1144" i="13"/>
  <c r="I1145" i="13"/>
  <c r="I1146" i="13"/>
  <c r="I1147" i="13"/>
  <c r="I1148" i="13"/>
  <c r="I1149" i="13"/>
  <c r="I1150" i="13"/>
  <c r="I1151" i="13"/>
  <c r="I1152" i="13"/>
  <c r="I1153" i="13"/>
  <c r="I1154" i="13"/>
  <c r="I1155" i="13"/>
  <c r="I1156" i="13"/>
  <c r="I1157" i="13"/>
  <c r="I1158" i="13"/>
  <c r="I1159" i="13"/>
  <c r="I1160" i="13"/>
  <c r="I1161" i="13"/>
  <c r="I1162" i="13"/>
  <c r="I1163" i="13"/>
  <c r="I1164" i="13"/>
  <c r="I1165" i="13"/>
  <c r="I1166" i="13"/>
  <c r="I1167" i="13"/>
  <c r="I1168" i="13"/>
  <c r="I1169" i="13"/>
  <c r="I1170" i="13"/>
  <c r="I1171" i="13"/>
  <c r="I1172" i="13"/>
  <c r="I1173" i="13"/>
  <c r="I1174" i="13"/>
  <c r="I1175" i="13"/>
  <c r="I1176" i="13"/>
  <c r="I1177" i="13"/>
  <c r="I1178" i="13"/>
  <c r="I1179" i="13"/>
  <c r="I1180" i="13"/>
  <c r="I1181" i="13"/>
  <c r="I1182" i="13"/>
  <c r="I1183" i="13"/>
  <c r="I1184" i="13"/>
  <c r="I1185" i="13"/>
  <c r="I1186" i="13"/>
  <c r="I1187" i="13"/>
  <c r="I1188" i="13"/>
  <c r="I1189" i="13"/>
  <c r="I1190" i="13"/>
  <c r="I1191" i="13"/>
  <c r="I1192" i="13"/>
  <c r="I1193" i="13"/>
  <c r="I1194" i="13"/>
  <c r="I1195" i="13"/>
  <c r="I1196" i="13"/>
  <c r="I1197" i="13"/>
  <c r="I1198" i="13"/>
  <c r="I1199" i="13"/>
  <c r="I1200" i="13"/>
  <c r="I1201" i="13"/>
  <c r="I1202" i="13"/>
  <c r="I1203" i="13"/>
  <c r="I1204" i="13"/>
  <c r="I1205" i="13"/>
  <c r="I1206" i="13"/>
  <c r="I1207" i="13"/>
  <c r="I1208" i="13"/>
  <c r="I1209" i="13"/>
  <c r="I1210" i="13"/>
  <c r="I1211" i="13"/>
  <c r="I1212" i="13"/>
  <c r="I1213" i="13"/>
  <c r="I1214" i="13"/>
  <c r="I1215" i="13"/>
  <c r="I1216" i="13"/>
  <c r="I1217" i="13"/>
  <c r="I1218" i="13"/>
  <c r="I1219" i="13"/>
  <c r="I1220" i="13"/>
  <c r="I1221" i="13"/>
  <c r="I1222" i="13"/>
  <c r="I1223" i="13"/>
  <c r="I1224" i="13"/>
  <c r="I1225" i="13"/>
  <c r="I1226" i="13"/>
  <c r="I1227" i="13"/>
  <c r="I1228" i="13"/>
  <c r="I1229" i="13"/>
  <c r="I1230" i="13"/>
  <c r="I1231" i="13"/>
  <c r="I1232" i="13"/>
  <c r="I1233" i="13"/>
  <c r="I1234" i="13"/>
  <c r="I1235" i="13"/>
  <c r="I1236" i="13"/>
  <c r="I1237" i="13"/>
  <c r="I1238" i="13"/>
  <c r="I1239" i="13"/>
  <c r="I1240" i="13"/>
  <c r="I1241" i="13"/>
  <c r="I1242" i="13"/>
  <c r="I1243" i="13"/>
  <c r="I1244" i="13"/>
  <c r="I1245" i="13"/>
  <c r="I1246" i="13"/>
  <c r="I1247" i="13"/>
  <c r="I1248" i="13"/>
  <c r="I1249" i="13"/>
  <c r="I1250" i="13"/>
  <c r="I1251" i="13"/>
  <c r="I1252" i="13"/>
  <c r="I1253" i="13"/>
  <c r="I1254" i="13"/>
  <c r="I1255" i="13"/>
  <c r="I1256" i="13"/>
  <c r="I1257" i="13"/>
  <c r="I1258" i="13"/>
  <c r="I1259" i="13"/>
  <c r="I1260" i="13"/>
  <c r="I1261" i="13"/>
  <c r="I1262" i="13"/>
  <c r="I1263" i="13"/>
  <c r="I1264" i="13"/>
  <c r="I1265" i="13"/>
  <c r="I1266" i="13"/>
  <c r="I1267" i="13"/>
  <c r="I1268" i="13"/>
  <c r="I1269" i="13"/>
  <c r="I1270" i="13"/>
  <c r="I1271" i="13"/>
  <c r="I1272" i="13"/>
  <c r="I1273" i="13"/>
  <c r="I1274" i="13"/>
  <c r="I1275" i="13"/>
  <c r="I1276" i="13"/>
  <c r="I1277" i="13"/>
  <c r="I1278" i="13"/>
  <c r="I1279" i="13"/>
  <c r="I1280" i="13"/>
  <c r="I1281" i="13"/>
  <c r="I1282" i="13"/>
  <c r="I1283" i="13"/>
  <c r="I1284" i="13"/>
  <c r="I1285" i="13"/>
  <c r="I1286" i="13"/>
  <c r="I1287" i="13"/>
  <c r="I1288" i="13"/>
  <c r="I1289" i="13"/>
  <c r="I1290" i="13"/>
  <c r="I1291" i="13"/>
  <c r="I1292" i="13"/>
  <c r="I1293" i="13"/>
  <c r="I1294" i="13"/>
  <c r="I1295" i="13"/>
  <c r="I1296" i="13"/>
  <c r="I1297" i="13"/>
  <c r="I1298" i="13"/>
  <c r="I1299" i="13"/>
  <c r="I1300" i="13"/>
  <c r="I1301" i="13"/>
  <c r="I1302" i="13"/>
  <c r="I1303" i="13"/>
  <c r="I1304" i="13"/>
  <c r="I1305" i="13"/>
  <c r="I1306" i="13"/>
  <c r="I1307" i="13"/>
  <c r="I1308" i="13"/>
  <c r="I1309" i="13"/>
  <c r="I1310" i="13"/>
  <c r="I1311" i="13"/>
  <c r="I1312" i="13"/>
  <c r="I1313" i="13"/>
  <c r="I1314" i="13"/>
  <c r="I1315" i="13"/>
  <c r="I1316" i="13"/>
  <c r="I1317" i="13"/>
  <c r="I1318" i="13"/>
  <c r="I1319" i="13"/>
  <c r="I1320" i="13"/>
  <c r="I1321" i="13"/>
  <c r="I1322" i="13"/>
  <c r="I1323" i="13"/>
  <c r="I1324" i="13"/>
  <c r="I1325" i="13"/>
  <c r="I1326" i="13"/>
  <c r="I1327" i="13"/>
  <c r="I1328" i="13"/>
  <c r="I1329" i="13"/>
  <c r="I1330" i="13"/>
  <c r="I1331" i="13"/>
  <c r="I1332" i="13"/>
  <c r="I1333" i="13"/>
  <c r="I1334" i="13"/>
  <c r="I1335" i="13"/>
  <c r="I1336" i="13"/>
  <c r="I1337" i="13"/>
  <c r="I1338" i="13"/>
  <c r="I1339" i="13"/>
  <c r="I1340" i="13"/>
  <c r="I1341" i="13"/>
  <c r="I1342" i="13"/>
  <c r="I1343" i="13"/>
  <c r="I1344" i="13"/>
  <c r="I1345" i="13"/>
  <c r="I1346" i="13"/>
  <c r="I1347" i="13"/>
  <c r="I1348" i="13"/>
  <c r="I1349" i="13"/>
  <c r="I1350" i="13"/>
  <c r="I1351" i="13"/>
  <c r="I1352" i="13"/>
  <c r="I1353" i="13"/>
  <c r="I1354" i="13"/>
  <c r="I1355" i="13"/>
  <c r="I1356" i="13"/>
  <c r="I1357" i="13"/>
  <c r="I1358" i="13"/>
  <c r="I1359" i="13"/>
  <c r="I1360" i="13"/>
  <c r="I1361" i="13"/>
  <c r="I1362" i="13"/>
  <c r="I1363" i="13"/>
  <c r="I1364" i="13"/>
  <c r="I1365" i="13"/>
  <c r="I1366" i="13"/>
  <c r="I1367" i="13"/>
  <c r="I1368" i="13"/>
  <c r="I1369" i="13"/>
  <c r="I1370" i="13"/>
  <c r="I1371" i="13"/>
  <c r="I1372" i="13"/>
  <c r="I1373" i="13"/>
  <c r="I1374" i="13"/>
  <c r="I1375" i="13"/>
  <c r="I1376" i="13"/>
  <c r="I1377" i="13"/>
  <c r="I1378" i="13"/>
  <c r="I1379" i="13"/>
  <c r="I1380" i="13"/>
  <c r="I1381" i="13"/>
  <c r="I1382" i="13"/>
  <c r="I1383" i="13"/>
  <c r="I1384" i="13"/>
  <c r="I1385" i="13"/>
  <c r="I1386" i="13"/>
  <c r="I1387" i="13"/>
  <c r="I1388" i="13"/>
  <c r="I1389" i="13"/>
  <c r="I1390" i="13"/>
  <c r="I1391" i="13"/>
  <c r="I1392" i="13"/>
  <c r="I1393" i="13"/>
  <c r="I1394" i="13"/>
  <c r="I1395" i="13"/>
  <c r="I1396" i="13"/>
  <c r="I1397" i="13"/>
  <c r="I1398" i="13"/>
  <c r="I1399" i="13"/>
  <c r="I1400" i="13"/>
  <c r="I1401" i="13"/>
  <c r="I1402" i="13"/>
  <c r="I1403" i="13"/>
  <c r="I1404" i="13"/>
  <c r="I1405" i="13"/>
  <c r="I1406" i="13"/>
  <c r="I1407" i="13"/>
  <c r="I1408" i="13"/>
  <c r="I1409" i="13"/>
  <c r="I1410" i="13"/>
  <c r="I1411" i="13"/>
  <c r="I1412" i="13"/>
  <c r="I1413" i="13"/>
  <c r="I1414" i="13"/>
  <c r="I1415" i="13"/>
  <c r="I1416" i="13"/>
  <c r="I1417" i="13"/>
  <c r="I1418" i="13"/>
  <c r="I1419" i="13"/>
  <c r="I1420" i="13"/>
  <c r="I1421" i="13"/>
  <c r="I1422" i="13"/>
  <c r="I1423" i="13"/>
  <c r="I1424" i="13"/>
  <c r="I1425" i="13"/>
  <c r="I1426" i="13"/>
  <c r="I1427" i="13"/>
  <c r="I1428" i="13"/>
  <c r="I1429" i="13"/>
  <c r="I1430" i="13"/>
  <c r="I1431" i="13"/>
  <c r="I1432" i="13"/>
  <c r="I1433" i="13"/>
  <c r="I1434" i="13"/>
  <c r="I1435" i="13"/>
  <c r="I1436" i="13"/>
  <c r="I1437" i="13"/>
  <c r="I1438" i="13"/>
  <c r="I1439" i="13"/>
  <c r="I1440" i="13"/>
  <c r="I1441" i="13"/>
  <c r="I1442" i="13"/>
  <c r="I1443" i="13"/>
  <c r="I1444" i="13"/>
  <c r="I1445" i="13"/>
  <c r="I1446" i="13"/>
  <c r="I1447" i="13"/>
  <c r="I1448" i="13"/>
  <c r="I1449" i="13"/>
  <c r="I1450" i="13"/>
  <c r="I1451" i="13"/>
  <c r="I1452" i="13"/>
  <c r="I1453" i="13"/>
  <c r="I1454" i="13"/>
  <c r="I1455" i="13"/>
  <c r="I1456" i="13"/>
  <c r="I1457" i="13"/>
  <c r="I1458" i="13"/>
  <c r="I1459" i="13"/>
  <c r="I1460" i="13"/>
  <c r="I1461" i="13"/>
  <c r="I1462" i="13"/>
  <c r="I1463" i="13"/>
  <c r="I1464" i="13"/>
  <c r="I1465" i="13"/>
  <c r="I1466" i="13"/>
  <c r="I1467" i="13"/>
  <c r="I1468" i="13"/>
  <c r="I1469" i="13"/>
  <c r="I1470" i="13"/>
  <c r="I1471" i="13"/>
  <c r="I1472" i="13"/>
  <c r="I1473" i="13"/>
  <c r="I1474" i="13"/>
  <c r="I1475" i="13"/>
  <c r="I1476" i="13"/>
  <c r="I1477" i="13"/>
  <c r="I1478" i="13"/>
  <c r="I1479" i="13"/>
  <c r="I1480" i="13"/>
  <c r="I1481" i="13"/>
  <c r="I1482" i="13"/>
  <c r="I1483" i="13"/>
  <c r="I1484" i="13"/>
  <c r="I1485" i="13"/>
  <c r="I1486" i="13"/>
  <c r="I1487" i="13"/>
  <c r="I1488" i="13"/>
  <c r="I1489" i="13"/>
  <c r="I1490" i="13"/>
  <c r="I1491" i="13"/>
  <c r="I1492" i="13"/>
  <c r="I1493" i="13"/>
  <c r="I1494" i="13"/>
  <c r="I1495" i="13"/>
  <c r="I1496" i="13"/>
  <c r="I1497" i="13"/>
  <c r="I1498" i="13"/>
  <c r="I1499" i="13"/>
  <c r="I1500" i="13"/>
  <c r="I1501" i="13"/>
  <c r="I1502" i="13"/>
  <c r="I1503" i="13"/>
  <c r="I1504" i="13"/>
  <c r="I1505" i="13"/>
  <c r="I1506" i="13"/>
  <c r="I1507" i="13"/>
  <c r="I1508" i="13"/>
  <c r="I1509" i="13"/>
  <c r="I1510" i="13"/>
  <c r="I1511" i="13"/>
  <c r="I1512" i="13"/>
  <c r="I1513" i="13"/>
  <c r="I1514" i="13"/>
  <c r="I1515" i="13"/>
  <c r="I1516" i="13"/>
  <c r="I1517" i="13"/>
  <c r="I1518" i="13"/>
  <c r="I1519" i="13"/>
  <c r="I1520" i="13"/>
  <c r="I1521" i="13"/>
  <c r="I1522" i="13"/>
  <c r="I1523" i="13"/>
  <c r="I1524" i="13"/>
  <c r="I1525" i="13"/>
  <c r="I1526" i="13"/>
  <c r="I1527" i="13"/>
  <c r="I1528" i="13"/>
  <c r="I1529" i="13"/>
  <c r="I1530" i="13"/>
  <c r="I1531" i="13"/>
  <c r="I1532" i="13"/>
  <c r="I1533" i="13"/>
  <c r="I1534" i="13"/>
  <c r="I1535" i="13"/>
  <c r="I1536" i="13"/>
  <c r="I1537" i="13"/>
  <c r="I1538" i="13"/>
  <c r="I1539" i="13"/>
  <c r="I1540" i="13"/>
  <c r="I1541" i="13"/>
  <c r="I1542" i="13"/>
  <c r="I1543" i="13"/>
  <c r="I1544" i="13"/>
  <c r="I1545" i="13"/>
  <c r="I1546" i="13"/>
  <c r="I1547" i="13"/>
  <c r="I1548" i="13"/>
  <c r="I1549" i="13"/>
  <c r="I1550" i="13"/>
  <c r="I1551" i="13"/>
  <c r="I1552" i="13"/>
  <c r="I1553" i="13"/>
  <c r="I1554" i="13"/>
  <c r="I1555" i="13"/>
  <c r="I1556" i="13"/>
  <c r="I1557" i="13"/>
  <c r="I1558" i="13"/>
  <c r="I1559" i="13"/>
  <c r="I1560" i="13"/>
  <c r="I1561" i="13"/>
  <c r="I1562" i="13"/>
  <c r="I1563" i="13"/>
  <c r="I1564" i="13"/>
  <c r="I1565" i="13"/>
  <c r="I1566" i="13"/>
  <c r="I1567" i="13"/>
  <c r="I1568" i="13"/>
  <c r="I1569" i="13"/>
  <c r="I1570" i="13"/>
  <c r="I1571" i="13"/>
  <c r="I1572" i="13"/>
  <c r="I1573" i="13"/>
  <c r="I1574" i="13"/>
  <c r="I1575" i="13"/>
  <c r="I1576" i="13"/>
  <c r="I1577" i="13"/>
  <c r="I1578" i="13"/>
  <c r="I1579" i="13"/>
  <c r="I1580" i="13"/>
  <c r="I1581" i="13"/>
  <c r="I1582" i="13"/>
  <c r="I1583" i="13"/>
  <c r="I1584" i="13"/>
  <c r="I1585" i="13"/>
  <c r="I1586" i="13"/>
  <c r="I1587" i="13"/>
  <c r="I1588" i="13"/>
  <c r="I1589" i="13"/>
  <c r="I1590" i="13"/>
  <c r="I1591" i="13"/>
  <c r="I1592" i="13"/>
  <c r="I1593" i="13"/>
  <c r="I1594" i="13"/>
  <c r="I1595" i="13"/>
  <c r="I1596" i="13"/>
  <c r="I1597" i="13"/>
  <c r="I1598" i="13"/>
  <c r="I1599" i="13"/>
  <c r="I1600" i="13"/>
  <c r="I1601" i="13"/>
  <c r="I1602" i="13"/>
  <c r="I1603" i="13"/>
  <c r="I1604" i="13"/>
  <c r="I1605" i="13"/>
  <c r="I1606" i="13"/>
  <c r="I1607" i="13"/>
  <c r="I1608" i="13"/>
  <c r="I1609" i="13"/>
  <c r="I1610" i="13"/>
  <c r="I1611" i="13"/>
  <c r="I1612" i="13"/>
  <c r="I1613" i="13"/>
  <c r="I1614" i="13"/>
  <c r="I1615" i="13"/>
  <c r="I1616" i="13"/>
  <c r="I1617" i="13"/>
  <c r="I1618" i="13"/>
  <c r="I1619" i="13"/>
  <c r="I1620" i="13"/>
  <c r="I1621" i="13"/>
  <c r="I1622" i="13"/>
  <c r="I1623" i="13"/>
  <c r="I1624" i="13"/>
  <c r="I1625" i="13"/>
  <c r="I1626" i="13"/>
  <c r="I1627" i="13"/>
  <c r="I1628" i="13"/>
  <c r="I1629" i="13"/>
  <c r="I1630" i="13"/>
  <c r="I1631" i="13"/>
  <c r="I1632" i="13"/>
  <c r="I1633" i="13"/>
  <c r="I1634" i="13"/>
  <c r="I1635" i="13"/>
  <c r="I1636" i="13"/>
  <c r="I1637" i="13"/>
  <c r="I1638" i="13"/>
  <c r="I1639" i="13"/>
  <c r="I1640" i="13"/>
  <c r="I1641" i="13"/>
  <c r="I1642" i="13"/>
  <c r="I1643" i="13"/>
  <c r="I1644" i="13"/>
  <c r="I1645" i="13"/>
  <c r="I1646" i="13"/>
  <c r="I1647" i="13"/>
  <c r="I1648" i="13"/>
  <c r="I1649" i="13"/>
  <c r="I1650" i="13"/>
  <c r="I1651" i="13"/>
  <c r="I1652" i="13"/>
  <c r="I1653" i="13"/>
  <c r="I1654" i="13"/>
  <c r="I1655" i="13"/>
  <c r="I1656" i="13"/>
  <c r="I1657" i="13"/>
  <c r="I1658" i="13"/>
  <c r="I1659" i="13"/>
  <c r="I1660" i="13"/>
  <c r="I1661" i="13"/>
  <c r="I1662" i="13"/>
  <c r="I1663" i="13"/>
  <c r="I1664" i="13"/>
  <c r="I1665" i="13"/>
  <c r="I1666" i="13"/>
  <c r="I1667" i="13"/>
  <c r="I1668" i="13"/>
  <c r="I1669" i="13"/>
  <c r="I1670" i="13"/>
  <c r="I1671" i="13"/>
  <c r="I1672" i="13"/>
  <c r="I1673" i="13"/>
  <c r="I1674" i="13"/>
  <c r="I1675" i="13"/>
  <c r="I1676" i="13"/>
  <c r="I1677" i="13"/>
  <c r="I1678" i="13"/>
  <c r="I1679" i="13"/>
  <c r="I1680" i="13"/>
  <c r="I1681" i="13"/>
  <c r="I1682" i="13"/>
  <c r="I1683" i="13"/>
  <c r="I1684" i="13"/>
  <c r="I1685" i="13"/>
  <c r="I1686" i="13"/>
  <c r="I1687" i="13"/>
  <c r="I1688" i="13"/>
  <c r="I1689" i="13"/>
  <c r="I1690" i="13"/>
  <c r="I1691" i="13"/>
  <c r="I1692" i="13"/>
  <c r="I1693" i="13"/>
  <c r="I1694" i="13"/>
  <c r="I1695" i="13"/>
  <c r="I1696" i="13"/>
  <c r="I1697" i="13"/>
  <c r="I1698" i="13"/>
  <c r="I1699" i="13"/>
  <c r="I1700" i="13"/>
  <c r="I1701" i="13"/>
  <c r="I1702" i="13"/>
  <c r="I1703" i="13"/>
  <c r="I1704" i="13"/>
  <c r="I1705" i="13"/>
  <c r="I1706" i="13"/>
  <c r="I1707" i="13"/>
  <c r="I1708" i="13"/>
  <c r="I1709" i="13"/>
  <c r="I1710" i="13"/>
  <c r="I1711" i="13"/>
  <c r="I1712" i="13"/>
  <c r="I1713" i="13"/>
  <c r="I1714" i="13"/>
  <c r="I1715" i="13"/>
  <c r="I1716" i="13"/>
  <c r="I1717" i="13"/>
  <c r="I1718" i="13"/>
  <c r="I1719" i="13"/>
  <c r="I1720" i="13"/>
  <c r="I1721" i="13"/>
  <c r="I1722" i="13"/>
  <c r="I1723" i="13"/>
  <c r="I1724" i="13"/>
  <c r="I1725" i="13"/>
  <c r="I1726" i="13"/>
  <c r="I1727" i="13"/>
  <c r="I1728" i="13"/>
  <c r="I1729" i="13"/>
  <c r="I1730" i="13"/>
  <c r="I1731" i="13"/>
  <c r="I1732" i="13"/>
  <c r="I1733" i="13"/>
  <c r="I1734" i="13"/>
  <c r="I1735" i="13"/>
  <c r="I1736" i="13"/>
  <c r="I1737" i="13"/>
  <c r="I1738" i="13"/>
  <c r="I1739" i="13"/>
  <c r="I1740" i="13"/>
  <c r="I1741" i="13"/>
  <c r="I1742" i="13"/>
  <c r="I1743" i="13"/>
  <c r="I1744" i="13"/>
  <c r="I1745" i="13"/>
  <c r="I1746" i="13"/>
  <c r="I1747" i="13"/>
  <c r="I1748" i="13"/>
  <c r="I1749" i="13"/>
  <c r="I1750" i="13"/>
  <c r="I1751" i="13"/>
  <c r="I1752" i="13"/>
  <c r="I1753" i="13"/>
  <c r="I1754" i="13"/>
  <c r="I1755" i="13"/>
  <c r="I1756" i="13"/>
  <c r="I1757" i="13"/>
  <c r="I1758" i="13"/>
  <c r="I1759" i="13"/>
  <c r="I1760" i="13"/>
  <c r="I1761" i="13"/>
  <c r="I1762" i="13"/>
  <c r="I1763" i="13"/>
  <c r="I1764" i="13"/>
  <c r="I1765" i="13"/>
  <c r="I1766" i="13"/>
  <c r="I1767" i="13"/>
  <c r="I1768" i="13"/>
  <c r="I1769" i="13"/>
  <c r="I1770" i="13"/>
  <c r="I1771" i="13"/>
  <c r="I1772" i="13"/>
  <c r="I1773" i="13"/>
  <c r="I1774" i="13"/>
  <c r="I1775" i="13"/>
  <c r="I1776" i="13"/>
  <c r="I1777" i="13"/>
  <c r="I1778" i="13"/>
  <c r="I1779" i="13"/>
  <c r="I1780" i="13"/>
  <c r="I1781" i="13"/>
  <c r="I1782" i="13"/>
  <c r="I1783" i="13"/>
  <c r="I1784" i="13"/>
  <c r="I1785" i="13"/>
  <c r="I1786" i="13"/>
  <c r="I1787" i="13"/>
  <c r="I1788" i="13"/>
  <c r="I1789" i="13"/>
  <c r="I1790" i="13"/>
  <c r="I1791" i="13"/>
  <c r="I1792" i="13"/>
  <c r="I1793" i="13"/>
  <c r="I1794" i="13"/>
  <c r="I1795" i="13"/>
  <c r="I1796" i="13"/>
  <c r="I1797" i="13"/>
  <c r="I1798" i="13"/>
  <c r="I1799" i="13"/>
  <c r="I1800" i="13"/>
  <c r="I1801" i="13"/>
  <c r="I1802" i="13"/>
  <c r="I1803" i="13"/>
  <c r="I1804" i="13"/>
  <c r="I1805" i="13"/>
  <c r="I1806" i="13"/>
  <c r="I1807" i="13"/>
  <c r="I1808" i="13"/>
  <c r="I1809" i="13"/>
  <c r="I1810" i="13"/>
  <c r="I1811" i="13"/>
  <c r="I1812" i="13"/>
  <c r="I1813" i="13"/>
  <c r="I1814" i="13"/>
  <c r="I1815" i="13"/>
  <c r="I1816" i="13"/>
  <c r="I1817" i="13"/>
  <c r="I1818" i="13"/>
  <c r="I1819" i="13"/>
  <c r="I1820" i="13"/>
  <c r="I1821" i="13"/>
  <c r="I1822" i="13"/>
  <c r="I1823" i="13"/>
  <c r="I1824" i="13"/>
  <c r="I1825" i="13"/>
  <c r="I1826" i="13"/>
  <c r="I1827" i="13"/>
  <c r="I1828" i="13"/>
  <c r="I1829" i="13"/>
  <c r="I1830" i="13"/>
  <c r="I1831" i="13"/>
  <c r="I1832" i="13"/>
  <c r="I1833" i="13"/>
  <c r="I1834" i="13"/>
  <c r="I1835" i="13"/>
  <c r="I1836" i="13"/>
  <c r="I1837" i="13"/>
  <c r="I1838" i="13"/>
  <c r="I1839" i="13"/>
  <c r="I1840" i="13"/>
  <c r="I1841" i="13"/>
  <c r="I1842" i="13"/>
  <c r="I1843" i="13"/>
  <c r="I1844" i="13"/>
  <c r="I1845" i="13"/>
  <c r="I1846" i="13"/>
  <c r="I1847" i="13"/>
  <c r="I1848" i="13"/>
  <c r="I1849" i="13"/>
  <c r="I1850" i="13"/>
  <c r="I1851" i="13"/>
  <c r="I1852" i="13"/>
  <c r="I1853" i="13"/>
  <c r="I1854" i="13"/>
  <c r="I1855" i="13"/>
  <c r="I1856" i="13"/>
  <c r="I1857" i="13"/>
  <c r="I1858" i="13"/>
  <c r="I1859" i="13"/>
  <c r="I1860" i="13"/>
  <c r="I1861" i="13"/>
  <c r="I1862" i="13"/>
  <c r="I1863" i="13"/>
  <c r="I1864" i="13"/>
  <c r="I1865" i="13"/>
  <c r="I1866" i="13"/>
  <c r="I1867" i="13"/>
  <c r="I1868" i="13"/>
  <c r="I1869" i="13"/>
  <c r="I1870" i="13"/>
  <c r="I1871" i="13"/>
  <c r="I1872" i="13"/>
  <c r="I1873" i="13"/>
  <c r="I1874" i="13"/>
  <c r="I1875" i="13"/>
  <c r="I1876" i="13"/>
  <c r="I1877" i="13"/>
  <c r="I1878" i="13"/>
  <c r="I1879" i="13"/>
  <c r="I1880" i="13"/>
  <c r="I1881" i="13"/>
  <c r="I1882" i="13"/>
  <c r="I1883" i="13"/>
  <c r="I1884" i="13"/>
  <c r="I1885" i="13"/>
  <c r="I1886" i="13"/>
  <c r="I1887" i="13"/>
  <c r="I1888" i="13"/>
  <c r="I1889" i="13"/>
  <c r="I1890" i="13"/>
  <c r="I1891" i="13"/>
  <c r="I1892" i="13"/>
  <c r="I1893" i="13"/>
  <c r="I1894" i="13"/>
  <c r="I1895" i="13"/>
  <c r="I1896" i="13"/>
  <c r="I1897" i="13"/>
  <c r="I1898" i="13"/>
  <c r="I1899" i="13"/>
  <c r="I1900" i="13"/>
  <c r="I1901" i="13"/>
  <c r="I1902" i="13"/>
  <c r="I1903" i="13"/>
  <c r="I1904" i="13"/>
  <c r="I1905" i="13"/>
  <c r="I1906" i="13"/>
  <c r="I1907" i="13"/>
  <c r="I1908" i="13"/>
  <c r="I1909" i="13"/>
  <c r="I1910" i="13"/>
  <c r="I1911" i="13"/>
  <c r="I1912" i="13"/>
  <c r="I1913" i="13"/>
  <c r="I1914" i="13"/>
  <c r="I1915" i="13"/>
  <c r="I1916" i="13"/>
  <c r="I1917" i="13"/>
  <c r="I1918" i="13"/>
  <c r="I1919" i="13"/>
  <c r="I1920" i="13"/>
  <c r="I1921" i="13"/>
  <c r="I1922" i="13"/>
  <c r="I1923" i="13"/>
  <c r="I1924" i="13"/>
  <c r="I1925" i="13"/>
  <c r="I1926" i="13"/>
  <c r="I1927" i="13"/>
  <c r="I1928" i="13"/>
  <c r="I1929" i="13"/>
  <c r="I1930" i="13"/>
  <c r="I1931" i="13"/>
  <c r="I1932" i="13"/>
  <c r="I1933" i="13"/>
  <c r="I1934" i="13"/>
  <c r="I1935" i="13"/>
  <c r="I1936" i="13"/>
  <c r="I1937" i="13"/>
  <c r="I1938" i="13"/>
  <c r="I1939" i="13"/>
  <c r="I1940" i="13"/>
  <c r="I1941" i="13"/>
  <c r="I1942" i="13"/>
  <c r="I1943" i="13"/>
  <c r="I1944" i="13"/>
  <c r="I1945" i="13"/>
  <c r="I1946" i="13"/>
  <c r="I1947" i="13"/>
  <c r="I1948" i="13"/>
  <c r="I1949" i="13"/>
  <c r="I1950" i="13"/>
  <c r="I1951" i="13"/>
  <c r="I1952" i="13"/>
  <c r="I1953" i="13"/>
  <c r="I1954" i="13"/>
  <c r="I1955" i="13"/>
  <c r="I1956" i="13"/>
  <c r="I1957" i="13"/>
  <c r="I1958" i="13"/>
  <c r="I1959" i="13"/>
  <c r="I1960" i="13"/>
  <c r="I1961" i="13"/>
  <c r="I1962" i="13"/>
  <c r="I1963" i="13"/>
  <c r="I1964" i="13"/>
  <c r="I1965" i="13"/>
  <c r="I1966" i="13"/>
  <c r="I1967" i="13"/>
  <c r="I1968" i="13"/>
  <c r="I1969" i="13"/>
  <c r="I1970" i="13"/>
  <c r="I1971" i="13"/>
  <c r="I1972" i="13"/>
  <c r="I1973" i="13"/>
  <c r="I1974" i="13"/>
  <c r="I1975" i="13"/>
  <c r="I1976" i="13"/>
  <c r="I1977" i="13"/>
  <c r="I1978" i="13"/>
  <c r="I1979" i="13"/>
  <c r="I1980" i="13"/>
  <c r="I1981" i="13"/>
  <c r="I1982" i="13"/>
  <c r="I1983" i="13"/>
  <c r="I1984" i="13"/>
  <c r="I1985" i="13"/>
  <c r="I1986" i="13"/>
  <c r="I1987" i="13"/>
  <c r="I1988" i="13"/>
  <c r="I1989" i="13"/>
  <c r="I1990" i="13"/>
  <c r="I1991" i="13"/>
  <c r="I1992" i="13"/>
  <c r="I1993" i="13"/>
  <c r="I1994" i="13"/>
  <c r="I1995" i="13"/>
  <c r="I1996" i="13"/>
  <c r="I1997" i="13"/>
  <c r="I1998" i="13"/>
  <c r="I1999" i="13"/>
  <c r="I2000" i="13"/>
  <c r="I2001" i="13"/>
  <c r="I2002" i="13"/>
  <c r="I2003" i="13"/>
  <c r="I2004" i="13"/>
  <c r="I2005" i="13"/>
  <c r="I2006" i="13"/>
  <c r="I2007" i="13"/>
  <c r="I2008" i="13"/>
  <c r="I2009" i="13"/>
  <c r="I2010" i="13"/>
  <c r="I2011" i="13"/>
  <c r="I2012" i="13"/>
  <c r="I2013" i="13"/>
  <c r="I2014" i="13"/>
  <c r="I2015" i="13"/>
  <c r="I2016" i="13"/>
  <c r="I2017" i="13"/>
  <c r="I2018" i="13"/>
  <c r="I2019" i="13"/>
  <c r="I2020" i="13"/>
  <c r="I2021" i="13"/>
  <c r="I2022" i="13"/>
  <c r="I2023" i="13"/>
  <c r="I2024" i="13"/>
  <c r="I2025" i="13"/>
  <c r="I2026" i="13"/>
  <c r="I2027" i="13"/>
  <c r="I2028" i="13"/>
  <c r="I2029" i="13"/>
  <c r="I2030" i="13"/>
  <c r="I2031" i="13"/>
  <c r="I2032" i="13"/>
  <c r="I2033" i="13"/>
  <c r="I2034" i="13"/>
  <c r="I2035" i="13"/>
  <c r="I2036" i="13"/>
  <c r="I2037" i="13"/>
  <c r="I2038" i="13"/>
  <c r="I2039" i="13"/>
  <c r="I2040" i="13"/>
  <c r="I2041" i="13"/>
  <c r="I2042" i="13"/>
  <c r="I2043" i="13"/>
  <c r="I2044" i="13"/>
  <c r="I2045" i="13"/>
  <c r="I2046" i="13"/>
  <c r="I2047" i="13"/>
  <c r="I2048" i="13"/>
  <c r="I2049" i="13"/>
  <c r="I2050" i="13"/>
  <c r="I2051" i="13"/>
  <c r="I2052" i="13"/>
  <c r="I2053" i="13"/>
  <c r="I2054" i="13"/>
  <c r="I2055" i="13"/>
  <c r="I2056" i="13"/>
  <c r="I2057" i="13"/>
  <c r="I2058" i="13"/>
  <c r="I2059" i="13"/>
  <c r="I2060" i="13"/>
  <c r="I2061" i="13"/>
  <c r="I2062" i="13"/>
  <c r="I2063" i="13"/>
  <c r="I2064" i="13"/>
  <c r="I2065" i="13"/>
  <c r="I2066" i="13"/>
  <c r="I2067" i="13"/>
  <c r="I2068" i="13"/>
  <c r="I2069" i="13"/>
  <c r="I2070" i="13"/>
  <c r="I2071" i="13"/>
  <c r="I2072" i="13"/>
  <c r="I2073" i="13"/>
  <c r="I2074" i="13"/>
  <c r="I2075" i="13"/>
  <c r="I2076" i="13"/>
  <c r="I2077" i="13"/>
  <c r="I2078" i="13"/>
  <c r="I2079" i="13"/>
  <c r="I2080" i="13"/>
  <c r="I2081" i="13"/>
  <c r="I2082" i="13"/>
  <c r="I2083" i="13"/>
  <c r="I2084" i="13"/>
  <c r="I2085" i="13"/>
  <c r="I2086" i="13"/>
  <c r="I2087" i="13"/>
  <c r="I2088" i="13"/>
  <c r="I2089" i="13"/>
  <c r="I2090" i="13"/>
  <c r="I2091" i="13"/>
  <c r="I2092" i="13"/>
  <c r="I2093" i="13"/>
  <c r="I2094" i="13"/>
  <c r="I2095" i="13"/>
  <c r="I2096" i="13"/>
  <c r="I2097" i="13"/>
  <c r="I2098" i="13"/>
  <c r="I2099" i="13"/>
  <c r="I2100" i="13"/>
  <c r="I2101" i="13"/>
  <c r="I2102" i="13"/>
  <c r="I2103" i="13"/>
  <c r="I2104" i="13"/>
  <c r="I2105" i="13"/>
  <c r="I2106" i="13"/>
  <c r="I2107" i="13"/>
  <c r="I2108" i="13"/>
  <c r="I2109" i="13"/>
  <c r="I2110" i="13"/>
  <c r="I2111" i="13"/>
  <c r="I2112" i="13"/>
  <c r="I2113" i="13"/>
  <c r="I2114" i="13"/>
  <c r="I2115" i="13"/>
  <c r="I2116" i="13"/>
  <c r="I2117" i="13"/>
  <c r="I2118" i="13"/>
  <c r="I2119" i="13"/>
  <c r="I2120" i="13"/>
  <c r="I2121" i="13"/>
  <c r="I2122" i="13"/>
  <c r="I2123" i="13"/>
  <c r="I2124" i="13"/>
  <c r="I2125" i="13"/>
  <c r="I2126" i="13"/>
  <c r="I2127" i="13"/>
  <c r="I2128" i="13"/>
  <c r="I2129" i="13"/>
  <c r="I2130" i="13"/>
  <c r="I2131" i="13"/>
  <c r="I2132" i="13"/>
  <c r="I2133" i="13"/>
  <c r="I2134" i="13"/>
  <c r="I2135" i="13"/>
  <c r="I2136" i="13"/>
  <c r="I2137" i="13"/>
  <c r="I2138" i="13"/>
  <c r="I2139" i="13"/>
  <c r="I2140" i="13"/>
  <c r="I2141" i="13"/>
  <c r="I2142" i="13"/>
  <c r="I2143" i="13"/>
  <c r="I2144" i="13"/>
  <c r="I2145" i="13"/>
  <c r="I2146" i="13"/>
  <c r="I2147" i="13"/>
  <c r="I2148" i="13"/>
  <c r="I2149" i="13"/>
  <c r="I2150" i="13"/>
  <c r="I2151" i="13"/>
  <c r="I2152" i="13"/>
  <c r="I2153" i="13"/>
  <c r="I2154" i="13"/>
  <c r="I2155" i="13"/>
  <c r="I2156" i="13"/>
  <c r="I2157" i="13"/>
  <c r="I2158" i="13"/>
  <c r="I2159" i="13"/>
  <c r="I2160" i="13"/>
  <c r="I2161" i="13"/>
  <c r="I2162" i="13"/>
  <c r="I2163" i="13"/>
  <c r="I2164" i="13"/>
  <c r="I2165" i="13"/>
  <c r="I2166" i="13"/>
  <c r="I2167" i="13"/>
  <c r="I2168" i="13"/>
  <c r="I2169" i="13"/>
  <c r="I2170" i="13"/>
  <c r="I2171" i="13"/>
  <c r="I2172" i="13"/>
  <c r="I2173" i="13"/>
  <c r="I2174" i="13"/>
  <c r="I2175" i="13"/>
  <c r="I2176" i="13"/>
  <c r="I2177" i="13"/>
  <c r="I2178" i="13"/>
  <c r="I2179" i="13"/>
  <c r="I2180" i="13"/>
  <c r="I2181" i="13"/>
  <c r="I2182" i="13"/>
  <c r="I2183" i="13"/>
  <c r="I2184" i="13"/>
  <c r="I2185" i="13"/>
  <c r="I2186" i="13"/>
  <c r="I2187" i="13"/>
  <c r="I2188" i="13"/>
  <c r="I2189" i="13"/>
  <c r="I2190" i="13"/>
  <c r="I2191" i="13"/>
  <c r="I2192" i="13"/>
  <c r="I2193" i="13"/>
  <c r="I2194" i="13"/>
  <c r="I2195" i="13"/>
  <c r="I2196" i="13"/>
  <c r="I2197" i="13"/>
  <c r="I2198" i="13"/>
  <c r="I2199" i="13"/>
  <c r="I2200" i="13"/>
  <c r="I2201" i="13"/>
  <c r="I2202" i="13"/>
  <c r="I2203" i="13"/>
  <c r="I2204" i="13"/>
  <c r="I2205" i="13"/>
  <c r="I2206" i="13"/>
  <c r="I2207" i="13"/>
  <c r="I2208" i="13"/>
  <c r="I2209" i="13"/>
  <c r="I2210" i="13"/>
  <c r="I2211" i="13"/>
  <c r="I2212" i="13"/>
  <c r="I2213" i="13"/>
  <c r="I2214" i="13"/>
  <c r="I2215" i="13"/>
  <c r="I2216" i="13"/>
  <c r="I2217" i="13"/>
  <c r="I2218" i="13"/>
  <c r="I2219" i="13"/>
  <c r="I2220" i="13"/>
  <c r="I2221" i="13"/>
  <c r="I2222" i="13"/>
  <c r="I2223" i="13"/>
  <c r="I2224" i="13"/>
  <c r="I2225" i="13"/>
  <c r="I2226" i="13"/>
  <c r="I2227" i="13"/>
  <c r="I2228" i="13"/>
  <c r="I2229" i="13"/>
  <c r="I2230" i="13"/>
  <c r="I2231" i="13"/>
  <c r="I2232" i="13"/>
  <c r="I2233" i="13"/>
  <c r="I2234" i="13"/>
  <c r="I2235" i="13"/>
  <c r="I2236" i="13"/>
  <c r="I2237" i="13"/>
  <c r="I2238" i="13"/>
  <c r="I2239" i="13"/>
  <c r="I2240" i="13"/>
  <c r="I2241" i="13"/>
  <c r="I2242" i="13"/>
  <c r="I2243" i="13"/>
  <c r="I2244" i="13"/>
  <c r="I2245" i="13"/>
  <c r="I2246" i="13"/>
  <c r="I2247" i="13"/>
  <c r="I2248" i="13"/>
  <c r="I2249" i="13"/>
  <c r="I2250" i="13"/>
  <c r="I2251" i="13"/>
  <c r="I2252" i="13"/>
  <c r="I2253" i="13"/>
  <c r="I2254" i="13"/>
  <c r="I2255" i="13"/>
  <c r="I2256" i="13"/>
  <c r="I2257" i="13"/>
  <c r="I2258" i="13"/>
  <c r="I2259" i="13"/>
  <c r="I2260" i="13"/>
  <c r="I2261" i="13"/>
  <c r="I2262" i="13"/>
  <c r="I2263" i="13"/>
  <c r="I2264" i="13"/>
  <c r="I2265" i="13"/>
  <c r="I2266" i="13"/>
  <c r="I2267" i="13"/>
  <c r="I2268" i="13"/>
  <c r="I2269" i="13"/>
  <c r="I2270" i="13"/>
  <c r="I2271" i="13"/>
  <c r="I2272" i="13"/>
  <c r="I2273" i="13"/>
  <c r="I2274" i="13"/>
  <c r="I2275" i="13"/>
  <c r="I2276" i="13"/>
  <c r="I2277" i="13"/>
  <c r="I2278" i="13"/>
  <c r="I2279" i="13"/>
  <c r="I2280" i="13"/>
  <c r="I2281" i="13"/>
  <c r="I2282" i="13"/>
  <c r="I2283" i="13"/>
  <c r="I2284" i="13"/>
  <c r="I2285" i="13"/>
  <c r="I2286" i="13"/>
  <c r="I2287" i="13"/>
  <c r="I2288" i="13"/>
  <c r="I2289" i="13"/>
  <c r="I2290" i="13"/>
  <c r="I2291" i="13"/>
  <c r="I2292" i="13"/>
  <c r="I2293" i="13"/>
  <c r="I2294" i="13"/>
  <c r="I2295" i="13"/>
  <c r="I2296" i="13"/>
  <c r="I2297" i="13"/>
  <c r="I2298" i="13"/>
  <c r="I2299" i="13"/>
  <c r="I2300" i="13"/>
  <c r="I2301" i="13"/>
  <c r="I2302" i="13"/>
  <c r="I2303" i="13"/>
  <c r="I2304" i="13"/>
  <c r="I2305" i="13"/>
  <c r="I2306" i="13"/>
  <c r="I2307" i="13"/>
  <c r="I2308" i="13"/>
  <c r="I2309" i="13"/>
  <c r="I2310" i="13"/>
  <c r="I2311" i="13"/>
  <c r="I2312" i="13"/>
  <c r="I2313" i="13"/>
  <c r="I2314" i="13"/>
  <c r="I2315" i="13"/>
  <c r="I2316" i="13"/>
  <c r="I2317" i="13"/>
  <c r="I2318" i="13"/>
  <c r="I2319" i="13"/>
  <c r="I2320" i="13"/>
  <c r="I2321" i="13"/>
  <c r="I2322" i="13"/>
  <c r="I2323" i="13"/>
  <c r="I2324" i="13"/>
  <c r="I2325" i="13"/>
  <c r="I2326" i="13"/>
  <c r="I2327" i="13"/>
  <c r="I2328" i="13"/>
  <c r="I2329" i="13"/>
  <c r="I2330" i="13"/>
  <c r="I2331" i="13"/>
  <c r="I2332" i="13"/>
  <c r="I2333" i="13"/>
  <c r="I2334" i="13"/>
  <c r="I2335" i="13"/>
  <c r="I2336" i="13"/>
  <c r="I2337" i="13"/>
  <c r="I2338" i="13"/>
  <c r="I2339" i="13"/>
  <c r="I2340" i="13"/>
  <c r="I2341" i="13"/>
  <c r="I2342" i="13"/>
  <c r="I2343" i="13"/>
  <c r="I2344" i="13"/>
  <c r="I2345" i="13"/>
  <c r="I2346" i="13"/>
  <c r="I2347" i="13"/>
  <c r="I2348" i="13"/>
  <c r="I2349" i="13"/>
  <c r="I2350" i="13"/>
  <c r="I2351" i="13"/>
  <c r="I2352" i="13"/>
  <c r="I2353" i="13"/>
  <c r="I2354" i="13"/>
  <c r="I2355" i="13"/>
  <c r="I2356" i="13"/>
  <c r="I2357" i="13"/>
  <c r="I2358" i="13"/>
  <c r="I2359" i="13"/>
  <c r="I2360" i="13"/>
  <c r="I2361" i="13"/>
  <c r="I2362" i="13"/>
  <c r="I2363" i="13"/>
  <c r="I2364" i="13"/>
  <c r="I2365" i="13"/>
  <c r="I2366" i="13"/>
  <c r="I2367" i="13"/>
  <c r="I2368" i="13"/>
  <c r="I2369" i="13"/>
  <c r="I2370" i="13"/>
  <c r="I2371" i="13"/>
  <c r="I2372" i="13"/>
  <c r="I2373" i="13"/>
  <c r="I2374" i="13"/>
  <c r="I2375" i="13"/>
  <c r="I2376" i="13"/>
  <c r="I2377" i="13"/>
  <c r="I2378" i="13"/>
  <c r="I2379" i="13"/>
  <c r="I2380" i="13"/>
  <c r="I2381" i="13"/>
  <c r="I2382" i="13"/>
  <c r="I2383" i="13"/>
  <c r="I2384" i="13"/>
  <c r="I2385" i="13"/>
  <c r="I2386" i="13"/>
  <c r="I2387" i="13"/>
  <c r="I2388" i="13"/>
  <c r="I2389" i="13"/>
  <c r="I2390" i="13"/>
  <c r="I2391" i="13"/>
  <c r="I2392" i="13"/>
  <c r="I2393" i="13"/>
  <c r="I2394" i="13"/>
  <c r="I2395" i="13"/>
  <c r="I2396" i="13"/>
  <c r="I2397" i="13"/>
  <c r="I2398" i="13"/>
  <c r="I2399" i="13"/>
  <c r="I2400" i="13"/>
  <c r="I2401" i="13"/>
  <c r="I2402" i="13"/>
  <c r="I2403" i="13"/>
  <c r="I2404" i="13"/>
  <c r="I2405" i="13"/>
  <c r="I2406" i="13"/>
  <c r="I2407" i="13"/>
  <c r="I2408" i="13"/>
  <c r="I2409" i="13"/>
  <c r="I2410" i="13"/>
  <c r="I2411" i="13"/>
  <c r="I2412" i="13"/>
  <c r="I2413" i="13"/>
  <c r="I2414" i="13"/>
  <c r="I2415" i="13"/>
  <c r="I2416" i="13"/>
  <c r="I2417" i="13"/>
  <c r="I2418" i="13"/>
  <c r="I2419" i="13"/>
  <c r="I2420" i="13"/>
  <c r="I2421" i="13"/>
  <c r="I2422" i="13"/>
  <c r="I2423" i="13"/>
  <c r="I2424" i="13"/>
  <c r="I2425" i="13"/>
  <c r="I2426" i="13"/>
  <c r="I2427" i="13"/>
  <c r="I2428" i="13"/>
  <c r="I2429" i="13"/>
  <c r="I2430" i="13"/>
  <c r="I2431" i="13"/>
  <c r="I2432" i="13"/>
  <c r="I2433" i="13"/>
  <c r="I2434" i="13"/>
  <c r="I2435" i="13"/>
  <c r="I2436" i="13"/>
  <c r="I2437" i="13"/>
  <c r="I2438" i="13"/>
  <c r="I2439" i="13"/>
  <c r="I2440" i="13"/>
  <c r="I2441" i="13"/>
  <c r="I2442" i="13"/>
  <c r="I2443" i="13"/>
  <c r="I2444" i="13"/>
  <c r="I2445" i="13"/>
  <c r="I2446" i="13"/>
  <c r="I2447" i="13"/>
  <c r="I2448" i="13"/>
  <c r="I2449" i="13"/>
  <c r="I2450" i="13"/>
  <c r="I2451" i="13"/>
  <c r="I2452" i="13"/>
  <c r="I2453" i="13"/>
  <c r="I2454" i="13"/>
  <c r="I2455" i="13"/>
  <c r="I2456" i="13"/>
  <c r="I2457" i="13"/>
  <c r="I2458" i="13"/>
  <c r="I2459" i="13"/>
  <c r="I2460" i="13"/>
  <c r="I2461" i="13"/>
  <c r="I2462" i="13"/>
  <c r="I2463" i="13"/>
  <c r="I2464" i="13"/>
  <c r="I2465" i="13"/>
  <c r="I2466" i="13"/>
  <c r="I2467" i="13"/>
  <c r="I2468" i="13"/>
  <c r="I2469" i="13"/>
  <c r="I2470" i="13"/>
  <c r="I2471" i="13"/>
  <c r="I2472" i="13"/>
  <c r="I2473" i="13"/>
  <c r="I2474" i="13"/>
  <c r="I2475" i="13"/>
  <c r="I2476" i="13"/>
  <c r="I2477" i="13"/>
  <c r="I2478" i="13"/>
  <c r="I2479" i="13"/>
  <c r="I2480" i="13"/>
  <c r="I2481" i="13"/>
  <c r="I2482" i="13"/>
  <c r="I2483" i="13"/>
  <c r="I2484" i="13"/>
  <c r="I2485" i="13"/>
  <c r="I2486" i="13"/>
  <c r="I2487" i="13"/>
  <c r="I2488" i="13"/>
  <c r="I2489" i="13"/>
  <c r="I2490" i="13"/>
  <c r="I2491" i="13"/>
  <c r="I2492" i="13"/>
  <c r="I2493" i="13"/>
  <c r="I2494" i="13"/>
  <c r="I2495" i="13"/>
  <c r="I2496" i="13"/>
  <c r="I2497" i="13"/>
  <c r="I2498" i="13"/>
  <c r="I2499" i="13"/>
  <c r="I2500" i="13"/>
  <c r="I2501" i="13"/>
  <c r="I2502" i="13"/>
  <c r="I2503" i="13"/>
  <c r="I2504" i="13"/>
  <c r="I2505" i="13"/>
  <c r="I2506" i="13"/>
  <c r="I2507" i="13"/>
  <c r="I2508" i="13"/>
  <c r="I2509" i="13"/>
  <c r="I2510" i="13"/>
  <c r="I2511" i="13"/>
  <c r="I2512" i="13"/>
  <c r="I2513" i="13"/>
  <c r="I2514" i="13"/>
  <c r="I2515" i="13"/>
  <c r="I2516" i="13"/>
  <c r="I2517" i="13"/>
  <c r="I2518" i="13"/>
  <c r="I2519" i="13"/>
  <c r="I2520" i="13"/>
  <c r="I2521" i="13"/>
  <c r="I2522" i="13"/>
  <c r="I2523" i="13"/>
  <c r="I2524" i="13"/>
  <c r="I2525" i="13"/>
  <c r="I2526" i="13"/>
  <c r="I2527" i="13"/>
  <c r="I2528" i="13"/>
  <c r="I2529" i="13"/>
  <c r="I2530" i="13"/>
  <c r="I2531" i="13"/>
  <c r="I2532" i="13"/>
  <c r="I2533" i="13"/>
  <c r="I2534" i="13"/>
  <c r="I2535" i="13"/>
  <c r="I2536" i="13"/>
  <c r="I2537" i="13"/>
  <c r="I2538" i="13"/>
  <c r="I2539" i="13"/>
  <c r="I2540" i="13"/>
  <c r="I2541" i="13"/>
  <c r="I2542" i="13"/>
  <c r="I2543" i="13"/>
  <c r="I2544" i="13"/>
  <c r="I2545" i="13"/>
  <c r="I2546" i="13"/>
  <c r="I2547" i="13"/>
  <c r="I2548" i="13"/>
  <c r="I2549" i="13"/>
  <c r="I2550" i="13"/>
  <c r="I2551" i="13"/>
  <c r="I2552" i="13"/>
  <c r="I2553" i="13"/>
  <c r="I2554" i="13"/>
  <c r="I2555" i="13"/>
  <c r="I2556" i="13"/>
  <c r="I2557" i="13"/>
  <c r="I2558" i="13"/>
  <c r="I2559" i="13"/>
  <c r="I2560" i="13"/>
  <c r="I2561" i="13"/>
  <c r="I2562" i="13"/>
  <c r="I2563" i="13"/>
  <c r="I2564" i="13"/>
  <c r="I2565" i="13"/>
  <c r="I2566" i="13"/>
  <c r="I2567" i="13"/>
  <c r="I2568" i="13"/>
  <c r="I2569" i="13"/>
  <c r="I2570" i="13"/>
  <c r="I2571" i="13"/>
  <c r="I2572" i="13"/>
  <c r="I2573" i="13"/>
  <c r="I2574" i="13"/>
  <c r="I2575" i="13"/>
  <c r="I2576" i="13"/>
  <c r="I2577" i="13"/>
  <c r="I2578" i="13"/>
  <c r="I2579" i="13"/>
  <c r="I2580" i="13"/>
  <c r="I2581" i="13"/>
  <c r="I2582" i="13"/>
  <c r="I2583" i="13"/>
  <c r="I2584" i="13"/>
  <c r="I2585" i="13"/>
  <c r="I2586" i="13"/>
  <c r="I2587" i="13"/>
  <c r="I2588" i="13"/>
  <c r="I2589" i="13"/>
  <c r="I2590" i="13"/>
  <c r="I2591" i="13"/>
  <c r="I2592" i="13"/>
  <c r="I2593" i="13"/>
  <c r="I2594" i="13"/>
  <c r="I2595" i="13"/>
  <c r="I2596" i="13"/>
  <c r="I2597" i="13"/>
  <c r="I2598" i="13"/>
  <c r="I2599" i="13"/>
  <c r="I2600" i="13"/>
  <c r="I2601" i="13"/>
  <c r="I2602" i="13"/>
  <c r="I2603" i="13"/>
  <c r="I2604" i="13"/>
  <c r="I2605" i="13"/>
  <c r="I2606" i="13"/>
  <c r="I2607" i="13"/>
  <c r="I2608" i="13"/>
  <c r="I2609" i="13"/>
  <c r="I2610" i="13"/>
  <c r="I2611" i="13"/>
  <c r="I2612" i="13"/>
  <c r="I2613" i="13"/>
  <c r="I2614" i="13"/>
  <c r="I2615" i="13"/>
  <c r="I2616" i="13"/>
  <c r="I2617" i="13"/>
  <c r="I2618" i="13"/>
  <c r="I2619" i="13"/>
  <c r="I2620" i="13"/>
  <c r="I2621" i="13"/>
  <c r="I2622" i="13"/>
  <c r="I2623" i="13"/>
  <c r="I2624" i="13"/>
  <c r="I2625" i="13"/>
  <c r="I2626" i="13"/>
  <c r="I2627" i="13"/>
  <c r="I2628" i="13"/>
  <c r="I2629" i="13"/>
  <c r="I2630" i="13"/>
  <c r="I2631" i="13"/>
  <c r="I2632" i="13"/>
  <c r="I2633" i="13"/>
  <c r="I2634" i="13"/>
  <c r="I2635" i="13"/>
  <c r="I2636" i="13"/>
  <c r="I2637" i="13"/>
  <c r="I2638" i="13"/>
  <c r="I2639" i="13"/>
  <c r="I2640" i="13"/>
  <c r="I2641" i="13"/>
  <c r="I2642" i="13"/>
  <c r="I2643" i="13"/>
  <c r="I2644" i="13"/>
  <c r="I2645" i="13"/>
  <c r="I2646" i="13"/>
  <c r="I2647" i="13"/>
  <c r="I2648" i="13"/>
  <c r="I2649" i="13"/>
  <c r="I2650" i="13"/>
  <c r="I2651" i="13"/>
  <c r="I2652" i="13"/>
  <c r="I2653" i="13"/>
  <c r="I2654" i="13"/>
  <c r="I2655" i="13"/>
  <c r="I2656" i="13"/>
  <c r="I2657" i="13"/>
  <c r="I2658" i="13"/>
  <c r="I2659" i="13"/>
  <c r="I2660" i="13"/>
  <c r="I2661" i="13"/>
  <c r="I2662" i="13"/>
  <c r="I2663" i="13"/>
  <c r="I2664" i="13"/>
  <c r="I2665" i="13"/>
  <c r="I2666" i="13"/>
  <c r="I2667" i="13"/>
  <c r="I2668" i="13"/>
  <c r="I2669" i="13"/>
  <c r="I2670" i="13"/>
  <c r="I2671" i="13"/>
  <c r="I2672" i="13"/>
  <c r="I2673" i="13"/>
  <c r="I2674" i="13"/>
  <c r="I2675" i="13"/>
  <c r="I2676" i="13"/>
  <c r="I2677" i="13"/>
  <c r="I2678" i="13"/>
  <c r="I2679" i="13"/>
  <c r="I2680" i="13"/>
  <c r="I2681" i="13"/>
  <c r="I2682" i="13"/>
  <c r="I2683" i="13"/>
  <c r="I2684" i="13"/>
  <c r="I2685" i="13"/>
  <c r="I2686" i="13"/>
  <c r="I2687" i="13"/>
  <c r="I2688" i="13"/>
  <c r="I2689" i="13"/>
  <c r="I2690" i="13"/>
  <c r="I2691" i="13"/>
  <c r="I2692" i="13"/>
  <c r="I2693" i="13"/>
  <c r="I2694" i="13"/>
  <c r="I2695" i="13"/>
  <c r="I2696" i="13"/>
  <c r="I2697" i="13"/>
  <c r="I2698" i="13"/>
  <c r="I2699" i="13"/>
  <c r="I2700" i="13"/>
  <c r="I2701" i="13"/>
  <c r="I2702" i="13"/>
  <c r="I2703" i="13"/>
  <c r="I2704" i="13"/>
  <c r="I2705" i="13"/>
  <c r="I2706" i="13"/>
  <c r="I2707" i="13"/>
  <c r="I2708" i="13"/>
  <c r="I2709" i="13"/>
  <c r="I2710" i="13"/>
  <c r="I2711" i="13"/>
  <c r="I2712" i="13"/>
  <c r="I2713" i="13"/>
  <c r="I2714" i="13"/>
  <c r="I2715" i="13"/>
  <c r="I2716" i="13"/>
  <c r="I2717" i="13"/>
  <c r="I2718" i="13"/>
  <c r="I2719" i="13"/>
  <c r="I2720" i="13"/>
  <c r="I2721" i="13"/>
  <c r="I2722" i="13"/>
  <c r="I2723" i="13"/>
  <c r="I2724" i="13"/>
  <c r="I2725" i="13"/>
  <c r="I2726" i="13"/>
  <c r="I2727" i="13"/>
  <c r="I2728" i="13"/>
  <c r="I2729" i="13"/>
  <c r="I2730" i="13"/>
  <c r="I2731" i="13"/>
  <c r="I2732" i="13"/>
  <c r="I2733" i="13"/>
  <c r="I2734" i="13"/>
  <c r="I2735" i="13"/>
  <c r="I2736" i="13"/>
  <c r="I2737" i="13"/>
  <c r="I2738" i="13"/>
  <c r="I2739" i="13"/>
  <c r="I2740" i="13"/>
  <c r="I2741" i="13"/>
  <c r="I2742" i="13"/>
  <c r="I2743" i="13"/>
  <c r="I2744" i="13"/>
  <c r="I2745" i="13"/>
  <c r="I2746" i="13"/>
  <c r="I2747" i="13"/>
  <c r="I2748" i="13"/>
  <c r="I2749" i="13"/>
  <c r="I2750" i="13"/>
  <c r="I2751" i="13"/>
  <c r="I2752" i="13"/>
  <c r="I2753" i="13"/>
  <c r="I2754" i="13"/>
  <c r="I2755" i="13"/>
  <c r="I2756" i="13"/>
  <c r="I2757" i="13"/>
  <c r="I2758" i="13"/>
  <c r="I2759" i="13"/>
  <c r="I2760" i="13"/>
  <c r="I2761" i="13"/>
  <c r="I2762" i="13"/>
  <c r="I2763" i="13"/>
  <c r="I2764" i="13"/>
  <c r="I2765" i="13"/>
  <c r="I2766" i="13"/>
  <c r="I2767" i="13"/>
  <c r="I2768" i="13"/>
  <c r="I2769" i="13"/>
  <c r="I2770" i="13"/>
  <c r="I2771" i="13"/>
  <c r="I2772" i="13"/>
  <c r="I2773" i="13"/>
  <c r="I2774" i="13"/>
  <c r="I2775" i="13"/>
  <c r="I2776" i="13"/>
  <c r="I2777" i="13"/>
  <c r="I2778" i="13"/>
  <c r="I2779" i="13"/>
  <c r="I2780" i="13"/>
  <c r="I2781" i="13"/>
  <c r="I2782" i="13"/>
  <c r="I2783" i="13"/>
  <c r="I2784" i="13"/>
  <c r="I2785" i="13"/>
  <c r="I2786" i="13"/>
  <c r="I2787" i="13"/>
  <c r="I2788" i="13"/>
  <c r="I2789" i="13"/>
  <c r="I2790" i="13"/>
  <c r="I2791" i="13"/>
  <c r="I2792" i="13"/>
  <c r="I2793" i="13"/>
  <c r="I2794" i="13"/>
  <c r="I2795" i="13"/>
  <c r="I2796" i="13"/>
  <c r="I2797" i="13"/>
  <c r="I2798" i="13"/>
  <c r="I2799" i="13"/>
  <c r="I2800" i="13"/>
  <c r="I2801" i="13"/>
  <c r="I2802" i="13"/>
  <c r="I2803" i="13"/>
  <c r="I2804" i="13"/>
  <c r="I2805" i="13"/>
  <c r="I2806" i="13"/>
  <c r="I2807" i="13"/>
  <c r="I2808" i="13"/>
  <c r="I2809" i="13"/>
  <c r="I2810" i="13"/>
  <c r="I2811" i="13"/>
  <c r="I2812" i="13"/>
  <c r="I2813" i="13"/>
  <c r="I2814" i="13"/>
  <c r="I2815" i="13"/>
  <c r="I2816" i="13"/>
  <c r="I2817" i="13"/>
  <c r="I2818" i="13"/>
  <c r="I2819" i="13"/>
  <c r="I2820" i="13"/>
  <c r="I2821" i="13"/>
  <c r="I2822" i="13"/>
  <c r="I2823" i="13"/>
  <c r="I2824" i="13"/>
  <c r="I2825" i="13"/>
  <c r="I2826" i="13"/>
  <c r="I2827" i="13"/>
  <c r="I2828" i="13"/>
  <c r="I2829" i="13"/>
  <c r="I2830" i="13"/>
  <c r="I2831" i="13"/>
  <c r="I2832" i="13"/>
  <c r="I2833" i="13"/>
  <c r="I2834" i="13"/>
  <c r="I2835" i="13"/>
  <c r="I2836" i="13"/>
  <c r="I2837" i="13"/>
  <c r="I2838" i="13"/>
  <c r="I2839" i="13"/>
  <c r="I2840" i="13"/>
  <c r="I2841" i="13"/>
  <c r="I2842" i="13"/>
  <c r="I2843" i="13"/>
  <c r="I2844" i="13"/>
  <c r="I2845" i="13"/>
  <c r="I2846" i="13"/>
  <c r="I2847" i="13"/>
  <c r="I2848" i="13"/>
  <c r="I2849" i="13"/>
  <c r="I2850" i="13"/>
  <c r="I2851" i="13"/>
  <c r="I2852" i="13"/>
  <c r="I2853" i="13"/>
  <c r="I2854" i="13"/>
  <c r="I2855" i="13"/>
  <c r="I2856" i="13"/>
  <c r="I2857" i="13"/>
  <c r="I2858" i="13"/>
  <c r="I2859" i="13"/>
  <c r="I2860" i="13"/>
  <c r="I2861" i="13"/>
  <c r="I2862" i="13"/>
  <c r="I2863" i="13"/>
  <c r="I2864" i="13"/>
  <c r="I2865" i="13"/>
  <c r="I2866" i="13"/>
  <c r="I2867" i="13"/>
  <c r="I2868" i="13"/>
  <c r="I2869" i="13"/>
  <c r="I2870" i="13"/>
  <c r="I2871" i="13"/>
  <c r="I2872" i="13"/>
  <c r="I2873" i="13"/>
  <c r="I2874" i="13"/>
  <c r="I2875" i="13"/>
  <c r="I2876" i="13"/>
  <c r="I2877" i="13"/>
  <c r="I2878" i="13"/>
  <c r="I2879" i="13"/>
  <c r="I2880" i="13"/>
  <c r="I2881" i="13"/>
  <c r="I2882" i="13"/>
  <c r="I2883" i="13"/>
  <c r="I2884" i="13"/>
  <c r="I2885" i="13"/>
  <c r="I2886" i="13"/>
  <c r="I2887" i="13"/>
  <c r="I2888" i="13"/>
  <c r="I2889" i="13"/>
  <c r="I2890" i="13"/>
  <c r="I2891" i="13"/>
  <c r="I2892" i="13"/>
  <c r="I2893" i="13"/>
  <c r="I2894" i="13"/>
  <c r="I2895" i="13"/>
  <c r="I2896" i="13"/>
  <c r="I2897" i="13"/>
  <c r="I2898" i="13"/>
  <c r="I2899" i="13"/>
  <c r="I2900" i="13"/>
  <c r="I2901" i="13"/>
  <c r="I2902" i="13"/>
  <c r="I2903" i="13"/>
  <c r="I2904" i="13"/>
  <c r="I2905" i="13"/>
  <c r="I2906" i="13"/>
  <c r="I2907" i="13"/>
  <c r="I2908" i="13"/>
  <c r="I2909" i="13"/>
  <c r="I2910" i="13"/>
  <c r="I2911" i="13"/>
  <c r="I2912" i="13"/>
  <c r="I2913" i="13"/>
  <c r="I2914" i="13"/>
  <c r="I2915" i="13"/>
  <c r="I2916" i="13"/>
  <c r="I2917" i="13"/>
  <c r="I2918" i="13"/>
  <c r="I2919" i="13"/>
  <c r="I2920" i="13"/>
  <c r="I2921" i="13"/>
  <c r="I2922" i="13"/>
  <c r="I2923" i="13"/>
  <c r="I2924" i="13"/>
  <c r="I2925" i="13"/>
  <c r="I2926" i="13"/>
  <c r="I2927" i="13"/>
  <c r="I2928" i="13"/>
  <c r="I2929" i="13"/>
  <c r="I2930" i="13"/>
  <c r="I2931" i="13"/>
  <c r="I2932" i="13"/>
  <c r="I2933" i="13"/>
  <c r="I2934" i="13"/>
  <c r="I2935" i="13"/>
  <c r="I2936" i="13"/>
  <c r="I2937" i="13"/>
  <c r="I2938" i="13"/>
  <c r="I2939" i="13"/>
  <c r="I2940" i="13"/>
  <c r="I2941" i="13"/>
  <c r="I2942" i="13"/>
  <c r="I2943" i="13"/>
  <c r="I2944" i="13"/>
  <c r="I2945" i="13"/>
  <c r="I2946" i="13"/>
  <c r="I2947" i="13"/>
  <c r="I2948" i="13"/>
  <c r="I2949" i="13"/>
  <c r="I2950" i="13"/>
  <c r="I2951" i="13"/>
  <c r="I2952" i="13"/>
  <c r="I2953" i="13"/>
  <c r="I2954" i="13"/>
  <c r="I2955" i="13"/>
  <c r="I2956" i="13"/>
  <c r="I2957" i="13"/>
  <c r="I2958" i="13"/>
  <c r="I2959" i="13"/>
  <c r="I2960" i="13"/>
  <c r="I2961" i="13"/>
  <c r="I2962" i="13"/>
  <c r="I2963" i="13"/>
  <c r="I2964" i="13"/>
  <c r="I2965" i="13"/>
  <c r="I2966" i="13"/>
  <c r="I2967" i="13"/>
  <c r="I2968" i="13"/>
  <c r="I2969" i="13"/>
  <c r="I2970" i="13"/>
  <c r="I2971" i="13"/>
  <c r="I2972" i="13"/>
  <c r="I2973" i="13"/>
  <c r="I2974" i="13"/>
  <c r="I2975" i="13"/>
  <c r="I2976" i="13"/>
  <c r="I2977" i="13"/>
  <c r="I2978" i="13"/>
  <c r="I2979" i="13"/>
  <c r="I2980" i="13"/>
  <c r="I2981" i="13"/>
  <c r="I2982" i="13"/>
  <c r="I2983" i="13"/>
  <c r="I2984" i="13"/>
  <c r="I2985" i="13"/>
  <c r="I2986" i="13"/>
  <c r="I2987" i="13"/>
  <c r="I2988" i="13"/>
  <c r="I2989" i="13"/>
  <c r="I2990" i="13"/>
  <c r="I2991" i="13"/>
  <c r="I2992" i="13"/>
  <c r="I2993" i="13"/>
  <c r="I2994" i="13"/>
  <c r="I2995" i="13"/>
  <c r="I2996" i="13"/>
  <c r="I2997" i="13"/>
  <c r="I2998" i="13"/>
  <c r="I2999" i="13"/>
  <c r="I3000" i="13"/>
  <c r="I3001" i="13"/>
  <c r="I3002" i="13"/>
  <c r="I3003" i="13"/>
  <c r="I3004" i="13"/>
  <c r="I3005" i="13"/>
  <c r="I3006" i="13"/>
  <c r="I3007" i="13"/>
  <c r="I3008" i="13"/>
  <c r="I3009" i="13"/>
  <c r="I3010" i="13"/>
  <c r="I3011" i="13"/>
  <c r="I3012" i="13"/>
  <c r="I3013" i="13"/>
  <c r="W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148" i="13"/>
  <c r="W149" i="13"/>
  <c r="W150" i="13"/>
  <c r="W151" i="13"/>
  <c r="W152" i="13"/>
  <c r="W153" i="13"/>
  <c r="W154" i="13"/>
  <c r="W155" i="13"/>
  <c r="W156" i="13"/>
  <c r="W157" i="13"/>
  <c r="W158" i="13"/>
  <c r="W159" i="13"/>
  <c r="W160" i="13"/>
  <c r="W161" i="13"/>
  <c r="W162" i="13"/>
  <c r="W163" i="13"/>
  <c r="W164" i="13"/>
  <c r="W165" i="13"/>
  <c r="W166" i="13"/>
  <c r="W167" i="13"/>
  <c r="W168" i="13"/>
  <c r="W169" i="13"/>
  <c r="W170" i="13"/>
  <c r="W171" i="13"/>
  <c r="W172" i="13"/>
  <c r="W173" i="13"/>
  <c r="W174" i="13"/>
  <c r="W175" i="13"/>
  <c r="W176" i="13"/>
  <c r="W177" i="13"/>
  <c r="W178" i="13"/>
  <c r="W179" i="13"/>
  <c r="W180" i="13"/>
  <c r="W181" i="13"/>
  <c r="W182" i="13"/>
  <c r="W183" i="13"/>
  <c r="W184" i="13"/>
  <c r="W185" i="13"/>
  <c r="W186" i="13"/>
  <c r="W187" i="13"/>
  <c r="W188" i="13"/>
  <c r="W189" i="13"/>
  <c r="W190" i="13"/>
  <c r="W191" i="13"/>
  <c r="W192" i="13"/>
  <c r="W193" i="13"/>
  <c r="W194" i="13"/>
  <c r="W195" i="13"/>
  <c r="W196" i="13"/>
  <c r="W197" i="13"/>
  <c r="W198" i="13"/>
  <c r="W199" i="13"/>
  <c r="W200" i="13"/>
  <c r="W201" i="13"/>
  <c r="W202" i="13"/>
  <c r="W203" i="13"/>
  <c r="W204" i="13"/>
  <c r="W205" i="13"/>
  <c r="W206" i="13"/>
  <c r="W207" i="13"/>
  <c r="W208" i="13"/>
  <c r="W209" i="13"/>
  <c r="W210" i="13"/>
  <c r="W211" i="13"/>
  <c r="W212" i="13"/>
  <c r="W213" i="13"/>
  <c r="W214" i="13"/>
  <c r="W215" i="13"/>
  <c r="W216" i="13"/>
  <c r="W217" i="13"/>
  <c r="W218" i="13"/>
  <c r="W219" i="13"/>
  <c r="W220" i="13"/>
  <c r="W221" i="13"/>
  <c r="W222" i="13"/>
  <c r="W223" i="13"/>
  <c r="W224" i="13"/>
  <c r="W225" i="13"/>
  <c r="W226" i="13"/>
  <c r="W227" i="13"/>
  <c r="W228" i="13"/>
  <c r="W229" i="13"/>
  <c r="W230" i="13"/>
  <c r="W231" i="13"/>
  <c r="W232" i="13"/>
  <c r="W233" i="13"/>
  <c r="W234" i="13"/>
  <c r="W235" i="13"/>
  <c r="W236" i="13"/>
  <c r="W237" i="13"/>
  <c r="W238" i="13"/>
  <c r="W239" i="13"/>
  <c r="W240" i="13"/>
  <c r="W241" i="13"/>
  <c r="W242" i="13"/>
  <c r="W243" i="13"/>
  <c r="W244" i="13"/>
  <c r="W245" i="13"/>
  <c r="W246" i="13"/>
  <c r="W247" i="13"/>
  <c r="W248" i="13"/>
  <c r="W249" i="13"/>
  <c r="W250" i="13"/>
  <c r="W251" i="13"/>
  <c r="W252" i="13"/>
  <c r="W253" i="13"/>
  <c r="W254" i="13"/>
  <c r="W255" i="13"/>
  <c r="W256" i="13"/>
  <c r="W257" i="13"/>
  <c r="W258" i="13"/>
  <c r="W259" i="13"/>
  <c r="W260" i="13"/>
  <c r="W261" i="13"/>
  <c r="W262" i="13"/>
  <c r="W263" i="13"/>
  <c r="W264" i="13"/>
  <c r="W265" i="13"/>
  <c r="W266" i="13"/>
  <c r="W267" i="13"/>
  <c r="W268" i="13"/>
  <c r="W269" i="13"/>
  <c r="W270" i="13"/>
  <c r="W271" i="13"/>
  <c r="W272" i="13"/>
  <c r="W273" i="13"/>
  <c r="W274" i="13"/>
  <c r="W275" i="13"/>
  <c r="W276" i="13"/>
  <c r="W277" i="13"/>
  <c r="W278" i="13"/>
  <c r="W279" i="13"/>
  <c r="W280" i="13"/>
  <c r="W281" i="13"/>
  <c r="W282" i="13"/>
  <c r="W283" i="13"/>
  <c r="W284" i="13"/>
  <c r="W285" i="13"/>
  <c r="W286" i="13"/>
  <c r="W287" i="13"/>
  <c r="W288" i="13"/>
  <c r="W289" i="13"/>
  <c r="W290" i="13"/>
  <c r="W291" i="13"/>
  <c r="W292" i="13"/>
  <c r="W293" i="13"/>
  <c r="W294" i="13"/>
  <c r="W295" i="13"/>
  <c r="W296" i="13"/>
  <c r="W297" i="13"/>
  <c r="W298" i="13"/>
  <c r="W299" i="13"/>
  <c r="W300" i="13"/>
  <c r="W301" i="13"/>
  <c r="W302" i="13"/>
  <c r="W303" i="13"/>
  <c r="W304" i="13"/>
  <c r="W305" i="13"/>
  <c r="W306" i="13"/>
  <c r="W307" i="13"/>
  <c r="W308" i="13"/>
  <c r="W309" i="13"/>
  <c r="W310" i="13"/>
  <c r="W311" i="13"/>
  <c r="W312" i="13"/>
  <c r="W313" i="13"/>
  <c r="W314" i="13"/>
  <c r="W315" i="13"/>
  <c r="W316" i="13"/>
  <c r="W317" i="13"/>
  <c r="W318" i="13"/>
  <c r="W319" i="13"/>
  <c r="W320" i="13"/>
  <c r="W321" i="13"/>
  <c r="W322" i="13"/>
  <c r="W323" i="13"/>
  <c r="W324" i="13"/>
  <c r="W325" i="13"/>
  <c r="W326" i="13"/>
  <c r="W327" i="13"/>
  <c r="W328" i="13"/>
  <c r="W329" i="13"/>
  <c r="W330" i="13"/>
  <c r="W331" i="13"/>
  <c r="W332" i="13"/>
  <c r="W333" i="13"/>
  <c r="W334" i="13"/>
  <c r="W335" i="13"/>
  <c r="W336" i="13"/>
  <c r="W337" i="13"/>
  <c r="W338" i="13"/>
  <c r="W339" i="13"/>
  <c r="W340" i="13"/>
  <c r="W341" i="13"/>
  <c r="W342" i="13"/>
  <c r="W343" i="13"/>
  <c r="W344" i="13"/>
  <c r="W345" i="13"/>
  <c r="W346" i="13"/>
  <c r="W347" i="13"/>
  <c r="W348" i="13"/>
  <c r="W349" i="13"/>
  <c r="W350" i="13"/>
  <c r="W351" i="13"/>
  <c r="W352" i="13"/>
  <c r="W353" i="13"/>
  <c r="W354" i="13"/>
  <c r="W355" i="13"/>
  <c r="W356" i="13"/>
  <c r="W357" i="13"/>
  <c r="W358" i="13"/>
  <c r="W359" i="13"/>
  <c r="W360" i="13"/>
  <c r="W361" i="13"/>
  <c r="W362" i="13"/>
  <c r="W363" i="13"/>
  <c r="W364" i="13"/>
  <c r="W365" i="13"/>
  <c r="W366" i="13"/>
  <c r="W367" i="13"/>
  <c r="W368" i="13"/>
  <c r="W369" i="13"/>
  <c r="W370" i="13"/>
  <c r="W371" i="13"/>
  <c r="W372" i="13"/>
  <c r="W373" i="13"/>
  <c r="W374" i="13"/>
  <c r="W375" i="13"/>
  <c r="W376" i="13"/>
  <c r="W377" i="13"/>
  <c r="W378" i="13"/>
  <c r="W379" i="13"/>
  <c r="W380" i="13"/>
  <c r="W381" i="13"/>
  <c r="W382" i="13"/>
  <c r="W383" i="13"/>
  <c r="W384" i="13"/>
  <c r="W385" i="13"/>
  <c r="W386" i="13"/>
  <c r="W387" i="13"/>
  <c r="W388" i="13"/>
  <c r="W389" i="13"/>
  <c r="W390" i="13"/>
  <c r="W391" i="13"/>
  <c r="W392" i="13"/>
  <c r="W393" i="13"/>
  <c r="W394" i="13"/>
  <c r="W395" i="13"/>
  <c r="W396" i="13"/>
  <c r="W397" i="13"/>
  <c r="W398" i="13"/>
  <c r="W399" i="13"/>
  <c r="W400" i="13"/>
  <c r="W401" i="13"/>
  <c r="W402" i="13"/>
  <c r="W403" i="13"/>
  <c r="W404" i="13"/>
  <c r="W405" i="13"/>
  <c r="W406" i="13"/>
  <c r="W407" i="13"/>
  <c r="W408" i="13"/>
  <c r="W409" i="13"/>
  <c r="W410" i="13"/>
  <c r="W411" i="13"/>
  <c r="W412" i="13"/>
  <c r="W413" i="13"/>
  <c r="W414" i="13"/>
  <c r="W415" i="13"/>
  <c r="W416" i="13"/>
  <c r="W417" i="13"/>
  <c r="W418" i="13"/>
  <c r="W419" i="13"/>
  <c r="W420" i="13"/>
  <c r="W421" i="13"/>
  <c r="W422" i="13"/>
  <c r="W423" i="13"/>
  <c r="W424" i="13"/>
  <c r="W425" i="13"/>
  <c r="W426" i="13"/>
  <c r="W427" i="13"/>
  <c r="W428" i="13"/>
  <c r="W429" i="13"/>
  <c r="W430" i="13"/>
  <c r="W431" i="13"/>
  <c r="W432" i="13"/>
  <c r="W433" i="13"/>
  <c r="W434" i="13"/>
  <c r="W435" i="13"/>
  <c r="W436" i="13"/>
  <c r="W437" i="13"/>
  <c r="W438" i="13"/>
  <c r="W439" i="13"/>
  <c r="W440" i="13"/>
  <c r="W441" i="13"/>
  <c r="W442" i="13"/>
  <c r="W443" i="13"/>
  <c r="W444" i="13"/>
  <c r="W445" i="13"/>
  <c r="W446" i="13"/>
  <c r="W447" i="13"/>
  <c r="W448" i="13"/>
  <c r="W449" i="13"/>
  <c r="W450" i="13"/>
  <c r="W451" i="13"/>
  <c r="W452" i="13"/>
  <c r="W453" i="13"/>
  <c r="W454" i="13"/>
  <c r="W455" i="13"/>
  <c r="W456" i="13"/>
  <c r="W457" i="13"/>
  <c r="W458" i="13"/>
  <c r="W459" i="13"/>
  <c r="W460" i="13"/>
  <c r="W461" i="13"/>
  <c r="W462" i="13"/>
  <c r="W463" i="13"/>
  <c r="W464" i="13"/>
  <c r="W465" i="13"/>
  <c r="W466" i="13"/>
  <c r="W467" i="13"/>
  <c r="W468" i="13"/>
  <c r="W469" i="13"/>
  <c r="W470" i="13"/>
  <c r="W471" i="13"/>
  <c r="W472" i="13"/>
  <c r="W473" i="13"/>
  <c r="W474" i="13"/>
  <c r="W475" i="13"/>
  <c r="W476" i="13"/>
  <c r="W477" i="13"/>
  <c r="W478" i="13"/>
  <c r="W479" i="13"/>
  <c r="W480" i="13"/>
  <c r="W481" i="13"/>
  <c r="W482" i="13"/>
  <c r="W483" i="13"/>
  <c r="W484" i="13"/>
  <c r="W485" i="13"/>
  <c r="W486" i="13"/>
  <c r="W487" i="13"/>
  <c r="W488" i="13"/>
  <c r="W489" i="13"/>
  <c r="W490" i="13"/>
  <c r="W491" i="13"/>
  <c r="W492" i="13"/>
  <c r="W493" i="13"/>
  <c r="W494" i="13"/>
  <c r="W495" i="13"/>
  <c r="W496" i="13"/>
  <c r="W497" i="13"/>
  <c r="W498" i="13"/>
  <c r="W499" i="13"/>
  <c r="W500" i="13"/>
  <c r="W501" i="13"/>
  <c r="W502" i="13"/>
  <c r="W503" i="13"/>
  <c r="W504" i="13"/>
  <c r="W505" i="13"/>
  <c r="W506" i="13"/>
  <c r="W507" i="13"/>
  <c r="W508" i="13"/>
  <c r="W509" i="13"/>
  <c r="W510" i="13"/>
  <c r="W511" i="13"/>
  <c r="W512" i="13"/>
  <c r="W513" i="13"/>
  <c r="W514" i="13"/>
  <c r="W515" i="13"/>
  <c r="W516" i="13"/>
  <c r="W517" i="13"/>
  <c r="W518" i="13"/>
  <c r="W519" i="13"/>
  <c r="W520" i="13"/>
  <c r="W521" i="13"/>
  <c r="W522" i="13"/>
  <c r="W523" i="13"/>
  <c r="W524" i="13"/>
  <c r="W525" i="13"/>
  <c r="W526" i="13"/>
  <c r="W527" i="13"/>
  <c r="W528" i="13"/>
  <c r="W529" i="13"/>
  <c r="W530" i="13"/>
  <c r="W531" i="13"/>
  <c r="W532" i="13"/>
  <c r="W533" i="13"/>
  <c r="W534" i="13"/>
  <c r="W535" i="13"/>
  <c r="W536" i="13"/>
  <c r="W537" i="13"/>
  <c r="W538" i="13"/>
  <c r="W539" i="13"/>
  <c r="W540" i="13"/>
  <c r="W541" i="13"/>
  <c r="W542" i="13"/>
  <c r="W543" i="13"/>
  <c r="W544" i="13"/>
  <c r="W545" i="13"/>
  <c r="W546" i="13"/>
  <c r="W547" i="13"/>
  <c r="W548" i="13"/>
  <c r="W549" i="13"/>
  <c r="W550" i="13"/>
  <c r="W551" i="13"/>
  <c r="W552" i="13"/>
  <c r="W553" i="13"/>
  <c r="W554" i="13"/>
  <c r="W555" i="13"/>
  <c r="W556" i="13"/>
  <c r="W557" i="13"/>
  <c r="W558" i="13"/>
  <c r="W559" i="13"/>
  <c r="W560" i="13"/>
  <c r="W561" i="13"/>
  <c r="W562" i="13"/>
  <c r="W563" i="13"/>
  <c r="W564" i="13"/>
  <c r="W565" i="13"/>
  <c r="W566" i="13"/>
  <c r="W567" i="13"/>
  <c r="W568" i="13"/>
  <c r="W569" i="13"/>
  <c r="W570" i="13"/>
  <c r="W571" i="13"/>
  <c r="W572" i="13"/>
  <c r="W573" i="13"/>
  <c r="W574" i="13"/>
  <c r="W575" i="13"/>
  <c r="W576" i="13"/>
  <c r="W577" i="13"/>
  <c r="W578" i="13"/>
  <c r="W579" i="13"/>
  <c r="W580" i="13"/>
  <c r="W581" i="13"/>
  <c r="W582" i="13"/>
  <c r="W583" i="13"/>
  <c r="W584" i="13"/>
  <c r="W585" i="13"/>
  <c r="W586" i="13"/>
  <c r="W587" i="13"/>
  <c r="W588" i="13"/>
  <c r="W589" i="13"/>
  <c r="W590" i="13"/>
  <c r="W591" i="13"/>
  <c r="W592" i="13"/>
  <c r="W593" i="13"/>
  <c r="W594" i="13"/>
  <c r="W595" i="13"/>
  <c r="W596" i="13"/>
  <c r="W597" i="13"/>
  <c r="W598" i="13"/>
  <c r="W599" i="13"/>
  <c r="W600" i="13"/>
  <c r="W601" i="13"/>
  <c r="W602" i="13"/>
  <c r="W603" i="13"/>
  <c r="W604" i="13"/>
  <c r="W605" i="13"/>
  <c r="W606" i="13"/>
  <c r="W607" i="13"/>
  <c r="W608" i="13"/>
  <c r="W609" i="13"/>
  <c r="W610" i="13"/>
  <c r="W611" i="13"/>
  <c r="W612" i="13"/>
  <c r="W613" i="13"/>
  <c r="W614" i="13"/>
  <c r="W615" i="13"/>
  <c r="W616" i="13"/>
  <c r="W617" i="13"/>
  <c r="W618" i="13"/>
  <c r="W619" i="13"/>
  <c r="W620" i="13"/>
  <c r="W621" i="13"/>
  <c r="W622" i="13"/>
  <c r="W623" i="13"/>
  <c r="W624" i="13"/>
  <c r="W625" i="13"/>
  <c r="W626" i="13"/>
  <c r="W627" i="13"/>
  <c r="W628" i="13"/>
  <c r="W629" i="13"/>
  <c r="W630" i="13"/>
  <c r="W631" i="13"/>
  <c r="W632" i="13"/>
  <c r="W633" i="13"/>
  <c r="W634" i="13"/>
  <c r="W635" i="13"/>
  <c r="W636" i="13"/>
  <c r="W637" i="13"/>
  <c r="W638" i="13"/>
  <c r="W639" i="13"/>
  <c r="W640" i="13"/>
  <c r="W641" i="13"/>
  <c r="W642" i="13"/>
  <c r="W643" i="13"/>
  <c r="W644" i="13"/>
  <c r="W645" i="13"/>
  <c r="W646" i="13"/>
  <c r="W647" i="13"/>
  <c r="W648" i="13"/>
  <c r="W649" i="13"/>
  <c r="W650" i="13"/>
  <c r="W651" i="13"/>
  <c r="W652" i="13"/>
  <c r="W653" i="13"/>
  <c r="W654" i="13"/>
  <c r="W655" i="13"/>
  <c r="W656" i="13"/>
  <c r="W657" i="13"/>
  <c r="W658" i="13"/>
  <c r="W659" i="13"/>
  <c r="W660" i="13"/>
  <c r="W661" i="13"/>
  <c r="W662" i="13"/>
  <c r="W663" i="13"/>
  <c r="W664" i="13"/>
  <c r="W665" i="13"/>
  <c r="W666" i="13"/>
  <c r="W667" i="13"/>
  <c r="W668" i="13"/>
  <c r="W669" i="13"/>
  <c r="W670" i="13"/>
  <c r="W671" i="13"/>
  <c r="W672" i="13"/>
  <c r="W673" i="13"/>
  <c r="W674" i="13"/>
  <c r="W675" i="13"/>
  <c r="W676" i="13"/>
  <c r="W677" i="13"/>
  <c r="W678" i="13"/>
  <c r="W679" i="13"/>
  <c r="W680" i="13"/>
  <c r="W681" i="13"/>
  <c r="W682" i="13"/>
  <c r="W683" i="13"/>
  <c r="W684" i="13"/>
  <c r="W685" i="13"/>
  <c r="W686" i="13"/>
  <c r="W687" i="13"/>
  <c r="W688" i="13"/>
  <c r="W689" i="13"/>
  <c r="W690" i="13"/>
  <c r="W691" i="13"/>
  <c r="W692" i="13"/>
  <c r="W693" i="13"/>
  <c r="W694" i="13"/>
  <c r="W695" i="13"/>
  <c r="W696" i="13"/>
  <c r="W697" i="13"/>
  <c r="W698" i="13"/>
  <c r="W699" i="13"/>
  <c r="W700" i="13"/>
  <c r="W701" i="13"/>
  <c r="W702" i="13"/>
  <c r="W703" i="13"/>
  <c r="W704" i="13"/>
  <c r="W705" i="13"/>
  <c r="W706" i="13"/>
  <c r="W707" i="13"/>
  <c r="W708" i="13"/>
  <c r="W709" i="13"/>
  <c r="W710" i="13"/>
  <c r="W711" i="13"/>
  <c r="W712" i="13"/>
  <c r="W713" i="13"/>
  <c r="W714" i="13"/>
  <c r="W715" i="13"/>
  <c r="W716" i="13"/>
  <c r="W717" i="13"/>
  <c r="W718" i="13"/>
  <c r="W719" i="13"/>
  <c r="W720" i="13"/>
  <c r="W721" i="13"/>
  <c r="W722" i="13"/>
  <c r="W723" i="13"/>
  <c r="W724" i="13"/>
  <c r="W725" i="13"/>
  <c r="W726" i="13"/>
  <c r="W727" i="13"/>
  <c r="W728" i="13"/>
  <c r="W729" i="13"/>
  <c r="W730" i="13"/>
  <c r="W731" i="13"/>
  <c r="W732" i="13"/>
  <c r="W733" i="13"/>
  <c r="W734" i="13"/>
  <c r="W735" i="13"/>
  <c r="W736" i="13"/>
  <c r="W737" i="13"/>
  <c r="W738" i="13"/>
  <c r="W739" i="13"/>
  <c r="W740" i="13"/>
  <c r="W741" i="13"/>
  <c r="W742" i="13"/>
  <c r="W743" i="13"/>
  <c r="W744" i="13"/>
  <c r="W745" i="13"/>
  <c r="W746" i="13"/>
  <c r="W747" i="13"/>
  <c r="W748" i="13"/>
  <c r="W749" i="13"/>
  <c r="W750" i="13"/>
  <c r="W751" i="13"/>
  <c r="W752" i="13"/>
  <c r="W753" i="13"/>
  <c r="W754" i="13"/>
  <c r="W755" i="13"/>
  <c r="W756" i="13"/>
  <c r="W757" i="13"/>
  <c r="W758" i="13"/>
  <c r="W759" i="13"/>
  <c r="W760" i="13"/>
  <c r="W761" i="13"/>
  <c r="W762" i="13"/>
  <c r="W763" i="13"/>
  <c r="W764" i="13"/>
  <c r="W765" i="13"/>
  <c r="W766" i="13"/>
  <c r="W767" i="13"/>
  <c r="W768" i="13"/>
  <c r="W769" i="13"/>
  <c r="W770" i="13"/>
  <c r="W771" i="13"/>
  <c r="W772" i="13"/>
  <c r="W773" i="13"/>
  <c r="W774" i="13"/>
  <c r="W775" i="13"/>
  <c r="W776" i="13"/>
  <c r="W777" i="13"/>
  <c r="W778" i="13"/>
  <c r="W779" i="13"/>
  <c r="W780" i="13"/>
  <c r="W781" i="13"/>
  <c r="W782" i="13"/>
  <c r="W783" i="13"/>
  <c r="W784" i="13"/>
  <c r="W785" i="13"/>
  <c r="W786" i="13"/>
  <c r="W787" i="13"/>
  <c r="W788" i="13"/>
  <c r="W789" i="13"/>
  <c r="W790" i="13"/>
  <c r="W791" i="13"/>
  <c r="W792" i="13"/>
  <c r="W793" i="13"/>
  <c r="W794" i="13"/>
  <c r="W795" i="13"/>
  <c r="W796" i="13"/>
  <c r="W797" i="13"/>
  <c r="W798" i="13"/>
  <c r="W799" i="13"/>
  <c r="W800" i="13"/>
  <c r="W801" i="13"/>
  <c r="W802" i="13"/>
  <c r="W803" i="13"/>
  <c r="W804" i="13"/>
  <c r="W805" i="13"/>
  <c r="W806" i="13"/>
  <c r="W807" i="13"/>
  <c r="W808" i="13"/>
  <c r="W809" i="13"/>
  <c r="W810" i="13"/>
  <c r="W811" i="13"/>
  <c r="W812" i="13"/>
  <c r="W813" i="13"/>
  <c r="W814" i="13"/>
  <c r="W815" i="13"/>
  <c r="W816" i="13"/>
  <c r="W817" i="13"/>
  <c r="W818" i="13"/>
  <c r="W819" i="13"/>
  <c r="W820" i="13"/>
  <c r="W821" i="13"/>
  <c r="W822" i="13"/>
  <c r="W823" i="13"/>
  <c r="W824" i="13"/>
  <c r="W825" i="13"/>
  <c r="W826" i="13"/>
  <c r="W827" i="13"/>
  <c r="W828" i="13"/>
  <c r="W829" i="13"/>
  <c r="W830" i="13"/>
  <c r="W831" i="13"/>
  <c r="W832" i="13"/>
  <c r="W833" i="13"/>
  <c r="W834" i="13"/>
  <c r="W835" i="13"/>
  <c r="W836" i="13"/>
  <c r="W837" i="13"/>
  <c r="W838" i="13"/>
  <c r="W839" i="13"/>
  <c r="W840" i="13"/>
  <c r="W841" i="13"/>
  <c r="W842" i="13"/>
  <c r="W843" i="13"/>
  <c r="W844" i="13"/>
  <c r="W845" i="13"/>
  <c r="W846" i="13"/>
  <c r="W847" i="13"/>
  <c r="W848" i="13"/>
  <c r="W849" i="13"/>
  <c r="W850" i="13"/>
  <c r="W851" i="13"/>
  <c r="W852" i="13"/>
  <c r="W853" i="13"/>
  <c r="W854" i="13"/>
  <c r="W855" i="13"/>
  <c r="W856" i="13"/>
  <c r="W857" i="13"/>
  <c r="W858" i="13"/>
  <c r="W859" i="13"/>
  <c r="W860" i="13"/>
  <c r="W861" i="13"/>
  <c r="W862" i="13"/>
  <c r="W863" i="13"/>
  <c r="W864" i="13"/>
  <c r="W865" i="13"/>
  <c r="W866" i="13"/>
  <c r="W867" i="13"/>
  <c r="W868" i="13"/>
  <c r="W869" i="13"/>
  <c r="W870" i="13"/>
  <c r="W871" i="13"/>
  <c r="W872" i="13"/>
  <c r="W873" i="13"/>
  <c r="W874" i="13"/>
  <c r="W875" i="13"/>
  <c r="W876" i="13"/>
  <c r="W877" i="13"/>
  <c r="W878" i="13"/>
  <c r="W879" i="13"/>
  <c r="W880" i="13"/>
  <c r="W881" i="13"/>
  <c r="W882" i="13"/>
  <c r="W883" i="13"/>
  <c r="W884" i="13"/>
  <c r="W885" i="13"/>
  <c r="W886" i="13"/>
  <c r="W887" i="13"/>
  <c r="W888" i="13"/>
  <c r="W889" i="13"/>
  <c r="W890" i="13"/>
  <c r="W891" i="13"/>
  <c r="W892" i="13"/>
  <c r="W893" i="13"/>
  <c r="W894" i="13"/>
  <c r="W895" i="13"/>
  <c r="W896" i="13"/>
  <c r="W897" i="13"/>
  <c r="W898" i="13"/>
  <c r="W899" i="13"/>
  <c r="W900" i="13"/>
  <c r="W901" i="13"/>
  <c r="W902" i="13"/>
  <c r="W903" i="13"/>
  <c r="W904" i="13"/>
  <c r="W905" i="13"/>
  <c r="W906" i="13"/>
  <c r="W907" i="13"/>
  <c r="W908" i="13"/>
  <c r="W909" i="13"/>
  <c r="W910" i="13"/>
  <c r="W911" i="13"/>
  <c r="W912" i="13"/>
  <c r="W913" i="13"/>
  <c r="W914" i="13"/>
  <c r="W915" i="13"/>
  <c r="W916" i="13"/>
  <c r="W917" i="13"/>
  <c r="W918" i="13"/>
  <c r="W919" i="13"/>
  <c r="W920" i="13"/>
  <c r="W921" i="13"/>
  <c r="W922" i="13"/>
  <c r="W923" i="13"/>
  <c r="W924" i="13"/>
  <c r="W925" i="13"/>
  <c r="W926" i="13"/>
  <c r="W927" i="13"/>
  <c r="W928" i="13"/>
  <c r="W929" i="13"/>
  <c r="W930" i="13"/>
  <c r="W931" i="13"/>
  <c r="W932" i="13"/>
  <c r="W933" i="13"/>
  <c r="W934" i="13"/>
  <c r="W935" i="13"/>
  <c r="W936" i="13"/>
  <c r="W937" i="13"/>
  <c r="W938" i="13"/>
  <c r="W939" i="13"/>
  <c r="W940" i="13"/>
  <c r="W941" i="13"/>
  <c r="W942" i="13"/>
  <c r="W943" i="13"/>
  <c r="W944" i="13"/>
  <c r="W945" i="13"/>
  <c r="W946" i="13"/>
  <c r="W947" i="13"/>
  <c r="W948" i="13"/>
  <c r="W949" i="13"/>
  <c r="W950" i="13"/>
  <c r="W951" i="13"/>
  <c r="W952" i="13"/>
  <c r="W953" i="13"/>
  <c r="W954" i="13"/>
  <c r="W955" i="13"/>
  <c r="W956" i="13"/>
  <c r="W957" i="13"/>
  <c r="W958" i="13"/>
  <c r="W959" i="13"/>
  <c r="W960" i="13"/>
  <c r="W961" i="13"/>
  <c r="W962" i="13"/>
  <c r="W963" i="13"/>
  <c r="W964" i="13"/>
  <c r="W965" i="13"/>
  <c r="W966" i="13"/>
  <c r="W967" i="13"/>
  <c r="W968" i="13"/>
  <c r="W969" i="13"/>
  <c r="W970" i="13"/>
  <c r="W971" i="13"/>
  <c r="W972" i="13"/>
  <c r="W973" i="13"/>
  <c r="W974" i="13"/>
  <c r="W975" i="13"/>
  <c r="W976" i="13"/>
  <c r="W977" i="13"/>
  <c r="W978" i="13"/>
  <c r="W979" i="13"/>
  <c r="W980" i="13"/>
  <c r="W981" i="13"/>
  <c r="W982" i="13"/>
  <c r="W983" i="13"/>
  <c r="W984" i="13"/>
  <c r="W985" i="13"/>
  <c r="W986" i="13"/>
  <c r="W987" i="13"/>
  <c r="W988" i="13"/>
  <c r="W989" i="13"/>
  <c r="W990" i="13"/>
  <c r="W991" i="13"/>
  <c r="W992" i="13"/>
  <c r="W993" i="13"/>
  <c r="W994" i="13"/>
  <c r="W995" i="13"/>
  <c r="W996" i="13"/>
  <c r="W997" i="13"/>
  <c r="W998" i="13"/>
  <c r="W999" i="13"/>
  <c r="W1000" i="13"/>
  <c r="W1001" i="13"/>
  <c r="W1002" i="13"/>
  <c r="W1003" i="13"/>
  <c r="W1004" i="13"/>
  <c r="W1005" i="13"/>
  <c r="W1006" i="13"/>
  <c r="W1007" i="13"/>
  <c r="W1008" i="13"/>
  <c r="W1009" i="13"/>
  <c r="W1010" i="13"/>
  <c r="W1011" i="13"/>
  <c r="W1012" i="13"/>
  <c r="W1013" i="13"/>
  <c r="W1014" i="13"/>
  <c r="W1015" i="13"/>
  <c r="W1016" i="13"/>
  <c r="W1017" i="13"/>
  <c r="W1018" i="13"/>
  <c r="W1019" i="13"/>
  <c r="W1020" i="13"/>
  <c r="W1021" i="13"/>
  <c r="W1022" i="13"/>
  <c r="W1023" i="13"/>
  <c r="W1024" i="13"/>
  <c r="W1025" i="13"/>
  <c r="W1026" i="13"/>
  <c r="W1027" i="13"/>
  <c r="W1028" i="13"/>
  <c r="W1029" i="13"/>
  <c r="W1030" i="13"/>
  <c r="W1031" i="13"/>
  <c r="W1032" i="13"/>
  <c r="W1033" i="13"/>
  <c r="W1034" i="13"/>
  <c r="W1035" i="13"/>
  <c r="W1036" i="13"/>
  <c r="W1037" i="13"/>
  <c r="W1038" i="13"/>
  <c r="W1039" i="13"/>
  <c r="W1040" i="13"/>
  <c r="W1041" i="13"/>
  <c r="W1042" i="13"/>
  <c r="W1043" i="13"/>
  <c r="W1044" i="13"/>
  <c r="W1045" i="13"/>
  <c r="W1046" i="13"/>
  <c r="W1047" i="13"/>
  <c r="W1048" i="13"/>
  <c r="W1049" i="13"/>
  <c r="W1050" i="13"/>
  <c r="W1051" i="13"/>
  <c r="W1052" i="13"/>
  <c r="W1053" i="13"/>
  <c r="W1054" i="13"/>
  <c r="W1055" i="13"/>
  <c r="W1056" i="13"/>
  <c r="W1057" i="13"/>
  <c r="W1058" i="13"/>
  <c r="W1059" i="13"/>
  <c r="W1060" i="13"/>
  <c r="W1061" i="13"/>
  <c r="W1062" i="13"/>
  <c r="W1063" i="13"/>
  <c r="W1064" i="13"/>
  <c r="W1065" i="13"/>
  <c r="W1066" i="13"/>
  <c r="W1067" i="13"/>
  <c r="W1068" i="13"/>
  <c r="W1069" i="13"/>
  <c r="W1070" i="13"/>
  <c r="W1071" i="13"/>
  <c r="W1072" i="13"/>
  <c r="W1073" i="13"/>
  <c r="W1074" i="13"/>
  <c r="W1075" i="13"/>
  <c r="W1076" i="13"/>
  <c r="W1077" i="13"/>
  <c r="W1078" i="13"/>
  <c r="W1079" i="13"/>
  <c r="W1080" i="13"/>
  <c r="W1081" i="13"/>
  <c r="W1082" i="13"/>
  <c r="W1083" i="13"/>
  <c r="W1084" i="13"/>
  <c r="W1085" i="13"/>
  <c r="W1086" i="13"/>
  <c r="W1087" i="13"/>
  <c r="W1088" i="13"/>
  <c r="W1089" i="13"/>
  <c r="W1090" i="13"/>
  <c r="W1091" i="13"/>
  <c r="W1092" i="13"/>
  <c r="W1093" i="13"/>
  <c r="W1094" i="13"/>
  <c r="W1095" i="13"/>
  <c r="W1096" i="13"/>
  <c r="W1097" i="13"/>
  <c r="W1098" i="13"/>
  <c r="W1099" i="13"/>
  <c r="W1100" i="13"/>
  <c r="W1101" i="13"/>
  <c r="W1102" i="13"/>
  <c r="W1103" i="13"/>
  <c r="W1104" i="13"/>
  <c r="W1105" i="13"/>
  <c r="W1106" i="13"/>
  <c r="W1107" i="13"/>
  <c r="W1108" i="13"/>
  <c r="W1109" i="13"/>
  <c r="W1110" i="13"/>
  <c r="W1111" i="13"/>
  <c r="W1112" i="13"/>
  <c r="W1113" i="13"/>
  <c r="W1114" i="13"/>
  <c r="W1115" i="13"/>
  <c r="W1116" i="13"/>
  <c r="W1117" i="13"/>
  <c r="W1118" i="13"/>
  <c r="W1119" i="13"/>
  <c r="W1120" i="13"/>
  <c r="W1121" i="13"/>
  <c r="W1122" i="13"/>
  <c r="W1123" i="13"/>
  <c r="W1124" i="13"/>
  <c r="W1125" i="13"/>
  <c r="W1126" i="13"/>
  <c r="W1127" i="13"/>
  <c r="W1128" i="13"/>
  <c r="W1129" i="13"/>
  <c r="W1130" i="13"/>
  <c r="W1131" i="13"/>
  <c r="W1132" i="13"/>
  <c r="W1133" i="13"/>
  <c r="W1134" i="13"/>
  <c r="W1135" i="13"/>
  <c r="W1136" i="13"/>
  <c r="W1137" i="13"/>
  <c r="W1138" i="13"/>
  <c r="W1139" i="13"/>
  <c r="W1140" i="13"/>
  <c r="W1141" i="13"/>
  <c r="W1142" i="13"/>
  <c r="W1143" i="13"/>
  <c r="W1144" i="13"/>
  <c r="W1145" i="13"/>
  <c r="W1146" i="13"/>
  <c r="W1147" i="13"/>
  <c r="W1148" i="13"/>
  <c r="W1149" i="13"/>
  <c r="W1150" i="13"/>
  <c r="W1151" i="13"/>
  <c r="W1152" i="13"/>
  <c r="W1153" i="13"/>
  <c r="W1154" i="13"/>
  <c r="W1155" i="13"/>
  <c r="W1156" i="13"/>
  <c r="W1157" i="13"/>
  <c r="W1158" i="13"/>
  <c r="W1159" i="13"/>
  <c r="W1160" i="13"/>
  <c r="W1161" i="13"/>
  <c r="W1162" i="13"/>
  <c r="W1163" i="13"/>
  <c r="W1164" i="13"/>
  <c r="W1165" i="13"/>
  <c r="W1166" i="13"/>
  <c r="W1167" i="13"/>
  <c r="W1168" i="13"/>
  <c r="W1169" i="13"/>
  <c r="W1170" i="13"/>
  <c r="W1171" i="13"/>
  <c r="W1172" i="13"/>
  <c r="W1173" i="13"/>
  <c r="W1174" i="13"/>
  <c r="W1175" i="13"/>
  <c r="W1176" i="13"/>
  <c r="W1177" i="13"/>
  <c r="W1178" i="13"/>
  <c r="W1179" i="13"/>
  <c r="W1180" i="13"/>
  <c r="W1181" i="13"/>
  <c r="W1182" i="13"/>
  <c r="W1183" i="13"/>
  <c r="W1184" i="13"/>
  <c r="W1185" i="13"/>
  <c r="W1186" i="13"/>
  <c r="W1187" i="13"/>
  <c r="W1188" i="13"/>
  <c r="W1189" i="13"/>
  <c r="W1190" i="13"/>
  <c r="W1191" i="13"/>
  <c r="W1192" i="13"/>
  <c r="W1193" i="13"/>
  <c r="W1194" i="13"/>
  <c r="W1195" i="13"/>
  <c r="W1196" i="13"/>
  <c r="W1197" i="13"/>
  <c r="W1198" i="13"/>
  <c r="W1199" i="13"/>
  <c r="W1200" i="13"/>
  <c r="W1201" i="13"/>
  <c r="W1202" i="13"/>
  <c r="W1203" i="13"/>
  <c r="W1204" i="13"/>
  <c r="W1205" i="13"/>
  <c r="W1206" i="13"/>
  <c r="W1207" i="13"/>
  <c r="W1208" i="13"/>
  <c r="W1209" i="13"/>
  <c r="W1210" i="13"/>
  <c r="W1211" i="13"/>
  <c r="W1212" i="13"/>
  <c r="W1213" i="13"/>
  <c r="W1214" i="13"/>
  <c r="W1215" i="13"/>
  <c r="W1216" i="13"/>
  <c r="W1217" i="13"/>
  <c r="W1218" i="13"/>
  <c r="W1219" i="13"/>
  <c r="W1220" i="13"/>
  <c r="W1221" i="13"/>
  <c r="W1222" i="13"/>
  <c r="W1223" i="13"/>
  <c r="W1224" i="13"/>
  <c r="W1225" i="13"/>
  <c r="W1226" i="13"/>
  <c r="W1227" i="13"/>
  <c r="W1228" i="13"/>
  <c r="W1229" i="13"/>
  <c r="W1230" i="13"/>
  <c r="W1231" i="13"/>
  <c r="W1232" i="13"/>
  <c r="W1233" i="13"/>
  <c r="W1234" i="13"/>
  <c r="W1235" i="13"/>
  <c r="W1236" i="13"/>
  <c r="W1237" i="13"/>
  <c r="W1238" i="13"/>
  <c r="W1239" i="13"/>
  <c r="W1240" i="13"/>
  <c r="W1241" i="13"/>
  <c r="W1242" i="13"/>
  <c r="W1243" i="13"/>
  <c r="W1244" i="13"/>
  <c r="W1245" i="13"/>
  <c r="W1246" i="13"/>
  <c r="W1247" i="13"/>
  <c r="W1248" i="13"/>
  <c r="W1249" i="13"/>
  <c r="W1250" i="13"/>
  <c r="W1251" i="13"/>
  <c r="W1252" i="13"/>
  <c r="W1253" i="13"/>
  <c r="W1254" i="13"/>
  <c r="W1255" i="13"/>
  <c r="W1256" i="13"/>
  <c r="W1257" i="13"/>
  <c r="W1258" i="13"/>
  <c r="W1259" i="13"/>
  <c r="W1260" i="13"/>
  <c r="W1261" i="13"/>
  <c r="W1262" i="13"/>
  <c r="W1263" i="13"/>
  <c r="W1264" i="13"/>
  <c r="W1265" i="13"/>
  <c r="W1266" i="13"/>
  <c r="W1267" i="13"/>
  <c r="W1268" i="13"/>
  <c r="W1269" i="13"/>
  <c r="W1270" i="13"/>
  <c r="W1271" i="13"/>
  <c r="W1272" i="13"/>
  <c r="W1273" i="13"/>
  <c r="W1274" i="13"/>
  <c r="W1275" i="13"/>
  <c r="W1276" i="13"/>
  <c r="W1277" i="13"/>
  <c r="W1278" i="13"/>
  <c r="W1279" i="13"/>
  <c r="W1280" i="13"/>
  <c r="W1281" i="13"/>
  <c r="W1282" i="13"/>
  <c r="W1283" i="13"/>
  <c r="W1284" i="13"/>
  <c r="W1285" i="13"/>
  <c r="W1286" i="13"/>
  <c r="W1287" i="13"/>
  <c r="W1288" i="13"/>
  <c r="W1289" i="13"/>
  <c r="W1290" i="13"/>
  <c r="W1291" i="13"/>
  <c r="W1292" i="13"/>
  <c r="W1293" i="13"/>
  <c r="W1294" i="13"/>
  <c r="W1295" i="13"/>
  <c r="W1296" i="13"/>
  <c r="W1297" i="13"/>
  <c r="W1298" i="13"/>
  <c r="W1299" i="13"/>
  <c r="W1300" i="13"/>
  <c r="W1301" i="13"/>
  <c r="W1302" i="13"/>
  <c r="W1303" i="13"/>
  <c r="W1304" i="13"/>
  <c r="W1305" i="13"/>
  <c r="W1306" i="13"/>
  <c r="W1307" i="13"/>
  <c r="W1308" i="13"/>
  <c r="W1309" i="13"/>
  <c r="W1310" i="13"/>
  <c r="W1311" i="13"/>
  <c r="W1312" i="13"/>
  <c r="W1313" i="13"/>
  <c r="W1314" i="13"/>
  <c r="W1315" i="13"/>
  <c r="W1316" i="13"/>
  <c r="W1317" i="13"/>
  <c r="W1318" i="13"/>
  <c r="W1319" i="13"/>
  <c r="W1320" i="13"/>
  <c r="W1321" i="13"/>
  <c r="W1322" i="13"/>
  <c r="W1323" i="13"/>
  <c r="W1324" i="13"/>
  <c r="W1325" i="13"/>
  <c r="W1326" i="13"/>
  <c r="W1327" i="13"/>
  <c r="W1328" i="13"/>
  <c r="W1329" i="13"/>
  <c r="W1330" i="13"/>
  <c r="W1331" i="13"/>
  <c r="W1332" i="13"/>
  <c r="W1333" i="13"/>
  <c r="W1334" i="13"/>
  <c r="W1335" i="13"/>
  <c r="W1336" i="13"/>
  <c r="W1337" i="13"/>
  <c r="W1338" i="13"/>
  <c r="W1339" i="13"/>
  <c r="W1340" i="13"/>
  <c r="W1341" i="13"/>
  <c r="W1342" i="13"/>
  <c r="W1343" i="13"/>
  <c r="W1344" i="13"/>
  <c r="W1345" i="13"/>
  <c r="W1346" i="13"/>
  <c r="W1347" i="13"/>
  <c r="W1348" i="13"/>
  <c r="W1349" i="13"/>
  <c r="W1350" i="13"/>
  <c r="W1351" i="13"/>
  <c r="W1352" i="13"/>
  <c r="W1353" i="13"/>
  <c r="W1354" i="13"/>
  <c r="W1355" i="13"/>
  <c r="W1356" i="13"/>
  <c r="W1357" i="13"/>
  <c r="W1358" i="13"/>
  <c r="W1359" i="13"/>
  <c r="W1360" i="13"/>
  <c r="W1361" i="13"/>
  <c r="W1362" i="13"/>
  <c r="W1363" i="13"/>
  <c r="W1364" i="13"/>
  <c r="W1365" i="13"/>
  <c r="W1366" i="13"/>
  <c r="W1367" i="13"/>
  <c r="W1368" i="13"/>
  <c r="W1369" i="13"/>
  <c r="W1370" i="13"/>
  <c r="W1371" i="13"/>
  <c r="W1372" i="13"/>
  <c r="W1373" i="13"/>
  <c r="W1374" i="13"/>
  <c r="W1375" i="13"/>
  <c r="W1376" i="13"/>
  <c r="W1377" i="13"/>
  <c r="W1378" i="13"/>
  <c r="W1379" i="13"/>
  <c r="W1380" i="13"/>
  <c r="W1381" i="13"/>
  <c r="W1382" i="13"/>
  <c r="W1383" i="13"/>
  <c r="W1384" i="13"/>
  <c r="W1385" i="13"/>
  <c r="W1386" i="13"/>
  <c r="W1387" i="13"/>
  <c r="W1388" i="13"/>
  <c r="W1389" i="13"/>
  <c r="W1390" i="13"/>
  <c r="W1391" i="13"/>
  <c r="W1392" i="13"/>
  <c r="W1393" i="13"/>
  <c r="W1394" i="13"/>
  <c r="W1395" i="13"/>
  <c r="W1396" i="13"/>
  <c r="W1397" i="13"/>
  <c r="W1398" i="13"/>
  <c r="W1399" i="13"/>
  <c r="W1400" i="13"/>
  <c r="W1401" i="13"/>
  <c r="W1402" i="13"/>
  <c r="W1403" i="13"/>
  <c r="W1404" i="13"/>
  <c r="W1405" i="13"/>
  <c r="W1406" i="13"/>
  <c r="W1407" i="13"/>
  <c r="W1408" i="13"/>
  <c r="W1409" i="13"/>
  <c r="W1410" i="13"/>
  <c r="W1411" i="13"/>
  <c r="W1412" i="13"/>
  <c r="W1413" i="13"/>
  <c r="W1414" i="13"/>
  <c r="W1415" i="13"/>
  <c r="W1416" i="13"/>
  <c r="W1417" i="13"/>
  <c r="W1418" i="13"/>
  <c r="W1419" i="13"/>
  <c r="W1420" i="13"/>
  <c r="W1421" i="13"/>
  <c r="W1422" i="13"/>
  <c r="W1423" i="13"/>
  <c r="W1424" i="13"/>
  <c r="W1425" i="13"/>
  <c r="W1426" i="13"/>
  <c r="W1427" i="13"/>
  <c r="W1428" i="13"/>
  <c r="W1429" i="13"/>
  <c r="W1430" i="13"/>
  <c r="W1431" i="13"/>
  <c r="W1432" i="13"/>
  <c r="W1433" i="13"/>
  <c r="W1434" i="13"/>
  <c r="W1435" i="13"/>
  <c r="W1436" i="13"/>
  <c r="W1437" i="13"/>
  <c r="W1438" i="13"/>
  <c r="W1439" i="13"/>
  <c r="W1440" i="13"/>
  <c r="W1441" i="13"/>
  <c r="W1442" i="13"/>
  <c r="W1443" i="13"/>
  <c r="W1444" i="13"/>
  <c r="W1445" i="13"/>
  <c r="W1446" i="13"/>
  <c r="W1447" i="13"/>
  <c r="W1448" i="13"/>
  <c r="W1449" i="13"/>
  <c r="W1450" i="13"/>
  <c r="W1451" i="13"/>
  <c r="W1452" i="13"/>
  <c r="W1453" i="13"/>
  <c r="W1454" i="13"/>
  <c r="W1455" i="13"/>
  <c r="W1456" i="13"/>
  <c r="W1457" i="13"/>
  <c r="W1458" i="13"/>
  <c r="W1459" i="13"/>
  <c r="W1460" i="13"/>
  <c r="W1461" i="13"/>
  <c r="W1462" i="13"/>
  <c r="W1463" i="13"/>
  <c r="W1464" i="13"/>
  <c r="W1465" i="13"/>
  <c r="W1466" i="13"/>
  <c r="W1467" i="13"/>
  <c r="W1468" i="13"/>
  <c r="W1469" i="13"/>
  <c r="W1470" i="13"/>
  <c r="W1471" i="13"/>
  <c r="W1472" i="13"/>
  <c r="W1473" i="13"/>
  <c r="W1474" i="13"/>
  <c r="W1475" i="13"/>
  <c r="W1476" i="13"/>
  <c r="W1477" i="13"/>
  <c r="W1478" i="13"/>
  <c r="W1479" i="13"/>
  <c r="W1480" i="13"/>
  <c r="W1481" i="13"/>
  <c r="W1482" i="13"/>
  <c r="W1483" i="13"/>
  <c r="W1484" i="13"/>
  <c r="W1485" i="13"/>
  <c r="W1486" i="13"/>
  <c r="W1487" i="13"/>
  <c r="W1488" i="13"/>
  <c r="W1489" i="13"/>
  <c r="W1490" i="13"/>
  <c r="W1491" i="13"/>
  <c r="W1492" i="13"/>
  <c r="W1493" i="13"/>
  <c r="W1494" i="13"/>
  <c r="W1495" i="13"/>
  <c r="W1496" i="13"/>
  <c r="W1497" i="13"/>
  <c r="W1498" i="13"/>
  <c r="W1499" i="13"/>
  <c r="W1500" i="13"/>
  <c r="W1501" i="13"/>
  <c r="W1502" i="13"/>
  <c r="W1503" i="13"/>
  <c r="W1504" i="13"/>
  <c r="W1505" i="13"/>
  <c r="W1506" i="13"/>
  <c r="W1507" i="13"/>
  <c r="W1508" i="13"/>
  <c r="W1509" i="13"/>
  <c r="W1510" i="13"/>
  <c r="W1511" i="13"/>
  <c r="W1512" i="13"/>
  <c r="W1513" i="13"/>
  <c r="W1514" i="13"/>
  <c r="W1515" i="13"/>
  <c r="W1516" i="13"/>
  <c r="W1517" i="13"/>
  <c r="W1518" i="13"/>
  <c r="W1519" i="13"/>
  <c r="W1520" i="13"/>
  <c r="W1521" i="13"/>
  <c r="W1522" i="13"/>
  <c r="W1523" i="13"/>
  <c r="W1524" i="13"/>
  <c r="W1525" i="13"/>
  <c r="W1526" i="13"/>
  <c r="W1527" i="13"/>
  <c r="W1528" i="13"/>
  <c r="W1529" i="13"/>
  <c r="W1530" i="13"/>
  <c r="W1531" i="13"/>
  <c r="W1532" i="13"/>
  <c r="W1533" i="13"/>
  <c r="W1534" i="13"/>
  <c r="W1535" i="13"/>
  <c r="W1536" i="13"/>
  <c r="W1537" i="13"/>
  <c r="W1538" i="13"/>
  <c r="W1539" i="13"/>
  <c r="W1540" i="13"/>
  <c r="W1541" i="13"/>
  <c r="W1542" i="13"/>
  <c r="W1543" i="13"/>
  <c r="W1544" i="13"/>
  <c r="W1545" i="13"/>
  <c r="W1546" i="13"/>
  <c r="W1547" i="13"/>
  <c r="W1548" i="13"/>
  <c r="W1549" i="13"/>
  <c r="W1550" i="13"/>
  <c r="W1551" i="13"/>
  <c r="W1552" i="13"/>
  <c r="W1553" i="13"/>
  <c r="W1554" i="13"/>
  <c r="W1555" i="13"/>
  <c r="W1556" i="13"/>
  <c r="W1557" i="13"/>
  <c r="W1558" i="13"/>
  <c r="W1559" i="13"/>
  <c r="W1560" i="13"/>
  <c r="W1561" i="13"/>
  <c r="W1562" i="13"/>
  <c r="W1563" i="13"/>
  <c r="W1564" i="13"/>
  <c r="W1565" i="13"/>
  <c r="W1566" i="13"/>
  <c r="W1567" i="13"/>
  <c r="W1568" i="13"/>
  <c r="W1569" i="13"/>
  <c r="W1570" i="13"/>
  <c r="W1571" i="13"/>
  <c r="W1572" i="13"/>
  <c r="W1573" i="13"/>
  <c r="W1574" i="13"/>
  <c r="W1575" i="13"/>
  <c r="W1576" i="13"/>
  <c r="W1577" i="13"/>
  <c r="W1578" i="13"/>
  <c r="W1579" i="13"/>
  <c r="W1580" i="13"/>
  <c r="W1581" i="13"/>
  <c r="W1582" i="13"/>
  <c r="W1583" i="13"/>
  <c r="W1584" i="13"/>
  <c r="W1585" i="13"/>
  <c r="W1586" i="13"/>
  <c r="W1587" i="13"/>
  <c r="W1588" i="13"/>
  <c r="W1589" i="13"/>
  <c r="W1590" i="13"/>
  <c r="W1591" i="13"/>
  <c r="W1592" i="13"/>
  <c r="W1593" i="13"/>
  <c r="W1594" i="13"/>
  <c r="W1595" i="13"/>
  <c r="W1596" i="13"/>
  <c r="W1597" i="13"/>
  <c r="W1598" i="13"/>
  <c r="W1599" i="13"/>
  <c r="W1600" i="13"/>
  <c r="W1601" i="13"/>
  <c r="W1602" i="13"/>
  <c r="W1603" i="13"/>
  <c r="W1604" i="13"/>
  <c r="W1605" i="13"/>
  <c r="W1606" i="13"/>
  <c r="W1607" i="13"/>
  <c r="W1608" i="13"/>
  <c r="W1609" i="13"/>
  <c r="W1610" i="13"/>
  <c r="W1611" i="13"/>
  <c r="W1612" i="13"/>
  <c r="W1613" i="13"/>
  <c r="W1614" i="13"/>
  <c r="W1615" i="13"/>
  <c r="W1616" i="13"/>
  <c r="W1617" i="13"/>
  <c r="W1618" i="13"/>
  <c r="W1619" i="13"/>
  <c r="W1620" i="13"/>
  <c r="W1621" i="13"/>
  <c r="W1622" i="13"/>
  <c r="W1623" i="13"/>
  <c r="W1624" i="13"/>
  <c r="W1625" i="13"/>
  <c r="W1626" i="13"/>
  <c r="W1627" i="13"/>
  <c r="W1628" i="13"/>
  <c r="W1629" i="13"/>
  <c r="W1630" i="13"/>
  <c r="W1631" i="13"/>
  <c r="W1632" i="13"/>
  <c r="W1633" i="13"/>
  <c r="W1634" i="13"/>
  <c r="W1635" i="13"/>
  <c r="W1636" i="13"/>
  <c r="W1637" i="13"/>
  <c r="W1638" i="13"/>
  <c r="W1639" i="13"/>
  <c r="W1640" i="13"/>
  <c r="W1641" i="13"/>
  <c r="W1642" i="13"/>
  <c r="W1643" i="13"/>
  <c r="W1644" i="13"/>
  <c r="W1645" i="13"/>
  <c r="W1646" i="13"/>
  <c r="W1647" i="13"/>
  <c r="W1648" i="13"/>
  <c r="W1649" i="13"/>
  <c r="W1650" i="13"/>
  <c r="W1651" i="13"/>
  <c r="W1652" i="13"/>
  <c r="W1653" i="13"/>
  <c r="W1654" i="13"/>
  <c r="W1655" i="13"/>
  <c r="W1656" i="13"/>
  <c r="W1657" i="13"/>
  <c r="W1658" i="13"/>
  <c r="W1659" i="13"/>
  <c r="W1660" i="13"/>
  <c r="W1661" i="13"/>
  <c r="W1662" i="13"/>
  <c r="W1663" i="13"/>
  <c r="W1664" i="13"/>
  <c r="W1665" i="13"/>
  <c r="W1666" i="13"/>
  <c r="W1667" i="13"/>
  <c r="W1668" i="13"/>
  <c r="W1669" i="13"/>
  <c r="W1670" i="13"/>
  <c r="W1671" i="13"/>
  <c r="W1672" i="13"/>
  <c r="W1673" i="13"/>
  <c r="W1674" i="13"/>
  <c r="W1675" i="13"/>
  <c r="W1676" i="13"/>
  <c r="W1677" i="13"/>
  <c r="W1678" i="13"/>
  <c r="W1679" i="13"/>
  <c r="W1680" i="13"/>
  <c r="W1681" i="13"/>
  <c r="W1682" i="13"/>
  <c r="W1683" i="13"/>
  <c r="W1684" i="13"/>
  <c r="W1685" i="13"/>
  <c r="W1686" i="13"/>
  <c r="W1687" i="13"/>
  <c r="W1688" i="13"/>
  <c r="W1689" i="13"/>
  <c r="W1690" i="13"/>
  <c r="W1691" i="13"/>
  <c r="W1692" i="13"/>
  <c r="W1693" i="13"/>
  <c r="W1694" i="13"/>
  <c r="W1695" i="13"/>
  <c r="W1696" i="13"/>
  <c r="W1697" i="13"/>
  <c r="W1698" i="13"/>
  <c r="W1699" i="13"/>
  <c r="W1700" i="13"/>
  <c r="W1701" i="13"/>
  <c r="W1702" i="13"/>
  <c r="W1703" i="13"/>
  <c r="W1704" i="13"/>
  <c r="W1705" i="13"/>
  <c r="W1706" i="13"/>
  <c r="W1707" i="13"/>
  <c r="W1708" i="13"/>
  <c r="W1709" i="13"/>
  <c r="W1710" i="13"/>
  <c r="W1711" i="13"/>
  <c r="W1712" i="13"/>
  <c r="W1713" i="13"/>
  <c r="W1714" i="13"/>
  <c r="W1715" i="13"/>
  <c r="W1716" i="13"/>
  <c r="W1717" i="13"/>
  <c r="W1718" i="13"/>
  <c r="W1719" i="13"/>
  <c r="W1720" i="13"/>
  <c r="W1721" i="13"/>
  <c r="W1722" i="13"/>
  <c r="W1723" i="13"/>
  <c r="W1724" i="13"/>
  <c r="W1725" i="13"/>
  <c r="W1726" i="13"/>
  <c r="W1727" i="13"/>
  <c r="W1728" i="13"/>
  <c r="W1729" i="13"/>
  <c r="W1730" i="13"/>
  <c r="W1731" i="13"/>
  <c r="W1732" i="13"/>
  <c r="W1733" i="13"/>
  <c r="W1734" i="13"/>
  <c r="W1735" i="13"/>
  <c r="W1736" i="13"/>
  <c r="W1737" i="13"/>
  <c r="W1738" i="13"/>
  <c r="W1739" i="13"/>
  <c r="W1740" i="13"/>
  <c r="W1741" i="13"/>
  <c r="W1742" i="13"/>
  <c r="W1743" i="13"/>
  <c r="W1744" i="13"/>
  <c r="W1745" i="13"/>
  <c r="W1746" i="13"/>
  <c r="W1747" i="13"/>
  <c r="W1748" i="13"/>
  <c r="W1749" i="13"/>
  <c r="W1750" i="13"/>
  <c r="W1751" i="13"/>
  <c r="W1752" i="13"/>
  <c r="W1753" i="13"/>
  <c r="W1754" i="13"/>
  <c r="W1755" i="13"/>
  <c r="W1756" i="13"/>
  <c r="W1757" i="13"/>
  <c r="W1758" i="13"/>
  <c r="W1759" i="13"/>
  <c r="W1760" i="13"/>
  <c r="W1761" i="13"/>
  <c r="W1762" i="13"/>
  <c r="W1763" i="13"/>
  <c r="W1764" i="13"/>
  <c r="W1765" i="13"/>
  <c r="W1766" i="13"/>
  <c r="W1767" i="13"/>
  <c r="W1768" i="13"/>
  <c r="W1769" i="13"/>
  <c r="W1770" i="13"/>
  <c r="W1771" i="13"/>
  <c r="W1772" i="13"/>
  <c r="W1773" i="13"/>
  <c r="W1774" i="13"/>
  <c r="W1775" i="13"/>
  <c r="W1776" i="13"/>
  <c r="W1777" i="13"/>
  <c r="W1778" i="13"/>
  <c r="W1779" i="13"/>
  <c r="W1780" i="13"/>
  <c r="W1781" i="13"/>
  <c r="W1782" i="13"/>
  <c r="W1783" i="13"/>
  <c r="W1784" i="13"/>
  <c r="W1785" i="13"/>
  <c r="W1786" i="13"/>
  <c r="W1787" i="13"/>
  <c r="W1788" i="13"/>
  <c r="W1789" i="13"/>
  <c r="W1790" i="13"/>
  <c r="W1791" i="13"/>
  <c r="W1792" i="13"/>
  <c r="W1793" i="13"/>
  <c r="W1794" i="13"/>
  <c r="W1795" i="13"/>
  <c r="W1796" i="13"/>
  <c r="W1797" i="13"/>
  <c r="W1798" i="13"/>
  <c r="W1799" i="13"/>
  <c r="W1800" i="13"/>
  <c r="W1801" i="13"/>
  <c r="W1802" i="13"/>
  <c r="W1803" i="13"/>
  <c r="W1804" i="13"/>
  <c r="W1805" i="13"/>
  <c r="W1806" i="13"/>
  <c r="W1807" i="13"/>
  <c r="W1808" i="13"/>
  <c r="W1809" i="13"/>
  <c r="W1810" i="13"/>
  <c r="W1811" i="13"/>
  <c r="W1812" i="13"/>
  <c r="W1813" i="13"/>
  <c r="W1814" i="13"/>
  <c r="W1815" i="13"/>
  <c r="W1816" i="13"/>
  <c r="W1817" i="13"/>
  <c r="W1818" i="13"/>
  <c r="W1819" i="13"/>
  <c r="W1820" i="13"/>
  <c r="W1821" i="13"/>
  <c r="W1822" i="13"/>
  <c r="W1823" i="13"/>
  <c r="W1824" i="13"/>
  <c r="W1825" i="13"/>
  <c r="W1826" i="13"/>
  <c r="W1827" i="13"/>
  <c r="W1828" i="13"/>
  <c r="W1829" i="13"/>
  <c r="W1830" i="13"/>
  <c r="W1831" i="13"/>
  <c r="W1832" i="13"/>
  <c r="W1833" i="13"/>
  <c r="W1834" i="13"/>
  <c r="W1835" i="13"/>
  <c r="W1836" i="13"/>
  <c r="W1837" i="13"/>
  <c r="W1838" i="13"/>
  <c r="W1839" i="13"/>
  <c r="W1840" i="13"/>
  <c r="W1841" i="13"/>
  <c r="W1842" i="13"/>
  <c r="W1843" i="13"/>
  <c r="W1844" i="13"/>
  <c r="W1845" i="13"/>
  <c r="W1846" i="13"/>
  <c r="W1847" i="13"/>
  <c r="W1848" i="13"/>
  <c r="W1849" i="13"/>
  <c r="W1850" i="13"/>
  <c r="W1851" i="13"/>
  <c r="W1852" i="13"/>
  <c r="W1853" i="13"/>
  <c r="W1854" i="13"/>
  <c r="W1855" i="13"/>
  <c r="W1856" i="13"/>
  <c r="W1857" i="13"/>
  <c r="W1858" i="13"/>
  <c r="W1859" i="13"/>
  <c r="W1860" i="13"/>
  <c r="W1861" i="13"/>
  <c r="W1862" i="13"/>
  <c r="W1863" i="13"/>
  <c r="W1864" i="13"/>
  <c r="W1865" i="13"/>
  <c r="W1866" i="13"/>
  <c r="W1867" i="13"/>
  <c r="W1868" i="13"/>
  <c r="W1869" i="13"/>
  <c r="W1870" i="13"/>
  <c r="W1871" i="13"/>
  <c r="W1872" i="13"/>
  <c r="W1873" i="13"/>
  <c r="W1874" i="13"/>
  <c r="W1875" i="13"/>
  <c r="W1876" i="13"/>
  <c r="W1877" i="13"/>
  <c r="W1878" i="13"/>
  <c r="W1879" i="13"/>
  <c r="W1880" i="13"/>
  <c r="W1881" i="13"/>
  <c r="W1882" i="13"/>
  <c r="W1883" i="13"/>
  <c r="W1884" i="13"/>
  <c r="W1885" i="13"/>
  <c r="W1886" i="13"/>
  <c r="W1887" i="13"/>
  <c r="W1888" i="13"/>
  <c r="W1889" i="13"/>
  <c r="W1890" i="13"/>
  <c r="W1891" i="13"/>
  <c r="W1892" i="13"/>
  <c r="W1893" i="13"/>
  <c r="W1894" i="13"/>
  <c r="W1895" i="13"/>
  <c r="W1896" i="13"/>
  <c r="W1897" i="13"/>
  <c r="W1898" i="13"/>
  <c r="W1899" i="13"/>
  <c r="W1900" i="13"/>
  <c r="W1901" i="13"/>
  <c r="W1902" i="13"/>
  <c r="W1903" i="13"/>
  <c r="W1904" i="13"/>
  <c r="W1905" i="13"/>
  <c r="W1906" i="13"/>
  <c r="W1907" i="13"/>
  <c r="W1908" i="13"/>
  <c r="W1909" i="13"/>
  <c r="W1910" i="13"/>
  <c r="W1911" i="13"/>
  <c r="W1912" i="13"/>
  <c r="W1913" i="13"/>
  <c r="W1914" i="13"/>
  <c r="W1915" i="13"/>
  <c r="W1916" i="13"/>
  <c r="W1917" i="13"/>
  <c r="W1918" i="13"/>
  <c r="W1919" i="13"/>
  <c r="W1920" i="13"/>
  <c r="W1921" i="13"/>
  <c r="W1922" i="13"/>
  <c r="W1923" i="13"/>
  <c r="W1924" i="13"/>
  <c r="W1925" i="13"/>
  <c r="W1926" i="13"/>
  <c r="W1927" i="13"/>
  <c r="W1928" i="13"/>
  <c r="W1929" i="13"/>
  <c r="W1930" i="13"/>
  <c r="W1931" i="13"/>
  <c r="W1932" i="13"/>
  <c r="W1933" i="13"/>
  <c r="W1934" i="13"/>
  <c r="W1935" i="13"/>
  <c r="W1936" i="13"/>
  <c r="W1937" i="13"/>
  <c r="W1938" i="13"/>
  <c r="W1939" i="13"/>
  <c r="W1940" i="13"/>
  <c r="W1941" i="13"/>
  <c r="W1942" i="13"/>
  <c r="W1943" i="13"/>
  <c r="W1944" i="13"/>
  <c r="W1945" i="13"/>
  <c r="W1946" i="13"/>
  <c r="W1947" i="13"/>
  <c r="W1948" i="13"/>
  <c r="W1949" i="13"/>
  <c r="W1950" i="13"/>
  <c r="W1951" i="13"/>
  <c r="W1952" i="13"/>
  <c r="W1953" i="13"/>
  <c r="W1954" i="13"/>
  <c r="W1955" i="13"/>
  <c r="W1956" i="13"/>
  <c r="W1957" i="13"/>
  <c r="W1958" i="13"/>
  <c r="W1959" i="13"/>
  <c r="W1960" i="13"/>
  <c r="W1961" i="13"/>
  <c r="W1962" i="13"/>
  <c r="W1963" i="13"/>
  <c r="W1964" i="13"/>
  <c r="W1965" i="13"/>
  <c r="W1966" i="13"/>
  <c r="W1967" i="13"/>
  <c r="W1968" i="13"/>
  <c r="W1969" i="13"/>
  <c r="W1970" i="13"/>
  <c r="W1971" i="13"/>
  <c r="W1972" i="13"/>
  <c r="W1973" i="13"/>
  <c r="W1974" i="13"/>
  <c r="W1975" i="13"/>
  <c r="W1976" i="13"/>
  <c r="W1977" i="13"/>
  <c r="W1978" i="13"/>
  <c r="W1979" i="13"/>
  <c r="W1980" i="13"/>
  <c r="W1981" i="13"/>
  <c r="W1982" i="13"/>
  <c r="W1983" i="13"/>
  <c r="W1984" i="13"/>
  <c r="W1985" i="13"/>
  <c r="W1986" i="13"/>
  <c r="W1987" i="13"/>
  <c r="W1988" i="13"/>
  <c r="W1989" i="13"/>
  <c r="W1990" i="13"/>
  <c r="W1991" i="13"/>
  <c r="W1992" i="13"/>
  <c r="W1993" i="13"/>
  <c r="W1994" i="13"/>
  <c r="W1995" i="13"/>
  <c r="W1996" i="13"/>
  <c r="W1997" i="13"/>
  <c r="W1998" i="13"/>
  <c r="W1999" i="13"/>
  <c r="W2000" i="13"/>
  <c r="W2001" i="13"/>
  <c r="W2002" i="13"/>
  <c r="W2003" i="13"/>
  <c r="W2004" i="13"/>
  <c r="W2005" i="13"/>
  <c r="W2006" i="13"/>
  <c r="W2007" i="13"/>
  <c r="W2008" i="13"/>
  <c r="W2009" i="13"/>
  <c r="W2010" i="13"/>
  <c r="W2011" i="13"/>
  <c r="W2012" i="13"/>
  <c r="W2013" i="13"/>
  <c r="W2014" i="13"/>
  <c r="W2015" i="13"/>
  <c r="W2016" i="13"/>
  <c r="W2017" i="13"/>
  <c r="W2018" i="13"/>
  <c r="W2019" i="13"/>
  <c r="W2020" i="13"/>
  <c r="W2021" i="13"/>
  <c r="W2022" i="13"/>
  <c r="W2023" i="13"/>
  <c r="W2024" i="13"/>
  <c r="W2025" i="13"/>
  <c r="W2026" i="13"/>
  <c r="W2027" i="13"/>
  <c r="W2028" i="13"/>
  <c r="W2029" i="13"/>
  <c r="W2030" i="13"/>
  <c r="W2031" i="13"/>
  <c r="W2032" i="13"/>
  <c r="W2033" i="13"/>
  <c r="W2034" i="13"/>
  <c r="W2035" i="13"/>
  <c r="W2036" i="13"/>
  <c r="W2037" i="13"/>
  <c r="W2038" i="13"/>
  <c r="W2039" i="13"/>
  <c r="W2040" i="13"/>
  <c r="W2041" i="13"/>
  <c r="W2042" i="13"/>
  <c r="W2043" i="13"/>
  <c r="W2044" i="13"/>
  <c r="W2045" i="13"/>
  <c r="W2046" i="13"/>
  <c r="W2047" i="13"/>
  <c r="W2048" i="13"/>
  <c r="W2049" i="13"/>
  <c r="W2050" i="13"/>
  <c r="W2051" i="13"/>
  <c r="W2052" i="13"/>
  <c r="W2053" i="13"/>
  <c r="W2054" i="13"/>
  <c r="W2055" i="13"/>
  <c r="W2056" i="13"/>
  <c r="W2057" i="13"/>
  <c r="W2058" i="13"/>
  <c r="W2059" i="13"/>
  <c r="W2060" i="13"/>
  <c r="W2061" i="13"/>
  <c r="W2062" i="13"/>
  <c r="W2063" i="13"/>
  <c r="W2064" i="13"/>
  <c r="W2065" i="13"/>
  <c r="W2066" i="13"/>
  <c r="W2067" i="13"/>
  <c r="W2068" i="13"/>
  <c r="W2069" i="13"/>
  <c r="W2070" i="13"/>
  <c r="W2071" i="13"/>
  <c r="W2072" i="13"/>
  <c r="W2073" i="13"/>
  <c r="W2074" i="13"/>
  <c r="W2075" i="13"/>
  <c r="W2076" i="13"/>
  <c r="W2077" i="13"/>
  <c r="W2078" i="13"/>
  <c r="W2079" i="13"/>
  <c r="W2080" i="13"/>
  <c r="W2081" i="13"/>
  <c r="W2082" i="13"/>
  <c r="W2083" i="13"/>
  <c r="W2084" i="13"/>
  <c r="W2085" i="13"/>
  <c r="W2086" i="13"/>
  <c r="W2087" i="13"/>
  <c r="W2088" i="13"/>
  <c r="W2089" i="13"/>
  <c r="W2090" i="13"/>
  <c r="W2091" i="13"/>
  <c r="W2092" i="13"/>
  <c r="W2093" i="13"/>
  <c r="W2094" i="13"/>
  <c r="W2095" i="13"/>
  <c r="W2096" i="13"/>
  <c r="W2097" i="13"/>
  <c r="W2098" i="13"/>
  <c r="W2099" i="13"/>
  <c r="W2100" i="13"/>
  <c r="W2101" i="13"/>
  <c r="W2102" i="13"/>
  <c r="W2103" i="13"/>
  <c r="W2104" i="13"/>
  <c r="W2105" i="13"/>
  <c r="W2106" i="13"/>
  <c r="W2107" i="13"/>
  <c r="W2108" i="13"/>
  <c r="W2109" i="13"/>
  <c r="W2110" i="13"/>
  <c r="W2111" i="13"/>
  <c r="W2112" i="13"/>
  <c r="W2113" i="13"/>
  <c r="W2114" i="13"/>
  <c r="W2115" i="13"/>
  <c r="W2116" i="13"/>
  <c r="W2117" i="13"/>
  <c r="W2118" i="13"/>
  <c r="W2119" i="13"/>
  <c r="W2120" i="13"/>
  <c r="W2121" i="13"/>
  <c r="W2122" i="13"/>
  <c r="W2123" i="13"/>
  <c r="W2124" i="13"/>
  <c r="W2125" i="13"/>
  <c r="W2126" i="13"/>
  <c r="W2127" i="13"/>
  <c r="W2128" i="13"/>
  <c r="W2129" i="13"/>
  <c r="W2130" i="13"/>
  <c r="W2131" i="13"/>
  <c r="W2132" i="13"/>
  <c r="W2133" i="13"/>
  <c r="W2134" i="13"/>
  <c r="W2135" i="13"/>
  <c r="W2136" i="13"/>
  <c r="W2137" i="13"/>
  <c r="W2138" i="13"/>
  <c r="W2139" i="13"/>
  <c r="W2140" i="13"/>
  <c r="W2141" i="13"/>
  <c r="W2142" i="13"/>
  <c r="W2143" i="13"/>
  <c r="W2144" i="13"/>
  <c r="W2145" i="13"/>
  <c r="W2146" i="13"/>
  <c r="W2147" i="13"/>
  <c r="W2148" i="13"/>
  <c r="W2149" i="13"/>
  <c r="W2150" i="13"/>
  <c r="W2151" i="13"/>
  <c r="W2152" i="13"/>
  <c r="W2153" i="13"/>
  <c r="W2154" i="13"/>
  <c r="W2155" i="13"/>
  <c r="W2156" i="13"/>
  <c r="W2157" i="13"/>
  <c r="W2158" i="13"/>
  <c r="W2159" i="13"/>
  <c r="W2160" i="13"/>
  <c r="W2161" i="13"/>
  <c r="W2162" i="13"/>
  <c r="W2163" i="13"/>
  <c r="W2164" i="13"/>
  <c r="W2165" i="13"/>
  <c r="W2166" i="13"/>
  <c r="W2167" i="13"/>
  <c r="W2168" i="13"/>
  <c r="W2169" i="13"/>
  <c r="W2170" i="13"/>
  <c r="W2171" i="13"/>
  <c r="W2172" i="13"/>
  <c r="W2173" i="13"/>
  <c r="W2174" i="13"/>
  <c r="W2175" i="13"/>
  <c r="W2176" i="13"/>
  <c r="W2177" i="13"/>
  <c r="W2178" i="13"/>
  <c r="W2179" i="13"/>
  <c r="W2180" i="13"/>
  <c r="W2181" i="13"/>
  <c r="W2182" i="13"/>
  <c r="W2183" i="13"/>
  <c r="W2184" i="13"/>
  <c r="W2185" i="13"/>
  <c r="W2186" i="13"/>
  <c r="W2187" i="13"/>
  <c r="W2188" i="13"/>
  <c r="W2189" i="13"/>
  <c r="W2190" i="13"/>
  <c r="W2191" i="13"/>
  <c r="W2192" i="13"/>
  <c r="W2193" i="13"/>
  <c r="W2194" i="13"/>
  <c r="W2195" i="13"/>
  <c r="W2196" i="13"/>
  <c r="W2197" i="13"/>
  <c r="W2198" i="13"/>
  <c r="W2199" i="13"/>
  <c r="W2200" i="13"/>
  <c r="W2201" i="13"/>
  <c r="W2202" i="13"/>
  <c r="W2203" i="13"/>
  <c r="W2204" i="13"/>
  <c r="W2205" i="13"/>
  <c r="W2206" i="13"/>
  <c r="W2207" i="13"/>
  <c r="W2208" i="13"/>
  <c r="W2209" i="13"/>
  <c r="W2210" i="13"/>
  <c r="W2211" i="13"/>
  <c r="W2212" i="13"/>
  <c r="W2213" i="13"/>
  <c r="W2214" i="13"/>
  <c r="W2215" i="13"/>
  <c r="W2216" i="13"/>
  <c r="W2217" i="13"/>
  <c r="W2218" i="13"/>
  <c r="W2219" i="13"/>
  <c r="W2220" i="13"/>
  <c r="W2221" i="13"/>
  <c r="W2222" i="13"/>
  <c r="W2223" i="13"/>
  <c r="W2224" i="13"/>
  <c r="W2225" i="13"/>
  <c r="W2226" i="13"/>
  <c r="W2227" i="13"/>
  <c r="W2228" i="13"/>
  <c r="W2229" i="13"/>
  <c r="W2230" i="13"/>
  <c r="W2231" i="13"/>
  <c r="W2232" i="13"/>
  <c r="W2233" i="13"/>
  <c r="W2234" i="13"/>
  <c r="W2235" i="13"/>
  <c r="W2236" i="13"/>
  <c r="W2237" i="13"/>
  <c r="W2238" i="13"/>
  <c r="W2239" i="13"/>
  <c r="W2240" i="13"/>
  <c r="W2241" i="13"/>
  <c r="W2242" i="13"/>
  <c r="W2243" i="13"/>
  <c r="W2244" i="13"/>
  <c r="W2245" i="13"/>
  <c r="W2246" i="13"/>
  <c r="W2247" i="13"/>
  <c r="W2248" i="13"/>
  <c r="W2249" i="13"/>
  <c r="W2250" i="13"/>
  <c r="W2251" i="13"/>
  <c r="W2252" i="13"/>
  <c r="W2253" i="13"/>
  <c r="W2254" i="13"/>
  <c r="W2255" i="13"/>
  <c r="W2256" i="13"/>
  <c r="W2257" i="13"/>
  <c r="W2258" i="13"/>
  <c r="W2259" i="13"/>
  <c r="W2260" i="13"/>
  <c r="W2261" i="13"/>
  <c r="W2262" i="13"/>
  <c r="W2263" i="13"/>
  <c r="W2264" i="13"/>
  <c r="W2265" i="13"/>
  <c r="W2266" i="13"/>
  <c r="W2267" i="13"/>
  <c r="W2268" i="13"/>
  <c r="W2269" i="13"/>
  <c r="W2270" i="13"/>
  <c r="W2271" i="13"/>
  <c r="W2272" i="13"/>
  <c r="W2273" i="13"/>
  <c r="W2274" i="13"/>
  <c r="W2275" i="13"/>
  <c r="W2276" i="13"/>
  <c r="W2277" i="13"/>
  <c r="W2278" i="13"/>
  <c r="W2279" i="13"/>
  <c r="W2280" i="13"/>
  <c r="W2281" i="13"/>
  <c r="W2282" i="13"/>
  <c r="W2283" i="13"/>
  <c r="W2284" i="13"/>
  <c r="W2285" i="13"/>
  <c r="W2286" i="13"/>
  <c r="W2287" i="13"/>
  <c r="W2288" i="13"/>
  <c r="W2289" i="13"/>
  <c r="W2290" i="13"/>
  <c r="W2291" i="13"/>
  <c r="W2292" i="13"/>
  <c r="W2293" i="13"/>
  <c r="W2294" i="13"/>
  <c r="W2295" i="13"/>
  <c r="W2296" i="13"/>
  <c r="W2297" i="13"/>
  <c r="W2298" i="13"/>
  <c r="W2299" i="13"/>
  <c r="W2300" i="13"/>
  <c r="W2301" i="13"/>
  <c r="W2302" i="13"/>
  <c r="W2303" i="13"/>
  <c r="W2304" i="13"/>
  <c r="W2305" i="13"/>
  <c r="W2306" i="13"/>
  <c r="W2307" i="13"/>
  <c r="W2308" i="13"/>
  <c r="W2309" i="13"/>
  <c r="W2310" i="13"/>
  <c r="W2311" i="13"/>
  <c r="W2312" i="13"/>
  <c r="W2313" i="13"/>
  <c r="W2314" i="13"/>
  <c r="W2315" i="13"/>
  <c r="W2316" i="13"/>
  <c r="W2317" i="13"/>
  <c r="W2318" i="13"/>
  <c r="W2319" i="13"/>
  <c r="W2320" i="13"/>
  <c r="W2321" i="13"/>
  <c r="W2322" i="13"/>
  <c r="W2323" i="13"/>
  <c r="W2324" i="13"/>
  <c r="W2325" i="13"/>
  <c r="W2326" i="13"/>
  <c r="W2327" i="13"/>
  <c r="W2328" i="13"/>
  <c r="W2329" i="13"/>
  <c r="W2330" i="13"/>
  <c r="W2331" i="13"/>
  <c r="W2332" i="13"/>
  <c r="W2333" i="13"/>
  <c r="W2334" i="13"/>
  <c r="W2335" i="13"/>
  <c r="W2336" i="13"/>
  <c r="W2337" i="13"/>
  <c r="W2338" i="13"/>
  <c r="W2339" i="13"/>
  <c r="W2340" i="13"/>
  <c r="W2341" i="13"/>
  <c r="W2342" i="13"/>
  <c r="W2343" i="13"/>
  <c r="W2344" i="13"/>
  <c r="W2345" i="13"/>
  <c r="W2346" i="13"/>
  <c r="W2347" i="13"/>
  <c r="W2348" i="13"/>
  <c r="W2349" i="13"/>
  <c r="W2350" i="13"/>
  <c r="W2351" i="13"/>
  <c r="W2352" i="13"/>
  <c r="W2353" i="13"/>
  <c r="W2354" i="13"/>
  <c r="W2355" i="13"/>
  <c r="W2356" i="13"/>
  <c r="W2357" i="13"/>
  <c r="W2358" i="13"/>
  <c r="W2359" i="13"/>
  <c r="W2360" i="13"/>
  <c r="W2361" i="13"/>
  <c r="W2362" i="13"/>
  <c r="W2363" i="13"/>
  <c r="W2364" i="13"/>
  <c r="W2365" i="13"/>
  <c r="W2366" i="13"/>
  <c r="W2367" i="13"/>
  <c r="W2368" i="13"/>
  <c r="W2369" i="13"/>
  <c r="W2370" i="13"/>
  <c r="W2371" i="13"/>
  <c r="W2372" i="13"/>
  <c r="W2373" i="13"/>
  <c r="W2374" i="13"/>
  <c r="W2375" i="13"/>
  <c r="W2376" i="13"/>
  <c r="W2377" i="13"/>
  <c r="W2378" i="13"/>
  <c r="W2379" i="13"/>
  <c r="W2380" i="13"/>
  <c r="W2381" i="13"/>
  <c r="W2382" i="13"/>
  <c r="W2383" i="13"/>
  <c r="W2384" i="13"/>
  <c r="W2385" i="13"/>
  <c r="W2386" i="13"/>
  <c r="W2387" i="13"/>
  <c r="W2388" i="13"/>
  <c r="W2389" i="13"/>
  <c r="W2390" i="13"/>
  <c r="W2391" i="13"/>
  <c r="W2392" i="13"/>
  <c r="W2393" i="13"/>
  <c r="W2394" i="13"/>
  <c r="W2395" i="13"/>
  <c r="W2396" i="13"/>
  <c r="W2397" i="13"/>
  <c r="W2398" i="13"/>
  <c r="W2399" i="13"/>
  <c r="W2400" i="13"/>
  <c r="W2401" i="13"/>
  <c r="W2402" i="13"/>
  <c r="W2403" i="13"/>
  <c r="W2404" i="13"/>
  <c r="W2405" i="13"/>
  <c r="W2406" i="13"/>
  <c r="W2407" i="13"/>
  <c r="W2408" i="13"/>
  <c r="W2409" i="13"/>
  <c r="W2410" i="13"/>
  <c r="W2411" i="13"/>
  <c r="W2412" i="13"/>
  <c r="W2413" i="13"/>
  <c r="W2414" i="13"/>
  <c r="W2415" i="13"/>
  <c r="W2416" i="13"/>
  <c r="W2417" i="13"/>
  <c r="W2418" i="13"/>
  <c r="W2419" i="13"/>
  <c r="W2420" i="13"/>
  <c r="W2421" i="13"/>
  <c r="W2422" i="13"/>
  <c r="W2423" i="13"/>
  <c r="W2424" i="13"/>
  <c r="W2425" i="13"/>
  <c r="W2426" i="13"/>
  <c r="W2427" i="13"/>
  <c r="W2428" i="13"/>
  <c r="W2429" i="13"/>
  <c r="W2430" i="13"/>
  <c r="W2431" i="13"/>
  <c r="W2432" i="13"/>
  <c r="W2433" i="13"/>
  <c r="W2434" i="13"/>
  <c r="W2435" i="13"/>
  <c r="W2436" i="13"/>
  <c r="W2437" i="13"/>
  <c r="W2438" i="13"/>
  <c r="W2439" i="13"/>
  <c r="W2440" i="13"/>
  <c r="W2441" i="13"/>
  <c r="W2442" i="13"/>
  <c r="W2443" i="13"/>
  <c r="W2444" i="13"/>
  <c r="W2445" i="13"/>
  <c r="W2446" i="13"/>
  <c r="W2447" i="13"/>
  <c r="W2448" i="13"/>
  <c r="W2449" i="13"/>
  <c r="W2450" i="13"/>
  <c r="W2451" i="13"/>
  <c r="W2452" i="13"/>
  <c r="W2453" i="13"/>
  <c r="W2454" i="13"/>
  <c r="W2455" i="13"/>
  <c r="W2456" i="13"/>
  <c r="W2457" i="13"/>
  <c r="W2458" i="13"/>
  <c r="W2459" i="13"/>
  <c r="W2460" i="13"/>
  <c r="W2461" i="13"/>
  <c r="W2462" i="13"/>
  <c r="W2463" i="13"/>
  <c r="W2464" i="13"/>
  <c r="W2465" i="13"/>
  <c r="W2466" i="13"/>
  <c r="W2467" i="13"/>
  <c r="W2468" i="13"/>
  <c r="W2469" i="13"/>
  <c r="W2470" i="13"/>
  <c r="W2471" i="13"/>
  <c r="W2472" i="13"/>
  <c r="W2473" i="13"/>
  <c r="W2474" i="13"/>
  <c r="W2475" i="13"/>
  <c r="W2476" i="13"/>
  <c r="W2477" i="13"/>
  <c r="W2478" i="13"/>
  <c r="W2479" i="13"/>
  <c r="W2480" i="13"/>
  <c r="W2481" i="13"/>
  <c r="W2482" i="13"/>
  <c r="W2483" i="13"/>
  <c r="W2484" i="13"/>
  <c r="W2485" i="13"/>
  <c r="W2486" i="13"/>
  <c r="W2487" i="13"/>
  <c r="W2488" i="13"/>
  <c r="W2489" i="13"/>
  <c r="W2490" i="13"/>
  <c r="W2491" i="13"/>
  <c r="W2492" i="13"/>
  <c r="W2493" i="13"/>
  <c r="W2494" i="13"/>
  <c r="W2495" i="13"/>
  <c r="W2496" i="13"/>
  <c r="W2497" i="13"/>
  <c r="W2498" i="13"/>
  <c r="W2499" i="13"/>
  <c r="W2500" i="13"/>
  <c r="W2501" i="13"/>
  <c r="W2502" i="13"/>
  <c r="W2503" i="13"/>
  <c r="W2504" i="13"/>
  <c r="W2505" i="13"/>
  <c r="W2506" i="13"/>
  <c r="W2507" i="13"/>
  <c r="W2508" i="13"/>
  <c r="W2509" i="13"/>
  <c r="W2510" i="13"/>
  <c r="W2511" i="13"/>
  <c r="W2512" i="13"/>
  <c r="W2513" i="13"/>
  <c r="W2514" i="13"/>
  <c r="W2515" i="13"/>
  <c r="W2516" i="13"/>
  <c r="W2517" i="13"/>
  <c r="W2518" i="13"/>
  <c r="W2519" i="13"/>
  <c r="W2520" i="13"/>
  <c r="W2521" i="13"/>
  <c r="W2522" i="13"/>
  <c r="W2523" i="13"/>
  <c r="W2524" i="13"/>
  <c r="W2525" i="13"/>
  <c r="W2526" i="13"/>
  <c r="W2527" i="13"/>
  <c r="W2528" i="13"/>
  <c r="W2529" i="13"/>
  <c r="W2530" i="13"/>
  <c r="W2531" i="13"/>
  <c r="W2532" i="13"/>
  <c r="W2533" i="13"/>
  <c r="W2534" i="13"/>
  <c r="W2535" i="13"/>
  <c r="W2536" i="13"/>
  <c r="W2537" i="13"/>
  <c r="W2538" i="13"/>
  <c r="W2539" i="13"/>
  <c r="W2540" i="13"/>
  <c r="W2541" i="13"/>
  <c r="W2542" i="13"/>
  <c r="W2543" i="13"/>
  <c r="W2544" i="13"/>
  <c r="W2545" i="13"/>
  <c r="W2546" i="13"/>
  <c r="W2547" i="13"/>
  <c r="W2548" i="13"/>
  <c r="W2549" i="13"/>
  <c r="W2550" i="13"/>
  <c r="W2551" i="13"/>
  <c r="W2552" i="13"/>
  <c r="W2553" i="13"/>
  <c r="W2554" i="13"/>
  <c r="W2555" i="13"/>
  <c r="W2556" i="13"/>
  <c r="W2557" i="13"/>
  <c r="W2558" i="13"/>
  <c r="W2559" i="13"/>
  <c r="W2560" i="13"/>
  <c r="W2561" i="13"/>
  <c r="W2562" i="13"/>
  <c r="W2563" i="13"/>
  <c r="W2564" i="13"/>
  <c r="W2565" i="13"/>
  <c r="W2566" i="13"/>
  <c r="W2567" i="13"/>
  <c r="W2568" i="13"/>
  <c r="W2569" i="13"/>
  <c r="W2570" i="13"/>
  <c r="W2571" i="13"/>
  <c r="W2572" i="13"/>
  <c r="W2573" i="13"/>
  <c r="W2574" i="13"/>
  <c r="W2575" i="13"/>
  <c r="W2576" i="13"/>
  <c r="W2577" i="13"/>
  <c r="W2578" i="13"/>
  <c r="W2579" i="13"/>
  <c r="W2580" i="13"/>
  <c r="W2581" i="13"/>
  <c r="W2582" i="13"/>
  <c r="W2583" i="13"/>
  <c r="W2584" i="13"/>
  <c r="W2585" i="13"/>
  <c r="W2586" i="13"/>
  <c r="W2587" i="13"/>
  <c r="W2588" i="13"/>
  <c r="W2589" i="13"/>
  <c r="W2590" i="13"/>
  <c r="W2591" i="13"/>
  <c r="W2592" i="13"/>
  <c r="W2593" i="13"/>
  <c r="W2594" i="13"/>
  <c r="W2595" i="13"/>
  <c r="W2596" i="13"/>
  <c r="W2597" i="13"/>
  <c r="W2598" i="13"/>
  <c r="W2599" i="13"/>
  <c r="W2600" i="13"/>
  <c r="W2601" i="13"/>
  <c r="W2602" i="13"/>
  <c r="W2603" i="13"/>
  <c r="W2604" i="13"/>
  <c r="W2605" i="13"/>
  <c r="W2606" i="13"/>
  <c r="W2607" i="13"/>
  <c r="W2608" i="13"/>
  <c r="W2609" i="13"/>
  <c r="W2610" i="13"/>
  <c r="W2611" i="13"/>
  <c r="W2612" i="13"/>
  <c r="W2613" i="13"/>
  <c r="W2614" i="13"/>
  <c r="W2615" i="13"/>
  <c r="W2616" i="13"/>
  <c r="W2617" i="13"/>
  <c r="W2618" i="13"/>
  <c r="W2619" i="13"/>
  <c r="W2620" i="13"/>
  <c r="W2621" i="13"/>
  <c r="W2622" i="13"/>
  <c r="W2623" i="13"/>
  <c r="W2624" i="13"/>
  <c r="W2625" i="13"/>
  <c r="W2626" i="13"/>
  <c r="W2627" i="13"/>
  <c r="W2628" i="13"/>
  <c r="W2629" i="13"/>
  <c r="W2630" i="13"/>
  <c r="W2631" i="13"/>
  <c r="W2632" i="13"/>
  <c r="W2633" i="13"/>
  <c r="W2634" i="13"/>
  <c r="W2635" i="13"/>
  <c r="W2636" i="13"/>
  <c r="W2637" i="13"/>
  <c r="W2638" i="13"/>
  <c r="W2639" i="13"/>
  <c r="W2640" i="13"/>
  <c r="W2641" i="13"/>
  <c r="W2642" i="13"/>
  <c r="W2643" i="13"/>
  <c r="W2644" i="13"/>
  <c r="W2645" i="13"/>
  <c r="W2646" i="13"/>
  <c r="W2647" i="13"/>
  <c r="W2648" i="13"/>
  <c r="W2649" i="13"/>
  <c r="W2650" i="13"/>
  <c r="W2651" i="13"/>
  <c r="W2652" i="13"/>
  <c r="W2653" i="13"/>
  <c r="W2654" i="13"/>
  <c r="W2655" i="13"/>
  <c r="W2656" i="13"/>
  <c r="W2657" i="13"/>
  <c r="W2658" i="13"/>
  <c r="W2659" i="13"/>
  <c r="W2660" i="13"/>
  <c r="W2661" i="13"/>
  <c r="W2662" i="13"/>
  <c r="W2663" i="13"/>
  <c r="W2664" i="13"/>
  <c r="W2665" i="13"/>
  <c r="W2666" i="13"/>
  <c r="W2667" i="13"/>
  <c r="W2668" i="13"/>
  <c r="W2669" i="13"/>
  <c r="W2670" i="13"/>
  <c r="W2671" i="13"/>
  <c r="W2672" i="13"/>
  <c r="W2673" i="13"/>
  <c r="W2674" i="13"/>
  <c r="W2675" i="13"/>
  <c r="W2676" i="13"/>
  <c r="W2677" i="13"/>
  <c r="W2678" i="13"/>
  <c r="W2679" i="13"/>
  <c r="W2680" i="13"/>
  <c r="W2681" i="13"/>
  <c r="W2682" i="13"/>
  <c r="W2683" i="13"/>
  <c r="W2684" i="13"/>
  <c r="W2685" i="13"/>
  <c r="W2686" i="13"/>
  <c r="W2687" i="13"/>
  <c r="W2688" i="13"/>
  <c r="W2689" i="13"/>
  <c r="W2690" i="13"/>
  <c r="W2691" i="13"/>
  <c r="W2692" i="13"/>
  <c r="W2693" i="13"/>
  <c r="W2694" i="13"/>
  <c r="W2695" i="13"/>
  <c r="W2696" i="13"/>
  <c r="W2697" i="13"/>
  <c r="W2698" i="13"/>
  <c r="W2699" i="13"/>
  <c r="W2700" i="13"/>
  <c r="W2701" i="13"/>
  <c r="W2702" i="13"/>
  <c r="W2703" i="13"/>
  <c r="W2704" i="13"/>
  <c r="W2705" i="13"/>
  <c r="W2706" i="13"/>
  <c r="W2707" i="13"/>
  <c r="W2708" i="13"/>
  <c r="W2709" i="13"/>
  <c r="W2710" i="13"/>
  <c r="W2711" i="13"/>
  <c r="W2712" i="13"/>
  <c r="W2713" i="13"/>
  <c r="W2714" i="13"/>
  <c r="W2715" i="13"/>
  <c r="W2716" i="13"/>
  <c r="W2717" i="13"/>
  <c r="W2718" i="13"/>
  <c r="W2719" i="13"/>
  <c r="W2720" i="13"/>
  <c r="W2721" i="13"/>
  <c r="W2722" i="13"/>
  <c r="W2723" i="13"/>
  <c r="W2724" i="13"/>
  <c r="W2725" i="13"/>
  <c r="W2726" i="13"/>
  <c r="W2727" i="13"/>
  <c r="W2728" i="13"/>
  <c r="W2729" i="13"/>
  <c r="W2730" i="13"/>
  <c r="W2731" i="13"/>
  <c r="W2732" i="13"/>
  <c r="W2733" i="13"/>
  <c r="W2734" i="13"/>
  <c r="W2735" i="13"/>
  <c r="W2736" i="13"/>
  <c r="W2737" i="13"/>
  <c r="W2738" i="13"/>
  <c r="W2739" i="13"/>
  <c r="W2740" i="13"/>
  <c r="W2741" i="13"/>
  <c r="W2742" i="13"/>
  <c r="W2743" i="13"/>
  <c r="W2744" i="13"/>
  <c r="W2745" i="13"/>
  <c r="W2746" i="13"/>
  <c r="W2747" i="13"/>
  <c r="W2748" i="13"/>
  <c r="W2749" i="13"/>
  <c r="W2750" i="13"/>
  <c r="W2751" i="13"/>
  <c r="W2752" i="13"/>
  <c r="W2753" i="13"/>
  <c r="W2754" i="13"/>
  <c r="W2755" i="13"/>
  <c r="W2756" i="13"/>
  <c r="W2757" i="13"/>
  <c r="W2758" i="13"/>
  <c r="W2759" i="13"/>
  <c r="W2760" i="13"/>
  <c r="W2761" i="13"/>
  <c r="W2762" i="13"/>
  <c r="W2763" i="13"/>
  <c r="W2764" i="13"/>
  <c r="W2765" i="13"/>
  <c r="W2766" i="13"/>
  <c r="W2767" i="13"/>
  <c r="W2768" i="13"/>
  <c r="W2769" i="13"/>
  <c r="W2770" i="13"/>
  <c r="W2771" i="13"/>
  <c r="W2772" i="13"/>
  <c r="W2773" i="13"/>
  <c r="W2774" i="13"/>
  <c r="W2775" i="13"/>
  <c r="W2776" i="13"/>
  <c r="W2777" i="13"/>
  <c r="W2778" i="13"/>
  <c r="W2779" i="13"/>
  <c r="W2780" i="13"/>
  <c r="W2781" i="13"/>
  <c r="W2782" i="13"/>
  <c r="W2783" i="13"/>
  <c r="W2784" i="13"/>
  <c r="W2785" i="13"/>
  <c r="W2786" i="13"/>
  <c r="W2787" i="13"/>
  <c r="W2788" i="13"/>
  <c r="W2789" i="13"/>
  <c r="W2790" i="13"/>
  <c r="W2791" i="13"/>
  <c r="W2792" i="13"/>
  <c r="W2793" i="13"/>
  <c r="W2794" i="13"/>
  <c r="W2795" i="13"/>
  <c r="W2796" i="13"/>
  <c r="W2797" i="13"/>
  <c r="W2798" i="13"/>
  <c r="W2799" i="13"/>
  <c r="W2800" i="13"/>
  <c r="W2801" i="13"/>
  <c r="W2802" i="13"/>
  <c r="W2803" i="13"/>
  <c r="W2804" i="13"/>
  <c r="W2805" i="13"/>
  <c r="W2806" i="13"/>
  <c r="W2807" i="13"/>
  <c r="W2808" i="13"/>
  <c r="W2809" i="13"/>
  <c r="W2810" i="13"/>
  <c r="W2811" i="13"/>
  <c r="W2812" i="13"/>
  <c r="W2813" i="13"/>
  <c r="W2814" i="13"/>
  <c r="W2815" i="13"/>
  <c r="W2816" i="13"/>
  <c r="W2817" i="13"/>
  <c r="W2818" i="13"/>
  <c r="W2819" i="13"/>
  <c r="W2820" i="13"/>
  <c r="W2821" i="13"/>
  <c r="W2822" i="13"/>
  <c r="W2823" i="13"/>
  <c r="W2824" i="13"/>
  <c r="W2825" i="13"/>
  <c r="W2826" i="13"/>
  <c r="W2827" i="13"/>
  <c r="W2828" i="13"/>
  <c r="W2829" i="13"/>
  <c r="W2830" i="13"/>
  <c r="W2831" i="13"/>
  <c r="W2832" i="13"/>
  <c r="W2833" i="13"/>
  <c r="W2834" i="13"/>
  <c r="W2835" i="13"/>
  <c r="W2836" i="13"/>
  <c r="W2837" i="13"/>
  <c r="W2838" i="13"/>
  <c r="W2839" i="13"/>
  <c r="W2840" i="13"/>
  <c r="W2841" i="13"/>
  <c r="W2842" i="13"/>
  <c r="W2843" i="13"/>
  <c r="W2844" i="13"/>
  <c r="W2845" i="13"/>
  <c r="W2846" i="13"/>
  <c r="W2847" i="13"/>
  <c r="W2848" i="13"/>
  <c r="W2849" i="13"/>
  <c r="W2850" i="13"/>
  <c r="W2851" i="13"/>
  <c r="W2852" i="13"/>
  <c r="W2853" i="13"/>
  <c r="W2854" i="13"/>
  <c r="W2855" i="13"/>
  <c r="W2856" i="13"/>
  <c r="W2857" i="13"/>
  <c r="W2858" i="13"/>
  <c r="W2859" i="13"/>
  <c r="W2860" i="13"/>
  <c r="W2861" i="13"/>
  <c r="W2862" i="13"/>
  <c r="W2863" i="13"/>
  <c r="W2864" i="13"/>
  <c r="W2865" i="13"/>
  <c r="W2866" i="13"/>
  <c r="W2867" i="13"/>
  <c r="W2868" i="13"/>
  <c r="W2869" i="13"/>
  <c r="W2870" i="13"/>
  <c r="W2871" i="13"/>
  <c r="W2872" i="13"/>
  <c r="W2873" i="13"/>
  <c r="W2874" i="13"/>
  <c r="W2875" i="13"/>
  <c r="W2876" i="13"/>
  <c r="W2877" i="13"/>
  <c r="W2878" i="13"/>
  <c r="W2879" i="13"/>
  <c r="W2880" i="13"/>
  <c r="W2881" i="13"/>
  <c r="W2882" i="13"/>
  <c r="W2883" i="13"/>
  <c r="W2884" i="13"/>
  <c r="W2885" i="13"/>
  <c r="W2886" i="13"/>
  <c r="W2887" i="13"/>
  <c r="W2888" i="13"/>
  <c r="W2889" i="13"/>
  <c r="W2890" i="13"/>
  <c r="W2891" i="13"/>
  <c r="W2892" i="13"/>
  <c r="W2893" i="13"/>
  <c r="W2894" i="13"/>
  <c r="W2895" i="13"/>
  <c r="W2896" i="13"/>
  <c r="W2897" i="13"/>
  <c r="W2898" i="13"/>
  <c r="W2899" i="13"/>
  <c r="W2900" i="13"/>
  <c r="W2901" i="13"/>
  <c r="W2902" i="13"/>
  <c r="W2903" i="13"/>
  <c r="W2904" i="13"/>
  <c r="W2905" i="13"/>
  <c r="W2906" i="13"/>
  <c r="W2907" i="13"/>
  <c r="W2908" i="13"/>
  <c r="W2909" i="13"/>
  <c r="W2910" i="13"/>
  <c r="W2911" i="13"/>
  <c r="W2912" i="13"/>
  <c r="W2913" i="13"/>
  <c r="W2914" i="13"/>
  <c r="W2915" i="13"/>
  <c r="W2916" i="13"/>
  <c r="W2917" i="13"/>
  <c r="W2918" i="13"/>
  <c r="W2919" i="13"/>
  <c r="W2920" i="13"/>
  <c r="W2921" i="13"/>
  <c r="W2922" i="13"/>
  <c r="W2923" i="13"/>
  <c r="W2924" i="13"/>
  <c r="W2925" i="13"/>
  <c r="W2926" i="13"/>
  <c r="W2927" i="13"/>
  <c r="W2928" i="13"/>
  <c r="W2929" i="13"/>
  <c r="W2930" i="13"/>
  <c r="W2931" i="13"/>
  <c r="W2932" i="13"/>
  <c r="W2933" i="13"/>
  <c r="W2934" i="13"/>
  <c r="W2935" i="13"/>
  <c r="W2936" i="13"/>
  <c r="W2937" i="13"/>
  <c r="W2938" i="13"/>
  <c r="W2939" i="13"/>
  <c r="W2940" i="13"/>
  <c r="W2941" i="13"/>
  <c r="W2942" i="13"/>
  <c r="W2943" i="13"/>
  <c r="W2944" i="13"/>
  <c r="W2945" i="13"/>
  <c r="W2946" i="13"/>
  <c r="W2947" i="13"/>
  <c r="W2948" i="13"/>
  <c r="W2949" i="13"/>
  <c r="W2950" i="13"/>
  <c r="W2951" i="13"/>
  <c r="W2952" i="13"/>
  <c r="W2953" i="13"/>
  <c r="W2954" i="13"/>
  <c r="W2955" i="13"/>
  <c r="W2956" i="13"/>
  <c r="W2957" i="13"/>
  <c r="W2958" i="13"/>
  <c r="W2959" i="13"/>
  <c r="W2960" i="13"/>
  <c r="W2961" i="13"/>
  <c r="W2962" i="13"/>
  <c r="W2963" i="13"/>
  <c r="W2964" i="13"/>
  <c r="W2965" i="13"/>
  <c r="W2966" i="13"/>
  <c r="W2967" i="13"/>
  <c r="W2968" i="13"/>
  <c r="W2969" i="13"/>
  <c r="W2970" i="13"/>
  <c r="W2971" i="13"/>
  <c r="W2972" i="13"/>
  <c r="W2973" i="13"/>
  <c r="W2974" i="13"/>
  <c r="W2975" i="13"/>
  <c r="W2976" i="13"/>
  <c r="W2977" i="13"/>
  <c r="W2978" i="13"/>
  <c r="W2979" i="13"/>
  <c r="W2980" i="13"/>
  <c r="W2981" i="13"/>
  <c r="W2982" i="13"/>
  <c r="W2983" i="13"/>
  <c r="W2984" i="13"/>
  <c r="W2985" i="13"/>
  <c r="W2986" i="13"/>
  <c r="W2987" i="13"/>
  <c r="W2988" i="13"/>
  <c r="W2989" i="13"/>
  <c r="W2990" i="13"/>
  <c r="W2991" i="13"/>
  <c r="W2992" i="13"/>
  <c r="W2993" i="13"/>
  <c r="W2994" i="13"/>
  <c r="W2995" i="13"/>
  <c r="W2996" i="13"/>
  <c r="W2997" i="13"/>
  <c r="W2998" i="13"/>
  <c r="W2999" i="13"/>
  <c r="W3000" i="13"/>
  <c r="W3001" i="13"/>
  <c r="W3002" i="13"/>
  <c r="W3003" i="13"/>
  <c r="W3004" i="13"/>
  <c r="W3005" i="13"/>
  <c r="W3006" i="13"/>
  <c r="W3007" i="13"/>
  <c r="W3008" i="13"/>
  <c r="W3009" i="13"/>
  <c r="W3010" i="13"/>
  <c r="W3011" i="13"/>
  <c r="W3012" i="13"/>
  <c r="W3013" i="13"/>
  <c r="C5" i="14"/>
  <c r="P14" i="13" l="1"/>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135" i="13"/>
  <c r="P136" i="13"/>
  <c r="P137" i="13"/>
  <c r="P138" i="13"/>
  <c r="P139" i="13"/>
  <c r="P140" i="13"/>
  <c r="P141" i="13"/>
  <c r="P142" i="13"/>
  <c r="P143" i="13"/>
  <c r="P144" i="13"/>
  <c r="P145" i="13"/>
  <c r="P146" i="13"/>
  <c r="P147" i="13"/>
  <c r="P148" i="13"/>
  <c r="P149" i="13"/>
  <c r="P150" i="13"/>
  <c r="P151" i="13"/>
  <c r="P152" i="13"/>
  <c r="P153" i="13"/>
  <c r="P154" i="13"/>
  <c r="P155" i="13"/>
  <c r="P156" i="13"/>
  <c r="P157" i="13"/>
  <c r="P158" i="13"/>
  <c r="P159" i="13"/>
  <c r="P160" i="13"/>
  <c r="P161" i="13"/>
  <c r="P162" i="13"/>
  <c r="P163" i="13"/>
  <c r="P164" i="13"/>
  <c r="P165" i="13"/>
  <c r="P166" i="13"/>
  <c r="P167" i="13"/>
  <c r="P168" i="13"/>
  <c r="P169" i="13"/>
  <c r="P170" i="13"/>
  <c r="P171" i="13"/>
  <c r="P172" i="13"/>
  <c r="P173" i="13"/>
  <c r="P174" i="13"/>
  <c r="P175" i="13"/>
  <c r="P176" i="13"/>
  <c r="P177" i="13"/>
  <c r="P178" i="13"/>
  <c r="P179" i="13"/>
  <c r="P180" i="13"/>
  <c r="P181" i="13"/>
  <c r="P182" i="13"/>
  <c r="P183" i="13"/>
  <c r="P184" i="13"/>
  <c r="P185" i="13"/>
  <c r="P186" i="13"/>
  <c r="P187" i="13"/>
  <c r="P188" i="13"/>
  <c r="P189" i="13"/>
  <c r="P190" i="13"/>
  <c r="P191" i="13"/>
  <c r="P192" i="13"/>
  <c r="P193" i="13"/>
  <c r="P194" i="13"/>
  <c r="P195" i="13"/>
  <c r="P196" i="13"/>
  <c r="P197" i="13"/>
  <c r="P198" i="13"/>
  <c r="P199" i="13"/>
  <c r="P200" i="13"/>
  <c r="P201" i="13"/>
  <c r="P202" i="13"/>
  <c r="P203" i="13"/>
  <c r="P204" i="13"/>
  <c r="P205" i="13"/>
  <c r="P206" i="13"/>
  <c r="P207" i="13"/>
  <c r="P208" i="13"/>
  <c r="P209" i="13"/>
  <c r="P210" i="13"/>
  <c r="P211" i="13"/>
  <c r="P212" i="13"/>
  <c r="P213" i="13"/>
  <c r="P214" i="13"/>
  <c r="P215" i="13"/>
  <c r="P216" i="13"/>
  <c r="P217" i="13"/>
  <c r="P218" i="13"/>
  <c r="P219" i="13"/>
  <c r="P220" i="13"/>
  <c r="P221" i="13"/>
  <c r="P222" i="13"/>
  <c r="P223" i="13"/>
  <c r="P224" i="13"/>
  <c r="P225" i="13"/>
  <c r="P226" i="13"/>
  <c r="P227" i="13"/>
  <c r="P228" i="13"/>
  <c r="P229" i="13"/>
  <c r="P230" i="13"/>
  <c r="P231" i="13"/>
  <c r="P232" i="13"/>
  <c r="P233" i="13"/>
  <c r="P234" i="13"/>
  <c r="P235" i="13"/>
  <c r="P236" i="13"/>
  <c r="P237" i="13"/>
  <c r="P238" i="13"/>
  <c r="P239" i="13"/>
  <c r="P240" i="13"/>
  <c r="P241" i="13"/>
  <c r="P242" i="13"/>
  <c r="P243" i="13"/>
  <c r="P244" i="13"/>
  <c r="P245" i="13"/>
  <c r="P246" i="13"/>
  <c r="P247" i="13"/>
  <c r="P248" i="13"/>
  <c r="P249" i="13"/>
  <c r="P250" i="13"/>
  <c r="P251" i="13"/>
  <c r="P252" i="13"/>
  <c r="P253" i="13"/>
  <c r="P254" i="13"/>
  <c r="P255" i="13"/>
  <c r="P256" i="13"/>
  <c r="P257" i="13"/>
  <c r="P258" i="13"/>
  <c r="P259" i="13"/>
  <c r="P260" i="13"/>
  <c r="P261" i="13"/>
  <c r="P262" i="13"/>
  <c r="P263" i="13"/>
  <c r="P264" i="13"/>
  <c r="P265" i="13"/>
  <c r="P266" i="13"/>
  <c r="P267" i="13"/>
  <c r="P268" i="13"/>
  <c r="P269" i="13"/>
  <c r="P270" i="13"/>
  <c r="P271" i="13"/>
  <c r="P272" i="13"/>
  <c r="P273" i="13"/>
  <c r="P274" i="13"/>
  <c r="P275" i="13"/>
  <c r="P276" i="13"/>
  <c r="P277" i="13"/>
  <c r="P278" i="13"/>
  <c r="P279" i="13"/>
  <c r="P280" i="13"/>
  <c r="P281" i="13"/>
  <c r="P282" i="13"/>
  <c r="P283" i="13"/>
  <c r="P284" i="13"/>
  <c r="P285" i="13"/>
  <c r="P286" i="13"/>
  <c r="P287" i="13"/>
  <c r="P288" i="13"/>
  <c r="P289" i="13"/>
  <c r="P290" i="13"/>
  <c r="P291" i="13"/>
  <c r="P292" i="13"/>
  <c r="P293" i="13"/>
  <c r="P294" i="13"/>
  <c r="P295" i="13"/>
  <c r="P296" i="13"/>
  <c r="P297" i="13"/>
  <c r="P298" i="13"/>
  <c r="P299" i="13"/>
  <c r="P300" i="13"/>
  <c r="P301" i="13"/>
  <c r="P302" i="13"/>
  <c r="P303" i="13"/>
  <c r="P304" i="13"/>
  <c r="P305" i="13"/>
  <c r="P306" i="13"/>
  <c r="P307" i="13"/>
  <c r="P308" i="13"/>
  <c r="P309" i="13"/>
  <c r="P310" i="13"/>
  <c r="P311" i="13"/>
  <c r="P312" i="13"/>
  <c r="P313" i="13"/>
  <c r="P314" i="13"/>
  <c r="P315" i="13"/>
  <c r="P316" i="13"/>
  <c r="P317" i="13"/>
  <c r="P318" i="13"/>
  <c r="P319" i="13"/>
  <c r="P320" i="13"/>
  <c r="P321" i="13"/>
  <c r="P322" i="13"/>
  <c r="P323" i="13"/>
  <c r="P324" i="13"/>
  <c r="P325" i="13"/>
  <c r="P326" i="13"/>
  <c r="P327" i="13"/>
  <c r="P328" i="13"/>
  <c r="P329" i="13"/>
  <c r="P330" i="13"/>
  <c r="P331" i="13"/>
  <c r="P332" i="13"/>
  <c r="P333" i="13"/>
  <c r="P334" i="13"/>
  <c r="P335" i="13"/>
  <c r="P336" i="13"/>
  <c r="P337" i="13"/>
  <c r="P338" i="13"/>
  <c r="P339" i="13"/>
  <c r="P340" i="13"/>
  <c r="P341" i="13"/>
  <c r="P342" i="13"/>
  <c r="P343" i="13"/>
  <c r="P344" i="13"/>
  <c r="P345" i="13"/>
  <c r="P346" i="13"/>
  <c r="P347" i="13"/>
  <c r="P348" i="13"/>
  <c r="P349" i="13"/>
  <c r="P350" i="13"/>
  <c r="P351" i="13"/>
  <c r="P352" i="13"/>
  <c r="P353" i="13"/>
  <c r="P354" i="13"/>
  <c r="P355" i="13"/>
  <c r="P356" i="13"/>
  <c r="P357" i="13"/>
  <c r="P358" i="13"/>
  <c r="P359" i="13"/>
  <c r="P360" i="13"/>
  <c r="P361" i="13"/>
  <c r="P362" i="13"/>
  <c r="P363" i="13"/>
  <c r="P364" i="13"/>
  <c r="P365" i="13"/>
  <c r="P366" i="13"/>
  <c r="P367" i="13"/>
  <c r="P368" i="13"/>
  <c r="P369" i="13"/>
  <c r="P370" i="13"/>
  <c r="P371" i="13"/>
  <c r="P372" i="13"/>
  <c r="P373" i="13"/>
  <c r="P374" i="13"/>
  <c r="P375" i="13"/>
  <c r="P376" i="13"/>
  <c r="P377" i="13"/>
  <c r="P378" i="13"/>
  <c r="P379" i="13"/>
  <c r="P380" i="13"/>
  <c r="P381" i="13"/>
  <c r="P382" i="13"/>
  <c r="P383" i="13"/>
  <c r="P384" i="13"/>
  <c r="P385" i="13"/>
  <c r="P386" i="13"/>
  <c r="P387" i="13"/>
  <c r="P388" i="13"/>
  <c r="P389" i="13"/>
  <c r="P390" i="13"/>
  <c r="P391" i="13"/>
  <c r="P392" i="13"/>
  <c r="P393" i="13"/>
  <c r="P394" i="13"/>
  <c r="P395" i="13"/>
  <c r="P396" i="13"/>
  <c r="P397" i="13"/>
  <c r="P398" i="13"/>
  <c r="P399" i="13"/>
  <c r="P400" i="13"/>
  <c r="P401" i="13"/>
  <c r="P402" i="13"/>
  <c r="P403" i="13"/>
  <c r="P404" i="13"/>
  <c r="P405" i="13"/>
  <c r="P406" i="13"/>
  <c r="P407" i="13"/>
  <c r="P408" i="13"/>
  <c r="P409" i="13"/>
  <c r="P410" i="13"/>
  <c r="P411" i="13"/>
  <c r="P412" i="13"/>
  <c r="P413" i="13"/>
  <c r="P414" i="13"/>
  <c r="P415" i="13"/>
  <c r="P416" i="13"/>
  <c r="P417" i="13"/>
  <c r="P418" i="13"/>
  <c r="P419" i="13"/>
  <c r="P420" i="13"/>
  <c r="P421" i="13"/>
  <c r="P422" i="13"/>
  <c r="P423" i="13"/>
  <c r="P424" i="13"/>
  <c r="P425" i="13"/>
  <c r="P426" i="13"/>
  <c r="P427" i="13"/>
  <c r="P428" i="13"/>
  <c r="P429" i="13"/>
  <c r="P430" i="13"/>
  <c r="P431" i="13"/>
  <c r="P432" i="13"/>
  <c r="P433" i="13"/>
  <c r="P434" i="13"/>
  <c r="P435" i="13"/>
  <c r="P436" i="13"/>
  <c r="P437" i="13"/>
  <c r="P438" i="13"/>
  <c r="P439" i="13"/>
  <c r="P440" i="13"/>
  <c r="P441" i="13"/>
  <c r="P442" i="13"/>
  <c r="P443" i="13"/>
  <c r="P444" i="13"/>
  <c r="P445" i="13"/>
  <c r="P446" i="13"/>
  <c r="P447" i="13"/>
  <c r="P448" i="13"/>
  <c r="P449" i="13"/>
  <c r="P450" i="13"/>
  <c r="P451" i="13"/>
  <c r="P452" i="13"/>
  <c r="P453" i="13"/>
  <c r="P454" i="13"/>
  <c r="P455" i="13"/>
  <c r="P456" i="13"/>
  <c r="P457" i="13"/>
  <c r="P458" i="13"/>
  <c r="P459" i="13"/>
  <c r="P460" i="13"/>
  <c r="P461" i="13"/>
  <c r="P462" i="13"/>
  <c r="P463" i="13"/>
  <c r="P464" i="13"/>
  <c r="P465" i="13"/>
  <c r="P466" i="13"/>
  <c r="P467" i="13"/>
  <c r="P468" i="13"/>
  <c r="P469" i="13"/>
  <c r="P470" i="13"/>
  <c r="P471" i="13"/>
  <c r="P472" i="13"/>
  <c r="P473" i="13"/>
  <c r="P474" i="13"/>
  <c r="P475" i="13"/>
  <c r="P476" i="13"/>
  <c r="P477" i="13"/>
  <c r="P478" i="13"/>
  <c r="P479" i="13"/>
  <c r="P480" i="13"/>
  <c r="P481" i="13"/>
  <c r="P482" i="13"/>
  <c r="P483" i="13"/>
  <c r="P484" i="13"/>
  <c r="P485" i="13"/>
  <c r="P486" i="13"/>
  <c r="P487" i="13"/>
  <c r="P488" i="13"/>
  <c r="P489" i="13"/>
  <c r="P490" i="13"/>
  <c r="P491" i="13"/>
  <c r="P492" i="13"/>
  <c r="P493" i="13"/>
  <c r="P494" i="13"/>
  <c r="P495" i="13"/>
  <c r="P496" i="13"/>
  <c r="P497" i="13"/>
  <c r="P498" i="13"/>
  <c r="P499" i="13"/>
  <c r="P500" i="13"/>
  <c r="P501" i="13"/>
  <c r="P502" i="13"/>
  <c r="P503" i="13"/>
  <c r="P504" i="13"/>
  <c r="P505" i="13"/>
  <c r="P506" i="13"/>
  <c r="P507" i="13"/>
  <c r="P508" i="13"/>
  <c r="P509" i="13"/>
  <c r="P510" i="13"/>
  <c r="P511" i="13"/>
  <c r="P512" i="13"/>
  <c r="P513" i="13"/>
  <c r="P514" i="13"/>
  <c r="P515" i="13"/>
  <c r="P516" i="13"/>
  <c r="P517" i="13"/>
  <c r="P518" i="13"/>
  <c r="P519" i="13"/>
  <c r="P520" i="13"/>
  <c r="P521" i="13"/>
  <c r="P522" i="13"/>
  <c r="P523" i="13"/>
  <c r="P524" i="13"/>
  <c r="P525" i="13"/>
  <c r="P526" i="13"/>
  <c r="P527" i="13"/>
  <c r="P528" i="13"/>
  <c r="P529" i="13"/>
  <c r="P530" i="13"/>
  <c r="P531" i="13"/>
  <c r="P532" i="13"/>
  <c r="P533" i="13"/>
  <c r="P534" i="13"/>
  <c r="P535" i="13"/>
  <c r="P536" i="13"/>
  <c r="P537" i="13"/>
  <c r="P538" i="13"/>
  <c r="P539" i="13"/>
  <c r="P540" i="13"/>
  <c r="P541" i="13"/>
  <c r="P542" i="13"/>
  <c r="P543" i="13"/>
  <c r="P544" i="13"/>
  <c r="P545" i="13"/>
  <c r="P546" i="13"/>
  <c r="P547" i="13"/>
  <c r="P548" i="13"/>
  <c r="P549" i="13"/>
  <c r="P550" i="13"/>
  <c r="P551" i="13"/>
  <c r="P552" i="13"/>
  <c r="P553" i="13"/>
  <c r="P554" i="13"/>
  <c r="P555" i="13"/>
  <c r="P556" i="13"/>
  <c r="P557" i="13"/>
  <c r="P558" i="13"/>
  <c r="P559" i="13"/>
  <c r="P560" i="13"/>
  <c r="P561" i="13"/>
  <c r="P562" i="13"/>
  <c r="P563" i="13"/>
  <c r="P564" i="13"/>
  <c r="P565" i="13"/>
  <c r="P566" i="13"/>
  <c r="P567" i="13"/>
  <c r="P568" i="13"/>
  <c r="P569" i="13"/>
  <c r="P570" i="13"/>
  <c r="P571" i="13"/>
  <c r="P572" i="13"/>
  <c r="P573" i="13"/>
  <c r="P574" i="13"/>
  <c r="P575" i="13"/>
  <c r="P576" i="13"/>
  <c r="P577" i="13"/>
  <c r="P578" i="13"/>
  <c r="P579" i="13"/>
  <c r="P580" i="13"/>
  <c r="P581" i="13"/>
  <c r="P582" i="13"/>
  <c r="P583" i="13"/>
  <c r="P584" i="13"/>
  <c r="P585" i="13"/>
  <c r="P586" i="13"/>
  <c r="P587" i="13"/>
  <c r="P588" i="13"/>
  <c r="P589" i="13"/>
  <c r="P590" i="13"/>
  <c r="P591" i="13"/>
  <c r="P592" i="13"/>
  <c r="P593" i="13"/>
  <c r="P594" i="13"/>
  <c r="P595" i="13"/>
  <c r="P596" i="13"/>
  <c r="P597" i="13"/>
  <c r="P598" i="13"/>
  <c r="P599" i="13"/>
  <c r="P600" i="13"/>
  <c r="P601" i="13"/>
  <c r="P602" i="13"/>
  <c r="P603" i="13"/>
  <c r="P604" i="13"/>
  <c r="P605" i="13"/>
  <c r="P606" i="13"/>
  <c r="P607" i="13"/>
  <c r="P608" i="13"/>
  <c r="P609" i="13"/>
  <c r="P610" i="13"/>
  <c r="P611" i="13"/>
  <c r="P612" i="13"/>
  <c r="P613" i="13"/>
  <c r="P614" i="13"/>
  <c r="P615" i="13"/>
  <c r="P616" i="13"/>
  <c r="P617" i="13"/>
  <c r="P618" i="13"/>
  <c r="P619" i="13"/>
  <c r="P620" i="13"/>
  <c r="P621" i="13"/>
  <c r="P622" i="13"/>
  <c r="P623" i="13"/>
  <c r="P624" i="13"/>
  <c r="P625" i="13"/>
  <c r="P626" i="13"/>
  <c r="P627" i="13"/>
  <c r="P628" i="13"/>
  <c r="P629" i="13"/>
  <c r="P630" i="13"/>
  <c r="P631" i="13"/>
  <c r="P632" i="13"/>
  <c r="P633" i="13"/>
  <c r="P634" i="13"/>
  <c r="P635" i="13"/>
  <c r="P636" i="13"/>
  <c r="P637" i="13"/>
  <c r="P638" i="13"/>
  <c r="P639" i="13"/>
  <c r="P640" i="13"/>
  <c r="P641" i="13"/>
  <c r="P642" i="13"/>
  <c r="P643" i="13"/>
  <c r="P644" i="13"/>
  <c r="P645" i="13"/>
  <c r="P646" i="13"/>
  <c r="P647" i="13"/>
  <c r="P648" i="13"/>
  <c r="P649" i="13"/>
  <c r="P650" i="13"/>
  <c r="P651" i="13"/>
  <c r="P652" i="13"/>
  <c r="P653" i="13"/>
  <c r="P654" i="13"/>
  <c r="P655" i="13"/>
  <c r="P656" i="13"/>
  <c r="P657" i="13"/>
  <c r="P658" i="13"/>
  <c r="P659" i="13"/>
  <c r="P660" i="13"/>
  <c r="P661" i="13"/>
  <c r="P662" i="13"/>
  <c r="P663" i="13"/>
  <c r="P664" i="13"/>
  <c r="P665" i="13"/>
  <c r="P666" i="13"/>
  <c r="P667" i="13"/>
  <c r="P668" i="13"/>
  <c r="P669" i="13"/>
  <c r="P670" i="13"/>
  <c r="P671" i="13"/>
  <c r="P672" i="13"/>
  <c r="P673" i="13"/>
  <c r="P674" i="13"/>
  <c r="P675" i="13"/>
  <c r="P676" i="13"/>
  <c r="P677" i="13"/>
  <c r="P678" i="13"/>
  <c r="P679" i="13"/>
  <c r="P680" i="13"/>
  <c r="P681" i="13"/>
  <c r="P682" i="13"/>
  <c r="P683" i="13"/>
  <c r="P684" i="13"/>
  <c r="P685" i="13"/>
  <c r="P686" i="13"/>
  <c r="P687" i="13"/>
  <c r="P688" i="13"/>
  <c r="P689" i="13"/>
  <c r="P690" i="13"/>
  <c r="P691" i="13"/>
  <c r="P692" i="13"/>
  <c r="P693" i="13"/>
  <c r="P694" i="13"/>
  <c r="P695" i="13"/>
  <c r="P696" i="13"/>
  <c r="P697" i="13"/>
  <c r="P698" i="13"/>
  <c r="P699" i="13"/>
  <c r="P700" i="13"/>
  <c r="P701" i="13"/>
  <c r="P702" i="13"/>
  <c r="P703" i="13"/>
  <c r="P704" i="13"/>
  <c r="P705" i="13"/>
  <c r="P706" i="13"/>
  <c r="P707" i="13"/>
  <c r="P708" i="13"/>
  <c r="P709" i="13"/>
  <c r="P710" i="13"/>
  <c r="P711" i="13"/>
  <c r="P712" i="13"/>
  <c r="P713" i="13"/>
  <c r="P714" i="13"/>
  <c r="P715" i="13"/>
  <c r="P716" i="13"/>
  <c r="P717" i="13"/>
  <c r="P718" i="13"/>
  <c r="P719" i="13"/>
  <c r="P720" i="13"/>
  <c r="P721" i="13"/>
  <c r="P722" i="13"/>
  <c r="P723" i="13"/>
  <c r="P724" i="13"/>
  <c r="P725" i="13"/>
  <c r="P726" i="13"/>
  <c r="P727" i="13"/>
  <c r="P728" i="13"/>
  <c r="P729" i="13"/>
  <c r="P730" i="13"/>
  <c r="P731" i="13"/>
  <c r="P732" i="13"/>
  <c r="P733" i="13"/>
  <c r="P734" i="13"/>
  <c r="P735" i="13"/>
  <c r="P736" i="13"/>
  <c r="P737" i="13"/>
  <c r="P738" i="13"/>
  <c r="P739" i="13"/>
  <c r="P740" i="13"/>
  <c r="P741" i="13"/>
  <c r="P742" i="13"/>
  <c r="P743" i="13"/>
  <c r="P744" i="13"/>
  <c r="P745" i="13"/>
  <c r="P746" i="13"/>
  <c r="P747" i="13"/>
  <c r="P748" i="13"/>
  <c r="P749" i="13"/>
  <c r="P750" i="13"/>
  <c r="P751" i="13"/>
  <c r="P752" i="13"/>
  <c r="P753" i="13"/>
  <c r="P754" i="13"/>
  <c r="P755" i="13"/>
  <c r="P756" i="13"/>
  <c r="P757" i="13"/>
  <c r="P758" i="13"/>
  <c r="P759" i="13"/>
  <c r="P760" i="13"/>
  <c r="P761" i="13"/>
  <c r="P762" i="13"/>
  <c r="P763" i="13"/>
  <c r="P764" i="13"/>
  <c r="P765" i="13"/>
  <c r="P766" i="13"/>
  <c r="P767" i="13"/>
  <c r="P768" i="13"/>
  <c r="P769" i="13"/>
  <c r="P770" i="13"/>
  <c r="P771" i="13"/>
  <c r="P772" i="13"/>
  <c r="P773" i="13"/>
  <c r="P774" i="13"/>
  <c r="P775" i="13"/>
  <c r="P776" i="13"/>
  <c r="P777" i="13"/>
  <c r="P778" i="13"/>
  <c r="P779" i="13"/>
  <c r="P780" i="13"/>
  <c r="P781" i="13"/>
  <c r="P782" i="13"/>
  <c r="P783" i="13"/>
  <c r="P784" i="13"/>
  <c r="P785" i="13"/>
  <c r="P786" i="13"/>
  <c r="P787" i="13"/>
  <c r="P788" i="13"/>
  <c r="P789" i="13"/>
  <c r="P790" i="13"/>
  <c r="P791" i="13"/>
  <c r="P792" i="13"/>
  <c r="P793" i="13"/>
  <c r="P794" i="13"/>
  <c r="P795" i="13"/>
  <c r="P796" i="13"/>
  <c r="P797" i="13"/>
  <c r="P798" i="13"/>
  <c r="P799" i="13"/>
  <c r="P800" i="13"/>
  <c r="P801" i="13"/>
  <c r="P802" i="13"/>
  <c r="P803" i="13"/>
  <c r="P804" i="13"/>
  <c r="P805" i="13"/>
  <c r="P806" i="13"/>
  <c r="P807" i="13"/>
  <c r="P808" i="13"/>
  <c r="P809" i="13"/>
  <c r="P810" i="13"/>
  <c r="P811" i="13"/>
  <c r="P812" i="13"/>
  <c r="P813" i="13"/>
  <c r="P814" i="13"/>
  <c r="P815" i="13"/>
  <c r="P816" i="13"/>
  <c r="P817" i="13"/>
  <c r="P818" i="13"/>
  <c r="P819" i="13"/>
  <c r="P820" i="13"/>
  <c r="P821" i="13"/>
  <c r="P822" i="13"/>
  <c r="P823" i="13"/>
  <c r="P824" i="13"/>
  <c r="P825" i="13"/>
  <c r="P826" i="13"/>
  <c r="P827" i="13"/>
  <c r="P828" i="13"/>
  <c r="P829" i="13"/>
  <c r="P830" i="13"/>
  <c r="P831" i="13"/>
  <c r="P832" i="13"/>
  <c r="P833" i="13"/>
  <c r="P834" i="13"/>
  <c r="P835" i="13"/>
  <c r="P836" i="13"/>
  <c r="P837" i="13"/>
  <c r="P838" i="13"/>
  <c r="P839" i="13"/>
  <c r="P840" i="13"/>
  <c r="P841" i="13"/>
  <c r="P842" i="13"/>
  <c r="P843" i="13"/>
  <c r="P844" i="13"/>
  <c r="P845" i="13"/>
  <c r="P846" i="13"/>
  <c r="P847" i="13"/>
  <c r="P848" i="13"/>
  <c r="P849" i="13"/>
  <c r="P850" i="13"/>
  <c r="P851" i="13"/>
  <c r="P852" i="13"/>
  <c r="P853" i="13"/>
  <c r="P854" i="13"/>
  <c r="P855" i="13"/>
  <c r="P856" i="13"/>
  <c r="P857" i="13"/>
  <c r="P858" i="13"/>
  <c r="P859" i="13"/>
  <c r="P860" i="13"/>
  <c r="P861" i="13"/>
  <c r="P862" i="13"/>
  <c r="P863" i="13"/>
  <c r="P864" i="13"/>
  <c r="P865" i="13"/>
  <c r="P866" i="13"/>
  <c r="P867" i="13"/>
  <c r="P868" i="13"/>
  <c r="P869" i="13"/>
  <c r="P870" i="13"/>
  <c r="P871" i="13"/>
  <c r="P872" i="13"/>
  <c r="P873" i="13"/>
  <c r="P874" i="13"/>
  <c r="P875" i="13"/>
  <c r="P876" i="13"/>
  <c r="P877" i="13"/>
  <c r="P878" i="13"/>
  <c r="P879" i="13"/>
  <c r="P880" i="13"/>
  <c r="P881" i="13"/>
  <c r="P882" i="13"/>
  <c r="P883" i="13"/>
  <c r="P884" i="13"/>
  <c r="P885" i="13"/>
  <c r="P886" i="13"/>
  <c r="P887" i="13"/>
  <c r="P888" i="13"/>
  <c r="P889" i="13"/>
  <c r="P890" i="13"/>
  <c r="P891" i="13"/>
  <c r="P892" i="13"/>
  <c r="P893" i="13"/>
  <c r="P894" i="13"/>
  <c r="P895" i="13"/>
  <c r="P896" i="13"/>
  <c r="P897" i="13"/>
  <c r="P898" i="13"/>
  <c r="P899" i="13"/>
  <c r="P900" i="13"/>
  <c r="P901" i="13"/>
  <c r="P902" i="13"/>
  <c r="P903" i="13"/>
  <c r="P904" i="13"/>
  <c r="P905" i="13"/>
  <c r="P906" i="13"/>
  <c r="P907" i="13"/>
  <c r="P908" i="13"/>
  <c r="P909" i="13"/>
  <c r="P910" i="13"/>
  <c r="P911" i="13"/>
  <c r="P912" i="13"/>
  <c r="P913" i="13"/>
  <c r="P914" i="13"/>
  <c r="P915" i="13"/>
  <c r="P916" i="13"/>
  <c r="P917" i="13"/>
  <c r="P918" i="13"/>
  <c r="P919" i="13"/>
  <c r="P920" i="13"/>
  <c r="P921" i="13"/>
  <c r="P922" i="13"/>
  <c r="P923" i="13"/>
  <c r="P924" i="13"/>
  <c r="P925" i="13"/>
  <c r="P926" i="13"/>
  <c r="P927" i="13"/>
  <c r="P928" i="13"/>
  <c r="P929" i="13"/>
  <c r="P930" i="13"/>
  <c r="P931" i="13"/>
  <c r="P932" i="13"/>
  <c r="P933" i="13"/>
  <c r="P934" i="13"/>
  <c r="P935" i="13"/>
  <c r="P936" i="13"/>
  <c r="P937" i="13"/>
  <c r="P938" i="13"/>
  <c r="P939" i="13"/>
  <c r="P940" i="13"/>
  <c r="P941" i="13"/>
  <c r="P942" i="13"/>
  <c r="P943" i="13"/>
  <c r="P944" i="13"/>
  <c r="P945" i="13"/>
  <c r="P946" i="13"/>
  <c r="P947" i="13"/>
  <c r="P948" i="13"/>
  <c r="P949" i="13"/>
  <c r="P950" i="13"/>
  <c r="P951" i="13"/>
  <c r="P952" i="13"/>
  <c r="P953" i="13"/>
  <c r="P954" i="13"/>
  <c r="P955" i="13"/>
  <c r="P956" i="13"/>
  <c r="P957" i="13"/>
  <c r="P958" i="13"/>
  <c r="P959" i="13"/>
  <c r="P960" i="13"/>
  <c r="P961" i="13"/>
  <c r="P962" i="13"/>
  <c r="P963" i="13"/>
  <c r="P964" i="13"/>
  <c r="P965" i="13"/>
  <c r="P966" i="13"/>
  <c r="P967" i="13"/>
  <c r="P968" i="13"/>
  <c r="P969" i="13"/>
  <c r="P970" i="13"/>
  <c r="P971" i="13"/>
  <c r="P972" i="13"/>
  <c r="P973" i="13"/>
  <c r="P974" i="13"/>
  <c r="P975" i="13"/>
  <c r="P976" i="13"/>
  <c r="P977" i="13"/>
  <c r="P978" i="13"/>
  <c r="P979" i="13"/>
  <c r="P980" i="13"/>
  <c r="P981" i="13"/>
  <c r="P982" i="13"/>
  <c r="P983" i="13"/>
  <c r="P984" i="13"/>
  <c r="P985" i="13"/>
  <c r="P986" i="13"/>
  <c r="P987" i="13"/>
  <c r="P988" i="13"/>
  <c r="P989" i="13"/>
  <c r="P990" i="13"/>
  <c r="P991" i="13"/>
  <c r="P992" i="13"/>
  <c r="P993" i="13"/>
  <c r="P994" i="13"/>
  <c r="P995" i="13"/>
  <c r="P996" i="13"/>
  <c r="P997" i="13"/>
  <c r="P998" i="13"/>
  <c r="P999" i="13"/>
  <c r="P1000" i="13"/>
  <c r="P1001" i="13"/>
  <c r="P1002" i="13"/>
  <c r="P1003" i="13"/>
  <c r="P1004" i="13"/>
  <c r="P1005" i="13"/>
  <c r="P1006" i="13"/>
  <c r="P1007" i="13"/>
  <c r="P1008" i="13"/>
  <c r="P1009" i="13"/>
  <c r="P1010" i="13"/>
  <c r="P1011" i="13"/>
  <c r="P1012" i="13"/>
  <c r="P1013" i="13"/>
  <c r="P1014" i="13"/>
  <c r="P1015" i="13"/>
  <c r="P1016" i="13"/>
  <c r="P1017" i="13"/>
  <c r="P1018" i="13"/>
  <c r="P1019" i="13"/>
  <c r="P1020" i="13"/>
  <c r="P1021" i="13"/>
  <c r="P1022" i="13"/>
  <c r="P1023" i="13"/>
  <c r="P1024" i="13"/>
  <c r="P1025" i="13"/>
  <c r="P1026" i="13"/>
  <c r="P1027" i="13"/>
  <c r="P1028" i="13"/>
  <c r="P1029" i="13"/>
  <c r="P1030" i="13"/>
  <c r="P1031" i="13"/>
  <c r="P1032" i="13"/>
  <c r="P1033" i="13"/>
  <c r="P1034" i="13"/>
  <c r="P1035" i="13"/>
  <c r="P1036" i="13"/>
  <c r="P1037" i="13"/>
  <c r="P1038" i="13"/>
  <c r="P1039" i="13"/>
  <c r="P1040" i="13"/>
  <c r="P1041" i="13"/>
  <c r="P1042" i="13"/>
  <c r="P1043" i="13"/>
  <c r="P1044" i="13"/>
  <c r="P1045" i="13"/>
  <c r="P1046" i="13"/>
  <c r="P1047" i="13"/>
  <c r="P1048" i="13"/>
  <c r="P1049" i="13"/>
  <c r="P1050" i="13"/>
  <c r="P1051" i="13"/>
  <c r="P1052" i="13"/>
  <c r="P1053" i="13"/>
  <c r="P1054" i="13"/>
  <c r="P1055" i="13"/>
  <c r="P1056" i="13"/>
  <c r="P1057" i="13"/>
  <c r="P1058" i="13"/>
  <c r="P1059" i="13"/>
  <c r="P1060" i="13"/>
  <c r="P1061" i="13"/>
  <c r="P1062" i="13"/>
  <c r="P1063" i="13"/>
  <c r="P1064" i="13"/>
  <c r="P1065" i="13"/>
  <c r="P1066" i="13"/>
  <c r="P1067" i="13"/>
  <c r="P1068" i="13"/>
  <c r="P1069" i="13"/>
  <c r="P1070" i="13"/>
  <c r="P1071" i="13"/>
  <c r="P1072" i="13"/>
  <c r="P1073" i="13"/>
  <c r="P1074" i="13"/>
  <c r="P1075" i="13"/>
  <c r="P1076" i="13"/>
  <c r="P1077" i="13"/>
  <c r="P1078" i="13"/>
  <c r="P1079" i="13"/>
  <c r="P1080" i="13"/>
  <c r="P1081" i="13"/>
  <c r="P1082" i="13"/>
  <c r="P1083" i="13"/>
  <c r="P1084" i="13"/>
  <c r="P1085" i="13"/>
  <c r="P1086" i="13"/>
  <c r="P1087" i="13"/>
  <c r="P1088" i="13"/>
  <c r="P1089" i="13"/>
  <c r="P1090" i="13"/>
  <c r="P1091" i="13"/>
  <c r="P1092" i="13"/>
  <c r="P1093" i="13"/>
  <c r="P1094" i="13"/>
  <c r="P1095" i="13"/>
  <c r="P1096" i="13"/>
  <c r="P1097" i="13"/>
  <c r="P1098" i="13"/>
  <c r="P1099" i="13"/>
  <c r="P1100" i="13"/>
  <c r="P1101" i="13"/>
  <c r="P1102" i="13"/>
  <c r="P1103" i="13"/>
  <c r="P1104" i="13"/>
  <c r="P1105" i="13"/>
  <c r="P1106" i="13"/>
  <c r="P1107" i="13"/>
  <c r="P1108" i="13"/>
  <c r="P1109" i="13"/>
  <c r="P1110" i="13"/>
  <c r="P1111" i="13"/>
  <c r="P1112" i="13"/>
  <c r="P1113" i="13"/>
  <c r="P1114" i="13"/>
  <c r="P1115" i="13"/>
  <c r="P1116" i="13"/>
  <c r="P1117" i="13"/>
  <c r="P1118" i="13"/>
  <c r="P1119" i="13"/>
  <c r="P1120" i="13"/>
  <c r="P1121" i="13"/>
  <c r="P1122" i="13"/>
  <c r="P1123" i="13"/>
  <c r="P1124" i="13"/>
  <c r="P1125" i="13"/>
  <c r="P1126" i="13"/>
  <c r="P1127" i="13"/>
  <c r="P1128" i="13"/>
  <c r="P1129" i="13"/>
  <c r="P1130" i="13"/>
  <c r="P1131" i="13"/>
  <c r="P1132" i="13"/>
  <c r="P1133" i="13"/>
  <c r="P1134" i="13"/>
  <c r="P1135" i="13"/>
  <c r="P1136" i="13"/>
  <c r="P1137" i="13"/>
  <c r="P1138" i="13"/>
  <c r="P1139" i="13"/>
  <c r="P1140" i="13"/>
  <c r="P1141" i="13"/>
  <c r="P1142" i="13"/>
  <c r="P1143" i="13"/>
  <c r="P1144" i="13"/>
  <c r="P1145" i="13"/>
  <c r="P1146" i="13"/>
  <c r="P1147" i="13"/>
  <c r="P1148" i="13"/>
  <c r="P1149" i="13"/>
  <c r="P1150" i="13"/>
  <c r="P1151" i="13"/>
  <c r="P1152" i="13"/>
  <c r="P1153" i="13"/>
  <c r="P1154" i="13"/>
  <c r="P1155" i="13"/>
  <c r="P1156" i="13"/>
  <c r="P1157" i="13"/>
  <c r="P1158" i="13"/>
  <c r="P1159" i="13"/>
  <c r="P1160" i="13"/>
  <c r="P1161" i="13"/>
  <c r="P1162" i="13"/>
  <c r="P1163" i="13"/>
  <c r="P1164" i="13"/>
  <c r="P1165" i="13"/>
  <c r="P1166" i="13"/>
  <c r="P1167" i="13"/>
  <c r="P1168" i="13"/>
  <c r="P1169" i="13"/>
  <c r="P1170" i="13"/>
  <c r="P1171" i="13"/>
  <c r="P1172" i="13"/>
  <c r="P1173" i="13"/>
  <c r="P1174" i="13"/>
  <c r="P1175" i="13"/>
  <c r="P1176" i="13"/>
  <c r="P1177" i="13"/>
  <c r="P1178" i="13"/>
  <c r="P1179" i="13"/>
  <c r="P1180" i="13"/>
  <c r="P1181" i="13"/>
  <c r="P1182" i="13"/>
  <c r="P1183" i="13"/>
  <c r="P1184" i="13"/>
  <c r="P1185" i="13"/>
  <c r="P1186" i="13"/>
  <c r="P1187" i="13"/>
  <c r="P1188" i="13"/>
  <c r="P1189" i="13"/>
  <c r="P1190" i="13"/>
  <c r="P1191" i="13"/>
  <c r="P1192" i="13"/>
  <c r="P1193" i="13"/>
  <c r="P1194" i="13"/>
  <c r="P1195" i="13"/>
  <c r="P1196" i="13"/>
  <c r="P1197" i="13"/>
  <c r="P1198" i="13"/>
  <c r="P1199" i="13"/>
  <c r="P1200" i="13"/>
  <c r="P1201" i="13"/>
  <c r="P1202" i="13"/>
  <c r="P1203" i="13"/>
  <c r="P1204" i="13"/>
  <c r="P1205" i="13"/>
  <c r="P1206" i="13"/>
  <c r="P1207" i="13"/>
  <c r="P1208" i="13"/>
  <c r="P1209" i="13"/>
  <c r="P1210" i="13"/>
  <c r="P1211" i="13"/>
  <c r="P1212" i="13"/>
  <c r="P1213" i="13"/>
  <c r="P1214" i="13"/>
  <c r="P1215" i="13"/>
  <c r="P1216" i="13"/>
  <c r="P1217" i="13"/>
  <c r="P1218" i="13"/>
  <c r="P1219" i="13"/>
  <c r="P1220" i="13"/>
  <c r="P1221" i="13"/>
  <c r="P1222" i="13"/>
  <c r="P1223" i="13"/>
  <c r="P1224" i="13"/>
  <c r="P1225" i="13"/>
  <c r="P1226" i="13"/>
  <c r="P1227" i="13"/>
  <c r="P1228" i="13"/>
  <c r="P1229" i="13"/>
  <c r="P1230" i="13"/>
  <c r="P1231" i="13"/>
  <c r="P1232" i="13"/>
  <c r="P1233" i="13"/>
  <c r="P1234" i="13"/>
  <c r="P1235" i="13"/>
  <c r="P1236" i="13"/>
  <c r="P1237" i="13"/>
  <c r="P1238" i="13"/>
  <c r="P1239" i="13"/>
  <c r="P1240" i="13"/>
  <c r="P1241" i="13"/>
  <c r="P1242" i="13"/>
  <c r="P1243" i="13"/>
  <c r="P1244" i="13"/>
  <c r="P1245" i="13"/>
  <c r="P1246" i="13"/>
  <c r="P1247" i="13"/>
  <c r="P1248" i="13"/>
  <c r="P1249" i="13"/>
  <c r="P1250" i="13"/>
  <c r="P1251" i="13"/>
  <c r="P1252" i="13"/>
  <c r="P1253" i="13"/>
  <c r="P1254" i="13"/>
  <c r="P1255" i="13"/>
  <c r="P1256" i="13"/>
  <c r="P1257" i="13"/>
  <c r="P1258" i="13"/>
  <c r="P1259" i="13"/>
  <c r="P1260" i="13"/>
  <c r="P1261" i="13"/>
  <c r="P1262" i="13"/>
  <c r="P1263" i="13"/>
  <c r="P1264" i="13"/>
  <c r="P1265" i="13"/>
  <c r="P1266" i="13"/>
  <c r="P1267" i="13"/>
  <c r="P1268" i="13"/>
  <c r="P1269" i="13"/>
  <c r="P1270" i="13"/>
  <c r="P1271" i="13"/>
  <c r="P1272" i="13"/>
  <c r="P1273" i="13"/>
  <c r="P1274" i="13"/>
  <c r="P1275" i="13"/>
  <c r="P1276" i="13"/>
  <c r="P1277" i="13"/>
  <c r="P1278" i="13"/>
  <c r="P1279" i="13"/>
  <c r="P1280" i="13"/>
  <c r="P1281" i="13"/>
  <c r="P1282" i="13"/>
  <c r="P1283" i="13"/>
  <c r="P1284" i="13"/>
  <c r="P1285" i="13"/>
  <c r="P1286" i="13"/>
  <c r="P1287" i="13"/>
  <c r="P1288" i="13"/>
  <c r="P1289" i="13"/>
  <c r="P1290" i="13"/>
  <c r="P1291" i="13"/>
  <c r="P1292" i="13"/>
  <c r="P1293" i="13"/>
  <c r="P1294" i="13"/>
  <c r="P1295" i="13"/>
  <c r="P1296" i="13"/>
  <c r="P1297" i="13"/>
  <c r="P1298" i="13"/>
  <c r="P1299" i="13"/>
  <c r="P1300" i="13"/>
  <c r="P1301" i="13"/>
  <c r="P1302" i="13"/>
  <c r="P1303" i="13"/>
  <c r="P1304" i="13"/>
  <c r="P1305" i="13"/>
  <c r="P1306" i="13"/>
  <c r="P1307" i="13"/>
  <c r="P1308" i="13"/>
  <c r="P1309" i="13"/>
  <c r="P1310" i="13"/>
  <c r="P1311" i="13"/>
  <c r="P1312" i="13"/>
  <c r="P1313" i="13"/>
  <c r="P1314" i="13"/>
  <c r="P1315" i="13"/>
  <c r="P1316" i="13"/>
  <c r="P1317" i="13"/>
  <c r="P1318" i="13"/>
  <c r="P1319" i="13"/>
  <c r="P1320" i="13"/>
  <c r="P1321" i="13"/>
  <c r="P1322" i="13"/>
  <c r="P1323" i="13"/>
  <c r="P1324" i="13"/>
  <c r="P1325" i="13"/>
  <c r="P1326" i="13"/>
  <c r="P1327" i="13"/>
  <c r="P1328" i="13"/>
  <c r="P1329" i="13"/>
  <c r="P1330" i="13"/>
  <c r="P1331" i="13"/>
  <c r="P1332" i="13"/>
  <c r="P1333" i="13"/>
  <c r="P1334" i="13"/>
  <c r="P1335" i="13"/>
  <c r="P1336" i="13"/>
  <c r="P1337" i="13"/>
  <c r="P1338" i="13"/>
  <c r="P1339" i="13"/>
  <c r="P1340" i="13"/>
  <c r="P1341" i="13"/>
  <c r="P1342" i="13"/>
  <c r="P1343" i="13"/>
  <c r="P1344" i="13"/>
  <c r="P1345" i="13"/>
  <c r="P1346" i="13"/>
  <c r="P1347" i="13"/>
  <c r="P1348" i="13"/>
  <c r="P1349" i="13"/>
  <c r="P1350" i="13"/>
  <c r="P1351" i="13"/>
  <c r="P1352" i="13"/>
  <c r="P1353" i="13"/>
  <c r="P1354" i="13"/>
  <c r="P1355" i="13"/>
  <c r="P1356" i="13"/>
  <c r="P1357" i="13"/>
  <c r="P1358" i="13"/>
  <c r="P1359" i="13"/>
  <c r="P1360" i="13"/>
  <c r="P1361" i="13"/>
  <c r="P1362" i="13"/>
  <c r="P1363" i="13"/>
  <c r="P1364" i="13"/>
  <c r="P1365" i="13"/>
  <c r="P1366" i="13"/>
  <c r="P1367" i="13"/>
  <c r="P1368" i="13"/>
  <c r="P1369" i="13"/>
  <c r="P1370" i="13"/>
  <c r="P1371" i="13"/>
  <c r="P1372" i="13"/>
  <c r="P1373" i="13"/>
  <c r="P1374" i="13"/>
  <c r="P1375" i="13"/>
  <c r="P1376" i="13"/>
  <c r="P1377" i="13"/>
  <c r="P1378" i="13"/>
  <c r="P1379" i="13"/>
  <c r="P1380" i="13"/>
  <c r="P1381" i="13"/>
  <c r="P1382" i="13"/>
  <c r="P1383" i="13"/>
  <c r="P1384" i="13"/>
  <c r="P1385" i="13"/>
  <c r="P1386" i="13"/>
  <c r="P1387" i="13"/>
  <c r="P1388" i="13"/>
  <c r="P1389" i="13"/>
  <c r="P1390" i="13"/>
  <c r="P1391" i="13"/>
  <c r="P1392" i="13"/>
  <c r="P1393" i="13"/>
  <c r="P1394" i="13"/>
  <c r="P1395" i="13"/>
  <c r="P1396" i="13"/>
  <c r="P1397" i="13"/>
  <c r="P1398" i="13"/>
  <c r="P1399" i="13"/>
  <c r="P1400" i="13"/>
  <c r="P1401" i="13"/>
  <c r="P1402" i="13"/>
  <c r="P1403" i="13"/>
  <c r="P1404" i="13"/>
  <c r="P1405" i="13"/>
  <c r="P1406" i="13"/>
  <c r="P1407" i="13"/>
  <c r="P1408" i="13"/>
  <c r="P1409" i="13"/>
  <c r="P1410" i="13"/>
  <c r="P1411" i="13"/>
  <c r="P1412" i="13"/>
  <c r="P1413" i="13"/>
  <c r="P1414" i="13"/>
  <c r="P1415" i="13"/>
  <c r="P1416" i="13"/>
  <c r="P1417" i="13"/>
  <c r="P1418" i="13"/>
  <c r="P1419" i="13"/>
  <c r="P1420" i="13"/>
  <c r="P1421" i="13"/>
  <c r="P1422" i="13"/>
  <c r="P1423" i="13"/>
  <c r="P1424" i="13"/>
  <c r="P1425" i="13"/>
  <c r="P1426" i="13"/>
  <c r="P1427" i="13"/>
  <c r="P1428" i="13"/>
  <c r="P1429" i="13"/>
  <c r="P1430" i="13"/>
  <c r="P1431" i="13"/>
  <c r="P1432" i="13"/>
  <c r="P1433" i="13"/>
  <c r="P1434" i="13"/>
  <c r="P1435" i="13"/>
  <c r="P1436" i="13"/>
  <c r="P1437" i="13"/>
  <c r="P1438" i="13"/>
  <c r="P1439" i="13"/>
  <c r="P1440" i="13"/>
  <c r="P1441" i="13"/>
  <c r="P1442" i="13"/>
  <c r="P1443" i="13"/>
  <c r="P1444" i="13"/>
  <c r="P1445" i="13"/>
  <c r="P1446" i="13"/>
  <c r="P1447" i="13"/>
  <c r="P1448" i="13"/>
  <c r="P1449" i="13"/>
  <c r="P1450" i="13"/>
  <c r="P1451" i="13"/>
  <c r="P1452" i="13"/>
  <c r="P1453" i="13"/>
  <c r="P1454" i="13"/>
  <c r="P1455" i="13"/>
  <c r="P1456" i="13"/>
  <c r="P1457" i="13"/>
  <c r="P1458" i="13"/>
  <c r="P1459" i="13"/>
  <c r="P1460" i="13"/>
  <c r="P1461" i="13"/>
  <c r="P1462" i="13"/>
  <c r="P1463" i="13"/>
  <c r="P1464" i="13"/>
  <c r="P1465" i="13"/>
  <c r="P1466" i="13"/>
  <c r="P1467" i="13"/>
  <c r="P1468" i="13"/>
  <c r="P1469" i="13"/>
  <c r="P1470" i="13"/>
  <c r="P1471" i="13"/>
  <c r="P1472" i="13"/>
  <c r="P1473" i="13"/>
  <c r="P1474" i="13"/>
  <c r="P1475" i="13"/>
  <c r="P1476" i="13"/>
  <c r="P1477" i="13"/>
  <c r="P1478" i="13"/>
  <c r="P1479" i="13"/>
  <c r="P1480" i="13"/>
  <c r="P1481" i="13"/>
  <c r="P1482" i="13"/>
  <c r="P1483" i="13"/>
  <c r="P1484" i="13"/>
  <c r="P1485" i="13"/>
  <c r="P1486" i="13"/>
  <c r="P1487" i="13"/>
  <c r="P1488" i="13"/>
  <c r="P1489" i="13"/>
  <c r="P1490" i="13"/>
  <c r="P1491" i="13"/>
  <c r="P1492" i="13"/>
  <c r="P1493" i="13"/>
  <c r="P1494" i="13"/>
  <c r="P1495" i="13"/>
  <c r="P1496" i="13"/>
  <c r="P1497" i="13"/>
  <c r="P1498" i="13"/>
  <c r="P1499" i="13"/>
  <c r="P1500" i="13"/>
  <c r="P1501" i="13"/>
  <c r="P1502" i="13"/>
  <c r="P1503" i="13"/>
  <c r="P1504" i="13"/>
  <c r="P1505" i="13"/>
  <c r="P1506" i="13"/>
  <c r="P1507" i="13"/>
  <c r="P1508" i="13"/>
  <c r="P1509" i="13"/>
  <c r="P1510" i="13"/>
  <c r="P1511" i="13"/>
  <c r="P1512" i="13"/>
  <c r="P1513" i="13"/>
  <c r="P1514" i="13"/>
  <c r="P1515" i="13"/>
  <c r="P1516" i="13"/>
  <c r="P1517" i="13"/>
  <c r="P1518" i="13"/>
  <c r="P1519" i="13"/>
  <c r="P1520" i="13"/>
  <c r="P1521" i="13"/>
  <c r="P1522" i="13"/>
  <c r="P1523" i="13"/>
  <c r="P1524" i="13"/>
  <c r="P1525" i="13"/>
  <c r="P1526" i="13"/>
  <c r="P1527" i="13"/>
  <c r="P1528" i="13"/>
  <c r="P1529" i="13"/>
  <c r="P1530" i="13"/>
  <c r="P1531" i="13"/>
  <c r="P1532" i="13"/>
  <c r="P1533" i="13"/>
  <c r="P1534" i="13"/>
  <c r="P1535" i="13"/>
  <c r="P1536" i="13"/>
  <c r="P1537" i="13"/>
  <c r="P1538" i="13"/>
  <c r="P1539" i="13"/>
  <c r="P1540" i="13"/>
  <c r="P1541" i="13"/>
  <c r="P1542" i="13"/>
  <c r="P1543" i="13"/>
  <c r="P1544" i="13"/>
  <c r="P1545" i="13"/>
  <c r="P1546" i="13"/>
  <c r="P1547" i="13"/>
  <c r="P1548" i="13"/>
  <c r="P1549" i="13"/>
  <c r="P1550" i="13"/>
  <c r="P1551" i="13"/>
  <c r="P1552" i="13"/>
  <c r="P1553" i="13"/>
  <c r="P1554" i="13"/>
  <c r="P1555" i="13"/>
  <c r="P1556" i="13"/>
  <c r="P1557" i="13"/>
  <c r="P1558" i="13"/>
  <c r="P1559" i="13"/>
  <c r="P1560" i="13"/>
  <c r="P1561" i="13"/>
  <c r="P1562" i="13"/>
  <c r="P1563" i="13"/>
  <c r="P1564" i="13"/>
  <c r="P1565" i="13"/>
  <c r="P1566" i="13"/>
  <c r="P1567" i="13"/>
  <c r="P1568" i="13"/>
  <c r="P1569" i="13"/>
  <c r="P1570" i="13"/>
  <c r="P1571" i="13"/>
  <c r="P1572" i="13"/>
  <c r="P1573" i="13"/>
  <c r="P1574" i="13"/>
  <c r="P1575" i="13"/>
  <c r="P1576" i="13"/>
  <c r="P1577" i="13"/>
  <c r="P1578" i="13"/>
  <c r="P1579" i="13"/>
  <c r="P1580" i="13"/>
  <c r="P1581" i="13"/>
  <c r="P1582" i="13"/>
  <c r="P1583" i="13"/>
  <c r="P1584" i="13"/>
  <c r="P1585" i="13"/>
  <c r="P1586" i="13"/>
  <c r="P1587" i="13"/>
  <c r="P1588" i="13"/>
  <c r="P1589" i="13"/>
  <c r="P1590" i="13"/>
  <c r="P1591" i="13"/>
  <c r="P1592" i="13"/>
  <c r="P1593" i="13"/>
  <c r="P1594" i="13"/>
  <c r="P1595" i="13"/>
  <c r="P1596" i="13"/>
  <c r="P1597" i="13"/>
  <c r="P1598" i="13"/>
  <c r="P1599" i="13"/>
  <c r="P1600" i="13"/>
  <c r="P1601" i="13"/>
  <c r="P1602" i="13"/>
  <c r="P1603" i="13"/>
  <c r="P1604" i="13"/>
  <c r="P1605" i="13"/>
  <c r="P1606" i="13"/>
  <c r="P1607" i="13"/>
  <c r="P1608" i="13"/>
  <c r="P1609" i="13"/>
  <c r="P1610" i="13"/>
  <c r="P1611" i="13"/>
  <c r="P1612" i="13"/>
  <c r="P1613" i="13"/>
  <c r="P1614" i="13"/>
  <c r="P1615" i="13"/>
  <c r="P1616" i="13"/>
  <c r="P1617" i="13"/>
  <c r="P1618" i="13"/>
  <c r="P1619" i="13"/>
  <c r="P1620" i="13"/>
  <c r="P1621" i="13"/>
  <c r="P1622" i="13"/>
  <c r="P1623" i="13"/>
  <c r="P1624" i="13"/>
  <c r="P1625" i="13"/>
  <c r="P1626" i="13"/>
  <c r="P1627" i="13"/>
  <c r="P1628" i="13"/>
  <c r="P1629" i="13"/>
  <c r="P1630" i="13"/>
  <c r="P1631" i="13"/>
  <c r="P1632" i="13"/>
  <c r="P1633" i="13"/>
  <c r="P1634" i="13"/>
  <c r="P1635" i="13"/>
  <c r="P1636" i="13"/>
  <c r="P1637" i="13"/>
  <c r="P1638" i="13"/>
  <c r="P1639" i="13"/>
  <c r="P1640" i="13"/>
  <c r="P1641" i="13"/>
  <c r="P1642" i="13"/>
  <c r="P1643" i="13"/>
  <c r="P1644" i="13"/>
  <c r="P1645" i="13"/>
  <c r="P1646" i="13"/>
  <c r="P1647" i="13"/>
  <c r="P1648" i="13"/>
  <c r="P1649" i="13"/>
  <c r="P1650" i="13"/>
  <c r="P1651" i="13"/>
  <c r="P1652" i="13"/>
  <c r="P1653" i="13"/>
  <c r="P1654" i="13"/>
  <c r="P1655" i="13"/>
  <c r="P1656" i="13"/>
  <c r="P1657" i="13"/>
  <c r="P1658" i="13"/>
  <c r="P1659" i="13"/>
  <c r="P1660" i="13"/>
  <c r="P1661" i="13"/>
  <c r="P1662" i="13"/>
  <c r="P1663" i="13"/>
  <c r="P1664" i="13"/>
  <c r="P1665" i="13"/>
  <c r="P1666" i="13"/>
  <c r="P1667" i="13"/>
  <c r="P1668" i="13"/>
  <c r="P1669" i="13"/>
  <c r="P1670" i="13"/>
  <c r="P1671" i="13"/>
  <c r="P1672" i="13"/>
  <c r="P1673" i="13"/>
  <c r="P1674" i="13"/>
  <c r="P1675" i="13"/>
  <c r="P1676" i="13"/>
  <c r="P1677" i="13"/>
  <c r="P1678" i="13"/>
  <c r="P1679" i="13"/>
  <c r="P1680" i="13"/>
  <c r="P1681" i="13"/>
  <c r="P1682" i="13"/>
  <c r="P1683" i="13"/>
  <c r="P1684" i="13"/>
  <c r="P1685" i="13"/>
  <c r="P1686" i="13"/>
  <c r="P1687" i="13"/>
  <c r="P1688" i="13"/>
  <c r="P1689" i="13"/>
  <c r="P1690" i="13"/>
  <c r="P1691" i="13"/>
  <c r="P1692" i="13"/>
  <c r="P1693" i="13"/>
  <c r="P1694" i="13"/>
  <c r="P1695" i="13"/>
  <c r="P1696" i="13"/>
  <c r="P1697" i="13"/>
  <c r="P1698" i="13"/>
  <c r="P1699" i="13"/>
  <c r="P1700" i="13"/>
  <c r="P1701" i="13"/>
  <c r="P1702" i="13"/>
  <c r="P1703" i="13"/>
  <c r="P1704" i="13"/>
  <c r="P1705" i="13"/>
  <c r="P1706" i="13"/>
  <c r="P1707" i="13"/>
  <c r="P1708" i="13"/>
  <c r="P1709" i="13"/>
  <c r="P1710" i="13"/>
  <c r="P1711" i="13"/>
  <c r="P1712" i="13"/>
  <c r="P1713" i="13"/>
  <c r="P1714" i="13"/>
  <c r="P1715" i="13"/>
  <c r="P1716" i="13"/>
  <c r="P1717" i="13"/>
  <c r="P1718" i="13"/>
  <c r="P1719" i="13"/>
  <c r="P1720" i="13"/>
  <c r="P1721" i="13"/>
  <c r="P1722" i="13"/>
  <c r="P1723" i="13"/>
  <c r="P1724" i="13"/>
  <c r="P1725" i="13"/>
  <c r="P1726" i="13"/>
  <c r="P1727" i="13"/>
  <c r="P1728" i="13"/>
  <c r="P1729" i="13"/>
  <c r="P1730" i="13"/>
  <c r="P1731" i="13"/>
  <c r="P1732" i="13"/>
  <c r="P1733" i="13"/>
  <c r="P1734" i="13"/>
  <c r="P1735" i="13"/>
  <c r="P1736" i="13"/>
  <c r="P1737" i="13"/>
  <c r="P1738" i="13"/>
  <c r="P1739" i="13"/>
  <c r="P1740" i="13"/>
  <c r="P1741" i="13"/>
  <c r="P1742" i="13"/>
  <c r="P1743" i="13"/>
  <c r="P1744" i="13"/>
  <c r="P1745" i="13"/>
  <c r="P1746" i="13"/>
  <c r="P1747" i="13"/>
  <c r="P1748" i="13"/>
  <c r="P1749" i="13"/>
  <c r="P1750" i="13"/>
  <c r="P1751" i="13"/>
  <c r="P1752" i="13"/>
  <c r="P1753" i="13"/>
  <c r="P1754" i="13"/>
  <c r="P1755" i="13"/>
  <c r="P1756" i="13"/>
  <c r="P1757" i="13"/>
  <c r="P1758" i="13"/>
  <c r="P1759" i="13"/>
  <c r="P1760" i="13"/>
  <c r="P1761" i="13"/>
  <c r="P1762" i="13"/>
  <c r="P1763" i="13"/>
  <c r="P1764" i="13"/>
  <c r="P1765" i="13"/>
  <c r="P1766" i="13"/>
  <c r="P1767" i="13"/>
  <c r="P1768" i="13"/>
  <c r="P1769" i="13"/>
  <c r="P1770" i="13"/>
  <c r="P1771" i="13"/>
  <c r="P1772" i="13"/>
  <c r="P1773" i="13"/>
  <c r="P1774" i="13"/>
  <c r="P1775" i="13"/>
  <c r="P1776" i="13"/>
  <c r="P1777" i="13"/>
  <c r="P1778" i="13"/>
  <c r="P1779" i="13"/>
  <c r="P1780" i="13"/>
  <c r="P1781" i="13"/>
  <c r="P1782" i="13"/>
  <c r="P1783" i="13"/>
  <c r="P1784" i="13"/>
  <c r="P1785" i="13"/>
  <c r="P1786" i="13"/>
  <c r="P1787" i="13"/>
  <c r="P1788" i="13"/>
  <c r="P1789" i="13"/>
  <c r="P1790" i="13"/>
  <c r="P1791" i="13"/>
  <c r="P1792" i="13"/>
  <c r="P1793" i="13"/>
  <c r="P1794" i="13"/>
  <c r="P1795" i="13"/>
  <c r="P1796" i="13"/>
  <c r="P1797" i="13"/>
  <c r="P1798" i="13"/>
  <c r="P1799" i="13"/>
  <c r="P1800" i="13"/>
  <c r="P1801" i="13"/>
  <c r="P1802" i="13"/>
  <c r="P1803" i="13"/>
  <c r="P1804" i="13"/>
  <c r="P1805" i="13"/>
  <c r="P1806" i="13"/>
  <c r="P1807" i="13"/>
  <c r="P1808" i="13"/>
  <c r="P1809" i="13"/>
  <c r="P1810" i="13"/>
  <c r="P1811" i="13"/>
  <c r="P1812" i="13"/>
  <c r="P1813" i="13"/>
  <c r="P1814" i="13"/>
  <c r="P1815" i="13"/>
  <c r="P1816" i="13"/>
  <c r="P1817" i="13"/>
  <c r="P1818" i="13"/>
  <c r="P1819" i="13"/>
  <c r="P1820" i="13"/>
  <c r="P1821" i="13"/>
  <c r="P1822" i="13"/>
  <c r="P1823" i="13"/>
  <c r="P1824" i="13"/>
  <c r="P1825" i="13"/>
  <c r="P1826" i="13"/>
  <c r="P1827" i="13"/>
  <c r="P1828" i="13"/>
  <c r="P1829" i="13"/>
  <c r="P1830" i="13"/>
  <c r="P1831" i="13"/>
  <c r="P1832" i="13"/>
  <c r="P1833" i="13"/>
  <c r="P1834" i="13"/>
  <c r="P1835" i="13"/>
  <c r="P1836" i="13"/>
  <c r="P1837" i="13"/>
  <c r="P1838" i="13"/>
  <c r="P1839" i="13"/>
  <c r="P1840" i="13"/>
  <c r="P1841" i="13"/>
  <c r="P1842" i="13"/>
  <c r="P1843" i="13"/>
  <c r="P1844" i="13"/>
  <c r="P1845" i="13"/>
  <c r="P1846" i="13"/>
  <c r="P1847" i="13"/>
  <c r="P1848" i="13"/>
  <c r="P1849" i="13"/>
  <c r="P1850" i="13"/>
  <c r="P1851" i="13"/>
  <c r="P1852" i="13"/>
  <c r="P1853" i="13"/>
  <c r="P1854" i="13"/>
  <c r="P1855" i="13"/>
  <c r="P1856" i="13"/>
  <c r="P1857" i="13"/>
  <c r="P1858" i="13"/>
  <c r="P1859" i="13"/>
  <c r="P1860" i="13"/>
  <c r="P1861" i="13"/>
  <c r="P1862" i="13"/>
  <c r="P1863" i="13"/>
  <c r="P1864" i="13"/>
  <c r="P1865" i="13"/>
  <c r="P1866" i="13"/>
  <c r="P1867" i="13"/>
  <c r="P1868" i="13"/>
  <c r="P1869" i="13"/>
  <c r="P1870" i="13"/>
  <c r="P1871" i="13"/>
  <c r="P1872" i="13"/>
  <c r="P1873" i="13"/>
  <c r="P1874" i="13"/>
  <c r="P1875" i="13"/>
  <c r="P1876" i="13"/>
  <c r="P1877" i="13"/>
  <c r="P1878" i="13"/>
  <c r="P1879" i="13"/>
  <c r="P1880" i="13"/>
  <c r="P1881" i="13"/>
  <c r="P1882" i="13"/>
  <c r="P1883" i="13"/>
  <c r="P1884" i="13"/>
  <c r="P1885" i="13"/>
  <c r="P1886" i="13"/>
  <c r="P1887" i="13"/>
  <c r="P1888" i="13"/>
  <c r="P1889" i="13"/>
  <c r="P1890" i="13"/>
  <c r="P1891" i="13"/>
  <c r="P1892" i="13"/>
  <c r="P1893" i="13"/>
  <c r="P1894" i="13"/>
  <c r="P1895" i="13"/>
  <c r="P1896" i="13"/>
  <c r="P1897" i="13"/>
  <c r="P1898" i="13"/>
  <c r="P1899" i="13"/>
  <c r="P1900" i="13"/>
  <c r="P1901" i="13"/>
  <c r="P1902" i="13"/>
  <c r="P1903" i="13"/>
  <c r="P1904" i="13"/>
  <c r="P1905" i="13"/>
  <c r="P1906" i="13"/>
  <c r="P1907" i="13"/>
  <c r="P1908" i="13"/>
  <c r="P1909" i="13"/>
  <c r="P1910" i="13"/>
  <c r="P1911" i="13"/>
  <c r="P1912" i="13"/>
  <c r="P1913" i="13"/>
  <c r="P1914" i="13"/>
  <c r="P1915" i="13"/>
  <c r="P1916" i="13"/>
  <c r="P1917" i="13"/>
  <c r="P1918" i="13"/>
  <c r="P1919" i="13"/>
  <c r="P1920" i="13"/>
  <c r="P1921" i="13"/>
  <c r="P1922" i="13"/>
  <c r="P1923" i="13"/>
  <c r="P1924" i="13"/>
  <c r="P1925" i="13"/>
  <c r="P1926" i="13"/>
  <c r="P1927" i="13"/>
  <c r="P1928" i="13"/>
  <c r="P1929" i="13"/>
  <c r="P1930" i="13"/>
  <c r="P1931" i="13"/>
  <c r="P1932" i="13"/>
  <c r="P1933" i="13"/>
  <c r="P1934" i="13"/>
  <c r="P1935" i="13"/>
  <c r="P1936" i="13"/>
  <c r="P1937" i="13"/>
  <c r="P1938" i="13"/>
  <c r="P1939" i="13"/>
  <c r="P1940" i="13"/>
  <c r="P1941" i="13"/>
  <c r="P1942" i="13"/>
  <c r="P1943" i="13"/>
  <c r="P1944" i="13"/>
  <c r="P1945" i="13"/>
  <c r="P1946" i="13"/>
  <c r="P1947" i="13"/>
  <c r="P1948" i="13"/>
  <c r="P1949" i="13"/>
  <c r="P1950" i="13"/>
  <c r="P1951" i="13"/>
  <c r="P1952" i="13"/>
  <c r="P1953" i="13"/>
  <c r="P1954" i="13"/>
  <c r="P1955" i="13"/>
  <c r="P1956" i="13"/>
  <c r="P1957" i="13"/>
  <c r="P1958" i="13"/>
  <c r="P1959" i="13"/>
  <c r="P1960" i="13"/>
  <c r="P1961" i="13"/>
  <c r="P1962" i="13"/>
  <c r="P1963" i="13"/>
  <c r="P1964" i="13"/>
  <c r="P1965" i="13"/>
  <c r="P1966" i="13"/>
  <c r="P1967" i="13"/>
  <c r="P1968" i="13"/>
  <c r="P1969" i="13"/>
  <c r="P1970" i="13"/>
  <c r="P1971" i="13"/>
  <c r="P1972" i="13"/>
  <c r="P1973" i="13"/>
  <c r="P1974" i="13"/>
  <c r="P1975" i="13"/>
  <c r="P1976" i="13"/>
  <c r="P1977" i="13"/>
  <c r="P1978" i="13"/>
  <c r="P1979" i="13"/>
  <c r="P1980" i="13"/>
  <c r="P1981" i="13"/>
  <c r="P1982" i="13"/>
  <c r="P1983" i="13"/>
  <c r="P1984" i="13"/>
  <c r="P1985" i="13"/>
  <c r="P1986" i="13"/>
  <c r="P1987" i="13"/>
  <c r="P1988" i="13"/>
  <c r="P1989" i="13"/>
  <c r="P1990" i="13"/>
  <c r="P1991" i="13"/>
  <c r="P1992" i="13"/>
  <c r="P1993" i="13"/>
  <c r="P1994" i="13"/>
  <c r="P1995" i="13"/>
  <c r="P1996" i="13"/>
  <c r="P1997" i="13"/>
  <c r="P1998" i="13"/>
  <c r="P1999" i="13"/>
  <c r="P2000" i="13"/>
  <c r="P2001" i="13"/>
  <c r="P2002" i="13"/>
  <c r="P2003" i="13"/>
  <c r="P2004" i="13"/>
  <c r="P2005" i="13"/>
  <c r="P2006" i="13"/>
  <c r="P2007" i="13"/>
  <c r="P2008" i="13"/>
  <c r="P2009" i="13"/>
  <c r="P2010" i="13"/>
  <c r="P2011" i="13"/>
  <c r="P2012" i="13"/>
  <c r="P2013" i="13"/>
  <c r="P2014" i="13"/>
  <c r="P2015" i="13"/>
  <c r="P2016" i="13"/>
  <c r="P2017" i="13"/>
  <c r="P2018" i="13"/>
  <c r="P2019" i="13"/>
  <c r="P2020" i="13"/>
  <c r="P2021" i="13"/>
  <c r="P2022" i="13"/>
  <c r="P2023" i="13"/>
  <c r="P2024" i="13"/>
  <c r="P2025" i="13"/>
  <c r="P2026" i="13"/>
  <c r="P2027" i="13"/>
  <c r="P2028" i="13"/>
  <c r="P2029" i="13"/>
  <c r="P2030" i="13"/>
  <c r="P2031" i="13"/>
  <c r="P2032" i="13"/>
  <c r="P2033" i="13"/>
  <c r="P2034" i="13"/>
  <c r="P2035" i="13"/>
  <c r="P2036" i="13"/>
  <c r="P2037" i="13"/>
  <c r="P2038" i="13"/>
  <c r="P2039" i="13"/>
  <c r="P2040" i="13"/>
  <c r="P2041" i="13"/>
  <c r="P2042" i="13"/>
  <c r="P2043" i="13"/>
  <c r="P2044" i="13"/>
  <c r="P2045" i="13"/>
  <c r="P2046" i="13"/>
  <c r="P2047" i="13"/>
  <c r="P2048" i="13"/>
  <c r="P2049" i="13"/>
  <c r="P2050" i="13"/>
  <c r="P2051" i="13"/>
  <c r="P2052" i="13"/>
  <c r="P2053" i="13"/>
  <c r="P2054" i="13"/>
  <c r="P2055" i="13"/>
  <c r="P2056" i="13"/>
  <c r="P2057" i="13"/>
  <c r="P2058" i="13"/>
  <c r="P2059" i="13"/>
  <c r="P2060" i="13"/>
  <c r="P2061" i="13"/>
  <c r="P2062" i="13"/>
  <c r="P2063" i="13"/>
  <c r="P2064" i="13"/>
  <c r="P2065" i="13"/>
  <c r="P2066" i="13"/>
  <c r="P2067" i="13"/>
  <c r="P2068" i="13"/>
  <c r="P2069" i="13"/>
  <c r="P2070" i="13"/>
  <c r="P2071" i="13"/>
  <c r="P2072" i="13"/>
  <c r="P2073" i="13"/>
  <c r="P2074" i="13"/>
  <c r="P2075" i="13"/>
  <c r="P2076" i="13"/>
  <c r="P2077" i="13"/>
  <c r="P2078" i="13"/>
  <c r="P2079" i="13"/>
  <c r="P2080" i="13"/>
  <c r="P2081" i="13"/>
  <c r="P2082" i="13"/>
  <c r="P2083" i="13"/>
  <c r="P2084" i="13"/>
  <c r="P2085" i="13"/>
  <c r="P2086" i="13"/>
  <c r="P2087" i="13"/>
  <c r="P2088" i="13"/>
  <c r="P2089" i="13"/>
  <c r="P2090" i="13"/>
  <c r="P2091" i="13"/>
  <c r="P2092" i="13"/>
  <c r="P2093" i="13"/>
  <c r="P2094" i="13"/>
  <c r="P2095" i="13"/>
  <c r="P2096" i="13"/>
  <c r="P2097" i="13"/>
  <c r="P2098" i="13"/>
  <c r="P2099" i="13"/>
  <c r="P2100" i="13"/>
  <c r="P2101" i="13"/>
  <c r="P2102" i="13"/>
  <c r="P2103" i="13"/>
  <c r="P2104" i="13"/>
  <c r="P2105" i="13"/>
  <c r="P2106" i="13"/>
  <c r="P2107" i="13"/>
  <c r="P2108" i="13"/>
  <c r="P2109" i="13"/>
  <c r="P2110" i="13"/>
  <c r="P2111" i="13"/>
  <c r="P2112" i="13"/>
  <c r="P2113" i="13"/>
  <c r="P2114" i="13"/>
  <c r="P2115" i="13"/>
  <c r="P2116" i="13"/>
  <c r="P2117" i="13"/>
  <c r="P2118" i="13"/>
  <c r="P2119" i="13"/>
  <c r="P2120" i="13"/>
  <c r="P2121" i="13"/>
  <c r="P2122" i="13"/>
  <c r="P2123" i="13"/>
  <c r="P2124" i="13"/>
  <c r="P2125" i="13"/>
  <c r="P2126" i="13"/>
  <c r="P2127" i="13"/>
  <c r="P2128" i="13"/>
  <c r="P2129" i="13"/>
  <c r="P2130" i="13"/>
  <c r="P2131" i="13"/>
  <c r="P2132" i="13"/>
  <c r="P2133" i="13"/>
  <c r="P2134" i="13"/>
  <c r="P2135" i="13"/>
  <c r="P2136" i="13"/>
  <c r="P2137" i="13"/>
  <c r="P2138" i="13"/>
  <c r="P2139" i="13"/>
  <c r="P2140" i="13"/>
  <c r="P2141" i="13"/>
  <c r="P2142" i="13"/>
  <c r="P2143" i="13"/>
  <c r="P2144" i="13"/>
  <c r="P2145" i="13"/>
  <c r="P2146" i="13"/>
  <c r="P2147" i="13"/>
  <c r="P2148" i="13"/>
  <c r="P2149" i="13"/>
  <c r="P2150" i="13"/>
  <c r="P2151" i="13"/>
  <c r="P2152" i="13"/>
  <c r="P2153" i="13"/>
  <c r="P2154" i="13"/>
  <c r="P2155" i="13"/>
  <c r="P2156" i="13"/>
  <c r="P2157" i="13"/>
  <c r="P2158" i="13"/>
  <c r="P2159" i="13"/>
  <c r="P2160" i="13"/>
  <c r="P2161" i="13"/>
  <c r="P2162" i="13"/>
  <c r="P2163" i="13"/>
  <c r="P2164" i="13"/>
  <c r="P2165" i="13"/>
  <c r="P2166" i="13"/>
  <c r="P2167" i="13"/>
  <c r="P2168" i="13"/>
  <c r="P2169" i="13"/>
  <c r="P2170" i="13"/>
  <c r="P2171" i="13"/>
  <c r="P2172" i="13"/>
  <c r="P2173" i="13"/>
  <c r="P2174" i="13"/>
  <c r="P2175" i="13"/>
  <c r="P2176" i="13"/>
  <c r="P2177" i="13"/>
  <c r="P2178" i="13"/>
  <c r="P2179" i="13"/>
  <c r="P2180" i="13"/>
  <c r="P2181" i="13"/>
  <c r="P2182" i="13"/>
  <c r="P2183" i="13"/>
  <c r="P2184" i="13"/>
  <c r="P2185" i="13"/>
  <c r="P2186" i="13"/>
  <c r="P2187" i="13"/>
  <c r="P2188" i="13"/>
  <c r="P2189" i="13"/>
  <c r="P2190" i="13"/>
  <c r="P2191" i="13"/>
  <c r="P2192" i="13"/>
  <c r="P2193" i="13"/>
  <c r="P2194" i="13"/>
  <c r="P2195" i="13"/>
  <c r="P2196" i="13"/>
  <c r="P2197" i="13"/>
  <c r="P2198" i="13"/>
  <c r="P2199" i="13"/>
  <c r="P2200" i="13"/>
  <c r="P2201" i="13"/>
  <c r="P2202" i="13"/>
  <c r="P2203" i="13"/>
  <c r="P2204" i="13"/>
  <c r="P2205" i="13"/>
  <c r="P2206" i="13"/>
  <c r="P2207" i="13"/>
  <c r="P2208" i="13"/>
  <c r="P2209" i="13"/>
  <c r="P2210" i="13"/>
  <c r="P2211" i="13"/>
  <c r="P2212" i="13"/>
  <c r="P2213" i="13"/>
  <c r="P2214" i="13"/>
  <c r="P2215" i="13"/>
  <c r="P2216" i="13"/>
  <c r="P2217" i="13"/>
  <c r="P2218" i="13"/>
  <c r="P2219" i="13"/>
  <c r="P2220" i="13"/>
  <c r="P2221" i="13"/>
  <c r="P2222" i="13"/>
  <c r="P2223" i="13"/>
  <c r="P2224" i="13"/>
  <c r="P2225" i="13"/>
  <c r="P2226" i="13"/>
  <c r="P2227" i="13"/>
  <c r="P2228" i="13"/>
  <c r="P2229" i="13"/>
  <c r="P2230" i="13"/>
  <c r="P2231" i="13"/>
  <c r="P2232" i="13"/>
  <c r="P2233" i="13"/>
  <c r="P2234" i="13"/>
  <c r="P2235" i="13"/>
  <c r="P2236" i="13"/>
  <c r="P2237" i="13"/>
  <c r="P2238" i="13"/>
  <c r="P2239" i="13"/>
  <c r="P2240" i="13"/>
  <c r="P2241" i="13"/>
  <c r="P2242" i="13"/>
  <c r="P2243" i="13"/>
  <c r="P2244" i="13"/>
  <c r="P2245" i="13"/>
  <c r="P2246" i="13"/>
  <c r="P2247" i="13"/>
  <c r="P2248" i="13"/>
  <c r="P2249" i="13"/>
  <c r="P2250" i="13"/>
  <c r="P2251" i="13"/>
  <c r="P2252" i="13"/>
  <c r="P2253" i="13"/>
  <c r="P2254" i="13"/>
  <c r="P2255" i="13"/>
  <c r="P2256" i="13"/>
  <c r="P2257" i="13"/>
  <c r="P2258" i="13"/>
  <c r="P2259" i="13"/>
  <c r="P2260" i="13"/>
  <c r="P2261" i="13"/>
  <c r="P2262" i="13"/>
  <c r="P2263" i="13"/>
  <c r="P2264" i="13"/>
  <c r="P2265" i="13"/>
  <c r="P2266" i="13"/>
  <c r="P2267" i="13"/>
  <c r="P2268" i="13"/>
  <c r="P2269" i="13"/>
  <c r="P2270" i="13"/>
  <c r="P2271" i="13"/>
  <c r="P2272" i="13"/>
  <c r="P2273" i="13"/>
  <c r="P2274" i="13"/>
  <c r="P2275" i="13"/>
  <c r="P2276" i="13"/>
  <c r="P2277" i="13"/>
  <c r="P2278" i="13"/>
  <c r="P2279" i="13"/>
  <c r="P2280" i="13"/>
  <c r="P2281" i="13"/>
  <c r="P2282" i="13"/>
  <c r="P2283" i="13"/>
  <c r="P2284" i="13"/>
  <c r="P2285" i="13"/>
  <c r="P2286" i="13"/>
  <c r="P2287" i="13"/>
  <c r="P2288" i="13"/>
  <c r="P2289" i="13"/>
  <c r="P2290" i="13"/>
  <c r="P2291" i="13"/>
  <c r="P2292" i="13"/>
  <c r="P2293" i="13"/>
  <c r="P2294" i="13"/>
  <c r="P2295" i="13"/>
  <c r="P2296" i="13"/>
  <c r="P2297" i="13"/>
  <c r="P2298" i="13"/>
  <c r="P2299" i="13"/>
  <c r="P2300" i="13"/>
  <c r="P2301" i="13"/>
  <c r="P2302" i="13"/>
  <c r="P2303" i="13"/>
  <c r="P2304" i="13"/>
  <c r="P2305" i="13"/>
  <c r="P2306" i="13"/>
  <c r="P2307" i="13"/>
  <c r="P2308" i="13"/>
  <c r="P2309" i="13"/>
  <c r="P2310" i="13"/>
  <c r="P2311" i="13"/>
  <c r="P2312" i="13"/>
  <c r="P2313" i="13"/>
  <c r="P2314" i="13"/>
  <c r="P2315" i="13"/>
  <c r="P2316" i="13"/>
  <c r="P2317" i="13"/>
  <c r="P2318" i="13"/>
  <c r="P2319" i="13"/>
  <c r="P2320" i="13"/>
  <c r="P2321" i="13"/>
  <c r="P2322" i="13"/>
  <c r="P2323" i="13"/>
  <c r="P2324" i="13"/>
  <c r="P2325" i="13"/>
  <c r="P2326" i="13"/>
  <c r="P2327" i="13"/>
  <c r="P2328" i="13"/>
  <c r="P2329" i="13"/>
  <c r="P2330" i="13"/>
  <c r="P2331" i="13"/>
  <c r="P2332" i="13"/>
  <c r="P2333" i="13"/>
  <c r="P2334" i="13"/>
  <c r="P2335" i="13"/>
  <c r="P2336" i="13"/>
  <c r="P2337" i="13"/>
  <c r="P2338" i="13"/>
  <c r="P2339" i="13"/>
  <c r="P2340" i="13"/>
  <c r="P2341" i="13"/>
  <c r="P2342" i="13"/>
  <c r="P2343" i="13"/>
  <c r="P2344" i="13"/>
  <c r="P2345" i="13"/>
  <c r="P2346" i="13"/>
  <c r="P2347" i="13"/>
  <c r="P2348" i="13"/>
  <c r="P2349" i="13"/>
  <c r="P2350" i="13"/>
  <c r="P2351" i="13"/>
  <c r="P2352" i="13"/>
  <c r="P2353" i="13"/>
  <c r="P2354" i="13"/>
  <c r="P2355" i="13"/>
  <c r="P2356" i="13"/>
  <c r="P2357" i="13"/>
  <c r="P2358" i="13"/>
  <c r="P2359" i="13"/>
  <c r="P2360" i="13"/>
  <c r="P2361" i="13"/>
  <c r="P2362" i="13"/>
  <c r="P2363" i="13"/>
  <c r="P2364" i="13"/>
  <c r="P2365" i="13"/>
  <c r="P2366" i="13"/>
  <c r="P2367" i="13"/>
  <c r="P2368" i="13"/>
  <c r="P2369" i="13"/>
  <c r="P2370" i="13"/>
  <c r="P2371" i="13"/>
  <c r="P2372" i="13"/>
  <c r="P2373" i="13"/>
  <c r="P2374" i="13"/>
  <c r="P2375" i="13"/>
  <c r="P2376" i="13"/>
  <c r="P2377" i="13"/>
  <c r="P2378" i="13"/>
  <c r="P2379" i="13"/>
  <c r="P2380" i="13"/>
  <c r="P2381" i="13"/>
  <c r="P2382" i="13"/>
  <c r="P2383" i="13"/>
  <c r="P2384" i="13"/>
  <c r="P2385" i="13"/>
  <c r="P2386" i="13"/>
  <c r="P2387" i="13"/>
  <c r="P2388" i="13"/>
  <c r="P2389" i="13"/>
  <c r="P2390" i="13"/>
  <c r="P2391" i="13"/>
  <c r="P2392" i="13"/>
  <c r="P2393" i="13"/>
  <c r="P2394" i="13"/>
  <c r="P2395" i="13"/>
  <c r="P2396" i="13"/>
  <c r="P2397" i="13"/>
  <c r="P2398" i="13"/>
  <c r="P2399" i="13"/>
  <c r="P2400" i="13"/>
  <c r="P2401" i="13"/>
  <c r="P2402" i="13"/>
  <c r="P2403" i="13"/>
  <c r="P2404" i="13"/>
  <c r="P2405" i="13"/>
  <c r="P2406" i="13"/>
  <c r="P2407" i="13"/>
  <c r="P2408" i="13"/>
  <c r="P2409" i="13"/>
  <c r="P2410" i="13"/>
  <c r="P2411" i="13"/>
  <c r="P2412" i="13"/>
  <c r="P2413" i="13"/>
  <c r="P2414" i="13"/>
  <c r="P2415" i="13"/>
  <c r="P2416" i="13"/>
  <c r="P2417" i="13"/>
  <c r="P2418" i="13"/>
  <c r="P2419" i="13"/>
  <c r="P2420" i="13"/>
  <c r="P2421" i="13"/>
  <c r="P2422" i="13"/>
  <c r="P2423" i="13"/>
  <c r="P2424" i="13"/>
  <c r="P2425" i="13"/>
  <c r="P2426" i="13"/>
  <c r="P2427" i="13"/>
  <c r="P2428" i="13"/>
  <c r="P2429" i="13"/>
  <c r="P2430" i="13"/>
  <c r="P2431" i="13"/>
  <c r="P2432" i="13"/>
  <c r="P2433" i="13"/>
  <c r="P2434" i="13"/>
  <c r="P2435" i="13"/>
  <c r="P2436" i="13"/>
  <c r="P2437" i="13"/>
  <c r="P2438" i="13"/>
  <c r="P2439" i="13"/>
  <c r="P2440" i="13"/>
  <c r="P2441" i="13"/>
  <c r="P2442" i="13"/>
  <c r="P2443" i="13"/>
  <c r="P2444" i="13"/>
  <c r="P2445" i="13"/>
  <c r="P2446" i="13"/>
  <c r="P2447" i="13"/>
  <c r="P2448" i="13"/>
  <c r="P2449" i="13"/>
  <c r="P2450" i="13"/>
  <c r="P2451" i="13"/>
  <c r="P2452" i="13"/>
  <c r="P2453" i="13"/>
  <c r="P2454" i="13"/>
  <c r="P2455" i="13"/>
  <c r="P2456" i="13"/>
  <c r="P2457" i="13"/>
  <c r="P2458" i="13"/>
  <c r="P2459" i="13"/>
  <c r="P2460" i="13"/>
  <c r="P2461" i="13"/>
  <c r="P2462" i="13"/>
  <c r="P2463" i="13"/>
  <c r="P2464" i="13"/>
  <c r="P2465" i="13"/>
  <c r="P2466" i="13"/>
  <c r="P2467" i="13"/>
  <c r="P2468" i="13"/>
  <c r="P2469" i="13"/>
  <c r="P2470" i="13"/>
  <c r="P2471" i="13"/>
  <c r="P2472" i="13"/>
  <c r="P2473" i="13"/>
  <c r="P2474" i="13"/>
  <c r="P2475" i="13"/>
  <c r="P2476" i="13"/>
  <c r="P2477" i="13"/>
  <c r="P2478" i="13"/>
  <c r="P2479" i="13"/>
  <c r="P2480" i="13"/>
  <c r="P2481" i="13"/>
  <c r="P2482" i="13"/>
  <c r="P2483" i="13"/>
  <c r="P2484" i="13"/>
  <c r="P2485" i="13"/>
  <c r="P2486" i="13"/>
  <c r="P2487" i="13"/>
  <c r="P2488" i="13"/>
  <c r="P2489" i="13"/>
  <c r="P2490" i="13"/>
  <c r="P2491" i="13"/>
  <c r="P2492" i="13"/>
  <c r="P2493" i="13"/>
  <c r="P2494" i="13"/>
  <c r="P2495" i="13"/>
  <c r="P2496" i="13"/>
  <c r="P2497" i="13"/>
  <c r="P2498" i="13"/>
  <c r="P2499" i="13"/>
  <c r="P2500" i="13"/>
  <c r="P2501" i="13"/>
  <c r="P2502" i="13"/>
  <c r="P2503" i="13"/>
  <c r="P2504" i="13"/>
  <c r="P2505" i="13"/>
  <c r="P2506" i="13"/>
  <c r="P2507" i="13"/>
  <c r="P2508" i="13"/>
  <c r="P2509" i="13"/>
  <c r="P2510" i="13"/>
  <c r="P2511" i="13"/>
  <c r="P2512" i="13"/>
  <c r="P2513" i="13"/>
  <c r="P2514" i="13"/>
  <c r="P2515" i="13"/>
  <c r="P2516" i="13"/>
  <c r="P2517" i="13"/>
  <c r="P2518" i="13"/>
  <c r="P2519" i="13"/>
  <c r="P2520" i="13"/>
  <c r="P2521" i="13"/>
  <c r="P2522" i="13"/>
  <c r="P2523" i="13"/>
  <c r="P2524" i="13"/>
  <c r="P2525" i="13"/>
  <c r="P2526" i="13"/>
  <c r="P2527" i="13"/>
  <c r="P2528" i="13"/>
  <c r="P2529" i="13"/>
  <c r="P2530" i="13"/>
  <c r="P2531" i="13"/>
  <c r="P2532" i="13"/>
  <c r="P2533" i="13"/>
  <c r="P2534" i="13"/>
  <c r="P2535" i="13"/>
  <c r="P2536" i="13"/>
  <c r="P2537" i="13"/>
  <c r="P2538" i="13"/>
  <c r="P2539" i="13"/>
  <c r="P2540" i="13"/>
  <c r="P2541" i="13"/>
  <c r="P2542" i="13"/>
  <c r="P2543" i="13"/>
  <c r="P2544" i="13"/>
  <c r="P2545" i="13"/>
  <c r="P2546" i="13"/>
  <c r="P2547" i="13"/>
  <c r="P2548" i="13"/>
  <c r="P2549" i="13"/>
  <c r="P2550" i="13"/>
  <c r="P2551" i="13"/>
  <c r="P2552" i="13"/>
  <c r="P2553" i="13"/>
  <c r="P2554" i="13"/>
  <c r="P2555" i="13"/>
  <c r="P2556" i="13"/>
  <c r="P2557" i="13"/>
  <c r="P2558" i="13"/>
  <c r="P2559" i="13"/>
  <c r="P2560" i="13"/>
  <c r="P2561" i="13"/>
  <c r="P2562" i="13"/>
  <c r="P2563" i="13"/>
  <c r="P2564" i="13"/>
  <c r="P2565" i="13"/>
  <c r="P2566" i="13"/>
  <c r="P2567" i="13"/>
  <c r="P2568" i="13"/>
  <c r="P2569" i="13"/>
  <c r="P2570" i="13"/>
  <c r="P2571" i="13"/>
  <c r="P2572" i="13"/>
  <c r="P2573" i="13"/>
  <c r="P2574" i="13"/>
  <c r="P2575" i="13"/>
  <c r="P2576" i="13"/>
  <c r="P2577" i="13"/>
  <c r="P2578" i="13"/>
  <c r="P2579" i="13"/>
  <c r="P2580" i="13"/>
  <c r="P2581" i="13"/>
  <c r="P2582" i="13"/>
  <c r="P2583" i="13"/>
  <c r="P2584" i="13"/>
  <c r="P2585" i="13"/>
  <c r="P2586" i="13"/>
  <c r="P2587" i="13"/>
  <c r="P2588" i="13"/>
  <c r="P2589" i="13"/>
  <c r="P2590" i="13"/>
  <c r="P2591" i="13"/>
  <c r="P2592" i="13"/>
  <c r="P2593" i="13"/>
  <c r="P2594" i="13"/>
  <c r="P2595" i="13"/>
  <c r="P2596" i="13"/>
  <c r="P2597" i="13"/>
  <c r="P2598" i="13"/>
  <c r="P2599" i="13"/>
  <c r="P2600" i="13"/>
  <c r="P2601" i="13"/>
  <c r="P2602" i="13"/>
  <c r="P2603" i="13"/>
  <c r="P2604" i="13"/>
  <c r="P2605" i="13"/>
  <c r="P2606" i="13"/>
  <c r="P2607" i="13"/>
  <c r="P2608" i="13"/>
  <c r="P2609" i="13"/>
  <c r="P2610" i="13"/>
  <c r="P2611" i="13"/>
  <c r="P2612" i="13"/>
  <c r="P2613" i="13"/>
  <c r="P2614" i="13"/>
  <c r="P2615" i="13"/>
  <c r="P2616" i="13"/>
  <c r="P2617" i="13"/>
  <c r="P2618" i="13"/>
  <c r="P2619" i="13"/>
  <c r="P2620" i="13"/>
  <c r="P2621" i="13"/>
  <c r="P2622" i="13"/>
  <c r="P2623" i="13"/>
  <c r="P2624" i="13"/>
  <c r="P2625" i="13"/>
  <c r="P2626" i="13"/>
  <c r="P2627" i="13"/>
  <c r="P2628" i="13"/>
  <c r="P2629" i="13"/>
  <c r="P2630" i="13"/>
  <c r="P2631" i="13"/>
  <c r="P2632" i="13"/>
  <c r="P2633" i="13"/>
  <c r="P2634" i="13"/>
  <c r="P2635" i="13"/>
  <c r="P2636" i="13"/>
  <c r="P2637" i="13"/>
  <c r="P2638" i="13"/>
  <c r="P2639" i="13"/>
  <c r="P2640" i="13"/>
  <c r="P2641" i="13"/>
  <c r="P2642" i="13"/>
  <c r="P2643" i="13"/>
  <c r="P2644" i="13"/>
  <c r="P2645" i="13"/>
  <c r="P2646" i="13"/>
  <c r="P2647" i="13"/>
  <c r="P2648" i="13"/>
  <c r="P2649" i="13"/>
  <c r="P2650" i="13"/>
  <c r="P2651" i="13"/>
  <c r="P2652" i="13"/>
  <c r="P2653" i="13"/>
  <c r="P2654" i="13"/>
  <c r="P2655" i="13"/>
  <c r="P2656" i="13"/>
  <c r="P2657" i="13"/>
  <c r="P2658" i="13"/>
  <c r="P2659" i="13"/>
  <c r="P2660" i="13"/>
  <c r="P2661" i="13"/>
  <c r="P2662" i="13"/>
  <c r="P2663" i="13"/>
  <c r="P2664" i="13"/>
  <c r="P2665" i="13"/>
  <c r="P2666" i="13"/>
  <c r="P2667" i="13"/>
  <c r="P2668" i="13"/>
  <c r="P2669" i="13"/>
  <c r="P2670" i="13"/>
  <c r="P2671" i="13"/>
  <c r="P2672" i="13"/>
  <c r="P2673" i="13"/>
  <c r="P2674" i="13"/>
  <c r="P2675" i="13"/>
  <c r="P2676" i="13"/>
  <c r="P2677" i="13"/>
  <c r="P2678" i="13"/>
  <c r="P2679" i="13"/>
  <c r="P2680" i="13"/>
  <c r="P2681" i="13"/>
  <c r="P2682" i="13"/>
  <c r="P2683" i="13"/>
  <c r="P2684" i="13"/>
  <c r="P2685" i="13"/>
  <c r="P2686" i="13"/>
  <c r="P2687" i="13"/>
  <c r="P2688" i="13"/>
  <c r="P2689" i="13"/>
  <c r="P2690" i="13"/>
  <c r="P2691" i="13"/>
  <c r="P2692" i="13"/>
  <c r="P2693" i="13"/>
  <c r="P2694" i="13"/>
  <c r="P2695" i="13"/>
  <c r="P2696" i="13"/>
  <c r="P2697" i="13"/>
  <c r="P2698" i="13"/>
  <c r="P2699" i="13"/>
  <c r="P2700" i="13"/>
  <c r="P2701" i="13"/>
  <c r="P2702" i="13"/>
  <c r="P2703" i="13"/>
  <c r="P2704" i="13"/>
  <c r="P2705" i="13"/>
  <c r="P2706" i="13"/>
  <c r="P2707" i="13"/>
  <c r="P2708" i="13"/>
  <c r="P2709" i="13"/>
  <c r="P2710" i="13"/>
  <c r="P2711" i="13"/>
  <c r="P2712" i="13"/>
  <c r="P2713" i="13"/>
  <c r="P2714" i="13"/>
  <c r="P2715" i="13"/>
  <c r="P2716" i="13"/>
  <c r="P2717" i="13"/>
  <c r="P2718" i="13"/>
  <c r="P2719" i="13"/>
  <c r="P2720" i="13"/>
  <c r="P2721" i="13"/>
  <c r="P2722" i="13"/>
  <c r="P2723" i="13"/>
  <c r="P2724" i="13"/>
  <c r="P2725" i="13"/>
  <c r="P2726" i="13"/>
  <c r="P2727" i="13"/>
  <c r="P2728" i="13"/>
  <c r="P2729" i="13"/>
  <c r="P2730" i="13"/>
  <c r="P2731" i="13"/>
  <c r="P2732" i="13"/>
  <c r="P2733" i="13"/>
  <c r="P2734" i="13"/>
  <c r="P2735" i="13"/>
  <c r="P2736" i="13"/>
  <c r="P2737" i="13"/>
  <c r="P2738" i="13"/>
  <c r="P2739" i="13"/>
  <c r="P2740" i="13"/>
  <c r="P2741" i="13"/>
  <c r="P2742" i="13"/>
  <c r="P2743" i="13"/>
  <c r="P2744" i="13"/>
  <c r="P2745" i="13"/>
  <c r="P2746" i="13"/>
  <c r="P2747" i="13"/>
  <c r="P2748" i="13"/>
  <c r="P2749" i="13"/>
  <c r="P2750" i="13"/>
  <c r="P2751" i="13"/>
  <c r="P2752" i="13"/>
  <c r="P2753" i="13"/>
  <c r="P2754" i="13"/>
  <c r="P2755" i="13"/>
  <c r="P2756" i="13"/>
  <c r="P2757" i="13"/>
  <c r="P2758" i="13"/>
  <c r="P2759" i="13"/>
  <c r="P2760" i="13"/>
  <c r="P2761" i="13"/>
  <c r="P2762" i="13"/>
  <c r="P2763" i="13"/>
  <c r="P2764" i="13"/>
  <c r="P2765" i="13"/>
  <c r="P2766" i="13"/>
  <c r="P2767" i="13"/>
  <c r="P2768" i="13"/>
  <c r="P2769" i="13"/>
  <c r="P2770" i="13"/>
  <c r="P2771" i="13"/>
  <c r="P2772" i="13"/>
  <c r="P2773" i="13"/>
  <c r="P2774" i="13"/>
  <c r="P2775" i="13"/>
  <c r="P2776" i="13"/>
  <c r="P2777" i="13"/>
  <c r="P2778" i="13"/>
  <c r="P2779" i="13"/>
  <c r="P2780" i="13"/>
  <c r="P2781" i="13"/>
  <c r="P2782" i="13"/>
  <c r="P2783" i="13"/>
  <c r="P2784" i="13"/>
  <c r="P2785" i="13"/>
  <c r="P2786" i="13"/>
  <c r="P2787" i="13"/>
  <c r="P2788" i="13"/>
  <c r="P2789" i="13"/>
  <c r="P2790" i="13"/>
  <c r="P2791" i="13"/>
  <c r="P2792" i="13"/>
  <c r="P2793" i="13"/>
  <c r="P2794" i="13"/>
  <c r="P2795" i="13"/>
  <c r="P2796" i="13"/>
  <c r="P2797" i="13"/>
  <c r="P2798" i="13"/>
  <c r="P2799" i="13"/>
  <c r="P2800" i="13"/>
  <c r="P2801" i="13"/>
  <c r="P2802" i="13"/>
  <c r="P2803" i="13"/>
  <c r="P2804" i="13"/>
  <c r="P2805" i="13"/>
  <c r="P2806" i="13"/>
  <c r="P2807" i="13"/>
  <c r="P2808" i="13"/>
  <c r="P2809" i="13"/>
  <c r="P2810" i="13"/>
  <c r="P2811" i="13"/>
  <c r="P2812" i="13"/>
  <c r="P2813" i="13"/>
  <c r="P2814" i="13"/>
  <c r="P2815" i="13"/>
  <c r="P2816" i="13"/>
  <c r="P2817" i="13"/>
  <c r="P2818" i="13"/>
  <c r="P2819" i="13"/>
  <c r="P2820" i="13"/>
  <c r="P2821" i="13"/>
  <c r="P2822" i="13"/>
  <c r="P2823" i="13"/>
  <c r="P2824" i="13"/>
  <c r="P2825" i="13"/>
  <c r="P2826" i="13"/>
  <c r="P2827" i="13"/>
  <c r="P2828" i="13"/>
  <c r="P2829" i="13"/>
  <c r="P2830" i="13"/>
  <c r="P2831" i="13"/>
  <c r="P2832" i="13"/>
  <c r="P2833" i="13"/>
  <c r="P2834" i="13"/>
  <c r="P2835" i="13"/>
  <c r="P2836" i="13"/>
  <c r="P2837" i="13"/>
  <c r="P2838" i="13"/>
  <c r="P2839" i="13"/>
  <c r="P2840" i="13"/>
  <c r="P2841" i="13"/>
  <c r="P2842" i="13"/>
  <c r="P2843" i="13"/>
  <c r="P2844" i="13"/>
  <c r="P2845" i="13"/>
  <c r="P2846" i="13"/>
  <c r="P2847" i="13"/>
  <c r="P2848" i="13"/>
  <c r="P2849" i="13"/>
  <c r="P2850" i="13"/>
  <c r="P2851" i="13"/>
  <c r="P2852" i="13"/>
  <c r="P2853" i="13"/>
  <c r="P2854" i="13"/>
  <c r="P2855" i="13"/>
  <c r="P2856" i="13"/>
  <c r="P2857" i="13"/>
  <c r="P2858" i="13"/>
  <c r="P2859" i="13"/>
  <c r="P2860" i="13"/>
  <c r="P2861" i="13"/>
  <c r="P2862" i="13"/>
  <c r="P2863" i="13"/>
  <c r="P2864" i="13"/>
  <c r="P2865" i="13"/>
  <c r="P2866" i="13"/>
  <c r="P2867" i="13"/>
  <c r="P2868" i="13"/>
  <c r="P2869" i="13"/>
  <c r="P2870" i="13"/>
  <c r="P2871" i="13"/>
  <c r="P2872" i="13"/>
  <c r="P2873" i="13"/>
  <c r="P2874" i="13"/>
  <c r="P2875" i="13"/>
  <c r="P2876" i="13"/>
  <c r="P2877" i="13"/>
  <c r="P2878" i="13"/>
  <c r="P2879" i="13"/>
  <c r="P2880" i="13"/>
  <c r="P2881" i="13"/>
  <c r="P2882" i="13"/>
  <c r="P2883" i="13"/>
  <c r="P2884" i="13"/>
  <c r="P2885" i="13"/>
  <c r="P2886" i="13"/>
  <c r="P2887" i="13"/>
  <c r="P2888" i="13"/>
  <c r="P2889" i="13"/>
  <c r="P2890" i="13"/>
  <c r="P2891" i="13"/>
  <c r="P2892" i="13"/>
  <c r="P2893" i="13"/>
  <c r="P2894" i="13"/>
  <c r="P2895" i="13"/>
  <c r="P2896" i="13"/>
  <c r="P2897" i="13"/>
  <c r="P2898" i="13"/>
  <c r="P2899" i="13"/>
  <c r="P2900" i="13"/>
  <c r="P2901" i="13"/>
  <c r="P2902" i="13"/>
  <c r="P2903" i="13"/>
  <c r="P2904" i="13"/>
  <c r="P2905" i="13"/>
  <c r="P2906" i="13"/>
  <c r="P2907" i="13"/>
  <c r="P2908" i="13"/>
  <c r="P2909" i="13"/>
  <c r="P2910" i="13"/>
  <c r="P2911" i="13"/>
  <c r="P2912" i="13"/>
  <c r="P2913" i="13"/>
  <c r="P2914" i="13"/>
  <c r="P2915" i="13"/>
  <c r="P2916" i="13"/>
  <c r="P2917" i="13"/>
  <c r="P2918" i="13"/>
  <c r="P2919" i="13"/>
  <c r="P2920" i="13"/>
  <c r="P2921" i="13"/>
  <c r="P2922" i="13"/>
  <c r="P2923" i="13"/>
  <c r="P2924" i="13"/>
  <c r="P2925" i="13"/>
  <c r="P2926" i="13"/>
  <c r="P2927" i="13"/>
  <c r="P2928" i="13"/>
  <c r="P2929" i="13"/>
  <c r="P2930" i="13"/>
  <c r="P2931" i="13"/>
  <c r="P2932" i="13"/>
  <c r="P2933" i="13"/>
  <c r="P2934" i="13"/>
  <c r="P2935" i="13"/>
  <c r="P2936" i="13"/>
  <c r="P2937" i="13"/>
  <c r="P2938" i="13"/>
  <c r="P2939" i="13"/>
  <c r="P2940" i="13"/>
  <c r="P2941" i="13"/>
  <c r="P2942" i="13"/>
  <c r="P2943" i="13"/>
  <c r="P2944" i="13"/>
  <c r="P2945" i="13"/>
  <c r="P2946" i="13"/>
  <c r="P2947" i="13"/>
  <c r="P2948" i="13"/>
  <c r="P2949" i="13"/>
  <c r="P2950" i="13"/>
  <c r="P2951" i="13"/>
  <c r="P2952" i="13"/>
  <c r="P2953" i="13"/>
  <c r="P2954" i="13"/>
  <c r="P2955" i="13"/>
  <c r="P2956" i="13"/>
  <c r="P2957" i="13"/>
  <c r="P2958" i="13"/>
  <c r="P2959" i="13"/>
  <c r="P2960" i="13"/>
  <c r="P2961" i="13"/>
  <c r="P2962" i="13"/>
  <c r="P2963" i="13"/>
  <c r="P2964" i="13"/>
  <c r="P2965" i="13"/>
  <c r="P2966" i="13"/>
  <c r="P2967" i="13"/>
  <c r="P2968" i="13"/>
  <c r="P2969" i="13"/>
  <c r="P2970" i="13"/>
  <c r="P2971" i="13"/>
  <c r="P2972" i="13"/>
  <c r="P2973" i="13"/>
  <c r="P2974" i="13"/>
  <c r="P2975" i="13"/>
  <c r="P2976" i="13"/>
  <c r="P2977" i="13"/>
  <c r="P2978" i="13"/>
  <c r="P2979" i="13"/>
  <c r="P2980" i="13"/>
  <c r="P2981" i="13"/>
  <c r="P2982" i="13"/>
  <c r="P2983" i="13"/>
  <c r="P2984" i="13"/>
  <c r="P2985" i="13"/>
  <c r="P2986" i="13"/>
  <c r="P2987" i="13"/>
  <c r="P2988" i="13"/>
  <c r="P2989" i="13"/>
  <c r="P2990" i="13"/>
  <c r="P2991" i="13"/>
  <c r="P2992" i="13"/>
  <c r="P2993" i="13"/>
  <c r="P2994" i="13"/>
  <c r="P2995" i="13"/>
  <c r="P2996" i="13"/>
  <c r="P2997" i="13"/>
  <c r="P2998" i="13"/>
  <c r="P2999" i="13"/>
  <c r="P3000" i="13"/>
  <c r="P3001" i="13"/>
  <c r="P3002" i="13"/>
  <c r="P3003" i="13"/>
  <c r="P3004" i="13"/>
  <c r="P3005" i="13"/>
  <c r="P3006" i="13"/>
  <c r="P3007" i="13"/>
  <c r="P3008" i="13"/>
  <c r="P3009" i="13"/>
  <c r="P3010" i="13"/>
  <c r="P3011" i="13"/>
  <c r="P3012" i="13"/>
  <c r="P30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502" i="13"/>
  <c r="N503" i="13"/>
  <c r="N504" i="13"/>
  <c r="N505" i="13"/>
  <c r="N506" i="13"/>
  <c r="N507" i="13"/>
  <c r="N508" i="13"/>
  <c r="N509" i="13"/>
  <c r="N510" i="13"/>
  <c r="N511" i="13"/>
  <c r="N512" i="13"/>
  <c r="N513" i="13"/>
  <c r="N514" i="13"/>
  <c r="N515" i="13"/>
  <c r="N516" i="13"/>
  <c r="N517" i="13"/>
  <c r="N518" i="13"/>
  <c r="N519" i="13"/>
  <c r="N520" i="13"/>
  <c r="N521" i="13"/>
  <c r="N522" i="13"/>
  <c r="N523" i="13"/>
  <c r="N524" i="13"/>
  <c r="N525" i="13"/>
  <c r="N526" i="13"/>
  <c r="N527" i="13"/>
  <c r="N528" i="13"/>
  <c r="N529" i="13"/>
  <c r="N530" i="13"/>
  <c r="N531" i="13"/>
  <c r="N532" i="13"/>
  <c r="N533" i="13"/>
  <c r="N534" i="13"/>
  <c r="N535" i="13"/>
  <c r="N536" i="13"/>
  <c r="N537" i="13"/>
  <c r="N538" i="13"/>
  <c r="N539" i="13"/>
  <c r="N540" i="13"/>
  <c r="N541" i="13"/>
  <c r="N542" i="13"/>
  <c r="N543" i="13"/>
  <c r="N544" i="13"/>
  <c r="N545" i="13"/>
  <c r="N546" i="13"/>
  <c r="N547" i="13"/>
  <c r="N548" i="13"/>
  <c r="N549" i="13"/>
  <c r="N550" i="13"/>
  <c r="N551" i="13"/>
  <c r="N552" i="13"/>
  <c r="N553" i="13"/>
  <c r="N554" i="13"/>
  <c r="N555" i="13"/>
  <c r="N556" i="13"/>
  <c r="N557" i="13"/>
  <c r="N558" i="13"/>
  <c r="N559" i="13"/>
  <c r="N560" i="13"/>
  <c r="N561" i="13"/>
  <c r="N562" i="13"/>
  <c r="N563" i="13"/>
  <c r="N564" i="13"/>
  <c r="N565" i="13"/>
  <c r="N566" i="13"/>
  <c r="N567" i="13"/>
  <c r="N568" i="13"/>
  <c r="N569" i="13"/>
  <c r="N570" i="13"/>
  <c r="N571" i="13"/>
  <c r="N572" i="13"/>
  <c r="N573" i="13"/>
  <c r="N574" i="13"/>
  <c r="N575" i="13"/>
  <c r="N576" i="13"/>
  <c r="N577" i="13"/>
  <c r="N578" i="13"/>
  <c r="N579" i="13"/>
  <c r="N580" i="13"/>
  <c r="N581" i="13"/>
  <c r="N582" i="13"/>
  <c r="N583" i="13"/>
  <c r="N584" i="13"/>
  <c r="N585" i="13"/>
  <c r="N586" i="13"/>
  <c r="N587" i="13"/>
  <c r="N588" i="13"/>
  <c r="N589" i="13"/>
  <c r="N590" i="13"/>
  <c r="N591" i="13"/>
  <c r="N592" i="13"/>
  <c r="N593" i="13"/>
  <c r="N594" i="13"/>
  <c r="N595" i="13"/>
  <c r="N596" i="13"/>
  <c r="N597" i="13"/>
  <c r="N598" i="13"/>
  <c r="N599" i="13"/>
  <c r="N600" i="13"/>
  <c r="N601" i="13"/>
  <c r="N602" i="13"/>
  <c r="N603" i="13"/>
  <c r="N604" i="13"/>
  <c r="N605" i="13"/>
  <c r="N606" i="13"/>
  <c r="N607" i="13"/>
  <c r="N608" i="13"/>
  <c r="N609" i="13"/>
  <c r="N610" i="13"/>
  <c r="N611" i="13"/>
  <c r="N612" i="13"/>
  <c r="N613" i="13"/>
  <c r="N614" i="13"/>
  <c r="N615" i="13"/>
  <c r="N616" i="13"/>
  <c r="N617" i="13"/>
  <c r="N618" i="13"/>
  <c r="N619" i="13"/>
  <c r="N620" i="13"/>
  <c r="N621" i="13"/>
  <c r="N622" i="13"/>
  <c r="N623" i="13"/>
  <c r="N624" i="13"/>
  <c r="N625" i="13"/>
  <c r="N626" i="13"/>
  <c r="N627" i="13"/>
  <c r="N628" i="13"/>
  <c r="N629" i="13"/>
  <c r="N630" i="13"/>
  <c r="N631" i="13"/>
  <c r="N632" i="13"/>
  <c r="N633" i="13"/>
  <c r="N634" i="13"/>
  <c r="N635" i="13"/>
  <c r="N636" i="13"/>
  <c r="N637" i="13"/>
  <c r="N638" i="13"/>
  <c r="N639" i="13"/>
  <c r="N640" i="13"/>
  <c r="N641" i="13"/>
  <c r="N642" i="13"/>
  <c r="N643" i="13"/>
  <c r="N644" i="13"/>
  <c r="N645" i="13"/>
  <c r="N646" i="13"/>
  <c r="N647" i="13"/>
  <c r="N648" i="13"/>
  <c r="N649" i="13"/>
  <c r="N650" i="13"/>
  <c r="N651" i="13"/>
  <c r="N652" i="13"/>
  <c r="N653" i="13"/>
  <c r="N654" i="13"/>
  <c r="N655" i="13"/>
  <c r="N656" i="13"/>
  <c r="N657" i="13"/>
  <c r="N658" i="13"/>
  <c r="N659" i="13"/>
  <c r="N660" i="13"/>
  <c r="N661" i="13"/>
  <c r="N662" i="13"/>
  <c r="N663" i="13"/>
  <c r="N664" i="13"/>
  <c r="N665" i="13"/>
  <c r="N666" i="13"/>
  <c r="N667" i="13"/>
  <c r="N668" i="13"/>
  <c r="N669" i="13"/>
  <c r="N670" i="13"/>
  <c r="N671" i="13"/>
  <c r="N672" i="13"/>
  <c r="N673" i="13"/>
  <c r="N674" i="13"/>
  <c r="N675" i="13"/>
  <c r="N676" i="13"/>
  <c r="N677" i="13"/>
  <c r="N678" i="13"/>
  <c r="N679" i="13"/>
  <c r="N680" i="13"/>
  <c r="N681" i="13"/>
  <c r="N682" i="13"/>
  <c r="N683" i="13"/>
  <c r="N684" i="13"/>
  <c r="N685" i="13"/>
  <c r="N686" i="13"/>
  <c r="N687" i="13"/>
  <c r="N688" i="13"/>
  <c r="N689" i="13"/>
  <c r="N690" i="13"/>
  <c r="N691" i="13"/>
  <c r="N692" i="13"/>
  <c r="N693" i="13"/>
  <c r="N694" i="13"/>
  <c r="N695" i="13"/>
  <c r="N696" i="13"/>
  <c r="N697" i="13"/>
  <c r="N698" i="13"/>
  <c r="N699" i="13"/>
  <c r="N700" i="13"/>
  <c r="N701" i="13"/>
  <c r="N702" i="13"/>
  <c r="N703" i="13"/>
  <c r="N704" i="13"/>
  <c r="N705" i="13"/>
  <c r="N706" i="13"/>
  <c r="N707" i="13"/>
  <c r="N708" i="13"/>
  <c r="N709" i="13"/>
  <c r="N710" i="13"/>
  <c r="N711" i="13"/>
  <c r="N712" i="13"/>
  <c r="N713" i="13"/>
  <c r="N714" i="13"/>
  <c r="N715" i="13"/>
  <c r="N716" i="13"/>
  <c r="N717" i="13"/>
  <c r="N718" i="13"/>
  <c r="N719" i="13"/>
  <c r="N720" i="13"/>
  <c r="N721" i="13"/>
  <c r="N722" i="13"/>
  <c r="N723" i="13"/>
  <c r="N724" i="13"/>
  <c r="N725" i="13"/>
  <c r="N726" i="13"/>
  <c r="N727" i="13"/>
  <c r="N728" i="13"/>
  <c r="N729" i="13"/>
  <c r="N730" i="13"/>
  <c r="N731" i="13"/>
  <c r="N732" i="13"/>
  <c r="N733" i="13"/>
  <c r="N734" i="13"/>
  <c r="N735" i="13"/>
  <c r="N736" i="13"/>
  <c r="N737" i="13"/>
  <c r="N738" i="13"/>
  <c r="N739" i="13"/>
  <c r="N740" i="13"/>
  <c r="N741" i="13"/>
  <c r="N742" i="13"/>
  <c r="N743" i="13"/>
  <c r="N744" i="13"/>
  <c r="N745" i="13"/>
  <c r="N746" i="13"/>
  <c r="N747" i="13"/>
  <c r="N748" i="13"/>
  <c r="N749" i="13"/>
  <c r="N750" i="13"/>
  <c r="N751" i="13"/>
  <c r="N752" i="13"/>
  <c r="N753" i="13"/>
  <c r="N754" i="13"/>
  <c r="N755" i="13"/>
  <c r="N756" i="13"/>
  <c r="N757" i="13"/>
  <c r="N758" i="13"/>
  <c r="N759" i="13"/>
  <c r="N760" i="13"/>
  <c r="N761" i="13"/>
  <c r="N762" i="13"/>
  <c r="N763" i="13"/>
  <c r="N764" i="13"/>
  <c r="N765" i="13"/>
  <c r="N766" i="13"/>
  <c r="N767" i="13"/>
  <c r="N768" i="13"/>
  <c r="N769" i="13"/>
  <c r="N770" i="13"/>
  <c r="N771" i="13"/>
  <c r="N772" i="13"/>
  <c r="N773" i="13"/>
  <c r="N774" i="13"/>
  <c r="N775" i="13"/>
  <c r="N776" i="13"/>
  <c r="N777" i="13"/>
  <c r="N778" i="13"/>
  <c r="N779" i="13"/>
  <c r="N780" i="13"/>
  <c r="N781" i="13"/>
  <c r="N782" i="13"/>
  <c r="N783" i="13"/>
  <c r="N784" i="13"/>
  <c r="N785" i="13"/>
  <c r="N786" i="13"/>
  <c r="N787" i="13"/>
  <c r="N788" i="13"/>
  <c r="N789" i="13"/>
  <c r="N790" i="13"/>
  <c r="N791" i="13"/>
  <c r="N792" i="13"/>
  <c r="N793" i="13"/>
  <c r="N794" i="13"/>
  <c r="N795" i="13"/>
  <c r="N796" i="13"/>
  <c r="N797" i="13"/>
  <c r="N798" i="13"/>
  <c r="N799" i="13"/>
  <c r="N800" i="13"/>
  <c r="N801" i="13"/>
  <c r="N802" i="13"/>
  <c r="N803" i="13"/>
  <c r="N804" i="13"/>
  <c r="N805" i="13"/>
  <c r="N806" i="13"/>
  <c r="N807" i="13"/>
  <c r="N808" i="13"/>
  <c r="N809" i="13"/>
  <c r="N810" i="13"/>
  <c r="N811" i="13"/>
  <c r="N812" i="13"/>
  <c r="N813" i="13"/>
  <c r="N814" i="13"/>
  <c r="N815" i="13"/>
  <c r="N816" i="13"/>
  <c r="N817" i="13"/>
  <c r="N818" i="13"/>
  <c r="N819" i="13"/>
  <c r="N820" i="13"/>
  <c r="N821" i="13"/>
  <c r="N822" i="13"/>
  <c r="N823" i="13"/>
  <c r="N824" i="13"/>
  <c r="N825" i="13"/>
  <c r="N826" i="13"/>
  <c r="N827" i="13"/>
  <c r="N828" i="13"/>
  <c r="N829" i="13"/>
  <c r="N830" i="13"/>
  <c r="N831" i="13"/>
  <c r="N832" i="13"/>
  <c r="N833" i="13"/>
  <c r="N834" i="13"/>
  <c r="N835" i="13"/>
  <c r="N836" i="13"/>
  <c r="N837" i="13"/>
  <c r="N838" i="13"/>
  <c r="N839" i="13"/>
  <c r="N840" i="13"/>
  <c r="N841" i="13"/>
  <c r="N842" i="13"/>
  <c r="N843" i="13"/>
  <c r="N844" i="13"/>
  <c r="N845" i="13"/>
  <c r="N846" i="13"/>
  <c r="N847" i="13"/>
  <c r="N848" i="13"/>
  <c r="N849" i="13"/>
  <c r="N850" i="13"/>
  <c r="N851" i="13"/>
  <c r="N852" i="13"/>
  <c r="N853" i="13"/>
  <c r="N854" i="13"/>
  <c r="N855" i="13"/>
  <c r="N856" i="13"/>
  <c r="N857" i="13"/>
  <c r="N858" i="13"/>
  <c r="N859" i="13"/>
  <c r="N860" i="13"/>
  <c r="N861" i="13"/>
  <c r="N862" i="13"/>
  <c r="N863" i="13"/>
  <c r="N864" i="13"/>
  <c r="N865" i="13"/>
  <c r="N866" i="13"/>
  <c r="N867" i="13"/>
  <c r="N868" i="13"/>
  <c r="N869" i="13"/>
  <c r="N870" i="13"/>
  <c r="N871" i="13"/>
  <c r="N872" i="13"/>
  <c r="N873" i="13"/>
  <c r="N874" i="13"/>
  <c r="N875" i="13"/>
  <c r="N876" i="13"/>
  <c r="N877" i="13"/>
  <c r="N878" i="13"/>
  <c r="N879" i="13"/>
  <c r="N880" i="13"/>
  <c r="N881" i="13"/>
  <c r="N882" i="13"/>
  <c r="N883" i="13"/>
  <c r="N884" i="13"/>
  <c r="N885" i="13"/>
  <c r="N886" i="13"/>
  <c r="N887" i="13"/>
  <c r="N888" i="13"/>
  <c r="N889" i="13"/>
  <c r="N890" i="13"/>
  <c r="N891" i="13"/>
  <c r="N892" i="13"/>
  <c r="N893" i="13"/>
  <c r="N894" i="13"/>
  <c r="N895" i="13"/>
  <c r="N896" i="13"/>
  <c r="N897" i="13"/>
  <c r="N898" i="13"/>
  <c r="N899" i="13"/>
  <c r="N900" i="13"/>
  <c r="N901" i="13"/>
  <c r="N902" i="13"/>
  <c r="N903" i="13"/>
  <c r="N904" i="13"/>
  <c r="N905" i="13"/>
  <c r="N906" i="13"/>
  <c r="N907" i="13"/>
  <c r="N908" i="13"/>
  <c r="N909" i="13"/>
  <c r="N910" i="13"/>
  <c r="N911" i="13"/>
  <c r="N912" i="13"/>
  <c r="N913" i="13"/>
  <c r="N914" i="13"/>
  <c r="N915" i="13"/>
  <c r="N916" i="13"/>
  <c r="N917" i="13"/>
  <c r="N918" i="13"/>
  <c r="N919" i="13"/>
  <c r="N920" i="13"/>
  <c r="N921" i="13"/>
  <c r="N922" i="13"/>
  <c r="N923" i="13"/>
  <c r="N924" i="13"/>
  <c r="N925" i="13"/>
  <c r="N926" i="13"/>
  <c r="N927" i="13"/>
  <c r="N928" i="13"/>
  <c r="N929" i="13"/>
  <c r="N930" i="13"/>
  <c r="N931" i="13"/>
  <c r="N932" i="13"/>
  <c r="N933" i="13"/>
  <c r="N934" i="13"/>
  <c r="N935" i="13"/>
  <c r="N936" i="13"/>
  <c r="N937" i="13"/>
  <c r="N938" i="13"/>
  <c r="N939" i="13"/>
  <c r="N940" i="13"/>
  <c r="N941" i="13"/>
  <c r="N942" i="13"/>
  <c r="N943" i="13"/>
  <c r="N944" i="13"/>
  <c r="N945" i="13"/>
  <c r="N946" i="13"/>
  <c r="N947" i="13"/>
  <c r="N948" i="13"/>
  <c r="N949" i="13"/>
  <c r="N950" i="13"/>
  <c r="N951" i="13"/>
  <c r="N952" i="13"/>
  <c r="N953" i="13"/>
  <c r="N954" i="13"/>
  <c r="N955" i="13"/>
  <c r="N956" i="13"/>
  <c r="N957" i="13"/>
  <c r="N958" i="13"/>
  <c r="N959" i="13"/>
  <c r="N960" i="13"/>
  <c r="N961" i="13"/>
  <c r="N962" i="13"/>
  <c r="N963" i="13"/>
  <c r="N964" i="13"/>
  <c r="N965" i="13"/>
  <c r="N966" i="13"/>
  <c r="N967" i="13"/>
  <c r="N968" i="13"/>
  <c r="N969" i="13"/>
  <c r="N970" i="13"/>
  <c r="N971" i="13"/>
  <c r="N972" i="13"/>
  <c r="N973" i="13"/>
  <c r="N974" i="13"/>
  <c r="N975" i="13"/>
  <c r="N976" i="13"/>
  <c r="N977" i="13"/>
  <c r="N978" i="13"/>
  <c r="N979" i="13"/>
  <c r="N980" i="13"/>
  <c r="N981" i="13"/>
  <c r="N982" i="13"/>
  <c r="N983" i="13"/>
  <c r="N984" i="13"/>
  <c r="N985" i="13"/>
  <c r="N986" i="13"/>
  <c r="N987" i="13"/>
  <c r="N988" i="13"/>
  <c r="N989" i="13"/>
  <c r="N990" i="13"/>
  <c r="N991" i="13"/>
  <c r="N992" i="13"/>
  <c r="N993" i="13"/>
  <c r="N994" i="13"/>
  <c r="N995" i="13"/>
  <c r="N996" i="13"/>
  <c r="N997" i="13"/>
  <c r="N998" i="13"/>
  <c r="N999" i="13"/>
  <c r="N1000" i="13"/>
  <c r="N1001" i="13"/>
  <c r="N1002" i="13"/>
  <c r="N1003" i="13"/>
  <c r="N1004" i="13"/>
  <c r="N1005" i="13"/>
  <c r="N1006" i="13"/>
  <c r="N1007" i="13"/>
  <c r="N1008" i="13"/>
  <c r="N1009" i="13"/>
  <c r="N1010" i="13"/>
  <c r="N1011" i="13"/>
  <c r="N1012" i="13"/>
  <c r="N1013" i="13"/>
  <c r="N1014" i="13"/>
  <c r="N1015" i="13"/>
  <c r="N1016" i="13"/>
  <c r="N1017" i="13"/>
  <c r="N1018" i="13"/>
  <c r="N1019" i="13"/>
  <c r="N1020" i="13"/>
  <c r="N1021" i="13"/>
  <c r="N1022" i="13"/>
  <c r="N1023" i="13"/>
  <c r="N1024" i="13"/>
  <c r="N1025" i="13"/>
  <c r="N1026" i="13"/>
  <c r="N1027" i="13"/>
  <c r="N1028" i="13"/>
  <c r="N1029" i="13"/>
  <c r="N1030" i="13"/>
  <c r="N1031" i="13"/>
  <c r="N1032" i="13"/>
  <c r="N1033" i="13"/>
  <c r="N1034" i="13"/>
  <c r="N1035" i="13"/>
  <c r="N1036" i="13"/>
  <c r="N1037" i="13"/>
  <c r="N1038" i="13"/>
  <c r="N1039" i="13"/>
  <c r="N1040" i="13"/>
  <c r="N1041" i="13"/>
  <c r="N1042" i="13"/>
  <c r="N1043" i="13"/>
  <c r="N1044" i="13"/>
  <c r="N1045" i="13"/>
  <c r="N1046" i="13"/>
  <c r="N1047" i="13"/>
  <c r="N1048" i="13"/>
  <c r="N1049" i="13"/>
  <c r="N1050" i="13"/>
  <c r="N1051" i="13"/>
  <c r="N1052" i="13"/>
  <c r="N1053" i="13"/>
  <c r="N1054" i="13"/>
  <c r="N1055" i="13"/>
  <c r="N1056" i="13"/>
  <c r="N1057" i="13"/>
  <c r="N1058" i="13"/>
  <c r="N1059" i="13"/>
  <c r="N1060" i="13"/>
  <c r="N1061" i="13"/>
  <c r="N1062" i="13"/>
  <c r="N1063" i="13"/>
  <c r="N1064" i="13"/>
  <c r="N1065" i="13"/>
  <c r="N1066" i="13"/>
  <c r="N1067" i="13"/>
  <c r="N1068" i="13"/>
  <c r="N1069" i="13"/>
  <c r="N1070" i="13"/>
  <c r="N1071" i="13"/>
  <c r="N1072" i="13"/>
  <c r="N1073" i="13"/>
  <c r="N1074" i="13"/>
  <c r="N1075" i="13"/>
  <c r="N1076" i="13"/>
  <c r="N1077" i="13"/>
  <c r="N1078" i="13"/>
  <c r="N1079" i="13"/>
  <c r="N1080" i="13"/>
  <c r="N1081" i="13"/>
  <c r="N1082" i="13"/>
  <c r="N1083" i="13"/>
  <c r="N1084" i="13"/>
  <c r="N1085" i="13"/>
  <c r="N1086" i="13"/>
  <c r="N1087" i="13"/>
  <c r="N1088" i="13"/>
  <c r="N1089" i="13"/>
  <c r="N1090" i="13"/>
  <c r="N1091" i="13"/>
  <c r="N1092" i="13"/>
  <c r="N1093" i="13"/>
  <c r="N1094" i="13"/>
  <c r="N1095" i="13"/>
  <c r="N1096" i="13"/>
  <c r="N1097" i="13"/>
  <c r="N1098" i="13"/>
  <c r="N1099" i="13"/>
  <c r="N1100" i="13"/>
  <c r="N1101" i="13"/>
  <c r="N1102" i="13"/>
  <c r="N1103" i="13"/>
  <c r="N1104" i="13"/>
  <c r="N1105" i="13"/>
  <c r="N1106" i="13"/>
  <c r="N1107" i="13"/>
  <c r="N1108" i="13"/>
  <c r="N1109" i="13"/>
  <c r="N1110" i="13"/>
  <c r="N1111" i="13"/>
  <c r="N1112" i="13"/>
  <c r="N1113" i="13"/>
  <c r="N1114" i="13"/>
  <c r="N1115" i="13"/>
  <c r="N1116" i="13"/>
  <c r="N1117" i="13"/>
  <c r="N1118" i="13"/>
  <c r="N1119" i="13"/>
  <c r="N1120" i="13"/>
  <c r="N1121" i="13"/>
  <c r="N1122" i="13"/>
  <c r="N1123" i="13"/>
  <c r="N1124" i="13"/>
  <c r="N1125" i="13"/>
  <c r="N1126" i="13"/>
  <c r="N1127" i="13"/>
  <c r="N1128" i="13"/>
  <c r="N1129" i="13"/>
  <c r="N1130" i="13"/>
  <c r="N1131" i="13"/>
  <c r="N1132" i="13"/>
  <c r="N1133" i="13"/>
  <c r="N1134" i="13"/>
  <c r="N1135" i="13"/>
  <c r="N1136" i="13"/>
  <c r="N1137" i="13"/>
  <c r="N1138" i="13"/>
  <c r="N1139" i="13"/>
  <c r="N1140" i="13"/>
  <c r="N1141" i="13"/>
  <c r="N1142" i="13"/>
  <c r="N1143" i="13"/>
  <c r="N1144" i="13"/>
  <c r="N1145" i="13"/>
  <c r="N1146" i="13"/>
  <c r="N1147" i="13"/>
  <c r="N1148" i="13"/>
  <c r="N1149" i="13"/>
  <c r="N1150" i="13"/>
  <c r="N1151" i="13"/>
  <c r="N1152" i="13"/>
  <c r="N1153" i="13"/>
  <c r="N1154" i="13"/>
  <c r="N1155" i="13"/>
  <c r="N1156" i="13"/>
  <c r="N1157" i="13"/>
  <c r="N1158" i="13"/>
  <c r="N1159" i="13"/>
  <c r="N1160" i="13"/>
  <c r="N1161" i="13"/>
  <c r="N1162" i="13"/>
  <c r="N1163" i="13"/>
  <c r="N1164" i="13"/>
  <c r="N1165" i="13"/>
  <c r="N1166" i="13"/>
  <c r="N1167" i="13"/>
  <c r="N1168" i="13"/>
  <c r="N1169" i="13"/>
  <c r="N1170" i="13"/>
  <c r="N1171" i="13"/>
  <c r="N1172" i="13"/>
  <c r="N1173" i="13"/>
  <c r="N1174" i="13"/>
  <c r="N1175" i="13"/>
  <c r="N1176" i="13"/>
  <c r="N1177" i="13"/>
  <c r="N1178" i="13"/>
  <c r="N1179" i="13"/>
  <c r="N1180" i="13"/>
  <c r="N1181" i="13"/>
  <c r="N1182" i="13"/>
  <c r="N1183" i="13"/>
  <c r="N1184" i="13"/>
  <c r="N1185" i="13"/>
  <c r="N1186" i="13"/>
  <c r="N1187" i="13"/>
  <c r="N1188" i="13"/>
  <c r="N1189" i="13"/>
  <c r="N1190" i="13"/>
  <c r="N1191" i="13"/>
  <c r="N1192" i="13"/>
  <c r="N1193" i="13"/>
  <c r="N1194" i="13"/>
  <c r="N1195" i="13"/>
  <c r="N1196" i="13"/>
  <c r="N1197" i="13"/>
  <c r="N1198" i="13"/>
  <c r="N1199" i="13"/>
  <c r="N1200" i="13"/>
  <c r="N1201" i="13"/>
  <c r="N1202" i="13"/>
  <c r="N1203" i="13"/>
  <c r="N1204" i="13"/>
  <c r="N1205" i="13"/>
  <c r="N1206" i="13"/>
  <c r="N1207" i="13"/>
  <c r="N1208" i="13"/>
  <c r="N1209" i="13"/>
  <c r="N1210" i="13"/>
  <c r="N1211" i="13"/>
  <c r="N1212" i="13"/>
  <c r="N1213" i="13"/>
  <c r="N1214" i="13"/>
  <c r="N1215" i="13"/>
  <c r="N1216" i="13"/>
  <c r="N1217" i="13"/>
  <c r="N1218" i="13"/>
  <c r="N1219" i="13"/>
  <c r="N1220" i="13"/>
  <c r="N1221" i="13"/>
  <c r="N1222" i="13"/>
  <c r="N1223" i="13"/>
  <c r="N1224" i="13"/>
  <c r="N1225" i="13"/>
  <c r="N1226" i="13"/>
  <c r="N1227" i="13"/>
  <c r="N1228" i="13"/>
  <c r="N1229" i="13"/>
  <c r="N1230" i="13"/>
  <c r="N1231" i="13"/>
  <c r="N1232" i="13"/>
  <c r="N1233" i="13"/>
  <c r="N1234" i="13"/>
  <c r="N1235" i="13"/>
  <c r="N1236" i="13"/>
  <c r="N1237" i="13"/>
  <c r="N1238" i="13"/>
  <c r="N1239" i="13"/>
  <c r="N1240" i="13"/>
  <c r="N1241" i="13"/>
  <c r="N1242" i="13"/>
  <c r="N1243" i="13"/>
  <c r="N1244" i="13"/>
  <c r="N1245" i="13"/>
  <c r="N1246" i="13"/>
  <c r="N1247" i="13"/>
  <c r="N1248" i="13"/>
  <c r="N1249" i="13"/>
  <c r="N1250" i="13"/>
  <c r="N1251" i="13"/>
  <c r="N1252" i="13"/>
  <c r="N1253" i="13"/>
  <c r="N1254" i="13"/>
  <c r="N1255" i="13"/>
  <c r="N1256" i="13"/>
  <c r="N1257" i="13"/>
  <c r="N1258" i="13"/>
  <c r="N1259" i="13"/>
  <c r="N1260" i="13"/>
  <c r="N1261" i="13"/>
  <c r="N1262" i="13"/>
  <c r="N1263" i="13"/>
  <c r="N1264" i="13"/>
  <c r="N1265" i="13"/>
  <c r="N1266" i="13"/>
  <c r="N1267" i="13"/>
  <c r="N1268" i="13"/>
  <c r="N1269" i="13"/>
  <c r="N1270" i="13"/>
  <c r="N1271" i="13"/>
  <c r="N1272" i="13"/>
  <c r="N1273" i="13"/>
  <c r="N1274" i="13"/>
  <c r="N1275" i="13"/>
  <c r="N1276" i="13"/>
  <c r="N1277" i="13"/>
  <c r="N1278" i="13"/>
  <c r="N1279" i="13"/>
  <c r="N1280" i="13"/>
  <c r="N1281" i="13"/>
  <c r="N1282" i="13"/>
  <c r="N1283" i="13"/>
  <c r="N1284" i="13"/>
  <c r="N1285" i="13"/>
  <c r="N1286" i="13"/>
  <c r="N1287" i="13"/>
  <c r="N1288" i="13"/>
  <c r="N1289" i="13"/>
  <c r="N1290" i="13"/>
  <c r="N1291" i="13"/>
  <c r="N1292" i="13"/>
  <c r="N1293" i="13"/>
  <c r="N1294" i="13"/>
  <c r="N1295" i="13"/>
  <c r="N1296" i="13"/>
  <c r="N1297" i="13"/>
  <c r="N1298" i="13"/>
  <c r="N1299" i="13"/>
  <c r="N1300" i="13"/>
  <c r="N1301" i="13"/>
  <c r="N1302" i="13"/>
  <c r="N1303" i="13"/>
  <c r="N1304" i="13"/>
  <c r="N1305" i="13"/>
  <c r="N1306" i="13"/>
  <c r="N1307" i="13"/>
  <c r="N1308" i="13"/>
  <c r="N1309" i="13"/>
  <c r="N1310" i="13"/>
  <c r="N1311" i="13"/>
  <c r="N1312" i="13"/>
  <c r="N1313" i="13"/>
  <c r="N1314" i="13"/>
  <c r="N1315" i="13"/>
  <c r="N1316" i="13"/>
  <c r="N1317" i="13"/>
  <c r="N1318" i="13"/>
  <c r="N1319" i="13"/>
  <c r="N1320" i="13"/>
  <c r="N1321" i="13"/>
  <c r="N1322" i="13"/>
  <c r="N1323" i="13"/>
  <c r="N1324" i="13"/>
  <c r="N1325" i="13"/>
  <c r="N1326" i="13"/>
  <c r="N1327" i="13"/>
  <c r="N1328" i="13"/>
  <c r="N1329" i="13"/>
  <c r="N1330" i="13"/>
  <c r="N1331" i="13"/>
  <c r="N1332" i="13"/>
  <c r="N1333" i="13"/>
  <c r="N1334" i="13"/>
  <c r="N1335" i="13"/>
  <c r="N1336" i="13"/>
  <c r="N1337" i="13"/>
  <c r="N1338" i="13"/>
  <c r="N1339" i="13"/>
  <c r="N1340" i="13"/>
  <c r="N1341" i="13"/>
  <c r="N1342" i="13"/>
  <c r="N1343" i="13"/>
  <c r="N1344" i="13"/>
  <c r="N1345" i="13"/>
  <c r="N1346" i="13"/>
  <c r="N1347" i="13"/>
  <c r="N1348" i="13"/>
  <c r="N1349" i="13"/>
  <c r="N1350" i="13"/>
  <c r="N1351" i="13"/>
  <c r="N1352" i="13"/>
  <c r="N1353" i="13"/>
  <c r="N1354" i="13"/>
  <c r="N1355" i="13"/>
  <c r="N1356" i="13"/>
  <c r="N1357" i="13"/>
  <c r="N1358" i="13"/>
  <c r="N1359" i="13"/>
  <c r="N1360" i="13"/>
  <c r="N1361" i="13"/>
  <c r="N1362" i="13"/>
  <c r="N1363" i="13"/>
  <c r="N1364" i="13"/>
  <c r="N1365" i="13"/>
  <c r="N1366" i="13"/>
  <c r="N1367" i="13"/>
  <c r="N1368" i="13"/>
  <c r="N1369" i="13"/>
  <c r="N1370" i="13"/>
  <c r="N1371" i="13"/>
  <c r="N1372" i="13"/>
  <c r="N1373" i="13"/>
  <c r="N1374" i="13"/>
  <c r="N1375" i="13"/>
  <c r="N1376" i="13"/>
  <c r="N1377" i="13"/>
  <c r="N1378" i="13"/>
  <c r="N1379" i="13"/>
  <c r="N1380" i="13"/>
  <c r="N1381" i="13"/>
  <c r="N1382" i="13"/>
  <c r="N1383" i="13"/>
  <c r="N1384" i="13"/>
  <c r="N1385" i="13"/>
  <c r="N1386" i="13"/>
  <c r="N1387" i="13"/>
  <c r="N1388" i="13"/>
  <c r="N1389" i="13"/>
  <c r="N1390" i="13"/>
  <c r="N1391" i="13"/>
  <c r="N1392" i="13"/>
  <c r="N1393" i="13"/>
  <c r="N1394" i="13"/>
  <c r="N1395" i="13"/>
  <c r="N1396" i="13"/>
  <c r="N1397" i="13"/>
  <c r="N1398" i="13"/>
  <c r="N1399" i="13"/>
  <c r="N1400" i="13"/>
  <c r="N1401" i="13"/>
  <c r="N1402" i="13"/>
  <c r="N1403" i="13"/>
  <c r="N1404" i="13"/>
  <c r="N1405" i="13"/>
  <c r="N1406" i="13"/>
  <c r="N1407" i="13"/>
  <c r="N1408" i="13"/>
  <c r="N1409" i="13"/>
  <c r="N1410" i="13"/>
  <c r="N1411" i="13"/>
  <c r="N1412" i="13"/>
  <c r="N1413" i="13"/>
  <c r="N1414" i="13"/>
  <c r="N1415" i="13"/>
  <c r="N1416" i="13"/>
  <c r="N1417" i="13"/>
  <c r="N1418" i="13"/>
  <c r="N1419" i="13"/>
  <c r="N1420" i="13"/>
  <c r="N1421" i="13"/>
  <c r="N1422" i="13"/>
  <c r="N1423" i="13"/>
  <c r="N1424" i="13"/>
  <c r="N1425" i="13"/>
  <c r="N1426" i="13"/>
  <c r="N1427" i="13"/>
  <c r="N1428" i="13"/>
  <c r="N1429" i="13"/>
  <c r="N1430" i="13"/>
  <c r="N1431" i="13"/>
  <c r="N1432" i="13"/>
  <c r="N1433" i="13"/>
  <c r="N1434" i="13"/>
  <c r="N1435" i="13"/>
  <c r="N1436" i="13"/>
  <c r="N1437" i="13"/>
  <c r="N1438" i="13"/>
  <c r="N1439" i="13"/>
  <c r="N1440" i="13"/>
  <c r="N1441" i="13"/>
  <c r="N1442" i="13"/>
  <c r="N1443" i="13"/>
  <c r="N1444" i="13"/>
  <c r="N1445" i="13"/>
  <c r="N1446" i="13"/>
  <c r="N1447" i="13"/>
  <c r="N1448" i="13"/>
  <c r="N1449" i="13"/>
  <c r="N1450" i="13"/>
  <c r="N1451" i="13"/>
  <c r="N1452" i="13"/>
  <c r="N1453" i="13"/>
  <c r="N1454" i="13"/>
  <c r="N1455" i="13"/>
  <c r="N1456" i="13"/>
  <c r="N1457" i="13"/>
  <c r="N1458" i="13"/>
  <c r="N1459" i="13"/>
  <c r="N1460" i="13"/>
  <c r="N1461" i="13"/>
  <c r="N1462" i="13"/>
  <c r="N1463" i="13"/>
  <c r="N1464" i="13"/>
  <c r="N1465" i="13"/>
  <c r="N1466" i="13"/>
  <c r="N1467" i="13"/>
  <c r="N1468" i="13"/>
  <c r="N1469" i="13"/>
  <c r="N1470" i="13"/>
  <c r="N1471" i="13"/>
  <c r="N1472" i="13"/>
  <c r="N1473" i="13"/>
  <c r="N1474" i="13"/>
  <c r="N1475" i="13"/>
  <c r="N1476" i="13"/>
  <c r="N1477" i="13"/>
  <c r="N1478" i="13"/>
  <c r="N1479" i="13"/>
  <c r="N1480" i="13"/>
  <c r="N1481" i="13"/>
  <c r="N1482" i="13"/>
  <c r="N1483" i="13"/>
  <c r="N1484" i="13"/>
  <c r="N1485" i="13"/>
  <c r="N1486" i="13"/>
  <c r="N1487" i="13"/>
  <c r="N1488" i="13"/>
  <c r="N1489" i="13"/>
  <c r="N1490" i="13"/>
  <c r="N1491" i="13"/>
  <c r="N1492" i="13"/>
  <c r="N1493" i="13"/>
  <c r="N1494" i="13"/>
  <c r="N1495" i="13"/>
  <c r="N1496" i="13"/>
  <c r="N1497" i="13"/>
  <c r="N1498" i="13"/>
  <c r="N1499" i="13"/>
  <c r="N1500" i="13"/>
  <c r="N1501" i="13"/>
  <c r="N1502" i="13"/>
  <c r="N1503" i="13"/>
  <c r="N1504" i="13"/>
  <c r="N1505" i="13"/>
  <c r="N1506" i="13"/>
  <c r="N1507" i="13"/>
  <c r="N1508" i="13"/>
  <c r="N1509" i="13"/>
  <c r="N1510" i="13"/>
  <c r="N1511" i="13"/>
  <c r="N1512" i="13"/>
  <c r="N1513" i="13"/>
  <c r="N1514" i="13"/>
  <c r="N1515" i="13"/>
  <c r="N1516" i="13"/>
  <c r="N1517" i="13"/>
  <c r="N1518" i="13"/>
  <c r="N1519" i="13"/>
  <c r="N1520" i="13"/>
  <c r="N1521" i="13"/>
  <c r="N1522" i="13"/>
  <c r="N1523" i="13"/>
  <c r="N1524" i="13"/>
  <c r="N1525" i="13"/>
  <c r="N1526" i="13"/>
  <c r="N1527" i="13"/>
  <c r="N1528" i="13"/>
  <c r="N1529" i="13"/>
  <c r="N1530" i="13"/>
  <c r="N1531" i="13"/>
  <c r="N1532" i="13"/>
  <c r="N1533" i="13"/>
  <c r="N1534" i="13"/>
  <c r="N1535" i="13"/>
  <c r="N1536" i="13"/>
  <c r="N1537" i="13"/>
  <c r="N1538" i="13"/>
  <c r="N1539" i="13"/>
  <c r="N1540" i="13"/>
  <c r="N1541" i="13"/>
  <c r="N1542" i="13"/>
  <c r="N1543" i="13"/>
  <c r="N1544" i="13"/>
  <c r="N1545" i="13"/>
  <c r="N1546" i="13"/>
  <c r="N1547" i="13"/>
  <c r="N1548" i="13"/>
  <c r="N1549" i="13"/>
  <c r="N1550" i="13"/>
  <c r="N1551" i="13"/>
  <c r="N1552" i="13"/>
  <c r="N1553" i="13"/>
  <c r="N1554" i="13"/>
  <c r="N1555" i="13"/>
  <c r="N1556" i="13"/>
  <c r="N1557" i="13"/>
  <c r="N1558" i="13"/>
  <c r="N1559" i="13"/>
  <c r="N1560" i="13"/>
  <c r="N1561" i="13"/>
  <c r="N1562" i="13"/>
  <c r="N1563" i="13"/>
  <c r="N1564" i="13"/>
  <c r="N1565" i="13"/>
  <c r="N1566" i="13"/>
  <c r="N1567" i="13"/>
  <c r="N1568" i="13"/>
  <c r="N1569" i="13"/>
  <c r="N1570" i="13"/>
  <c r="N1571" i="13"/>
  <c r="N1572" i="13"/>
  <c r="N1573" i="13"/>
  <c r="N1574" i="13"/>
  <c r="N1575" i="13"/>
  <c r="N1576" i="13"/>
  <c r="N1577" i="13"/>
  <c r="N1578" i="13"/>
  <c r="N1579" i="13"/>
  <c r="N1580" i="13"/>
  <c r="N1581" i="13"/>
  <c r="N1582" i="13"/>
  <c r="N1583" i="13"/>
  <c r="N1584" i="13"/>
  <c r="N1585" i="13"/>
  <c r="N1586" i="13"/>
  <c r="N1587" i="13"/>
  <c r="N1588" i="13"/>
  <c r="N1589" i="13"/>
  <c r="N1590" i="13"/>
  <c r="N1591" i="13"/>
  <c r="N1592" i="13"/>
  <c r="N1593" i="13"/>
  <c r="N1594" i="13"/>
  <c r="N1595" i="13"/>
  <c r="N1596" i="13"/>
  <c r="N1597" i="13"/>
  <c r="N1598" i="13"/>
  <c r="N1599" i="13"/>
  <c r="N1600" i="13"/>
  <c r="N1601" i="13"/>
  <c r="N1602" i="13"/>
  <c r="N1603" i="13"/>
  <c r="N1604" i="13"/>
  <c r="N1605" i="13"/>
  <c r="N1606" i="13"/>
  <c r="N1607" i="13"/>
  <c r="N1608" i="13"/>
  <c r="N1609" i="13"/>
  <c r="N1610" i="13"/>
  <c r="N1611" i="13"/>
  <c r="N1612" i="13"/>
  <c r="N1613" i="13"/>
  <c r="N1614" i="13"/>
  <c r="N1615" i="13"/>
  <c r="N1616" i="13"/>
  <c r="N1617" i="13"/>
  <c r="N1618" i="13"/>
  <c r="N1619" i="13"/>
  <c r="N1620" i="13"/>
  <c r="N1621" i="13"/>
  <c r="N1622" i="13"/>
  <c r="N1623" i="13"/>
  <c r="N1624" i="13"/>
  <c r="N1625" i="13"/>
  <c r="N1626" i="13"/>
  <c r="N1627" i="13"/>
  <c r="N1628" i="13"/>
  <c r="N1629" i="13"/>
  <c r="N1630" i="13"/>
  <c r="N1631" i="13"/>
  <c r="N1632" i="13"/>
  <c r="N1633" i="13"/>
  <c r="N1634" i="13"/>
  <c r="N1635" i="13"/>
  <c r="N1636" i="13"/>
  <c r="N1637" i="13"/>
  <c r="N1638" i="13"/>
  <c r="N1639" i="13"/>
  <c r="N1640" i="13"/>
  <c r="N1641" i="13"/>
  <c r="N1642" i="13"/>
  <c r="N1643" i="13"/>
  <c r="N1644" i="13"/>
  <c r="N1645" i="13"/>
  <c r="N1646" i="13"/>
  <c r="N1647" i="13"/>
  <c r="N1648" i="13"/>
  <c r="N1649" i="13"/>
  <c r="N1650" i="13"/>
  <c r="N1651" i="13"/>
  <c r="N1652" i="13"/>
  <c r="N1653" i="13"/>
  <c r="N1654" i="13"/>
  <c r="N1655" i="13"/>
  <c r="N1656" i="13"/>
  <c r="N1657" i="13"/>
  <c r="N1658" i="13"/>
  <c r="N1659" i="13"/>
  <c r="N1660" i="13"/>
  <c r="N1661" i="13"/>
  <c r="N1662" i="13"/>
  <c r="N1663" i="13"/>
  <c r="N1664" i="13"/>
  <c r="N1665" i="13"/>
  <c r="N1666" i="13"/>
  <c r="N1667" i="13"/>
  <c r="N1668" i="13"/>
  <c r="N1669" i="13"/>
  <c r="N1670" i="13"/>
  <c r="N1671" i="13"/>
  <c r="N1672" i="13"/>
  <c r="N1673" i="13"/>
  <c r="N1674" i="13"/>
  <c r="N1675" i="13"/>
  <c r="N1676" i="13"/>
  <c r="N1677" i="13"/>
  <c r="N1678" i="13"/>
  <c r="N1679" i="13"/>
  <c r="N1680" i="13"/>
  <c r="N1681" i="13"/>
  <c r="N1682" i="13"/>
  <c r="N1683" i="13"/>
  <c r="N1684" i="13"/>
  <c r="N1685" i="13"/>
  <c r="N1686" i="13"/>
  <c r="N1687" i="13"/>
  <c r="N1688" i="13"/>
  <c r="N1689" i="13"/>
  <c r="N1690" i="13"/>
  <c r="N1691" i="13"/>
  <c r="N1692" i="13"/>
  <c r="N1693" i="13"/>
  <c r="N1694" i="13"/>
  <c r="N1695" i="13"/>
  <c r="N1696" i="13"/>
  <c r="N1697" i="13"/>
  <c r="N1698" i="13"/>
  <c r="N1699" i="13"/>
  <c r="N1700" i="13"/>
  <c r="N1701" i="13"/>
  <c r="N1702" i="13"/>
  <c r="N1703" i="13"/>
  <c r="N1704" i="13"/>
  <c r="N1705" i="13"/>
  <c r="N1706" i="13"/>
  <c r="N1707" i="13"/>
  <c r="N1708" i="13"/>
  <c r="N1709" i="13"/>
  <c r="N1710" i="13"/>
  <c r="N1711" i="13"/>
  <c r="N1712" i="13"/>
  <c r="N1713" i="13"/>
  <c r="N1714" i="13"/>
  <c r="N1715" i="13"/>
  <c r="N1716" i="13"/>
  <c r="N1717" i="13"/>
  <c r="N1718" i="13"/>
  <c r="N1719" i="13"/>
  <c r="N1720" i="13"/>
  <c r="N1721" i="13"/>
  <c r="N1722" i="13"/>
  <c r="N1723" i="13"/>
  <c r="N1724" i="13"/>
  <c r="N1725" i="13"/>
  <c r="N1726" i="13"/>
  <c r="N1727" i="13"/>
  <c r="N1728" i="13"/>
  <c r="N1729" i="13"/>
  <c r="N1730" i="13"/>
  <c r="N1731" i="13"/>
  <c r="N1732" i="13"/>
  <c r="N1733" i="13"/>
  <c r="N1734" i="13"/>
  <c r="N1735" i="13"/>
  <c r="N1736" i="13"/>
  <c r="N1737" i="13"/>
  <c r="N1738" i="13"/>
  <c r="N1739" i="13"/>
  <c r="N1740" i="13"/>
  <c r="N1741" i="13"/>
  <c r="N1742" i="13"/>
  <c r="N1743" i="13"/>
  <c r="N1744" i="13"/>
  <c r="N1745" i="13"/>
  <c r="N1746" i="13"/>
  <c r="N1747" i="13"/>
  <c r="N1748" i="13"/>
  <c r="N1749" i="13"/>
  <c r="N1750" i="13"/>
  <c r="N1751" i="13"/>
  <c r="N1752" i="13"/>
  <c r="N1753" i="13"/>
  <c r="N1754" i="13"/>
  <c r="N1755" i="13"/>
  <c r="N1756" i="13"/>
  <c r="N1757" i="13"/>
  <c r="N1758" i="13"/>
  <c r="N1759" i="13"/>
  <c r="N1760" i="13"/>
  <c r="N1761" i="13"/>
  <c r="N1762" i="13"/>
  <c r="N1763" i="13"/>
  <c r="N1764" i="13"/>
  <c r="N1765" i="13"/>
  <c r="N1766" i="13"/>
  <c r="N1767" i="13"/>
  <c r="N1768" i="13"/>
  <c r="N1769" i="13"/>
  <c r="N1770" i="13"/>
  <c r="N1771" i="13"/>
  <c r="N1772" i="13"/>
  <c r="N1773" i="13"/>
  <c r="N1774" i="13"/>
  <c r="N1775" i="13"/>
  <c r="N1776" i="13"/>
  <c r="N1777" i="13"/>
  <c r="N1778" i="13"/>
  <c r="N1779" i="13"/>
  <c r="N1780" i="13"/>
  <c r="N1781" i="13"/>
  <c r="N1782" i="13"/>
  <c r="N1783" i="13"/>
  <c r="N1784" i="13"/>
  <c r="N1785" i="13"/>
  <c r="N1786" i="13"/>
  <c r="N1787" i="13"/>
  <c r="N1788" i="13"/>
  <c r="N1789" i="13"/>
  <c r="N1790" i="13"/>
  <c r="N1791" i="13"/>
  <c r="N1792" i="13"/>
  <c r="N1793" i="13"/>
  <c r="N1794" i="13"/>
  <c r="N1795" i="13"/>
  <c r="N1796" i="13"/>
  <c r="N1797" i="13"/>
  <c r="N1798" i="13"/>
  <c r="N1799" i="13"/>
  <c r="N1800" i="13"/>
  <c r="N1801" i="13"/>
  <c r="N1802" i="13"/>
  <c r="N1803" i="13"/>
  <c r="N1804" i="13"/>
  <c r="N1805" i="13"/>
  <c r="N1806" i="13"/>
  <c r="N1807" i="13"/>
  <c r="N1808" i="13"/>
  <c r="N1809" i="13"/>
  <c r="N1810" i="13"/>
  <c r="N1811" i="13"/>
  <c r="N1812" i="13"/>
  <c r="N1813" i="13"/>
  <c r="N1814" i="13"/>
  <c r="N1815" i="13"/>
  <c r="N1816" i="13"/>
  <c r="N1817" i="13"/>
  <c r="N1818" i="13"/>
  <c r="N1819" i="13"/>
  <c r="N1820" i="13"/>
  <c r="N1821" i="13"/>
  <c r="N1822" i="13"/>
  <c r="N1823" i="13"/>
  <c r="N1824" i="13"/>
  <c r="N1825" i="13"/>
  <c r="N1826" i="13"/>
  <c r="N1827" i="13"/>
  <c r="N1828" i="13"/>
  <c r="N1829" i="13"/>
  <c r="N1830" i="13"/>
  <c r="N1831" i="13"/>
  <c r="N1832" i="13"/>
  <c r="N1833" i="13"/>
  <c r="N1834" i="13"/>
  <c r="N1835" i="13"/>
  <c r="N1836" i="13"/>
  <c r="N1837" i="13"/>
  <c r="N1838" i="13"/>
  <c r="N1839" i="13"/>
  <c r="N1840" i="13"/>
  <c r="N1841" i="13"/>
  <c r="N1842" i="13"/>
  <c r="N1843" i="13"/>
  <c r="N1844" i="13"/>
  <c r="N1845" i="13"/>
  <c r="N1846" i="13"/>
  <c r="N1847" i="13"/>
  <c r="N1848" i="13"/>
  <c r="N1849" i="13"/>
  <c r="N1850" i="13"/>
  <c r="N1851" i="13"/>
  <c r="N1852" i="13"/>
  <c r="N1853" i="13"/>
  <c r="N1854" i="13"/>
  <c r="N1855" i="13"/>
  <c r="N1856" i="13"/>
  <c r="N1857" i="13"/>
  <c r="N1858" i="13"/>
  <c r="N1859" i="13"/>
  <c r="N1860" i="13"/>
  <c r="N1861" i="13"/>
  <c r="N1862" i="13"/>
  <c r="N1863" i="13"/>
  <c r="N1864" i="13"/>
  <c r="N1865" i="13"/>
  <c r="N1866" i="13"/>
  <c r="N1867" i="13"/>
  <c r="N1868" i="13"/>
  <c r="N1869" i="13"/>
  <c r="N1870" i="13"/>
  <c r="N1871" i="13"/>
  <c r="N1872" i="13"/>
  <c r="N1873" i="13"/>
  <c r="N1874" i="13"/>
  <c r="N1875" i="13"/>
  <c r="N1876" i="13"/>
  <c r="N1877" i="13"/>
  <c r="N1878" i="13"/>
  <c r="N1879" i="13"/>
  <c r="N1880" i="13"/>
  <c r="N1881" i="13"/>
  <c r="N1882" i="13"/>
  <c r="N1883" i="13"/>
  <c r="N1884" i="13"/>
  <c r="N1885" i="13"/>
  <c r="N1886" i="13"/>
  <c r="N1887" i="13"/>
  <c r="N1888" i="13"/>
  <c r="N1889" i="13"/>
  <c r="N1890" i="13"/>
  <c r="N1891" i="13"/>
  <c r="N1892" i="13"/>
  <c r="N1893" i="13"/>
  <c r="N1894" i="13"/>
  <c r="N1895" i="13"/>
  <c r="N1896" i="13"/>
  <c r="N1897" i="13"/>
  <c r="N1898" i="13"/>
  <c r="N1899" i="13"/>
  <c r="N1900" i="13"/>
  <c r="N1901" i="13"/>
  <c r="N1902" i="13"/>
  <c r="N1903" i="13"/>
  <c r="N1904" i="13"/>
  <c r="N1905" i="13"/>
  <c r="N1906" i="13"/>
  <c r="N1907" i="13"/>
  <c r="N1908" i="13"/>
  <c r="N1909" i="13"/>
  <c r="N1910" i="13"/>
  <c r="N1911" i="13"/>
  <c r="N1912" i="13"/>
  <c r="N1913" i="13"/>
  <c r="N1914" i="13"/>
  <c r="N1915" i="13"/>
  <c r="N1916" i="13"/>
  <c r="N1917" i="13"/>
  <c r="N1918" i="13"/>
  <c r="N1919" i="13"/>
  <c r="N1920" i="13"/>
  <c r="N1921" i="13"/>
  <c r="N1922" i="13"/>
  <c r="N1923" i="13"/>
  <c r="N1924" i="13"/>
  <c r="N1925" i="13"/>
  <c r="N1926" i="13"/>
  <c r="N1927" i="13"/>
  <c r="N1928" i="13"/>
  <c r="N1929" i="13"/>
  <c r="N1930" i="13"/>
  <c r="N1931" i="13"/>
  <c r="N1932" i="13"/>
  <c r="N1933" i="13"/>
  <c r="N1934" i="13"/>
  <c r="N1935" i="13"/>
  <c r="N1936" i="13"/>
  <c r="N1937" i="13"/>
  <c r="N1938" i="13"/>
  <c r="N1939" i="13"/>
  <c r="N1940" i="13"/>
  <c r="N1941" i="13"/>
  <c r="N1942" i="13"/>
  <c r="N1943" i="13"/>
  <c r="N1944" i="13"/>
  <c r="N1945" i="13"/>
  <c r="N1946" i="13"/>
  <c r="N1947" i="13"/>
  <c r="N1948" i="13"/>
  <c r="N1949" i="13"/>
  <c r="N1950" i="13"/>
  <c r="N1951" i="13"/>
  <c r="N1952" i="13"/>
  <c r="N1953" i="13"/>
  <c r="N1954" i="13"/>
  <c r="N1955" i="13"/>
  <c r="N1956" i="13"/>
  <c r="N1957" i="13"/>
  <c r="N1958" i="13"/>
  <c r="N1959" i="13"/>
  <c r="N1960" i="13"/>
  <c r="N1961" i="13"/>
  <c r="N1962" i="13"/>
  <c r="N1963" i="13"/>
  <c r="N1964" i="13"/>
  <c r="N1965" i="13"/>
  <c r="N1966" i="13"/>
  <c r="N1967" i="13"/>
  <c r="N1968" i="13"/>
  <c r="N1969" i="13"/>
  <c r="N1970" i="13"/>
  <c r="N1971" i="13"/>
  <c r="N1972" i="13"/>
  <c r="N1973" i="13"/>
  <c r="N1974" i="13"/>
  <c r="N1975" i="13"/>
  <c r="N1976" i="13"/>
  <c r="N1977" i="13"/>
  <c r="N1978" i="13"/>
  <c r="N1979" i="13"/>
  <c r="N1980" i="13"/>
  <c r="N1981" i="13"/>
  <c r="N1982" i="13"/>
  <c r="N1983" i="13"/>
  <c r="N1984" i="13"/>
  <c r="N1985" i="13"/>
  <c r="N1986" i="13"/>
  <c r="N1987" i="13"/>
  <c r="N1988" i="13"/>
  <c r="N1989" i="13"/>
  <c r="N1990" i="13"/>
  <c r="N1991" i="13"/>
  <c r="N1992" i="13"/>
  <c r="N1993" i="13"/>
  <c r="N1994" i="13"/>
  <c r="N1995" i="13"/>
  <c r="N1996" i="13"/>
  <c r="N1997" i="13"/>
  <c r="N1998" i="13"/>
  <c r="N1999" i="13"/>
  <c r="N2000" i="13"/>
  <c r="N2001" i="13"/>
  <c r="N2002" i="13"/>
  <c r="N2003" i="13"/>
  <c r="N2004" i="13"/>
  <c r="N2005" i="13"/>
  <c r="N2006" i="13"/>
  <c r="N2007" i="13"/>
  <c r="N2008" i="13"/>
  <c r="N2009" i="13"/>
  <c r="N2010" i="13"/>
  <c r="N2011" i="13"/>
  <c r="N2012" i="13"/>
  <c r="N2013" i="13"/>
  <c r="N2014" i="13"/>
  <c r="N2015" i="13"/>
  <c r="N2016" i="13"/>
  <c r="N2017" i="13"/>
  <c r="N2018" i="13"/>
  <c r="N2019" i="13"/>
  <c r="N2020" i="13"/>
  <c r="N2021" i="13"/>
  <c r="N2022" i="13"/>
  <c r="N2023" i="13"/>
  <c r="N2024" i="13"/>
  <c r="N2025" i="13"/>
  <c r="N2026" i="13"/>
  <c r="N2027" i="13"/>
  <c r="N2028" i="13"/>
  <c r="N2029" i="13"/>
  <c r="N2030" i="13"/>
  <c r="N2031" i="13"/>
  <c r="N2032" i="13"/>
  <c r="N2033" i="13"/>
  <c r="N2034" i="13"/>
  <c r="N2035" i="13"/>
  <c r="N2036" i="13"/>
  <c r="N2037" i="13"/>
  <c r="N2038" i="13"/>
  <c r="N2039" i="13"/>
  <c r="N2040" i="13"/>
  <c r="N2041" i="13"/>
  <c r="N2042" i="13"/>
  <c r="N2043" i="13"/>
  <c r="N2044" i="13"/>
  <c r="N2045" i="13"/>
  <c r="N2046" i="13"/>
  <c r="N2047" i="13"/>
  <c r="N2048" i="13"/>
  <c r="N2049" i="13"/>
  <c r="N2050" i="13"/>
  <c r="N2051" i="13"/>
  <c r="N2052" i="13"/>
  <c r="N2053" i="13"/>
  <c r="N2054" i="13"/>
  <c r="N2055" i="13"/>
  <c r="N2056" i="13"/>
  <c r="N2057" i="13"/>
  <c r="N2058" i="13"/>
  <c r="N2059" i="13"/>
  <c r="N2060" i="13"/>
  <c r="N2061" i="13"/>
  <c r="N2062" i="13"/>
  <c r="N2063" i="13"/>
  <c r="N2064" i="13"/>
  <c r="N2065" i="13"/>
  <c r="N2066" i="13"/>
  <c r="N2067" i="13"/>
  <c r="N2068" i="13"/>
  <c r="N2069" i="13"/>
  <c r="N2070" i="13"/>
  <c r="N2071" i="13"/>
  <c r="N2072" i="13"/>
  <c r="N2073" i="13"/>
  <c r="N2074" i="13"/>
  <c r="N2075" i="13"/>
  <c r="N2076" i="13"/>
  <c r="N2077" i="13"/>
  <c r="N2078" i="13"/>
  <c r="N2079" i="13"/>
  <c r="N2080" i="13"/>
  <c r="N2081" i="13"/>
  <c r="N2082" i="13"/>
  <c r="N2083" i="13"/>
  <c r="N2084" i="13"/>
  <c r="N2085" i="13"/>
  <c r="N2086" i="13"/>
  <c r="N2087" i="13"/>
  <c r="N2088" i="13"/>
  <c r="N2089" i="13"/>
  <c r="N2090" i="13"/>
  <c r="N2091" i="13"/>
  <c r="N2092" i="13"/>
  <c r="N2093" i="13"/>
  <c r="N2094" i="13"/>
  <c r="N2095" i="13"/>
  <c r="N2096" i="13"/>
  <c r="N2097" i="13"/>
  <c r="N2098" i="13"/>
  <c r="N2099" i="13"/>
  <c r="N2100" i="13"/>
  <c r="N2101" i="13"/>
  <c r="N2102" i="13"/>
  <c r="N2103" i="13"/>
  <c r="N2104" i="13"/>
  <c r="N2105" i="13"/>
  <c r="N2106" i="13"/>
  <c r="N2107" i="13"/>
  <c r="N2108" i="13"/>
  <c r="N2109" i="13"/>
  <c r="N2110" i="13"/>
  <c r="N2111" i="13"/>
  <c r="N2112" i="13"/>
  <c r="N2113" i="13"/>
  <c r="N2114" i="13"/>
  <c r="N2115" i="13"/>
  <c r="N2116" i="13"/>
  <c r="N2117" i="13"/>
  <c r="N2118" i="13"/>
  <c r="N2119" i="13"/>
  <c r="N2120" i="13"/>
  <c r="N2121" i="13"/>
  <c r="N2122" i="13"/>
  <c r="N2123" i="13"/>
  <c r="N2124" i="13"/>
  <c r="N2125" i="13"/>
  <c r="N2126" i="13"/>
  <c r="N2127" i="13"/>
  <c r="N2128" i="13"/>
  <c r="N2129" i="13"/>
  <c r="N2130" i="13"/>
  <c r="N2131" i="13"/>
  <c r="N2132" i="13"/>
  <c r="N2133" i="13"/>
  <c r="N2134" i="13"/>
  <c r="N2135" i="13"/>
  <c r="N2136" i="13"/>
  <c r="N2137" i="13"/>
  <c r="N2138" i="13"/>
  <c r="N2139" i="13"/>
  <c r="N2140" i="13"/>
  <c r="N2141" i="13"/>
  <c r="N2142" i="13"/>
  <c r="N2143" i="13"/>
  <c r="N2144" i="13"/>
  <c r="N2145" i="13"/>
  <c r="N2146" i="13"/>
  <c r="N2147" i="13"/>
  <c r="N2148" i="13"/>
  <c r="N2149" i="13"/>
  <c r="N2150" i="13"/>
  <c r="N2151" i="13"/>
  <c r="N2152" i="13"/>
  <c r="N2153" i="13"/>
  <c r="N2154" i="13"/>
  <c r="N2155" i="13"/>
  <c r="N2156" i="13"/>
  <c r="N2157" i="13"/>
  <c r="N2158" i="13"/>
  <c r="N2159" i="13"/>
  <c r="N2160" i="13"/>
  <c r="N2161" i="13"/>
  <c r="N2162" i="13"/>
  <c r="N2163" i="13"/>
  <c r="N2164" i="13"/>
  <c r="N2165" i="13"/>
  <c r="N2166" i="13"/>
  <c r="N2167" i="13"/>
  <c r="N2168" i="13"/>
  <c r="N2169" i="13"/>
  <c r="N2170" i="13"/>
  <c r="N2171" i="13"/>
  <c r="N2172" i="13"/>
  <c r="N2173" i="13"/>
  <c r="N2174" i="13"/>
  <c r="N2175" i="13"/>
  <c r="N2176" i="13"/>
  <c r="N2177" i="13"/>
  <c r="N2178" i="13"/>
  <c r="N2179" i="13"/>
  <c r="N2180" i="13"/>
  <c r="N2181" i="13"/>
  <c r="N2182" i="13"/>
  <c r="N2183" i="13"/>
  <c r="N2184" i="13"/>
  <c r="N2185" i="13"/>
  <c r="N2186" i="13"/>
  <c r="N2187" i="13"/>
  <c r="N2188" i="13"/>
  <c r="N2189" i="13"/>
  <c r="N2190" i="13"/>
  <c r="N2191" i="13"/>
  <c r="N2192" i="13"/>
  <c r="N2193" i="13"/>
  <c r="N2194" i="13"/>
  <c r="N2195" i="13"/>
  <c r="N2196" i="13"/>
  <c r="N2197" i="13"/>
  <c r="N2198" i="13"/>
  <c r="N2199" i="13"/>
  <c r="N2200" i="13"/>
  <c r="N2201" i="13"/>
  <c r="N2202" i="13"/>
  <c r="N2203" i="13"/>
  <c r="N2204" i="13"/>
  <c r="N2205" i="13"/>
  <c r="N2206" i="13"/>
  <c r="N2207" i="13"/>
  <c r="N2208" i="13"/>
  <c r="N2209" i="13"/>
  <c r="N2210" i="13"/>
  <c r="N2211" i="13"/>
  <c r="N2212" i="13"/>
  <c r="N2213" i="13"/>
  <c r="N2214" i="13"/>
  <c r="N2215" i="13"/>
  <c r="N2216" i="13"/>
  <c r="N2217" i="13"/>
  <c r="N2218" i="13"/>
  <c r="N2219" i="13"/>
  <c r="N2220" i="13"/>
  <c r="N2221" i="13"/>
  <c r="N2222" i="13"/>
  <c r="N2223" i="13"/>
  <c r="N2224" i="13"/>
  <c r="N2225" i="13"/>
  <c r="N2226" i="13"/>
  <c r="N2227" i="13"/>
  <c r="N2228" i="13"/>
  <c r="N2229" i="13"/>
  <c r="N2230" i="13"/>
  <c r="N2231" i="13"/>
  <c r="N2232" i="13"/>
  <c r="N2233" i="13"/>
  <c r="N2234" i="13"/>
  <c r="N2235" i="13"/>
  <c r="N2236" i="13"/>
  <c r="N2237" i="13"/>
  <c r="N2238" i="13"/>
  <c r="N2239" i="13"/>
  <c r="N2240" i="13"/>
  <c r="N2241" i="13"/>
  <c r="N2242" i="13"/>
  <c r="N2243" i="13"/>
  <c r="N2244" i="13"/>
  <c r="N2245" i="13"/>
  <c r="N2246" i="13"/>
  <c r="N2247" i="13"/>
  <c r="N2248" i="13"/>
  <c r="N2249" i="13"/>
  <c r="N2250" i="13"/>
  <c r="N2251" i="13"/>
  <c r="N2252" i="13"/>
  <c r="N2253" i="13"/>
  <c r="N2254" i="13"/>
  <c r="N2255" i="13"/>
  <c r="N2256" i="13"/>
  <c r="N2257" i="13"/>
  <c r="N2258" i="13"/>
  <c r="N2259" i="13"/>
  <c r="N2260" i="13"/>
  <c r="N2261" i="13"/>
  <c r="N2262" i="13"/>
  <c r="N2263" i="13"/>
  <c r="N2264" i="13"/>
  <c r="N2265" i="13"/>
  <c r="N2266" i="13"/>
  <c r="N2267" i="13"/>
  <c r="N2268" i="13"/>
  <c r="N2269" i="13"/>
  <c r="N2270" i="13"/>
  <c r="N2271" i="13"/>
  <c r="N2272" i="13"/>
  <c r="N2273" i="13"/>
  <c r="N2274" i="13"/>
  <c r="N2275" i="13"/>
  <c r="N2276" i="13"/>
  <c r="N2277" i="13"/>
  <c r="N2278" i="13"/>
  <c r="N2279" i="13"/>
  <c r="N2280" i="13"/>
  <c r="N2281" i="13"/>
  <c r="N2282" i="13"/>
  <c r="N2283" i="13"/>
  <c r="N2284" i="13"/>
  <c r="N2285" i="13"/>
  <c r="N2286" i="13"/>
  <c r="N2287" i="13"/>
  <c r="N2288" i="13"/>
  <c r="N2289" i="13"/>
  <c r="N2290" i="13"/>
  <c r="N2291" i="13"/>
  <c r="N2292" i="13"/>
  <c r="N2293" i="13"/>
  <c r="N2294" i="13"/>
  <c r="N2295" i="13"/>
  <c r="N2296" i="13"/>
  <c r="N2297" i="13"/>
  <c r="N2298" i="13"/>
  <c r="N2299" i="13"/>
  <c r="N2300" i="13"/>
  <c r="N2301" i="13"/>
  <c r="N2302" i="13"/>
  <c r="N2303" i="13"/>
  <c r="N2304" i="13"/>
  <c r="N2305" i="13"/>
  <c r="N2306" i="13"/>
  <c r="N2307" i="13"/>
  <c r="N2308" i="13"/>
  <c r="N2309" i="13"/>
  <c r="N2310" i="13"/>
  <c r="N2311" i="13"/>
  <c r="N2312" i="13"/>
  <c r="N2313" i="13"/>
  <c r="N2314" i="13"/>
  <c r="N2315" i="13"/>
  <c r="N2316" i="13"/>
  <c r="N2317" i="13"/>
  <c r="N2318" i="13"/>
  <c r="N2319" i="13"/>
  <c r="N2320" i="13"/>
  <c r="N2321" i="13"/>
  <c r="N2322" i="13"/>
  <c r="N2323" i="13"/>
  <c r="N2324" i="13"/>
  <c r="N2325" i="13"/>
  <c r="N2326" i="13"/>
  <c r="N2327" i="13"/>
  <c r="N2328" i="13"/>
  <c r="N2329" i="13"/>
  <c r="N2330" i="13"/>
  <c r="N2331" i="13"/>
  <c r="N2332" i="13"/>
  <c r="N2333" i="13"/>
  <c r="N2334" i="13"/>
  <c r="N2335" i="13"/>
  <c r="N2336" i="13"/>
  <c r="N2337" i="13"/>
  <c r="N2338" i="13"/>
  <c r="N2339" i="13"/>
  <c r="N2340" i="13"/>
  <c r="N2341" i="13"/>
  <c r="N2342" i="13"/>
  <c r="N2343" i="13"/>
  <c r="N2344" i="13"/>
  <c r="N2345" i="13"/>
  <c r="N2346" i="13"/>
  <c r="N2347" i="13"/>
  <c r="N2348" i="13"/>
  <c r="N2349" i="13"/>
  <c r="N2350" i="13"/>
  <c r="N2351" i="13"/>
  <c r="N2352" i="13"/>
  <c r="N2353" i="13"/>
  <c r="N2354" i="13"/>
  <c r="N2355" i="13"/>
  <c r="N2356" i="13"/>
  <c r="N2357" i="13"/>
  <c r="N2358" i="13"/>
  <c r="N2359" i="13"/>
  <c r="N2360" i="13"/>
  <c r="N2361" i="13"/>
  <c r="N2362" i="13"/>
  <c r="N2363" i="13"/>
  <c r="N2364" i="13"/>
  <c r="N2365" i="13"/>
  <c r="N2366" i="13"/>
  <c r="N2367" i="13"/>
  <c r="N2368" i="13"/>
  <c r="N2369" i="13"/>
  <c r="N2370" i="13"/>
  <c r="N2371" i="13"/>
  <c r="N2372" i="13"/>
  <c r="N2373" i="13"/>
  <c r="N2374" i="13"/>
  <c r="N2375" i="13"/>
  <c r="N2376" i="13"/>
  <c r="N2377" i="13"/>
  <c r="N2378" i="13"/>
  <c r="N2379" i="13"/>
  <c r="N2380" i="13"/>
  <c r="N2381" i="13"/>
  <c r="N2382" i="13"/>
  <c r="N2383" i="13"/>
  <c r="N2384" i="13"/>
  <c r="N2385" i="13"/>
  <c r="N2386" i="13"/>
  <c r="N2387" i="13"/>
  <c r="N2388" i="13"/>
  <c r="N2389" i="13"/>
  <c r="N2390" i="13"/>
  <c r="N2391" i="13"/>
  <c r="N2392" i="13"/>
  <c r="N2393" i="13"/>
  <c r="N2394" i="13"/>
  <c r="N2395" i="13"/>
  <c r="N2396" i="13"/>
  <c r="N2397" i="13"/>
  <c r="N2398" i="13"/>
  <c r="N2399" i="13"/>
  <c r="N2400" i="13"/>
  <c r="N2401" i="13"/>
  <c r="N2402" i="13"/>
  <c r="N2403" i="13"/>
  <c r="N2404" i="13"/>
  <c r="N2405" i="13"/>
  <c r="N2406" i="13"/>
  <c r="N2407" i="13"/>
  <c r="N2408" i="13"/>
  <c r="N2409" i="13"/>
  <c r="N2410" i="13"/>
  <c r="N2411" i="13"/>
  <c r="N2412" i="13"/>
  <c r="N2413" i="13"/>
  <c r="N2414" i="13"/>
  <c r="N2415" i="13"/>
  <c r="N2416" i="13"/>
  <c r="N2417" i="13"/>
  <c r="N2418" i="13"/>
  <c r="N2419" i="13"/>
  <c r="N2420" i="13"/>
  <c r="N2421" i="13"/>
  <c r="N2422" i="13"/>
  <c r="N2423" i="13"/>
  <c r="N2424" i="13"/>
  <c r="N2425" i="13"/>
  <c r="N2426" i="13"/>
  <c r="N2427" i="13"/>
  <c r="N2428" i="13"/>
  <c r="N2429" i="13"/>
  <c r="N2430" i="13"/>
  <c r="N2431" i="13"/>
  <c r="N2432" i="13"/>
  <c r="N2433" i="13"/>
  <c r="N2434" i="13"/>
  <c r="N2435" i="13"/>
  <c r="N2436" i="13"/>
  <c r="N2437" i="13"/>
  <c r="N2438" i="13"/>
  <c r="N2439" i="13"/>
  <c r="N2440" i="13"/>
  <c r="N2441" i="13"/>
  <c r="N2442" i="13"/>
  <c r="N2443" i="13"/>
  <c r="N2444" i="13"/>
  <c r="N2445" i="13"/>
  <c r="N2446" i="13"/>
  <c r="N2447" i="13"/>
  <c r="N2448" i="13"/>
  <c r="N2449" i="13"/>
  <c r="N2450" i="13"/>
  <c r="N2451" i="13"/>
  <c r="N2452" i="13"/>
  <c r="N2453" i="13"/>
  <c r="N2454" i="13"/>
  <c r="N2455" i="13"/>
  <c r="N2456" i="13"/>
  <c r="N2457" i="13"/>
  <c r="N2458" i="13"/>
  <c r="N2459" i="13"/>
  <c r="N2460" i="13"/>
  <c r="N2461" i="13"/>
  <c r="N2462" i="13"/>
  <c r="N2463" i="13"/>
  <c r="N2464" i="13"/>
  <c r="N2465" i="13"/>
  <c r="N2466" i="13"/>
  <c r="N2467" i="13"/>
  <c r="N2468" i="13"/>
  <c r="N2469" i="13"/>
  <c r="N2470" i="13"/>
  <c r="N2471" i="13"/>
  <c r="N2472" i="13"/>
  <c r="N2473" i="13"/>
  <c r="N2474" i="13"/>
  <c r="N2475" i="13"/>
  <c r="N2476" i="13"/>
  <c r="N2477" i="13"/>
  <c r="N2478" i="13"/>
  <c r="N2479" i="13"/>
  <c r="N2480" i="13"/>
  <c r="N2481" i="13"/>
  <c r="N2482" i="13"/>
  <c r="N2483" i="13"/>
  <c r="N2484" i="13"/>
  <c r="N2485" i="13"/>
  <c r="N2486" i="13"/>
  <c r="N2487" i="13"/>
  <c r="N2488" i="13"/>
  <c r="N2489" i="13"/>
  <c r="N2490" i="13"/>
  <c r="N2491" i="13"/>
  <c r="N2492" i="13"/>
  <c r="N2493" i="13"/>
  <c r="N2494" i="13"/>
  <c r="N2495" i="13"/>
  <c r="N2496" i="13"/>
  <c r="N2497" i="13"/>
  <c r="N2498" i="13"/>
  <c r="N2499" i="13"/>
  <c r="N2500" i="13"/>
  <c r="N2501" i="13"/>
  <c r="N2502" i="13"/>
  <c r="N2503" i="13"/>
  <c r="N2504" i="13"/>
  <c r="N2505" i="13"/>
  <c r="N2506" i="13"/>
  <c r="N2507" i="13"/>
  <c r="N2508" i="13"/>
  <c r="N2509" i="13"/>
  <c r="N2510" i="13"/>
  <c r="N2511" i="13"/>
  <c r="N2512" i="13"/>
  <c r="N2513" i="13"/>
  <c r="N2514" i="13"/>
  <c r="N2515" i="13"/>
  <c r="N2516" i="13"/>
  <c r="N2517" i="13"/>
  <c r="N2518" i="13"/>
  <c r="N2519" i="13"/>
  <c r="N2520" i="13"/>
  <c r="N2521" i="13"/>
  <c r="N2522" i="13"/>
  <c r="N2523" i="13"/>
  <c r="N2524" i="13"/>
  <c r="N2525" i="13"/>
  <c r="N2526" i="13"/>
  <c r="N2527" i="13"/>
  <c r="N2528" i="13"/>
  <c r="N2529" i="13"/>
  <c r="N2530" i="13"/>
  <c r="N2531" i="13"/>
  <c r="N2532" i="13"/>
  <c r="N2533" i="13"/>
  <c r="N2534" i="13"/>
  <c r="N2535" i="13"/>
  <c r="N2536" i="13"/>
  <c r="N2537" i="13"/>
  <c r="N2538" i="13"/>
  <c r="N2539" i="13"/>
  <c r="N2540" i="13"/>
  <c r="N2541" i="13"/>
  <c r="N2542" i="13"/>
  <c r="N2543" i="13"/>
  <c r="N2544" i="13"/>
  <c r="N2545" i="13"/>
  <c r="N2546" i="13"/>
  <c r="N2547" i="13"/>
  <c r="N2548" i="13"/>
  <c r="N2549" i="13"/>
  <c r="N2550" i="13"/>
  <c r="N2551" i="13"/>
  <c r="N2552" i="13"/>
  <c r="N2553" i="13"/>
  <c r="N2554" i="13"/>
  <c r="N2555" i="13"/>
  <c r="N2556" i="13"/>
  <c r="N2557" i="13"/>
  <c r="N2558" i="13"/>
  <c r="N2559" i="13"/>
  <c r="N2560" i="13"/>
  <c r="N2561" i="13"/>
  <c r="N2562" i="13"/>
  <c r="N2563" i="13"/>
  <c r="N2564" i="13"/>
  <c r="N2565" i="13"/>
  <c r="N2566" i="13"/>
  <c r="N2567" i="13"/>
  <c r="N2568" i="13"/>
  <c r="N2569" i="13"/>
  <c r="N2570" i="13"/>
  <c r="N2571" i="13"/>
  <c r="N2572" i="13"/>
  <c r="N2573" i="13"/>
  <c r="N2574" i="13"/>
  <c r="N2575" i="13"/>
  <c r="N2576" i="13"/>
  <c r="N2577" i="13"/>
  <c r="N2578" i="13"/>
  <c r="N2579" i="13"/>
  <c r="N2580" i="13"/>
  <c r="N2581" i="13"/>
  <c r="N2582" i="13"/>
  <c r="N2583" i="13"/>
  <c r="N2584" i="13"/>
  <c r="N2585" i="13"/>
  <c r="N2586" i="13"/>
  <c r="N2587" i="13"/>
  <c r="N2588" i="13"/>
  <c r="N2589" i="13"/>
  <c r="N2590" i="13"/>
  <c r="N2591" i="13"/>
  <c r="N2592" i="13"/>
  <c r="N2593" i="13"/>
  <c r="N2594" i="13"/>
  <c r="N2595" i="13"/>
  <c r="N2596" i="13"/>
  <c r="N2597" i="13"/>
  <c r="N2598" i="13"/>
  <c r="N2599" i="13"/>
  <c r="N2600" i="13"/>
  <c r="N2601" i="13"/>
  <c r="N2602" i="13"/>
  <c r="N2603" i="13"/>
  <c r="N2604" i="13"/>
  <c r="N2605" i="13"/>
  <c r="N2606" i="13"/>
  <c r="N2607" i="13"/>
  <c r="N2608" i="13"/>
  <c r="N2609" i="13"/>
  <c r="N2610" i="13"/>
  <c r="N2611" i="13"/>
  <c r="N2612" i="13"/>
  <c r="N2613" i="13"/>
  <c r="N2614" i="13"/>
  <c r="N2615" i="13"/>
  <c r="N2616" i="13"/>
  <c r="N2617" i="13"/>
  <c r="N2618" i="13"/>
  <c r="N2619" i="13"/>
  <c r="N2620" i="13"/>
  <c r="N2621" i="13"/>
  <c r="N2622" i="13"/>
  <c r="N2623" i="13"/>
  <c r="N2624" i="13"/>
  <c r="N2625" i="13"/>
  <c r="N2626" i="13"/>
  <c r="N2627" i="13"/>
  <c r="N2628" i="13"/>
  <c r="N2629" i="13"/>
  <c r="N2630" i="13"/>
  <c r="N2631" i="13"/>
  <c r="N2632" i="13"/>
  <c r="N2633" i="13"/>
  <c r="N2634" i="13"/>
  <c r="N2635" i="13"/>
  <c r="N2636" i="13"/>
  <c r="N2637" i="13"/>
  <c r="N2638" i="13"/>
  <c r="N2639" i="13"/>
  <c r="N2640" i="13"/>
  <c r="N2641" i="13"/>
  <c r="N2642" i="13"/>
  <c r="N2643" i="13"/>
  <c r="N2644" i="13"/>
  <c r="N2645" i="13"/>
  <c r="N2646" i="13"/>
  <c r="N2647" i="13"/>
  <c r="N2648" i="13"/>
  <c r="N2649" i="13"/>
  <c r="N2650" i="13"/>
  <c r="N2651" i="13"/>
  <c r="N2652" i="13"/>
  <c r="N2653" i="13"/>
  <c r="N2654" i="13"/>
  <c r="N2655" i="13"/>
  <c r="N2656" i="13"/>
  <c r="N2657" i="13"/>
  <c r="N2658" i="13"/>
  <c r="N2659" i="13"/>
  <c r="N2660" i="13"/>
  <c r="N2661" i="13"/>
  <c r="N2662" i="13"/>
  <c r="N2663" i="13"/>
  <c r="N2664" i="13"/>
  <c r="N2665" i="13"/>
  <c r="N2666" i="13"/>
  <c r="N2667" i="13"/>
  <c r="N2668" i="13"/>
  <c r="N2669" i="13"/>
  <c r="N2670" i="13"/>
  <c r="N2671" i="13"/>
  <c r="N2672" i="13"/>
  <c r="N2673" i="13"/>
  <c r="N2674" i="13"/>
  <c r="N2675" i="13"/>
  <c r="N2676" i="13"/>
  <c r="N2677" i="13"/>
  <c r="N2678" i="13"/>
  <c r="N2679" i="13"/>
  <c r="N2680" i="13"/>
  <c r="N2681" i="13"/>
  <c r="N2682" i="13"/>
  <c r="N2683" i="13"/>
  <c r="N2684" i="13"/>
  <c r="N2685" i="13"/>
  <c r="N2686" i="13"/>
  <c r="N2687" i="13"/>
  <c r="N2688" i="13"/>
  <c r="N2689" i="13"/>
  <c r="N2690" i="13"/>
  <c r="N2691" i="13"/>
  <c r="N2692" i="13"/>
  <c r="N2693" i="13"/>
  <c r="N2694" i="13"/>
  <c r="N2695" i="13"/>
  <c r="N2696" i="13"/>
  <c r="N2697" i="13"/>
  <c r="N2698" i="13"/>
  <c r="N2699" i="13"/>
  <c r="N2700" i="13"/>
  <c r="N2701" i="13"/>
  <c r="N2702" i="13"/>
  <c r="N2703" i="13"/>
  <c r="N2704" i="13"/>
  <c r="N2705" i="13"/>
  <c r="N2706" i="13"/>
  <c r="N2707" i="13"/>
  <c r="N2708" i="13"/>
  <c r="N2709" i="13"/>
  <c r="N2710" i="13"/>
  <c r="N2711" i="13"/>
  <c r="N2712" i="13"/>
  <c r="N2713" i="13"/>
  <c r="N2714" i="13"/>
  <c r="N2715" i="13"/>
  <c r="N2716" i="13"/>
  <c r="N2717" i="13"/>
  <c r="N2718" i="13"/>
  <c r="N2719" i="13"/>
  <c r="N2720" i="13"/>
  <c r="N2721" i="13"/>
  <c r="N2722" i="13"/>
  <c r="N2723" i="13"/>
  <c r="N2724" i="13"/>
  <c r="N2725" i="13"/>
  <c r="N2726" i="13"/>
  <c r="N2727" i="13"/>
  <c r="N2728" i="13"/>
  <c r="N2729" i="13"/>
  <c r="N2730" i="13"/>
  <c r="N2731" i="13"/>
  <c r="N2732" i="13"/>
  <c r="N2733" i="13"/>
  <c r="N2734" i="13"/>
  <c r="N2735" i="13"/>
  <c r="N2736" i="13"/>
  <c r="N2737" i="13"/>
  <c r="N2738" i="13"/>
  <c r="N2739" i="13"/>
  <c r="N2740" i="13"/>
  <c r="N2741" i="13"/>
  <c r="N2742" i="13"/>
  <c r="N2743" i="13"/>
  <c r="N2744" i="13"/>
  <c r="N2745" i="13"/>
  <c r="N2746" i="13"/>
  <c r="N2747" i="13"/>
  <c r="N2748" i="13"/>
  <c r="N2749" i="13"/>
  <c r="N2750" i="13"/>
  <c r="N2751" i="13"/>
  <c r="N2752" i="13"/>
  <c r="N2753" i="13"/>
  <c r="N2754" i="13"/>
  <c r="N2755" i="13"/>
  <c r="N2756" i="13"/>
  <c r="N2757" i="13"/>
  <c r="N2758" i="13"/>
  <c r="N2759" i="13"/>
  <c r="N2760" i="13"/>
  <c r="N2761" i="13"/>
  <c r="N2762" i="13"/>
  <c r="N2763" i="13"/>
  <c r="N2764" i="13"/>
  <c r="N2765" i="13"/>
  <c r="N2766" i="13"/>
  <c r="N2767" i="13"/>
  <c r="N2768" i="13"/>
  <c r="N2769" i="13"/>
  <c r="N2770" i="13"/>
  <c r="N2771" i="13"/>
  <c r="N2772" i="13"/>
  <c r="N2773" i="13"/>
  <c r="N2774" i="13"/>
  <c r="N2775" i="13"/>
  <c r="N2776" i="13"/>
  <c r="N2777" i="13"/>
  <c r="N2778" i="13"/>
  <c r="N2779" i="13"/>
  <c r="N2780" i="13"/>
  <c r="N2781" i="13"/>
  <c r="N2782" i="13"/>
  <c r="N2783" i="13"/>
  <c r="N2784" i="13"/>
  <c r="N2785" i="13"/>
  <c r="N2786" i="13"/>
  <c r="N2787" i="13"/>
  <c r="N2788" i="13"/>
  <c r="N2789" i="13"/>
  <c r="N2790" i="13"/>
  <c r="N2791" i="13"/>
  <c r="N2792" i="13"/>
  <c r="N2793" i="13"/>
  <c r="N2794" i="13"/>
  <c r="N2795" i="13"/>
  <c r="N2796" i="13"/>
  <c r="N2797" i="13"/>
  <c r="N2798" i="13"/>
  <c r="N2799" i="13"/>
  <c r="N2800" i="13"/>
  <c r="N2801" i="13"/>
  <c r="N2802" i="13"/>
  <c r="N2803" i="13"/>
  <c r="N2804" i="13"/>
  <c r="N2805" i="13"/>
  <c r="N2806" i="13"/>
  <c r="N2807" i="13"/>
  <c r="N2808" i="13"/>
  <c r="N2809" i="13"/>
  <c r="N2810" i="13"/>
  <c r="N2811" i="13"/>
  <c r="N2812" i="13"/>
  <c r="N2813" i="13"/>
  <c r="N2814" i="13"/>
  <c r="N2815" i="13"/>
  <c r="N2816" i="13"/>
  <c r="N2817" i="13"/>
  <c r="N2818" i="13"/>
  <c r="N2819" i="13"/>
  <c r="N2820" i="13"/>
  <c r="N2821" i="13"/>
  <c r="N2822" i="13"/>
  <c r="N2823" i="13"/>
  <c r="N2824" i="13"/>
  <c r="N2825" i="13"/>
  <c r="N2826" i="13"/>
  <c r="N2827" i="13"/>
  <c r="N2828" i="13"/>
  <c r="N2829" i="13"/>
  <c r="N2830" i="13"/>
  <c r="N2831" i="13"/>
  <c r="N2832" i="13"/>
  <c r="N2833" i="13"/>
  <c r="N2834" i="13"/>
  <c r="N2835" i="13"/>
  <c r="N2836" i="13"/>
  <c r="N2837" i="13"/>
  <c r="N2838" i="13"/>
  <c r="N2839" i="13"/>
  <c r="N2840" i="13"/>
  <c r="N2841" i="13"/>
  <c r="N2842" i="13"/>
  <c r="N2843" i="13"/>
  <c r="N2844" i="13"/>
  <c r="N2845" i="13"/>
  <c r="N2846" i="13"/>
  <c r="N2847" i="13"/>
  <c r="N2848" i="13"/>
  <c r="N2849" i="13"/>
  <c r="N2850" i="13"/>
  <c r="N2851" i="13"/>
  <c r="N2852" i="13"/>
  <c r="N2853" i="13"/>
  <c r="N2854" i="13"/>
  <c r="N2855" i="13"/>
  <c r="N2856" i="13"/>
  <c r="N2857" i="13"/>
  <c r="N2858" i="13"/>
  <c r="N2859" i="13"/>
  <c r="N2860" i="13"/>
  <c r="N2861" i="13"/>
  <c r="N2862" i="13"/>
  <c r="N2863" i="13"/>
  <c r="N2864" i="13"/>
  <c r="N2865" i="13"/>
  <c r="N2866" i="13"/>
  <c r="N2867" i="13"/>
  <c r="N2868" i="13"/>
  <c r="N2869" i="13"/>
  <c r="N2870" i="13"/>
  <c r="N2871" i="13"/>
  <c r="N2872" i="13"/>
  <c r="N2873" i="13"/>
  <c r="N2874" i="13"/>
  <c r="N2875" i="13"/>
  <c r="N2876" i="13"/>
  <c r="N2877" i="13"/>
  <c r="N2878" i="13"/>
  <c r="N2879" i="13"/>
  <c r="N2880" i="13"/>
  <c r="N2881" i="13"/>
  <c r="N2882" i="13"/>
  <c r="N2883" i="13"/>
  <c r="N2884" i="13"/>
  <c r="N2885" i="13"/>
  <c r="N2886" i="13"/>
  <c r="N2887" i="13"/>
  <c r="N2888" i="13"/>
  <c r="N2889" i="13"/>
  <c r="N2890" i="13"/>
  <c r="N2891" i="13"/>
  <c r="N2892" i="13"/>
  <c r="N2893" i="13"/>
  <c r="N2894" i="13"/>
  <c r="N2895" i="13"/>
  <c r="N2896" i="13"/>
  <c r="N2897" i="13"/>
  <c r="N2898" i="13"/>
  <c r="N2899" i="13"/>
  <c r="N2900" i="13"/>
  <c r="N2901" i="13"/>
  <c r="N2902" i="13"/>
  <c r="N2903" i="13"/>
  <c r="N2904" i="13"/>
  <c r="N2905" i="13"/>
  <c r="N2906" i="13"/>
  <c r="N2907" i="13"/>
  <c r="N2908" i="13"/>
  <c r="N2909" i="13"/>
  <c r="N2910" i="13"/>
  <c r="N2911" i="13"/>
  <c r="N2912" i="13"/>
  <c r="N2913" i="13"/>
  <c r="N2914" i="13"/>
  <c r="N2915" i="13"/>
  <c r="N2916" i="13"/>
  <c r="N2917" i="13"/>
  <c r="N2918" i="13"/>
  <c r="N2919" i="13"/>
  <c r="N2920" i="13"/>
  <c r="N2921" i="13"/>
  <c r="N2922" i="13"/>
  <c r="N2923" i="13"/>
  <c r="N2924" i="13"/>
  <c r="N2925" i="13"/>
  <c r="N2926" i="13"/>
  <c r="N2927" i="13"/>
  <c r="N2928" i="13"/>
  <c r="N2929" i="13"/>
  <c r="N2930" i="13"/>
  <c r="N2931" i="13"/>
  <c r="N2932" i="13"/>
  <c r="N2933" i="13"/>
  <c r="N2934" i="13"/>
  <c r="N2935" i="13"/>
  <c r="N2936" i="13"/>
  <c r="N2937" i="13"/>
  <c r="N2938" i="13"/>
  <c r="N2939" i="13"/>
  <c r="N2940" i="13"/>
  <c r="N2941" i="13"/>
  <c r="N2942" i="13"/>
  <c r="N2943" i="13"/>
  <c r="N2944" i="13"/>
  <c r="N2945" i="13"/>
  <c r="N2946" i="13"/>
  <c r="N2947" i="13"/>
  <c r="N2948" i="13"/>
  <c r="N2949" i="13"/>
  <c r="N2950" i="13"/>
  <c r="N2951" i="13"/>
  <c r="N2952" i="13"/>
  <c r="N2953" i="13"/>
  <c r="N2954" i="13"/>
  <c r="N2955" i="13"/>
  <c r="N2956" i="13"/>
  <c r="N2957" i="13"/>
  <c r="N2958" i="13"/>
  <c r="N2959" i="13"/>
  <c r="N2960" i="13"/>
  <c r="N2961" i="13"/>
  <c r="N2962" i="13"/>
  <c r="N2963" i="13"/>
  <c r="N2964" i="13"/>
  <c r="N2965" i="13"/>
  <c r="N2966" i="13"/>
  <c r="N2967" i="13"/>
  <c r="N2968" i="13"/>
  <c r="N2969" i="13"/>
  <c r="N2970" i="13"/>
  <c r="N2971" i="13"/>
  <c r="N2972" i="13"/>
  <c r="N2973" i="13"/>
  <c r="N2974" i="13"/>
  <c r="N2975" i="13"/>
  <c r="N2976" i="13"/>
  <c r="N2977" i="13"/>
  <c r="N2978" i="13"/>
  <c r="N2979" i="13"/>
  <c r="N2980" i="13"/>
  <c r="N2981" i="13"/>
  <c r="N2982" i="13"/>
  <c r="N2983" i="13"/>
  <c r="N2984" i="13"/>
  <c r="N2985" i="13"/>
  <c r="N2986" i="13"/>
  <c r="N2987" i="13"/>
  <c r="N2988" i="13"/>
  <c r="N2989" i="13"/>
  <c r="N2990" i="13"/>
  <c r="N2991" i="13"/>
  <c r="N2992" i="13"/>
  <c r="N2993" i="13"/>
  <c r="N2994" i="13"/>
  <c r="N2995" i="13"/>
  <c r="N2996" i="13"/>
  <c r="N2997" i="13"/>
  <c r="N2998" i="13"/>
  <c r="N2999" i="13"/>
  <c r="N3000" i="13"/>
  <c r="N3001" i="13"/>
  <c r="N3002" i="13"/>
  <c r="N3003" i="13"/>
  <c r="N3004" i="13"/>
  <c r="N3005" i="13"/>
  <c r="N3006" i="13"/>
  <c r="N3007" i="13"/>
  <c r="N3008" i="13"/>
  <c r="N3009" i="13"/>
  <c r="N3010" i="13"/>
  <c r="N3011" i="13"/>
  <c r="N3012" i="13"/>
  <c r="N30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0" i="13"/>
  <c r="L141" i="13"/>
  <c r="L142" i="13"/>
  <c r="L143" i="13"/>
  <c r="L144" i="13"/>
  <c r="L145" i="13"/>
  <c r="L146" i="13"/>
  <c r="L147" i="13"/>
  <c r="L148" i="13"/>
  <c r="L149" i="13"/>
  <c r="L150" i="13"/>
  <c r="L151" i="13"/>
  <c r="L152" i="13"/>
  <c r="L153" i="13"/>
  <c r="L154" i="13"/>
  <c r="L155" i="13"/>
  <c r="L156" i="13"/>
  <c r="L157" i="13"/>
  <c r="L158" i="13"/>
  <c r="L159" i="13"/>
  <c r="L160" i="13"/>
  <c r="L161" i="13"/>
  <c r="L162" i="13"/>
  <c r="L163" i="13"/>
  <c r="L164" i="13"/>
  <c r="L165" i="13"/>
  <c r="L166" i="13"/>
  <c r="L167" i="13"/>
  <c r="L168" i="13"/>
  <c r="L169" i="13"/>
  <c r="L170" i="13"/>
  <c r="L171" i="13"/>
  <c r="L172" i="13"/>
  <c r="L173" i="13"/>
  <c r="L174" i="13"/>
  <c r="L175" i="13"/>
  <c r="L176" i="13"/>
  <c r="L177" i="13"/>
  <c r="L178" i="13"/>
  <c r="L179" i="13"/>
  <c r="L180" i="13"/>
  <c r="L181" i="13"/>
  <c r="L182" i="13"/>
  <c r="L183" i="13"/>
  <c r="L184" i="13"/>
  <c r="L185" i="13"/>
  <c r="L186" i="13"/>
  <c r="L187" i="13"/>
  <c r="L188" i="13"/>
  <c r="L189" i="13"/>
  <c r="L190" i="13"/>
  <c r="L191" i="13"/>
  <c r="L192" i="13"/>
  <c r="L193" i="13"/>
  <c r="L194" i="13"/>
  <c r="L195" i="13"/>
  <c r="L196" i="13"/>
  <c r="L197" i="13"/>
  <c r="L198" i="13"/>
  <c r="L199" i="13"/>
  <c r="L200" i="13"/>
  <c r="L201" i="13"/>
  <c r="L202" i="13"/>
  <c r="L203" i="13"/>
  <c r="L204" i="13"/>
  <c r="L205" i="13"/>
  <c r="L206" i="13"/>
  <c r="L207" i="13"/>
  <c r="L208" i="13"/>
  <c r="L209" i="13"/>
  <c r="L210" i="13"/>
  <c r="L211" i="13"/>
  <c r="L212" i="13"/>
  <c r="L213" i="13"/>
  <c r="L214" i="13"/>
  <c r="L215" i="13"/>
  <c r="L216" i="13"/>
  <c r="L217" i="13"/>
  <c r="L218" i="13"/>
  <c r="L219" i="13"/>
  <c r="L220" i="13"/>
  <c r="L221" i="13"/>
  <c r="L222" i="13"/>
  <c r="L223" i="13"/>
  <c r="L224" i="13"/>
  <c r="L225" i="13"/>
  <c r="L226" i="13"/>
  <c r="L227" i="13"/>
  <c r="L228" i="13"/>
  <c r="L229" i="13"/>
  <c r="L230" i="13"/>
  <c r="L231" i="13"/>
  <c r="L232" i="13"/>
  <c r="L233" i="13"/>
  <c r="L234" i="13"/>
  <c r="L235" i="13"/>
  <c r="L236" i="13"/>
  <c r="L237" i="13"/>
  <c r="L238" i="13"/>
  <c r="L239" i="13"/>
  <c r="L240" i="13"/>
  <c r="L241" i="13"/>
  <c r="L242" i="13"/>
  <c r="L243" i="13"/>
  <c r="L244" i="13"/>
  <c r="L245" i="13"/>
  <c r="L246" i="13"/>
  <c r="L247" i="13"/>
  <c r="L248" i="13"/>
  <c r="L249" i="13"/>
  <c r="L250" i="13"/>
  <c r="L251" i="13"/>
  <c r="L252" i="13"/>
  <c r="L253" i="13"/>
  <c r="L254" i="13"/>
  <c r="L255" i="13"/>
  <c r="L256" i="13"/>
  <c r="L257" i="13"/>
  <c r="L258" i="13"/>
  <c r="L259" i="13"/>
  <c r="L260" i="13"/>
  <c r="L261" i="13"/>
  <c r="L262" i="13"/>
  <c r="L263" i="13"/>
  <c r="L264" i="13"/>
  <c r="L265" i="13"/>
  <c r="L266" i="13"/>
  <c r="L267" i="13"/>
  <c r="L268" i="13"/>
  <c r="L269" i="13"/>
  <c r="L270" i="13"/>
  <c r="L271" i="13"/>
  <c r="L272" i="13"/>
  <c r="L273" i="13"/>
  <c r="L274" i="13"/>
  <c r="L275" i="13"/>
  <c r="L276" i="13"/>
  <c r="L277" i="13"/>
  <c r="L278" i="13"/>
  <c r="L279" i="13"/>
  <c r="L280" i="13"/>
  <c r="L281" i="13"/>
  <c r="L282" i="13"/>
  <c r="L283" i="13"/>
  <c r="L284" i="13"/>
  <c r="L285" i="13"/>
  <c r="L286" i="13"/>
  <c r="L287" i="13"/>
  <c r="L288" i="13"/>
  <c r="L289" i="13"/>
  <c r="L290" i="13"/>
  <c r="L291" i="13"/>
  <c r="L292" i="13"/>
  <c r="L293" i="13"/>
  <c r="L294" i="13"/>
  <c r="L295" i="13"/>
  <c r="L296" i="13"/>
  <c r="L297" i="13"/>
  <c r="L298" i="13"/>
  <c r="L299" i="13"/>
  <c r="L300" i="13"/>
  <c r="L301" i="13"/>
  <c r="L302" i="13"/>
  <c r="L303" i="13"/>
  <c r="L304" i="13"/>
  <c r="L305" i="13"/>
  <c r="L306" i="13"/>
  <c r="L307" i="13"/>
  <c r="L308" i="13"/>
  <c r="L309" i="13"/>
  <c r="L310" i="13"/>
  <c r="L311" i="13"/>
  <c r="L312" i="13"/>
  <c r="L313" i="13"/>
  <c r="L314" i="13"/>
  <c r="L315" i="13"/>
  <c r="L316" i="13"/>
  <c r="L317" i="13"/>
  <c r="L318" i="13"/>
  <c r="L319" i="13"/>
  <c r="L320" i="13"/>
  <c r="L321" i="13"/>
  <c r="L322" i="13"/>
  <c r="L323" i="13"/>
  <c r="L324" i="13"/>
  <c r="L325" i="13"/>
  <c r="L326" i="13"/>
  <c r="L327" i="13"/>
  <c r="L328" i="13"/>
  <c r="L329" i="13"/>
  <c r="L330" i="13"/>
  <c r="L331" i="13"/>
  <c r="L332" i="13"/>
  <c r="L333" i="13"/>
  <c r="L334" i="13"/>
  <c r="L335" i="13"/>
  <c r="L336" i="13"/>
  <c r="L337" i="13"/>
  <c r="L338" i="13"/>
  <c r="L339" i="13"/>
  <c r="L340" i="13"/>
  <c r="L341" i="13"/>
  <c r="L342" i="13"/>
  <c r="L343" i="13"/>
  <c r="L344" i="13"/>
  <c r="L345" i="13"/>
  <c r="L346" i="13"/>
  <c r="L347" i="13"/>
  <c r="L348" i="13"/>
  <c r="L349" i="13"/>
  <c r="L350" i="13"/>
  <c r="L351" i="13"/>
  <c r="L352" i="13"/>
  <c r="L353" i="13"/>
  <c r="L354" i="13"/>
  <c r="L355" i="13"/>
  <c r="L356" i="13"/>
  <c r="L357" i="13"/>
  <c r="L358" i="13"/>
  <c r="L359" i="13"/>
  <c r="L360" i="13"/>
  <c r="L361" i="13"/>
  <c r="L362" i="13"/>
  <c r="L363" i="13"/>
  <c r="L364" i="13"/>
  <c r="L365" i="13"/>
  <c r="L366" i="13"/>
  <c r="L367" i="13"/>
  <c r="L368" i="13"/>
  <c r="L369" i="13"/>
  <c r="L370" i="13"/>
  <c r="L371" i="13"/>
  <c r="L372" i="13"/>
  <c r="L373" i="13"/>
  <c r="L374" i="13"/>
  <c r="L375" i="13"/>
  <c r="L376" i="13"/>
  <c r="L377" i="13"/>
  <c r="L378" i="13"/>
  <c r="L379" i="13"/>
  <c r="L380" i="13"/>
  <c r="L381" i="13"/>
  <c r="L382" i="13"/>
  <c r="L383" i="13"/>
  <c r="L384" i="13"/>
  <c r="L385" i="13"/>
  <c r="L386" i="13"/>
  <c r="L387" i="13"/>
  <c r="L388" i="13"/>
  <c r="L389" i="13"/>
  <c r="L390" i="13"/>
  <c r="L391" i="13"/>
  <c r="L392" i="13"/>
  <c r="L393" i="13"/>
  <c r="L394" i="13"/>
  <c r="L395" i="13"/>
  <c r="L396" i="13"/>
  <c r="L397" i="13"/>
  <c r="L398" i="13"/>
  <c r="L399" i="13"/>
  <c r="L400" i="13"/>
  <c r="L401" i="13"/>
  <c r="L402" i="13"/>
  <c r="L403" i="13"/>
  <c r="L404" i="13"/>
  <c r="L405" i="13"/>
  <c r="L406" i="13"/>
  <c r="L407" i="13"/>
  <c r="L408" i="13"/>
  <c r="L409" i="13"/>
  <c r="L410" i="13"/>
  <c r="L411" i="13"/>
  <c r="L412" i="13"/>
  <c r="L413" i="13"/>
  <c r="L414" i="13"/>
  <c r="L415" i="13"/>
  <c r="L416" i="13"/>
  <c r="L417" i="13"/>
  <c r="L418" i="13"/>
  <c r="L419" i="13"/>
  <c r="L420" i="13"/>
  <c r="L421" i="13"/>
  <c r="L422" i="13"/>
  <c r="L423" i="13"/>
  <c r="L424" i="13"/>
  <c r="L425" i="13"/>
  <c r="L426" i="13"/>
  <c r="L427" i="13"/>
  <c r="L428" i="13"/>
  <c r="L429" i="13"/>
  <c r="L430" i="13"/>
  <c r="L431" i="13"/>
  <c r="L432" i="13"/>
  <c r="L433" i="13"/>
  <c r="L434" i="13"/>
  <c r="L435" i="13"/>
  <c r="L436" i="13"/>
  <c r="L437" i="13"/>
  <c r="L438" i="13"/>
  <c r="L439" i="13"/>
  <c r="L440" i="13"/>
  <c r="L441" i="13"/>
  <c r="L442" i="13"/>
  <c r="L443" i="13"/>
  <c r="L444" i="13"/>
  <c r="L445" i="13"/>
  <c r="L446" i="13"/>
  <c r="L447" i="13"/>
  <c r="L448" i="13"/>
  <c r="L449" i="13"/>
  <c r="L450" i="13"/>
  <c r="L451" i="13"/>
  <c r="L452" i="13"/>
  <c r="L453" i="13"/>
  <c r="L454" i="13"/>
  <c r="L455" i="13"/>
  <c r="L456" i="13"/>
  <c r="L457" i="13"/>
  <c r="L458" i="13"/>
  <c r="L459" i="13"/>
  <c r="L460" i="13"/>
  <c r="L461" i="13"/>
  <c r="L462" i="13"/>
  <c r="L463" i="13"/>
  <c r="L464" i="13"/>
  <c r="L465" i="13"/>
  <c r="L466" i="13"/>
  <c r="L467" i="13"/>
  <c r="L468" i="13"/>
  <c r="L469" i="13"/>
  <c r="L470" i="13"/>
  <c r="L471" i="13"/>
  <c r="L472" i="13"/>
  <c r="L473" i="13"/>
  <c r="L474" i="13"/>
  <c r="L475" i="13"/>
  <c r="L476" i="13"/>
  <c r="L477" i="13"/>
  <c r="L478" i="13"/>
  <c r="L479" i="13"/>
  <c r="L480" i="13"/>
  <c r="L481" i="13"/>
  <c r="L482" i="13"/>
  <c r="L483" i="13"/>
  <c r="L484" i="13"/>
  <c r="L485" i="13"/>
  <c r="L486" i="13"/>
  <c r="L487" i="13"/>
  <c r="L488" i="13"/>
  <c r="L489" i="13"/>
  <c r="L490" i="13"/>
  <c r="L491" i="13"/>
  <c r="L492" i="13"/>
  <c r="L493" i="13"/>
  <c r="L494" i="13"/>
  <c r="L495" i="13"/>
  <c r="L496" i="13"/>
  <c r="L497" i="13"/>
  <c r="L498" i="13"/>
  <c r="L499" i="13"/>
  <c r="L500" i="13"/>
  <c r="L501" i="13"/>
  <c r="L502" i="13"/>
  <c r="L503" i="13"/>
  <c r="L504" i="13"/>
  <c r="L505" i="13"/>
  <c r="L506" i="13"/>
  <c r="L507" i="13"/>
  <c r="L508" i="13"/>
  <c r="L509" i="13"/>
  <c r="L510" i="13"/>
  <c r="L511" i="13"/>
  <c r="L512" i="13"/>
  <c r="L513" i="13"/>
  <c r="L514" i="13"/>
  <c r="L515" i="13"/>
  <c r="L516" i="13"/>
  <c r="L517" i="13"/>
  <c r="L518" i="13"/>
  <c r="L519" i="13"/>
  <c r="L520" i="13"/>
  <c r="L521" i="13"/>
  <c r="L522" i="13"/>
  <c r="L523" i="13"/>
  <c r="L524" i="13"/>
  <c r="L525" i="13"/>
  <c r="L526" i="13"/>
  <c r="L527" i="13"/>
  <c r="L528" i="13"/>
  <c r="L529" i="13"/>
  <c r="L530" i="13"/>
  <c r="L531" i="13"/>
  <c r="L532" i="13"/>
  <c r="L533" i="13"/>
  <c r="L534" i="13"/>
  <c r="L535" i="13"/>
  <c r="L536" i="13"/>
  <c r="L537" i="13"/>
  <c r="L538" i="13"/>
  <c r="L539" i="13"/>
  <c r="L540" i="13"/>
  <c r="L541" i="13"/>
  <c r="L542" i="13"/>
  <c r="L543" i="13"/>
  <c r="L544" i="13"/>
  <c r="L545" i="13"/>
  <c r="L546" i="13"/>
  <c r="L547" i="13"/>
  <c r="L548" i="13"/>
  <c r="L549" i="13"/>
  <c r="L550" i="13"/>
  <c r="L551" i="13"/>
  <c r="L552" i="13"/>
  <c r="L553" i="13"/>
  <c r="L554" i="13"/>
  <c r="L555" i="13"/>
  <c r="L556" i="13"/>
  <c r="L557" i="13"/>
  <c r="L558" i="13"/>
  <c r="L559" i="13"/>
  <c r="L560" i="13"/>
  <c r="L561" i="13"/>
  <c r="L562" i="13"/>
  <c r="L563" i="13"/>
  <c r="L564" i="13"/>
  <c r="L565" i="13"/>
  <c r="L566" i="13"/>
  <c r="L567" i="13"/>
  <c r="L568" i="13"/>
  <c r="L569" i="13"/>
  <c r="L570" i="13"/>
  <c r="L571" i="13"/>
  <c r="L572" i="13"/>
  <c r="L573" i="13"/>
  <c r="L574" i="13"/>
  <c r="L575" i="13"/>
  <c r="L576" i="13"/>
  <c r="L577" i="13"/>
  <c r="L578" i="13"/>
  <c r="L579" i="13"/>
  <c r="L580" i="13"/>
  <c r="L581" i="13"/>
  <c r="L582" i="13"/>
  <c r="L583" i="13"/>
  <c r="L584" i="13"/>
  <c r="L585" i="13"/>
  <c r="L586" i="13"/>
  <c r="L587" i="13"/>
  <c r="L588" i="13"/>
  <c r="L589" i="13"/>
  <c r="L590" i="13"/>
  <c r="L591" i="13"/>
  <c r="L592" i="13"/>
  <c r="L593" i="13"/>
  <c r="L594" i="13"/>
  <c r="L595" i="13"/>
  <c r="L596" i="13"/>
  <c r="L597" i="13"/>
  <c r="L598" i="13"/>
  <c r="L599" i="13"/>
  <c r="L600" i="13"/>
  <c r="L601" i="13"/>
  <c r="L602" i="13"/>
  <c r="L603" i="13"/>
  <c r="L604" i="13"/>
  <c r="L605" i="13"/>
  <c r="L606" i="13"/>
  <c r="L607" i="13"/>
  <c r="L608" i="13"/>
  <c r="L609" i="13"/>
  <c r="L610" i="13"/>
  <c r="L611" i="13"/>
  <c r="L612" i="13"/>
  <c r="L613" i="13"/>
  <c r="L614" i="13"/>
  <c r="L615" i="13"/>
  <c r="L616" i="13"/>
  <c r="L617" i="13"/>
  <c r="L618" i="13"/>
  <c r="L619" i="13"/>
  <c r="L620" i="13"/>
  <c r="L621" i="13"/>
  <c r="L622" i="13"/>
  <c r="L623" i="13"/>
  <c r="L624" i="13"/>
  <c r="L625" i="13"/>
  <c r="L626" i="13"/>
  <c r="L627" i="13"/>
  <c r="L628" i="13"/>
  <c r="L629" i="13"/>
  <c r="L630" i="13"/>
  <c r="L631" i="13"/>
  <c r="L632" i="13"/>
  <c r="L633" i="13"/>
  <c r="L634" i="13"/>
  <c r="L635" i="13"/>
  <c r="L636" i="13"/>
  <c r="L637" i="13"/>
  <c r="L638" i="13"/>
  <c r="L639" i="13"/>
  <c r="L640" i="13"/>
  <c r="L641" i="13"/>
  <c r="L642" i="13"/>
  <c r="L643" i="13"/>
  <c r="L644" i="13"/>
  <c r="L645" i="13"/>
  <c r="L646" i="13"/>
  <c r="L647" i="13"/>
  <c r="L648" i="13"/>
  <c r="L649" i="13"/>
  <c r="L650" i="13"/>
  <c r="L651" i="13"/>
  <c r="L652" i="13"/>
  <c r="L653" i="13"/>
  <c r="L654" i="13"/>
  <c r="L655" i="13"/>
  <c r="L656" i="13"/>
  <c r="L657" i="13"/>
  <c r="L658" i="13"/>
  <c r="L659" i="13"/>
  <c r="L660" i="13"/>
  <c r="L661" i="13"/>
  <c r="L662" i="13"/>
  <c r="L663" i="13"/>
  <c r="L664" i="13"/>
  <c r="L665" i="13"/>
  <c r="L666" i="13"/>
  <c r="L667" i="13"/>
  <c r="L668" i="13"/>
  <c r="L669" i="13"/>
  <c r="L670" i="13"/>
  <c r="L671" i="13"/>
  <c r="L672" i="13"/>
  <c r="L673" i="13"/>
  <c r="L674" i="13"/>
  <c r="L675" i="13"/>
  <c r="L676" i="13"/>
  <c r="L677" i="13"/>
  <c r="L678" i="13"/>
  <c r="L679" i="13"/>
  <c r="L680" i="13"/>
  <c r="L681" i="13"/>
  <c r="L682" i="13"/>
  <c r="L683" i="13"/>
  <c r="L684" i="13"/>
  <c r="L685" i="13"/>
  <c r="L686" i="13"/>
  <c r="L687" i="13"/>
  <c r="L688" i="13"/>
  <c r="L689" i="13"/>
  <c r="L690" i="13"/>
  <c r="L691" i="13"/>
  <c r="L692" i="13"/>
  <c r="L693" i="13"/>
  <c r="L694" i="13"/>
  <c r="L695" i="13"/>
  <c r="L696" i="13"/>
  <c r="L697" i="13"/>
  <c r="L698" i="13"/>
  <c r="L699" i="13"/>
  <c r="L700" i="13"/>
  <c r="L701" i="13"/>
  <c r="L702" i="13"/>
  <c r="L703" i="13"/>
  <c r="L704" i="13"/>
  <c r="L705" i="13"/>
  <c r="L706" i="13"/>
  <c r="L707" i="13"/>
  <c r="L708" i="13"/>
  <c r="L709" i="13"/>
  <c r="L710" i="13"/>
  <c r="L711" i="13"/>
  <c r="L712" i="13"/>
  <c r="L713" i="13"/>
  <c r="L714" i="13"/>
  <c r="L715" i="13"/>
  <c r="L716" i="13"/>
  <c r="L717" i="13"/>
  <c r="L718" i="13"/>
  <c r="L719" i="13"/>
  <c r="L720" i="13"/>
  <c r="L721" i="13"/>
  <c r="L722" i="13"/>
  <c r="L723" i="13"/>
  <c r="L724" i="13"/>
  <c r="L725" i="13"/>
  <c r="L726" i="13"/>
  <c r="L727" i="13"/>
  <c r="L728" i="13"/>
  <c r="L729" i="13"/>
  <c r="L730" i="13"/>
  <c r="L731" i="13"/>
  <c r="L732" i="13"/>
  <c r="L733" i="13"/>
  <c r="L734" i="13"/>
  <c r="L735" i="13"/>
  <c r="L736" i="13"/>
  <c r="L737" i="13"/>
  <c r="L738" i="13"/>
  <c r="L739" i="13"/>
  <c r="L740" i="13"/>
  <c r="L741" i="13"/>
  <c r="L742" i="13"/>
  <c r="L743" i="13"/>
  <c r="L744" i="13"/>
  <c r="L745" i="13"/>
  <c r="L746" i="13"/>
  <c r="L747" i="13"/>
  <c r="L748" i="13"/>
  <c r="L749" i="13"/>
  <c r="L750" i="13"/>
  <c r="L751" i="13"/>
  <c r="L752" i="13"/>
  <c r="L753" i="13"/>
  <c r="L754" i="13"/>
  <c r="L755" i="13"/>
  <c r="L756" i="13"/>
  <c r="L757" i="13"/>
  <c r="L758" i="13"/>
  <c r="L759" i="13"/>
  <c r="L760" i="13"/>
  <c r="L761" i="13"/>
  <c r="L762" i="13"/>
  <c r="L763" i="13"/>
  <c r="L764" i="13"/>
  <c r="L765" i="13"/>
  <c r="L766" i="13"/>
  <c r="L767" i="13"/>
  <c r="L768" i="13"/>
  <c r="L769" i="13"/>
  <c r="L770" i="13"/>
  <c r="L771" i="13"/>
  <c r="L772" i="13"/>
  <c r="L773" i="13"/>
  <c r="L774" i="13"/>
  <c r="L775" i="13"/>
  <c r="L776" i="13"/>
  <c r="L777" i="13"/>
  <c r="L778" i="13"/>
  <c r="L779" i="13"/>
  <c r="L780" i="13"/>
  <c r="L781" i="13"/>
  <c r="L782" i="13"/>
  <c r="L783" i="13"/>
  <c r="L784" i="13"/>
  <c r="L785" i="13"/>
  <c r="L786" i="13"/>
  <c r="L787" i="13"/>
  <c r="L788" i="13"/>
  <c r="L789" i="13"/>
  <c r="L790" i="13"/>
  <c r="L791" i="13"/>
  <c r="L792" i="13"/>
  <c r="L793" i="13"/>
  <c r="L794" i="13"/>
  <c r="L795" i="13"/>
  <c r="L796" i="13"/>
  <c r="L797" i="13"/>
  <c r="L798" i="13"/>
  <c r="L799" i="13"/>
  <c r="L800" i="13"/>
  <c r="L801" i="13"/>
  <c r="L802" i="13"/>
  <c r="L803" i="13"/>
  <c r="L804" i="13"/>
  <c r="L805" i="13"/>
  <c r="L806" i="13"/>
  <c r="L807" i="13"/>
  <c r="L808" i="13"/>
  <c r="L809" i="13"/>
  <c r="L810" i="13"/>
  <c r="L811" i="13"/>
  <c r="L812" i="13"/>
  <c r="L813" i="13"/>
  <c r="L814" i="13"/>
  <c r="L815" i="13"/>
  <c r="L816" i="13"/>
  <c r="L817" i="13"/>
  <c r="L818" i="13"/>
  <c r="L819" i="13"/>
  <c r="L820" i="13"/>
  <c r="L821" i="13"/>
  <c r="L822" i="13"/>
  <c r="L823" i="13"/>
  <c r="L824" i="13"/>
  <c r="L825" i="13"/>
  <c r="L826" i="13"/>
  <c r="L827" i="13"/>
  <c r="L828" i="13"/>
  <c r="L829" i="13"/>
  <c r="L830" i="13"/>
  <c r="L831" i="13"/>
  <c r="L832" i="13"/>
  <c r="L833" i="13"/>
  <c r="L834" i="13"/>
  <c r="L835" i="13"/>
  <c r="L836" i="13"/>
  <c r="L837" i="13"/>
  <c r="L838" i="13"/>
  <c r="L839" i="13"/>
  <c r="L840" i="13"/>
  <c r="L841" i="13"/>
  <c r="L842" i="13"/>
  <c r="L843" i="13"/>
  <c r="L844" i="13"/>
  <c r="L845" i="13"/>
  <c r="L846" i="13"/>
  <c r="L847" i="13"/>
  <c r="L848" i="13"/>
  <c r="L849" i="13"/>
  <c r="L850" i="13"/>
  <c r="L851" i="13"/>
  <c r="L852" i="13"/>
  <c r="L853" i="13"/>
  <c r="L854" i="13"/>
  <c r="L855" i="13"/>
  <c r="L856" i="13"/>
  <c r="L857" i="13"/>
  <c r="L858" i="13"/>
  <c r="L859" i="13"/>
  <c r="L860" i="13"/>
  <c r="L861" i="13"/>
  <c r="L862" i="13"/>
  <c r="L863" i="13"/>
  <c r="L864" i="13"/>
  <c r="L865" i="13"/>
  <c r="L866" i="13"/>
  <c r="L867" i="13"/>
  <c r="L868" i="13"/>
  <c r="L869" i="13"/>
  <c r="L870" i="13"/>
  <c r="L871" i="13"/>
  <c r="L872" i="13"/>
  <c r="L873" i="13"/>
  <c r="L874" i="13"/>
  <c r="L875" i="13"/>
  <c r="L876" i="13"/>
  <c r="L877" i="13"/>
  <c r="L878" i="13"/>
  <c r="L879" i="13"/>
  <c r="L880" i="13"/>
  <c r="L881" i="13"/>
  <c r="L882" i="13"/>
  <c r="L883" i="13"/>
  <c r="L884" i="13"/>
  <c r="L885" i="13"/>
  <c r="L886" i="13"/>
  <c r="L887" i="13"/>
  <c r="L888" i="13"/>
  <c r="L889" i="13"/>
  <c r="L890" i="13"/>
  <c r="L891" i="13"/>
  <c r="L892" i="13"/>
  <c r="L893" i="13"/>
  <c r="L894" i="13"/>
  <c r="L895" i="13"/>
  <c r="L896" i="13"/>
  <c r="L897" i="13"/>
  <c r="L898" i="13"/>
  <c r="L899" i="13"/>
  <c r="L900" i="13"/>
  <c r="L901" i="13"/>
  <c r="L902" i="13"/>
  <c r="L903" i="13"/>
  <c r="L904" i="13"/>
  <c r="L905" i="13"/>
  <c r="L906" i="13"/>
  <c r="L907" i="13"/>
  <c r="L908" i="13"/>
  <c r="L909" i="13"/>
  <c r="L910" i="13"/>
  <c r="L911" i="13"/>
  <c r="L912" i="13"/>
  <c r="L913" i="13"/>
  <c r="L914" i="13"/>
  <c r="L915" i="13"/>
  <c r="L916" i="13"/>
  <c r="L917" i="13"/>
  <c r="L918" i="13"/>
  <c r="L919" i="13"/>
  <c r="L920" i="13"/>
  <c r="L921" i="13"/>
  <c r="L922" i="13"/>
  <c r="L923" i="13"/>
  <c r="L924" i="13"/>
  <c r="L925" i="13"/>
  <c r="L926" i="13"/>
  <c r="L927" i="13"/>
  <c r="L928" i="13"/>
  <c r="L929" i="13"/>
  <c r="L930" i="13"/>
  <c r="L931" i="13"/>
  <c r="L932" i="13"/>
  <c r="L933" i="13"/>
  <c r="L934" i="13"/>
  <c r="L935" i="13"/>
  <c r="L936" i="13"/>
  <c r="L937" i="13"/>
  <c r="L938" i="13"/>
  <c r="L939" i="13"/>
  <c r="L940" i="13"/>
  <c r="L941" i="13"/>
  <c r="L942" i="13"/>
  <c r="L943" i="13"/>
  <c r="L944" i="13"/>
  <c r="L945" i="13"/>
  <c r="L946" i="13"/>
  <c r="L947" i="13"/>
  <c r="L948" i="13"/>
  <c r="L949" i="13"/>
  <c r="L950" i="13"/>
  <c r="L951" i="13"/>
  <c r="L952" i="13"/>
  <c r="L953" i="13"/>
  <c r="L954" i="13"/>
  <c r="L955" i="13"/>
  <c r="L956" i="13"/>
  <c r="L957" i="13"/>
  <c r="L958" i="13"/>
  <c r="L959" i="13"/>
  <c r="L960" i="13"/>
  <c r="L961" i="13"/>
  <c r="L962" i="13"/>
  <c r="L963" i="13"/>
  <c r="L964" i="13"/>
  <c r="L965" i="13"/>
  <c r="L966" i="13"/>
  <c r="L967" i="13"/>
  <c r="L968" i="13"/>
  <c r="L969" i="13"/>
  <c r="L970" i="13"/>
  <c r="L971" i="13"/>
  <c r="L972" i="13"/>
  <c r="L973" i="13"/>
  <c r="L974" i="13"/>
  <c r="L975" i="13"/>
  <c r="L976" i="13"/>
  <c r="L977" i="13"/>
  <c r="L978" i="13"/>
  <c r="L979" i="13"/>
  <c r="L980" i="13"/>
  <c r="L981" i="13"/>
  <c r="L982" i="13"/>
  <c r="L983" i="13"/>
  <c r="L984" i="13"/>
  <c r="L985" i="13"/>
  <c r="L986" i="13"/>
  <c r="L987" i="13"/>
  <c r="L988" i="13"/>
  <c r="L989" i="13"/>
  <c r="L990" i="13"/>
  <c r="L991" i="13"/>
  <c r="L992" i="13"/>
  <c r="L993" i="13"/>
  <c r="L994" i="13"/>
  <c r="L995" i="13"/>
  <c r="L996" i="13"/>
  <c r="L997" i="13"/>
  <c r="L998" i="13"/>
  <c r="L999" i="13"/>
  <c r="L1000" i="13"/>
  <c r="L1001" i="13"/>
  <c r="L1002" i="13"/>
  <c r="L1003" i="13"/>
  <c r="L1004" i="13"/>
  <c r="L1005" i="13"/>
  <c r="L1006" i="13"/>
  <c r="L1007" i="13"/>
  <c r="L1008" i="13"/>
  <c r="L1009" i="13"/>
  <c r="L1010" i="13"/>
  <c r="L1011" i="13"/>
  <c r="L1012" i="13"/>
  <c r="L1013" i="13"/>
  <c r="L1014" i="13"/>
  <c r="L1015" i="13"/>
  <c r="L1016" i="13"/>
  <c r="L1017" i="13"/>
  <c r="L1018" i="13"/>
  <c r="L1019" i="13"/>
  <c r="L1020" i="13"/>
  <c r="L1021" i="13"/>
  <c r="L1022" i="13"/>
  <c r="L1023" i="13"/>
  <c r="L1024" i="13"/>
  <c r="L1025" i="13"/>
  <c r="L1026" i="13"/>
  <c r="L1027" i="13"/>
  <c r="L1028" i="13"/>
  <c r="L1029" i="13"/>
  <c r="L1030" i="13"/>
  <c r="L1031" i="13"/>
  <c r="L1032" i="13"/>
  <c r="L1033" i="13"/>
  <c r="L1034" i="13"/>
  <c r="L1035" i="13"/>
  <c r="L1036" i="13"/>
  <c r="L1037" i="13"/>
  <c r="L1038" i="13"/>
  <c r="L1039" i="13"/>
  <c r="L1040" i="13"/>
  <c r="L1041" i="13"/>
  <c r="L1042" i="13"/>
  <c r="L1043" i="13"/>
  <c r="L1044" i="13"/>
  <c r="L1045" i="13"/>
  <c r="L1046" i="13"/>
  <c r="L1047" i="13"/>
  <c r="L1048" i="13"/>
  <c r="L1049" i="13"/>
  <c r="L1050" i="13"/>
  <c r="L1051" i="13"/>
  <c r="L1052" i="13"/>
  <c r="L1053" i="13"/>
  <c r="L1054" i="13"/>
  <c r="L1055" i="13"/>
  <c r="L1056" i="13"/>
  <c r="L1057" i="13"/>
  <c r="L1058" i="13"/>
  <c r="L1059" i="13"/>
  <c r="L1060" i="13"/>
  <c r="L1061" i="13"/>
  <c r="L1062" i="13"/>
  <c r="L1063" i="13"/>
  <c r="L1064" i="13"/>
  <c r="L1065" i="13"/>
  <c r="L1066" i="13"/>
  <c r="L1067" i="13"/>
  <c r="L1068" i="13"/>
  <c r="L1069" i="13"/>
  <c r="L1070" i="13"/>
  <c r="L1071" i="13"/>
  <c r="L1072" i="13"/>
  <c r="L1073" i="13"/>
  <c r="L1074" i="13"/>
  <c r="L1075" i="13"/>
  <c r="L1076" i="13"/>
  <c r="L1077" i="13"/>
  <c r="L1078" i="13"/>
  <c r="L1079" i="13"/>
  <c r="L1080" i="13"/>
  <c r="L1081" i="13"/>
  <c r="L1082" i="13"/>
  <c r="L1083" i="13"/>
  <c r="L1084" i="13"/>
  <c r="L1085" i="13"/>
  <c r="L1086" i="13"/>
  <c r="L1087" i="13"/>
  <c r="L1088" i="13"/>
  <c r="L1089" i="13"/>
  <c r="L1090" i="13"/>
  <c r="L1091" i="13"/>
  <c r="L1092" i="13"/>
  <c r="L1093" i="13"/>
  <c r="L1094" i="13"/>
  <c r="L1095" i="13"/>
  <c r="L1096" i="13"/>
  <c r="L1097" i="13"/>
  <c r="L1098" i="13"/>
  <c r="L1099" i="13"/>
  <c r="L1100" i="13"/>
  <c r="L1101" i="13"/>
  <c r="L1102" i="13"/>
  <c r="L1103" i="13"/>
  <c r="L1104" i="13"/>
  <c r="L1105" i="13"/>
  <c r="L1106" i="13"/>
  <c r="L1107" i="13"/>
  <c r="L1108" i="13"/>
  <c r="L1109" i="13"/>
  <c r="L1110" i="13"/>
  <c r="L1111" i="13"/>
  <c r="L1112" i="13"/>
  <c r="L1113" i="13"/>
  <c r="L1114" i="13"/>
  <c r="L1115" i="13"/>
  <c r="L1116" i="13"/>
  <c r="L1117" i="13"/>
  <c r="L1118" i="13"/>
  <c r="L1119" i="13"/>
  <c r="L1120" i="13"/>
  <c r="L1121" i="13"/>
  <c r="L1122" i="13"/>
  <c r="L1123" i="13"/>
  <c r="L1124" i="13"/>
  <c r="L1125" i="13"/>
  <c r="L1126" i="13"/>
  <c r="L1127" i="13"/>
  <c r="L1128" i="13"/>
  <c r="L1129" i="13"/>
  <c r="L1130" i="13"/>
  <c r="L1131" i="13"/>
  <c r="L1132" i="13"/>
  <c r="L1133" i="13"/>
  <c r="L1134" i="13"/>
  <c r="L1135" i="13"/>
  <c r="L1136" i="13"/>
  <c r="L1137" i="13"/>
  <c r="L1138" i="13"/>
  <c r="L1139" i="13"/>
  <c r="L1140" i="13"/>
  <c r="L1141" i="13"/>
  <c r="L1142" i="13"/>
  <c r="L1143" i="13"/>
  <c r="L1144" i="13"/>
  <c r="L1145" i="13"/>
  <c r="L1146" i="13"/>
  <c r="L1147" i="13"/>
  <c r="L1148" i="13"/>
  <c r="L1149" i="13"/>
  <c r="L1150" i="13"/>
  <c r="L1151" i="13"/>
  <c r="L1152" i="13"/>
  <c r="L1153" i="13"/>
  <c r="L1154" i="13"/>
  <c r="L1155" i="13"/>
  <c r="L1156" i="13"/>
  <c r="L1157" i="13"/>
  <c r="L1158" i="13"/>
  <c r="L1159" i="13"/>
  <c r="L1160" i="13"/>
  <c r="L1161" i="13"/>
  <c r="L1162" i="13"/>
  <c r="L1163" i="13"/>
  <c r="L1164" i="13"/>
  <c r="L1165" i="13"/>
  <c r="L1166" i="13"/>
  <c r="L1167" i="13"/>
  <c r="L1168" i="13"/>
  <c r="L1169" i="13"/>
  <c r="L1170" i="13"/>
  <c r="L1171" i="13"/>
  <c r="L1172" i="13"/>
  <c r="L1173" i="13"/>
  <c r="L1174" i="13"/>
  <c r="L1175" i="13"/>
  <c r="L1176" i="13"/>
  <c r="L1177" i="13"/>
  <c r="L1178" i="13"/>
  <c r="L1179" i="13"/>
  <c r="L1180" i="13"/>
  <c r="L1181" i="13"/>
  <c r="L1182" i="13"/>
  <c r="L1183" i="13"/>
  <c r="L1184" i="13"/>
  <c r="L1185" i="13"/>
  <c r="L1186" i="13"/>
  <c r="L1187" i="13"/>
  <c r="L1188" i="13"/>
  <c r="L1189" i="13"/>
  <c r="L1190" i="13"/>
  <c r="L1191" i="13"/>
  <c r="L1192" i="13"/>
  <c r="L1193" i="13"/>
  <c r="L1194" i="13"/>
  <c r="L1195" i="13"/>
  <c r="L1196" i="13"/>
  <c r="L1197" i="13"/>
  <c r="L1198" i="13"/>
  <c r="L1199" i="13"/>
  <c r="L1200" i="13"/>
  <c r="L1201" i="13"/>
  <c r="L1202" i="13"/>
  <c r="L1203" i="13"/>
  <c r="L1204" i="13"/>
  <c r="L1205" i="13"/>
  <c r="L1206" i="13"/>
  <c r="L1207" i="13"/>
  <c r="L1208" i="13"/>
  <c r="L1209" i="13"/>
  <c r="L1210" i="13"/>
  <c r="L1211" i="13"/>
  <c r="L1212" i="13"/>
  <c r="L1213" i="13"/>
  <c r="L1214" i="13"/>
  <c r="L1215" i="13"/>
  <c r="L1216" i="13"/>
  <c r="L1217" i="13"/>
  <c r="L1218" i="13"/>
  <c r="L1219" i="13"/>
  <c r="L1220" i="13"/>
  <c r="L1221" i="13"/>
  <c r="L1222" i="13"/>
  <c r="L1223" i="13"/>
  <c r="L1224" i="13"/>
  <c r="L1225" i="13"/>
  <c r="L1226" i="13"/>
  <c r="L1227" i="13"/>
  <c r="L1228" i="13"/>
  <c r="L1229" i="13"/>
  <c r="L1230" i="13"/>
  <c r="L1231" i="13"/>
  <c r="L1232" i="13"/>
  <c r="L1233" i="13"/>
  <c r="L1234" i="13"/>
  <c r="L1235" i="13"/>
  <c r="L1236" i="13"/>
  <c r="L1237" i="13"/>
  <c r="L1238" i="13"/>
  <c r="L1239" i="13"/>
  <c r="L1240" i="13"/>
  <c r="L1241" i="13"/>
  <c r="L1242" i="13"/>
  <c r="L1243" i="13"/>
  <c r="L1244" i="13"/>
  <c r="L1245" i="13"/>
  <c r="L1246" i="13"/>
  <c r="L1247" i="13"/>
  <c r="L1248" i="13"/>
  <c r="L1249" i="13"/>
  <c r="L1250" i="13"/>
  <c r="L1251" i="13"/>
  <c r="L1252" i="13"/>
  <c r="L1253" i="13"/>
  <c r="L1254" i="13"/>
  <c r="L1255" i="13"/>
  <c r="L1256" i="13"/>
  <c r="L1257" i="13"/>
  <c r="L1258" i="13"/>
  <c r="L1259" i="13"/>
  <c r="L1260" i="13"/>
  <c r="L1261" i="13"/>
  <c r="L1262" i="13"/>
  <c r="L1263" i="13"/>
  <c r="L1264" i="13"/>
  <c r="L1265" i="13"/>
  <c r="L1266" i="13"/>
  <c r="L1267" i="13"/>
  <c r="L1268" i="13"/>
  <c r="L1269" i="13"/>
  <c r="L1270" i="13"/>
  <c r="L1271" i="13"/>
  <c r="L1272" i="13"/>
  <c r="L1273" i="13"/>
  <c r="L1274" i="13"/>
  <c r="L1275" i="13"/>
  <c r="L1276" i="13"/>
  <c r="L1277" i="13"/>
  <c r="L1278" i="13"/>
  <c r="L1279" i="13"/>
  <c r="L1280" i="13"/>
  <c r="L1281" i="13"/>
  <c r="L1282" i="13"/>
  <c r="L1283" i="13"/>
  <c r="L1284" i="13"/>
  <c r="L1285" i="13"/>
  <c r="L1286" i="13"/>
  <c r="L1287" i="13"/>
  <c r="L1288" i="13"/>
  <c r="L1289" i="13"/>
  <c r="L1290" i="13"/>
  <c r="L1291" i="13"/>
  <c r="L1292" i="13"/>
  <c r="L1293" i="13"/>
  <c r="L1294" i="13"/>
  <c r="L1295" i="13"/>
  <c r="L1296" i="13"/>
  <c r="L1297" i="13"/>
  <c r="L1298" i="13"/>
  <c r="L1299" i="13"/>
  <c r="L1300" i="13"/>
  <c r="L1301" i="13"/>
  <c r="L1302" i="13"/>
  <c r="L1303" i="13"/>
  <c r="L1304" i="13"/>
  <c r="L1305" i="13"/>
  <c r="L1306" i="13"/>
  <c r="L1307" i="13"/>
  <c r="L1308" i="13"/>
  <c r="L1309" i="13"/>
  <c r="L1310" i="13"/>
  <c r="L1311" i="13"/>
  <c r="L1312" i="13"/>
  <c r="L1313" i="13"/>
  <c r="L1314" i="13"/>
  <c r="L1315" i="13"/>
  <c r="L1316" i="13"/>
  <c r="L1317" i="13"/>
  <c r="L1318" i="13"/>
  <c r="L1319" i="13"/>
  <c r="L1320" i="13"/>
  <c r="L1321" i="13"/>
  <c r="L1322" i="13"/>
  <c r="L1323" i="13"/>
  <c r="L1324" i="13"/>
  <c r="L1325" i="13"/>
  <c r="L1326" i="13"/>
  <c r="L1327" i="13"/>
  <c r="L1328" i="13"/>
  <c r="L1329" i="13"/>
  <c r="L1330" i="13"/>
  <c r="L1331" i="13"/>
  <c r="L1332" i="13"/>
  <c r="L1333" i="13"/>
  <c r="L1334" i="13"/>
  <c r="L1335" i="13"/>
  <c r="L1336" i="13"/>
  <c r="L1337" i="13"/>
  <c r="L1338" i="13"/>
  <c r="L1339" i="13"/>
  <c r="L1340" i="13"/>
  <c r="L1341" i="13"/>
  <c r="L1342" i="13"/>
  <c r="L1343" i="13"/>
  <c r="L1344" i="13"/>
  <c r="L1345" i="13"/>
  <c r="L1346" i="13"/>
  <c r="L1347" i="13"/>
  <c r="L1348" i="13"/>
  <c r="L1349" i="13"/>
  <c r="L1350" i="13"/>
  <c r="L1351" i="13"/>
  <c r="L1352" i="13"/>
  <c r="L1353" i="13"/>
  <c r="L1354" i="13"/>
  <c r="L1355" i="13"/>
  <c r="L1356" i="13"/>
  <c r="L1357" i="13"/>
  <c r="L1358" i="13"/>
  <c r="L1359" i="13"/>
  <c r="L1360" i="13"/>
  <c r="L1361" i="13"/>
  <c r="L1362" i="13"/>
  <c r="L1363" i="13"/>
  <c r="L1364" i="13"/>
  <c r="L1365" i="13"/>
  <c r="L1366" i="13"/>
  <c r="L1367" i="13"/>
  <c r="L1368" i="13"/>
  <c r="L1369" i="13"/>
  <c r="L1370" i="13"/>
  <c r="L1371" i="13"/>
  <c r="L1372" i="13"/>
  <c r="L1373" i="13"/>
  <c r="L1374" i="13"/>
  <c r="L1375" i="13"/>
  <c r="L1376" i="13"/>
  <c r="L1377" i="13"/>
  <c r="L1378" i="13"/>
  <c r="L1379" i="13"/>
  <c r="L1380" i="13"/>
  <c r="L1381" i="13"/>
  <c r="L1382" i="13"/>
  <c r="L1383" i="13"/>
  <c r="L1384" i="13"/>
  <c r="L1385" i="13"/>
  <c r="L1386" i="13"/>
  <c r="L1387" i="13"/>
  <c r="L1388" i="13"/>
  <c r="L1389" i="13"/>
  <c r="L1390" i="13"/>
  <c r="L1391" i="13"/>
  <c r="L1392" i="13"/>
  <c r="L1393" i="13"/>
  <c r="L1394" i="13"/>
  <c r="L1395" i="13"/>
  <c r="L1396" i="13"/>
  <c r="L1397" i="13"/>
  <c r="L1398" i="13"/>
  <c r="L1399" i="13"/>
  <c r="L1400" i="13"/>
  <c r="L1401" i="13"/>
  <c r="L1402" i="13"/>
  <c r="L1403" i="13"/>
  <c r="L1404" i="13"/>
  <c r="L1405" i="13"/>
  <c r="L1406" i="13"/>
  <c r="L1407" i="13"/>
  <c r="L1408" i="13"/>
  <c r="L1409" i="13"/>
  <c r="L1410" i="13"/>
  <c r="L1411" i="13"/>
  <c r="L1412" i="13"/>
  <c r="L1413" i="13"/>
  <c r="L1414" i="13"/>
  <c r="L1415" i="13"/>
  <c r="L1416" i="13"/>
  <c r="L1417" i="13"/>
  <c r="L1418" i="13"/>
  <c r="L1419" i="13"/>
  <c r="L1420" i="13"/>
  <c r="L1421" i="13"/>
  <c r="L1422" i="13"/>
  <c r="L1423" i="13"/>
  <c r="L1424" i="13"/>
  <c r="L1425" i="13"/>
  <c r="L1426" i="13"/>
  <c r="L1427" i="13"/>
  <c r="L1428" i="13"/>
  <c r="L1429" i="13"/>
  <c r="L1430" i="13"/>
  <c r="L1431" i="13"/>
  <c r="L1432" i="13"/>
  <c r="L1433" i="13"/>
  <c r="L1434" i="13"/>
  <c r="L1435" i="13"/>
  <c r="L1436" i="13"/>
  <c r="L1437" i="13"/>
  <c r="L1438" i="13"/>
  <c r="L1439" i="13"/>
  <c r="L1440" i="13"/>
  <c r="L1441" i="13"/>
  <c r="L1442" i="13"/>
  <c r="L1443" i="13"/>
  <c r="L1444" i="13"/>
  <c r="L1445" i="13"/>
  <c r="L1446" i="13"/>
  <c r="L1447" i="13"/>
  <c r="L1448" i="13"/>
  <c r="L1449" i="13"/>
  <c r="L1450" i="13"/>
  <c r="L1451" i="13"/>
  <c r="L1452" i="13"/>
  <c r="L1453" i="13"/>
  <c r="L1454" i="13"/>
  <c r="L1455" i="13"/>
  <c r="L1456" i="13"/>
  <c r="L1457" i="13"/>
  <c r="L1458" i="13"/>
  <c r="L1459" i="13"/>
  <c r="L1460" i="13"/>
  <c r="L1461" i="13"/>
  <c r="L1462" i="13"/>
  <c r="L1463" i="13"/>
  <c r="L1464" i="13"/>
  <c r="L1465" i="13"/>
  <c r="L1466" i="13"/>
  <c r="L1467" i="13"/>
  <c r="L1468" i="13"/>
  <c r="L1469" i="13"/>
  <c r="L1470" i="13"/>
  <c r="L1471" i="13"/>
  <c r="L1472" i="13"/>
  <c r="L1473" i="13"/>
  <c r="L1474" i="13"/>
  <c r="L1475" i="13"/>
  <c r="L1476" i="13"/>
  <c r="L1477" i="13"/>
  <c r="L1478" i="13"/>
  <c r="L1479" i="13"/>
  <c r="L1480" i="13"/>
  <c r="L1481" i="13"/>
  <c r="L1482" i="13"/>
  <c r="L1483" i="13"/>
  <c r="L1484" i="13"/>
  <c r="L1485" i="13"/>
  <c r="L1486" i="13"/>
  <c r="L1487" i="13"/>
  <c r="L1488" i="13"/>
  <c r="L1489" i="13"/>
  <c r="L1490" i="13"/>
  <c r="L1491" i="13"/>
  <c r="L1492" i="13"/>
  <c r="L1493" i="13"/>
  <c r="L1494" i="13"/>
  <c r="L1495" i="13"/>
  <c r="L1496" i="13"/>
  <c r="L1497" i="13"/>
  <c r="L1498" i="13"/>
  <c r="L1499" i="13"/>
  <c r="L1500" i="13"/>
  <c r="L1501" i="13"/>
  <c r="L1502" i="13"/>
  <c r="L1503" i="13"/>
  <c r="L1504" i="13"/>
  <c r="L1505" i="13"/>
  <c r="L1506" i="13"/>
  <c r="L1507" i="13"/>
  <c r="L1508" i="13"/>
  <c r="L1509" i="13"/>
  <c r="L1510" i="13"/>
  <c r="L1511" i="13"/>
  <c r="L1512" i="13"/>
  <c r="L1513" i="13"/>
  <c r="L1514" i="13"/>
  <c r="L1515" i="13"/>
  <c r="L1516" i="13"/>
  <c r="L1517" i="13"/>
  <c r="L1518" i="13"/>
  <c r="L1519" i="13"/>
  <c r="L1520" i="13"/>
  <c r="L1521" i="13"/>
  <c r="L1522" i="13"/>
  <c r="L1523" i="13"/>
  <c r="L1524" i="13"/>
  <c r="L1525" i="13"/>
  <c r="L1526" i="13"/>
  <c r="L1527" i="13"/>
  <c r="L1528" i="13"/>
  <c r="L1529" i="13"/>
  <c r="L1530" i="13"/>
  <c r="L1531" i="13"/>
  <c r="L1532" i="13"/>
  <c r="L1533" i="13"/>
  <c r="L1534" i="13"/>
  <c r="L1535" i="13"/>
  <c r="L1536" i="13"/>
  <c r="L1537" i="13"/>
  <c r="L1538" i="13"/>
  <c r="L1539" i="13"/>
  <c r="L1540" i="13"/>
  <c r="L1541" i="13"/>
  <c r="L1542" i="13"/>
  <c r="L1543" i="13"/>
  <c r="L1544" i="13"/>
  <c r="L1545" i="13"/>
  <c r="L1546" i="13"/>
  <c r="L1547" i="13"/>
  <c r="L1548" i="13"/>
  <c r="L1549" i="13"/>
  <c r="L1550" i="13"/>
  <c r="L1551" i="13"/>
  <c r="L1552" i="13"/>
  <c r="L1553" i="13"/>
  <c r="L1554" i="13"/>
  <c r="L1555" i="13"/>
  <c r="L1556" i="13"/>
  <c r="L1557" i="13"/>
  <c r="L1558" i="13"/>
  <c r="L1559" i="13"/>
  <c r="L1560" i="13"/>
  <c r="L1561" i="13"/>
  <c r="L1562" i="13"/>
  <c r="L1563" i="13"/>
  <c r="L1564" i="13"/>
  <c r="L1565" i="13"/>
  <c r="L1566" i="13"/>
  <c r="L1567" i="13"/>
  <c r="L1568" i="13"/>
  <c r="L1569" i="13"/>
  <c r="L1570" i="13"/>
  <c r="L1571" i="13"/>
  <c r="L1572" i="13"/>
  <c r="L1573" i="13"/>
  <c r="L1574" i="13"/>
  <c r="L1575" i="13"/>
  <c r="L1576" i="13"/>
  <c r="L1577" i="13"/>
  <c r="L1578" i="13"/>
  <c r="L1579" i="13"/>
  <c r="L1580" i="13"/>
  <c r="L1581" i="13"/>
  <c r="L1582" i="13"/>
  <c r="L1583" i="13"/>
  <c r="L1584" i="13"/>
  <c r="L1585" i="13"/>
  <c r="L1586" i="13"/>
  <c r="L1587" i="13"/>
  <c r="L1588" i="13"/>
  <c r="L1589" i="13"/>
  <c r="L1590" i="13"/>
  <c r="L1591" i="13"/>
  <c r="L1592" i="13"/>
  <c r="L1593" i="13"/>
  <c r="L1594" i="13"/>
  <c r="L1595" i="13"/>
  <c r="L1596" i="13"/>
  <c r="L1597" i="13"/>
  <c r="L1598" i="13"/>
  <c r="L1599" i="13"/>
  <c r="L1600" i="13"/>
  <c r="L1601" i="13"/>
  <c r="L1602" i="13"/>
  <c r="L1603" i="13"/>
  <c r="L1604" i="13"/>
  <c r="L1605" i="13"/>
  <c r="L1606" i="13"/>
  <c r="L1607" i="13"/>
  <c r="L1608" i="13"/>
  <c r="L1609" i="13"/>
  <c r="L1610" i="13"/>
  <c r="L1611" i="13"/>
  <c r="L1612" i="13"/>
  <c r="L1613" i="13"/>
  <c r="L1614" i="13"/>
  <c r="L1615" i="13"/>
  <c r="L1616" i="13"/>
  <c r="L1617" i="13"/>
  <c r="L1618" i="13"/>
  <c r="L1619" i="13"/>
  <c r="L1620" i="13"/>
  <c r="L1621" i="13"/>
  <c r="L1622" i="13"/>
  <c r="L1623" i="13"/>
  <c r="L1624" i="13"/>
  <c r="L1625" i="13"/>
  <c r="L1626" i="13"/>
  <c r="L1627" i="13"/>
  <c r="L1628" i="13"/>
  <c r="L1629" i="13"/>
  <c r="L1630" i="13"/>
  <c r="L1631" i="13"/>
  <c r="L1632" i="13"/>
  <c r="L1633" i="13"/>
  <c r="L1634" i="13"/>
  <c r="L1635" i="13"/>
  <c r="L1636" i="13"/>
  <c r="L1637" i="13"/>
  <c r="L1638" i="13"/>
  <c r="L1639" i="13"/>
  <c r="L1640" i="13"/>
  <c r="L1641" i="13"/>
  <c r="L1642" i="13"/>
  <c r="L1643" i="13"/>
  <c r="L1644" i="13"/>
  <c r="L1645" i="13"/>
  <c r="L1646" i="13"/>
  <c r="L1647" i="13"/>
  <c r="L1648" i="13"/>
  <c r="L1649" i="13"/>
  <c r="L1650" i="13"/>
  <c r="L1651" i="13"/>
  <c r="L1652" i="13"/>
  <c r="L1653" i="13"/>
  <c r="L1654" i="13"/>
  <c r="L1655" i="13"/>
  <c r="L1656" i="13"/>
  <c r="L1657" i="13"/>
  <c r="L1658" i="13"/>
  <c r="L1659" i="13"/>
  <c r="L1660" i="13"/>
  <c r="L1661" i="13"/>
  <c r="L1662" i="13"/>
  <c r="L1663" i="13"/>
  <c r="L1664" i="13"/>
  <c r="L1665" i="13"/>
  <c r="L1666" i="13"/>
  <c r="L1667" i="13"/>
  <c r="L1668" i="13"/>
  <c r="L1669" i="13"/>
  <c r="L1670" i="13"/>
  <c r="L1671" i="13"/>
  <c r="L1672" i="13"/>
  <c r="L1673" i="13"/>
  <c r="L1674" i="13"/>
  <c r="L1675" i="13"/>
  <c r="L1676" i="13"/>
  <c r="L1677" i="13"/>
  <c r="L1678" i="13"/>
  <c r="L1679" i="13"/>
  <c r="L1680" i="13"/>
  <c r="L1681" i="13"/>
  <c r="L1682" i="13"/>
  <c r="L1683" i="13"/>
  <c r="L1684" i="13"/>
  <c r="L1685" i="13"/>
  <c r="L1686" i="13"/>
  <c r="L1687" i="13"/>
  <c r="L1688" i="13"/>
  <c r="L1689" i="13"/>
  <c r="L1690" i="13"/>
  <c r="L1691" i="13"/>
  <c r="L1692" i="13"/>
  <c r="L1693" i="13"/>
  <c r="L1694" i="13"/>
  <c r="L1695" i="13"/>
  <c r="L1696" i="13"/>
  <c r="L1697" i="13"/>
  <c r="L1698" i="13"/>
  <c r="L1699" i="13"/>
  <c r="L1700" i="13"/>
  <c r="L1701" i="13"/>
  <c r="L1702" i="13"/>
  <c r="L1703" i="13"/>
  <c r="L1704" i="13"/>
  <c r="L1705" i="13"/>
  <c r="L1706" i="13"/>
  <c r="L1707" i="13"/>
  <c r="L1708" i="13"/>
  <c r="L1709" i="13"/>
  <c r="L1710" i="13"/>
  <c r="L1711" i="13"/>
  <c r="L1712" i="13"/>
  <c r="L1713" i="13"/>
  <c r="L1714" i="13"/>
  <c r="L1715" i="13"/>
  <c r="L1716" i="13"/>
  <c r="L1717" i="13"/>
  <c r="L1718" i="13"/>
  <c r="L1719" i="13"/>
  <c r="L1720" i="13"/>
  <c r="L1721" i="13"/>
  <c r="L1722" i="13"/>
  <c r="L1723" i="13"/>
  <c r="L1724" i="13"/>
  <c r="L1725" i="13"/>
  <c r="L1726" i="13"/>
  <c r="L1727" i="13"/>
  <c r="L1728" i="13"/>
  <c r="L1729" i="13"/>
  <c r="L1730" i="13"/>
  <c r="L1731" i="13"/>
  <c r="L1732" i="13"/>
  <c r="L1733" i="13"/>
  <c r="L1734" i="13"/>
  <c r="L1735" i="13"/>
  <c r="L1736" i="13"/>
  <c r="L1737" i="13"/>
  <c r="L1738" i="13"/>
  <c r="L1739" i="13"/>
  <c r="L1740" i="13"/>
  <c r="L1741" i="13"/>
  <c r="L1742" i="13"/>
  <c r="L1743" i="13"/>
  <c r="L1744" i="13"/>
  <c r="L1745" i="13"/>
  <c r="L1746" i="13"/>
  <c r="L1747" i="13"/>
  <c r="L1748" i="13"/>
  <c r="L1749" i="13"/>
  <c r="L1750" i="13"/>
  <c r="L1751" i="13"/>
  <c r="L1752" i="13"/>
  <c r="L1753" i="13"/>
  <c r="L1754" i="13"/>
  <c r="L1755" i="13"/>
  <c r="L1756" i="13"/>
  <c r="L1757" i="13"/>
  <c r="L1758" i="13"/>
  <c r="L1759" i="13"/>
  <c r="L1760" i="13"/>
  <c r="L1761" i="13"/>
  <c r="L1762" i="13"/>
  <c r="L1763" i="13"/>
  <c r="L1764" i="13"/>
  <c r="L1765" i="13"/>
  <c r="L1766" i="13"/>
  <c r="L1767" i="13"/>
  <c r="L1768" i="13"/>
  <c r="L1769" i="13"/>
  <c r="L1770" i="13"/>
  <c r="L1771" i="13"/>
  <c r="L1772" i="13"/>
  <c r="L1773" i="13"/>
  <c r="L1774" i="13"/>
  <c r="L1775" i="13"/>
  <c r="L1776" i="13"/>
  <c r="L1777" i="13"/>
  <c r="L1778" i="13"/>
  <c r="L1779" i="13"/>
  <c r="L1780" i="13"/>
  <c r="L1781" i="13"/>
  <c r="L1782" i="13"/>
  <c r="L1783" i="13"/>
  <c r="L1784" i="13"/>
  <c r="L1785" i="13"/>
  <c r="L1786" i="13"/>
  <c r="L1787" i="13"/>
  <c r="L1788" i="13"/>
  <c r="L1789" i="13"/>
  <c r="L1790" i="13"/>
  <c r="L1791" i="13"/>
  <c r="L1792" i="13"/>
  <c r="L1793" i="13"/>
  <c r="L1794" i="13"/>
  <c r="L1795" i="13"/>
  <c r="L1796" i="13"/>
  <c r="L1797" i="13"/>
  <c r="L1798" i="13"/>
  <c r="L1799" i="13"/>
  <c r="L1800" i="13"/>
  <c r="L1801" i="13"/>
  <c r="L1802" i="13"/>
  <c r="L1803" i="13"/>
  <c r="L1804" i="13"/>
  <c r="L1805" i="13"/>
  <c r="L1806" i="13"/>
  <c r="L1807" i="13"/>
  <c r="L1808" i="13"/>
  <c r="L1809" i="13"/>
  <c r="L1810" i="13"/>
  <c r="L1811" i="13"/>
  <c r="L1812" i="13"/>
  <c r="L1813" i="13"/>
  <c r="L1814" i="13"/>
  <c r="L1815" i="13"/>
  <c r="L1816" i="13"/>
  <c r="L1817" i="13"/>
  <c r="L1818" i="13"/>
  <c r="L1819" i="13"/>
  <c r="L1820" i="13"/>
  <c r="L1821" i="13"/>
  <c r="L1822" i="13"/>
  <c r="L1823" i="13"/>
  <c r="L1824" i="13"/>
  <c r="L1825" i="13"/>
  <c r="L1826" i="13"/>
  <c r="L1827" i="13"/>
  <c r="L1828" i="13"/>
  <c r="L1829" i="13"/>
  <c r="L1830" i="13"/>
  <c r="L1831" i="13"/>
  <c r="L1832" i="13"/>
  <c r="L1833" i="13"/>
  <c r="L1834" i="13"/>
  <c r="L1835" i="13"/>
  <c r="L1836" i="13"/>
  <c r="L1837" i="13"/>
  <c r="L1838" i="13"/>
  <c r="L1839" i="13"/>
  <c r="L1840" i="13"/>
  <c r="L1841" i="13"/>
  <c r="L1842" i="13"/>
  <c r="L1843" i="13"/>
  <c r="L1844" i="13"/>
  <c r="L1845" i="13"/>
  <c r="L1846" i="13"/>
  <c r="L1847" i="13"/>
  <c r="L1848" i="13"/>
  <c r="L1849" i="13"/>
  <c r="L1850" i="13"/>
  <c r="L1851" i="13"/>
  <c r="L1852" i="13"/>
  <c r="L1853" i="13"/>
  <c r="L1854" i="13"/>
  <c r="L1855" i="13"/>
  <c r="L1856" i="13"/>
  <c r="L1857" i="13"/>
  <c r="L1858" i="13"/>
  <c r="L1859" i="13"/>
  <c r="L1860" i="13"/>
  <c r="L1861" i="13"/>
  <c r="L1862" i="13"/>
  <c r="L1863" i="13"/>
  <c r="L1864" i="13"/>
  <c r="L1865" i="13"/>
  <c r="L1866" i="13"/>
  <c r="L1867" i="13"/>
  <c r="L1868" i="13"/>
  <c r="L1869" i="13"/>
  <c r="L1870" i="13"/>
  <c r="L1871" i="13"/>
  <c r="L1872" i="13"/>
  <c r="L1873" i="13"/>
  <c r="L1874" i="13"/>
  <c r="L1875" i="13"/>
  <c r="L1876" i="13"/>
  <c r="L1877" i="13"/>
  <c r="L1878" i="13"/>
  <c r="L1879" i="13"/>
  <c r="L1880" i="13"/>
  <c r="L1881" i="13"/>
  <c r="L1882" i="13"/>
  <c r="L1883" i="13"/>
  <c r="L1884" i="13"/>
  <c r="L1885" i="13"/>
  <c r="L1886" i="13"/>
  <c r="L1887" i="13"/>
  <c r="L1888" i="13"/>
  <c r="L1889" i="13"/>
  <c r="L1890" i="13"/>
  <c r="L1891" i="13"/>
  <c r="L1892" i="13"/>
  <c r="L1893" i="13"/>
  <c r="L1894" i="13"/>
  <c r="L1895" i="13"/>
  <c r="L1896" i="13"/>
  <c r="L1897" i="13"/>
  <c r="L1898" i="13"/>
  <c r="L1899" i="13"/>
  <c r="L1900" i="13"/>
  <c r="L1901" i="13"/>
  <c r="L1902" i="13"/>
  <c r="L1903" i="13"/>
  <c r="L1904" i="13"/>
  <c r="L1905" i="13"/>
  <c r="L1906" i="13"/>
  <c r="L1907" i="13"/>
  <c r="L1908" i="13"/>
  <c r="L1909" i="13"/>
  <c r="L1910" i="13"/>
  <c r="L1911" i="13"/>
  <c r="L1912" i="13"/>
  <c r="L1913" i="13"/>
  <c r="L1914" i="13"/>
  <c r="L1915" i="13"/>
  <c r="L1916" i="13"/>
  <c r="L1917" i="13"/>
  <c r="L1918" i="13"/>
  <c r="L1919" i="13"/>
  <c r="L1920" i="13"/>
  <c r="L1921" i="13"/>
  <c r="L1922" i="13"/>
  <c r="L1923" i="13"/>
  <c r="L1924" i="13"/>
  <c r="L1925" i="13"/>
  <c r="L1926" i="13"/>
  <c r="L1927" i="13"/>
  <c r="L1928" i="13"/>
  <c r="L1929" i="13"/>
  <c r="L1930" i="13"/>
  <c r="L1931" i="13"/>
  <c r="L1932" i="13"/>
  <c r="L1933" i="13"/>
  <c r="L1934" i="13"/>
  <c r="L1935" i="13"/>
  <c r="L1936" i="13"/>
  <c r="L1937" i="13"/>
  <c r="L1938" i="13"/>
  <c r="L1939" i="13"/>
  <c r="L1940" i="13"/>
  <c r="L1941" i="13"/>
  <c r="L1942" i="13"/>
  <c r="L1943" i="13"/>
  <c r="L1944" i="13"/>
  <c r="L1945" i="13"/>
  <c r="L1946" i="13"/>
  <c r="L1947" i="13"/>
  <c r="L1948" i="13"/>
  <c r="L1949" i="13"/>
  <c r="L1950" i="13"/>
  <c r="L1951" i="13"/>
  <c r="L1952" i="13"/>
  <c r="L1953" i="13"/>
  <c r="L1954" i="13"/>
  <c r="L1955" i="13"/>
  <c r="L1956" i="13"/>
  <c r="L1957" i="13"/>
  <c r="L1958" i="13"/>
  <c r="L1959" i="13"/>
  <c r="L1960" i="13"/>
  <c r="L1961" i="13"/>
  <c r="L1962" i="13"/>
  <c r="L1963" i="13"/>
  <c r="L1964" i="13"/>
  <c r="L1965" i="13"/>
  <c r="L1966" i="13"/>
  <c r="L1967" i="13"/>
  <c r="L1968" i="13"/>
  <c r="L1969" i="13"/>
  <c r="L1970" i="13"/>
  <c r="L1971" i="13"/>
  <c r="L1972" i="13"/>
  <c r="L1973" i="13"/>
  <c r="L1974" i="13"/>
  <c r="L1975" i="13"/>
  <c r="L1976" i="13"/>
  <c r="L1977" i="13"/>
  <c r="L1978" i="13"/>
  <c r="L1979" i="13"/>
  <c r="L1980" i="13"/>
  <c r="L1981" i="13"/>
  <c r="L1982" i="13"/>
  <c r="L1983" i="13"/>
  <c r="L1984" i="13"/>
  <c r="L1985" i="13"/>
  <c r="L1986" i="13"/>
  <c r="L1987" i="13"/>
  <c r="L1988" i="13"/>
  <c r="L1989" i="13"/>
  <c r="L1990" i="13"/>
  <c r="L1991" i="13"/>
  <c r="L1992" i="13"/>
  <c r="L1993" i="13"/>
  <c r="L1994" i="13"/>
  <c r="L1995" i="13"/>
  <c r="L1996" i="13"/>
  <c r="L1997" i="13"/>
  <c r="L1998" i="13"/>
  <c r="L1999" i="13"/>
  <c r="L2000" i="13"/>
  <c r="L2001" i="13"/>
  <c r="L2002" i="13"/>
  <c r="L2003" i="13"/>
  <c r="L2004" i="13"/>
  <c r="L2005" i="13"/>
  <c r="L2006" i="13"/>
  <c r="L2007" i="13"/>
  <c r="L2008" i="13"/>
  <c r="L2009" i="13"/>
  <c r="L2010" i="13"/>
  <c r="L2011" i="13"/>
  <c r="L2012" i="13"/>
  <c r="L2013" i="13"/>
  <c r="L2014" i="13"/>
  <c r="L2015" i="13"/>
  <c r="L2016" i="13"/>
  <c r="L2017" i="13"/>
  <c r="L2018" i="13"/>
  <c r="L2019" i="13"/>
  <c r="L2020" i="13"/>
  <c r="L2021" i="13"/>
  <c r="L2022" i="13"/>
  <c r="L2023" i="13"/>
  <c r="L2024" i="13"/>
  <c r="L2025" i="13"/>
  <c r="L2026" i="13"/>
  <c r="L2027" i="13"/>
  <c r="L2028" i="13"/>
  <c r="L2029" i="13"/>
  <c r="L2030" i="13"/>
  <c r="L2031" i="13"/>
  <c r="L2032" i="13"/>
  <c r="L2033" i="13"/>
  <c r="L2034" i="13"/>
  <c r="L2035" i="13"/>
  <c r="L2036" i="13"/>
  <c r="L2037" i="13"/>
  <c r="L2038" i="13"/>
  <c r="L2039" i="13"/>
  <c r="L2040" i="13"/>
  <c r="L2041" i="13"/>
  <c r="L2042" i="13"/>
  <c r="L2043" i="13"/>
  <c r="L2044" i="13"/>
  <c r="L2045" i="13"/>
  <c r="L2046" i="13"/>
  <c r="L2047" i="13"/>
  <c r="L2048" i="13"/>
  <c r="L2049" i="13"/>
  <c r="L2050" i="13"/>
  <c r="L2051" i="13"/>
  <c r="L2052" i="13"/>
  <c r="L2053" i="13"/>
  <c r="L2054" i="13"/>
  <c r="L2055" i="13"/>
  <c r="L2056" i="13"/>
  <c r="L2057" i="13"/>
  <c r="L2058" i="13"/>
  <c r="L2059" i="13"/>
  <c r="L2060" i="13"/>
  <c r="L2061" i="13"/>
  <c r="L2062" i="13"/>
  <c r="L2063" i="13"/>
  <c r="L2064" i="13"/>
  <c r="L2065" i="13"/>
  <c r="L2066" i="13"/>
  <c r="L2067" i="13"/>
  <c r="L2068" i="13"/>
  <c r="L2069" i="13"/>
  <c r="L2070" i="13"/>
  <c r="L2071" i="13"/>
  <c r="L2072" i="13"/>
  <c r="L2073" i="13"/>
  <c r="L2074" i="13"/>
  <c r="L2075" i="13"/>
  <c r="L2076" i="13"/>
  <c r="L2077" i="13"/>
  <c r="L2078" i="13"/>
  <c r="L2079" i="13"/>
  <c r="L2080" i="13"/>
  <c r="L2081" i="13"/>
  <c r="L2082" i="13"/>
  <c r="L2083" i="13"/>
  <c r="L2084" i="13"/>
  <c r="L2085" i="13"/>
  <c r="L2086" i="13"/>
  <c r="L2087" i="13"/>
  <c r="L2088" i="13"/>
  <c r="L2089" i="13"/>
  <c r="L2090" i="13"/>
  <c r="L2091" i="13"/>
  <c r="L2092" i="13"/>
  <c r="L2093" i="13"/>
  <c r="L2094" i="13"/>
  <c r="L2095" i="13"/>
  <c r="L2096" i="13"/>
  <c r="L2097" i="13"/>
  <c r="L2098" i="13"/>
  <c r="L2099" i="13"/>
  <c r="L2100" i="13"/>
  <c r="L2101" i="13"/>
  <c r="L2102" i="13"/>
  <c r="L2103" i="13"/>
  <c r="L2104" i="13"/>
  <c r="L2105" i="13"/>
  <c r="L2106" i="13"/>
  <c r="L2107" i="13"/>
  <c r="L2108" i="13"/>
  <c r="L2109" i="13"/>
  <c r="L2110" i="13"/>
  <c r="L2111" i="13"/>
  <c r="L2112" i="13"/>
  <c r="L2113" i="13"/>
  <c r="L2114" i="13"/>
  <c r="L2115" i="13"/>
  <c r="L2116" i="13"/>
  <c r="L2117" i="13"/>
  <c r="L2118" i="13"/>
  <c r="L2119" i="13"/>
  <c r="L2120" i="13"/>
  <c r="L2121" i="13"/>
  <c r="L2122" i="13"/>
  <c r="L2123" i="13"/>
  <c r="L2124" i="13"/>
  <c r="L2125" i="13"/>
  <c r="L2126" i="13"/>
  <c r="L2127" i="13"/>
  <c r="L2128" i="13"/>
  <c r="L2129" i="13"/>
  <c r="L2130" i="13"/>
  <c r="L2131" i="13"/>
  <c r="L2132" i="13"/>
  <c r="L2133" i="13"/>
  <c r="L2134" i="13"/>
  <c r="L2135" i="13"/>
  <c r="L2136" i="13"/>
  <c r="L2137" i="13"/>
  <c r="L2138" i="13"/>
  <c r="L2139" i="13"/>
  <c r="L2140" i="13"/>
  <c r="L2141" i="13"/>
  <c r="L2142" i="13"/>
  <c r="L2143" i="13"/>
  <c r="L2144" i="13"/>
  <c r="L2145" i="13"/>
  <c r="L2146" i="13"/>
  <c r="L2147" i="13"/>
  <c r="L2148" i="13"/>
  <c r="L2149" i="13"/>
  <c r="L2150" i="13"/>
  <c r="L2151" i="13"/>
  <c r="L2152" i="13"/>
  <c r="L2153" i="13"/>
  <c r="L2154" i="13"/>
  <c r="L2155" i="13"/>
  <c r="L2156" i="13"/>
  <c r="L2157" i="13"/>
  <c r="L2158" i="13"/>
  <c r="L2159" i="13"/>
  <c r="L2160" i="13"/>
  <c r="L2161" i="13"/>
  <c r="L2162" i="13"/>
  <c r="L2163" i="13"/>
  <c r="L2164" i="13"/>
  <c r="L2165" i="13"/>
  <c r="L2166" i="13"/>
  <c r="L2167" i="13"/>
  <c r="L2168" i="13"/>
  <c r="L2169" i="13"/>
  <c r="L2170" i="13"/>
  <c r="L2171" i="13"/>
  <c r="L2172" i="13"/>
  <c r="L2173" i="13"/>
  <c r="L2174" i="13"/>
  <c r="L2175" i="13"/>
  <c r="L2176" i="13"/>
  <c r="L2177" i="13"/>
  <c r="L2178" i="13"/>
  <c r="L2179" i="13"/>
  <c r="L2180" i="13"/>
  <c r="L2181" i="13"/>
  <c r="L2182" i="13"/>
  <c r="L2183" i="13"/>
  <c r="L2184" i="13"/>
  <c r="L2185" i="13"/>
  <c r="L2186" i="13"/>
  <c r="L2187" i="13"/>
  <c r="L2188" i="13"/>
  <c r="L2189" i="13"/>
  <c r="L2190" i="13"/>
  <c r="L2191" i="13"/>
  <c r="L2192" i="13"/>
  <c r="L2193" i="13"/>
  <c r="L2194" i="13"/>
  <c r="L2195" i="13"/>
  <c r="L2196" i="13"/>
  <c r="L2197" i="13"/>
  <c r="L2198" i="13"/>
  <c r="L2199" i="13"/>
  <c r="L2200" i="13"/>
  <c r="L2201" i="13"/>
  <c r="L2202" i="13"/>
  <c r="L2203" i="13"/>
  <c r="L2204" i="13"/>
  <c r="L2205" i="13"/>
  <c r="L2206" i="13"/>
  <c r="L2207" i="13"/>
  <c r="L2208" i="13"/>
  <c r="L2209" i="13"/>
  <c r="L2210" i="13"/>
  <c r="L2211" i="13"/>
  <c r="L2212" i="13"/>
  <c r="L2213" i="13"/>
  <c r="L2214" i="13"/>
  <c r="L2215" i="13"/>
  <c r="L2216" i="13"/>
  <c r="L2217" i="13"/>
  <c r="L2218" i="13"/>
  <c r="L2219" i="13"/>
  <c r="L2220" i="13"/>
  <c r="L2221" i="13"/>
  <c r="L2222" i="13"/>
  <c r="L2223" i="13"/>
  <c r="L2224" i="13"/>
  <c r="L2225" i="13"/>
  <c r="L2226" i="13"/>
  <c r="L2227" i="13"/>
  <c r="L2228" i="13"/>
  <c r="L2229" i="13"/>
  <c r="L2230" i="13"/>
  <c r="L2231" i="13"/>
  <c r="L2232" i="13"/>
  <c r="L2233" i="13"/>
  <c r="L2234" i="13"/>
  <c r="L2235" i="13"/>
  <c r="L2236" i="13"/>
  <c r="L2237" i="13"/>
  <c r="L2238" i="13"/>
  <c r="L2239" i="13"/>
  <c r="L2240" i="13"/>
  <c r="L2241" i="13"/>
  <c r="L2242" i="13"/>
  <c r="L2243" i="13"/>
  <c r="L2244" i="13"/>
  <c r="L2245" i="13"/>
  <c r="L2246" i="13"/>
  <c r="L2247" i="13"/>
  <c r="L2248" i="13"/>
  <c r="L2249" i="13"/>
  <c r="L2250" i="13"/>
  <c r="L2251" i="13"/>
  <c r="L2252" i="13"/>
  <c r="L2253" i="13"/>
  <c r="L2254" i="13"/>
  <c r="L2255" i="13"/>
  <c r="L2256" i="13"/>
  <c r="L2257" i="13"/>
  <c r="L2258" i="13"/>
  <c r="L2259" i="13"/>
  <c r="L2260" i="13"/>
  <c r="L2261" i="13"/>
  <c r="L2262" i="13"/>
  <c r="L2263" i="13"/>
  <c r="L2264" i="13"/>
  <c r="L2265" i="13"/>
  <c r="L2266" i="13"/>
  <c r="L2267" i="13"/>
  <c r="L2268" i="13"/>
  <c r="L2269" i="13"/>
  <c r="L2270" i="13"/>
  <c r="L2271" i="13"/>
  <c r="L2272" i="13"/>
  <c r="L2273" i="13"/>
  <c r="L2274" i="13"/>
  <c r="L2275" i="13"/>
  <c r="L2276" i="13"/>
  <c r="L2277" i="13"/>
  <c r="L2278" i="13"/>
  <c r="L2279" i="13"/>
  <c r="L2280" i="13"/>
  <c r="L2281" i="13"/>
  <c r="L2282" i="13"/>
  <c r="L2283" i="13"/>
  <c r="L2284" i="13"/>
  <c r="L2285" i="13"/>
  <c r="L2286" i="13"/>
  <c r="L2287" i="13"/>
  <c r="L2288" i="13"/>
  <c r="L2289" i="13"/>
  <c r="L2290" i="13"/>
  <c r="L2291" i="13"/>
  <c r="L2292" i="13"/>
  <c r="L2293" i="13"/>
  <c r="L2294" i="13"/>
  <c r="L2295" i="13"/>
  <c r="L2296" i="13"/>
  <c r="L2297" i="13"/>
  <c r="L2298" i="13"/>
  <c r="L2299" i="13"/>
  <c r="L2300" i="13"/>
  <c r="L2301" i="13"/>
  <c r="L2302" i="13"/>
  <c r="L2303" i="13"/>
  <c r="L2304" i="13"/>
  <c r="L2305" i="13"/>
  <c r="L2306" i="13"/>
  <c r="L2307" i="13"/>
  <c r="L2308" i="13"/>
  <c r="L2309" i="13"/>
  <c r="L2310" i="13"/>
  <c r="L2311" i="13"/>
  <c r="L2312" i="13"/>
  <c r="L2313" i="13"/>
  <c r="L2314" i="13"/>
  <c r="L2315" i="13"/>
  <c r="L2316" i="13"/>
  <c r="L2317" i="13"/>
  <c r="L2318" i="13"/>
  <c r="L2319" i="13"/>
  <c r="L2320" i="13"/>
  <c r="L2321" i="13"/>
  <c r="L2322" i="13"/>
  <c r="L2323" i="13"/>
  <c r="L2324" i="13"/>
  <c r="L2325" i="13"/>
  <c r="L2326" i="13"/>
  <c r="L2327" i="13"/>
  <c r="L2328" i="13"/>
  <c r="L2329" i="13"/>
  <c r="L2330" i="13"/>
  <c r="L2331" i="13"/>
  <c r="L2332" i="13"/>
  <c r="L2333" i="13"/>
  <c r="L2334" i="13"/>
  <c r="L2335" i="13"/>
  <c r="L2336" i="13"/>
  <c r="L2337" i="13"/>
  <c r="L2338" i="13"/>
  <c r="L2339" i="13"/>
  <c r="L2340" i="13"/>
  <c r="L2341" i="13"/>
  <c r="L2342" i="13"/>
  <c r="L2343" i="13"/>
  <c r="L2344" i="13"/>
  <c r="L2345" i="13"/>
  <c r="L2346" i="13"/>
  <c r="L2347" i="13"/>
  <c r="L2348" i="13"/>
  <c r="L2349" i="13"/>
  <c r="L2350" i="13"/>
  <c r="L2351" i="13"/>
  <c r="L2352" i="13"/>
  <c r="L2353" i="13"/>
  <c r="L2354" i="13"/>
  <c r="L2355" i="13"/>
  <c r="L2356" i="13"/>
  <c r="L2357" i="13"/>
  <c r="L2358" i="13"/>
  <c r="L2359" i="13"/>
  <c r="L2360" i="13"/>
  <c r="L2361" i="13"/>
  <c r="L2362" i="13"/>
  <c r="L2363" i="13"/>
  <c r="L2364" i="13"/>
  <c r="L2365" i="13"/>
  <c r="L2366" i="13"/>
  <c r="L2367" i="13"/>
  <c r="L2368" i="13"/>
  <c r="L2369" i="13"/>
  <c r="L2370" i="13"/>
  <c r="L2371" i="13"/>
  <c r="L2372" i="13"/>
  <c r="L2373" i="13"/>
  <c r="L2374" i="13"/>
  <c r="L2375" i="13"/>
  <c r="L2376" i="13"/>
  <c r="L2377" i="13"/>
  <c r="L2378" i="13"/>
  <c r="L2379" i="13"/>
  <c r="L2380" i="13"/>
  <c r="L2381" i="13"/>
  <c r="L2382" i="13"/>
  <c r="L2383" i="13"/>
  <c r="L2384" i="13"/>
  <c r="L2385" i="13"/>
  <c r="L2386" i="13"/>
  <c r="L2387" i="13"/>
  <c r="L2388" i="13"/>
  <c r="L2389" i="13"/>
  <c r="L2390" i="13"/>
  <c r="L2391" i="13"/>
  <c r="L2392" i="13"/>
  <c r="L2393" i="13"/>
  <c r="L2394" i="13"/>
  <c r="L2395" i="13"/>
  <c r="L2396" i="13"/>
  <c r="L2397" i="13"/>
  <c r="L2398" i="13"/>
  <c r="L2399" i="13"/>
  <c r="L2400" i="13"/>
  <c r="L2401" i="13"/>
  <c r="L2402" i="13"/>
  <c r="L2403" i="13"/>
  <c r="L2404" i="13"/>
  <c r="L2405" i="13"/>
  <c r="L2406" i="13"/>
  <c r="L2407" i="13"/>
  <c r="L2408" i="13"/>
  <c r="L2409" i="13"/>
  <c r="L2410" i="13"/>
  <c r="L2411" i="13"/>
  <c r="L2412" i="13"/>
  <c r="L2413" i="13"/>
  <c r="L2414" i="13"/>
  <c r="L2415" i="13"/>
  <c r="L2416" i="13"/>
  <c r="L2417" i="13"/>
  <c r="L2418" i="13"/>
  <c r="L2419" i="13"/>
  <c r="L2420" i="13"/>
  <c r="L2421" i="13"/>
  <c r="L2422" i="13"/>
  <c r="L2423" i="13"/>
  <c r="L2424" i="13"/>
  <c r="L2425" i="13"/>
  <c r="L2426" i="13"/>
  <c r="L2427" i="13"/>
  <c r="L2428" i="13"/>
  <c r="L2429" i="13"/>
  <c r="L2430" i="13"/>
  <c r="L2431" i="13"/>
  <c r="L2432" i="13"/>
  <c r="L2433" i="13"/>
  <c r="L2434" i="13"/>
  <c r="L2435" i="13"/>
  <c r="L2436" i="13"/>
  <c r="L2437" i="13"/>
  <c r="L2438" i="13"/>
  <c r="L2439" i="13"/>
  <c r="L2440" i="13"/>
  <c r="L2441" i="13"/>
  <c r="L2442" i="13"/>
  <c r="L2443" i="13"/>
  <c r="L2444" i="13"/>
  <c r="L2445" i="13"/>
  <c r="L2446" i="13"/>
  <c r="L2447" i="13"/>
  <c r="L2448" i="13"/>
  <c r="L2449" i="13"/>
  <c r="L2450" i="13"/>
  <c r="L2451" i="13"/>
  <c r="L2452" i="13"/>
  <c r="L2453" i="13"/>
  <c r="L2454" i="13"/>
  <c r="L2455" i="13"/>
  <c r="L2456" i="13"/>
  <c r="L2457" i="13"/>
  <c r="L2458" i="13"/>
  <c r="L2459" i="13"/>
  <c r="L2460" i="13"/>
  <c r="L2461" i="13"/>
  <c r="L2462" i="13"/>
  <c r="L2463" i="13"/>
  <c r="L2464" i="13"/>
  <c r="L2465" i="13"/>
  <c r="L2466" i="13"/>
  <c r="L2467" i="13"/>
  <c r="L2468" i="13"/>
  <c r="L2469" i="13"/>
  <c r="L2470" i="13"/>
  <c r="L2471" i="13"/>
  <c r="L2472" i="13"/>
  <c r="L2473" i="13"/>
  <c r="L2474" i="13"/>
  <c r="L2475" i="13"/>
  <c r="L2476" i="13"/>
  <c r="L2477" i="13"/>
  <c r="L2478" i="13"/>
  <c r="L2479" i="13"/>
  <c r="L2480" i="13"/>
  <c r="L2481" i="13"/>
  <c r="L2482" i="13"/>
  <c r="L2483" i="13"/>
  <c r="L2484" i="13"/>
  <c r="L2485" i="13"/>
  <c r="L2486" i="13"/>
  <c r="L2487" i="13"/>
  <c r="L2488" i="13"/>
  <c r="L2489" i="13"/>
  <c r="L2490" i="13"/>
  <c r="L2491" i="13"/>
  <c r="L2492" i="13"/>
  <c r="L2493" i="13"/>
  <c r="L2494" i="13"/>
  <c r="L2495" i="13"/>
  <c r="L2496" i="13"/>
  <c r="L2497" i="13"/>
  <c r="L2498" i="13"/>
  <c r="L2499" i="13"/>
  <c r="L2500" i="13"/>
  <c r="L2501" i="13"/>
  <c r="L2502" i="13"/>
  <c r="L2503" i="13"/>
  <c r="L2504" i="13"/>
  <c r="L2505" i="13"/>
  <c r="L2506" i="13"/>
  <c r="L2507" i="13"/>
  <c r="L2508" i="13"/>
  <c r="L2509" i="13"/>
  <c r="L2510" i="13"/>
  <c r="L2511" i="13"/>
  <c r="L2512" i="13"/>
  <c r="L2513" i="13"/>
  <c r="L2514" i="13"/>
  <c r="L2515" i="13"/>
  <c r="L2516" i="13"/>
  <c r="L2517" i="13"/>
  <c r="L2518" i="13"/>
  <c r="L2519" i="13"/>
  <c r="L2520" i="13"/>
  <c r="L2521" i="13"/>
  <c r="L2522" i="13"/>
  <c r="L2523" i="13"/>
  <c r="L2524" i="13"/>
  <c r="L2525" i="13"/>
  <c r="L2526" i="13"/>
  <c r="L2527" i="13"/>
  <c r="L2528" i="13"/>
  <c r="L2529" i="13"/>
  <c r="L2530" i="13"/>
  <c r="L2531" i="13"/>
  <c r="L2532" i="13"/>
  <c r="L2533" i="13"/>
  <c r="L2534" i="13"/>
  <c r="L2535" i="13"/>
  <c r="L2536" i="13"/>
  <c r="L2537" i="13"/>
  <c r="L2538" i="13"/>
  <c r="L2539" i="13"/>
  <c r="L2540" i="13"/>
  <c r="L2541" i="13"/>
  <c r="L2542" i="13"/>
  <c r="L2543" i="13"/>
  <c r="L2544" i="13"/>
  <c r="L2545" i="13"/>
  <c r="L2546" i="13"/>
  <c r="L2547" i="13"/>
  <c r="L2548" i="13"/>
  <c r="L2549" i="13"/>
  <c r="L2550" i="13"/>
  <c r="L2551" i="13"/>
  <c r="L2552" i="13"/>
  <c r="L2553" i="13"/>
  <c r="L2554" i="13"/>
  <c r="L2555" i="13"/>
  <c r="L2556" i="13"/>
  <c r="L2557" i="13"/>
  <c r="L2558" i="13"/>
  <c r="L2559" i="13"/>
  <c r="L2560" i="13"/>
  <c r="L2561" i="13"/>
  <c r="L2562" i="13"/>
  <c r="L2563" i="13"/>
  <c r="L2564" i="13"/>
  <c r="L2565" i="13"/>
  <c r="L2566" i="13"/>
  <c r="L2567" i="13"/>
  <c r="L2568" i="13"/>
  <c r="L2569" i="13"/>
  <c r="L2570" i="13"/>
  <c r="L2571" i="13"/>
  <c r="L2572" i="13"/>
  <c r="L2573" i="13"/>
  <c r="L2574" i="13"/>
  <c r="L2575" i="13"/>
  <c r="L2576" i="13"/>
  <c r="L2577" i="13"/>
  <c r="L2578" i="13"/>
  <c r="L2579" i="13"/>
  <c r="L2580" i="13"/>
  <c r="L2581" i="13"/>
  <c r="L2582" i="13"/>
  <c r="L2583" i="13"/>
  <c r="L2584" i="13"/>
  <c r="L2585" i="13"/>
  <c r="L2586" i="13"/>
  <c r="L2587" i="13"/>
  <c r="L2588" i="13"/>
  <c r="L2589" i="13"/>
  <c r="L2590" i="13"/>
  <c r="L2591" i="13"/>
  <c r="L2592" i="13"/>
  <c r="L2593" i="13"/>
  <c r="L2594" i="13"/>
  <c r="L2595" i="13"/>
  <c r="L2596" i="13"/>
  <c r="L2597" i="13"/>
  <c r="L2598" i="13"/>
  <c r="L2599" i="13"/>
  <c r="L2600" i="13"/>
  <c r="L2601" i="13"/>
  <c r="L2602" i="13"/>
  <c r="L2603" i="13"/>
  <c r="L2604" i="13"/>
  <c r="L2605" i="13"/>
  <c r="L2606" i="13"/>
  <c r="L2607" i="13"/>
  <c r="L2608" i="13"/>
  <c r="L2609" i="13"/>
  <c r="L2610" i="13"/>
  <c r="L2611" i="13"/>
  <c r="L2612" i="13"/>
  <c r="L2613" i="13"/>
  <c r="L2614" i="13"/>
  <c r="L2615" i="13"/>
  <c r="L2616" i="13"/>
  <c r="L2617" i="13"/>
  <c r="L2618" i="13"/>
  <c r="L2619" i="13"/>
  <c r="L2620" i="13"/>
  <c r="L2621" i="13"/>
  <c r="L2622" i="13"/>
  <c r="L2623" i="13"/>
  <c r="L2624" i="13"/>
  <c r="L2625" i="13"/>
  <c r="L2626" i="13"/>
  <c r="L2627" i="13"/>
  <c r="L2628" i="13"/>
  <c r="L2629" i="13"/>
  <c r="L2630" i="13"/>
  <c r="L2631" i="13"/>
  <c r="L2632" i="13"/>
  <c r="L2633" i="13"/>
  <c r="L2634" i="13"/>
  <c r="L2635" i="13"/>
  <c r="L2636" i="13"/>
  <c r="L2637" i="13"/>
  <c r="L2638" i="13"/>
  <c r="L2639" i="13"/>
  <c r="L2640" i="13"/>
  <c r="L2641" i="13"/>
  <c r="L2642" i="13"/>
  <c r="L2643" i="13"/>
  <c r="L2644" i="13"/>
  <c r="L2645" i="13"/>
  <c r="L2646" i="13"/>
  <c r="L2647" i="13"/>
  <c r="L2648" i="13"/>
  <c r="L2649" i="13"/>
  <c r="L2650" i="13"/>
  <c r="L2651" i="13"/>
  <c r="L2652" i="13"/>
  <c r="L2653" i="13"/>
  <c r="L2654" i="13"/>
  <c r="L2655" i="13"/>
  <c r="L2656" i="13"/>
  <c r="L2657" i="13"/>
  <c r="L2658" i="13"/>
  <c r="L2659" i="13"/>
  <c r="L2660" i="13"/>
  <c r="L2661" i="13"/>
  <c r="L2662" i="13"/>
  <c r="L2663" i="13"/>
  <c r="L2664" i="13"/>
  <c r="L2665" i="13"/>
  <c r="L2666" i="13"/>
  <c r="L2667" i="13"/>
  <c r="L2668" i="13"/>
  <c r="L2669" i="13"/>
  <c r="L2670" i="13"/>
  <c r="L2671" i="13"/>
  <c r="L2672" i="13"/>
  <c r="L2673" i="13"/>
  <c r="L2674" i="13"/>
  <c r="L2675" i="13"/>
  <c r="L2676" i="13"/>
  <c r="L2677" i="13"/>
  <c r="L2678" i="13"/>
  <c r="L2679" i="13"/>
  <c r="L2680" i="13"/>
  <c r="L2681" i="13"/>
  <c r="L2682" i="13"/>
  <c r="L2683" i="13"/>
  <c r="L2684" i="13"/>
  <c r="L2685" i="13"/>
  <c r="L2686" i="13"/>
  <c r="L2687" i="13"/>
  <c r="L2688" i="13"/>
  <c r="L2689" i="13"/>
  <c r="L2690" i="13"/>
  <c r="L2691" i="13"/>
  <c r="L2692" i="13"/>
  <c r="L2693" i="13"/>
  <c r="L2694" i="13"/>
  <c r="L2695" i="13"/>
  <c r="L2696" i="13"/>
  <c r="L2697" i="13"/>
  <c r="L2698" i="13"/>
  <c r="L2699" i="13"/>
  <c r="L2700" i="13"/>
  <c r="L2701" i="13"/>
  <c r="L2702" i="13"/>
  <c r="L2703" i="13"/>
  <c r="L2704" i="13"/>
  <c r="L2705" i="13"/>
  <c r="L2706" i="13"/>
  <c r="L2707" i="13"/>
  <c r="L2708" i="13"/>
  <c r="L2709" i="13"/>
  <c r="L2710" i="13"/>
  <c r="L2711" i="13"/>
  <c r="L2712" i="13"/>
  <c r="L2713" i="13"/>
  <c r="L2714" i="13"/>
  <c r="L2715" i="13"/>
  <c r="L2716" i="13"/>
  <c r="L2717" i="13"/>
  <c r="L2718" i="13"/>
  <c r="L2719" i="13"/>
  <c r="L2720" i="13"/>
  <c r="L2721" i="13"/>
  <c r="L2722" i="13"/>
  <c r="L2723" i="13"/>
  <c r="L2724" i="13"/>
  <c r="L2725" i="13"/>
  <c r="L2726" i="13"/>
  <c r="L2727" i="13"/>
  <c r="L2728" i="13"/>
  <c r="L2729" i="13"/>
  <c r="L2730" i="13"/>
  <c r="L2731" i="13"/>
  <c r="L2732" i="13"/>
  <c r="L2733" i="13"/>
  <c r="L2734" i="13"/>
  <c r="L2735" i="13"/>
  <c r="L2736" i="13"/>
  <c r="L2737" i="13"/>
  <c r="L2738" i="13"/>
  <c r="L2739" i="13"/>
  <c r="L2740" i="13"/>
  <c r="L2741" i="13"/>
  <c r="L2742" i="13"/>
  <c r="L2743" i="13"/>
  <c r="L2744" i="13"/>
  <c r="L2745" i="13"/>
  <c r="L2746" i="13"/>
  <c r="L2747" i="13"/>
  <c r="L2748" i="13"/>
  <c r="L2749" i="13"/>
  <c r="L2750" i="13"/>
  <c r="L2751" i="13"/>
  <c r="L2752" i="13"/>
  <c r="L2753" i="13"/>
  <c r="L2754" i="13"/>
  <c r="L2755" i="13"/>
  <c r="L2756" i="13"/>
  <c r="L2757" i="13"/>
  <c r="L2758" i="13"/>
  <c r="L2759" i="13"/>
  <c r="L2760" i="13"/>
  <c r="L2761" i="13"/>
  <c r="L2762" i="13"/>
  <c r="L2763" i="13"/>
  <c r="L2764" i="13"/>
  <c r="L2765" i="13"/>
  <c r="L2766" i="13"/>
  <c r="L2767" i="13"/>
  <c r="L2768" i="13"/>
  <c r="L2769" i="13"/>
  <c r="L2770" i="13"/>
  <c r="L2771" i="13"/>
  <c r="L2772" i="13"/>
  <c r="L2773" i="13"/>
  <c r="L2774" i="13"/>
  <c r="L2775" i="13"/>
  <c r="L2776" i="13"/>
  <c r="L2777" i="13"/>
  <c r="L2778" i="13"/>
  <c r="L2779" i="13"/>
  <c r="L2780" i="13"/>
  <c r="L2781" i="13"/>
  <c r="L2782" i="13"/>
  <c r="L2783" i="13"/>
  <c r="L2784" i="13"/>
  <c r="L2785" i="13"/>
  <c r="L2786" i="13"/>
  <c r="L2787" i="13"/>
  <c r="L2788" i="13"/>
  <c r="L2789" i="13"/>
  <c r="L2790" i="13"/>
  <c r="L2791" i="13"/>
  <c r="L2792" i="13"/>
  <c r="L2793" i="13"/>
  <c r="L2794" i="13"/>
  <c r="L2795" i="13"/>
  <c r="L2796" i="13"/>
  <c r="L2797" i="13"/>
  <c r="L2798" i="13"/>
  <c r="L2799" i="13"/>
  <c r="L2800" i="13"/>
  <c r="L2801" i="13"/>
  <c r="L2802" i="13"/>
  <c r="L2803" i="13"/>
  <c r="L2804" i="13"/>
  <c r="L2805" i="13"/>
  <c r="L2806" i="13"/>
  <c r="L2807" i="13"/>
  <c r="L2808" i="13"/>
  <c r="L2809" i="13"/>
  <c r="L2810" i="13"/>
  <c r="L2811" i="13"/>
  <c r="L2812" i="13"/>
  <c r="L2813" i="13"/>
  <c r="L2814" i="13"/>
  <c r="L2815" i="13"/>
  <c r="L2816" i="13"/>
  <c r="L2817" i="13"/>
  <c r="L2818" i="13"/>
  <c r="L2819" i="13"/>
  <c r="L2820" i="13"/>
  <c r="L2821" i="13"/>
  <c r="L2822" i="13"/>
  <c r="L2823" i="13"/>
  <c r="L2824" i="13"/>
  <c r="L2825" i="13"/>
  <c r="L2826" i="13"/>
  <c r="L2827" i="13"/>
  <c r="L2828" i="13"/>
  <c r="L2829" i="13"/>
  <c r="L2830" i="13"/>
  <c r="L2831" i="13"/>
  <c r="L2832" i="13"/>
  <c r="L2833" i="13"/>
  <c r="L2834" i="13"/>
  <c r="L2835" i="13"/>
  <c r="L2836" i="13"/>
  <c r="L2837" i="13"/>
  <c r="L2838" i="13"/>
  <c r="L2839" i="13"/>
  <c r="L2840" i="13"/>
  <c r="L2841" i="13"/>
  <c r="L2842" i="13"/>
  <c r="L2843" i="13"/>
  <c r="L2844" i="13"/>
  <c r="L2845" i="13"/>
  <c r="L2846" i="13"/>
  <c r="L2847" i="13"/>
  <c r="L2848" i="13"/>
  <c r="L2849" i="13"/>
  <c r="L2850" i="13"/>
  <c r="L2851" i="13"/>
  <c r="L2852" i="13"/>
  <c r="L2853" i="13"/>
  <c r="L2854" i="13"/>
  <c r="L2855" i="13"/>
  <c r="L2856" i="13"/>
  <c r="L2857" i="13"/>
  <c r="L2858" i="13"/>
  <c r="L2859" i="13"/>
  <c r="L2860" i="13"/>
  <c r="L2861" i="13"/>
  <c r="L2862" i="13"/>
  <c r="L2863" i="13"/>
  <c r="L2864" i="13"/>
  <c r="L2865" i="13"/>
  <c r="L2866" i="13"/>
  <c r="L2867" i="13"/>
  <c r="L2868" i="13"/>
  <c r="L2869" i="13"/>
  <c r="L2870" i="13"/>
  <c r="L2871" i="13"/>
  <c r="L2872" i="13"/>
  <c r="L2873" i="13"/>
  <c r="L2874" i="13"/>
  <c r="L2875" i="13"/>
  <c r="L2876" i="13"/>
  <c r="L2877" i="13"/>
  <c r="L2878" i="13"/>
  <c r="L2879" i="13"/>
  <c r="L2880" i="13"/>
  <c r="L2881" i="13"/>
  <c r="L2882" i="13"/>
  <c r="L2883" i="13"/>
  <c r="L2884" i="13"/>
  <c r="L2885" i="13"/>
  <c r="L2886" i="13"/>
  <c r="L2887" i="13"/>
  <c r="L2888" i="13"/>
  <c r="L2889" i="13"/>
  <c r="L2890" i="13"/>
  <c r="L2891" i="13"/>
  <c r="L2892" i="13"/>
  <c r="L2893" i="13"/>
  <c r="L2894" i="13"/>
  <c r="L2895" i="13"/>
  <c r="L2896" i="13"/>
  <c r="L2897" i="13"/>
  <c r="L2898" i="13"/>
  <c r="L2899" i="13"/>
  <c r="L2900" i="13"/>
  <c r="L2901" i="13"/>
  <c r="L2902" i="13"/>
  <c r="L2903" i="13"/>
  <c r="L2904" i="13"/>
  <c r="L2905" i="13"/>
  <c r="L2906" i="13"/>
  <c r="L2907" i="13"/>
  <c r="L2908" i="13"/>
  <c r="L2909" i="13"/>
  <c r="L2910" i="13"/>
  <c r="L2911" i="13"/>
  <c r="L2912" i="13"/>
  <c r="L2913" i="13"/>
  <c r="L2914" i="13"/>
  <c r="L2915" i="13"/>
  <c r="L2916" i="13"/>
  <c r="L2917" i="13"/>
  <c r="L2918" i="13"/>
  <c r="L2919" i="13"/>
  <c r="L2920" i="13"/>
  <c r="L2921" i="13"/>
  <c r="L2922" i="13"/>
  <c r="L2923" i="13"/>
  <c r="L2924" i="13"/>
  <c r="L2925" i="13"/>
  <c r="L2926" i="13"/>
  <c r="L2927" i="13"/>
  <c r="L2928" i="13"/>
  <c r="L2929" i="13"/>
  <c r="L2930" i="13"/>
  <c r="L2931" i="13"/>
  <c r="L2932" i="13"/>
  <c r="L2933" i="13"/>
  <c r="L2934" i="13"/>
  <c r="L2935" i="13"/>
  <c r="L2936" i="13"/>
  <c r="L2937" i="13"/>
  <c r="L2938" i="13"/>
  <c r="L2939" i="13"/>
  <c r="L2940" i="13"/>
  <c r="L2941" i="13"/>
  <c r="L2942" i="13"/>
  <c r="L2943" i="13"/>
  <c r="L2944" i="13"/>
  <c r="L2945" i="13"/>
  <c r="L2946" i="13"/>
  <c r="L2947" i="13"/>
  <c r="L2948" i="13"/>
  <c r="L2949" i="13"/>
  <c r="L2950" i="13"/>
  <c r="L2951" i="13"/>
  <c r="L2952" i="13"/>
  <c r="L2953" i="13"/>
  <c r="L2954" i="13"/>
  <c r="L2955" i="13"/>
  <c r="L2956" i="13"/>
  <c r="L2957" i="13"/>
  <c r="L2958" i="13"/>
  <c r="L2959" i="13"/>
  <c r="L2960" i="13"/>
  <c r="L2961" i="13"/>
  <c r="L2962" i="13"/>
  <c r="L2963" i="13"/>
  <c r="L2964" i="13"/>
  <c r="L2965" i="13"/>
  <c r="L2966" i="13"/>
  <c r="L2967" i="13"/>
  <c r="L2968" i="13"/>
  <c r="L2969" i="13"/>
  <c r="L2970" i="13"/>
  <c r="L2971" i="13"/>
  <c r="L2972" i="13"/>
  <c r="L2973" i="13"/>
  <c r="L2974" i="13"/>
  <c r="L2975" i="13"/>
  <c r="L2976" i="13"/>
  <c r="L2977" i="13"/>
  <c r="L2978" i="13"/>
  <c r="L2979" i="13"/>
  <c r="L2980" i="13"/>
  <c r="L2981" i="13"/>
  <c r="L2982" i="13"/>
  <c r="L2983" i="13"/>
  <c r="L2984" i="13"/>
  <c r="L2985" i="13"/>
  <c r="L2986" i="13"/>
  <c r="L2987" i="13"/>
  <c r="L2988" i="13"/>
  <c r="L2989" i="13"/>
  <c r="L2990" i="13"/>
  <c r="L2991" i="13"/>
  <c r="L2992" i="13"/>
  <c r="L2993" i="13"/>
  <c r="L2994" i="13"/>
  <c r="L2995" i="13"/>
  <c r="L2996" i="13"/>
  <c r="L2997" i="13"/>
  <c r="L2998" i="13"/>
  <c r="L2999" i="13"/>
  <c r="L3000" i="13"/>
  <c r="L3001" i="13"/>
  <c r="L3002" i="13"/>
  <c r="L3003" i="13"/>
  <c r="L3004" i="13"/>
  <c r="L3005" i="13"/>
  <c r="L3006" i="13"/>
  <c r="L3007" i="13"/>
  <c r="L3008" i="13"/>
  <c r="L3009" i="13"/>
  <c r="L3010" i="13"/>
  <c r="L3011" i="13"/>
  <c r="L3012" i="13"/>
  <c r="L3013" i="13"/>
  <c r="Y26" i="13"/>
  <c r="AA26" i="13" s="1"/>
  <c r="Y27" i="13"/>
  <c r="R22" i="13"/>
  <c r="X22" i="13"/>
  <c r="B22" i="13" s="1"/>
  <c r="Z22" i="13"/>
  <c r="R23" i="13"/>
  <c r="X23" i="13"/>
  <c r="B23" i="13" s="1"/>
  <c r="Z23" i="13"/>
  <c r="Y24" i="13"/>
  <c r="R24" i="13"/>
  <c r="X24" i="13"/>
  <c r="B24" i="13" s="1"/>
  <c r="Z24" i="13"/>
  <c r="R25" i="13"/>
  <c r="X25" i="13"/>
  <c r="B25" i="13" s="1"/>
  <c r="Z25" i="13"/>
  <c r="R26" i="13"/>
  <c r="X26" i="13"/>
  <c r="B26" i="13" s="1"/>
  <c r="Z26" i="13"/>
  <c r="R27" i="13"/>
  <c r="X27" i="13"/>
  <c r="B27" i="13" s="1"/>
  <c r="Z27" i="13"/>
  <c r="R28" i="13"/>
  <c r="X28" i="13"/>
  <c r="B28" i="13" s="1"/>
  <c r="Y28" i="13"/>
  <c r="Z28" i="13"/>
  <c r="R29" i="13"/>
  <c r="X29" i="13"/>
  <c r="B29" i="13" s="1"/>
  <c r="Y29" i="13"/>
  <c r="Z29" i="13"/>
  <c r="R30" i="13"/>
  <c r="X30" i="13"/>
  <c r="B30" i="13" s="1"/>
  <c r="Y30" i="13"/>
  <c r="Z30" i="13"/>
  <c r="R31" i="13"/>
  <c r="X31" i="13"/>
  <c r="B31" i="13" s="1"/>
  <c r="Y31" i="13"/>
  <c r="Z31" i="13"/>
  <c r="R32" i="13"/>
  <c r="X32" i="13"/>
  <c r="B32" i="13" s="1"/>
  <c r="Y32" i="13"/>
  <c r="Z32" i="13"/>
  <c r="R33" i="13"/>
  <c r="X33" i="13"/>
  <c r="B33" i="13" s="1"/>
  <c r="Y33" i="13"/>
  <c r="AA33" i="13" s="1"/>
  <c r="Z33" i="13"/>
  <c r="R34" i="13"/>
  <c r="X34" i="13"/>
  <c r="B34" i="13" s="1"/>
  <c r="Y34" i="13"/>
  <c r="Z34" i="13"/>
  <c r="R35" i="13"/>
  <c r="X35" i="13"/>
  <c r="B35" i="13" s="1"/>
  <c r="Y35" i="13"/>
  <c r="AA35" i="13" s="1"/>
  <c r="Z35" i="13"/>
  <c r="R36" i="13"/>
  <c r="X36" i="13"/>
  <c r="B36" i="13" s="1"/>
  <c r="Y36" i="13"/>
  <c r="AA36" i="13" s="1"/>
  <c r="Z36" i="13"/>
  <c r="R37" i="13"/>
  <c r="X37" i="13"/>
  <c r="B37" i="13" s="1"/>
  <c r="Y37" i="13"/>
  <c r="Z37" i="13"/>
  <c r="R38" i="13"/>
  <c r="X38" i="13"/>
  <c r="B38" i="13" s="1"/>
  <c r="Y38" i="13"/>
  <c r="AA38" i="13" s="1"/>
  <c r="Z38" i="13"/>
  <c r="R39" i="13"/>
  <c r="X39" i="13"/>
  <c r="B39" i="13" s="1"/>
  <c r="Y39" i="13"/>
  <c r="Z39" i="13"/>
  <c r="R40" i="13"/>
  <c r="X40" i="13"/>
  <c r="B40" i="13" s="1"/>
  <c r="Y40" i="13"/>
  <c r="Z40" i="13"/>
  <c r="R41" i="13"/>
  <c r="X41" i="13"/>
  <c r="B41" i="13" s="1"/>
  <c r="Y41" i="13"/>
  <c r="Z41" i="13"/>
  <c r="R42" i="13"/>
  <c r="X42" i="13"/>
  <c r="B42" i="13" s="1"/>
  <c r="Y42" i="13"/>
  <c r="Z42" i="13"/>
  <c r="R43" i="13"/>
  <c r="X43" i="13"/>
  <c r="B43" i="13" s="1"/>
  <c r="Y43" i="13"/>
  <c r="Z43" i="13"/>
  <c r="R44" i="13"/>
  <c r="X44" i="13"/>
  <c r="B44" i="13" s="1"/>
  <c r="Y44" i="13"/>
  <c r="AA44" i="13" s="1"/>
  <c r="Z44" i="13"/>
  <c r="R45" i="13"/>
  <c r="X45" i="13"/>
  <c r="B45" i="13" s="1"/>
  <c r="Y45" i="13"/>
  <c r="AA45" i="13" s="1"/>
  <c r="Z45" i="13"/>
  <c r="R46" i="13"/>
  <c r="X46" i="13"/>
  <c r="B46" i="13" s="1"/>
  <c r="Y46" i="13"/>
  <c r="AA46" i="13" s="1"/>
  <c r="Z46" i="13"/>
  <c r="R47" i="13"/>
  <c r="X47" i="13"/>
  <c r="B47" i="13" s="1"/>
  <c r="Y47" i="13"/>
  <c r="AA47" i="13" s="1"/>
  <c r="Z47" i="13"/>
  <c r="R48" i="13"/>
  <c r="X48" i="13"/>
  <c r="B48" i="13" s="1"/>
  <c r="Y48" i="13"/>
  <c r="Z48" i="13"/>
  <c r="R49" i="13"/>
  <c r="X49" i="13"/>
  <c r="B49" i="13" s="1"/>
  <c r="Y49" i="13"/>
  <c r="Z49" i="13"/>
  <c r="R50" i="13"/>
  <c r="X50" i="13"/>
  <c r="B50" i="13" s="1"/>
  <c r="Y50" i="13"/>
  <c r="Z50" i="13"/>
  <c r="R51" i="13"/>
  <c r="X51" i="13"/>
  <c r="B51" i="13" s="1"/>
  <c r="Y51" i="13"/>
  <c r="AA51" i="13" s="1"/>
  <c r="Z51" i="13"/>
  <c r="R52" i="13"/>
  <c r="X52" i="13"/>
  <c r="B52" i="13" s="1"/>
  <c r="Y52" i="13"/>
  <c r="AA52" i="13" s="1"/>
  <c r="Z52" i="13"/>
  <c r="R53" i="13"/>
  <c r="X53" i="13"/>
  <c r="B53" i="13" s="1"/>
  <c r="Y53" i="13"/>
  <c r="AA53" i="13" s="1"/>
  <c r="Z53" i="13"/>
  <c r="R54" i="13"/>
  <c r="X54" i="13"/>
  <c r="B54" i="13" s="1"/>
  <c r="Y54" i="13"/>
  <c r="Z54" i="13"/>
  <c r="R55" i="13"/>
  <c r="X55" i="13"/>
  <c r="B55" i="13" s="1"/>
  <c r="Y55" i="13"/>
  <c r="Z55" i="13"/>
  <c r="R56" i="13"/>
  <c r="X56" i="13"/>
  <c r="B56" i="13" s="1"/>
  <c r="Y56" i="13"/>
  <c r="Z56" i="13"/>
  <c r="R57" i="13"/>
  <c r="X57" i="13"/>
  <c r="B57" i="13" s="1"/>
  <c r="Y57" i="13"/>
  <c r="AA57" i="13" s="1"/>
  <c r="Z57" i="13"/>
  <c r="R58" i="13"/>
  <c r="X58" i="13"/>
  <c r="B58" i="13" s="1"/>
  <c r="Y58" i="13"/>
  <c r="Z58" i="13"/>
  <c r="R59" i="13"/>
  <c r="X59" i="13"/>
  <c r="B59" i="13" s="1"/>
  <c r="Y59" i="13"/>
  <c r="Z59" i="13"/>
  <c r="R60" i="13"/>
  <c r="X60" i="13"/>
  <c r="B60" i="13" s="1"/>
  <c r="Y60" i="13"/>
  <c r="AA60" i="13" s="1"/>
  <c r="Z60" i="13"/>
  <c r="R61" i="13"/>
  <c r="X61" i="13"/>
  <c r="B61" i="13" s="1"/>
  <c r="Y61" i="13"/>
  <c r="Z61" i="13"/>
  <c r="R62" i="13"/>
  <c r="X62" i="13"/>
  <c r="B62" i="13" s="1"/>
  <c r="Y62" i="13"/>
  <c r="AA62" i="13" s="1"/>
  <c r="Z62" i="13"/>
  <c r="R63" i="13"/>
  <c r="X63" i="13"/>
  <c r="B63" i="13" s="1"/>
  <c r="Y63" i="13"/>
  <c r="Z63" i="13"/>
  <c r="R64" i="13"/>
  <c r="X64" i="13"/>
  <c r="B64" i="13" s="1"/>
  <c r="Y64" i="13"/>
  <c r="Z64" i="13"/>
  <c r="R65" i="13"/>
  <c r="X65" i="13"/>
  <c r="B65" i="13" s="1"/>
  <c r="Y65" i="13"/>
  <c r="AA65" i="13" s="1"/>
  <c r="Z65" i="13"/>
  <c r="R66" i="13"/>
  <c r="X66" i="13"/>
  <c r="B66" i="13" s="1"/>
  <c r="Y66" i="13"/>
  <c r="Z66" i="13"/>
  <c r="R67" i="13"/>
  <c r="X67" i="13"/>
  <c r="B67" i="13" s="1"/>
  <c r="Y67" i="13"/>
  <c r="Z67" i="13"/>
  <c r="R68" i="13"/>
  <c r="X68" i="13"/>
  <c r="B68" i="13" s="1"/>
  <c r="Y68" i="13"/>
  <c r="AA68" i="13" s="1"/>
  <c r="Z68" i="13"/>
  <c r="R69" i="13"/>
  <c r="X69" i="13"/>
  <c r="B69" i="13" s="1"/>
  <c r="Y69" i="13"/>
  <c r="AA69" i="13" s="1"/>
  <c r="Z69" i="13"/>
  <c r="R70" i="13"/>
  <c r="X70" i="13"/>
  <c r="B70" i="13" s="1"/>
  <c r="Y70" i="13"/>
  <c r="AA70" i="13" s="1"/>
  <c r="Z70" i="13"/>
  <c r="R71" i="13"/>
  <c r="X71" i="13"/>
  <c r="B71" i="13" s="1"/>
  <c r="Y71" i="13"/>
  <c r="Z71" i="13"/>
  <c r="R72" i="13"/>
  <c r="X72" i="13"/>
  <c r="B72" i="13" s="1"/>
  <c r="Y72" i="13"/>
  <c r="Z72" i="13"/>
  <c r="R73" i="13"/>
  <c r="X73" i="13"/>
  <c r="B73" i="13" s="1"/>
  <c r="Y73" i="13"/>
  <c r="AA73" i="13" s="1"/>
  <c r="Z73" i="13"/>
  <c r="R74" i="13"/>
  <c r="X74" i="13"/>
  <c r="B74" i="13" s="1"/>
  <c r="Y74" i="13"/>
  <c r="Z74" i="13"/>
  <c r="R75" i="13"/>
  <c r="X75" i="13"/>
  <c r="B75" i="13" s="1"/>
  <c r="Y75" i="13"/>
  <c r="AA75" i="13" s="1"/>
  <c r="Z75" i="13"/>
  <c r="R76" i="13"/>
  <c r="X76" i="13"/>
  <c r="B76" i="13" s="1"/>
  <c r="Y76" i="13"/>
  <c r="Z76" i="13"/>
  <c r="R77" i="13"/>
  <c r="X77" i="13"/>
  <c r="B77" i="13" s="1"/>
  <c r="Y77" i="13"/>
  <c r="AA77" i="13" s="1"/>
  <c r="Z77" i="13"/>
  <c r="R78" i="13"/>
  <c r="X78" i="13"/>
  <c r="B78" i="13" s="1"/>
  <c r="Y78" i="13"/>
  <c r="Z78" i="13"/>
  <c r="R79" i="13"/>
  <c r="X79" i="13"/>
  <c r="B79" i="13" s="1"/>
  <c r="Y79" i="13"/>
  <c r="Z79" i="13"/>
  <c r="R80" i="13"/>
  <c r="X80" i="13"/>
  <c r="B80" i="13" s="1"/>
  <c r="Y80" i="13"/>
  <c r="Z80" i="13"/>
  <c r="R81" i="13"/>
  <c r="X81" i="13"/>
  <c r="B81" i="13" s="1"/>
  <c r="Y81" i="13"/>
  <c r="AA81" i="13" s="1"/>
  <c r="Z81" i="13"/>
  <c r="R82" i="13"/>
  <c r="X82" i="13"/>
  <c r="B82" i="13" s="1"/>
  <c r="Y82" i="13"/>
  <c r="Z82" i="13"/>
  <c r="R83" i="13"/>
  <c r="X83" i="13"/>
  <c r="B83" i="13" s="1"/>
  <c r="Y83" i="13"/>
  <c r="Z83" i="13"/>
  <c r="R84" i="13"/>
  <c r="X84" i="13"/>
  <c r="B84" i="13" s="1"/>
  <c r="Y84" i="13"/>
  <c r="AA84" i="13" s="1"/>
  <c r="Z84" i="13"/>
  <c r="R85" i="13"/>
  <c r="X85" i="13"/>
  <c r="B85" i="13" s="1"/>
  <c r="Y85" i="13"/>
  <c r="AA85" i="13" s="1"/>
  <c r="Z85" i="13"/>
  <c r="R86" i="13"/>
  <c r="X86" i="13"/>
  <c r="B86" i="13" s="1"/>
  <c r="Y86" i="13"/>
  <c r="Z86" i="13"/>
  <c r="R87" i="13"/>
  <c r="X87" i="13"/>
  <c r="B87" i="13" s="1"/>
  <c r="Y87" i="13"/>
  <c r="Z87" i="13"/>
  <c r="R88" i="13"/>
  <c r="X88" i="13"/>
  <c r="B88" i="13" s="1"/>
  <c r="Y88" i="13"/>
  <c r="Z88" i="13"/>
  <c r="R89" i="13"/>
  <c r="X89" i="13"/>
  <c r="B89" i="13" s="1"/>
  <c r="Y89" i="13"/>
  <c r="AA89" i="13" s="1"/>
  <c r="Z89" i="13"/>
  <c r="R90" i="13"/>
  <c r="X90" i="13"/>
  <c r="B90" i="13" s="1"/>
  <c r="Y90" i="13"/>
  <c r="Z90" i="13"/>
  <c r="R91" i="13"/>
  <c r="X91" i="13"/>
  <c r="B91" i="13" s="1"/>
  <c r="Y91" i="13"/>
  <c r="Z91" i="13"/>
  <c r="R92" i="13"/>
  <c r="X92" i="13"/>
  <c r="B92" i="13" s="1"/>
  <c r="Y92" i="13"/>
  <c r="Z92" i="13"/>
  <c r="R93" i="13"/>
  <c r="X93" i="13"/>
  <c r="B93" i="13" s="1"/>
  <c r="Y93" i="13"/>
  <c r="AA93" i="13" s="1"/>
  <c r="Z93" i="13"/>
  <c r="R94" i="13"/>
  <c r="X94" i="13"/>
  <c r="B94" i="13" s="1"/>
  <c r="Y94" i="13"/>
  <c r="AA94" i="13" s="1"/>
  <c r="Z94" i="13"/>
  <c r="R95" i="13"/>
  <c r="X95" i="13"/>
  <c r="B95" i="13" s="1"/>
  <c r="Y95" i="13"/>
  <c r="Z95" i="13"/>
  <c r="R96" i="13"/>
  <c r="X96" i="13"/>
  <c r="B96" i="13" s="1"/>
  <c r="Y96" i="13"/>
  <c r="AA96" i="13" s="1"/>
  <c r="Z96" i="13"/>
  <c r="R97" i="13"/>
  <c r="X97" i="13"/>
  <c r="B97" i="13" s="1"/>
  <c r="Y97" i="13"/>
  <c r="AA97" i="13" s="1"/>
  <c r="Z97" i="13"/>
  <c r="R98" i="13"/>
  <c r="X98" i="13"/>
  <c r="B98" i="13" s="1"/>
  <c r="Y98" i="13"/>
  <c r="Z98" i="13"/>
  <c r="R99" i="13"/>
  <c r="X99" i="13"/>
  <c r="B99" i="13" s="1"/>
  <c r="Y99" i="13"/>
  <c r="Z99" i="13"/>
  <c r="R100" i="13"/>
  <c r="X100" i="13"/>
  <c r="B100" i="13" s="1"/>
  <c r="Y100" i="13"/>
  <c r="AA100" i="13" s="1"/>
  <c r="Z100" i="13"/>
  <c r="R101" i="13"/>
  <c r="X101" i="13"/>
  <c r="B101" i="13" s="1"/>
  <c r="Y101" i="13"/>
  <c r="Z101" i="13"/>
  <c r="R102" i="13"/>
  <c r="X102" i="13"/>
  <c r="B102" i="13" s="1"/>
  <c r="Y102" i="13"/>
  <c r="Z102" i="13"/>
  <c r="R103" i="13"/>
  <c r="X103" i="13"/>
  <c r="B103" i="13" s="1"/>
  <c r="Y103" i="13"/>
  <c r="Z103" i="13"/>
  <c r="R104" i="13"/>
  <c r="X104" i="13"/>
  <c r="B104" i="13" s="1"/>
  <c r="Y104" i="13"/>
  <c r="Z104" i="13"/>
  <c r="R105" i="13"/>
  <c r="X105" i="13"/>
  <c r="B105" i="13" s="1"/>
  <c r="Y105" i="13"/>
  <c r="Z105" i="13"/>
  <c r="R106" i="13"/>
  <c r="X106" i="13"/>
  <c r="B106" i="13" s="1"/>
  <c r="Y106" i="13"/>
  <c r="Z106" i="13"/>
  <c r="R107" i="13"/>
  <c r="X107" i="13"/>
  <c r="B107" i="13" s="1"/>
  <c r="Y107" i="13"/>
  <c r="Z107" i="13"/>
  <c r="R108" i="13"/>
  <c r="X108" i="13"/>
  <c r="B108" i="13" s="1"/>
  <c r="Y108" i="13"/>
  <c r="Z108" i="13"/>
  <c r="R109" i="13"/>
  <c r="X109" i="13"/>
  <c r="B109" i="13" s="1"/>
  <c r="Y109" i="13"/>
  <c r="AA109" i="13" s="1"/>
  <c r="Z109" i="13"/>
  <c r="R110" i="13"/>
  <c r="X110" i="13"/>
  <c r="B110" i="13" s="1"/>
  <c r="Y110" i="13"/>
  <c r="Z110" i="13"/>
  <c r="R111" i="13"/>
  <c r="X111" i="13"/>
  <c r="B111" i="13" s="1"/>
  <c r="Y111" i="13"/>
  <c r="Z111" i="13"/>
  <c r="R112" i="13"/>
  <c r="X112" i="13"/>
  <c r="B112" i="13" s="1"/>
  <c r="Y112" i="13"/>
  <c r="AA112" i="13" s="1"/>
  <c r="Z112" i="13"/>
  <c r="R113" i="13"/>
  <c r="X113" i="13"/>
  <c r="B113" i="13" s="1"/>
  <c r="Y113" i="13"/>
  <c r="Z113" i="13"/>
  <c r="R114" i="13"/>
  <c r="X114" i="13"/>
  <c r="B114" i="13" s="1"/>
  <c r="Y114" i="13"/>
  <c r="Z114" i="13"/>
  <c r="R115" i="13"/>
  <c r="X115" i="13"/>
  <c r="B115" i="13" s="1"/>
  <c r="Y115" i="13"/>
  <c r="Z115" i="13"/>
  <c r="R116" i="13"/>
  <c r="X116" i="13"/>
  <c r="B116" i="13" s="1"/>
  <c r="Y116" i="13"/>
  <c r="AA116" i="13" s="1"/>
  <c r="Z116" i="13"/>
  <c r="R117" i="13"/>
  <c r="X117" i="13"/>
  <c r="B117" i="13" s="1"/>
  <c r="Y117" i="13"/>
  <c r="AA117" i="13" s="1"/>
  <c r="Z117" i="13"/>
  <c r="R118" i="13"/>
  <c r="X118" i="13"/>
  <c r="B118" i="13" s="1"/>
  <c r="Y118" i="13"/>
  <c r="AA118" i="13" s="1"/>
  <c r="Z118" i="13"/>
  <c r="R119" i="13"/>
  <c r="X119" i="13"/>
  <c r="B119" i="13" s="1"/>
  <c r="Y119" i="13"/>
  <c r="AA119" i="13" s="1"/>
  <c r="Z119" i="13"/>
  <c r="R120" i="13"/>
  <c r="X120" i="13"/>
  <c r="B120" i="13" s="1"/>
  <c r="Y120" i="13"/>
  <c r="Z120" i="13"/>
  <c r="R121" i="13"/>
  <c r="X121" i="13"/>
  <c r="B121" i="13" s="1"/>
  <c r="Y121" i="13"/>
  <c r="Z121" i="13"/>
  <c r="R122" i="13"/>
  <c r="X122" i="13"/>
  <c r="B122" i="13" s="1"/>
  <c r="Y122" i="13"/>
  <c r="Z122" i="13"/>
  <c r="R123" i="13"/>
  <c r="X123" i="13"/>
  <c r="B123" i="13" s="1"/>
  <c r="Y123" i="13"/>
  <c r="Z123" i="13"/>
  <c r="R124" i="13"/>
  <c r="X124" i="13"/>
  <c r="B124" i="13" s="1"/>
  <c r="Y124" i="13"/>
  <c r="Z124" i="13"/>
  <c r="R125" i="13"/>
  <c r="X125" i="13"/>
  <c r="B125" i="13" s="1"/>
  <c r="Y125" i="13"/>
  <c r="Z125" i="13"/>
  <c r="R126" i="13"/>
  <c r="X126" i="13"/>
  <c r="B126" i="13" s="1"/>
  <c r="Y126" i="13"/>
  <c r="AA126" i="13" s="1"/>
  <c r="Z126" i="13"/>
  <c r="R127" i="13"/>
  <c r="X127" i="13"/>
  <c r="B127" i="13" s="1"/>
  <c r="Y127" i="13"/>
  <c r="Z127" i="13"/>
  <c r="R128" i="13"/>
  <c r="X128" i="13"/>
  <c r="B128" i="13" s="1"/>
  <c r="Y128" i="13"/>
  <c r="AA128" i="13" s="1"/>
  <c r="Z128" i="13"/>
  <c r="R129" i="13"/>
  <c r="X129" i="13"/>
  <c r="B129" i="13" s="1"/>
  <c r="Y129" i="13"/>
  <c r="AA129" i="13" s="1"/>
  <c r="Z129" i="13"/>
  <c r="R130" i="13"/>
  <c r="X130" i="13"/>
  <c r="B130" i="13" s="1"/>
  <c r="Y130" i="13"/>
  <c r="Z130" i="13"/>
  <c r="R131" i="13"/>
  <c r="X131" i="13"/>
  <c r="B131" i="13" s="1"/>
  <c r="Y131" i="13"/>
  <c r="AA131" i="13" s="1"/>
  <c r="Z131" i="13"/>
  <c r="R132" i="13"/>
  <c r="X132" i="13"/>
  <c r="B132" i="13" s="1"/>
  <c r="Y132" i="13"/>
  <c r="Z132" i="13"/>
  <c r="R133" i="13"/>
  <c r="X133" i="13"/>
  <c r="B133" i="13" s="1"/>
  <c r="Y133" i="13"/>
  <c r="Z133" i="13"/>
  <c r="R134" i="13"/>
  <c r="X134" i="13"/>
  <c r="B134" i="13" s="1"/>
  <c r="Y134" i="13"/>
  <c r="Z134" i="13"/>
  <c r="R135" i="13"/>
  <c r="X135" i="13"/>
  <c r="B135" i="13" s="1"/>
  <c r="Y135" i="13"/>
  <c r="Z135" i="13"/>
  <c r="R136" i="13"/>
  <c r="X136" i="13"/>
  <c r="B136" i="13" s="1"/>
  <c r="Y136" i="13"/>
  <c r="AA136" i="13" s="1"/>
  <c r="Z136" i="13"/>
  <c r="R137" i="13"/>
  <c r="X137" i="13"/>
  <c r="B137" i="13" s="1"/>
  <c r="Y137" i="13"/>
  <c r="AA137" i="13" s="1"/>
  <c r="Z137" i="13"/>
  <c r="R138" i="13"/>
  <c r="X138" i="13"/>
  <c r="B138" i="13" s="1"/>
  <c r="Y138" i="13"/>
  <c r="Z138" i="13"/>
  <c r="R139" i="13"/>
  <c r="X139" i="13"/>
  <c r="B139" i="13" s="1"/>
  <c r="Y139" i="13"/>
  <c r="Z139" i="13"/>
  <c r="R140" i="13"/>
  <c r="X140" i="13"/>
  <c r="B140" i="13" s="1"/>
  <c r="Y140" i="13"/>
  <c r="Z140" i="13"/>
  <c r="R141" i="13"/>
  <c r="X141" i="13"/>
  <c r="B141" i="13" s="1"/>
  <c r="Y141" i="13"/>
  <c r="Z141" i="13"/>
  <c r="R142" i="13"/>
  <c r="X142" i="13"/>
  <c r="B142" i="13" s="1"/>
  <c r="Y142" i="13"/>
  <c r="Z142" i="13"/>
  <c r="R143" i="13"/>
  <c r="X143" i="13"/>
  <c r="B143" i="13" s="1"/>
  <c r="Y143" i="13"/>
  <c r="Z143" i="13"/>
  <c r="R144" i="13"/>
  <c r="X144" i="13"/>
  <c r="B144" i="13" s="1"/>
  <c r="Y144" i="13"/>
  <c r="AA144" i="13" s="1"/>
  <c r="Z144" i="13"/>
  <c r="R145" i="13"/>
  <c r="X145" i="13"/>
  <c r="B145" i="13" s="1"/>
  <c r="Y145" i="13"/>
  <c r="AA145" i="13" s="1"/>
  <c r="Z145" i="13"/>
  <c r="R146" i="13"/>
  <c r="X146" i="13"/>
  <c r="B146" i="13" s="1"/>
  <c r="Y146" i="13"/>
  <c r="Z146" i="13"/>
  <c r="R147" i="13"/>
  <c r="X147" i="13"/>
  <c r="B147" i="13" s="1"/>
  <c r="Y147" i="13"/>
  <c r="Z147" i="13"/>
  <c r="R148" i="13"/>
  <c r="X148" i="13"/>
  <c r="B148" i="13" s="1"/>
  <c r="Y148" i="13"/>
  <c r="Z148" i="13"/>
  <c r="R149" i="13"/>
  <c r="X149" i="13"/>
  <c r="B149" i="13" s="1"/>
  <c r="Y149" i="13"/>
  <c r="Z149" i="13"/>
  <c r="R150" i="13"/>
  <c r="X150" i="13"/>
  <c r="B150" i="13" s="1"/>
  <c r="Y150" i="13"/>
  <c r="AA150" i="13" s="1"/>
  <c r="Z150" i="13"/>
  <c r="R151" i="13"/>
  <c r="X151" i="13"/>
  <c r="B151" i="13" s="1"/>
  <c r="Y151" i="13"/>
  <c r="Z151" i="13"/>
  <c r="R152" i="13"/>
  <c r="X152" i="13"/>
  <c r="B152" i="13" s="1"/>
  <c r="Y152" i="13"/>
  <c r="AA152" i="13" s="1"/>
  <c r="Z152" i="13"/>
  <c r="R153" i="13"/>
  <c r="X153" i="13"/>
  <c r="B153" i="13" s="1"/>
  <c r="Y153" i="13"/>
  <c r="AA153" i="13" s="1"/>
  <c r="Z153" i="13"/>
  <c r="R154" i="13"/>
  <c r="X154" i="13"/>
  <c r="B154" i="13" s="1"/>
  <c r="Y154" i="13"/>
  <c r="Z154" i="13"/>
  <c r="R155" i="13"/>
  <c r="X155" i="13"/>
  <c r="B155" i="13" s="1"/>
  <c r="Y155" i="13"/>
  <c r="Z155" i="13"/>
  <c r="R156" i="13"/>
  <c r="X156" i="13"/>
  <c r="B156" i="13" s="1"/>
  <c r="Y156" i="13"/>
  <c r="Z156" i="13"/>
  <c r="R157" i="13"/>
  <c r="X157" i="13"/>
  <c r="B157" i="13" s="1"/>
  <c r="Y157" i="13"/>
  <c r="Z157" i="13"/>
  <c r="R158" i="13"/>
  <c r="X158" i="13"/>
  <c r="B158" i="13" s="1"/>
  <c r="Y158" i="13"/>
  <c r="AA158" i="13" s="1"/>
  <c r="Z158" i="13"/>
  <c r="R159" i="13"/>
  <c r="X159" i="13"/>
  <c r="B159" i="13" s="1"/>
  <c r="Y159" i="13"/>
  <c r="Z159" i="13"/>
  <c r="R160" i="13"/>
  <c r="X160" i="13"/>
  <c r="B160" i="13" s="1"/>
  <c r="Y160" i="13"/>
  <c r="AA160" i="13" s="1"/>
  <c r="Z160" i="13"/>
  <c r="R161" i="13"/>
  <c r="X161" i="13"/>
  <c r="B161" i="13" s="1"/>
  <c r="Y161" i="13"/>
  <c r="AA161" i="13" s="1"/>
  <c r="Z161" i="13"/>
  <c r="R162" i="13"/>
  <c r="X162" i="13"/>
  <c r="B162" i="13" s="1"/>
  <c r="Y162" i="13"/>
  <c r="Z162" i="13"/>
  <c r="R163" i="13"/>
  <c r="X163" i="13"/>
  <c r="B163" i="13" s="1"/>
  <c r="Y163" i="13"/>
  <c r="Z163" i="13"/>
  <c r="R164" i="13"/>
  <c r="X164" i="13"/>
  <c r="B164" i="13" s="1"/>
  <c r="Y164" i="13"/>
  <c r="Z164" i="13"/>
  <c r="R165" i="13"/>
  <c r="X165" i="13"/>
  <c r="B165" i="13" s="1"/>
  <c r="Y165" i="13"/>
  <c r="Z165" i="13"/>
  <c r="R166" i="13"/>
  <c r="X166" i="13"/>
  <c r="B166" i="13" s="1"/>
  <c r="Y166" i="13"/>
  <c r="Z166" i="13"/>
  <c r="R167" i="13"/>
  <c r="X167" i="13"/>
  <c r="B167" i="13" s="1"/>
  <c r="Y167" i="13"/>
  <c r="Z167" i="13"/>
  <c r="R168" i="13"/>
  <c r="X168" i="13"/>
  <c r="B168" i="13" s="1"/>
  <c r="Y168" i="13"/>
  <c r="AA168" i="13" s="1"/>
  <c r="Z168" i="13"/>
  <c r="R169" i="13"/>
  <c r="X169" i="13"/>
  <c r="B169" i="13" s="1"/>
  <c r="Y169" i="13"/>
  <c r="AA169" i="13" s="1"/>
  <c r="Z169" i="13"/>
  <c r="R170" i="13"/>
  <c r="X170" i="13"/>
  <c r="B170" i="13" s="1"/>
  <c r="Y170" i="13"/>
  <c r="Z170" i="13"/>
  <c r="R171" i="13"/>
  <c r="X171" i="13"/>
  <c r="B171" i="13" s="1"/>
  <c r="Y171" i="13"/>
  <c r="Z171" i="13"/>
  <c r="R172" i="13"/>
  <c r="X172" i="13"/>
  <c r="B172" i="13" s="1"/>
  <c r="Y172" i="13"/>
  <c r="Z172" i="13"/>
  <c r="R173" i="13"/>
  <c r="X173" i="13"/>
  <c r="B173" i="13" s="1"/>
  <c r="Y173" i="13"/>
  <c r="Z173" i="13"/>
  <c r="R174" i="13"/>
  <c r="X174" i="13"/>
  <c r="B174" i="13" s="1"/>
  <c r="Y174" i="13"/>
  <c r="Z174" i="13"/>
  <c r="R175" i="13"/>
  <c r="X175" i="13"/>
  <c r="B175" i="13" s="1"/>
  <c r="Y175" i="13"/>
  <c r="Z175" i="13"/>
  <c r="R176" i="13"/>
  <c r="X176" i="13"/>
  <c r="B176" i="13" s="1"/>
  <c r="Y176" i="13"/>
  <c r="AA176" i="13" s="1"/>
  <c r="Z176" i="13"/>
  <c r="R177" i="13"/>
  <c r="X177" i="13"/>
  <c r="B177" i="13" s="1"/>
  <c r="Y177" i="13"/>
  <c r="Z177" i="13"/>
  <c r="R178" i="13"/>
  <c r="X178" i="13"/>
  <c r="B178" i="13" s="1"/>
  <c r="Y178" i="13"/>
  <c r="Z178" i="13"/>
  <c r="R179" i="13"/>
  <c r="X179" i="13"/>
  <c r="B179" i="13" s="1"/>
  <c r="Y179" i="13"/>
  <c r="Z179" i="13"/>
  <c r="R180" i="13"/>
  <c r="X180" i="13"/>
  <c r="B180" i="13" s="1"/>
  <c r="Y180" i="13"/>
  <c r="Z180" i="13"/>
  <c r="R181" i="13"/>
  <c r="X181" i="13"/>
  <c r="B181" i="13" s="1"/>
  <c r="Y181" i="13"/>
  <c r="Z181" i="13"/>
  <c r="R182" i="13"/>
  <c r="X182" i="13"/>
  <c r="B182" i="13" s="1"/>
  <c r="Y182" i="13"/>
  <c r="Z182" i="13"/>
  <c r="R183" i="13"/>
  <c r="X183" i="13"/>
  <c r="B183" i="13" s="1"/>
  <c r="Y183" i="13"/>
  <c r="Z183" i="13"/>
  <c r="R184" i="13"/>
  <c r="X184" i="13"/>
  <c r="B184" i="13" s="1"/>
  <c r="Y184" i="13"/>
  <c r="Z184" i="13"/>
  <c r="R185" i="13"/>
  <c r="X185" i="13"/>
  <c r="B185" i="13" s="1"/>
  <c r="Y185" i="13"/>
  <c r="Z185" i="13"/>
  <c r="R186" i="13"/>
  <c r="X186" i="13"/>
  <c r="B186" i="13" s="1"/>
  <c r="Y186" i="13"/>
  <c r="Z186" i="13"/>
  <c r="R187" i="13"/>
  <c r="X187" i="13"/>
  <c r="B187" i="13" s="1"/>
  <c r="Y187" i="13"/>
  <c r="AA187" i="13" s="1"/>
  <c r="Z187" i="13"/>
  <c r="R188" i="13"/>
  <c r="X188" i="13"/>
  <c r="B188" i="13" s="1"/>
  <c r="Y188" i="13"/>
  <c r="Z188" i="13"/>
  <c r="R189" i="13"/>
  <c r="X189" i="13"/>
  <c r="B189" i="13" s="1"/>
  <c r="Y189" i="13"/>
  <c r="Z189" i="13"/>
  <c r="R190" i="13"/>
  <c r="X190" i="13"/>
  <c r="B190" i="13" s="1"/>
  <c r="Y190" i="13"/>
  <c r="AA190" i="13" s="1"/>
  <c r="Z190" i="13"/>
  <c r="R191" i="13"/>
  <c r="X191" i="13"/>
  <c r="B191" i="13" s="1"/>
  <c r="Y191" i="13"/>
  <c r="Z191" i="13"/>
  <c r="R192" i="13"/>
  <c r="X192" i="13"/>
  <c r="B192" i="13" s="1"/>
  <c r="Y192" i="13"/>
  <c r="AA192" i="13" s="1"/>
  <c r="Z192" i="13"/>
  <c r="R193" i="13"/>
  <c r="X193" i="13"/>
  <c r="B193" i="13" s="1"/>
  <c r="Y193" i="13"/>
  <c r="Z193" i="13"/>
  <c r="R194" i="13"/>
  <c r="X194" i="13"/>
  <c r="B194" i="13" s="1"/>
  <c r="Y194" i="13"/>
  <c r="Z194" i="13"/>
  <c r="R195" i="13"/>
  <c r="X195" i="13"/>
  <c r="B195" i="13" s="1"/>
  <c r="Y195" i="13"/>
  <c r="Z195" i="13"/>
  <c r="R196" i="13"/>
  <c r="X196" i="13"/>
  <c r="B196" i="13" s="1"/>
  <c r="Y196" i="13"/>
  <c r="AA196" i="13" s="1"/>
  <c r="Z196" i="13"/>
  <c r="R197" i="13"/>
  <c r="X197" i="13"/>
  <c r="B197" i="13" s="1"/>
  <c r="Y197" i="13"/>
  <c r="Z197" i="13"/>
  <c r="R198" i="13"/>
  <c r="X198" i="13"/>
  <c r="B198" i="13" s="1"/>
  <c r="Y198" i="13"/>
  <c r="Z198" i="13"/>
  <c r="R199" i="13"/>
  <c r="X199" i="13"/>
  <c r="B199" i="13" s="1"/>
  <c r="Y199" i="13"/>
  <c r="Z199" i="13"/>
  <c r="R200" i="13"/>
  <c r="X200" i="13"/>
  <c r="B200" i="13" s="1"/>
  <c r="Y200" i="13"/>
  <c r="Z200" i="13"/>
  <c r="R201" i="13"/>
  <c r="X201" i="13"/>
  <c r="B201" i="13" s="1"/>
  <c r="Y201" i="13"/>
  <c r="Z201" i="13"/>
  <c r="R202" i="13"/>
  <c r="X202" i="13"/>
  <c r="B202" i="13" s="1"/>
  <c r="Y202" i="13"/>
  <c r="AA202" i="13" s="1"/>
  <c r="Z202" i="13"/>
  <c r="R203" i="13"/>
  <c r="X203" i="13"/>
  <c r="B203" i="13" s="1"/>
  <c r="Y203" i="13"/>
  <c r="Z203" i="13"/>
  <c r="R204" i="13"/>
  <c r="X204" i="13"/>
  <c r="B204" i="13" s="1"/>
  <c r="Y204" i="13"/>
  <c r="Z204" i="13"/>
  <c r="R205" i="13"/>
  <c r="X205" i="13"/>
  <c r="B205" i="13" s="1"/>
  <c r="Y205" i="13"/>
  <c r="Z205" i="13"/>
  <c r="R206" i="13"/>
  <c r="X206" i="13"/>
  <c r="B206" i="13" s="1"/>
  <c r="Y206" i="13"/>
  <c r="Z206" i="13"/>
  <c r="R207" i="13"/>
  <c r="X207" i="13"/>
  <c r="B207" i="13" s="1"/>
  <c r="Y207" i="13"/>
  <c r="Z207" i="13"/>
  <c r="R208" i="13"/>
  <c r="X208" i="13"/>
  <c r="B208" i="13" s="1"/>
  <c r="Y208" i="13"/>
  <c r="AA208" i="13" s="1"/>
  <c r="Z208" i="13"/>
  <c r="R209" i="13"/>
  <c r="X209" i="13"/>
  <c r="B209" i="13" s="1"/>
  <c r="Y209" i="13"/>
  <c r="Z209" i="13"/>
  <c r="R210" i="13"/>
  <c r="X210" i="13"/>
  <c r="B210" i="13" s="1"/>
  <c r="Y210" i="13"/>
  <c r="Z210" i="13"/>
  <c r="R211" i="13"/>
  <c r="X211" i="13"/>
  <c r="B211" i="13" s="1"/>
  <c r="Y211" i="13"/>
  <c r="Z211" i="13"/>
  <c r="R212" i="13"/>
  <c r="X212" i="13"/>
  <c r="B212" i="13" s="1"/>
  <c r="Y212" i="13"/>
  <c r="AA212" i="13" s="1"/>
  <c r="Z212" i="13"/>
  <c r="R213" i="13"/>
  <c r="X213" i="13"/>
  <c r="B213" i="13" s="1"/>
  <c r="Y213" i="13"/>
  <c r="Z213" i="13"/>
  <c r="R214" i="13"/>
  <c r="X214" i="13"/>
  <c r="B214" i="13" s="1"/>
  <c r="Y214" i="13"/>
  <c r="AA214" i="13" s="1"/>
  <c r="Z214" i="13"/>
  <c r="R215" i="13"/>
  <c r="X215" i="13"/>
  <c r="B215" i="13" s="1"/>
  <c r="Y215" i="13"/>
  <c r="Z215" i="13"/>
  <c r="R216" i="13"/>
  <c r="X216" i="13"/>
  <c r="B216" i="13" s="1"/>
  <c r="Y216" i="13"/>
  <c r="Z216" i="13"/>
  <c r="R217" i="13"/>
  <c r="X217" i="13"/>
  <c r="B217" i="13" s="1"/>
  <c r="Y217" i="13"/>
  <c r="Z217" i="13"/>
  <c r="R218" i="13"/>
  <c r="X218" i="13"/>
  <c r="B218" i="13" s="1"/>
  <c r="Y218" i="13"/>
  <c r="Z218" i="13"/>
  <c r="R219" i="13"/>
  <c r="X219" i="13"/>
  <c r="B219" i="13" s="1"/>
  <c r="Y219" i="13"/>
  <c r="Z219" i="13"/>
  <c r="R220" i="13"/>
  <c r="X220" i="13"/>
  <c r="B220" i="13" s="1"/>
  <c r="Y220" i="13"/>
  <c r="Z220" i="13"/>
  <c r="R221" i="13"/>
  <c r="X221" i="13"/>
  <c r="B221" i="13" s="1"/>
  <c r="Y221" i="13"/>
  <c r="Z221" i="13"/>
  <c r="R222" i="13"/>
  <c r="X222" i="13"/>
  <c r="B222" i="13" s="1"/>
  <c r="Y222" i="13"/>
  <c r="AA222" i="13" s="1"/>
  <c r="Z222" i="13"/>
  <c r="R223" i="13"/>
  <c r="X223" i="13"/>
  <c r="B223" i="13" s="1"/>
  <c r="Y223" i="13"/>
  <c r="Z223" i="13"/>
  <c r="R224" i="13"/>
  <c r="X224" i="13"/>
  <c r="B224" i="13" s="1"/>
  <c r="Y224" i="13"/>
  <c r="AA224" i="13" s="1"/>
  <c r="Z224" i="13"/>
  <c r="R225" i="13"/>
  <c r="X225" i="13"/>
  <c r="B225" i="13" s="1"/>
  <c r="Y225" i="13"/>
  <c r="Z225" i="13"/>
  <c r="R226" i="13"/>
  <c r="X226" i="13"/>
  <c r="B226" i="13" s="1"/>
  <c r="Y226" i="13"/>
  <c r="Z226" i="13"/>
  <c r="R227" i="13"/>
  <c r="X227" i="13"/>
  <c r="B227" i="13" s="1"/>
  <c r="Y227" i="13"/>
  <c r="Z227" i="13"/>
  <c r="R228" i="13"/>
  <c r="X228" i="13"/>
  <c r="B228" i="13" s="1"/>
  <c r="Y228" i="13"/>
  <c r="AA228" i="13" s="1"/>
  <c r="Z228" i="13"/>
  <c r="R229" i="13"/>
  <c r="X229" i="13"/>
  <c r="B229" i="13" s="1"/>
  <c r="Y229" i="13"/>
  <c r="Z229" i="13"/>
  <c r="R230" i="13"/>
  <c r="X230" i="13"/>
  <c r="B230" i="13" s="1"/>
  <c r="Y230" i="13"/>
  <c r="Z230" i="13"/>
  <c r="R231" i="13"/>
  <c r="X231" i="13"/>
  <c r="B231" i="13" s="1"/>
  <c r="Y231" i="13"/>
  <c r="Z231" i="13"/>
  <c r="R232" i="13"/>
  <c r="X232" i="13"/>
  <c r="B232" i="13" s="1"/>
  <c r="Y232" i="13"/>
  <c r="Z232" i="13"/>
  <c r="R233" i="13"/>
  <c r="X233" i="13"/>
  <c r="B233" i="13" s="1"/>
  <c r="Y233" i="13"/>
  <c r="Z233" i="13"/>
  <c r="R234" i="13"/>
  <c r="X234" i="13"/>
  <c r="B234" i="13" s="1"/>
  <c r="Y234" i="13"/>
  <c r="Z234" i="13"/>
  <c r="R235" i="13"/>
  <c r="X235" i="13"/>
  <c r="B235" i="13" s="1"/>
  <c r="Y235" i="13"/>
  <c r="Z235" i="13"/>
  <c r="R236" i="13"/>
  <c r="X236" i="13"/>
  <c r="B236" i="13" s="1"/>
  <c r="Y236" i="13"/>
  <c r="Z236" i="13"/>
  <c r="R237" i="13"/>
  <c r="X237" i="13"/>
  <c r="B237" i="13" s="1"/>
  <c r="Y237" i="13"/>
  <c r="AA237" i="13" s="1"/>
  <c r="Z237" i="13"/>
  <c r="R238" i="13"/>
  <c r="X238" i="13"/>
  <c r="B238" i="13" s="1"/>
  <c r="Y238" i="13"/>
  <c r="Z238" i="13"/>
  <c r="R239" i="13"/>
  <c r="X239" i="13"/>
  <c r="B239" i="13" s="1"/>
  <c r="Y239" i="13"/>
  <c r="Z239" i="13"/>
  <c r="R240" i="13"/>
  <c r="X240" i="13"/>
  <c r="B240" i="13" s="1"/>
  <c r="Y240" i="13"/>
  <c r="AA240" i="13" s="1"/>
  <c r="Z240" i="13"/>
  <c r="R241" i="13"/>
  <c r="X241" i="13"/>
  <c r="B241" i="13" s="1"/>
  <c r="Y241" i="13"/>
  <c r="AA241" i="13" s="1"/>
  <c r="Z241" i="13"/>
  <c r="R242" i="13"/>
  <c r="X242" i="13"/>
  <c r="B242" i="13" s="1"/>
  <c r="Y242" i="13"/>
  <c r="Z242" i="13"/>
  <c r="R243" i="13"/>
  <c r="X243" i="13"/>
  <c r="B243" i="13" s="1"/>
  <c r="Y243" i="13"/>
  <c r="Z243" i="13"/>
  <c r="R244" i="13"/>
  <c r="X244" i="13"/>
  <c r="B244" i="13" s="1"/>
  <c r="Y244" i="13"/>
  <c r="Z244" i="13"/>
  <c r="R245" i="13"/>
  <c r="X245" i="13"/>
  <c r="B245" i="13" s="1"/>
  <c r="Y245" i="13"/>
  <c r="AA245" i="13" s="1"/>
  <c r="Z245" i="13"/>
  <c r="R246" i="13"/>
  <c r="X246" i="13"/>
  <c r="B246" i="13" s="1"/>
  <c r="Y246" i="13"/>
  <c r="Z246" i="13"/>
  <c r="R247" i="13"/>
  <c r="X247" i="13"/>
  <c r="B247" i="13" s="1"/>
  <c r="Y247" i="13"/>
  <c r="Z247" i="13"/>
  <c r="R248" i="13"/>
  <c r="X248" i="13"/>
  <c r="B248" i="13" s="1"/>
  <c r="Y248" i="13"/>
  <c r="Z248" i="13"/>
  <c r="R249" i="13"/>
  <c r="X249" i="13"/>
  <c r="B249" i="13" s="1"/>
  <c r="Y249" i="13"/>
  <c r="AA249" i="13" s="1"/>
  <c r="Z249" i="13"/>
  <c r="R250" i="13"/>
  <c r="X250" i="13"/>
  <c r="B250" i="13" s="1"/>
  <c r="Y250" i="13"/>
  <c r="Z250" i="13"/>
  <c r="R251" i="13"/>
  <c r="X251" i="13"/>
  <c r="B251" i="13" s="1"/>
  <c r="Y251" i="13"/>
  <c r="Z251" i="13"/>
  <c r="R252" i="13"/>
  <c r="X252" i="13"/>
  <c r="B252" i="13" s="1"/>
  <c r="Y252" i="13"/>
  <c r="Z252" i="13"/>
  <c r="R253" i="13"/>
  <c r="X253" i="13"/>
  <c r="B253" i="13" s="1"/>
  <c r="Y253" i="13"/>
  <c r="AA253" i="13" s="1"/>
  <c r="Z253" i="13"/>
  <c r="R254" i="13"/>
  <c r="X254" i="13"/>
  <c r="B254" i="13" s="1"/>
  <c r="Y254" i="13"/>
  <c r="Z254" i="13"/>
  <c r="R255" i="13"/>
  <c r="X255" i="13"/>
  <c r="B255" i="13" s="1"/>
  <c r="Y255" i="13"/>
  <c r="Z255" i="13"/>
  <c r="R256" i="13"/>
  <c r="X256" i="13"/>
  <c r="B256" i="13" s="1"/>
  <c r="Y256" i="13"/>
  <c r="AA256" i="13" s="1"/>
  <c r="Z256" i="13"/>
  <c r="R257" i="13"/>
  <c r="X257" i="13"/>
  <c r="B257" i="13" s="1"/>
  <c r="Y257" i="13"/>
  <c r="Z257" i="13"/>
  <c r="R258" i="13"/>
  <c r="X258" i="13"/>
  <c r="B258" i="13" s="1"/>
  <c r="Y258" i="13"/>
  <c r="Z258" i="13"/>
  <c r="R259" i="13"/>
  <c r="X259" i="13"/>
  <c r="B259" i="13" s="1"/>
  <c r="Y259" i="13"/>
  <c r="Z259" i="13"/>
  <c r="R260" i="13"/>
  <c r="X260" i="13"/>
  <c r="B260" i="13" s="1"/>
  <c r="Y260" i="13"/>
  <c r="Z260" i="13"/>
  <c r="R261" i="13"/>
  <c r="X261" i="13"/>
  <c r="B261" i="13" s="1"/>
  <c r="Y261" i="13"/>
  <c r="AA261" i="13" s="1"/>
  <c r="Z261" i="13"/>
  <c r="R262" i="13"/>
  <c r="X262" i="13"/>
  <c r="B262" i="13" s="1"/>
  <c r="Y262" i="13"/>
  <c r="AA262" i="13" s="1"/>
  <c r="Z262" i="13"/>
  <c r="R263" i="13"/>
  <c r="X263" i="13"/>
  <c r="B263" i="13" s="1"/>
  <c r="Y263" i="13"/>
  <c r="Z263" i="13"/>
  <c r="R264" i="13"/>
  <c r="X264" i="13"/>
  <c r="B264" i="13" s="1"/>
  <c r="Y264" i="13"/>
  <c r="Z264" i="13"/>
  <c r="R265" i="13"/>
  <c r="X265" i="13"/>
  <c r="B265" i="13" s="1"/>
  <c r="Y265" i="13"/>
  <c r="Z265" i="13"/>
  <c r="R266" i="13"/>
  <c r="X266" i="13"/>
  <c r="B266" i="13" s="1"/>
  <c r="Y266" i="13"/>
  <c r="AA266" i="13" s="1"/>
  <c r="Z266" i="13"/>
  <c r="R267" i="13"/>
  <c r="X267" i="13"/>
  <c r="B267" i="13" s="1"/>
  <c r="Y267" i="13"/>
  <c r="Z267" i="13"/>
  <c r="R268" i="13"/>
  <c r="X268" i="13"/>
  <c r="B268" i="13" s="1"/>
  <c r="Y268" i="13"/>
  <c r="Z268" i="13"/>
  <c r="R269" i="13"/>
  <c r="X269" i="13"/>
  <c r="B269" i="13" s="1"/>
  <c r="Y269" i="13"/>
  <c r="AA269" i="13" s="1"/>
  <c r="Z269" i="13"/>
  <c r="R270" i="13"/>
  <c r="X270" i="13"/>
  <c r="B270" i="13" s="1"/>
  <c r="Y270" i="13"/>
  <c r="Z270" i="13"/>
  <c r="R271" i="13"/>
  <c r="X271" i="13"/>
  <c r="B271" i="13" s="1"/>
  <c r="Y271" i="13"/>
  <c r="Z271" i="13"/>
  <c r="R272" i="13"/>
  <c r="X272" i="13"/>
  <c r="B272" i="13" s="1"/>
  <c r="Y272" i="13"/>
  <c r="AA272" i="13" s="1"/>
  <c r="Z272" i="13"/>
  <c r="R273" i="13"/>
  <c r="X273" i="13"/>
  <c r="B273" i="13" s="1"/>
  <c r="Y273" i="13"/>
  <c r="Z273" i="13"/>
  <c r="R274" i="13"/>
  <c r="X274" i="13"/>
  <c r="B274" i="13" s="1"/>
  <c r="Y274" i="13"/>
  <c r="Z274" i="13"/>
  <c r="R275" i="13"/>
  <c r="X275" i="13"/>
  <c r="B275" i="13" s="1"/>
  <c r="Y275" i="13"/>
  <c r="Z275" i="13"/>
  <c r="R276" i="13"/>
  <c r="X276" i="13"/>
  <c r="B276" i="13" s="1"/>
  <c r="Y276" i="13"/>
  <c r="Z276" i="13"/>
  <c r="R277" i="13"/>
  <c r="X277" i="13"/>
  <c r="B277" i="13" s="1"/>
  <c r="Y277" i="13"/>
  <c r="Z277" i="13"/>
  <c r="R278" i="13"/>
  <c r="X278" i="13"/>
  <c r="B278" i="13" s="1"/>
  <c r="Y278" i="13"/>
  <c r="AA278" i="13" s="1"/>
  <c r="Z278" i="13"/>
  <c r="R279" i="13"/>
  <c r="X279" i="13"/>
  <c r="B279" i="13" s="1"/>
  <c r="Y279" i="13"/>
  <c r="Z279" i="13"/>
  <c r="R280" i="13"/>
  <c r="X280" i="13"/>
  <c r="B280" i="13" s="1"/>
  <c r="Y280" i="13"/>
  <c r="AA280" i="13" s="1"/>
  <c r="Z280" i="13"/>
  <c r="R281" i="13"/>
  <c r="X281" i="13"/>
  <c r="B281" i="13" s="1"/>
  <c r="Y281" i="13"/>
  <c r="Z281" i="13"/>
  <c r="R282" i="13"/>
  <c r="X282" i="13"/>
  <c r="B282" i="13" s="1"/>
  <c r="Y282" i="13"/>
  <c r="Z282" i="13"/>
  <c r="R283" i="13"/>
  <c r="X283" i="13"/>
  <c r="B283" i="13" s="1"/>
  <c r="Y283" i="13"/>
  <c r="Z283" i="13"/>
  <c r="R284" i="13"/>
  <c r="X284" i="13"/>
  <c r="B284" i="13" s="1"/>
  <c r="Y284" i="13"/>
  <c r="Z284" i="13"/>
  <c r="R285" i="13"/>
  <c r="X285" i="13"/>
  <c r="B285" i="13" s="1"/>
  <c r="Y285" i="13"/>
  <c r="Z285" i="13"/>
  <c r="R286" i="13"/>
  <c r="X286" i="13"/>
  <c r="B286" i="13" s="1"/>
  <c r="Y286" i="13"/>
  <c r="Z286" i="13"/>
  <c r="R287" i="13"/>
  <c r="X287" i="13"/>
  <c r="B287" i="13" s="1"/>
  <c r="Y287" i="13"/>
  <c r="Z287" i="13"/>
  <c r="R288" i="13"/>
  <c r="X288" i="13"/>
  <c r="B288" i="13" s="1"/>
  <c r="Y288" i="13"/>
  <c r="Z288" i="13"/>
  <c r="R289" i="13"/>
  <c r="X289" i="13"/>
  <c r="B289" i="13" s="1"/>
  <c r="Y289" i="13"/>
  <c r="Z289" i="13"/>
  <c r="R290" i="13"/>
  <c r="X290" i="13"/>
  <c r="B290" i="13" s="1"/>
  <c r="Y290" i="13"/>
  <c r="Z290" i="13"/>
  <c r="R291" i="13"/>
  <c r="X291" i="13"/>
  <c r="B291" i="13" s="1"/>
  <c r="Y291" i="13"/>
  <c r="Z291" i="13"/>
  <c r="R292" i="13"/>
  <c r="X292" i="13"/>
  <c r="B292" i="13" s="1"/>
  <c r="Y292" i="13"/>
  <c r="Z292" i="13"/>
  <c r="R293" i="13"/>
  <c r="X293" i="13"/>
  <c r="B293" i="13" s="1"/>
  <c r="Y293" i="13"/>
  <c r="Z293" i="13"/>
  <c r="R294" i="13"/>
  <c r="X294" i="13"/>
  <c r="B294" i="13" s="1"/>
  <c r="Y294" i="13"/>
  <c r="AA294" i="13" s="1"/>
  <c r="Z294" i="13"/>
  <c r="R295" i="13"/>
  <c r="X295" i="13"/>
  <c r="B295" i="13" s="1"/>
  <c r="Y295" i="13"/>
  <c r="Z295" i="13"/>
  <c r="R296" i="13"/>
  <c r="X296" i="13"/>
  <c r="B296" i="13" s="1"/>
  <c r="Y296" i="13"/>
  <c r="Z296" i="13"/>
  <c r="R297" i="13"/>
  <c r="X297" i="13"/>
  <c r="B297" i="13" s="1"/>
  <c r="Y297" i="13"/>
  <c r="Z297" i="13"/>
  <c r="R298" i="13"/>
  <c r="X298" i="13"/>
  <c r="B298" i="13" s="1"/>
  <c r="Y298" i="13"/>
  <c r="Z298" i="13"/>
  <c r="R299" i="13"/>
  <c r="X299" i="13"/>
  <c r="B299" i="13" s="1"/>
  <c r="Y299" i="13"/>
  <c r="Z299" i="13"/>
  <c r="R300" i="13"/>
  <c r="X300" i="13"/>
  <c r="B300" i="13" s="1"/>
  <c r="Y300" i="13"/>
  <c r="Z300" i="13"/>
  <c r="R301" i="13"/>
  <c r="X301" i="13"/>
  <c r="B301" i="13" s="1"/>
  <c r="Y301" i="13"/>
  <c r="Z301" i="13"/>
  <c r="R302" i="13"/>
  <c r="X302" i="13"/>
  <c r="B302" i="13" s="1"/>
  <c r="Y302" i="13"/>
  <c r="AA302" i="13" s="1"/>
  <c r="Z302" i="13"/>
  <c r="R303" i="13"/>
  <c r="X303" i="13"/>
  <c r="B303" i="13" s="1"/>
  <c r="Y303" i="13"/>
  <c r="Z303" i="13"/>
  <c r="R304" i="13"/>
  <c r="X304" i="13"/>
  <c r="B304" i="13" s="1"/>
  <c r="Y304" i="13"/>
  <c r="Z304" i="13"/>
  <c r="R305" i="13"/>
  <c r="X305" i="13"/>
  <c r="B305" i="13" s="1"/>
  <c r="Y305" i="13"/>
  <c r="Z305" i="13"/>
  <c r="R306" i="13"/>
  <c r="X306" i="13"/>
  <c r="B306" i="13" s="1"/>
  <c r="Y306" i="13"/>
  <c r="AA306" i="13" s="1"/>
  <c r="Z306" i="13"/>
  <c r="R307" i="13"/>
  <c r="X307" i="13"/>
  <c r="B307" i="13" s="1"/>
  <c r="Y307" i="13"/>
  <c r="Z307" i="13"/>
  <c r="R308" i="13"/>
  <c r="X308" i="13"/>
  <c r="B308" i="13" s="1"/>
  <c r="Y308" i="13"/>
  <c r="Z308" i="13"/>
  <c r="R309" i="13"/>
  <c r="X309" i="13"/>
  <c r="B309" i="13" s="1"/>
  <c r="Y309" i="13"/>
  <c r="Z309" i="13"/>
  <c r="R310" i="13"/>
  <c r="X310" i="13"/>
  <c r="B310" i="13" s="1"/>
  <c r="Y310" i="13"/>
  <c r="Z310" i="13"/>
  <c r="R311" i="13"/>
  <c r="X311" i="13"/>
  <c r="B311" i="13" s="1"/>
  <c r="Y311" i="13"/>
  <c r="Z311" i="13"/>
  <c r="R312" i="13"/>
  <c r="X312" i="13"/>
  <c r="B312" i="13" s="1"/>
  <c r="Y312" i="13"/>
  <c r="Z312" i="13"/>
  <c r="R313" i="13"/>
  <c r="X313" i="13"/>
  <c r="B313" i="13" s="1"/>
  <c r="Y313" i="13"/>
  <c r="Z313" i="13"/>
  <c r="R314" i="13"/>
  <c r="X314" i="13"/>
  <c r="B314" i="13" s="1"/>
  <c r="Y314" i="13"/>
  <c r="AA314" i="13" s="1"/>
  <c r="Z314" i="13"/>
  <c r="R315" i="13"/>
  <c r="X315" i="13"/>
  <c r="B315" i="13" s="1"/>
  <c r="Y315" i="13"/>
  <c r="Z315" i="13"/>
  <c r="R316" i="13"/>
  <c r="X316" i="13"/>
  <c r="B316" i="13" s="1"/>
  <c r="Y316" i="13"/>
  <c r="AA316" i="13" s="1"/>
  <c r="Z316" i="13"/>
  <c r="R317" i="13"/>
  <c r="X317" i="13"/>
  <c r="B317" i="13" s="1"/>
  <c r="Y317" i="13"/>
  <c r="Z317" i="13"/>
  <c r="R318" i="13"/>
  <c r="X318" i="13"/>
  <c r="B318" i="13" s="1"/>
  <c r="Y318" i="13"/>
  <c r="Z318" i="13"/>
  <c r="R319" i="13"/>
  <c r="X319" i="13"/>
  <c r="B319" i="13" s="1"/>
  <c r="Y319" i="13"/>
  <c r="Z319" i="13"/>
  <c r="R320" i="13"/>
  <c r="X320" i="13"/>
  <c r="B320" i="13" s="1"/>
  <c r="Y320" i="13"/>
  <c r="AA320" i="13" s="1"/>
  <c r="Z320" i="13"/>
  <c r="R321" i="13"/>
  <c r="X321" i="13"/>
  <c r="B321" i="13" s="1"/>
  <c r="Y321" i="13"/>
  <c r="Z321" i="13"/>
  <c r="R322" i="13"/>
  <c r="X322" i="13"/>
  <c r="B322" i="13" s="1"/>
  <c r="Y322" i="13"/>
  <c r="Z322" i="13"/>
  <c r="R323" i="13"/>
  <c r="X323" i="13"/>
  <c r="B323" i="13" s="1"/>
  <c r="Y323" i="13"/>
  <c r="Z323" i="13"/>
  <c r="R324" i="13"/>
  <c r="X324" i="13"/>
  <c r="B324" i="13" s="1"/>
  <c r="Y324" i="13"/>
  <c r="AA324" i="13" s="1"/>
  <c r="Z324" i="13"/>
  <c r="R325" i="13"/>
  <c r="X325" i="13"/>
  <c r="B325" i="13" s="1"/>
  <c r="Y325" i="13"/>
  <c r="Z325" i="13"/>
  <c r="R326" i="13"/>
  <c r="X326" i="13"/>
  <c r="B326" i="13" s="1"/>
  <c r="Y326" i="13"/>
  <c r="AA326" i="13" s="1"/>
  <c r="Z326" i="13"/>
  <c r="R327" i="13"/>
  <c r="X327" i="13"/>
  <c r="B327" i="13" s="1"/>
  <c r="Y327" i="13"/>
  <c r="Z327" i="13"/>
  <c r="R328" i="13"/>
  <c r="X328" i="13"/>
  <c r="B328" i="13" s="1"/>
  <c r="Y328" i="13"/>
  <c r="Z328" i="13"/>
  <c r="R329" i="13"/>
  <c r="X329" i="13"/>
  <c r="B329" i="13" s="1"/>
  <c r="Y329" i="13"/>
  <c r="Z329" i="13"/>
  <c r="R330" i="13"/>
  <c r="X330" i="13"/>
  <c r="B330" i="13" s="1"/>
  <c r="Y330" i="13"/>
  <c r="Z330" i="13"/>
  <c r="R331" i="13"/>
  <c r="X331" i="13"/>
  <c r="B331" i="13" s="1"/>
  <c r="Y331" i="13"/>
  <c r="Z331" i="13"/>
  <c r="R332" i="13"/>
  <c r="X332" i="13"/>
  <c r="B332" i="13" s="1"/>
  <c r="Y332" i="13"/>
  <c r="Z332" i="13"/>
  <c r="R333" i="13"/>
  <c r="X333" i="13"/>
  <c r="B333" i="13" s="1"/>
  <c r="Y333" i="13"/>
  <c r="Z333" i="13"/>
  <c r="R334" i="13"/>
  <c r="X334" i="13"/>
  <c r="B334" i="13" s="1"/>
  <c r="Y334" i="13"/>
  <c r="Z334" i="13"/>
  <c r="R335" i="13"/>
  <c r="X335" i="13"/>
  <c r="B335" i="13" s="1"/>
  <c r="Y335" i="13"/>
  <c r="Z335" i="13"/>
  <c r="R336" i="13"/>
  <c r="X336" i="13"/>
  <c r="B336" i="13" s="1"/>
  <c r="Y336" i="13"/>
  <c r="AA336" i="13" s="1"/>
  <c r="Z336" i="13"/>
  <c r="R337" i="13"/>
  <c r="X337" i="13"/>
  <c r="B337" i="13" s="1"/>
  <c r="Y337" i="13"/>
  <c r="Z337" i="13"/>
  <c r="R338" i="13"/>
  <c r="X338" i="13"/>
  <c r="B338" i="13" s="1"/>
  <c r="Y338" i="13"/>
  <c r="Z338" i="13"/>
  <c r="R339" i="13"/>
  <c r="X339" i="13"/>
  <c r="B339" i="13" s="1"/>
  <c r="Y339" i="13"/>
  <c r="Z339" i="13"/>
  <c r="R340" i="13"/>
  <c r="X340" i="13"/>
  <c r="B340" i="13" s="1"/>
  <c r="Y340" i="13"/>
  <c r="Z340" i="13"/>
  <c r="R341" i="13"/>
  <c r="X341" i="13"/>
  <c r="B341" i="13" s="1"/>
  <c r="Y341" i="13"/>
  <c r="Z341" i="13"/>
  <c r="R342" i="13"/>
  <c r="X342" i="13"/>
  <c r="B342" i="13" s="1"/>
  <c r="Y342" i="13"/>
  <c r="AA342" i="13" s="1"/>
  <c r="Z342" i="13"/>
  <c r="R343" i="13"/>
  <c r="X343" i="13"/>
  <c r="B343" i="13" s="1"/>
  <c r="Y343" i="13"/>
  <c r="Z343" i="13"/>
  <c r="R344" i="13"/>
  <c r="X344" i="13"/>
  <c r="B344" i="13" s="1"/>
  <c r="Y344" i="13"/>
  <c r="AA344" i="13" s="1"/>
  <c r="Z344" i="13"/>
  <c r="R345" i="13"/>
  <c r="X345" i="13"/>
  <c r="B345" i="13" s="1"/>
  <c r="Y345" i="13"/>
  <c r="AA345" i="13" s="1"/>
  <c r="Z345" i="13"/>
  <c r="R346" i="13"/>
  <c r="X346" i="13"/>
  <c r="B346" i="13" s="1"/>
  <c r="Y346" i="13"/>
  <c r="Z346" i="13"/>
  <c r="R347" i="13"/>
  <c r="X347" i="13"/>
  <c r="B347" i="13" s="1"/>
  <c r="Y347" i="13"/>
  <c r="Z347" i="13"/>
  <c r="R348" i="13"/>
  <c r="X348" i="13"/>
  <c r="B348" i="13" s="1"/>
  <c r="Y348" i="13"/>
  <c r="Z348" i="13"/>
  <c r="R349" i="13"/>
  <c r="X349" i="13"/>
  <c r="B349" i="13" s="1"/>
  <c r="Y349" i="13"/>
  <c r="AA349" i="13" s="1"/>
  <c r="Z349" i="13"/>
  <c r="R350" i="13"/>
  <c r="X350" i="13"/>
  <c r="B350" i="13" s="1"/>
  <c r="Y350" i="13"/>
  <c r="Z350" i="13"/>
  <c r="R351" i="13"/>
  <c r="X351" i="13"/>
  <c r="B351" i="13" s="1"/>
  <c r="Y351" i="13"/>
  <c r="Z351" i="13"/>
  <c r="R352" i="13"/>
  <c r="X352" i="13"/>
  <c r="B352" i="13" s="1"/>
  <c r="Y352" i="13"/>
  <c r="Z352" i="13"/>
  <c r="R353" i="13"/>
  <c r="X353" i="13"/>
  <c r="B353" i="13" s="1"/>
  <c r="Y353" i="13"/>
  <c r="AA353" i="13" s="1"/>
  <c r="Z353" i="13"/>
  <c r="R354" i="13"/>
  <c r="X354" i="13"/>
  <c r="B354" i="13" s="1"/>
  <c r="Y354" i="13"/>
  <c r="Z354" i="13"/>
  <c r="R355" i="13"/>
  <c r="X355" i="13"/>
  <c r="B355" i="13" s="1"/>
  <c r="Y355" i="13"/>
  <c r="Z355" i="13"/>
  <c r="R356" i="13"/>
  <c r="X356" i="13"/>
  <c r="B356" i="13" s="1"/>
  <c r="Y356" i="13"/>
  <c r="Z356" i="13"/>
  <c r="R357" i="13"/>
  <c r="X357" i="13"/>
  <c r="B357" i="13" s="1"/>
  <c r="Y357" i="13"/>
  <c r="Z357" i="13"/>
  <c r="R358" i="13"/>
  <c r="X358" i="13"/>
  <c r="B358" i="13" s="1"/>
  <c r="Y358" i="13"/>
  <c r="Z358" i="13"/>
  <c r="R359" i="13"/>
  <c r="X359" i="13"/>
  <c r="B359" i="13" s="1"/>
  <c r="Y359" i="13"/>
  <c r="Z359" i="13"/>
  <c r="R360" i="13"/>
  <c r="X360" i="13"/>
  <c r="B360" i="13" s="1"/>
  <c r="Y360" i="13"/>
  <c r="Z360" i="13"/>
  <c r="R361" i="13"/>
  <c r="X361" i="13"/>
  <c r="B361" i="13" s="1"/>
  <c r="Y361" i="13"/>
  <c r="AA361" i="13" s="1"/>
  <c r="Z361" i="13"/>
  <c r="R362" i="13"/>
  <c r="X362" i="13"/>
  <c r="B362" i="13" s="1"/>
  <c r="Y362" i="13"/>
  <c r="Z362" i="13"/>
  <c r="R363" i="13"/>
  <c r="X363" i="13"/>
  <c r="B363" i="13" s="1"/>
  <c r="Y363" i="13"/>
  <c r="Z363" i="13"/>
  <c r="R364" i="13"/>
  <c r="X364" i="13"/>
  <c r="B364" i="13" s="1"/>
  <c r="Y364" i="13"/>
  <c r="Z364" i="13"/>
  <c r="R365" i="13"/>
  <c r="X365" i="13"/>
  <c r="B365" i="13" s="1"/>
  <c r="Y365" i="13"/>
  <c r="Z365" i="13"/>
  <c r="R366" i="13"/>
  <c r="X366" i="13"/>
  <c r="B366" i="13" s="1"/>
  <c r="Y366" i="13"/>
  <c r="Z366" i="13"/>
  <c r="R367" i="13"/>
  <c r="X367" i="13"/>
  <c r="B367" i="13" s="1"/>
  <c r="Y367" i="13"/>
  <c r="Z367" i="13"/>
  <c r="R368" i="13"/>
  <c r="X368" i="13"/>
  <c r="B368" i="13" s="1"/>
  <c r="Y368" i="13"/>
  <c r="Z368" i="13"/>
  <c r="R369" i="13"/>
  <c r="X369" i="13"/>
  <c r="B369" i="13" s="1"/>
  <c r="Y369" i="13"/>
  <c r="AA369" i="13" s="1"/>
  <c r="Z369" i="13"/>
  <c r="R370" i="13"/>
  <c r="X370" i="13"/>
  <c r="B370" i="13" s="1"/>
  <c r="Y370" i="13"/>
  <c r="Z370" i="13"/>
  <c r="R371" i="13"/>
  <c r="X371" i="13"/>
  <c r="B371" i="13" s="1"/>
  <c r="Y371" i="13"/>
  <c r="Z371" i="13"/>
  <c r="R372" i="13"/>
  <c r="X372" i="13"/>
  <c r="B372" i="13" s="1"/>
  <c r="Y372" i="13"/>
  <c r="Z372" i="13"/>
  <c r="R373" i="13"/>
  <c r="X373" i="13"/>
  <c r="B373" i="13" s="1"/>
  <c r="Y373" i="13"/>
  <c r="Z373" i="13"/>
  <c r="R374" i="13"/>
  <c r="X374" i="13"/>
  <c r="B374" i="13" s="1"/>
  <c r="Y374" i="13"/>
  <c r="AA374" i="13" s="1"/>
  <c r="Z374" i="13"/>
  <c r="R375" i="13"/>
  <c r="X375" i="13"/>
  <c r="B375" i="13" s="1"/>
  <c r="Y375" i="13"/>
  <c r="Z375" i="13"/>
  <c r="R376" i="13"/>
  <c r="X376" i="13"/>
  <c r="B376" i="13" s="1"/>
  <c r="Y376" i="13"/>
  <c r="Z376" i="13"/>
  <c r="R377" i="13"/>
  <c r="X377" i="13"/>
  <c r="B377" i="13" s="1"/>
  <c r="Y377" i="13"/>
  <c r="Z377" i="13"/>
  <c r="R378" i="13"/>
  <c r="X378" i="13"/>
  <c r="B378" i="13" s="1"/>
  <c r="Y378" i="13"/>
  <c r="AA378" i="13" s="1"/>
  <c r="Z378" i="13"/>
  <c r="R379" i="13"/>
  <c r="X379" i="13"/>
  <c r="B379" i="13" s="1"/>
  <c r="Y379" i="13"/>
  <c r="Z379" i="13"/>
  <c r="R380" i="13"/>
  <c r="X380" i="13"/>
  <c r="B380" i="13" s="1"/>
  <c r="Y380" i="13"/>
  <c r="AA380" i="13" s="1"/>
  <c r="Z380" i="13"/>
  <c r="R381" i="13"/>
  <c r="X381" i="13"/>
  <c r="B381" i="13" s="1"/>
  <c r="Y381" i="13"/>
  <c r="AA381" i="13" s="1"/>
  <c r="Z381" i="13"/>
  <c r="R382" i="13"/>
  <c r="X382" i="13"/>
  <c r="B382" i="13" s="1"/>
  <c r="Y382" i="13"/>
  <c r="Z382" i="13"/>
  <c r="R383" i="13"/>
  <c r="X383" i="13"/>
  <c r="B383" i="13" s="1"/>
  <c r="Y383" i="13"/>
  <c r="Z383" i="13"/>
  <c r="R384" i="13"/>
  <c r="X384" i="13"/>
  <c r="B384" i="13" s="1"/>
  <c r="Y384" i="13"/>
  <c r="Z384" i="13"/>
  <c r="R385" i="13"/>
  <c r="X385" i="13"/>
  <c r="B385" i="13" s="1"/>
  <c r="Y385" i="13"/>
  <c r="AA385" i="13" s="1"/>
  <c r="Z385" i="13"/>
  <c r="R386" i="13"/>
  <c r="X386" i="13"/>
  <c r="B386" i="13" s="1"/>
  <c r="Y386" i="13"/>
  <c r="Z386" i="13"/>
  <c r="R387" i="13"/>
  <c r="X387" i="13"/>
  <c r="B387" i="13" s="1"/>
  <c r="Y387" i="13"/>
  <c r="Z387" i="13"/>
  <c r="R388" i="13"/>
  <c r="X388" i="13"/>
  <c r="B388" i="13" s="1"/>
  <c r="Y388" i="13"/>
  <c r="AA388" i="13" s="1"/>
  <c r="Z388" i="13"/>
  <c r="R389" i="13"/>
  <c r="X389" i="13"/>
  <c r="B389" i="13" s="1"/>
  <c r="Y389" i="13"/>
  <c r="Z389" i="13"/>
  <c r="R390" i="13"/>
  <c r="X390" i="13"/>
  <c r="B390" i="13" s="1"/>
  <c r="Y390" i="13"/>
  <c r="Z390" i="13"/>
  <c r="R391" i="13"/>
  <c r="X391" i="13"/>
  <c r="B391" i="13" s="1"/>
  <c r="Y391" i="13"/>
  <c r="Z391" i="13"/>
  <c r="R392" i="13"/>
  <c r="X392" i="13"/>
  <c r="B392" i="13" s="1"/>
  <c r="Y392" i="13"/>
  <c r="AA392" i="13" s="1"/>
  <c r="Z392" i="13"/>
  <c r="R393" i="13"/>
  <c r="X393" i="13"/>
  <c r="B393" i="13" s="1"/>
  <c r="Y393" i="13"/>
  <c r="AA393" i="13" s="1"/>
  <c r="Z393" i="13"/>
  <c r="R394" i="13"/>
  <c r="X394" i="13"/>
  <c r="B394" i="13" s="1"/>
  <c r="Y394" i="13"/>
  <c r="Z394" i="13"/>
  <c r="R395" i="13"/>
  <c r="X395" i="13"/>
  <c r="B395" i="13" s="1"/>
  <c r="Y395" i="13"/>
  <c r="Z395" i="13"/>
  <c r="R396" i="13"/>
  <c r="X396" i="13"/>
  <c r="B396" i="13" s="1"/>
  <c r="Y396" i="13"/>
  <c r="Z396" i="13"/>
  <c r="R397" i="13"/>
  <c r="X397" i="13"/>
  <c r="B397" i="13" s="1"/>
  <c r="Y397" i="13"/>
  <c r="AA397" i="13" s="1"/>
  <c r="Z397" i="13"/>
  <c r="R398" i="13"/>
  <c r="X398" i="13"/>
  <c r="B398" i="13" s="1"/>
  <c r="Y398" i="13"/>
  <c r="Z398" i="13"/>
  <c r="R399" i="13"/>
  <c r="X399" i="13"/>
  <c r="B399" i="13" s="1"/>
  <c r="Y399" i="13"/>
  <c r="Z399" i="13"/>
  <c r="R400" i="13"/>
  <c r="X400" i="13"/>
  <c r="B400" i="13" s="1"/>
  <c r="Y400" i="13"/>
  <c r="AA400" i="13" s="1"/>
  <c r="Z400" i="13"/>
  <c r="R401" i="13"/>
  <c r="X401" i="13"/>
  <c r="B401" i="13" s="1"/>
  <c r="Y401" i="13"/>
  <c r="AA401" i="13" s="1"/>
  <c r="Z401" i="13"/>
  <c r="R402" i="13"/>
  <c r="X402" i="13"/>
  <c r="B402" i="13" s="1"/>
  <c r="Y402" i="13"/>
  <c r="Z402" i="13"/>
  <c r="R403" i="13"/>
  <c r="X403" i="13"/>
  <c r="B403" i="13" s="1"/>
  <c r="Y403" i="13"/>
  <c r="Z403" i="13"/>
  <c r="R404" i="13"/>
  <c r="X404" i="13"/>
  <c r="B404" i="13" s="1"/>
  <c r="Y404" i="13"/>
  <c r="Z404" i="13"/>
  <c r="R405" i="13"/>
  <c r="X405" i="13"/>
  <c r="B405" i="13" s="1"/>
  <c r="Y405" i="13"/>
  <c r="Z405" i="13"/>
  <c r="R406" i="13"/>
  <c r="X406" i="13"/>
  <c r="B406" i="13" s="1"/>
  <c r="Y406" i="13"/>
  <c r="Z406" i="13"/>
  <c r="R407" i="13"/>
  <c r="X407" i="13"/>
  <c r="B407" i="13" s="1"/>
  <c r="Y407" i="13"/>
  <c r="Z407" i="13"/>
  <c r="R408" i="13"/>
  <c r="X408" i="13"/>
  <c r="B408" i="13" s="1"/>
  <c r="Y408" i="13"/>
  <c r="Z408" i="13"/>
  <c r="R409" i="13"/>
  <c r="X409" i="13"/>
  <c r="B409" i="13" s="1"/>
  <c r="Y409" i="13"/>
  <c r="Z409" i="13"/>
  <c r="R410" i="13"/>
  <c r="X410" i="13"/>
  <c r="B410" i="13" s="1"/>
  <c r="Y410" i="13"/>
  <c r="Z410" i="13"/>
  <c r="R411" i="13"/>
  <c r="X411" i="13"/>
  <c r="B411" i="13" s="1"/>
  <c r="Y411" i="13"/>
  <c r="Z411" i="13"/>
  <c r="R412" i="13"/>
  <c r="X412" i="13"/>
  <c r="B412" i="13" s="1"/>
  <c r="Y412" i="13"/>
  <c r="Z412" i="13"/>
  <c r="R413" i="13"/>
  <c r="X413" i="13"/>
  <c r="B413" i="13" s="1"/>
  <c r="Y413" i="13"/>
  <c r="Z413" i="13"/>
  <c r="R414" i="13"/>
  <c r="X414" i="13"/>
  <c r="B414" i="13" s="1"/>
  <c r="Y414" i="13"/>
  <c r="AA414" i="13" s="1"/>
  <c r="Z414" i="13"/>
  <c r="R415" i="13"/>
  <c r="X415" i="13"/>
  <c r="B415" i="13" s="1"/>
  <c r="Y415" i="13"/>
  <c r="Z415" i="13"/>
  <c r="R416" i="13"/>
  <c r="X416" i="13"/>
  <c r="B416" i="13" s="1"/>
  <c r="Y416" i="13"/>
  <c r="AA416" i="13" s="1"/>
  <c r="Z416" i="13"/>
  <c r="R417" i="13"/>
  <c r="X417" i="13"/>
  <c r="B417" i="13" s="1"/>
  <c r="Y417" i="13"/>
  <c r="Z417" i="13"/>
  <c r="R418" i="13"/>
  <c r="X418" i="13"/>
  <c r="B418" i="13" s="1"/>
  <c r="Y418" i="13"/>
  <c r="Z418" i="13"/>
  <c r="R419" i="13"/>
  <c r="X419" i="13"/>
  <c r="B419" i="13" s="1"/>
  <c r="Y419" i="13"/>
  <c r="Z419" i="13"/>
  <c r="R420" i="13"/>
  <c r="X420" i="13"/>
  <c r="B420" i="13" s="1"/>
  <c r="Y420" i="13"/>
  <c r="Z420" i="13"/>
  <c r="R421" i="13"/>
  <c r="X421" i="13"/>
  <c r="B421" i="13" s="1"/>
  <c r="Y421" i="13"/>
  <c r="Z421" i="13"/>
  <c r="R422" i="13"/>
  <c r="X422" i="13"/>
  <c r="B422" i="13" s="1"/>
  <c r="Y422" i="13"/>
  <c r="Z422" i="13"/>
  <c r="R423" i="13"/>
  <c r="X423" i="13"/>
  <c r="B423" i="13" s="1"/>
  <c r="Y423" i="13"/>
  <c r="Z423" i="13"/>
  <c r="R424" i="13"/>
  <c r="X424" i="13"/>
  <c r="B424" i="13" s="1"/>
  <c r="Y424" i="13"/>
  <c r="Z424" i="13"/>
  <c r="R425" i="13"/>
  <c r="X425" i="13"/>
  <c r="B425" i="13" s="1"/>
  <c r="Y425" i="13"/>
  <c r="AA425" i="13" s="1"/>
  <c r="Z425" i="13"/>
  <c r="R426" i="13"/>
  <c r="X426" i="13"/>
  <c r="B426" i="13" s="1"/>
  <c r="Y426" i="13"/>
  <c r="Z426" i="13"/>
  <c r="R427" i="13"/>
  <c r="X427" i="13"/>
  <c r="B427" i="13" s="1"/>
  <c r="Y427" i="13"/>
  <c r="Z427" i="13"/>
  <c r="R428" i="13"/>
  <c r="X428" i="13"/>
  <c r="B428" i="13" s="1"/>
  <c r="Y428" i="13"/>
  <c r="AA428" i="13" s="1"/>
  <c r="Z428" i="13"/>
  <c r="R429" i="13"/>
  <c r="X429" i="13"/>
  <c r="B429" i="13" s="1"/>
  <c r="Y429" i="13"/>
  <c r="Z429" i="13"/>
  <c r="R430" i="13"/>
  <c r="X430" i="13"/>
  <c r="B430" i="13" s="1"/>
  <c r="Y430" i="13"/>
  <c r="AA430" i="13" s="1"/>
  <c r="Z430" i="13"/>
  <c r="R431" i="13"/>
  <c r="X431" i="13"/>
  <c r="B431" i="13" s="1"/>
  <c r="Y431" i="13"/>
  <c r="Z431" i="13"/>
  <c r="R432" i="13"/>
  <c r="X432" i="13"/>
  <c r="B432" i="13" s="1"/>
  <c r="Y432" i="13"/>
  <c r="AA432" i="13" s="1"/>
  <c r="Z432" i="13"/>
  <c r="R433" i="13"/>
  <c r="X433" i="13"/>
  <c r="B433" i="13" s="1"/>
  <c r="Y433" i="13"/>
  <c r="Z433" i="13"/>
  <c r="R434" i="13"/>
  <c r="X434" i="13"/>
  <c r="B434" i="13" s="1"/>
  <c r="Y434" i="13"/>
  <c r="Z434" i="13"/>
  <c r="R435" i="13"/>
  <c r="X435" i="13"/>
  <c r="B435" i="13" s="1"/>
  <c r="Y435" i="13"/>
  <c r="Z435" i="13"/>
  <c r="R436" i="13"/>
  <c r="X436" i="13"/>
  <c r="B436" i="13" s="1"/>
  <c r="Y436" i="13"/>
  <c r="Z436" i="13"/>
  <c r="R437" i="13"/>
  <c r="X437" i="13"/>
  <c r="B437" i="13" s="1"/>
  <c r="Y437" i="13"/>
  <c r="Z437" i="13"/>
  <c r="R438" i="13"/>
  <c r="X438" i="13"/>
  <c r="B438" i="13" s="1"/>
  <c r="Y438" i="13"/>
  <c r="Z438" i="13"/>
  <c r="R439" i="13"/>
  <c r="X439" i="13"/>
  <c r="B439" i="13" s="1"/>
  <c r="Y439" i="13"/>
  <c r="Z439" i="13"/>
  <c r="R440" i="13"/>
  <c r="X440" i="13"/>
  <c r="B440" i="13" s="1"/>
  <c r="Y440" i="13"/>
  <c r="Z440" i="13"/>
  <c r="R441" i="13"/>
  <c r="X441" i="13"/>
  <c r="B441" i="13" s="1"/>
  <c r="Y441" i="13"/>
  <c r="Z441" i="13"/>
  <c r="R442" i="13"/>
  <c r="X442" i="13"/>
  <c r="B442" i="13" s="1"/>
  <c r="Y442" i="13"/>
  <c r="Z442" i="13"/>
  <c r="R443" i="13"/>
  <c r="X443" i="13"/>
  <c r="B443" i="13" s="1"/>
  <c r="Y443" i="13"/>
  <c r="Z443" i="13"/>
  <c r="R444" i="13"/>
  <c r="X444" i="13"/>
  <c r="B444" i="13" s="1"/>
  <c r="Y444" i="13"/>
  <c r="Z444" i="13"/>
  <c r="R445" i="13"/>
  <c r="X445" i="13"/>
  <c r="B445" i="13" s="1"/>
  <c r="Y445" i="13"/>
  <c r="Z445" i="13"/>
  <c r="R446" i="13"/>
  <c r="X446" i="13"/>
  <c r="B446" i="13" s="1"/>
  <c r="Y446" i="13"/>
  <c r="Z446" i="13"/>
  <c r="R447" i="13"/>
  <c r="X447" i="13"/>
  <c r="B447" i="13" s="1"/>
  <c r="Y447" i="13"/>
  <c r="Z447" i="13"/>
  <c r="R448" i="13"/>
  <c r="X448" i="13"/>
  <c r="B448" i="13" s="1"/>
  <c r="Y448" i="13"/>
  <c r="Z448" i="13"/>
  <c r="R449" i="13"/>
  <c r="X449" i="13"/>
  <c r="B449" i="13" s="1"/>
  <c r="Y449" i="13"/>
  <c r="Z449" i="13"/>
  <c r="R450" i="13"/>
  <c r="X450" i="13"/>
  <c r="B450" i="13" s="1"/>
  <c r="Y450" i="13"/>
  <c r="Z450" i="13"/>
  <c r="R451" i="13"/>
  <c r="X451" i="13"/>
  <c r="B451" i="13" s="1"/>
  <c r="Y451" i="13"/>
  <c r="AA451" i="13" s="1"/>
  <c r="Z451" i="13"/>
  <c r="R452" i="13"/>
  <c r="X452" i="13"/>
  <c r="B452" i="13" s="1"/>
  <c r="Y452" i="13"/>
  <c r="Z452" i="13"/>
  <c r="R453" i="13"/>
  <c r="X453" i="13"/>
  <c r="B453" i="13" s="1"/>
  <c r="Y453" i="13"/>
  <c r="Z453" i="13"/>
  <c r="R454" i="13"/>
  <c r="X454" i="13"/>
  <c r="B454" i="13" s="1"/>
  <c r="Y454" i="13"/>
  <c r="Z454" i="13"/>
  <c r="R455" i="13"/>
  <c r="X455" i="13"/>
  <c r="B455" i="13" s="1"/>
  <c r="Y455" i="13"/>
  <c r="Z455" i="13"/>
  <c r="R456" i="13"/>
  <c r="X456" i="13"/>
  <c r="B456" i="13" s="1"/>
  <c r="Y456" i="13"/>
  <c r="Z456" i="13"/>
  <c r="R457" i="13"/>
  <c r="X457" i="13"/>
  <c r="B457" i="13" s="1"/>
  <c r="Y457" i="13"/>
  <c r="Z457" i="13"/>
  <c r="R458" i="13"/>
  <c r="X458" i="13"/>
  <c r="B458" i="13" s="1"/>
  <c r="Y458" i="13"/>
  <c r="Z458" i="13"/>
  <c r="R459" i="13"/>
  <c r="X459" i="13"/>
  <c r="B459" i="13" s="1"/>
  <c r="Y459" i="13"/>
  <c r="Z459" i="13"/>
  <c r="R460" i="13"/>
  <c r="X460" i="13"/>
  <c r="B460" i="13" s="1"/>
  <c r="Y460" i="13"/>
  <c r="Z460" i="13"/>
  <c r="R461" i="13"/>
  <c r="X461" i="13"/>
  <c r="B461" i="13" s="1"/>
  <c r="Y461" i="13"/>
  <c r="Z461" i="13"/>
  <c r="R462" i="13"/>
  <c r="X462" i="13"/>
  <c r="B462" i="13" s="1"/>
  <c r="Y462" i="13"/>
  <c r="Z462" i="13"/>
  <c r="R463" i="13"/>
  <c r="X463" i="13"/>
  <c r="B463" i="13" s="1"/>
  <c r="Y463" i="13"/>
  <c r="AA463" i="13" s="1"/>
  <c r="Z463" i="13"/>
  <c r="R464" i="13"/>
  <c r="X464" i="13"/>
  <c r="B464" i="13" s="1"/>
  <c r="Y464" i="13"/>
  <c r="Z464" i="13"/>
  <c r="R465" i="13"/>
  <c r="X465" i="13"/>
  <c r="B465" i="13" s="1"/>
  <c r="Y465" i="13"/>
  <c r="Z465" i="13"/>
  <c r="R466" i="13"/>
  <c r="X466" i="13"/>
  <c r="B466" i="13" s="1"/>
  <c r="Y466" i="13"/>
  <c r="Z466" i="13"/>
  <c r="R467" i="13"/>
  <c r="X467" i="13"/>
  <c r="B467" i="13" s="1"/>
  <c r="Y467" i="13"/>
  <c r="AA467" i="13" s="1"/>
  <c r="Z467" i="13"/>
  <c r="R468" i="13"/>
  <c r="X468" i="13"/>
  <c r="B468" i="13" s="1"/>
  <c r="Y468" i="13"/>
  <c r="Z468" i="13"/>
  <c r="R469" i="13"/>
  <c r="X469" i="13"/>
  <c r="B469" i="13" s="1"/>
  <c r="Y469" i="13"/>
  <c r="Z469" i="13"/>
  <c r="R470" i="13"/>
  <c r="X470" i="13"/>
  <c r="B470" i="13" s="1"/>
  <c r="Y470" i="13"/>
  <c r="Z470" i="13"/>
  <c r="R471" i="13"/>
  <c r="X471" i="13"/>
  <c r="B471" i="13" s="1"/>
  <c r="Y471" i="13"/>
  <c r="Z471" i="13"/>
  <c r="R472" i="13"/>
  <c r="X472" i="13"/>
  <c r="B472" i="13" s="1"/>
  <c r="Y472" i="13"/>
  <c r="Z472" i="13"/>
  <c r="R473" i="13"/>
  <c r="X473" i="13"/>
  <c r="B473" i="13" s="1"/>
  <c r="Y473" i="13"/>
  <c r="Z473" i="13"/>
  <c r="R474" i="13"/>
  <c r="X474" i="13"/>
  <c r="B474" i="13" s="1"/>
  <c r="Y474" i="13"/>
  <c r="Z474" i="13"/>
  <c r="R475" i="13"/>
  <c r="X475" i="13"/>
  <c r="B475" i="13" s="1"/>
  <c r="Y475" i="13"/>
  <c r="Z475" i="13"/>
  <c r="R476" i="13"/>
  <c r="X476" i="13"/>
  <c r="B476" i="13" s="1"/>
  <c r="Y476" i="13"/>
  <c r="Z476" i="13"/>
  <c r="R477" i="13"/>
  <c r="X477" i="13"/>
  <c r="B477" i="13" s="1"/>
  <c r="Y477" i="13"/>
  <c r="Z477" i="13"/>
  <c r="R478" i="13"/>
  <c r="X478" i="13"/>
  <c r="B478" i="13" s="1"/>
  <c r="Y478" i="13"/>
  <c r="Z478" i="13"/>
  <c r="R479" i="13"/>
  <c r="X479" i="13"/>
  <c r="B479" i="13" s="1"/>
  <c r="Y479" i="13"/>
  <c r="AA479" i="13" s="1"/>
  <c r="Z479" i="13"/>
  <c r="R480" i="13"/>
  <c r="X480" i="13"/>
  <c r="B480" i="13" s="1"/>
  <c r="Y480" i="13"/>
  <c r="Z480" i="13"/>
  <c r="R481" i="13"/>
  <c r="X481" i="13"/>
  <c r="B481" i="13" s="1"/>
  <c r="Y481" i="13"/>
  <c r="Z481" i="13"/>
  <c r="R482" i="13"/>
  <c r="X482" i="13"/>
  <c r="B482" i="13" s="1"/>
  <c r="Y482" i="13"/>
  <c r="Z482" i="13"/>
  <c r="R483" i="13"/>
  <c r="X483" i="13"/>
  <c r="B483" i="13" s="1"/>
  <c r="Y483" i="13"/>
  <c r="AA483" i="13" s="1"/>
  <c r="Z483" i="13"/>
  <c r="R484" i="13"/>
  <c r="X484" i="13"/>
  <c r="B484" i="13" s="1"/>
  <c r="Y484" i="13"/>
  <c r="Z484" i="13"/>
  <c r="R485" i="13"/>
  <c r="X485" i="13"/>
  <c r="B485" i="13" s="1"/>
  <c r="Y485" i="13"/>
  <c r="Z485" i="13"/>
  <c r="R486" i="13"/>
  <c r="X486" i="13"/>
  <c r="B486" i="13" s="1"/>
  <c r="Y486" i="13"/>
  <c r="Z486" i="13"/>
  <c r="R487" i="13"/>
  <c r="X487" i="13"/>
  <c r="B487" i="13" s="1"/>
  <c r="Y487" i="13"/>
  <c r="AA487" i="13" s="1"/>
  <c r="Z487" i="13"/>
  <c r="R488" i="13"/>
  <c r="X488" i="13"/>
  <c r="B488" i="13" s="1"/>
  <c r="Y488" i="13"/>
  <c r="Z488" i="13"/>
  <c r="R489" i="13"/>
  <c r="X489" i="13"/>
  <c r="B489" i="13" s="1"/>
  <c r="Y489" i="13"/>
  <c r="Z489" i="13"/>
  <c r="R490" i="13"/>
  <c r="X490" i="13"/>
  <c r="B490" i="13" s="1"/>
  <c r="Y490" i="13"/>
  <c r="Z490" i="13"/>
  <c r="R491" i="13"/>
  <c r="X491" i="13"/>
  <c r="B491" i="13" s="1"/>
  <c r="Y491" i="13"/>
  <c r="Z491" i="13"/>
  <c r="R492" i="13"/>
  <c r="X492" i="13"/>
  <c r="B492" i="13" s="1"/>
  <c r="Y492" i="13"/>
  <c r="Z492" i="13"/>
  <c r="R493" i="13"/>
  <c r="X493" i="13"/>
  <c r="B493" i="13" s="1"/>
  <c r="Y493" i="13"/>
  <c r="Z493" i="13"/>
  <c r="R494" i="13"/>
  <c r="X494" i="13"/>
  <c r="B494" i="13" s="1"/>
  <c r="Y494" i="13"/>
  <c r="Z494" i="13"/>
  <c r="R495" i="13"/>
  <c r="X495" i="13"/>
  <c r="B495" i="13" s="1"/>
  <c r="Y495" i="13"/>
  <c r="Z495" i="13"/>
  <c r="R496" i="13"/>
  <c r="X496" i="13"/>
  <c r="B496" i="13" s="1"/>
  <c r="Y496" i="13"/>
  <c r="Z496" i="13"/>
  <c r="R497" i="13"/>
  <c r="X497" i="13"/>
  <c r="B497" i="13" s="1"/>
  <c r="Y497" i="13"/>
  <c r="AA497" i="13" s="1"/>
  <c r="Z497" i="13"/>
  <c r="R498" i="13"/>
  <c r="X498" i="13"/>
  <c r="B498" i="13" s="1"/>
  <c r="Y498" i="13"/>
  <c r="Z498" i="13"/>
  <c r="R499" i="13"/>
  <c r="X499" i="13"/>
  <c r="B499" i="13" s="1"/>
  <c r="Y499" i="13"/>
  <c r="Z499" i="13"/>
  <c r="R500" i="13"/>
  <c r="X500" i="13"/>
  <c r="B500" i="13" s="1"/>
  <c r="Y500" i="13"/>
  <c r="Z500" i="13"/>
  <c r="R501" i="13"/>
  <c r="X501" i="13"/>
  <c r="B501" i="13" s="1"/>
  <c r="Y501" i="13"/>
  <c r="AA501" i="13" s="1"/>
  <c r="Z501" i="13"/>
  <c r="R502" i="13"/>
  <c r="X502" i="13"/>
  <c r="B502" i="13" s="1"/>
  <c r="Y502" i="13"/>
  <c r="Z502" i="13"/>
  <c r="R503" i="13"/>
  <c r="X503" i="13"/>
  <c r="B503" i="13" s="1"/>
  <c r="Y503" i="13"/>
  <c r="AA503" i="13" s="1"/>
  <c r="Z503" i="13"/>
  <c r="R504" i="13"/>
  <c r="X504" i="13"/>
  <c r="B504" i="13" s="1"/>
  <c r="Y504" i="13"/>
  <c r="Z504" i="13"/>
  <c r="R505" i="13"/>
  <c r="X505" i="13"/>
  <c r="B505" i="13" s="1"/>
  <c r="Y505" i="13"/>
  <c r="AA505" i="13" s="1"/>
  <c r="Z505" i="13"/>
  <c r="R506" i="13"/>
  <c r="X506" i="13"/>
  <c r="B506" i="13" s="1"/>
  <c r="Y506" i="13"/>
  <c r="Z506" i="13"/>
  <c r="R507" i="13"/>
  <c r="X507" i="13"/>
  <c r="B507" i="13" s="1"/>
  <c r="Y507" i="13"/>
  <c r="Z507" i="13"/>
  <c r="R508" i="13"/>
  <c r="X508" i="13"/>
  <c r="B508" i="13" s="1"/>
  <c r="Y508" i="13"/>
  <c r="Z508" i="13"/>
  <c r="R509" i="13"/>
  <c r="X509" i="13"/>
  <c r="B509" i="13" s="1"/>
  <c r="Y509" i="13"/>
  <c r="Z509" i="13"/>
  <c r="R510" i="13"/>
  <c r="X510" i="13"/>
  <c r="B510" i="13" s="1"/>
  <c r="Y510" i="13"/>
  <c r="Z510" i="13"/>
  <c r="R511" i="13"/>
  <c r="X511" i="13"/>
  <c r="B511" i="13" s="1"/>
  <c r="Y511" i="13"/>
  <c r="Z511" i="13"/>
  <c r="R512" i="13"/>
  <c r="X512" i="13"/>
  <c r="B512" i="13" s="1"/>
  <c r="Y512" i="13"/>
  <c r="Z512" i="13"/>
  <c r="R513" i="13"/>
  <c r="X513" i="13"/>
  <c r="B513" i="13" s="1"/>
  <c r="Y513" i="13"/>
  <c r="Z513" i="13"/>
  <c r="R514" i="13"/>
  <c r="X514" i="13"/>
  <c r="B514" i="13" s="1"/>
  <c r="Y514" i="13"/>
  <c r="Z514" i="13"/>
  <c r="R515" i="13"/>
  <c r="X515" i="13"/>
  <c r="B515" i="13" s="1"/>
  <c r="Y515" i="13"/>
  <c r="Z515" i="13"/>
  <c r="R516" i="13"/>
  <c r="X516" i="13"/>
  <c r="B516" i="13" s="1"/>
  <c r="Y516" i="13"/>
  <c r="Z516" i="13"/>
  <c r="R517" i="13"/>
  <c r="X517" i="13"/>
  <c r="B517" i="13" s="1"/>
  <c r="Y517" i="13"/>
  <c r="Z517" i="13"/>
  <c r="R518" i="13"/>
  <c r="X518" i="13"/>
  <c r="B518" i="13" s="1"/>
  <c r="Y518" i="13"/>
  <c r="Z518" i="13"/>
  <c r="R519" i="13"/>
  <c r="X519" i="13"/>
  <c r="B519" i="13" s="1"/>
  <c r="Y519" i="13"/>
  <c r="Z519" i="13"/>
  <c r="R520" i="13"/>
  <c r="X520" i="13"/>
  <c r="B520" i="13" s="1"/>
  <c r="Y520" i="13"/>
  <c r="AA520" i="13" s="1"/>
  <c r="Z520" i="13"/>
  <c r="R521" i="13"/>
  <c r="X521" i="13"/>
  <c r="B521" i="13" s="1"/>
  <c r="Y521" i="13"/>
  <c r="Z521" i="13"/>
  <c r="R522" i="13"/>
  <c r="X522" i="13"/>
  <c r="B522" i="13" s="1"/>
  <c r="Y522" i="13"/>
  <c r="Z522" i="13"/>
  <c r="R523" i="13"/>
  <c r="X523" i="13"/>
  <c r="B523" i="13" s="1"/>
  <c r="Y523" i="13"/>
  <c r="Z523" i="13"/>
  <c r="R524" i="13"/>
  <c r="X524" i="13"/>
  <c r="B524" i="13" s="1"/>
  <c r="Y524" i="13"/>
  <c r="Z524" i="13"/>
  <c r="R525" i="13"/>
  <c r="X525" i="13"/>
  <c r="B525" i="13" s="1"/>
  <c r="Y525" i="13"/>
  <c r="AA525" i="13" s="1"/>
  <c r="Z525" i="13"/>
  <c r="R526" i="13"/>
  <c r="X526" i="13"/>
  <c r="B526" i="13" s="1"/>
  <c r="Y526" i="13"/>
  <c r="Z526" i="13"/>
  <c r="R527" i="13"/>
  <c r="X527" i="13"/>
  <c r="B527" i="13" s="1"/>
  <c r="Y527" i="13"/>
  <c r="Z527" i="13"/>
  <c r="R528" i="13"/>
  <c r="X528" i="13"/>
  <c r="B528" i="13" s="1"/>
  <c r="Y528" i="13"/>
  <c r="Z528" i="13"/>
  <c r="R529" i="13"/>
  <c r="X529" i="13"/>
  <c r="B529" i="13" s="1"/>
  <c r="Y529" i="13"/>
  <c r="Z529" i="13"/>
  <c r="R530" i="13"/>
  <c r="X530" i="13"/>
  <c r="B530" i="13" s="1"/>
  <c r="Y530" i="13"/>
  <c r="Z530" i="13"/>
  <c r="R531" i="13"/>
  <c r="X531" i="13"/>
  <c r="B531" i="13" s="1"/>
  <c r="Y531" i="13"/>
  <c r="Z531" i="13"/>
  <c r="R532" i="13"/>
  <c r="X532" i="13"/>
  <c r="B532" i="13" s="1"/>
  <c r="Y532" i="13"/>
  <c r="Z532" i="13"/>
  <c r="R533" i="13"/>
  <c r="X533" i="13"/>
  <c r="B533" i="13" s="1"/>
  <c r="Y533" i="13"/>
  <c r="Z533" i="13"/>
  <c r="R534" i="13"/>
  <c r="X534" i="13"/>
  <c r="B534" i="13" s="1"/>
  <c r="Y534" i="13"/>
  <c r="Z534" i="13"/>
  <c r="R535" i="13"/>
  <c r="X535" i="13"/>
  <c r="B535" i="13" s="1"/>
  <c r="Y535" i="13"/>
  <c r="Z535" i="13"/>
  <c r="R536" i="13"/>
  <c r="X536" i="13"/>
  <c r="B536" i="13" s="1"/>
  <c r="Y536" i="13"/>
  <c r="AA536" i="13" s="1"/>
  <c r="Z536" i="13"/>
  <c r="R537" i="13"/>
  <c r="X537" i="13"/>
  <c r="B537" i="13" s="1"/>
  <c r="Y537" i="13"/>
  <c r="Z537" i="13"/>
  <c r="R538" i="13"/>
  <c r="X538" i="13"/>
  <c r="B538" i="13" s="1"/>
  <c r="Y538" i="13"/>
  <c r="Z538" i="13"/>
  <c r="R539" i="13"/>
  <c r="X539" i="13"/>
  <c r="B539" i="13" s="1"/>
  <c r="Y539" i="13"/>
  <c r="Z539" i="13"/>
  <c r="R540" i="13"/>
  <c r="X540" i="13"/>
  <c r="B540" i="13" s="1"/>
  <c r="Y540" i="13"/>
  <c r="Z540" i="13"/>
  <c r="R541" i="13"/>
  <c r="X541" i="13"/>
  <c r="B541" i="13" s="1"/>
  <c r="Y541" i="13"/>
  <c r="Z541" i="13"/>
  <c r="R542" i="13"/>
  <c r="X542" i="13"/>
  <c r="B542" i="13" s="1"/>
  <c r="Y542" i="13"/>
  <c r="Z542" i="13"/>
  <c r="R543" i="13"/>
  <c r="X543" i="13"/>
  <c r="B543" i="13" s="1"/>
  <c r="Y543" i="13"/>
  <c r="Z543" i="13"/>
  <c r="R544" i="13"/>
  <c r="X544" i="13"/>
  <c r="B544" i="13" s="1"/>
  <c r="Y544" i="13"/>
  <c r="Z544" i="13"/>
  <c r="R545" i="13"/>
  <c r="X545" i="13"/>
  <c r="B545" i="13" s="1"/>
  <c r="Y545" i="13"/>
  <c r="Z545" i="13"/>
  <c r="R546" i="13"/>
  <c r="X546" i="13"/>
  <c r="B546" i="13" s="1"/>
  <c r="Y546" i="13"/>
  <c r="Z546" i="13"/>
  <c r="R547" i="13"/>
  <c r="X547" i="13"/>
  <c r="B547" i="13" s="1"/>
  <c r="Y547" i="13"/>
  <c r="Z547" i="13"/>
  <c r="R548" i="13"/>
  <c r="X548" i="13"/>
  <c r="B548" i="13" s="1"/>
  <c r="Y548" i="13"/>
  <c r="Z548" i="13"/>
  <c r="R549" i="13"/>
  <c r="X549" i="13"/>
  <c r="B549" i="13" s="1"/>
  <c r="Y549" i="13"/>
  <c r="Z549" i="13"/>
  <c r="R550" i="13"/>
  <c r="X550" i="13"/>
  <c r="B550" i="13" s="1"/>
  <c r="Y550" i="13"/>
  <c r="Z550" i="13"/>
  <c r="R551" i="13"/>
  <c r="X551" i="13"/>
  <c r="B551" i="13" s="1"/>
  <c r="Y551" i="13"/>
  <c r="Z551" i="13"/>
  <c r="R552" i="13"/>
  <c r="X552" i="13"/>
  <c r="B552" i="13" s="1"/>
  <c r="Y552" i="13"/>
  <c r="Z552" i="13"/>
  <c r="R553" i="13"/>
  <c r="X553" i="13"/>
  <c r="B553" i="13" s="1"/>
  <c r="Y553" i="13"/>
  <c r="Z553" i="13"/>
  <c r="R554" i="13"/>
  <c r="X554" i="13"/>
  <c r="B554" i="13" s="1"/>
  <c r="Y554" i="13"/>
  <c r="Z554" i="13"/>
  <c r="R555" i="13"/>
  <c r="X555" i="13"/>
  <c r="B555" i="13" s="1"/>
  <c r="Y555" i="13"/>
  <c r="Z555" i="13"/>
  <c r="R556" i="13"/>
  <c r="X556" i="13"/>
  <c r="B556" i="13" s="1"/>
  <c r="Y556" i="13"/>
  <c r="Z556" i="13"/>
  <c r="R557" i="13"/>
  <c r="X557" i="13"/>
  <c r="B557" i="13" s="1"/>
  <c r="Y557" i="13"/>
  <c r="Z557" i="13"/>
  <c r="R558" i="13"/>
  <c r="X558" i="13"/>
  <c r="B558" i="13" s="1"/>
  <c r="Y558" i="13"/>
  <c r="Z558" i="13"/>
  <c r="R559" i="13"/>
  <c r="X559" i="13"/>
  <c r="B559" i="13" s="1"/>
  <c r="Y559" i="13"/>
  <c r="AA559" i="13" s="1"/>
  <c r="Z559" i="13"/>
  <c r="R560" i="13"/>
  <c r="X560" i="13"/>
  <c r="B560" i="13" s="1"/>
  <c r="Y560" i="13"/>
  <c r="Z560" i="13"/>
  <c r="R561" i="13"/>
  <c r="X561" i="13"/>
  <c r="B561" i="13" s="1"/>
  <c r="Y561" i="13"/>
  <c r="Z561" i="13"/>
  <c r="R562" i="13"/>
  <c r="X562" i="13"/>
  <c r="B562" i="13" s="1"/>
  <c r="Y562" i="13"/>
  <c r="Z562" i="13"/>
  <c r="R563" i="13"/>
  <c r="X563" i="13"/>
  <c r="B563" i="13" s="1"/>
  <c r="Y563" i="13"/>
  <c r="Z563" i="13"/>
  <c r="R564" i="13"/>
  <c r="X564" i="13"/>
  <c r="B564" i="13" s="1"/>
  <c r="Y564" i="13"/>
  <c r="Z564" i="13"/>
  <c r="R565" i="13"/>
  <c r="X565" i="13"/>
  <c r="B565" i="13" s="1"/>
  <c r="Y565" i="13"/>
  <c r="Z565" i="13"/>
  <c r="R566" i="13"/>
  <c r="X566" i="13"/>
  <c r="B566" i="13" s="1"/>
  <c r="Y566" i="13"/>
  <c r="Z566" i="13"/>
  <c r="R567" i="13"/>
  <c r="X567" i="13"/>
  <c r="B567" i="13" s="1"/>
  <c r="Y567" i="13"/>
  <c r="Z567" i="13"/>
  <c r="R568" i="13"/>
  <c r="X568" i="13"/>
  <c r="B568" i="13" s="1"/>
  <c r="Y568" i="13"/>
  <c r="Z568" i="13"/>
  <c r="R569" i="13"/>
  <c r="X569" i="13"/>
  <c r="B569" i="13" s="1"/>
  <c r="Y569" i="13"/>
  <c r="Z569" i="13"/>
  <c r="R570" i="13"/>
  <c r="X570" i="13"/>
  <c r="B570" i="13" s="1"/>
  <c r="Y570" i="13"/>
  <c r="Z570" i="13"/>
  <c r="R571" i="13"/>
  <c r="X571" i="13"/>
  <c r="B571" i="13" s="1"/>
  <c r="Y571" i="13"/>
  <c r="Z571" i="13"/>
  <c r="R572" i="13"/>
  <c r="X572" i="13"/>
  <c r="B572" i="13" s="1"/>
  <c r="Y572" i="13"/>
  <c r="Z572" i="13"/>
  <c r="R573" i="13"/>
  <c r="X573" i="13"/>
  <c r="B573" i="13" s="1"/>
  <c r="Y573" i="13"/>
  <c r="Z573" i="13"/>
  <c r="R574" i="13"/>
  <c r="X574" i="13"/>
  <c r="B574" i="13" s="1"/>
  <c r="Y574" i="13"/>
  <c r="Z574" i="13"/>
  <c r="R575" i="13"/>
  <c r="X575" i="13"/>
  <c r="B575" i="13" s="1"/>
  <c r="Y575" i="13"/>
  <c r="Z575" i="13"/>
  <c r="R576" i="13"/>
  <c r="X576" i="13"/>
  <c r="B576" i="13" s="1"/>
  <c r="Y576" i="13"/>
  <c r="Z576" i="13"/>
  <c r="R577" i="13"/>
  <c r="X577" i="13"/>
  <c r="B577" i="13" s="1"/>
  <c r="Y577" i="13"/>
  <c r="Z577" i="13"/>
  <c r="R578" i="13"/>
  <c r="X578" i="13"/>
  <c r="B578" i="13" s="1"/>
  <c r="Y578" i="13"/>
  <c r="Z578" i="13"/>
  <c r="R579" i="13"/>
  <c r="X579" i="13"/>
  <c r="B579" i="13" s="1"/>
  <c r="Y579" i="13"/>
  <c r="Z579" i="13"/>
  <c r="R580" i="13"/>
  <c r="X580" i="13"/>
  <c r="B580" i="13" s="1"/>
  <c r="Y580" i="13"/>
  <c r="Z580" i="13"/>
  <c r="R581" i="13"/>
  <c r="X581" i="13"/>
  <c r="B581" i="13" s="1"/>
  <c r="Y581" i="13"/>
  <c r="AA581" i="13" s="1"/>
  <c r="Z581" i="13"/>
  <c r="R582" i="13"/>
  <c r="X582" i="13"/>
  <c r="B582" i="13" s="1"/>
  <c r="Y582" i="13"/>
  <c r="Z582" i="13"/>
  <c r="R583" i="13"/>
  <c r="X583" i="13"/>
  <c r="B583" i="13" s="1"/>
  <c r="Y583" i="13"/>
  <c r="Z583" i="13"/>
  <c r="R584" i="13"/>
  <c r="X584" i="13"/>
  <c r="B584" i="13" s="1"/>
  <c r="Y584" i="13"/>
  <c r="AA584" i="13" s="1"/>
  <c r="Z584" i="13"/>
  <c r="R585" i="13"/>
  <c r="X585" i="13"/>
  <c r="B585" i="13" s="1"/>
  <c r="Y585" i="13"/>
  <c r="Z585" i="13"/>
  <c r="R586" i="13"/>
  <c r="X586" i="13"/>
  <c r="B586" i="13" s="1"/>
  <c r="Y586" i="13"/>
  <c r="Z586" i="13"/>
  <c r="R587" i="13"/>
  <c r="X587" i="13"/>
  <c r="B587" i="13" s="1"/>
  <c r="Y587" i="13"/>
  <c r="Z587" i="13"/>
  <c r="R588" i="13"/>
  <c r="X588" i="13"/>
  <c r="B588" i="13" s="1"/>
  <c r="Y588" i="13"/>
  <c r="Z588" i="13"/>
  <c r="R589" i="13"/>
  <c r="X589" i="13"/>
  <c r="B589" i="13" s="1"/>
  <c r="Y589" i="13"/>
  <c r="Z589" i="13"/>
  <c r="R590" i="13"/>
  <c r="X590" i="13"/>
  <c r="B590" i="13" s="1"/>
  <c r="Y590" i="13"/>
  <c r="Z590" i="13"/>
  <c r="R591" i="13"/>
  <c r="X591" i="13"/>
  <c r="B591" i="13" s="1"/>
  <c r="Y591" i="13"/>
  <c r="Z591" i="13"/>
  <c r="R592" i="13"/>
  <c r="X592" i="13"/>
  <c r="B592" i="13" s="1"/>
  <c r="Y592" i="13"/>
  <c r="Z592" i="13"/>
  <c r="R593" i="13"/>
  <c r="X593" i="13"/>
  <c r="B593" i="13" s="1"/>
  <c r="Y593" i="13"/>
  <c r="Z593" i="13"/>
  <c r="R594" i="13"/>
  <c r="X594" i="13"/>
  <c r="B594" i="13" s="1"/>
  <c r="Y594" i="13"/>
  <c r="Z594" i="13"/>
  <c r="R595" i="13"/>
  <c r="X595" i="13"/>
  <c r="B595" i="13" s="1"/>
  <c r="Y595" i="13"/>
  <c r="Z595" i="13"/>
  <c r="R596" i="13"/>
  <c r="X596" i="13"/>
  <c r="B596" i="13" s="1"/>
  <c r="Y596" i="13"/>
  <c r="Z596" i="13"/>
  <c r="R597" i="13"/>
  <c r="X597" i="13"/>
  <c r="B597" i="13" s="1"/>
  <c r="Y597" i="13"/>
  <c r="Z597" i="13"/>
  <c r="R598" i="13"/>
  <c r="X598" i="13"/>
  <c r="B598" i="13" s="1"/>
  <c r="Y598" i="13"/>
  <c r="Z598" i="13"/>
  <c r="R599" i="13"/>
  <c r="X599" i="13"/>
  <c r="B599" i="13" s="1"/>
  <c r="Y599" i="13"/>
  <c r="Z599" i="13"/>
  <c r="R600" i="13"/>
  <c r="X600" i="13"/>
  <c r="B600" i="13" s="1"/>
  <c r="Y600" i="13"/>
  <c r="Z600" i="13"/>
  <c r="R601" i="13"/>
  <c r="X601" i="13"/>
  <c r="B601" i="13" s="1"/>
  <c r="Y601" i="13"/>
  <c r="Z601" i="13"/>
  <c r="R602" i="13"/>
  <c r="X602" i="13"/>
  <c r="B602" i="13" s="1"/>
  <c r="Y602" i="13"/>
  <c r="Z602" i="13"/>
  <c r="R603" i="13"/>
  <c r="X603" i="13"/>
  <c r="B603" i="13" s="1"/>
  <c r="Y603" i="13"/>
  <c r="Z603" i="13"/>
  <c r="R604" i="13"/>
  <c r="X604" i="13"/>
  <c r="B604" i="13" s="1"/>
  <c r="Y604" i="13"/>
  <c r="Z604" i="13"/>
  <c r="R605" i="13"/>
  <c r="X605" i="13"/>
  <c r="B605" i="13" s="1"/>
  <c r="Y605" i="13"/>
  <c r="AA605" i="13" s="1"/>
  <c r="Z605" i="13"/>
  <c r="R606" i="13"/>
  <c r="X606" i="13"/>
  <c r="B606" i="13" s="1"/>
  <c r="Y606" i="13"/>
  <c r="Z606" i="13"/>
  <c r="R607" i="13"/>
  <c r="X607" i="13"/>
  <c r="B607" i="13" s="1"/>
  <c r="Y607" i="13"/>
  <c r="Z607" i="13"/>
  <c r="R608" i="13"/>
  <c r="X608" i="13"/>
  <c r="B608" i="13" s="1"/>
  <c r="Y608" i="13"/>
  <c r="Z608" i="13"/>
  <c r="R609" i="13"/>
  <c r="X609" i="13"/>
  <c r="B609" i="13" s="1"/>
  <c r="Y609" i="13"/>
  <c r="Z609" i="13"/>
  <c r="R610" i="13"/>
  <c r="X610" i="13"/>
  <c r="B610" i="13" s="1"/>
  <c r="Y610" i="13"/>
  <c r="Z610" i="13"/>
  <c r="R611" i="13"/>
  <c r="X611" i="13"/>
  <c r="B611" i="13" s="1"/>
  <c r="Y611" i="13"/>
  <c r="Z611" i="13"/>
  <c r="R612" i="13"/>
  <c r="X612" i="13"/>
  <c r="B612" i="13" s="1"/>
  <c r="Y612" i="13"/>
  <c r="Z612" i="13"/>
  <c r="R613" i="13"/>
  <c r="X613" i="13"/>
  <c r="B613" i="13" s="1"/>
  <c r="Y613" i="13"/>
  <c r="Z613" i="13"/>
  <c r="R614" i="13"/>
  <c r="X614" i="13"/>
  <c r="B614" i="13" s="1"/>
  <c r="Y614" i="13"/>
  <c r="AA614" i="13" s="1"/>
  <c r="Z614" i="13"/>
  <c r="R615" i="13"/>
  <c r="X615" i="13"/>
  <c r="B615" i="13" s="1"/>
  <c r="Y615" i="13"/>
  <c r="Z615" i="13"/>
  <c r="R616" i="13"/>
  <c r="X616" i="13"/>
  <c r="B616" i="13" s="1"/>
  <c r="Y616" i="13"/>
  <c r="AA616" i="13" s="1"/>
  <c r="Z616" i="13"/>
  <c r="R617" i="13"/>
  <c r="X617" i="13"/>
  <c r="B617" i="13" s="1"/>
  <c r="Y617" i="13"/>
  <c r="Z617" i="13"/>
  <c r="R618" i="13"/>
  <c r="X618" i="13"/>
  <c r="B618" i="13" s="1"/>
  <c r="Y618" i="13"/>
  <c r="Z618" i="13"/>
  <c r="R619" i="13"/>
  <c r="X619" i="13"/>
  <c r="B619" i="13" s="1"/>
  <c r="Y619" i="13"/>
  <c r="Z619" i="13"/>
  <c r="R620" i="13"/>
  <c r="X620" i="13"/>
  <c r="B620" i="13" s="1"/>
  <c r="Y620" i="13"/>
  <c r="AA620" i="13" s="1"/>
  <c r="Z620" i="13"/>
  <c r="R621" i="13"/>
  <c r="X621" i="13"/>
  <c r="B621" i="13" s="1"/>
  <c r="Y621" i="13"/>
  <c r="Z621" i="13"/>
  <c r="R622" i="13"/>
  <c r="X622" i="13"/>
  <c r="B622" i="13" s="1"/>
  <c r="Y622" i="13"/>
  <c r="AA622" i="13" s="1"/>
  <c r="Z622" i="13"/>
  <c r="R623" i="13"/>
  <c r="X623" i="13"/>
  <c r="B623" i="13" s="1"/>
  <c r="Y623" i="13"/>
  <c r="Z623" i="13"/>
  <c r="R624" i="13"/>
  <c r="X624" i="13"/>
  <c r="B624" i="13" s="1"/>
  <c r="Y624" i="13"/>
  <c r="Z624" i="13"/>
  <c r="R625" i="13"/>
  <c r="X625" i="13"/>
  <c r="B625" i="13" s="1"/>
  <c r="Y625" i="13"/>
  <c r="Z625" i="13"/>
  <c r="R626" i="13"/>
  <c r="X626" i="13"/>
  <c r="B626" i="13" s="1"/>
  <c r="Y626" i="13"/>
  <c r="AA626" i="13" s="1"/>
  <c r="Z626" i="13"/>
  <c r="R627" i="13"/>
  <c r="X627" i="13"/>
  <c r="B627" i="13" s="1"/>
  <c r="Y627" i="13"/>
  <c r="Z627" i="13"/>
  <c r="R628" i="13"/>
  <c r="X628" i="13"/>
  <c r="B628" i="13" s="1"/>
  <c r="Y628" i="13"/>
  <c r="Z628" i="13"/>
  <c r="R629" i="13"/>
  <c r="X629" i="13"/>
  <c r="B629" i="13" s="1"/>
  <c r="Y629" i="13"/>
  <c r="Z629" i="13"/>
  <c r="R630" i="13"/>
  <c r="X630" i="13"/>
  <c r="B630" i="13" s="1"/>
  <c r="Y630" i="13"/>
  <c r="AA630" i="13" s="1"/>
  <c r="Z630" i="13"/>
  <c r="R631" i="13"/>
  <c r="X631" i="13"/>
  <c r="B631" i="13" s="1"/>
  <c r="Y631" i="13"/>
  <c r="Z631" i="13"/>
  <c r="R632" i="13"/>
  <c r="X632" i="13"/>
  <c r="B632" i="13" s="1"/>
  <c r="Y632" i="13"/>
  <c r="Z632" i="13"/>
  <c r="R633" i="13"/>
  <c r="X633" i="13"/>
  <c r="B633" i="13" s="1"/>
  <c r="Y633" i="13"/>
  <c r="Z633" i="13"/>
  <c r="R634" i="13"/>
  <c r="X634" i="13"/>
  <c r="B634" i="13" s="1"/>
  <c r="Y634" i="13"/>
  <c r="Z634" i="13"/>
  <c r="R635" i="13"/>
  <c r="X635" i="13"/>
  <c r="B635" i="13" s="1"/>
  <c r="Y635" i="13"/>
  <c r="Z635" i="13"/>
  <c r="R636" i="13"/>
  <c r="X636" i="13"/>
  <c r="B636" i="13" s="1"/>
  <c r="Y636" i="13"/>
  <c r="Z636" i="13"/>
  <c r="R637" i="13"/>
  <c r="X637" i="13"/>
  <c r="B637" i="13" s="1"/>
  <c r="Y637" i="13"/>
  <c r="Z637" i="13"/>
  <c r="R638" i="13"/>
  <c r="X638" i="13"/>
  <c r="B638" i="13" s="1"/>
  <c r="Y638" i="13"/>
  <c r="Z638" i="13"/>
  <c r="R639" i="13"/>
  <c r="X639" i="13"/>
  <c r="B639" i="13" s="1"/>
  <c r="Y639" i="13"/>
  <c r="Z639" i="13"/>
  <c r="R640" i="13"/>
  <c r="X640" i="13"/>
  <c r="B640" i="13" s="1"/>
  <c r="Y640" i="13"/>
  <c r="Z640" i="13"/>
  <c r="R641" i="13"/>
  <c r="X641" i="13"/>
  <c r="B641" i="13" s="1"/>
  <c r="Y641" i="13"/>
  <c r="Z641" i="13"/>
  <c r="R642" i="13"/>
  <c r="X642" i="13"/>
  <c r="B642" i="13" s="1"/>
  <c r="Y642" i="13"/>
  <c r="AA642" i="13" s="1"/>
  <c r="Z642" i="13"/>
  <c r="R643" i="13"/>
  <c r="X643" i="13"/>
  <c r="B643" i="13" s="1"/>
  <c r="Y643" i="13"/>
  <c r="Z643" i="13"/>
  <c r="R644" i="13"/>
  <c r="X644" i="13"/>
  <c r="B644" i="13" s="1"/>
  <c r="Y644" i="13"/>
  <c r="Z644" i="13"/>
  <c r="R645" i="13"/>
  <c r="X645" i="13"/>
  <c r="B645" i="13" s="1"/>
  <c r="Y645" i="13"/>
  <c r="Z645" i="13"/>
  <c r="R646" i="13"/>
  <c r="X646" i="13"/>
  <c r="B646" i="13" s="1"/>
  <c r="Y646" i="13"/>
  <c r="AA646" i="13" s="1"/>
  <c r="Z646" i="13"/>
  <c r="R647" i="13"/>
  <c r="X647" i="13"/>
  <c r="B647" i="13" s="1"/>
  <c r="Y647" i="13"/>
  <c r="Z647" i="13"/>
  <c r="R648" i="13"/>
  <c r="X648" i="13"/>
  <c r="B648" i="13" s="1"/>
  <c r="Y648" i="13"/>
  <c r="Z648" i="13"/>
  <c r="R649" i="13"/>
  <c r="X649" i="13"/>
  <c r="B649" i="13" s="1"/>
  <c r="Y649" i="13"/>
  <c r="Z649" i="13"/>
  <c r="R650" i="13"/>
  <c r="X650" i="13"/>
  <c r="B650" i="13" s="1"/>
  <c r="Y650" i="13"/>
  <c r="Z650" i="13"/>
  <c r="R651" i="13"/>
  <c r="X651" i="13"/>
  <c r="B651" i="13" s="1"/>
  <c r="Y651" i="13"/>
  <c r="Z651" i="13"/>
  <c r="R652" i="13"/>
  <c r="X652" i="13"/>
  <c r="B652" i="13" s="1"/>
  <c r="Y652" i="13"/>
  <c r="AA652" i="13" s="1"/>
  <c r="Z652" i="13"/>
  <c r="R653" i="13"/>
  <c r="X653" i="13"/>
  <c r="B653" i="13" s="1"/>
  <c r="Y653" i="13"/>
  <c r="Z653" i="13"/>
  <c r="R654" i="13"/>
  <c r="X654" i="13"/>
  <c r="B654" i="13" s="1"/>
  <c r="Y654" i="13"/>
  <c r="Z654" i="13"/>
  <c r="R655" i="13"/>
  <c r="X655" i="13"/>
  <c r="B655" i="13" s="1"/>
  <c r="Y655" i="13"/>
  <c r="Z655" i="13"/>
  <c r="R656" i="13"/>
  <c r="X656" i="13"/>
  <c r="B656" i="13" s="1"/>
  <c r="Y656" i="13"/>
  <c r="Z656" i="13"/>
  <c r="R657" i="13"/>
  <c r="X657" i="13"/>
  <c r="B657" i="13" s="1"/>
  <c r="Y657" i="13"/>
  <c r="Z657" i="13"/>
  <c r="R658" i="13"/>
  <c r="X658" i="13"/>
  <c r="B658" i="13" s="1"/>
  <c r="Y658" i="13"/>
  <c r="Z658" i="13"/>
  <c r="R659" i="13"/>
  <c r="X659" i="13"/>
  <c r="B659" i="13" s="1"/>
  <c r="Y659" i="13"/>
  <c r="Z659" i="13"/>
  <c r="R660" i="13"/>
  <c r="X660" i="13"/>
  <c r="B660" i="13" s="1"/>
  <c r="Y660" i="13"/>
  <c r="Z660" i="13"/>
  <c r="R661" i="13"/>
  <c r="X661" i="13"/>
  <c r="B661" i="13" s="1"/>
  <c r="Y661" i="13"/>
  <c r="Z661" i="13"/>
  <c r="R662" i="13"/>
  <c r="X662" i="13"/>
  <c r="B662" i="13" s="1"/>
  <c r="Y662" i="13"/>
  <c r="AA662" i="13" s="1"/>
  <c r="Z662" i="13"/>
  <c r="R663" i="13"/>
  <c r="X663" i="13"/>
  <c r="B663" i="13" s="1"/>
  <c r="Y663" i="13"/>
  <c r="Z663" i="13"/>
  <c r="R664" i="13"/>
  <c r="X664" i="13"/>
  <c r="B664" i="13" s="1"/>
  <c r="Y664" i="13"/>
  <c r="Z664" i="13"/>
  <c r="R665" i="13"/>
  <c r="X665" i="13"/>
  <c r="B665" i="13" s="1"/>
  <c r="Y665" i="13"/>
  <c r="Z665" i="13"/>
  <c r="R666" i="13"/>
  <c r="X666" i="13"/>
  <c r="B666" i="13" s="1"/>
  <c r="Y666" i="13"/>
  <c r="Z666" i="13"/>
  <c r="R667" i="13"/>
  <c r="X667" i="13"/>
  <c r="B667" i="13" s="1"/>
  <c r="Y667" i="13"/>
  <c r="Z667" i="13"/>
  <c r="R668" i="13"/>
  <c r="X668" i="13"/>
  <c r="B668" i="13" s="1"/>
  <c r="Y668" i="13"/>
  <c r="AA668" i="13" s="1"/>
  <c r="Z668" i="13"/>
  <c r="R669" i="13"/>
  <c r="X669" i="13"/>
  <c r="B669" i="13" s="1"/>
  <c r="Y669" i="13"/>
  <c r="Z669" i="13"/>
  <c r="R670" i="13"/>
  <c r="X670" i="13"/>
  <c r="B670" i="13" s="1"/>
  <c r="Y670" i="13"/>
  <c r="Z670" i="13"/>
  <c r="R671" i="13"/>
  <c r="X671" i="13"/>
  <c r="B671" i="13" s="1"/>
  <c r="Y671" i="13"/>
  <c r="Z671" i="13"/>
  <c r="R672" i="13"/>
  <c r="X672" i="13"/>
  <c r="B672" i="13" s="1"/>
  <c r="Y672" i="13"/>
  <c r="Z672" i="13"/>
  <c r="R673" i="13"/>
  <c r="X673" i="13"/>
  <c r="B673" i="13" s="1"/>
  <c r="Y673" i="13"/>
  <c r="Z673" i="13"/>
  <c r="R674" i="13"/>
  <c r="X674" i="13"/>
  <c r="B674" i="13" s="1"/>
  <c r="Y674" i="13"/>
  <c r="AA674" i="13" s="1"/>
  <c r="Z674" i="13"/>
  <c r="R675" i="13"/>
  <c r="X675" i="13"/>
  <c r="B675" i="13" s="1"/>
  <c r="Y675" i="13"/>
  <c r="Z675" i="13"/>
  <c r="R676" i="13"/>
  <c r="X676" i="13"/>
  <c r="B676" i="13" s="1"/>
  <c r="Y676" i="13"/>
  <c r="Z676" i="13"/>
  <c r="R677" i="13"/>
  <c r="X677" i="13"/>
  <c r="B677" i="13" s="1"/>
  <c r="Y677" i="13"/>
  <c r="Z677" i="13"/>
  <c r="R678" i="13"/>
  <c r="X678" i="13"/>
  <c r="B678" i="13" s="1"/>
  <c r="Y678" i="13"/>
  <c r="AA678" i="13" s="1"/>
  <c r="Z678" i="13"/>
  <c r="R679" i="13"/>
  <c r="X679" i="13"/>
  <c r="B679" i="13" s="1"/>
  <c r="Y679" i="13"/>
  <c r="Z679" i="13"/>
  <c r="R680" i="13"/>
  <c r="X680" i="13"/>
  <c r="B680" i="13" s="1"/>
  <c r="Y680" i="13"/>
  <c r="AA680" i="13" s="1"/>
  <c r="Z680" i="13"/>
  <c r="R681" i="13"/>
  <c r="X681" i="13"/>
  <c r="B681" i="13" s="1"/>
  <c r="Y681" i="13"/>
  <c r="Z681" i="13"/>
  <c r="R682" i="13"/>
  <c r="X682" i="13"/>
  <c r="B682" i="13" s="1"/>
  <c r="Y682" i="13"/>
  <c r="Z682" i="13"/>
  <c r="R683" i="13"/>
  <c r="X683" i="13"/>
  <c r="B683" i="13" s="1"/>
  <c r="Y683" i="13"/>
  <c r="Z683" i="13"/>
  <c r="R684" i="13"/>
  <c r="X684" i="13"/>
  <c r="B684" i="13" s="1"/>
  <c r="Y684" i="13"/>
  <c r="Z684" i="13"/>
  <c r="R685" i="13"/>
  <c r="X685" i="13"/>
  <c r="B685" i="13" s="1"/>
  <c r="Y685" i="13"/>
  <c r="Z685" i="13"/>
  <c r="R686" i="13"/>
  <c r="X686" i="13"/>
  <c r="B686" i="13" s="1"/>
  <c r="Y686" i="13"/>
  <c r="Z686" i="13"/>
  <c r="R687" i="13"/>
  <c r="X687" i="13"/>
  <c r="B687" i="13" s="1"/>
  <c r="Y687" i="13"/>
  <c r="Z687" i="13"/>
  <c r="R688" i="13"/>
  <c r="X688" i="13"/>
  <c r="B688" i="13" s="1"/>
  <c r="Y688" i="13"/>
  <c r="Z688" i="13"/>
  <c r="R689" i="13"/>
  <c r="X689" i="13"/>
  <c r="B689" i="13" s="1"/>
  <c r="Y689" i="13"/>
  <c r="Z689" i="13"/>
  <c r="R690" i="13"/>
  <c r="X690" i="13"/>
  <c r="B690" i="13" s="1"/>
  <c r="Y690" i="13"/>
  <c r="Z690" i="13"/>
  <c r="R691" i="13"/>
  <c r="X691" i="13"/>
  <c r="B691" i="13" s="1"/>
  <c r="Y691" i="13"/>
  <c r="Z691" i="13"/>
  <c r="R692" i="13"/>
  <c r="X692" i="13"/>
  <c r="B692" i="13" s="1"/>
  <c r="Y692" i="13"/>
  <c r="Z692" i="13"/>
  <c r="R693" i="13"/>
  <c r="X693" i="13"/>
  <c r="B693" i="13" s="1"/>
  <c r="Y693" i="13"/>
  <c r="Z693" i="13"/>
  <c r="R694" i="13"/>
  <c r="X694" i="13"/>
  <c r="B694" i="13" s="1"/>
  <c r="Y694" i="13"/>
  <c r="Z694" i="13"/>
  <c r="R695" i="13"/>
  <c r="X695" i="13"/>
  <c r="B695" i="13" s="1"/>
  <c r="Y695" i="13"/>
  <c r="Z695" i="13"/>
  <c r="R696" i="13"/>
  <c r="X696" i="13"/>
  <c r="B696" i="13" s="1"/>
  <c r="Y696" i="13"/>
  <c r="Z696" i="13"/>
  <c r="R697" i="13"/>
  <c r="X697" i="13"/>
  <c r="B697" i="13" s="1"/>
  <c r="Y697" i="13"/>
  <c r="Z697" i="13"/>
  <c r="R698" i="13"/>
  <c r="X698" i="13"/>
  <c r="B698" i="13" s="1"/>
  <c r="Y698" i="13"/>
  <c r="Z698" i="13"/>
  <c r="R699" i="13"/>
  <c r="X699" i="13"/>
  <c r="B699" i="13" s="1"/>
  <c r="Y699" i="13"/>
  <c r="Z699" i="13"/>
  <c r="R700" i="13"/>
  <c r="X700" i="13"/>
  <c r="B700" i="13" s="1"/>
  <c r="Y700" i="13"/>
  <c r="Z700" i="13"/>
  <c r="R701" i="13"/>
  <c r="X701" i="13"/>
  <c r="B701" i="13" s="1"/>
  <c r="Y701" i="13"/>
  <c r="Z701" i="13"/>
  <c r="R702" i="13"/>
  <c r="X702" i="13"/>
  <c r="B702" i="13" s="1"/>
  <c r="Y702" i="13"/>
  <c r="Z702" i="13"/>
  <c r="R703" i="13"/>
  <c r="X703" i="13"/>
  <c r="B703" i="13" s="1"/>
  <c r="Y703" i="13"/>
  <c r="Z703" i="13"/>
  <c r="R704" i="13"/>
  <c r="X704" i="13"/>
  <c r="B704" i="13" s="1"/>
  <c r="Y704" i="13"/>
  <c r="Z704" i="13"/>
  <c r="R705" i="13"/>
  <c r="X705" i="13"/>
  <c r="B705" i="13" s="1"/>
  <c r="Y705" i="13"/>
  <c r="Z705" i="13"/>
  <c r="R706" i="13"/>
  <c r="X706" i="13"/>
  <c r="B706" i="13" s="1"/>
  <c r="Y706" i="13"/>
  <c r="AA706" i="13" s="1"/>
  <c r="Z706" i="13"/>
  <c r="R707" i="13"/>
  <c r="X707" i="13"/>
  <c r="B707" i="13" s="1"/>
  <c r="Y707" i="13"/>
  <c r="Z707" i="13"/>
  <c r="R708" i="13"/>
  <c r="X708" i="13"/>
  <c r="B708" i="13" s="1"/>
  <c r="Y708" i="13"/>
  <c r="Z708" i="13"/>
  <c r="R709" i="13"/>
  <c r="X709" i="13"/>
  <c r="B709" i="13" s="1"/>
  <c r="Y709" i="13"/>
  <c r="AA709" i="13" s="1"/>
  <c r="Z709" i="13"/>
  <c r="R710" i="13"/>
  <c r="X710" i="13"/>
  <c r="B710" i="13" s="1"/>
  <c r="Y710" i="13"/>
  <c r="Z710" i="13"/>
  <c r="R711" i="13"/>
  <c r="X711" i="13"/>
  <c r="B711" i="13" s="1"/>
  <c r="Y711" i="13"/>
  <c r="Z711" i="13"/>
  <c r="R712" i="13"/>
  <c r="X712" i="13"/>
  <c r="B712" i="13" s="1"/>
  <c r="Y712" i="13"/>
  <c r="Z712" i="13"/>
  <c r="R713" i="13"/>
  <c r="X713" i="13"/>
  <c r="B713" i="13" s="1"/>
  <c r="Y713" i="13"/>
  <c r="Z713" i="13"/>
  <c r="R714" i="13"/>
  <c r="X714" i="13"/>
  <c r="B714" i="13" s="1"/>
  <c r="Y714" i="13"/>
  <c r="Z714" i="13"/>
  <c r="R715" i="13"/>
  <c r="X715" i="13"/>
  <c r="B715" i="13" s="1"/>
  <c r="Y715" i="13"/>
  <c r="Z715" i="13"/>
  <c r="R716" i="13"/>
  <c r="X716" i="13"/>
  <c r="B716" i="13" s="1"/>
  <c r="Y716" i="13"/>
  <c r="Z716" i="13"/>
  <c r="R717" i="13"/>
  <c r="X717" i="13"/>
  <c r="B717" i="13" s="1"/>
  <c r="Y717" i="13"/>
  <c r="Z717" i="13"/>
  <c r="R718" i="13"/>
  <c r="X718" i="13"/>
  <c r="B718" i="13" s="1"/>
  <c r="Y718" i="13"/>
  <c r="Z718" i="13"/>
  <c r="R719" i="13"/>
  <c r="X719" i="13"/>
  <c r="B719" i="13" s="1"/>
  <c r="Y719" i="13"/>
  <c r="Z719" i="13"/>
  <c r="R720" i="13"/>
  <c r="X720" i="13"/>
  <c r="B720" i="13" s="1"/>
  <c r="Y720" i="13"/>
  <c r="Z720" i="13"/>
  <c r="R721" i="13"/>
  <c r="X721" i="13"/>
  <c r="B721" i="13" s="1"/>
  <c r="Y721" i="13"/>
  <c r="Z721" i="13"/>
  <c r="R722" i="13"/>
  <c r="X722" i="13"/>
  <c r="B722" i="13" s="1"/>
  <c r="Y722" i="13"/>
  <c r="Z722" i="13"/>
  <c r="R723" i="13"/>
  <c r="X723" i="13"/>
  <c r="B723" i="13" s="1"/>
  <c r="Y723" i="13"/>
  <c r="Z723" i="13"/>
  <c r="R724" i="13"/>
  <c r="X724" i="13"/>
  <c r="B724" i="13" s="1"/>
  <c r="Y724" i="13"/>
  <c r="Z724" i="13"/>
  <c r="R725" i="13"/>
  <c r="X725" i="13"/>
  <c r="B725" i="13" s="1"/>
  <c r="Y725" i="13"/>
  <c r="Z725" i="13"/>
  <c r="R726" i="13"/>
  <c r="X726" i="13"/>
  <c r="B726" i="13" s="1"/>
  <c r="Y726" i="13"/>
  <c r="Z726" i="13"/>
  <c r="R727" i="13"/>
  <c r="X727" i="13"/>
  <c r="B727" i="13" s="1"/>
  <c r="Y727" i="13"/>
  <c r="AA727" i="13" s="1"/>
  <c r="Z727" i="13"/>
  <c r="R728" i="13"/>
  <c r="X728" i="13"/>
  <c r="B728" i="13" s="1"/>
  <c r="Y728" i="13"/>
  <c r="Z728" i="13"/>
  <c r="R729" i="13"/>
  <c r="X729" i="13"/>
  <c r="B729" i="13" s="1"/>
  <c r="Y729" i="13"/>
  <c r="Z729" i="13"/>
  <c r="R730" i="13"/>
  <c r="X730" i="13"/>
  <c r="B730" i="13" s="1"/>
  <c r="Y730" i="13"/>
  <c r="Z730" i="13"/>
  <c r="R731" i="13"/>
  <c r="X731" i="13"/>
  <c r="B731" i="13" s="1"/>
  <c r="Y731" i="13"/>
  <c r="Z731" i="13"/>
  <c r="R732" i="13"/>
  <c r="X732" i="13"/>
  <c r="B732" i="13" s="1"/>
  <c r="Y732" i="13"/>
  <c r="Z732" i="13"/>
  <c r="R733" i="13"/>
  <c r="X733" i="13"/>
  <c r="B733" i="13" s="1"/>
  <c r="Y733" i="13"/>
  <c r="Z733" i="13"/>
  <c r="R734" i="13"/>
  <c r="X734" i="13"/>
  <c r="B734" i="13" s="1"/>
  <c r="Y734" i="13"/>
  <c r="Z734" i="13"/>
  <c r="R735" i="13"/>
  <c r="X735" i="13"/>
  <c r="B735" i="13" s="1"/>
  <c r="Y735" i="13"/>
  <c r="Z735" i="13"/>
  <c r="R736" i="13"/>
  <c r="X736" i="13"/>
  <c r="B736" i="13" s="1"/>
  <c r="Y736" i="13"/>
  <c r="Z736" i="13"/>
  <c r="R737" i="13"/>
  <c r="X737" i="13"/>
  <c r="B737" i="13" s="1"/>
  <c r="Y737" i="13"/>
  <c r="Z737" i="13"/>
  <c r="R738" i="13"/>
  <c r="X738" i="13"/>
  <c r="B738" i="13" s="1"/>
  <c r="Y738" i="13"/>
  <c r="Z738" i="13"/>
  <c r="R739" i="13"/>
  <c r="X739" i="13"/>
  <c r="B739" i="13" s="1"/>
  <c r="Y739" i="13"/>
  <c r="Z739" i="13"/>
  <c r="R740" i="13"/>
  <c r="X740" i="13"/>
  <c r="B740" i="13" s="1"/>
  <c r="Y740" i="13"/>
  <c r="Z740" i="13"/>
  <c r="R741" i="13"/>
  <c r="X741" i="13"/>
  <c r="B741" i="13" s="1"/>
  <c r="Y741" i="13"/>
  <c r="Z741" i="13"/>
  <c r="R742" i="13"/>
  <c r="X742" i="13"/>
  <c r="B742" i="13" s="1"/>
  <c r="Y742" i="13"/>
  <c r="Z742" i="13"/>
  <c r="R743" i="13"/>
  <c r="X743" i="13"/>
  <c r="B743" i="13" s="1"/>
  <c r="Y743" i="13"/>
  <c r="AA743" i="13" s="1"/>
  <c r="Z743" i="13"/>
  <c r="R744" i="13"/>
  <c r="X744" i="13"/>
  <c r="B744" i="13" s="1"/>
  <c r="Y744" i="13"/>
  <c r="AA744" i="13" s="1"/>
  <c r="Z744" i="13"/>
  <c r="R745" i="13"/>
  <c r="X745" i="13"/>
  <c r="B745" i="13" s="1"/>
  <c r="Y745" i="13"/>
  <c r="Z745" i="13"/>
  <c r="R746" i="13"/>
  <c r="X746" i="13"/>
  <c r="B746" i="13" s="1"/>
  <c r="Y746" i="13"/>
  <c r="Z746" i="13"/>
  <c r="R747" i="13"/>
  <c r="X747" i="13"/>
  <c r="B747" i="13" s="1"/>
  <c r="Y747" i="13"/>
  <c r="AA747" i="13" s="1"/>
  <c r="Z747" i="13"/>
  <c r="R748" i="13"/>
  <c r="X748" i="13"/>
  <c r="B748" i="13" s="1"/>
  <c r="Y748" i="13"/>
  <c r="AA748" i="13" s="1"/>
  <c r="Z748" i="13"/>
  <c r="R749" i="13"/>
  <c r="X749" i="13"/>
  <c r="B749" i="13" s="1"/>
  <c r="Y749" i="13"/>
  <c r="Z749" i="13"/>
  <c r="R750" i="13"/>
  <c r="X750" i="13"/>
  <c r="B750" i="13" s="1"/>
  <c r="Y750" i="13"/>
  <c r="Z750" i="13"/>
  <c r="R751" i="13"/>
  <c r="X751" i="13"/>
  <c r="B751" i="13" s="1"/>
  <c r="Y751" i="13"/>
  <c r="Z751" i="13"/>
  <c r="R752" i="13"/>
  <c r="X752" i="13"/>
  <c r="B752" i="13" s="1"/>
  <c r="Y752" i="13"/>
  <c r="Z752" i="13"/>
  <c r="R753" i="13"/>
  <c r="X753" i="13"/>
  <c r="B753" i="13" s="1"/>
  <c r="Y753" i="13"/>
  <c r="Z753" i="13"/>
  <c r="R754" i="13"/>
  <c r="X754" i="13"/>
  <c r="B754" i="13" s="1"/>
  <c r="Y754" i="13"/>
  <c r="Z754" i="13"/>
  <c r="R755" i="13"/>
  <c r="X755" i="13"/>
  <c r="B755" i="13" s="1"/>
  <c r="Y755" i="13"/>
  <c r="Z755" i="13"/>
  <c r="R756" i="13"/>
  <c r="X756" i="13"/>
  <c r="B756" i="13" s="1"/>
  <c r="Y756" i="13"/>
  <c r="Z756" i="13"/>
  <c r="R757" i="13"/>
  <c r="X757" i="13"/>
  <c r="B757" i="13" s="1"/>
  <c r="Y757" i="13"/>
  <c r="Z757" i="13"/>
  <c r="R758" i="13"/>
  <c r="X758" i="13"/>
  <c r="B758" i="13" s="1"/>
  <c r="Y758" i="13"/>
  <c r="Z758" i="13"/>
  <c r="R759" i="13"/>
  <c r="X759" i="13"/>
  <c r="B759" i="13" s="1"/>
  <c r="Y759" i="13"/>
  <c r="AA759" i="13" s="1"/>
  <c r="Z759" i="13"/>
  <c r="R760" i="13"/>
  <c r="X760" i="13"/>
  <c r="B760" i="13" s="1"/>
  <c r="Y760" i="13"/>
  <c r="Z760" i="13"/>
  <c r="R761" i="13"/>
  <c r="X761" i="13"/>
  <c r="B761" i="13" s="1"/>
  <c r="Y761" i="13"/>
  <c r="Z761" i="13"/>
  <c r="R762" i="13"/>
  <c r="X762" i="13"/>
  <c r="B762" i="13" s="1"/>
  <c r="Y762" i="13"/>
  <c r="Z762" i="13"/>
  <c r="R763" i="13"/>
  <c r="X763" i="13"/>
  <c r="B763" i="13" s="1"/>
  <c r="Y763" i="13"/>
  <c r="Z763" i="13"/>
  <c r="R764" i="13"/>
  <c r="X764" i="13"/>
  <c r="B764" i="13" s="1"/>
  <c r="Y764" i="13"/>
  <c r="AA764" i="13" s="1"/>
  <c r="Z764" i="13"/>
  <c r="R765" i="13"/>
  <c r="X765" i="13"/>
  <c r="B765" i="13" s="1"/>
  <c r="Y765" i="13"/>
  <c r="Z765" i="13"/>
  <c r="R766" i="13"/>
  <c r="X766" i="13"/>
  <c r="B766" i="13" s="1"/>
  <c r="Y766" i="13"/>
  <c r="Z766" i="13"/>
  <c r="R767" i="13"/>
  <c r="X767" i="13"/>
  <c r="B767" i="13" s="1"/>
  <c r="Y767" i="13"/>
  <c r="AA767" i="13" s="1"/>
  <c r="Z767" i="13"/>
  <c r="R768" i="13"/>
  <c r="X768" i="13"/>
  <c r="B768" i="13" s="1"/>
  <c r="Y768" i="13"/>
  <c r="AA768" i="13" s="1"/>
  <c r="Z768" i="13"/>
  <c r="R769" i="13"/>
  <c r="X769" i="13"/>
  <c r="B769" i="13" s="1"/>
  <c r="Y769" i="13"/>
  <c r="Z769" i="13"/>
  <c r="R770" i="13"/>
  <c r="X770" i="13"/>
  <c r="B770" i="13" s="1"/>
  <c r="Y770" i="13"/>
  <c r="Z770" i="13"/>
  <c r="R771" i="13"/>
  <c r="X771" i="13"/>
  <c r="B771" i="13" s="1"/>
  <c r="Y771" i="13"/>
  <c r="Z771" i="13"/>
  <c r="R772" i="13"/>
  <c r="X772" i="13"/>
  <c r="B772" i="13" s="1"/>
  <c r="Y772" i="13"/>
  <c r="Z772" i="13"/>
  <c r="R773" i="13"/>
  <c r="X773" i="13"/>
  <c r="B773" i="13" s="1"/>
  <c r="Y773" i="13"/>
  <c r="Z773" i="13"/>
  <c r="R774" i="13"/>
  <c r="X774" i="13"/>
  <c r="B774" i="13" s="1"/>
  <c r="Y774" i="13"/>
  <c r="Z774" i="13"/>
  <c r="R775" i="13"/>
  <c r="X775" i="13"/>
  <c r="B775" i="13" s="1"/>
  <c r="Y775" i="13"/>
  <c r="AA775" i="13" s="1"/>
  <c r="Z775" i="13"/>
  <c r="R776" i="13"/>
  <c r="X776" i="13"/>
  <c r="B776" i="13" s="1"/>
  <c r="Y776" i="13"/>
  <c r="AA776" i="13" s="1"/>
  <c r="Z776" i="13"/>
  <c r="R777" i="13"/>
  <c r="X777" i="13"/>
  <c r="B777" i="13" s="1"/>
  <c r="Y777" i="13"/>
  <c r="Z777" i="13"/>
  <c r="R778" i="13"/>
  <c r="X778" i="13"/>
  <c r="B778" i="13" s="1"/>
  <c r="Y778" i="13"/>
  <c r="Z778" i="13"/>
  <c r="R779" i="13"/>
  <c r="X779" i="13"/>
  <c r="B779" i="13" s="1"/>
  <c r="Y779" i="13"/>
  <c r="AA779" i="13" s="1"/>
  <c r="Z779" i="13"/>
  <c r="R780" i="13"/>
  <c r="X780" i="13"/>
  <c r="B780" i="13" s="1"/>
  <c r="Y780" i="13"/>
  <c r="AA780" i="13" s="1"/>
  <c r="Z780" i="13"/>
  <c r="R781" i="13"/>
  <c r="X781" i="13"/>
  <c r="B781" i="13" s="1"/>
  <c r="Y781" i="13"/>
  <c r="Z781" i="13"/>
  <c r="R782" i="13"/>
  <c r="X782" i="13"/>
  <c r="B782" i="13" s="1"/>
  <c r="Y782" i="13"/>
  <c r="Z782" i="13"/>
  <c r="R783" i="13"/>
  <c r="X783" i="13"/>
  <c r="B783" i="13" s="1"/>
  <c r="Y783" i="13"/>
  <c r="Z783" i="13"/>
  <c r="R784" i="13"/>
  <c r="X784" i="13"/>
  <c r="B784" i="13" s="1"/>
  <c r="Y784" i="13"/>
  <c r="Z784" i="13"/>
  <c r="R785" i="13"/>
  <c r="X785" i="13"/>
  <c r="B785" i="13" s="1"/>
  <c r="Y785" i="13"/>
  <c r="Z785" i="13"/>
  <c r="R786" i="13"/>
  <c r="X786" i="13"/>
  <c r="B786" i="13" s="1"/>
  <c r="Y786" i="13"/>
  <c r="Z786" i="13"/>
  <c r="R787" i="13"/>
  <c r="X787" i="13"/>
  <c r="B787" i="13" s="1"/>
  <c r="Y787" i="13"/>
  <c r="Z787" i="13"/>
  <c r="R788" i="13"/>
  <c r="X788" i="13"/>
  <c r="B788" i="13" s="1"/>
  <c r="Y788" i="13"/>
  <c r="AA788" i="13" s="1"/>
  <c r="Z788" i="13"/>
  <c r="R789" i="13"/>
  <c r="X789" i="13"/>
  <c r="B789" i="13" s="1"/>
  <c r="Y789" i="13"/>
  <c r="Z789" i="13"/>
  <c r="R790" i="13"/>
  <c r="X790" i="13"/>
  <c r="B790" i="13" s="1"/>
  <c r="Y790" i="13"/>
  <c r="Z790" i="13"/>
  <c r="R791" i="13"/>
  <c r="X791" i="13"/>
  <c r="B791" i="13" s="1"/>
  <c r="Y791" i="13"/>
  <c r="AA791" i="13" s="1"/>
  <c r="Z791" i="13"/>
  <c r="R792" i="13"/>
  <c r="X792" i="13"/>
  <c r="B792" i="13" s="1"/>
  <c r="Y792" i="13"/>
  <c r="AA792" i="13" s="1"/>
  <c r="Z792" i="13"/>
  <c r="R793" i="13"/>
  <c r="X793" i="13"/>
  <c r="B793" i="13" s="1"/>
  <c r="Y793" i="13"/>
  <c r="Z793" i="13"/>
  <c r="R794" i="13"/>
  <c r="X794" i="13"/>
  <c r="B794" i="13" s="1"/>
  <c r="Y794" i="13"/>
  <c r="Z794" i="13"/>
  <c r="R795" i="13"/>
  <c r="X795" i="13"/>
  <c r="B795" i="13" s="1"/>
  <c r="Y795" i="13"/>
  <c r="Z795" i="13"/>
  <c r="R796" i="13"/>
  <c r="X796" i="13"/>
  <c r="B796" i="13" s="1"/>
  <c r="Y796" i="13"/>
  <c r="Z796" i="13"/>
  <c r="R797" i="13"/>
  <c r="X797" i="13"/>
  <c r="B797" i="13" s="1"/>
  <c r="Y797" i="13"/>
  <c r="Z797" i="13"/>
  <c r="R798" i="13"/>
  <c r="X798" i="13"/>
  <c r="B798" i="13" s="1"/>
  <c r="Y798" i="13"/>
  <c r="AA798" i="13" s="1"/>
  <c r="Z798" i="13"/>
  <c r="R799" i="13"/>
  <c r="X799" i="13"/>
  <c r="B799" i="13" s="1"/>
  <c r="Y799" i="13"/>
  <c r="Z799" i="13"/>
  <c r="R800" i="13"/>
  <c r="X800" i="13"/>
  <c r="B800" i="13" s="1"/>
  <c r="Y800" i="13"/>
  <c r="Z800" i="13"/>
  <c r="R801" i="13"/>
  <c r="X801" i="13"/>
  <c r="B801" i="13" s="1"/>
  <c r="Y801" i="13"/>
  <c r="Z801" i="13"/>
  <c r="R802" i="13"/>
  <c r="X802" i="13"/>
  <c r="B802" i="13" s="1"/>
  <c r="Y802" i="13"/>
  <c r="Z802" i="13"/>
  <c r="R803" i="13"/>
  <c r="X803" i="13"/>
  <c r="B803" i="13" s="1"/>
  <c r="Y803" i="13"/>
  <c r="Z803" i="13"/>
  <c r="R804" i="13"/>
  <c r="X804" i="13"/>
  <c r="B804" i="13" s="1"/>
  <c r="Y804" i="13"/>
  <c r="Z804" i="13"/>
  <c r="R805" i="13"/>
  <c r="X805" i="13"/>
  <c r="B805" i="13" s="1"/>
  <c r="Y805" i="13"/>
  <c r="Z805" i="13"/>
  <c r="R806" i="13"/>
  <c r="X806" i="13"/>
  <c r="B806" i="13" s="1"/>
  <c r="Y806" i="13"/>
  <c r="Z806" i="13"/>
  <c r="R807" i="13"/>
  <c r="X807" i="13"/>
  <c r="B807" i="13" s="1"/>
  <c r="Y807" i="13"/>
  <c r="Z807" i="13"/>
  <c r="R808" i="13"/>
  <c r="X808" i="13"/>
  <c r="B808" i="13" s="1"/>
  <c r="Y808" i="13"/>
  <c r="AA808" i="13" s="1"/>
  <c r="Z808" i="13"/>
  <c r="R809" i="13"/>
  <c r="X809" i="13"/>
  <c r="B809" i="13" s="1"/>
  <c r="Y809" i="13"/>
  <c r="Z809" i="13"/>
  <c r="R810" i="13"/>
  <c r="X810" i="13"/>
  <c r="B810" i="13" s="1"/>
  <c r="Y810" i="13"/>
  <c r="Z810" i="13"/>
  <c r="R811" i="13"/>
  <c r="X811" i="13"/>
  <c r="B811" i="13" s="1"/>
  <c r="Y811" i="13"/>
  <c r="Z811" i="13"/>
  <c r="R812" i="13"/>
  <c r="X812" i="13"/>
  <c r="B812" i="13" s="1"/>
  <c r="Y812" i="13"/>
  <c r="Z812" i="13"/>
  <c r="R813" i="13"/>
  <c r="X813" i="13"/>
  <c r="B813" i="13" s="1"/>
  <c r="Y813" i="13"/>
  <c r="Z813" i="13"/>
  <c r="R814" i="13"/>
  <c r="X814" i="13"/>
  <c r="B814" i="13" s="1"/>
  <c r="Y814" i="13"/>
  <c r="AA814" i="13" s="1"/>
  <c r="Z814" i="13"/>
  <c r="R815" i="13"/>
  <c r="X815" i="13"/>
  <c r="B815" i="13" s="1"/>
  <c r="Y815" i="13"/>
  <c r="Z815" i="13"/>
  <c r="R816" i="13"/>
  <c r="X816" i="13"/>
  <c r="B816" i="13" s="1"/>
  <c r="Y816" i="13"/>
  <c r="Z816" i="13"/>
  <c r="R817" i="13"/>
  <c r="X817" i="13"/>
  <c r="B817" i="13" s="1"/>
  <c r="Y817" i="13"/>
  <c r="Z817" i="13"/>
  <c r="R818" i="13"/>
  <c r="X818" i="13"/>
  <c r="B818" i="13" s="1"/>
  <c r="Y818" i="13"/>
  <c r="Z818" i="13"/>
  <c r="R819" i="13"/>
  <c r="X819" i="13"/>
  <c r="B819" i="13" s="1"/>
  <c r="Y819" i="13"/>
  <c r="Z819" i="13"/>
  <c r="R820" i="13"/>
  <c r="X820" i="13"/>
  <c r="B820" i="13" s="1"/>
  <c r="Y820" i="13"/>
  <c r="Z820" i="13"/>
  <c r="R821" i="13"/>
  <c r="X821" i="13"/>
  <c r="B821" i="13" s="1"/>
  <c r="Y821" i="13"/>
  <c r="Z821" i="13"/>
  <c r="R822" i="13"/>
  <c r="X822" i="13"/>
  <c r="B822" i="13" s="1"/>
  <c r="Y822" i="13"/>
  <c r="Z822" i="13"/>
  <c r="R823" i="13"/>
  <c r="X823" i="13"/>
  <c r="B823" i="13" s="1"/>
  <c r="Y823" i="13"/>
  <c r="AA823" i="13" s="1"/>
  <c r="Z823" i="13"/>
  <c r="R824" i="13"/>
  <c r="X824" i="13"/>
  <c r="B824" i="13" s="1"/>
  <c r="Y824" i="13"/>
  <c r="AA824" i="13" s="1"/>
  <c r="Z824" i="13"/>
  <c r="R825" i="13"/>
  <c r="X825" i="13"/>
  <c r="B825" i="13" s="1"/>
  <c r="Y825" i="13"/>
  <c r="Z825" i="13"/>
  <c r="R826" i="13"/>
  <c r="X826" i="13"/>
  <c r="B826" i="13" s="1"/>
  <c r="Y826" i="13"/>
  <c r="Z826" i="13"/>
  <c r="R827" i="13"/>
  <c r="X827" i="13"/>
  <c r="B827" i="13" s="1"/>
  <c r="Y827" i="13"/>
  <c r="Z827" i="13"/>
  <c r="R828" i="13"/>
  <c r="X828" i="13"/>
  <c r="B828" i="13" s="1"/>
  <c r="Y828" i="13"/>
  <c r="AA828" i="13" s="1"/>
  <c r="Z828" i="13"/>
  <c r="R829" i="13"/>
  <c r="X829" i="13"/>
  <c r="B829" i="13" s="1"/>
  <c r="Y829" i="13"/>
  <c r="Z829" i="13"/>
  <c r="R830" i="13"/>
  <c r="X830" i="13"/>
  <c r="B830" i="13" s="1"/>
  <c r="Y830" i="13"/>
  <c r="AA830" i="13" s="1"/>
  <c r="Z830" i="13"/>
  <c r="R831" i="13"/>
  <c r="X831" i="13"/>
  <c r="B831" i="13" s="1"/>
  <c r="Y831" i="13"/>
  <c r="Z831" i="13"/>
  <c r="R832" i="13"/>
  <c r="X832" i="13"/>
  <c r="B832" i="13" s="1"/>
  <c r="Y832" i="13"/>
  <c r="AA832" i="13" s="1"/>
  <c r="Z832" i="13"/>
  <c r="R833" i="13"/>
  <c r="X833" i="13"/>
  <c r="B833" i="13" s="1"/>
  <c r="Y833" i="13"/>
  <c r="Z833" i="13"/>
  <c r="R834" i="13"/>
  <c r="X834" i="13"/>
  <c r="B834" i="13" s="1"/>
  <c r="Y834" i="13"/>
  <c r="Z834" i="13"/>
  <c r="R835" i="13"/>
  <c r="X835" i="13"/>
  <c r="B835" i="13" s="1"/>
  <c r="Y835" i="13"/>
  <c r="Z835" i="13"/>
  <c r="R836" i="13"/>
  <c r="X836" i="13"/>
  <c r="B836" i="13" s="1"/>
  <c r="Y836" i="13"/>
  <c r="Z836" i="13"/>
  <c r="R837" i="13"/>
  <c r="X837" i="13"/>
  <c r="B837" i="13" s="1"/>
  <c r="Y837" i="13"/>
  <c r="Z837" i="13"/>
  <c r="R838" i="13"/>
  <c r="X838" i="13"/>
  <c r="B838" i="13" s="1"/>
  <c r="Y838" i="13"/>
  <c r="Z838" i="13"/>
  <c r="R839" i="13"/>
  <c r="X839" i="13"/>
  <c r="B839" i="13" s="1"/>
  <c r="Y839" i="13"/>
  <c r="Z839" i="13"/>
  <c r="R840" i="13"/>
  <c r="X840" i="13"/>
  <c r="B840" i="13" s="1"/>
  <c r="Y840" i="13"/>
  <c r="Z840" i="13"/>
  <c r="R841" i="13"/>
  <c r="X841" i="13"/>
  <c r="B841" i="13" s="1"/>
  <c r="Y841" i="13"/>
  <c r="Z841" i="13"/>
  <c r="R842" i="13"/>
  <c r="X842" i="13"/>
  <c r="B842" i="13" s="1"/>
  <c r="Y842" i="13"/>
  <c r="Z842" i="13"/>
  <c r="R843" i="13"/>
  <c r="X843" i="13"/>
  <c r="B843" i="13" s="1"/>
  <c r="Y843" i="13"/>
  <c r="Z843" i="13"/>
  <c r="R844" i="13"/>
  <c r="X844" i="13"/>
  <c r="B844" i="13" s="1"/>
  <c r="Y844" i="13"/>
  <c r="Z844" i="13"/>
  <c r="R845" i="13"/>
  <c r="X845" i="13"/>
  <c r="B845" i="13" s="1"/>
  <c r="Y845" i="13"/>
  <c r="Z845" i="13"/>
  <c r="R846" i="13"/>
  <c r="X846" i="13"/>
  <c r="B846" i="13" s="1"/>
  <c r="Y846" i="13"/>
  <c r="Z846" i="13"/>
  <c r="R847" i="13"/>
  <c r="X847" i="13"/>
  <c r="B847" i="13" s="1"/>
  <c r="Y847" i="13"/>
  <c r="Z847" i="13"/>
  <c r="R848" i="13"/>
  <c r="X848" i="13"/>
  <c r="B848" i="13" s="1"/>
  <c r="Y848" i="13"/>
  <c r="Z848" i="13"/>
  <c r="R849" i="13"/>
  <c r="X849" i="13"/>
  <c r="B849" i="13" s="1"/>
  <c r="Y849" i="13"/>
  <c r="Z849" i="13"/>
  <c r="R850" i="13"/>
  <c r="X850" i="13"/>
  <c r="B850" i="13" s="1"/>
  <c r="Y850" i="13"/>
  <c r="Z850" i="13"/>
  <c r="R851" i="13"/>
  <c r="X851" i="13"/>
  <c r="B851" i="13" s="1"/>
  <c r="Y851" i="13"/>
  <c r="AA851" i="13" s="1"/>
  <c r="Z851" i="13"/>
  <c r="R852" i="13"/>
  <c r="X852" i="13"/>
  <c r="B852" i="13" s="1"/>
  <c r="Y852" i="13"/>
  <c r="Z852" i="13"/>
  <c r="R853" i="13"/>
  <c r="X853" i="13"/>
  <c r="B853" i="13" s="1"/>
  <c r="Y853" i="13"/>
  <c r="Z853" i="13"/>
  <c r="R854" i="13"/>
  <c r="X854" i="13"/>
  <c r="B854" i="13" s="1"/>
  <c r="Y854" i="13"/>
  <c r="Z854" i="13"/>
  <c r="R855" i="13"/>
  <c r="X855" i="13"/>
  <c r="B855" i="13" s="1"/>
  <c r="Y855" i="13"/>
  <c r="Z855" i="13"/>
  <c r="R856" i="13"/>
  <c r="X856" i="13"/>
  <c r="B856" i="13" s="1"/>
  <c r="Y856" i="13"/>
  <c r="Z856" i="13"/>
  <c r="R857" i="13"/>
  <c r="X857" i="13"/>
  <c r="B857" i="13" s="1"/>
  <c r="Y857" i="13"/>
  <c r="Z857" i="13"/>
  <c r="R858" i="13"/>
  <c r="X858" i="13"/>
  <c r="B858" i="13" s="1"/>
  <c r="Y858" i="13"/>
  <c r="AA858" i="13" s="1"/>
  <c r="Z858" i="13"/>
  <c r="R859" i="13"/>
  <c r="X859" i="13"/>
  <c r="B859" i="13" s="1"/>
  <c r="Y859" i="13"/>
  <c r="AA859" i="13" s="1"/>
  <c r="Z859" i="13"/>
  <c r="R860" i="13"/>
  <c r="X860" i="13"/>
  <c r="B860" i="13" s="1"/>
  <c r="Y860" i="13"/>
  <c r="AA860" i="13" s="1"/>
  <c r="Z860" i="13"/>
  <c r="R861" i="13"/>
  <c r="X861" i="13"/>
  <c r="B861" i="13" s="1"/>
  <c r="Y861" i="13"/>
  <c r="Z861" i="13"/>
  <c r="R862" i="13"/>
  <c r="X862" i="13"/>
  <c r="B862" i="13" s="1"/>
  <c r="Y862" i="13"/>
  <c r="Z862" i="13"/>
  <c r="R863" i="13"/>
  <c r="X863" i="13"/>
  <c r="B863" i="13" s="1"/>
  <c r="Y863" i="13"/>
  <c r="Z863" i="13"/>
  <c r="R864" i="13"/>
  <c r="X864" i="13"/>
  <c r="B864" i="13" s="1"/>
  <c r="Y864" i="13"/>
  <c r="Z864" i="13"/>
  <c r="R865" i="13"/>
  <c r="X865" i="13"/>
  <c r="B865" i="13" s="1"/>
  <c r="Y865" i="13"/>
  <c r="Z865" i="13"/>
  <c r="R866" i="13"/>
  <c r="X866" i="13"/>
  <c r="B866" i="13" s="1"/>
  <c r="Y866" i="13"/>
  <c r="AA866" i="13" s="1"/>
  <c r="Z866" i="13"/>
  <c r="R867" i="13"/>
  <c r="X867" i="13"/>
  <c r="B867" i="13" s="1"/>
  <c r="Y867" i="13"/>
  <c r="Z867" i="13"/>
  <c r="R868" i="13"/>
  <c r="X868" i="13"/>
  <c r="B868" i="13" s="1"/>
  <c r="Y868" i="13"/>
  <c r="AA868" i="13" s="1"/>
  <c r="Z868" i="13"/>
  <c r="R869" i="13"/>
  <c r="X869" i="13"/>
  <c r="B869" i="13" s="1"/>
  <c r="Y869" i="13"/>
  <c r="Z869" i="13"/>
  <c r="R870" i="13"/>
  <c r="X870" i="13"/>
  <c r="B870" i="13" s="1"/>
  <c r="Y870" i="13"/>
  <c r="Z870" i="13"/>
  <c r="R871" i="13"/>
  <c r="X871" i="13"/>
  <c r="B871" i="13" s="1"/>
  <c r="Y871" i="13"/>
  <c r="Z871" i="13"/>
  <c r="R872" i="13"/>
  <c r="X872" i="13"/>
  <c r="B872" i="13" s="1"/>
  <c r="Y872" i="13"/>
  <c r="Z872" i="13"/>
  <c r="R873" i="13"/>
  <c r="X873" i="13"/>
  <c r="B873" i="13" s="1"/>
  <c r="Y873" i="13"/>
  <c r="Z873" i="13"/>
  <c r="R874" i="13"/>
  <c r="X874" i="13"/>
  <c r="B874" i="13" s="1"/>
  <c r="Y874" i="13"/>
  <c r="Z874" i="13"/>
  <c r="R875" i="13"/>
  <c r="X875" i="13"/>
  <c r="B875" i="13" s="1"/>
  <c r="Y875" i="13"/>
  <c r="AA875" i="13" s="1"/>
  <c r="Z875" i="13"/>
  <c r="R876" i="13"/>
  <c r="X876" i="13"/>
  <c r="B876" i="13" s="1"/>
  <c r="Y876" i="13"/>
  <c r="Z876" i="13"/>
  <c r="R877" i="13"/>
  <c r="X877" i="13"/>
  <c r="B877" i="13" s="1"/>
  <c r="Y877" i="13"/>
  <c r="Z877" i="13"/>
  <c r="R878" i="13"/>
  <c r="X878" i="13"/>
  <c r="B878" i="13" s="1"/>
  <c r="Y878" i="13"/>
  <c r="Z878" i="13"/>
  <c r="R879" i="13"/>
  <c r="X879" i="13"/>
  <c r="B879" i="13" s="1"/>
  <c r="Y879" i="13"/>
  <c r="Z879" i="13"/>
  <c r="R880" i="13"/>
  <c r="X880" i="13"/>
  <c r="B880" i="13" s="1"/>
  <c r="Y880" i="13"/>
  <c r="Z880" i="13"/>
  <c r="R881" i="13"/>
  <c r="X881" i="13"/>
  <c r="B881" i="13" s="1"/>
  <c r="Y881" i="13"/>
  <c r="Z881" i="13"/>
  <c r="R882" i="13"/>
  <c r="X882" i="13"/>
  <c r="B882" i="13" s="1"/>
  <c r="Y882" i="13"/>
  <c r="AA882" i="13" s="1"/>
  <c r="Z882" i="13"/>
  <c r="R883" i="13"/>
  <c r="X883" i="13"/>
  <c r="B883" i="13" s="1"/>
  <c r="Y883" i="13"/>
  <c r="Z883" i="13"/>
  <c r="R884" i="13"/>
  <c r="X884" i="13"/>
  <c r="B884" i="13" s="1"/>
  <c r="Y884" i="13"/>
  <c r="Z884" i="13"/>
  <c r="R885" i="13"/>
  <c r="X885" i="13"/>
  <c r="B885" i="13" s="1"/>
  <c r="Y885" i="13"/>
  <c r="Z885" i="13"/>
  <c r="R886" i="13"/>
  <c r="X886" i="13"/>
  <c r="B886" i="13" s="1"/>
  <c r="Y886" i="13"/>
  <c r="Z886" i="13"/>
  <c r="R887" i="13"/>
  <c r="X887" i="13"/>
  <c r="B887" i="13" s="1"/>
  <c r="Y887" i="13"/>
  <c r="Z887" i="13"/>
  <c r="R888" i="13"/>
  <c r="X888" i="13"/>
  <c r="B888" i="13" s="1"/>
  <c r="Y888" i="13"/>
  <c r="AA888" i="13" s="1"/>
  <c r="Z888" i="13"/>
  <c r="R889" i="13"/>
  <c r="X889" i="13"/>
  <c r="B889" i="13" s="1"/>
  <c r="Y889" i="13"/>
  <c r="Z889" i="13"/>
  <c r="R890" i="13"/>
  <c r="X890" i="13"/>
  <c r="B890" i="13" s="1"/>
  <c r="Y890" i="13"/>
  <c r="AA890" i="13" s="1"/>
  <c r="Z890" i="13"/>
  <c r="R891" i="13"/>
  <c r="X891" i="13"/>
  <c r="B891" i="13" s="1"/>
  <c r="Y891" i="13"/>
  <c r="Z891" i="13"/>
  <c r="R892" i="13"/>
  <c r="X892" i="13"/>
  <c r="B892" i="13" s="1"/>
  <c r="Y892" i="13"/>
  <c r="Z892" i="13"/>
  <c r="R893" i="13"/>
  <c r="X893" i="13"/>
  <c r="B893" i="13" s="1"/>
  <c r="Y893" i="13"/>
  <c r="Z893" i="13"/>
  <c r="R894" i="13"/>
  <c r="X894" i="13"/>
  <c r="B894" i="13" s="1"/>
  <c r="Y894" i="13"/>
  <c r="Z894" i="13"/>
  <c r="R895" i="13"/>
  <c r="X895" i="13"/>
  <c r="B895" i="13" s="1"/>
  <c r="Y895" i="13"/>
  <c r="Z895" i="13"/>
  <c r="R896" i="13"/>
  <c r="X896" i="13"/>
  <c r="B896" i="13" s="1"/>
  <c r="Y896" i="13"/>
  <c r="Z896" i="13"/>
  <c r="R897" i="13"/>
  <c r="X897" i="13"/>
  <c r="B897" i="13" s="1"/>
  <c r="Y897" i="13"/>
  <c r="Z897" i="13"/>
  <c r="R898" i="13"/>
  <c r="X898" i="13"/>
  <c r="B898" i="13" s="1"/>
  <c r="Y898" i="13"/>
  <c r="AA898" i="13" s="1"/>
  <c r="Z898" i="13"/>
  <c r="R899" i="13"/>
  <c r="X899" i="13"/>
  <c r="B899" i="13" s="1"/>
  <c r="Y899" i="13"/>
  <c r="Z899" i="13"/>
  <c r="R900" i="13"/>
  <c r="X900" i="13"/>
  <c r="B900" i="13" s="1"/>
  <c r="Y900" i="13"/>
  <c r="Z900" i="13"/>
  <c r="R901" i="13"/>
  <c r="X901" i="13"/>
  <c r="B901" i="13" s="1"/>
  <c r="Y901" i="13"/>
  <c r="Z901" i="13"/>
  <c r="R902" i="13"/>
  <c r="X902" i="13"/>
  <c r="B902" i="13" s="1"/>
  <c r="Y902" i="13"/>
  <c r="Z902" i="13"/>
  <c r="R903" i="13"/>
  <c r="X903" i="13"/>
  <c r="B903" i="13" s="1"/>
  <c r="Y903" i="13"/>
  <c r="Z903" i="13"/>
  <c r="R904" i="13"/>
  <c r="X904" i="13"/>
  <c r="B904" i="13" s="1"/>
  <c r="Y904" i="13"/>
  <c r="Z904" i="13"/>
  <c r="R905" i="13"/>
  <c r="X905" i="13"/>
  <c r="B905" i="13" s="1"/>
  <c r="Y905" i="13"/>
  <c r="Z905" i="13"/>
  <c r="R906" i="13"/>
  <c r="X906" i="13"/>
  <c r="B906" i="13" s="1"/>
  <c r="Y906" i="13"/>
  <c r="Z906" i="13"/>
  <c r="R907" i="13"/>
  <c r="X907" i="13"/>
  <c r="B907" i="13" s="1"/>
  <c r="Y907" i="13"/>
  <c r="Z907" i="13"/>
  <c r="R908" i="13"/>
  <c r="X908" i="13"/>
  <c r="B908" i="13" s="1"/>
  <c r="Y908" i="13"/>
  <c r="AA908" i="13" s="1"/>
  <c r="Z908" i="13"/>
  <c r="R909" i="13"/>
  <c r="X909" i="13"/>
  <c r="B909" i="13" s="1"/>
  <c r="Y909" i="13"/>
  <c r="Z909" i="13"/>
  <c r="R910" i="13"/>
  <c r="X910" i="13"/>
  <c r="B910" i="13" s="1"/>
  <c r="Y910" i="13"/>
  <c r="Z910" i="13"/>
  <c r="R911" i="13"/>
  <c r="X911" i="13"/>
  <c r="B911" i="13" s="1"/>
  <c r="Y911" i="13"/>
  <c r="Z911" i="13"/>
  <c r="R912" i="13"/>
  <c r="X912" i="13"/>
  <c r="B912" i="13" s="1"/>
  <c r="Y912" i="13"/>
  <c r="Z912" i="13"/>
  <c r="R913" i="13"/>
  <c r="X913" i="13"/>
  <c r="B913" i="13" s="1"/>
  <c r="Y913" i="13"/>
  <c r="Z913" i="13"/>
  <c r="R914" i="13"/>
  <c r="X914" i="13"/>
  <c r="B914" i="13" s="1"/>
  <c r="Y914" i="13"/>
  <c r="AA914" i="13" s="1"/>
  <c r="Z914" i="13"/>
  <c r="R915" i="13"/>
  <c r="X915" i="13"/>
  <c r="B915" i="13" s="1"/>
  <c r="Y915" i="13"/>
  <c r="Z915" i="13"/>
  <c r="R916" i="13"/>
  <c r="X916" i="13"/>
  <c r="B916" i="13" s="1"/>
  <c r="Y916" i="13"/>
  <c r="Z916" i="13"/>
  <c r="R917" i="13"/>
  <c r="X917" i="13"/>
  <c r="B917" i="13" s="1"/>
  <c r="Y917" i="13"/>
  <c r="Z917" i="13"/>
  <c r="R918" i="13"/>
  <c r="X918" i="13"/>
  <c r="B918" i="13" s="1"/>
  <c r="Y918" i="13"/>
  <c r="Z918" i="13"/>
  <c r="R919" i="13"/>
  <c r="X919" i="13"/>
  <c r="B919" i="13" s="1"/>
  <c r="Y919" i="13"/>
  <c r="Z919" i="13"/>
  <c r="R920" i="13"/>
  <c r="X920" i="13"/>
  <c r="B920" i="13" s="1"/>
  <c r="Y920" i="13"/>
  <c r="AA920" i="13" s="1"/>
  <c r="Z920" i="13"/>
  <c r="R921" i="13"/>
  <c r="X921" i="13"/>
  <c r="B921" i="13" s="1"/>
  <c r="Y921" i="13"/>
  <c r="Z921" i="13"/>
  <c r="R922" i="13"/>
  <c r="X922" i="13"/>
  <c r="B922" i="13" s="1"/>
  <c r="Y922" i="13"/>
  <c r="Z922" i="13"/>
  <c r="R923" i="13"/>
  <c r="X923" i="13"/>
  <c r="B923" i="13" s="1"/>
  <c r="Y923" i="13"/>
  <c r="Z923" i="13"/>
  <c r="R924" i="13"/>
  <c r="X924" i="13"/>
  <c r="B924" i="13" s="1"/>
  <c r="Y924" i="13"/>
  <c r="Z924" i="13"/>
  <c r="R925" i="13"/>
  <c r="X925" i="13"/>
  <c r="B925" i="13" s="1"/>
  <c r="Y925" i="13"/>
  <c r="Z925" i="13"/>
  <c r="R926" i="13"/>
  <c r="X926" i="13"/>
  <c r="B926" i="13" s="1"/>
  <c r="Y926" i="13"/>
  <c r="Z926" i="13"/>
  <c r="R927" i="13"/>
  <c r="X927" i="13"/>
  <c r="B927" i="13" s="1"/>
  <c r="Y927" i="13"/>
  <c r="Z927" i="13"/>
  <c r="R928" i="13"/>
  <c r="X928" i="13"/>
  <c r="B928" i="13" s="1"/>
  <c r="Y928" i="13"/>
  <c r="Z928" i="13"/>
  <c r="R929" i="13"/>
  <c r="X929" i="13"/>
  <c r="B929" i="13" s="1"/>
  <c r="Y929" i="13"/>
  <c r="Z929" i="13"/>
  <c r="R930" i="13"/>
  <c r="X930" i="13"/>
  <c r="B930" i="13" s="1"/>
  <c r="Y930" i="13"/>
  <c r="Z930" i="13"/>
  <c r="R931" i="13"/>
  <c r="X931" i="13"/>
  <c r="B931" i="13" s="1"/>
  <c r="Y931" i="13"/>
  <c r="Z931" i="13"/>
  <c r="R932" i="13"/>
  <c r="X932" i="13"/>
  <c r="B932" i="13" s="1"/>
  <c r="Y932" i="13"/>
  <c r="Z932" i="13"/>
  <c r="R933" i="13"/>
  <c r="X933" i="13"/>
  <c r="B933" i="13" s="1"/>
  <c r="Y933" i="13"/>
  <c r="Z933" i="13"/>
  <c r="R934" i="13"/>
  <c r="X934" i="13"/>
  <c r="B934" i="13" s="1"/>
  <c r="Y934" i="13"/>
  <c r="Z934" i="13"/>
  <c r="R935" i="13"/>
  <c r="X935" i="13"/>
  <c r="B935" i="13" s="1"/>
  <c r="Y935" i="13"/>
  <c r="AA935" i="13" s="1"/>
  <c r="Z935" i="13"/>
  <c r="R936" i="13"/>
  <c r="X936" i="13"/>
  <c r="B936" i="13" s="1"/>
  <c r="Y936" i="13"/>
  <c r="Z936" i="13"/>
  <c r="R937" i="13"/>
  <c r="X937" i="13"/>
  <c r="B937" i="13" s="1"/>
  <c r="Y937" i="13"/>
  <c r="AA937" i="13" s="1"/>
  <c r="Z937" i="13"/>
  <c r="R938" i="13"/>
  <c r="X938" i="13"/>
  <c r="B938" i="13" s="1"/>
  <c r="Y938" i="13"/>
  <c r="Z938" i="13"/>
  <c r="R939" i="13"/>
  <c r="X939" i="13"/>
  <c r="B939" i="13" s="1"/>
  <c r="Y939" i="13"/>
  <c r="Z939" i="13"/>
  <c r="R940" i="13"/>
  <c r="X940" i="13"/>
  <c r="B940" i="13" s="1"/>
  <c r="Y940" i="13"/>
  <c r="Z940" i="13"/>
  <c r="R941" i="13"/>
  <c r="X941" i="13"/>
  <c r="B941" i="13" s="1"/>
  <c r="Y941" i="13"/>
  <c r="Z941" i="13"/>
  <c r="R942" i="13"/>
  <c r="X942" i="13"/>
  <c r="B942" i="13" s="1"/>
  <c r="Y942" i="13"/>
  <c r="Z942" i="13"/>
  <c r="R943" i="13"/>
  <c r="X943" i="13"/>
  <c r="B943" i="13" s="1"/>
  <c r="Y943" i="13"/>
  <c r="Z943" i="13"/>
  <c r="R944" i="13"/>
  <c r="X944" i="13"/>
  <c r="B944" i="13" s="1"/>
  <c r="Y944" i="13"/>
  <c r="Z944" i="13"/>
  <c r="R945" i="13"/>
  <c r="X945" i="13"/>
  <c r="B945" i="13" s="1"/>
  <c r="Y945" i="13"/>
  <c r="Z945" i="13"/>
  <c r="R946" i="13"/>
  <c r="X946" i="13"/>
  <c r="B946" i="13" s="1"/>
  <c r="Y946" i="13"/>
  <c r="Z946" i="13"/>
  <c r="R947" i="13"/>
  <c r="X947" i="13"/>
  <c r="B947" i="13" s="1"/>
  <c r="Y947" i="13"/>
  <c r="Z947" i="13"/>
  <c r="R948" i="13"/>
  <c r="X948" i="13"/>
  <c r="B948" i="13" s="1"/>
  <c r="Y948" i="13"/>
  <c r="Z948" i="13"/>
  <c r="R949" i="13"/>
  <c r="X949" i="13"/>
  <c r="B949" i="13" s="1"/>
  <c r="Y949" i="13"/>
  <c r="Z949" i="13"/>
  <c r="R950" i="13"/>
  <c r="X950" i="13"/>
  <c r="B950" i="13" s="1"/>
  <c r="Y950" i="13"/>
  <c r="Z950" i="13"/>
  <c r="R951" i="13"/>
  <c r="X951" i="13"/>
  <c r="B951" i="13" s="1"/>
  <c r="Y951" i="13"/>
  <c r="AA951" i="13" s="1"/>
  <c r="Z951" i="13"/>
  <c r="R952" i="13"/>
  <c r="X952" i="13"/>
  <c r="B952" i="13" s="1"/>
  <c r="Y952" i="13"/>
  <c r="Z952" i="13"/>
  <c r="R953" i="13"/>
  <c r="X953" i="13"/>
  <c r="B953" i="13" s="1"/>
  <c r="Y953" i="13"/>
  <c r="Z953" i="13"/>
  <c r="R954" i="13"/>
  <c r="X954" i="13"/>
  <c r="B954" i="13" s="1"/>
  <c r="Y954" i="13"/>
  <c r="Z954" i="13"/>
  <c r="R955" i="13"/>
  <c r="X955" i="13"/>
  <c r="B955" i="13" s="1"/>
  <c r="Y955" i="13"/>
  <c r="AA955" i="13" s="1"/>
  <c r="Z955" i="13"/>
  <c r="R956" i="13"/>
  <c r="X956" i="13"/>
  <c r="B956" i="13" s="1"/>
  <c r="Y956" i="13"/>
  <c r="Z956" i="13"/>
  <c r="R957" i="13"/>
  <c r="X957" i="13"/>
  <c r="B957" i="13" s="1"/>
  <c r="Y957" i="13"/>
  <c r="Z957" i="13"/>
  <c r="R958" i="13"/>
  <c r="X958" i="13"/>
  <c r="B958" i="13" s="1"/>
  <c r="Y958" i="13"/>
  <c r="Z958" i="13"/>
  <c r="R959" i="13"/>
  <c r="X959" i="13"/>
  <c r="B959" i="13" s="1"/>
  <c r="Y959" i="13"/>
  <c r="Z959" i="13"/>
  <c r="R960" i="13"/>
  <c r="X960" i="13"/>
  <c r="B960" i="13" s="1"/>
  <c r="Y960" i="13"/>
  <c r="Z960" i="13"/>
  <c r="R961" i="13"/>
  <c r="X961" i="13"/>
  <c r="B961" i="13" s="1"/>
  <c r="Y961" i="13"/>
  <c r="Z961" i="13"/>
  <c r="R962" i="13"/>
  <c r="X962" i="13"/>
  <c r="B962" i="13" s="1"/>
  <c r="Y962" i="13"/>
  <c r="Z962" i="13"/>
  <c r="R963" i="13"/>
  <c r="X963" i="13"/>
  <c r="B963" i="13" s="1"/>
  <c r="Y963" i="13"/>
  <c r="Z963" i="13"/>
  <c r="R964" i="13"/>
  <c r="X964" i="13"/>
  <c r="B964" i="13" s="1"/>
  <c r="Y964" i="13"/>
  <c r="Z964" i="13"/>
  <c r="R965" i="13"/>
  <c r="X965" i="13"/>
  <c r="B965" i="13" s="1"/>
  <c r="Y965" i="13"/>
  <c r="Z965" i="13"/>
  <c r="R966" i="13"/>
  <c r="X966" i="13"/>
  <c r="B966" i="13" s="1"/>
  <c r="Y966" i="13"/>
  <c r="Z966" i="13"/>
  <c r="R967" i="13"/>
  <c r="X967" i="13"/>
  <c r="B967" i="13" s="1"/>
  <c r="Y967" i="13"/>
  <c r="AA967" i="13" s="1"/>
  <c r="Z967" i="13"/>
  <c r="R968" i="13"/>
  <c r="X968" i="13"/>
  <c r="B968" i="13" s="1"/>
  <c r="Y968" i="13"/>
  <c r="Z968" i="13"/>
  <c r="R969" i="13"/>
  <c r="X969" i="13"/>
  <c r="B969" i="13" s="1"/>
  <c r="Y969" i="13"/>
  <c r="Z969" i="13"/>
  <c r="R970" i="13"/>
  <c r="X970" i="13"/>
  <c r="B970" i="13" s="1"/>
  <c r="Y970" i="13"/>
  <c r="Z970" i="13"/>
  <c r="R971" i="13"/>
  <c r="X971" i="13"/>
  <c r="B971" i="13" s="1"/>
  <c r="Y971" i="13"/>
  <c r="Z971" i="13"/>
  <c r="R972" i="13"/>
  <c r="X972" i="13"/>
  <c r="B972" i="13" s="1"/>
  <c r="Y972" i="13"/>
  <c r="Z972" i="13"/>
  <c r="R973" i="13"/>
  <c r="X973" i="13"/>
  <c r="B973" i="13" s="1"/>
  <c r="Y973" i="13"/>
  <c r="Z973" i="13"/>
  <c r="R974" i="13"/>
  <c r="X974" i="13"/>
  <c r="B974" i="13" s="1"/>
  <c r="Y974" i="13"/>
  <c r="Z974" i="13"/>
  <c r="R975" i="13"/>
  <c r="X975" i="13"/>
  <c r="B975" i="13" s="1"/>
  <c r="Y975" i="13"/>
  <c r="AA975" i="13" s="1"/>
  <c r="Z975" i="13"/>
  <c r="R976" i="13"/>
  <c r="X976" i="13"/>
  <c r="B976" i="13" s="1"/>
  <c r="Y976" i="13"/>
  <c r="Z976" i="13"/>
  <c r="R977" i="13"/>
  <c r="X977" i="13"/>
  <c r="B977" i="13" s="1"/>
  <c r="Y977" i="13"/>
  <c r="Z977" i="13"/>
  <c r="R978" i="13"/>
  <c r="X978" i="13"/>
  <c r="B978" i="13" s="1"/>
  <c r="Y978" i="13"/>
  <c r="Z978" i="13"/>
  <c r="R979" i="13"/>
  <c r="X979" i="13"/>
  <c r="B979" i="13" s="1"/>
  <c r="Y979" i="13"/>
  <c r="Z979" i="13"/>
  <c r="R980" i="13"/>
  <c r="X980" i="13"/>
  <c r="B980" i="13" s="1"/>
  <c r="Y980" i="13"/>
  <c r="Z980" i="13"/>
  <c r="R981" i="13"/>
  <c r="X981" i="13"/>
  <c r="B981" i="13" s="1"/>
  <c r="Y981" i="13"/>
  <c r="Z981" i="13"/>
  <c r="R982" i="13"/>
  <c r="X982" i="13"/>
  <c r="B982" i="13" s="1"/>
  <c r="Y982" i="13"/>
  <c r="Z982" i="13"/>
  <c r="R983" i="13"/>
  <c r="X983" i="13"/>
  <c r="B983" i="13" s="1"/>
  <c r="Y983" i="13"/>
  <c r="Z983" i="13"/>
  <c r="R984" i="13"/>
  <c r="X984" i="13"/>
  <c r="B984" i="13" s="1"/>
  <c r="Y984" i="13"/>
  <c r="Z984" i="13"/>
  <c r="R985" i="13"/>
  <c r="X985" i="13"/>
  <c r="B985" i="13" s="1"/>
  <c r="Y985" i="13"/>
  <c r="Z985" i="13"/>
  <c r="R986" i="13"/>
  <c r="X986" i="13"/>
  <c r="B986" i="13" s="1"/>
  <c r="Y986" i="13"/>
  <c r="Z986" i="13"/>
  <c r="R987" i="13"/>
  <c r="X987" i="13"/>
  <c r="B987" i="13" s="1"/>
  <c r="Y987" i="13"/>
  <c r="Z987" i="13"/>
  <c r="R988" i="13"/>
  <c r="X988" i="13"/>
  <c r="B988" i="13" s="1"/>
  <c r="Y988" i="13"/>
  <c r="Z988" i="13"/>
  <c r="R989" i="13"/>
  <c r="X989" i="13"/>
  <c r="B989" i="13" s="1"/>
  <c r="Y989" i="13"/>
  <c r="Z989" i="13"/>
  <c r="R990" i="13"/>
  <c r="X990" i="13"/>
  <c r="B990" i="13" s="1"/>
  <c r="Y990" i="13"/>
  <c r="Z990" i="13"/>
  <c r="R991" i="13"/>
  <c r="X991" i="13"/>
  <c r="B991" i="13" s="1"/>
  <c r="Y991" i="13"/>
  <c r="AA991" i="13" s="1"/>
  <c r="Z991" i="13"/>
  <c r="R992" i="13"/>
  <c r="X992" i="13"/>
  <c r="B992" i="13" s="1"/>
  <c r="Y992" i="13"/>
  <c r="Z992" i="13"/>
  <c r="R993" i="13"/>
  <c r="X993" i="13"/>
  <c r="B993" i="13" s="1"/>
  <c r="Y993" i="13"/>
  <c r="Z993" i="13"/>
  <c r="R994" i="13"/>
  <c r="X994" i="13"/>
  <c r="B994" i="13" s="1"/>
  <c r="Y994" i="13"/>
  <c r="Z994" i="13"/>
  <c r="R995" i="13"/>
  <c r="X995" i="13"/>
  <c r="B995" i="13" s="1"/>
  <c r="Y995" i="13"/>
  <c r="Z995" i="13"/>
  <c r="R996" i="13"/>
  <c r="X996" i="13"/>
  <c r="B996" i="13" s="1"/>
  <c r="Y996" i="13"/>
  <c r="Z996" i="13"/>
  <c r="R997" i="13"/>
  <c r="X997" i="13"/>
  <c r="B997" i="13" s="1"/>
  <c r="Y997" i="13"/>
  <c r="Z997" i="13"/>
  <c r="R998" i="13"/>
  <c r="X998" i="13"/>
  <c r="B998" i="13" s="1"/>
  <c r="Y998" i="13"/>
  <c r="Z998" i="13"/>
  <c r="R999" i="13"/>
  <c r="X999" i="13"/>
  <c r="B999" i="13" s="1"/>
  <c r="Y999" i="13"/>
  <c r="AA999" i="13" s="1"/>
  <c r="Z999" i="13"/>
  <c r="R1000" i="13"/>
  <c r="X1000" i="13"/>
  <c r="B1000" i="13" s="1"/>
  <c r="Y1000" i="13"/>
  <c r="Z1000" i="13"/>
  <c r="R1001" i="13"/>
  <c r="X1001" i="13"/>
  <c r="B1001" i="13" s="1"/>
  <c r="Y1001" i="13"/>
  <c r="AA1001" i="13" s="1"/>
  <c r="Z1001" i="13"/>
  <c r="R1002" i="13"/>
  <c r="X1002" i="13"/>
  <c r="B1002" i="13" s="1"/>
  <c r="Y1002" i="13"/>
  <c r="Z1002" i="13"/>
  <c r="R1003" i="13"/>
  <c r="X1003" i="13"/>
  <c r="B1003" i="13" s="1"/>
  <c r="Y1003" i="13"/>
  <c r="Z1003" i="13"/>
  <c r="R1004" i="13"/>
  <c r="X1004" i="13"/>
  <c r="B1004" i="13" s="1"/>
  <c r="Y1004" i="13"/>
  <c r="Z1004" i="13"/>
  <c r="R1005" i="13"/>
  <c r="X1005" i="13"/>
  <c r="B1005" i="13" s="1"/>
  <c r="Y1005" i="13"/>
  <c r="Z1005" i="13"/>
  <c r="R1006" i="13"/>
  <c r="X1006" i="13"/>
  <c r="B1006" i="13" s="1"/>
  <c r="Y1006" i="13"/>
  <c r="Z1006" i="13"/>
  <c r="R1007" i="13"/>
  <c r="X1007" i="13"/>
  <c r="B1007" i="13" s="1"/>
  <c r="Y1007" i="13"/>
  <c r="Z1007" i="13"/>
  <c r="R1008" i="13"/>
  <c r="X1008" i="13"/>
  <c r="B1008" i="13" s="1"/>
  <c r="Y1008" i="13"/>
  <c r="Z1008" i="13"/>
  <c r="R1009" i="13"/>
  <c r="X1009" i="13"/>
  <c r="B1009" i="13" s="1"/>
  <c r="Y1009" i="13"/>
  <c r="Z1009" i="13"/>
  <c r="R1010" i="13"/>
  <c r="X1010" i="13"/>
  <c r="B1010" i="13" s="1"/>
  <c r="Y1010" i="13"/>
  <c r="Z1010" i="13"/>
  <c r="R1011" i="13"/>
  <c r="X1011" i="13"/>
  <c r="B1011" i="13" s="1"/>
  <c r="Y1011" i="13"/>
  <c r="Z1011" i="13"/>
  <c r="R1012" i="13"/>
  <c r="X1012" i="13"/>
  <c r="B1012" i="13" s="1"/>
  <c r="Y1012" i="13"/>
  <c r="Z1012" i="13"/>
  <c r="R1013" i="13"/>
  <c r="X1013" i="13"/>
  <c r="B1013" i="13" s="1"/>
  <c r="Y1013" i="13"/>
  <c r="Z1013" i="13"/>
  <c r="R1014" i="13"/>
  <c r="X1014" i="13"/>
  <c r="B1014" i="13" s="1"/>
  <c r="Y1014" i="13"/>
  <c r="Z1014" i="13"/>
  <c r="R1015" i="13"/>
  <c r="X1015" i="13"/>
  <c r="B1015" i="13" s="1"/>
  <c r="Y1015" i="13"/>
  <c r="Z1015" i="13"/>
  <c r="R1016" i="13"/>
  <c r="X1016" i="13"/>
  <c r="B1016" i="13" s="1"/>
  <c r="Y1016" i="13"/>
  <c r="Z1016" i="13"/>
  <c r="R1017" i="13"/>
  <c r="X1017" i="13"/>
  <c r="B1017" i="13" s="1"/>
  <c r="Y1017" i="13"/>
  <c r="Z1017" i="13"/>
  <c r="R1018" i="13"/>
  <c r="X1018" i="13"/>
  <c r="B1018" i="13" s="1"/>
  <c r="Y1018" i="13"/>
  <c r="Z1018" i="13"/>
  <c r="R1019" i="13"/>
  <c r="X1019" i="13"/>
  <c r="B1019" i="13" s="1"/>
  <c r="Y1019" i="13"/>
  <c r="Z1019" i="13"/>
  <c r="R1020" i="13"/>
  <c r="X1020" i="13"/>
  <c r="B1020" i="13" s="1"/>
  <c r="Y1020" i="13"/>
  <c r="Z1020" i="13"/>
  <c r="R1021" i="13"/>
  <c r="X1021" i="13"/>
  <c r="B1021" i="13" s="1"/>
  <c r="Y1021" i="13"/>
  <c r="Z1021" i="13"/>
  <c r="R1022" i="13"/>
  <c r="X1022" i="13"/>
  <c r="B1022" i="13" s="1"/>
  <c r="Y1022" i="13"/>
  <c r="Z1022" i="13"/>
  <c r="R1023" i="13"/>
  <c r="X1023" i="13"/>
  <c r="B1023" i="13" s="1"/>
  <c r="Y1023" i="13"/>
  <c r="Z1023" i="13"/>
  <c r="R1024" i="13"/>
  <c r="X1024" i="13"/>
  <c r="B1024" i="13" s="1"/>
  <c r="Y1024" i="13"/>
  <c r="Z1024" i="13"/>
  <c r="R1025" i="13"/>
  <c r="X1025" i="13"/>
  <c r="B1025" i="13" s="1"/>
  <c r="Y1025" i="13"/>
  <c r="Z1025" i="13"/>
  <c r="R1026" i="13"/>
  <c r="X1026" i="13"/>
  <c r="B1026" i="13" s="1"/>
  <c r="Y1026" i="13"/>
  <c r="Z1026" i="13"/>
  <c r="R1027" i="13"/>
  <c r="X1027" i="13"/>
  <c r="B1027" i="13" s="1"/>
  <c r="Y1027" i="13"/>
  <c r="Z1027" i="13"/>
  <c r="R1028" i="13"/>
  <c r="X1028" i="13"/>
  <c r="B1028" i="13" s="1"/>
  <c r="Y1028" i="13"/>
  <c r="Z1028" i="13"/>
  <c r="R1029" i="13"/>
  <c r="X1029" i="13"/>
  <c r="B1029" i="13" s="1"/>
  <c r="Y1029" i="13"/>
  <c r="Z1029" i="13"/>
  <c r="R1030" i="13"/>
  <c r="X1030" i="13"/>
  <c r="B1030" i="13" s="1"/>
  <c r="Y1030" i="13"/>
  <c r="Z1030" i="13"/>
  <c r="R1031" i="13"/>
  <c r="X1031" i="13"/>
  <c r="B1031" i="13" s="1"/>
  <c r="Y1031" i="13"/>
  <c r="Z1031" i="13"/>
  <c r="R1032" i="13"/>
  <c r="X1032" i="13"/>
  <c r="B1032" i="13" s="1"/>
  <c r="Y1032" i="13"/>
  <c r="Z1032" i="13"/>
  <c r="R1033" i="13"/>
  <c r="X1033" i="13"/>
  <c r="B1033" i="13" s="1"/>
  <c r="Y1033" i="13"/>
  <c r="AA1033" i="13" s="1"/>
  <c r="Z1033" i="13"/>
  <c r="R1034" i="13"/>
  <c r="X1034" i="13"/>
  <c r="B1034" i="13" s="1"/>
  <c r="Y1034" i="13"/>
  <c r="Z1034" i="13"/>
  <c r="R1035" i="13"/>
  <c r="X1035" i="13"/>
  <c r="B1035" i="13" s="1"/>
  <c r="Y1035" i="13"/>
  <c r="Z1035" i="13"/>
  <c r="R1036" i="13"/>
  <c r="X1036" i="13"/>
  <c r="B1036" i="13" s="1"/>
  <c r="Y1036" i="13"/>
  <c r="Z1036" i="13"/>
  <c r="R1037" i="13"/>
  <c r="X1037" i="13"/>
  <c r="B1037" i="13" s="1"/>
  <c r="Y1037" i="13"/>
  <c r="Z1037" i="13"/>
  <c r="R1038" i="13"/>
  <c r="X1038" i="13"/>
  <c r="B1038" i="13" s="1"/>
  <c r="Y1038" i="13"/>
  <c r="Z1038" i="13"/>
  <c r="R1039" i="13"/>
  <c r="X1039" i="13"/>
  <c r="B1039" i="13" s="1"/>
  <c r="Y1039" i="13"/>
  <c r="Z1039" i="13"/>
  <c r="R1040" i="13"/>
  <c r="X1040" i="13"/>
  <c r="B1040" i="13" s="1"/>
  <c r="Y1040" i="13"/>
  <c r="Z1040" i="13"/>
  <c r="R1041" i="13"/>
  <c r="X1041" i="13"/>
  <c r="B1041" i="13" s="1"/>
  <c r="Y1041" i="13"/>
  <c r="Z1041" i="13"/>
  <c r="R1042" i="13"/>
  <c r="X1042" i="13"/>
  <c r="B1042" i="13" s="1"/>
  <c r="Y1042" i="13"/>
  <c r="Z1042" i="13"/>
  <c r="R1043" i="13"/>
  <c r="X1043" i="13"/>
  <c r="B1043" i="13" s="1"/>
  <c r="Y1043" i="13"/>
  <c r="Z1043" i="13"/>
  <c r="R1044" i="13"/>
  <c r="X1044" i="13"/>
  <c r="B1044" i="13" s="1"/>
  <c r="Y1044" i="13"/>
  <c r="Z1044" i="13"/>
  <c r="R1045" i="13"/>
  <c r="X1045" i="13"/>
  <c r="B1045" i="13" s="1"/>
  <c r="Y1045" i="13"/>
  <c r="Z1045" i="13"/>
  <c r="R1046" i="13"/>
  <c r="X1046" i="13"/>
  <c r="B1046" i="13" s="1"/>
  <c r="Y1046" i="13"/>
  <c r="Z1046" i="13"/>
  <c r="R1047" i="13"/>
  <c r="X1047" i="13"/>
  <c r="B1047" i="13" s="1"/>
  <c r="Y1047" i="13"/>
  <c r="Z1047" i="13"/>
  <c r="R1048" i="13"/>
  <c r="X1048" i="13"/>
  <c r="B1048" i="13" s="1"/>
  <c r="Y1048" i="13"/>
  <c r="Z1048" i="13"/>
  <c r="R1049" i="13"/>
  <c r="X1049" i="13"/>
  <c r="B1049" i="13" s="1"/>
  <c r="Y1049" i="13"/>
  <c r="AA1049" i="13" s="1"/>
  <c r="Z1049" i="13"/>
  <c r="R1050" i="13"/>
  <c r="X1050" i="13"/>
  <c r="B1050" i="13" s="1"/>
  <c r="Y1050" i="13"/>
  <c r="Z1050" i="13"/>
  <c r="R1051" i="13"/>
  <c r="X1051" i="13"/>
  <c r="B1051" i="13" s="1"/>
  <c r="Y1051" i="13"/>
  <c r="Z1051" i="13"/>
  <c r="R1052" i="13"/>
  <c r="X1052" i="13"/>
  <c r="B1052" i="13" s="1"/>
  <c r="Y1052" i="13"/>
  <c r="Z1052" i="13"/>
  <c r="R1053" i="13"/>
  <c r="X1053" i="13"/>
  <c r="B1053" i="13" s="1"/>
  <c r="Y1053" i="13"/>
  <c r="Z1053" i="13"/>
  <c r="R1054" i="13"/>
  <c r="X1054" i="13"/>
  <c r="B1054" i="13" s="1"/>
  <c r="Y1054" i="13"/>
  <c r="Z1054" i="13"/>
  <c r="R1055" i="13"/>
  <c r="X1055" i="13"/>
  <c r="B1055" i="13" s="1"/>
  <c r="Y1055" i="13"/>
  <c r="Z1055" i="13"/>
  <c r="R1056" i="13"/>
  <c r="X1056" i="13"/>
  <c r="B1056" i="13" s="1"/>
  <c r="Y1056" i="13"/>
  <c r="Z1056" i="13"/>
  <c r="R1057" i="13"/>
  <c r="X1057" i="13"/>
  <c r="B1057" i="13" s="1"/>
  <c r="Y1057" i="13"/>
  <c r="Z1057" i="13"/>
  <c r="R1058" i="13"/>
  <c r="X1058" i="13"/>
  <c r="B1058" i="13" s="1"/>
  <c r="Y1058" i="13"/>
  <c r="Z1058" i="13"/>
  <c r="R1059" i="13"/>
  <c r="X1059" i="13"/>
  <c r="B1059" i="13" s="1"/>
  <c r="Y1059" i="13"/>
  <c r="Z1059" i="13"/>
  <c r="R1060" i="13"/>
  <c r="X1060" i="13"/>
  <c r="B1060" i="13" s="1"/>
  <c r="Y1060" i="13"/>
  <c r="Z1060" i="13"/>
  <c r="R1061" i="13"/>
  <c r="X1061" i="13"/>
  <c r="B1061" i="13" s="1"/>
  <c r="Y1061" i="13"/>
  <c r="Z1061" i="13"/>
  <c r="R1062" i="13"/>
  <c r="X1062" i="13"/>
  <c r="B1062" i="13" s="1"/>
  <c r="Y1062" i="13"/>
  <c r="Z1062" i="13"/>
  <c r="R1063" i="13"/>
  <c r="X1063" i="13"/>
  <c r="B1063" i="13" s="1"/>
  <c r="Y1063" i="13"/>
  <c r="Z1063" i="13"/>
  <c r="R1064" i="13"/>
  <c r="X1064" i="13"/>
  <c r="B1064" i="13" s="1"/>
  <c r="Y1064" i="13"/>
  <c r="Z1064" i="13"/>
  <c r="R1065" i="13"/>
  <c r="X1065" i="13"/>
  <c r="B1065" i="13" s="1"/>
  <c r="Y1065" i="13"/>
  <c r="Z1065" i="13"/>
  <c r="R1066" i="13"/>
  <c r="X1066" i="13"/>
  <c r="B1066" i="13" s="1"/>
  <c r="Y1066" i="13"/>
  <c r="Z1066" i="13"/>
  <c r="R1067" i="13"/>
  <c r="X1067" i="13"/>
  <c r="B1067" i="13" s="1"/>
  <c r="Y1067" i="13"/>
  <c r="Z1067" i="13"/>
  <c r="R1068" i="13"/>
  <c r="X1068" i="13"/>
  <c r="B1068" i="13" s="1"/>
  <c r="Y1068" i="13"/>
  <c r="Z1068" i="13"/>
  <c r="R1069" i="13"/>
  <c r="X1069" i="13"/>
  <c r="B1069" i="13" s="1"/>
  <c r="Y1069" i="13"/>
  <c r="Z1069" i="13"/>
  <c r="R1070" i="13"/>
  <c r="X1070" i="13"/>
  <c r="B1070" i="13" s="1"/>
  <c r="Y1070" i="13"/>
  <c r="Z1070" i="13"/>
  <c r="R1071" i="13"/>
  <c r="X1071" i="13"/>
  <c r="B1071" i="13" s="1"/>
  <c r="Y1071" i="13"/>
  <c r="Z1071" i="13"/>
  <c r="R1072" i="13"/>
  <c r="X1072" i="13"/>
  <c r="B1072" i="13" s="1"/>
  <c r="Y1072" i="13"/>
  <c r="Z1072" i="13"/>
  <c r="R1073" i="13"/>
  <c r="X1073" i="13"/>
  <c r="B1073" i="13" s="1"/>
  <c r="Y1073" i="13"/>
  <c r="Z1073" i="13"/>
  <c r="R1074" i="13"/>
  <c r="X1074" i="13"/>
  <c r="B1074" i="13" s="1"/>
  <c r="Y1074" i="13"/>
  <c r="Z1074" i="13"/>
  <c r="R1075" i="13"/>
  <c r="X1075" i="13"/>
  <c r="B1075" i="13" s="1"/>
  <c r="Y1075" i="13"/>
  <c r="Z1075" i="13"/>
  <c r="R1076" i="13"/>
  <c r="X1076" i="13"/>
  <c r="B1076" i="13" s="1"/>
  <c r="Y1076" i="13"/>
  <c r="Z1076" i="13"/>
  <c r="R1077" i="13"/>
  <c r="X1077" i="13"/>
  <c r="B1077" i="13" s="1"/>
  <c r="Y1077" i="13"/>
  <c r="Z1077" i="13"/>
  <c r="R1078" i="13"/>
  <c r="X1078" i="13"/>
  <c r="B1078" i="13" s="1"/>
  <c r="Y1078" i="13"/>
  <c r="Z1078" i="13"/>
  <c r="R1079" i="13"/>
  <c r="X1079" i="13"/>
  <c r="B1079" i="13" s="1"/>
  <c r="Y1079" i="13"/>
  <c r="Z1079" i="13"/>
  <c r="R1080" i="13"/>
  <c r="X1080" i="13"/>
  <c r="B1080" i="13" s="1"/>
  <c r="Y1080" i="13"/>
  <c r="Z1080" i="13"/>
  <c r="R1081" i="13"/>
  <c r="X1081" i="13"/>
  <c r="B1081" i="13" s="1"/>
  <c r="Y1081" i="13"/>
  <c r="AA1081" i="13" s="1"/>
  <c r="Z1081" i="13"/>
  <c r="R1082" i="13"/>
  <c r="X1082" i="13"/>
  <c r="B1082" i="13" s="1"/>
  <c r="Y1082" i="13"/>
  <c r="Z1082" i="13"/>
  <c r="R1083" i="13"/>
  <c r="X1083" i="13"/>
  <c r="B1083" i="13" s="1"/>
  <c r="Y1083" i="13"/>
  <c r="Z1083" i="13"/>
  <c r="R1084" i="13"/>
  <c r="X1084" i="13"/>
  <c r="B1084" i="13" s="1"/>
  <c r="Y1084" i="13"/>
  <c r="Z1084" i="13"/>
  <c r="R1085" i="13"/>
  <c r="X1085" i="13"/>
  <c r="B1085" i="13" s="1"/>
  <c r="Y1085" i="13"/>
  <c r="Z1085" i="13"/>
  <c r="R1086" i="13"/>
  <c r="X1086" i="13"/>
  <c r="B1086" i="13" s="1"/>
  <c r="Y1086" i="13"/>
  <c r="Z1086" i="13"/>
  <c r="R1087" i="13"/>
  <c r="X1087" i="13"/>
  <c r="B1087" i="13" s="1"/>
  <c r="Y1087" i="13"/>
  <c r="Z1087" i="13"/>
  <c r="R1088" i="13"/>
  <c r="X1088" i="13"/>
  <c r="B1088" i="13" s="1"/>
  <c r="Y1088" i="13"/>
  <c r="Z1088" i="13"/>
  <c r="R1089" i="13"/>
  <c r="X1089" i="13"/>
  <c r="B1089" i="13" s="1"/>
  <c r="Y1089" i="13"/>
  <c r="Z1089" i="13"/>
  <c r="R1090" i="13"/>
  <c r="X1090" i="13"/>
  <c r="B1090" i="13" s="1"/>
  <c r="Y1090" i="13"/>
  <c r="Z1090" i="13"/>
  <c r="R1091" i="13"/>
  <c r="X1091" i="13"/>
  <c r="B1091" i="13" s="1"/>
  <c r="Y1091" i="13"/>
  <c r="Z1091" i="13"/>
  <c r="R1092" i="13"/>
  <c r="X1092" i="13"/>
  <c r="B1092" i="13" s="1"/>
  <c r="Y1092" i="13"/>
  <c r="Z1092" i="13"/>
  <c r="R1093" i="13"/>
  <c r="X1093" i="13"/>
  <c r="B1093" i="13" s="1"/>
  <c r="Y1093" i="13"/>
  <c r="Z1093" i="13"/>
  <c r="R1094" i="13"/>
  <c r="X1094" i="13"/>
  <c r="B1094" i="13" s="1"/>
  <c r="Y1094" i="13"/>
  <c r="Z1094" i="13"/>
  <c r="R1095" i="13"/>
  <c r="X1095" i="13"/>
  <c r="B1095" i="13" s="1"/>
  <c r="Y1095" i="13"/>
  <c r="Z1095" i="13"/>
  <c r="R1096" i="13"/>
  <c r="X1096" i="13"/>
  <c r="B1096" i="13" s="1"/>
  <c r="Y1096" i="13"/>
  <c r="Z1096" i="13"/>
  <c r="R1097" i="13"/>
  <c r="X1097" i="13"/>
  <c r="B1097" i="13" s="1"/>
  <c r="Y1097" i="13"/>
  <c r="AA1097" i="13" s="1"/>
  <c r="Z1097" i="13"/>
  <c r="R1098" i="13"/>
  <c r="X1098" i="13"/>
  <c r="B1098" i="13" s="1"/>
  <c r="Y1098" i="13"/>
  <c r="Z1098" i="13"/>
  <c r="R1099" i="13"/>
  <c r="X1099" i="13"/>
  <c r="B1099" i="13" s="1"/>
  <c r="Y1099" i="13"/>
  <c r="Z1099" i="13"/>
  <c r="R1100" i="13"/>
  <c r="X1100" i="13"/>
  <c r="B1100" i="13" s="1"/>
  <c r="Y1100" i="13"/>
  <c r="Z1100" i="13"/>
  <c r="R1101" i="13"/>
  <c r="X1101" i="13"/>
  <c r="B1101" i="13" s="1"/>
  <c r="Y1101" i="13"/>
  <c r="Z1101" i="13"/>
  <c r="R1102" i="13"/>
  <c r="X1102" i="13"/>
  <c r="B1102" i="13" s="1"/>
  <c r="Y1102" i="13"/>
  <c r="Z1102" i="13"/>
  <c r="R1103" i="13"/>
  <c r="X1103" i="13"/>
  <c r="B1103" i="13" s="1"/>
  <c r="Y1103" i="13"/>
  <c r="Z1103" i="13"/>
  <c r="R1104" i="13"/>
  <c r="X1104" i="13"/>
  <c r="B1104" i="13" s="1"/>
  <c r="Y1104" i="13"/>
  <c r="Z1104" i="13"/>
  <c r="R1105" i="13"/>
  <c r="X1105" i="13"/>
  <c r="B1105" i="13" s="1"/>
  <c r="Y1105" i="13"/>
  <c r="AA1105" i="13" s="1"/>
  <c r="Z1105" i="13"/>
  <c r="R1106" i="13"/>
  <c r="X1106" i="13"/>
  <c r="B1106" i="13" s="1"/>
  <c r="Y1106" i="13"/>
  <c r="Z1106" i="13"/>
  <c r="R1107" i="13"/>
  <c r="X1107" i="13"/>
  <c r="B1107" i="13" s="1"/>
  <c r="Y1107" i="13"/>
  <c r="Z1107" i="13"/>
  <c r="R1108" i="13"/>
  <c r="X1108" i="13"/>
  <c r="B1108" i="13" s="1"/>
  <c r="Y1108" i="13"/>
  <c r="Z1108" i="13"/>
  <c r="R1109" i="13"/>
  <c r="X1109" i="13"/>
  <c r="B1109" i="13" s="1"/>
  <c r="Y1109" i="13"/>
  <c r="Z1109" i="13"/>
  <c r="R1110" i="13"/>
  <c r="X1110" i="13"/>
  <c r="B1110" i="13" s="1"/>
  <c r="Y1110" i="13"/>
  <c r="Z1110" i="13"/>
  <c r="R1111" i="13"/>
  <c r="X1111" i="13"/>
  <c r="B1111" i="13" s="1"/>
  <c r="Y1111" i="13"/>
  <c r="Z1111" i="13"/>
  <c r="R1112" i="13"/>
  <c r="X1112" i="13"/>
  <c r="B1112" i="13" s="1"/>
  <c r="Y1112" i="13"/>
  <c r="Z1112" i="13"/>
  <c r="R1113" i="13"/>
  <c r="X1113" i="13"/>
  <c r="B1113" i="13" s="1"/>
  <c r="Y1113" i="13"/>
  <c r="AA1113" i="13" s="1"/>
  <c r="Z1113" i="13"/>
  <c r="R1114" i="13"/>
  <c r="X1114" i="13"/>
  <c r="B1114" i="13" s="1"/>
  <c r="Y1114" i="13"/>
  <c r="Z1114" i="13"/>
  <c r="R1115" i="13"/>
  <c r="X1115" i="13"/>
  <c r="B1115" i="13" s="1"/>
  <c r="Y1115" i="13"/>
  <c r="Z1115" i="13"/>
  <c r="R1116" i="13"/>
  <c r="X1116" i="13"/>
  <c r="B1116" i="13" s="1"/>
  <c r="Y1116" i="13"/>
  <c r="Z1116" i="13"/>
  <c r="R1117" i="13"/>
  <c r="X1117" i="13"/>
  <c r="B1117" i="13" s="1"/>
  <c r="Y1117" i="13"/>
  <c r="Z1117" i="13"/>
  <c r="R1118" i="13"/>
  <c r="X1118" i="13"/>
  <c r="B1118" i="13" s="1"/>
  <c r="Y1118" i="13"/>
  <c r="Z1118" i="13"/>
  <c r="R1119" i="13"/>
  <c r="X1119" i="13"/>
  <c r="B1119" i="13" s="1"/>
  <c r="Y1119" i="13"/>
  <c r="Z1119" i="13"/>
  <c r="R1120" i="13"/>
  <c r="X1120" i="13"/>
  <c r="B1120" i="13" s="1"/>
  <c r="Y1120" i="13"/>
  <c r="Z1120" i="13"/>
  <c r="R1121" i="13"/>
  <c r="X1121" i="13"/>
  <c r="B1121" i="13" s="1"/>
  <c r="Y1121" i="13"/>
  <c r="Z1121" i="13"/>
  <c r="R1122" i="13"/>
  <c r="X1122" i="13"/>
  <c r="B1122" i="13" s="1"/>
  <c r="Y1122" i="13"/>
  <c r="Z1122" i="13"/>
  <c r="R1123" i="13"/>
  <c r="X1123" i="13"/>
  <c r="B1123" i="13" s="1"/>
  <c r="Y1123" i="13"/>
  <c r="Z1123" i="13"/>
  <c r="R1124" i="13"/>
  <c r="X1124" i="13"/>
  <c r="B1124" i="13" s="1"/>
  <c r="Y1124" i="13"/>
  <c r="Z1124" i="13"/>
  <c r="R1125" i="13"/>
  <c r="X1125" i="13"/>
  <c r="B1125" i="13" s="1"/>
  <c r="Y1125" i="13"/>
  <c r="Z1125" i="13"/>
  <c r="R1126" i="13"/>
  <c r="X1126" i="13"/>
  <c r="B1126" i="13" s="1"/>
  <c r="Y1126" i="13"/>
  <c r="Z1126" i="13"/>
  <c r="R1127" i="13"/>
  <c r="X1127" i="13"/>
  <c r="B1127" i="13" s="1"/>
  <c r="Y1127" i="13"/>
  <c r="Z1127" i="13"/>
  <c r="R1128" i="13"/>
  <c r="X1128" i="13"/>
  <c r="B1128" i="13" s="1"/>
  <c r="Y1128" i="13"/>
  <c r="Z1128" i="13"/>
  <c r="R1129" i="13"/>
  <c r="X1129" i="13"/>
  <c r="B1129" i="13" s="1"/>
  <c r="Y1129" i="13"/>
  <c r="Z1129" i="13"/>
  <c r="R1130" i="13"/>
  <c r="X1130" i="13"/>
  <c r="B1130" i="13" s="1"/>
  <c r="Y1130" i="13"/>
  <c r="Z1130" i="13"/>
  <c r="R1131" i="13"/>
  <c r="X1131" i="13"/>
  <c r="B1131" i="13" s="1"/>
  <c r="Y1131" i="13"/>
  <c r="Z1131" i="13"/>
  <c r="R1132" i="13"/>
  <c r="X1132" i="13"/>
  <c r="B1132" i="13" s="1"/>
  <c r="Y1132" i="13"/>
  <c r="Z1132" i="13"/>
  <c r="R1133" i="13"/>
  <c r="X1133" i="13"/>
  <c r="B1133" i="13" s="1"/>
  <c r="Y1133" i="13"/>
  <c r="Z1133" i="13"/>
  <c r="R1134" i="13"/>
  <c r="X1134" i="13"/>
  <c r="B1134" i="13" s="1"/>
  <c r="Y1134" i="13"/>
  <c r="Z1134" i="13"/>
  <c r="R1135" i="13"/>
  <c r="X1135" i="13"/>
  <c r="B1135" i="13" s="1"/>
  <c r="Y1135" i="13"/>
  <c r="Z1135" i="13"/>
  <c r="R1136" i="13"/>
  <c r="X1136" i="13"/>
  <c r="B1136" i="13" s="1"/>
  <c r="Y1136" i="13"/>
  <c r="Z1136" i="13"/>
  <c r="R1137" i="13"/>
  <c r="X1137" i="13"/>
  <c r="B1137" i="13" s="1"/>
  <c r="Y1137" i="13"/>
  <c r="AA1137" i="13" s="1"/>
  <c r="Z1137" i="13"/>
  <c r="R1138" i="13"/>
  <c r="X1138" i="13"/>
  <c r="B1138" i="13" s="1"/>
  <c r="Y1138" i="13"/>
  <c r="Z1138" i="13"/>
  <c r="R1139" i="13"/>
  <c r="X1139" i="13"/>
  <c r="B1139" i="13" s="1"/>
  <c r="Y1139" i="13"/>
  <c r="Z1139" i="13"/>
  <c r="R1140" i="13"/>
  <c r="X1140" i="13"/>
  <c r="B1140" i="13" s="1"/>
  <c r="Y1140" i="13"/>
  <c r="Z1140" i="13"/>
  <c r="R1141" i="13"/>
  <c r="X1141" i="13"/>
  <c r="B1141" i="13" s="1"/>
  <c r="Y1141" i="13"/>
  <c r="Z1141" i="13"/>
  <c r="R1142" i="13"/>
  <c r="X1142" i="13"/>
  <c r="B1142" i="13" s="1"/>
  <c r="Y1142" i="13"/>
  <c r="Z1142" i="13"/>
  <c r="R1143" i="13"/>
  <c r="X1143" i="13"/>
  <c r="B1143" i="13" s="1"/>
  <c r="Y1143" i="13"/>
  <c r="Z1143" i="13"/>
  <c r="R1144" i="13"/>
  <c r="X1144" i="13"/>
  <c r="B1144" i="13" s="1"/>
  <c r="Y1144" i="13"/>
  <c r="Z1144" i="13"/>
  <c r="R1145" i="13"/>
  <c r="X1145" i="13"/>
  <c r="B1145" i="13" s="1"/>
  <c r="Y1145" i="13"/>
  <c r="Z1145" i="13"/>
  <c r="R1146" i="13"/>
  <c r="X1146" i="13"/>
  <c r="B1146" i="13" s="1"/>
  <c r="Y1146" i="13"/>
  <c r="Z1146" i="13"/>
  <c r="R1147" i="13"/>
  <c r="X1147" i="13"/>
  <c r="B1147" i="13" s="1"/>
  <c r="Y1147" i="13"/>
  <c r="Z1147" i="13"/>
  <c r="R1148" i="13"/>
  <c r="X1148" i="13"/>
  <c r="B1148" i="13" s="1"/>
  <c r="Y1148" i="13"/>
  <c r="Z1148" i="13"/>
  <c r="R1149" i="13"/>
  <c r="X1149" i="13"/>
  <c r="B1149" i="13" s="1"/>
  <c r="Y1149" i="13"/>
  <c r="Z1149" i="13"/>
  <c r="R1150" i="13"/>
  <c r="X1150" i="13"/>
  <c r="B1150" i="13" s="1"/>
  <c r="Y1150" i="13"/>
  <c r="Z1150" i="13"/>
  <c r="R1151" i="13"/>
  <c r="X1151" i="13"/>
  <c r="B1151" i="13" s="1"/>
  <c r="Y1151" i="13"/>
  <c r="Z1151" i="13"/>
  <c r="R1152" i="13"/>
  <c r="X1152" i="13"/>
  <c r="B1152" i="13" s="1"/>
  <c r="Y1152" i="13"/>
  <c r="Z1152" i="13"/>
  <c r="R1153" i="13"/>
  <c r="X1153" i="13"/>
  <c r="B1153" i="13" s="1"/>
  <c r="Y1153" i="13"/>
  <c r="Z1153" i="13"/>
  <c r="R1154" i="13"/>
  <c r="X1154" i="13"/>
  <c r="B1154" i="13" s="1"/>
  <c r="Y1154" i="13"/>
  <c r="Z1154" i="13"/>
  <c r="R1155" i="13"/>
  <c r="X1155" i="13"/>
  <c r="B1155" i="13" s="1"/>
  <c r="Y1155" i="13"/>
  <c r="Z1155" i="13"/>
  <c r="R1156" i="13"/>
  <c r="X1156" i="13"/>
  <c r="B1156" i="13" s="1"/>
  <c r="Y1156" i="13"/>
  <c r="Z1156" i="13"/>
  <c r="R1157" i="13"/>
  <c r="X1157" i="13"/>
  <c r="B1157" i="13" s="1"/>
  <c r="Y1157" i="13"/>
  <c r="Z1157" i="13"/>
  <c r="R1158" i="13"/>
  <c r="X1158" i="13"/>
  <c r="B1158" i="13" s="1"/>
  <c r="Y1158" i="13"/>
  <c r="Z1158" i="13"/>
  <c r="R1159" i="13"/>
  <c r="X1159" i="13"/>
  <c r="B1159" i="13" s="1"/>
  <c r="Y1159" i="13"/>
  <c r="Z1159" i="13"/>
  <c r="R1160" i="13"/>
  <c r="X1160" i="13"/>
  <c r="B1160" i="13" s="1"/>
  <c r="Y1160" i="13"/>
  <c r="Z1160" i="13"/>
  <c r="R1161" i="13"/>
  <c r="X1161" i="13"/>
  <c r="B1161" i="13" s="1"/>
  <c r="Y1161" i="13"/>
  <c r="Z1161" i="13"/>
  <c r="R1162" i="13"/>
  <c r="X1162" i="13"/>
  <c r="B1162" i="13" s="1"/>
  <c r="Y1162" i="13"/>
  <c r="Z1162" i="13"/>
  <c r="R1163" i="13"/>
  <c r="X1163" i="13"/>
  <c r="B1163" i="13" s="1"/>
  <c r="Y1163" i="13"/>
  <c r="Z1163" i="13"/>
  <c r="R1164" i="13"/>
  <c r="X1164" i="13"/>
  <c r="B1164" i="13" s="1"/>
  <c r="Y1164" i="13"/>
  <c r="Z1164" i="13"/>
  <c r="R1165" i="13"/>
  <c r="X1165" i="13"/>
  <c r="B1165" i="13" s="1"/>
  <c r="Y1165" i="13"/>
  <c r="AA1165" i="13" s="1"/>
  <c r="Z1165" i="13"/>
  <c r="R1166" i="13"/>
  <c r="X1166" i="13"/>
  <c r="B1166" i="13" s="1"/>
  <c r="Y1166" i="13"/>
  <c r="Z1166" i="13"/>
  <c r="R1167" i="13"/>
  <c r="X1167" i="13"/>
  <c r="B1167" i="13" s="1"/>
  <c r="Y1167" i="13"/>
  <c r="Z1167" i="13"/>
  <c r="R1168" i="13"/>
  <c r="X1168" i="13"/>
  <c r="B1168" i="13" s="1"/>
  <c r="Y1168" i="13"/>
  <c r="Z1168" i="13"/>
  <c r="R1169" i="13"/>
  <c r="X1169" i="13"/>
  <c r="B1169" i="13" s="1"/>
  <c r="Y1169" i="13"/>
  <c r="Z1169" i="13"/>
  <c r="R1170" i="13"/>
  <c r="X1170" i="13"/>
  <c r="B1170" i="13" s="1"/>
  <c r="Y1170" i="13"/>
  <c r="Z1170" i="13"/>
  <c r="R1171" i="13"/>
  <c r="X1171" i="13"/>
  <c r="B1171" i="13" s="1"/>
  <c r="Y1171" i="13"/>
  <c r="Z1171" i="13"/>
  <c r="R1172" i="13"/>
  <c r="X1172" i="13"/>
  <c r="B1172" i="13" s="1"/>
  <c r="Y1172" i="13"/>
  <c r="Z1172" i="13"/>
  <c r="R1173" i="13"/>
  <c r="X1173" i="13"/>
  <c r="B1173" i="13" s="1"/>
  <c r="Y1173" i="13"/>
  <c r="Z1173" i="13"/>
  <c r="R1174" i="13"/>
  <c r="X1174" i="13"/>
  <c r="B1174" i="13" s="1"/>
  <c r="Y1174" i="13"/>
  <c r="Z1174" i="13"/>
  <c r="R1175" i="13"/>
  <c r="X1175" i="13"/>
  <c r="B1175" i="13" s="1"/>
  <c r="Y1175" i="13"/>
  <c r="Z1175" i="13"/>
  <c r="R1176" i="13"/>
  <c r="X1176" i="13"/>
  <c r="B1176" i="13" s="1"/>
  <c r="Y1176" i="13"/>
  <c r="Z1176" i="13"/>
  <c r="R1177" i="13"/>
  <c r="X1177" i="13"/>
  <c r="B1177" i="13" s="1"/>
  <c r="Y1177" i="13"/>
  <c r="Z1177" i="13"/>
  <c r="R1178" i="13"/>
  <c r="X1178" i="13"/>
  <c r="B1178" i="13" s="1"/>
  <c r="Y1178" i="13"/>
  <c r="Z1178" i="13"/>
  <c r="R1179" i="13"/>
  <c r="X1179" i="13"/>
  <c r="B1179" i="13" s="1"/>
  <c r="Y1179" i="13"/>
  <c r="Z1179" i="13"/>
  <c r="R1180" i="13"/>
  <c r="X1180" i="13"/>
  <c r="B1180" i="13" s="1"/>
  <c r="Y1180" i="13"/>
  <c r="Z1180" i="13"/>
  <c r="R1181" i="13"/>
  <c r="X1181" i="13"/>
  <c r="B1181" i="13" s="1"/>
  <c r="Y1181" i="13"/>
  <c r="Z1181" i="13"/>
  <c r="R1182" i="13"/>
  <c r="X1182" i="13"/>
  <c r="B1182" i="13" s="1"/>
  <c r="Y1182" i="13"/>
  <c r="Z1182" i="13"/>
  <c r="R1183" i="13"/>
  <c r="X1183" i="13"/>
  <c r="B1183" i="13" s="1"/>
  <c r="Y1183" i="13"/>
  <c r="Z1183" i="13"/>
  <c r="R1184" i="13"/>
  <c r="X1184" i="13"/>
  <c r="B1184" i="13" s="1"/>
  <c r="Y1184" i="13"/>
  <c r="Z1184" i="13"/>
  <c r="R1185" i="13"/>
  <c r="X1185" i="13"/>
  <c r="B1185" i="13" s="1"/>
  <c r="Y1185" i="13"/>
  <c r="Z1185" i="13"/>
  <c r="R1186" i="13"/>
  <c r="X1186" i="13"/>
  <c r="B1186" i="13" s="1"/>
  <c r="Y1186" i="13"/>
  <c r="Z1186" i="13"/>
  <c r="R1187" i="13"/>
  <c r="X1187" i="13"/>
  <c r="B1187" i="13" s="1"/>
  <c r="Y1187" i="13"/>
  <c r="Z1187" i="13"/>
  <c r="R1188" i="13"/>
  <c r="X1188" i="13"/>
  <c r="B1188" i="13" s="1"/>
  <c r="Y1188" i="13"/>
  <c r="Z1188" i="13"/>
  <c r="R1189" i="13"/>
  <c r="X1189" i="13"/>
  <c r="B1189" i="13" s="1"/>
  <c r="Y1189" i="13"/>
  <c r="Z1189" i="13"/>
  <c r="R1190" i="13"/>
  <c r="X1190" i="13"/>
  <c r="B1190" i="13" s="1"/>
  <c r="Y1190" i="13"/>
  <c r="Z1190" i="13"/>
  <c r="R1191" i="13"/>
  <c r="X1191" i="13"/>
  <c r="B1191" i="13" s="1"/>
  <c r="Y1191" i="13"/>
  <c r="Z1191" i="13"/>
  <c r="R1192" i="13"/>
  <c r="X1192" i="13"/>
  <c r="B1192" i="13" s="1"/>
  <c r="Y1192" i="13"/>
  <c r="Z1192" i="13"/>
  <c r="R1193" i="13"/>
  <c r="X1193" i="13"/>
  <c r="B1193" i="13" s="1"/>
  <c r="Y1193" i="13"/>
  <c r="Z1193" i="13"/>
  <c r="R1194" i="13"/>
  <c r="X1194" i="13"/>
  <c r="B1194" i="13" s="1"/>
  <c r="Y1194" i="13"/>
  <c r="Z1194" i="13"/>
  <c r="R1195" i="13"/>
  <c r="X1195" i="13"/>
  <c r="B1195" i="13" s="1"/>
  <c r="Y1195" i="13"/>
  <c r="Z1195" i="13"/>
  <c r="R1196" i="13"/>
  <c r="X1196" i="13"/>
  <c r="B1196" i="13" s="1"/>
  <c r="Y1196" i="13"/>
  <c r="Z1196" i="13"/>
  <c r="R1197" i="13"/>
  <c r="X1197" i="13"/>
  <c r="B1197" i="13" s="1"/>
  <c r="Y1197" i="13"/>
  <c r="Z1197" i="13"/>
  <c r="R1198" i="13"/>
  <c r="X1198" i="13"/>
  <c r="B1198" i="13" s="1"/>
  <c r="Y1198" i="13"/>
  <c r="Z1198" i="13"/>
  <c r="R1199" i="13"/>
  <c r="X1199" i="13"/>
  <c r="B1199" i="13" s="1"/>
  <c r="Y1199" i="13"/>
  <c r="Z1199" i="13"/>
  <c r="R1200" i="13"/>
  <c r="X1200" i="13"/>
  <c r="B1200" i="13" s="1"/>
  <c r="Y1200" i="13"/>
  <c r="Z1200" i="13"/>
  <c r="R1201" i="13"/>
  <c r="X1201" i="13"/>
  <c r="B1201" i="13" s="1"/>
  <c r="Y1201" i="13"/>
  <c r="Z1201" i="13"/>
  <c r="R1202" i="13"/>
  <c r="X1202" i="13"/>
  <c r="B1202" i="13" s="1"/>
  <c r="Y1202" i="13"/>
  <c r="Z1202" i="13"/>
  <c r="R1203" i="13"/>
  <c r="X1203" i="13"/>
  <c r="B1203" i="13" s="1"/>
  <c r="Y1203" i="13"/>
  <c r="Z1203" i="13"/>
  <c r="R1204" i="13"/>
  <c r="X1204" i="13"/>
  <c r="B1204" i="13" s="1"/>
  <c r="Y1204" i="13"/>
  <c r="Z1204" i="13"/>
  <c r="R1205" i="13"/>
  <c r="X1205" i="13"/>
  <c r="B1205" i="13" s="1"/>
  <c r="Y1205" i="13"/>
  <c r="Z1205" i="13"/>
  <c r="R1206" i="13"/>
  <c r="X1206" i="13"/>
  <c r="B1206" i="13" s="1"/>
  <c r="Y1206" i="13"/>
  <c r="Z1206" i="13"/>
  <c r="R1207" i="13"/>
  <c r="X1207" i="13"/>
  <c r="B1207" i="13" s="1"/>
  <c r="Y1207" i="13"/>
  <c r="Z1207" i="13"/>
  <c r="R1208" i="13"/>
  <c r="X1208" i="13"/>
  <c r="B1208" i="13" s="1"/>
  <c r="Y1208" i="13"/>
  <c r="Z1208" i="13"/>
  <c r="R1209" i="13"/>
  <c r="X1209" i="13"/>
  <c r="B1209" i="13" s="1"/>
  <c r="Y1209" i="13"/>
  <c r="AA1209" i="13" s="1"/>
  <c r="Z1209" i="13"/>
  <c r="R1210" i="13"/>
  <c r="X1210" i="13"/>
  <c r="B1210" i="13" s="1"/>
  <c r="Y1210" i="13"/>
  <c r="Z1210" i="13"/>
  <c r="R1211" i="13"/>
  <c r="X1211" i="13"/>
  <c r="B1211" i="13" s="1"/>
  <c r="Y1211" i="13"/>
  <c r="Z1211" i="13"/>
  <c r="R1212" i="13"/>
  <c r="X1212" i="13"/>
  <c r="B1212" i="13" s="1"/>
  <c r="Y1212" i="13"/>
  <c r="Z1212" i="13"/>
  <c r="R1213" i="13"/>
  <c r="X1213" i="13"/>
  <c r="B1213" i="13" s="1"/>
  <c r="Y1213" i="13"/>
  <c r="Z1213" i="13"/>
  <c r="R1214" i="13"/>
  <c r="X1214" i="13"/>
  <c r="B1214" i="13" s="1"/>
  <c r="Y1214" i="13"/>
  <c r="Z1214" i="13"/>
  <c r="R1215" i="13"/>
  <c r="X1215" i="13"/>
  <c r="B1215" i="13" s="1"/>
  <c r="Y1215" i="13"/>
  <c r="Z1215" i="13"/>
  <c r="R1216" i="13"/>
  <c r="X1216" i="13"/>
  <c r="B1216" i="13" s="1"/>
  <c r="Y1216" i="13"/>
  <c r="Z1216" i="13"/>
  <c r="R1217" i="13"/>
  <c r="X1217" i="13"/>
  <c r="B1217" i="13" s="1"/>
  <c r="Y1217" i="13"/>
  <c r="Z1217" i="13"/>
  <c r="R1218" i="13"/>
  <c r="X1218" i="13"/>
  <c r="B1218" i="13" s="1"/>
  <c r="Y1218" i="13"/>
  <c r="Z1218" i="13"/>
  <c r="R1219" i="13"/>
  <c r="X1219" i="13"/>
  <c r="B1219" i="13" s="1"/>
  <c r="Y1219" i="13"/>
  <c r="Z1219" i="13"/>
  <c r="R1220" i="13"/>
  <c r="X1220" i="13"/>
  <c r="B1220" i="13" s="1"/>
  <c r="Y1220" i="13"/>
  <c r="Z1220" i="13"/>
  <c r="R1221" i="13"/>
  <c r="X1221" i="13"/>
  <c r="B1221" i="13" s="1"/>
  <c r="Y1221" i="13"/>
  <c r="Z1221" i="13"/>
  <c r="R1222" i="13"/>
  <c r="X1222" i="13"/>
  <c r="B1222" i="13" s="1"/>
  <c r="Y1222" i="13"/>
  <c r="Z1222" i="13"/>
  <c r="R1223" i="13"/>
  <c r="X1223" i="13"/>
  <c r="B1223" i="13" s="1"/>
  <c r="Y1223" i="13"/>
  <c r="Z1223" i="13"/>
  <c r="R1224" i="13"/>
  <c r="X1224" i="13"/>
  <c r="B1224" i="13" s="1"/>
  <c r="Y1224" i="13"/>
  <c r="Z1224" i="13"/>
  <c r="R1225" i="13"/>
  <c r="X1225" i="13"/>
  <c r="B1225" i="13" s="1"/>
  <c r="Y1225" i="13"/>
  <c r="Z1225" i="13"/>
  <c r="R1226" i="13"/>
  <c r="X1226" i="13"/>
  <c r="B1226" i="13" s="1"/>
  <c r="Y1226" i="13"/>
  <c r="Z1226" i="13"/>
  <c r="R1227" i="13"/>
  <c r="X1227" i="13"/>
  <c r="B1227" i="13" s="1"/>
  <c r="Y1227" i="13"/>
  <c r="Z1227" i="13"/>
  <c r="R1228" i="13"/>
  <c r="X1228" i="13"/>
  <c r="B1228" i="13" s="1"/>
  <c r="Y1228" i="13"/>
  <c r="AA1228" i="13" s="1"/>
  <c r="Z1228" i="13"/>
  <c r="R1229" i="13"/>
  <c r="X1229" i="13"/>
  <c r="B1229" i="13" s="1"/>
  <c r="Y1229" i="13"/>
  <c r="Z1229" i="13"/>
  <c r="R1230" i="13"/>
  <c r="X1230" i="13"/>
  <c r="B1230" i="13" s="1"/>
  <c r="Y1230" i="13"/>
  <c r="Z1230" i="13"/>
  <c r="R1231" i="13"/>
  <c r="X1231" i="13"/>
  <c r="B1231" i="13" s="1"/>
  <c r="Y1231" i="13"/>
  <c r="Z1231" i="13"/>
  <c r="R1232" i="13"/>
  <c r="X1232" i="13"/>
  <c r="B1232" i="13" s="1"/>
  <c r="Y1232" i="13"/>
  <c r="Z1232" i="13"/>
  <c r="R1233" i="13"/>
  <c r="X1233" i="13"/>
  <c r="B1233" i="13" s="1"/>
  <c r="Y1233" i="13"/>
  <c r="AA1233" i="13" s="1"/>
  <c r="Z1233" i="13"/>
  <c r="R1234" i="13"/>
  <c r="X1234" i="13"/>
  <c r="B1234" i="13" s="1"/>
  <c r="Y1234" i="13"/>
  <c r="Z1234" i="13"/>
  <c r="R1235" i="13"/>
  <c r="X1235" i="13"/>
  <c r="B1235" i="13" s="1"/>
  <c r="Y1235" i="13"/>
  <c r="Z1235" i="13"/>
  <c r="R1236" i="13"/>
  <c r="X1236" i="13"/>
  <c r="B1236" i="13" s="1"/>
  <c r="Y1236" i="13"/>
  <c r="Z1236" i="13"/>
  <c r="R1237" i="13"/>
  <c r="X1237" i="13"/>
  <c r="B1237" i="13" s="1"/>
  <c r="Y1237" i="13"/>
  <c r="AA1237" i="13" s="1"/>
  <c r="Z1237" i="13"/>
  <c r="R1238" i="13"/>
  <c r="X1238" i="13"/>
  <c r="B1238" i="13" s="1"/>
  <c r="Y1238" i="13"/>
  <c r="Z1238" i="13"/>
  <c r="R1239" i="13"/>
  <c r="X1239" i="13"/>
  <c r="B1239" i="13" s="1"/>
  <c r="Y1239" i="13"/>
  <c r="Z1239" i="13"/>
  <c r="R1240" i="13"/>
  <c r="X1240" i="13"/>
  <c r="B1240" i="13" s="1"/>
  <c r="Y1240" i="13"/>
  <c r="Z1240" i="13"/>
  <c r="R1241" i="13"/>
  <c r="X1241" i="13"/>
  <c r="B1241" i="13" s="1"/>
  <c r="Y1241" i="13"/>
  <c r="AA1241" i="13" s="1"/>
  <c r="Z1241" i="13"/>
  <c r="R1242" i="13"/>
  <c r="X1242" i="13"/>
  <c r="B1242" i="13" s="1"/>
  <c r="Y1242" i="13"/>
  <c r="Z1242" i="13"/>
  <c r="R1243" i="13"/>
  <c r="X1243" i="13"/>
  <c r="B1243" i="13" s="1"/>
  <c r="Y1243" i="13"/>
  <c r="Z1243" i="13"/>
  <c r="R1244" i="13"/>
  <c r="X1244" i="13"/>
  <c r="B1244" i="13" s="1"/>
  <c r="Y1244" i="13"/>
  <c r="AA1244" i="13" s="1"/>
  <c r="Z1244" i="13"/>
  <c r="R1245" i="13"/>
  <c r="X1245" i="13"/>
  <c r="B1245" i="13" s="1"/>
  <c r="Y1245" i="13"/>
  <c r="Z1245" i="13"/>
  <c r="R1246" i="13"/>
  <c r="X1246" i="13"/>
  <c r="B1246" i="13" s="1"/>
  <c r="Y1246" i="13"/>
  <c r="Z1246" i="13"/>
  <c r="R1247" i="13"/>
  <c r="X1247" i="13"/>
  <c r="B1247" i="13" s="1"/>
  <c r="Y1247" i="13"/>
  <c r="AA1247" i="13" s="1"/>
  <c r="Z1247" i="13"/>
  <c r="R1248" i="13"/>
  <c r="X1248" i="13"/>
  <c r="B1248" i="13" s="1"/>
  <c r="Y1248" i="13"/>
  <c r="Z1248" i="13"/>
  <c r="R1249" i="13"/>
  <c r="X1249" i="13"/>
  <c r="B1249" i="13" s="1"/>
  <c r="Y1249" i="13"/>
  <c r="Z1249" i="13"/>
  <c r="R1250" i="13"/>
  <c r="X1250" i="13"/>
  <c r="B1250" i="13" s="1"/>
  <c r="Y1250" i="13"/>
  <c r="Z1250" i="13"/>
  <c r="R1251" i="13"/>
  <c r="X1251" i="13"/>
  <c r="B1251" i="13" s="1"/>
  <c r="Y1251" i="13"/>
  <c r="Z1251" i="13"/>
  <c r="R1252" i="13"/>
  <c r="X1252" i="13"/>
  <c r="B1252" i="13" s="1"/>
  <c r="Y1252" i="13"/>
  <c r="Z1252" i="13"/>
  <c r="R1253" i="13"/>
  <c r="X1253" i="13"/>
  <c r="B1253" i="13" s="1"/>
  <c r="Y1253" i="13"/>
  <c r="Z1253" i="13"/>
  <c r="R1254" i="13"/>
  <c r="X1254" i="13"/>
  <c r="B1254" i="13" s="1"/>
  <c r="Y1254" i="13"/>
  <c r="Z1254" i="13"/>
  <c r="R1255" i="13"/>
  <c r="X1255" i="13"/>
  <c r="B1255" i="13" s="1"/>
  <c r="Y1255" i="13"/>
  <c r="Z1255" i="13"/>
  <c r="R1256" i="13"/>
  <c r="X1256" i="13"/>
  <c r="B1256" i="13" s="1"/>
  <c r="Y1256" i="13"/>
  <c r="Z1256" i="13"/>
  <c r="R1257" i="13"/>
  <c r="X1257" i="13"/>
  <c r="B1257" i="13" s="1"/>
  <c r="Y1257" i="13"/>
  <c r="Z1257" i="13"/>
  <c r="R1258" i="13"/>
  <c r="X1258" i="13"/>
  <c r="B1258" i="13" s="1"/>
  <c r="Y1258" i="13"/>
  <c r="Z1258" i="13"/>
  <c r="R1259" i="13"/>
  <c r="X1259" i="13"/>
  <c r="B1259" i="13" s="1"/>
  <c r="Y1259" i="13"/>
  <c r="Z1259" i="13"/>
  <c r="R1260" i="13"/>
  <c r="X1260" i="13"/>
  <c r="B1260" i="13" s="1"/>
  <c r="Y1260" i="13"/>
  <c r="AA1260" i="13" s="1"/>
  <c r="Z1260" i="13"/>
  <c r="R1261" i="13"/>
  <c r="X1261" i="13"/>
  <c r="B1261" i="13" s="1"/>
  <c r="Y1261" i="13"/>
  <c r="Z1261" i="13"/>
  <c r="R1262" i="13"/>
  <c r="X1262" i="13"/>
  <c r="B1262" i="13" s="1"/>
  <c r="Y1262" i="13"/>
  <c r="Z1262" i="13"/>
  <c r="R1263" i="13"/>
  <c r="X1263" i="13"/>
  <c r="B1263" i="13" s="1"/>
  <c r="Y1263" i="13"/>
  <c r="Z1263" i="13"/>
  <c r="R1264" i="13"/>
  <c r="X1264" i="13"/>
  <c r="B1264" i="13" s="1"/>
  <c r="Y1264" i="13"/>
  <c r="Z1264" i="13"/>
  <c r="R1265" i="13"/>
  <c r="X1265" i="13"/>
  <c r="B1265" i="13" s="1"/>
  <c r="Y1265" i="13"/>
  <c r="Z1265" i="13"/>
  <c r="R1266" i="13"/>
  <c r="X1266" i="13"/>
  <c r="B1266" i="13" s="1"/>
  <c r="Y1266" i="13"/>
  <c r="Z1266" i="13"/>
  <c r="R1267" i="13"/>
  <c r="X1267" i="13"/>
  <c r="B1267" i="13" s="1"/>
  <c r="Y1267" i="13"/>
  <c r="Z1267" i="13"/>
  <c r="R1268" i="13"/>
  <c r="X1268" i="13"/>
  <c r="B1268" i="13" s="1"/>
  <c r="Y1268" i="13"/>
  <c r="Z1268" i="13"/>
  <c r="R1269" i="13"/>
  <c r="X1269" i="13"/>
  <c r="B1269" i="13" s="1"/>
  <c r="Y1269" i="13"/>
  <c r="Z1269" i="13"/>
  <c r="R1270" i="13"/>
  <c r="X1270" i="13"/>
  <c r="B1270" i="13" s="1"/>
  <c r="Y1270" i="13"/>
  <c r="Z1270" i="13"/>
  <c r="R1271" i="13"/>
  <c r="X1271" i="13"/>
  <c r="B1271" i="13" s="1"/>
  <c r="Y1271" i="13"/>
  <c r="Z1271" i="13"/>
  <c r="R1272" i="13"/>
  <c r="X1272" i="13"/>
  <c r="B1272" i="13" s="1"/>
  <c r="Y1272" i="13"/>
  <c r="AA1272" i="13" s="1"/>
  <c r="Z1272" i="13"/>
  <c r="R1273" i="13"/>
  <c r="X1273" i="13"/>
  <c r="B1273" i="13" s="1"/>
  <c r="Y1273" i="13"/>
  <c r="Z1273" i="13"/>
  <c r="R1274" i="13"/>
  <c r="X1274" i="13"/>
  <c r="B1274" i="13" s="1"/>
  <c r="Y1274" i="13"/>
  <c r="Z1274" i="13"/>
  <c r="R1275" i="13"/>
  <c r="X1275" i="13"/>
  <c r="B1275" i="13" s="1"/>
  <c r="Y1275" i="13"/>
  <c r="Z1275" i="13"/>
  <c r="R1276" i="13"/>
  <c r="X1276" i="13"/>
  <c r="B1276" i="13" s="1"/>
  <c r="Y1276" i="13"/>
  <c r="AA1276" i="13" s="1"/>
  <c r="Z1276" i="13"/>
  <c r="R1277" i="13"/>
  <c r="X1277" i="13"/>
  <c r="B1277" i="13" s="1"/>
  <c r="Y1277" i="13"/>
  <c r="Z1277" i="13"/>
  <c r="R1278" i="13"/>
  <c r="X1278" i="13"/>
  <c r="B1278" i="13" s="1"/>
  <c r="Y1278" i="13"/>
  <c r="Z1278" i="13"/>
  <c r="R1279" i="13"/>
  <c r="X1279" i="13"/>
  <c r="B1279" i="13" s="1"/>
  <c r="Y1279" i="13"/>
  <c r="AA1279" i="13" s="1"/>
  <c r="Z1279" i="13"/>
  <c r="R1280" i="13"/>
  <c r="X1280" i="13"/>
  <c r="B1280" i="13" s="1"/>
  <c r="Y1280" i="13"/>
  <c r="Z1280" i="13"/>
  <c r="R1281" i="13"/>
  <c r="X1281" i="13"/>
  <c r="B1281" i="13" s="1"/>
  <c r="Y1281" i="13"/>
  <c r="Z1281" i="13"/>
  <c r="R1282" i="13"/>
  <c r="X1282" i="13"/>
  <c r="B1282" i="13" s="1"/>
  <c r="Y1282" i="13"/>
  <c r="Z1282" i="13"/>
  <c r="R1283" i="13"/>
  <c r="X1283" i="13"/>
  <c r="B1283" i="13" s="1"/>
  <c r="Y1283" i="13"/>
  <c r="Z1283" i="13"/>
  <c r="R1284" i="13"/>
  <c r="X1284" i="13"/>
  <c r="B1284" i="13" s="1"/>
  <c r="Y1284" i="13"/>
  <c r="Z1284" i="13"/>
  <c r="R1285" i="13"/>
  <c r="X1285" i="13"/>
  <c r="B1285" i="13" s="1"/>
  <c r="Y1285" i="13"/>
  <c r="AA1285" i="13" s="1"/>
  <c r="Z1285" i="13"/>
  <c r="R1286" i="13"/>
  <c r="X1286" i="13"/>
  <c r="B1286" i="13" s="1"/>
  <c r="Y1286" i="13"/>
  <c r="Z1286" i="13"/>
  <c r="R1287" i="13"/>
  <c r="X1287" i="13"/>
  <c r="B1287" i="13" s="1"/>
  <c r="Y1287" i="13"/>
  <c r="AA1287" i="13" s="1"/>
  <c r="Z1287" i="13"/>
  <c r="R1288" i="13"/>
  <c r="X1288" i="13"/>
  <c r="B1288" i="13" s="1"/>
  <c r="Y1288" i="13"/>
  <c r="Z1288" i="13"/>
  <c r="R1289" i="13"/>
  <c r="X1289" i="13"/>
  <c r="B1289" i="13" s="1"/>
  <c r="Y1289" i="13"/>
  <c r="Z1289" i="13"/>
  <c r="R1290" i="13"/>
  <c r="X1290" i="13"/>
  <c r="B1290" i="13" s="1"/>
  <c r="Y1290" i="13"/>
  <c r="Z1290" i="13"/>
  <c r="R1291" i="13"/>
  <c r="X1291" i="13"/>
  <c r="B1291" i="13" s="1"/>
  <c r="Y1291" i="13"/>
  <c r="Z1291" i="13"/>
  <c r="R1292" i="13"/>
  <c r="X1292" i="13"/>
  <c r="B1292" i="13" s="1"/>
  <c r="Y1292" i="13"/>
  <c r="AA1292" i="13" s="1"/>
  <c r="Z1292" i="13"/>
  <c r="R1293" i="13"/>
  <c r="X1293" i="13"/>
  <c r="B1293" i="13" s="1"/>
  <c r="Y1293" i="13"/>
  <c r="Z1293" i="13"/>
  <c r="R1294" i="13"/>
  <c r="X1294" i="13"/>
  <c r="B1294" i="13" s="1"/>
  <c r="Y1294" i="13"/>
  <c r="Z1294" i="13"/>
  <c r="R1295" i="13"/>
  <c r="X1295" i="13"/>
  <c r="B1295" i="13" s="1"/>
  <c r="Y1295" i="13"/>
  <c r="Z1295" i="13"/>
  <c r="R1296" i="13"/>
  <c r="X1296" i="13"/>
  <c r="B1296" i="13" s="1"/>
  <c r="Y1296" i="13"/>
  <c r="Z1296" i="13"/>
  <c r="R1297" i="13"/>
  <c r="X1297" i="13"/>
  <c r="B1297" i="13" s="1"/>
  <c r="Y1297" i="13"/>
  <c r="Z1297" i="13"/>
  <c r="R1298" i="13"/>
  <c r="X1298" i="13"/>
  <c r="B1298" i="13" s="1"/>
  <c r="Y1298" i="13"/>
  <c r="Z1298" i="13"/>
  <c r="R1299" i="13"/>
  <c r="X1299" i="13"/>
  <c r="B1299" i="13" s="1"/>
  <c r="Y1299" i="13"/>
  <c r="Z1299" i="13"/>
  <c r="R1300" i="13"/>
  <c r="X1300" i="13"/>
  <c r="B1300" i="13" s="1"/>
  <c r="Y1300" i="13"/>
  <c r="Z1300" i="13"/>
  <c r="R1301" i="13"/>
  <c r="X1301" i="13"/>
  <c r="B1301" i="13" s="1"/>
  <c r="Y1301" i="13"/>
  <c r="Z1301" i="13"/>
  <c r="R1302" i="13"/>
  <c r="X1302" i="13"/>
  <c r="B1302" i="13" s="1"/>
  <c r="Y1302" i="13"/>
  <c r="Z1302" i="13"/>
  <c r="R1303" i="13"/>
  <c r="X1303" i="13"/>
  <c r="B1303" i="13" s="1"/>
  <c r="Y1303" i="13"/>
  <c r="Z1303" i="13"/>
  <c r="R1304" i="13"/>
  <c r="X1304" i="13"/>
  <c r="B1304" i="13" s="1"/>
  <c r="Y1304" i="13"/>
  <c r="Z1304" i="13"/>
  <c r="R1305" i="13"/>
  <c r="X1305" i="13"/>
  <c r="B1305" i="13" s="1"/>
  <c r="Y1305" i="13"/>
  <c r="Z1305" i="13"/>
  <c r="R1306" i="13"/>
  <c r="X1306" i="13"/>
  <c r="B1306" i="13" s="1"/>
  <c r="Y1306" i="13"/>
  <c r="Z1306" i="13"/>
  <c r="R1307" i="13"/>
  <c r="X1307" i="13"/>
  <c r="B1307" i="13" s="1"/>
  <c r="Y1307" i="13"/>
  <c r="Z1307" i="13"/>
  <c r="R1308" i="13"/>
  <c r="X1308" i="13"/>
  <c r="B1308" i="13" s="1"/>
  <c r="Y1308" i="13"/>
  <c r="AA1308" i="13" s="1"/>
  <c r="Z1308" i="13"/>
  <c r="R1309" i="13"/>
  <c r="X1309" i="13"/>
  <c r="B1309" i="13" s="1"/>
  <c r="Y1309" i="13"/>
  <c r="Z1309" i="13"/>
  <c r="R1310" i="13"/>
  <c r="X1310" i="13"/>
  <c r="B1310" i="13" s="1"/>
  <c r="Y1310" i="13"/>
  <c r="Z1310" i="13"/>
  <c r="R1311" i="13"/>
  <c r="X1311" i="13"/>
  <c r="B1311" i="13" s="1"/>
  <c r="Y1311" i="13"/>
  <c r="Z1311" i="13"/>
  <c r="R1312" i="13"/>
  <c r="X1312" i="13"/>
  <c r="B1312" i="13" s="1"/>
  <c r="Y1312" i="13"/>
  <c r="Z1312" i="13"/>
  <c r="R1313" i="13"/>
  <c r="X1313" i="13"/>
  <c r="B1313" i="13" s="1"/>
  <c r="Y1313" i="13"/>
  <c r="Z1313" i="13"/>
  <c r="R1314" i="13"/>
  <c r="X1314" i="13"/>
  <c r="B1314" i="13" s="1"/>
  <c r="Y1314" i="13"/>
  <c r="Z1314" i="13"/>
  <c r="R1315" i="13"/>
  <c r="X1315" i="13"/>
  <c r="B1315" i="13" s="1"/>
  <c r="Y1315" i="13"/>
  <c r="Z1315" i="13"/>
  <c r="R1316" i="13"/>
  <c r="X1316" i="13"/>
  <c r="B1316" i="13" s="1"/>
  <c r="Y1316" i="13"/>
  <c r="Z1316" i="13"/>
  <c r="R1317" i="13"/>
  <c r="X1317" i="13"/>
  <c r="B1317" i="13" s="1"/>
  <c r="Y1317" i="13"/>
  <c r="Z1317" i="13"/>
  <c r="R1318" i="13"/>
  <c r="X1318" i="13"/>
  <c r="B1318" i="13" s="1"/>
  <c r="Y1318" i="13"/>
  <c r="Z1318" i="13"/>
  <c r="R1319" i="13"/>
  <c r="X1319" i="13"/>
  <c r="B1319" i="13" s="1"/>
  <c r="Y1319" i="13"/>
  <c r="Z1319" i="13"/>
  <c r="R1320" i="13"/>
  <c r="X1320" i="13"/>
  <c r="B1320" i="13" s="1"/>
  <c r="Y1320" i="13"/>
  <c r="Z1320" i="13"/>
  <c r="R1321" i="13"/>
  <c r="X1321" i="13"/>
  <c r="B1321" i="13" s="1"/>
  <c r="Y1321" i="13"/>
  <c r="Z1321" i="13"/>
  <c r="R1322" i="13"/>
  <c r="X1322" i="13"/>
  <c r="B1322" i="13" s="1"/>
  <c r="Y1322" i="13"/>
  <c r="Z1322" i="13"/>
  <c r="R1323" i="13"/>
  <c r="X1323" i="13"/>
  <c r="B1323" i="13" s="1"/>
  <c r="Y1323" i="13"/>
  <c r="Z1323" i="13"/>
  <c r="R1324" i="13"/>
  <c r="X1324" i="13"/>
  <c r="B1324" i="13" s="1"/>
  <c r="Y1324" i="13"/>
  <c r="AA1324" i="13" s="1"/>
  <c r="Z1324" i="13"/>
  <c r="R1325" i="13"/>
  <c r="X1325" i="13"/>
  <c r="B1325" i="13" s="1"/>
  <c r="Y1325" i="13"/>
  <c r="AA1325" i="13" s="1"/>
  <c r="Z1325" i="13"/>
  <c r="R1326" i="13"/>
  <c r="X1326" i="13"/>
  <c r="B1326" i="13" s="1"/>
  <c r="Y1326" i="13"/>
  <c r="Z1326" i="13"/>
  <c r="R1327" i="13"/>
  <c r="X1327" i="13"/>
  <c r="B1327" i="13" s="1"/>
  <c r="Y1327" i="13"/>
  <c r="Z1327" i="13"/>
  <c r="R1328" i="13"/>
  <c r="X1328" i="13"/>
  <c r="B1328" i="13" s="1"/>
  <c r="Y1328" i="13"/>
  <c r="AA1328" i="13" s="1"/>
  <c r="Z1328" i="13"/>
  <c r="R1329" i="13"/>
  <c r="X1329" i="13"/>
  <c r="B1329" i="13" s="1"/>
  <c r="Y1329" i="13"/>
  <c r="Z1329" i="13"/>
  <c r="R1330" i="13"/>
  <c r="X1330" i="13"/>
  <c r="B1330" i="13" s="1"/>
  <c r="Y1330" i="13"/>
  <c r="Z1330" i="13"/>
  <c r="R1331" i="13"/>
  <c r="X1331" i="13"/>
  <c r="B1331" i="13" s="1"/>
  <c r="Y1331" i="13"/>
  <c r="Z1331" i="13"/>
  <c r="R1332" i="13"/>
  <c r="X1332" i="13"/>
  <c r="B1332" i="13" s="1"/>
  <c r="Y1332" i="13"/>
  <c r="Z1332" i="13"/>
  <c r="R1333" i="13"/>
  <c r="X1333" i="13"/>
  <c r="B1333" i="13" s="1"/>
  <c r="Y1333" i="13"/>
  <c r="Z1333" i="13"/>
  <c r="R1334" i="13"/>
  <c r="X1334" i="13"/>
  <c r="B1334" i="13" s="1"/>
  <c r="Y1334" i="13"/>
  <c r="Z1334" i="13"/>
  <c r="R1335" i="13"/>
  <c r="X1335" i="13"/>
  <c r="B1335" i="13" s="1"/>
  <c r="Y1335" i="13"/>
  <c r="Z1335" i="13"/>
  <c r="R1336" i="13"/>
  <c r="X1336" i="13"/>
  <c r="B1336" i="13" s="1"/>
  <c r="Y1336" i="13"/>
  <c r="AA1336" i="13" s="1"/>
  <c r="Z1336" i="13"/>
  <c r="R1337" i="13"/>
  <c r="X1337" i="13"/>
  <c r="B1337" i="13" s="1"/>
  <c r="Y1337" i="13"/>
  <c r="Z1337" i="13"/>
  <c r="R1338" i="13"/>
  <c r="X1338" i="13"/>
  <c r="B1338" i="13" s="1"/>
  <c r="Y1338" i="13"/>
  <c r="Z1338" i="13"/>
  <c r="R1339" i="13"/>
  <c r="X1339" i="13"/>
  <c r="B1339" i="13" s="1"/>
  <c r="Y1339" i="13"/>
  <c r="Z1339" i="13"/>
  <c r="R1340" i="13"/>
  <c r="X1340" i="13"/>
  <c r="B1340" i="13" s="1"/>
  <c r="Y1340" i="13"/>
  <c r="AA1340" i="13" s="1"/>
  <c r="Z1340" i="13"/>
  <c r="R1341" i="13"/>
  <c r="X1341" i="13"/>
  <c r="B1341" i="13" s="1"/>
  <c r="Y1341" i="13"/>
  <c r="Z1341" i="13"/>
  <c r="R1342" i="13"/>
  <c r="X1342" i="13"/>
  <c r="B1342" i="13" s="1"/>
  <c r="Y1342" i="13"/>
  <c r="AA1342" i="13" s="1"/>
  <c r="Z1342" i="13"/>
  <c r="R1343" i="13"/>
  <c r="X1343" i="13"/>
  <c r="B1343" i="13" s="1"/>
  <c r="Y1343" i="13"/>
  <c r="Z1343" i="13"/>
  <c r="R1344" i="13"/>
  <c r="X1344" i="13"/>
  <c r="B1344" i="13" s="1"/>
  <c r="Y1344" i="13"/>
  <c r="Z1344" i="13"/>
  <c r="R1345" i="13"/>
  <c r="X1345" i="13"/>
  <c r="B1345" i="13" s="1"/>
  <c r="Y1345" i="13"/>
  <c r="Z1345" i="13"/>
  <c r="R1346" i="13"/>
  <c r="X1346" i="13"/>
  <c r="B1346" i="13" s="1"/>
  <c r="Y1346" i="13"/>
  <c r="Z1346" i="13"/>
  <c r="R1347" i="13"/>
  <c r="X1347" i="13"/>
  <c r="B1347" i="13" s="1"/>
  <c r="Y1347" i="13"/>
  <c r="Z1347" i="13"/>
  <c r="R1348" i="13"/>
  <c r="X1348" i="13"/>
  <c r="B1348" i="13" s="1"/>
  <c r="Y1348" i="13"/>
  <c r="Z1348" i="13"/>
  <c r="R1349" i="13"/>
  <c r="X1349" i="13"/>
  <c r="B1349" i="13" s="1"/>
  <c r="Y1349" i="13"/>
  <c r="Z1349" i="13"/>
  <c r="R1350" i="13"/>
  <c r="X1350" i="13"/>
  <c r="B1350" i="13" s="1"/>
  <c r="Y1350" i="13"/>
  <c r="Z1350" i="13"/>
  <c r="R1351" i="13"/>
  <c r="X1351" i="13"/>
  <c r="B1351" i="13" s="1"/>
  <c r="Y1351" i="13"/>
  <c r="Z1351" i="13"/>
  <c r="R1352" i="13"/>
  <c r="X1352" i="13"/>
  <c r="B1352" i="13" s="1"/>
  <c r="Y1352" i="13"/>
  <c r="Z1352" i="13"/>
  <c r="R1353" i="13"/>
  <c r="X1353" i="13"/>
  <c r="B1353" i="13" s="1"/>
  <c r="Y1353" i="13"/>
  <c r="Z1353" i="13"/>
  <c r="R1354" i="13"/>
  <c r="X1354" i="13"/>
  <c r="B1354" i="13" s="1"/>
  <c r="Y1354" i="13"/>
  <c r="AA1354" i="13" s="1"/>
  <c r="Z1354" i="13"/>
  <c r="R1355" i="13"/>
  <c r="X1355" i="13"/>
  <c r="B1355" i="13" s="1"/>
  <c r="Y1355" i="13"/>
  <c r="Z1355" i="13"/>
  <c r="R1356" i="13"/>
  <c r="X1356" i="13"/>
  <c r="B1356" i="13" s="1"/>
  <c r="Y1356" i="13"/>
  <c r="Z1356" i="13"/>
  <c r="R1357" i="13"/>
  <c r="X1357" i="13"/>
  <c r="B1357" i="13" s="1"/>
  <c r="Y1357" i="13"/>
  <c r="Z1357" i="13"/>
  <c r="R1358" i="13"/>
  <c r="X1358" i="13"/>
  <c r="B1358" i="13" s="1"/>
  <c r="Y1358" i="13"/>
  <c r="Z1358" i="13"/>
  <c r="R1359" i="13"/>
  <c r="X1359" i="13"/>
  <c r="B1359" i="13" s="1"/>
  <c r="Y1359" i="13"/>
  <c r="Z1359" i="13"/>
  <c r="R1360" i="13"/>
  <c r="X1360" i="13"/>
  <c r="B1360" i="13" s="1"/>
  <c r="Y1360" i="13"/>
  <c r="AA1360" i="13" s="1"/>
  <c r="Z1360" i="13"/>
  <c r="R1361" i="13"/>
  <c r="X1361" i="13"/>
  <c r="B1361" i="13" s="1"/>
  <c r="Y1361" i="13"/>
  <c r="Z1361" i="13"/>
  <c r="R1362" i="13"/>
  <c r="X1362" i="13"/>
  <c r="B1362" i="13" s="1"/>
  <c r="Y1362" i="13"/>
  <c r="Z1362" i="13"/>
  <c r="R1363" i="13"/>
  <c r="X1363" i="13"/>
  <c r="B1363" i="13" s="1"/>
  <c r="Y1363" i="13"/>
  <c r="Z1363" i="13"/>
  <c r="R1364" i="13"/>
  <c r="X1364" i="13"/>
  <c r="B1364" i="13" s="1"/>
  <c r="Y1364" i="13"/>
  <c r="Z1364" i="13"/>
  <c r="R1365" i="13"/>
  <c r="X1365" i="13"/>
  <c r="B1365" i="13" s="1"/>
  <c r="Y1365" i="13"/>
  <c r="Z1365" i="13"/>
  <c r="R1366" i="13"/>
  <c r="X1366" i="13"/>
  <c r="B1366" i="13" s="1"/>
  <c r="Y1366" i="13"/>
  <c r="Z1366" i="13"/>
  <c r="R1367" i="13"/>
  <c r="X1367" i="13"/>
  <c r="B1367" i="13" s="1"/>
  <c r="Y1367" i="13"/>
  <c r="Z1367" i="13"/>
  <c r="R1368" i="13"/>
  <c r="X1368" i="13"/>
  <c r="B1368" i="13" s="1"/>
  <c r="Y1368" i="13"/>
  <c r="Z1368" i="13"/>
  <c r="R1369" i="13"/>
  <c r="X1369" i="13"/>
  <c r="B1369" i="13" s="1"/>
  <c r="Y1369" i="13"/>
  <c r="Z1369" i="13"/>
  <c r="R1370" i="13"/>
  <c r="X1370" i="13"/>
  <c r="B1370" i="13" s="1"/>
  <c r="Y1370" i="13"/>
  <c r="Z1370" i="13"/>
  <c r="R1371" i="13"/>
  <c r="X1371" i="13"/>
  <c r="B1371" i="13" s="1"/>
  <c r="Y1371" i="13"/>
  <c r="Z1371" i="13"/>
  <c r="R1372" i="13"/>
  <c r="X1372" i="13"/>
  <c r="B1372" i="13" s="1"/>
  <c r="Y1372" i="13"/>
  <c r="AA1372" i="13" s="1"/>
  <c r="Z1372" i="13"/>
  <c r="R1373" i="13"/>
  <c r="X1373" i="13"/>
  <c r="B1373" i="13" s="1"/>
  <c r="Y1373" i="13"/>
  <c r="Z1373" i="13"/>
  <c r="R1374" i="13"/>
  <c r="X1374" i="13"/>
  <c r="B1374" i="13" s="1"/>
  <c r="Y1374" i="13"/>
  <c r="Z1374" i="13"/>
  <c r="R1375" i="13"/>
  <c r="X1375" i="13"/>
  <c r="B1375" i="13" s="1"/>
  <c r="Y1375" i="13"/>
  <c r="Z1375" i="13"/>
  <c r="R1376" i="13"/>
  <c r="X1376" i="13"/>
  <c r="B1376" i="13" s="1"/>
  <c r="Y1376" i="13"/>
  <c r="Z1376" i="13"/>
  <c r="R1377" i="13"/>
  <c r="X1377" i="13"/>
  <c r="B1377" i="13" s="1"/>
  <c r="Y1377" i="13"/>
  <c r="Z1377" i="13"/>
  <c r="R1378" i="13"/>
  <c r="X1378" i="13"/>
  <c r="B1378" i="13" s="1"/>
  <c r="Y1378" i="13"/>
  <c r="Z1378" i="13"/>
  <c r="R1379" i="13"/>
  <c r="X1379" i="13"/>
  <c r="B1379" i="13" s="1"/>
  <c r="Y1379" i="13"/>
  <c r="Z1379" i="13"/>
  <c r="R1380" i="13"/>
  <c r="X1380" i="13"/>
  <c r="B1380" i="13" s="1"/>
  <c r="Y1380" i="13"/>
  <c r="Z1380" i="13"/>
  <c r="R1381" i="13"/>
  <c r="X1381" i="13"/>
  <c r="B1381" i="13" s="1"/>
  <c r="Y1381" i="13"/>
  <c r="Z1381" i="13"/>
  <c r="R1382" i="13"/>
  <c r="X1382" i="13"/>
  <c r="B1382" i="13" s="1"/>
  <c r="Y1382" i="13"/>
  <c r="Z1382" i="13"/>
  <c r="R1383" i="13"/>
  <c r="X1383" i="13"/>
  <c r="B1383" i="13" s="1"/>
  <c r="Y1383" i="13"/>
  <c r="Z1383" i="13"/>
  <c r="R1384" i="13"/>
  <c r="X1384" i="13"/>
  <c r="B1384" i="13" s="1"/>
  <c r="Y1384" i="13"/>
  <c r="AA1384" i="13" s="1"/>
  <c r="Z1384" i="13"/>
  <c r="R1385" i="13"/>
  <c r="X1385" i="13"/>
  <c r="B1385" i="13" s="1"/>
  <c r="Y1385" i="13"/>
  <c r="Z1385" i="13"/>
  <c r="R1386" i="13"/>
  <c r="X1386" i="13"/>
  <c r="B1386" i="13" s="1"/>
  <c r="Y1386" i="13"/>
  <c r="Z1386" i="13"/>
  <c r="R1387" i="13"/>
  <c r="X1387" i="13"/>
  <c r="B1387" i="13" s="1"/>
  <c r="Y1387" i="13"/>
  <c r="Z1387" i="13"/>
  <c r="R1388" i="13"/>
  <c r="X1388" i="13"/>
  <c r="B1388" i="13" s="1"/>
  <c r="Y1388" i="13"/>
  <c r="AA1388" i="13" s="1"/>
  <c r="Z1388" i="13"/>
  <c r="R1389" i="13"/>
  <c r="X1389" i="13"/>
  <c r="B1389" i="13" s="1"/>
  <c r="Y1389" i="13"/>
  <c r="Z1389" i="13"/>
  <c r="R1390" i="13"/>
  <c r="X1390" i="13"/>
  <c r="B1390" i="13" s="1"/>
  <c r="Y1390" i="13"/>
  <c r="Z1390" i="13"/>
  <c r="R1391" i="13"/>
  <c r="X1391" i="13"/>
  <c r="B1391" i="13" s="1"/>
  <c r="Y1391" i="13"/>
  <c r="Z1391" i="13"/>
  <c r="R1392" i="13"/>
  <c r="X1392" i="13"/>
  <c r="B1392" i="13" s="1"/>
  <c r="Y1392" i="13"/>
  <c r="Z1392" i="13"/>
  <c r="R1393" i="13"/>
  <c r="X1393" i="13"/>
  <c r="B1393" i="13" s="1"/>
  <c r="Y1393" i="13"/>
  <c r="Z1393" i="13"/>
  <c r="R1394" i="13"/>
  <c r="X1394" i="13"/>
  <c r="B1394" i="13" s="1"/>
  <c r="Y1394" i="13"/>
  <c r="AA1394" i="13" s="1"/>
  <c r="Z1394" i="13"/>
  <c r="R1395" i="13"/>
  <c r="X1395" i="13"/>
  <c r="B1395" i="13" s="1"/>
  <c r="Y1395" i="13"/>
  <c r="Z1395" i="13"/>
  <c r="R1396" i="13"/>
  <c r="X1396" i="13"/>
  <c r="B1396" i="13" s="1"/>
  <c r="Y1396" i="13"/>
  <c r="Z1396" i="13"/>
  <c r="R1397" i="13"/>
  <c r="X1397" i="13"/>
  <c r="B1397" i="13" s="1"/>
  <c r="Y1397" i="13"/>
  <c r="Z1397" i="13"/>
  <c r="R1398" i="13"/>
  <c r="X1398" i="13"/>
  <c r="B1398" i="13" s="1"/>
  <c r="Y1398" i="13"/>
  <c r="Z1398" i="13"/>
  <c r="R1399" i="13"/>
  <c r="X1399" i="13"/>
  <c r="B1399" i="13" s="1"/>
  <c r="Y1399" i="13"/>
  <c r="Z1399" i="13"/>
  <c r="R1400" i="13"/>
  <c r="X1400" i="13"/>
  <c r="B1400" i="13" s="1"/>
  <c r="Y1400" i="13"/>
  <c r="Z1400" i="13"/>
  <c r="R1401" i="13"/>
  <c r="X1401" i="13"/>
  <c r="B1401" i="13" s="1"/>
  <c r="Y1401" i="13"/>
  <c r="Z1401" i="13"/>
  <c r="R1402" i="13"/>
  <c r="X1402" i="13"/>
  <c r="B1402" i="13" s="1"/>
  <c r="Y1402" i="13"/>
  <c r="Z1402" i="13"/>
  <c r="R1403" i="13"/>
  <c r="X1403" i="13"/>
  <c r="B1403" i="13" s="1"/>
  <c r="Y1403" i="13"/>
  <c r="Z1403" i="13"/>
  <c r="R1404" i="13"/>
  <c r="X1404" i="13"/>
  <c r="B1404" i="13" s="1"/>
  <c r="Y1404" i="13"/>
  <c r="Z1404" i="13"/>
  <c r="R1405" i="13"/>
  <c r="X1405" i="13"/>
  <c r="B1405" i="13" s="1"/>
  <c r="Y1405" i="13"/>
  <c r="Z1405" i="13"/>
  <c r="R1406" i="13"/>
  <c r="X1406" i="13"/>
  <c r="B1406" i="13" s="1"/>
  <c r="Y1406" i="13"/>
  <c r="Z1406" i="13"/>
  <c r="R1407" i="13"/>
  <c r="X1407" i="13"/>
  <c r="B1407" i="13" s="1"/>
  <c r="Y1407" i="13"/>
  <c r="Z1407" i="13"/>
  <c r="R1408" i="13"/>
  <c r="X1408" i="13"/>
  <c r="B1408" i="13" s="1"/>
  <c r="Y1408" i="13"/>
  <c r="Z1408" i="13"/>
  <c r="R1409" i="13"/>
  <c r="X1409" i="13"/>
  <c r="B1409" i="13" s="1"/>
  <c r="Y1409" i="13"/>
  <c r="Z1409" i="13"/>
  <c r="R1410" i="13"/>
  <c r="X1410" i="13"/>
  <c r="B1410" i="13" s="1"/>
  <c r="Y1410" i="13"/>
  <c r="Z1410" i="13"/>
  <c r="R1411" i="13"/>
  <c r="X1411" i="13"/>
  <c r="B1411" i="13" s="1"/>
  <c r="Y1411" i="13"/>
  <c r="Z1411" i="13"/>
  <c r="R1412" i="13"/>
  <c r="X1412" i="13"/>
  <c r="B1412" i="13" s="1"/>
  <c r="Y1412" i="13"/>
  <c r="Z1412" i="13"/>
  <c r="R1413" i="13"/>
  <c r="X1413" i="13"/>
  <c r="B1413" i="13" s="1"/>
  <c r="Y1413" i="13"/>
  <c r="Z1413" i="13"/>
  <c r="R1414" i="13"/>
  <c r="X1414" i="13"/>
  <c r="B1414" i="13" s="1"/>
  <c r="Y1414" i="13"/>
  <c r="AA1414" i="13" s="1"/>
  <c r="Z1414" i="13"/>
  <c r="R1415" i="13"/>
  <c r="X1415" i="13"/>
  <c r="B1415" i="13" s="1"/>
  <c r="Y1415" i="13"/>
  <c r="Z1415" i="13"/>
  <c r="R1416" i="13"/>
  <c r="X1416" i="13"/>
  <c r="B1416" i="13" s="1"/>
  <c r="Y1416" i="13"/>
  <c r="AA1416" i="13" s="1"/>
  <c r="Z1416" i="13"/>
  <c r="R1417" i="13"/>
  <c r="X1417" i="13"/>
  <c r="B1417" i="13" s="1"/>
  <c r="Y1417" i="13"/>
  <c r="Z1417" i="13"/>
  <c r="R1418" i="13"/>
  <c r="X1418" i="13"/>
  <c r="B1418" i="13" s="1"/>
  <c r="Y1418" i="13"/>
  <c r="Z1418" i="13"/>
  <c r="R1419" i="13"/>
  <c r="X1419" i="13"/>
  <c r="B1419" i="13" s="1"/>
  <c r="Y1419" i="13"/>
  <c r="Z1419" i="13"/>
  <c r="R1420" i="13"/>
  <c r="X1420" i="13"/>
  <c r="B1420" i="13" s="1"/>
  <c r="Y1420" i="13"/>
  <c r="Z1420" i="13"/>
  <c r="R1421" i="13"/>
  <c r="X1421" i="13"/>
  <c r="B1421" i="13" s="1"/>
  <c r="Y1421" i="13"/>
  <c r="Z1421" i="13"/>
  <c r="R1422" i="13"/>
  <c r="X1422" i="13"/>
  <c r="B1422" i="13" s="1"/>
  <c r="Y1422" i="13"/>
  <c r="Z1422" i="13"/>
  <c r="R1423" i="13"/>
  <c r="X1423" i="13"/>
  <c r="B1423" i="13" s="1"/>
  <c r="Y1423" i="13"/>
  <c r="Z1423" i="13"/>
  <c r="R1424" i="13"/>
  <c r="X1424" i="13"/>
  <c r="B1424" i="13" s="1"/>
  <c r="Y1424" i="13"/>
  <c r="Z1424" i="13"/>
  <c r="R1425" i="13"/>
  <c r="X1425" i="13"/>
  <c r="B1425" i="13" s="1"/>
  <c r="Y1425" i="13"/>
  <c r="Z1425" i="13"/>
  <c r="R1426" i="13"/>
  <c r="X1426" i="13"/>
  <c r="B1426" i="13" s="1"/>
  <c r="Y1426" i="13"/>
  <c r="AA1426" i="13" s="1"/>
  <c r="Z1426" i="13"/>
  <c r="R1427" i="13"/>
  <c r="X1427" i="13"/>
  <c r="B1427" i="13" s="1"/>
  <c r="Y1427" i="13"/>
  <c r="Z1427" i="13"/>
  <c r="R1428" i="13"/>
  <c r="X1428" i="13"/>
  <c r="B1428" i="13" s="1"/>
  <c r="Y1428" i="13"/>
  <c r="Z1428" i="13"/>
  <c r="R1429" i="13"/>
  <c r="X1429" i="13"/>
  <c r="B1429" i="13" s="1"/>
  <c r="Y1429" i="13"/>
  <c r="Z1429" i="13"/>
  <c r="R1430" i="13"/>
  <c r="X1430" i="13"/>
  <c r="B1430" i="13" s="1"/>
  <c r="Y1430" i="13"/>
  <c r="AA1430" i="13" s="1"/>
  <c r="Z1430" i="13"/>
  <c r="R1431" i="13"/>
  <c r="X1431" i="13"/>
  <c r="B1431" i="13" s="1"/>
  <c r="Y1431" i="13"/>
  <c r="Z1431" i="13"/>
  <c r="R1432" i="13"/>
  <c r="X1432" i="13"/>
  <c r="B1432" i="13" s="1"/>
  <c r="Y1432" i="13"/>
  <c r="AA1432" i="13" s="1"/>
  <c r="Z1432" i="13"/>
  <c r="R1433" i="13"/>
  <c r="X1433" i="13"/>
  <c r="B1433" i="13" s="1"/>
  <c r="Y1433" i="13"/>
  <c r="Z1433" i="13"/>
  <c r="R1434" i="13"/>
  <c r="X1434" i="13"/>
  <c r="B1434" i="13" s="1"/>
  <c r="Y1434" i="13"/>
  <c r="Z1434" i="13"/>
  <c r="R1435" i="13"/>
  <c r="X1435" i="13"/>
  <c r="B1435" i="13" s="1"/>
  <c r="Y1435" i="13"/>
  <c r="Z1435" i="13"/>
  <c r="R1436" i="13"/>
  <c r="X1436" i="13"/>
  <c r="B1436" i="13" s="1"/>
  <c r="Y1436" i="13"/>
  <c r="Z1436" i="13"/>
  <c r="R1437" i="13"/>
  <c r="X1437" i="13"/>
  <c r="B1437" i="13" s="1"/>
  <c r="Y1437" i="13"/>
  <c r="Z1437" i="13"/>
  <c r="R1438" i="13"/>
  <c r="X1438" i="13"/>
  <c r="B1438" i="13" s="1"/>
  <c r="Y1438" i="13"/>
  <c r="Z1438" i="13"/>
  <c r="R1439" i="13"/>
  <c r="X1439" i="13"/>
  <c r="B1439" i="13" s="1"/>
  <c r="Y1439" i="13"/>
  <c r="Z1439" i="13"/>
  <c r="R1440" i="13"/>
  <c r="X1440" i="13"/>
  <c r="B1440" i="13" s="1"/>
  <c r="Y1440" i="13"/>
  <c r="Z1440" i="13"/>
  <c r="R1441" i="13"/>
  <c r="X1441" i="13"/>
  <c r="B1441" i="13" s="1"/>
  <c r="Y1441" i="13"/>
  <c r="Z1441" i="13"/>
  <c r="R1442" i="13"/>
  <c r="X1442" i="13"/>
  <c r="B1442" i="13" s="1"/>
  <c r="Y1442" i="13"/>
  <c r="AA1442" i="13" s="1"/>
  <c r="Z1442" i="13"/>
  <c r="R1443" i="13"/>
  <c r="X1443" i="13"/>
  <c r="B1443" i="13" s="1"/>
  <c r="Y1443" i="13"/>
  <c r="Z1443" i="13"/>
  <c r="R1444" i="13"/>
  <c r="X1444" i="13"/>
  <c r="B1444" i="13" s="1"/>
  <c r="Y1444" i="13"/>
  <c r="Z1444" i="13"/>
  <c r="R1445" i="13"/>
  <c r="X1445" i="13"/>
  <c r="B1445" i="13" s="1"/>
  <c r="Y1445" i="13"/>
  <c r="Z1445" i="13"/>
  <c r="R1446" i="13"/>
  <c r="X1446" i="13"/>
  <c r="B1446" i="13" s="1"/>
  <c r="Y1446" i="13"/>
  <c r="Z1446" i="13"/>
  <c r="R1447" i="13"/>
  <c r="X1447" i="13"/>
  <c r="B1447" i="13" s="1"/>
  <c r="Y1447" i="13"/>
  <c r="Z1447" i="13"/>
  <c r="R1448" i="13"/>
  <c r="X1448" i="13"/>
  <c r="B1448" i="13" s="1"/>
  <c r="Y1448" i="13"/>
  <c r="AA1448" i="13" s="1"/>
  <c r="Z1448" i="13"/>
  <c r="R1449" i="13"/>
  <c r="X1449" i="13"/>
  <c r="B1449" i="13" s="1"/>
  <c r="Y1449" i="13"/>
  <c r="Z1449" i="13"/>
  <c r="R1450" i="13"/>
  <c r="X1450" i="13"/>
  <c r="B1450" i="13" s="1"/>
  <c r="Y1450" i="13"/>
  <c r="Z1450" i="13"/>
  <c r="R1451" i="13"/>
  <c r="X1451" i="13"/>
  <c r="B1451" i="13" s="1"/>
  <c r="Y1451" i="13"/>
  <c r="Z1451" i="13"/>
  <c r="R1452" i="13"/>
  <c r="X1452" i="13"/>
  <c r="B1452" i="13" s="1"/>
  <c r="Y1452" i="13"/>
  <c r="Z1452" i="13"/>
  <c r="R1453" i="13"/>
  <c r="X1453" i="13"/>
  <c r="B1453" i="13" s="1"/>
  <c r="Y1453" i="13"/>
  <c r="Z1453" i="13"/>
  <c r="R1454" i="13"/>
  <c r="X1454" i="13"/>
  <c r="B1454" i="13" s="1"/>
  <c r="Y1454" i="13"/>
  <c r="Z1454" i="13"/>
  <c r="R1455" i="13"/>
  <c r="X1455" i="13"/>
  <c r="B1455" i="13" s="1"/>
  <c r="Y1455" i="13"/>
  <c r="Z1455" i="13"/>
  <c r="R1456" i="13"/>
  <c r="X1456" i="13"/>
  <c r="B1456" i="13" s="1"/>
  <c r="Y1456" i="13"/>
  <c r="Z1456" i="13"/>
  <c r="R1457" i="13"/>
  <c r="X1457" i="13"/>
  <c r="B1457" i="13" s="1"/>
  <c r="Y1457" i="13"/>
  <c r="Z1457" i="13"/>
  <c r="R1458" i="13"/>
  <c r="X1458" i="13"/>
  <c r="B1458" i="13" s="1"/>
  <c r="Y1458" i="13"/>
  <c r="AA1458" i="13" s="1"/>
  <c r="Z1458" i="13"/>
  <c r="R1459" i="13"/>
  <c r="X1459" i="13"/>
  <c r="B1459" i="13" s="1"/>
  <c r="Y1459" i="13"/>
  <c r="Z1459" i="13"/>
  <c r="R1460" i="13"/>
  <c r="X1460" i="13"/>
  <c r="B1460" i="13" s="1"/>
  <c r="Y1460" i="13"/>
  <c r="Z1460" i="13"/>
  <c r="R1461" i="13"/>
  <c r="X1461" i="13"/>
  <c r="B1461" i="13" s="1"/>
  <c r="Y1461" i="13"/>
  <c r="Z1461" i="13"/>
  <c r="R1462" i="13"/>
  <c r="X1462" i="13"/>
  <c r="B1462" i="13" s="1"/>
  <c r="Y1462" i="13"/>
  <c r="AA1462" i="13" s="1"/>
  <c r="Z1462" i="13"/>
  <c r="R1463" i="13"/>
  <c r="X1463" i="13"/>
  <c r="B1463" i="13" s="1"/>
  <c r="Y1463" i="13"/>
  <c r="Z1463" i="13"/>
  <c r="R1464" i="13"/>
  <c r="X1464" i="13"/>
  <c r="B1464" i="13" s="1"/>
  <c r="Y1464" i="13"/>
  <c r="Z1464" i="13"/>
  <c r="R1465" i="13"/>
  <c r="X1465" i="13"/>
  <c r="B1465" i="13" s="1"/>
  <c r="Y1465" i="13"/>
  <c r="Z1465" i="13"/>
  <c r="R1466" i="13"/>
  <c r="X1466" i="13"/>
  <c r="B1466" i="13" s="1"/>
  <c r="Y1466" i="13"/>
  <c r="Z1466" i="13"/>
  <c r="R1467" i="13"/>
  <c r="X1467" i="13"/>
  <c r="B1467" i="13" s="1"/>
  <c r="Y1467" i="13"/>
  <c r="Z1467" i="13"/>
  <c r="R1468" i="13"/>
  <c r="X1468" i="13"/>
  <c r="B1468" i="13" s="1"/>
  <c r="Y1468" i="13"/>
  <c r="Z1468" i="13"/>
  <c r="R1469" i="13"/>
  <c r="X1469" i="13"/>
  <c r="B1469" i="13" s="1"/>
  <c r="Y1469" i="13"/>
  <c r="Z1469" i="13"/>
  <c r="R1470" i="13"/>
  <c r="X1470" i="13"/>
  <c r="B1470" i="13" s="1"/>
  <c r="Y1470" i="13"/>
  <c r="Z1470" i="13"/>
  <c r="R1471" i="13"/>
  <c r="X1471" i="13"/>
  <c r="B1471" i="13" s="1"/>
  <c r="Y1471" i="13"/>
  <c r="Z1471" i="13"/>
  <c r="R1472" i="13"/>
  <c r="X1472" i="13"/>
  <c r="B1472" i="13" s="1"/>
  <c r="Y1472" i="13"/>
  <c r="Z1472" i="13"/>
  <c r="R1473" i="13"/>
  <c r="X1473" i="13"/>
  <c r="B1473" i="13" s="1"/>
  <c r="Y1473" i="13"/>
  <c r="Z1473" i="13"/>
  <c r="R1474" i="13"/>
  <c r="X1474" i="13"/>
  <c r="B1474" i="13" s="1"/>
  <c r="Y1474" i="13"/>
  <c r="Z1474" i="13"/>
  <c r="R1475" i="13"/>
  <c r="X1475" i="13"/>
  <c r="B1475" i="13" s="1"/>
  <c r="Y1475" i="13"/>
  <c r="Z1475" i="13"/>
  <c r="R1476" i="13"/>
  <c r="X1476" i="13"/>
  <c r="B1476" i="13" s="1"/>
  <c r="Y1476" i="13"/>
  <c r="Z1476" i="13"/>
  <c r="R1477" i="13"/>
  <c r="X1477" i="13"/>
  <c r="B1477" i="13" s="1"/>
  <c r="Y1477" i="13"/>
  <c r="Z1477" i="13"/>
  <c r="R1478" i="13"/>
  <c r="X1478" i="13"/>
  <c r="B1478" i="13" s="1"/>
  <c r="Y1478" i="13"/>
  <c r="AA1478" i="13" s="1"/>
  <c r="Z1478" i="13"/>
  <c r="R1479" i="13"/>
  <c r="X1479" i="13"/>
  <c r="B1479" i="13" s="1"/>
  <c r="Y1479" i="13"/>
  <c r="Z1479" i="13"/>
  <c r="R1480" i="13"/>
  <c r="X1480" i="13"/>
  <c r="B1480" i="13" s="1"/>
  <c r="Y1480" i="13"/>
  <c r="AA1480" i="13" s="1"/>
  <c r="Z1480" i="13"/>
  <c r="R1481" i="13"/>
  <c r="X1481" i="13"/>
  <c r="B1481" i="13" s="1"/>
  <c r="Y1481" i="13"/>
  <c r="Z1481" i="13"/>
  <c r="R1482" i="13"/>
  <c r="X1482" i="13"/>
  <c r="B1482" i="13" s="1"/>
  <c r="Y1482" i="13"/>
  <c r="Z1482" i="13"/>
  <c r="R1483" i="13"/>
  <c r="X1483" i="13"/>
  <c r="B1483" i="13" s="1"/>
  <c r="Y1483" i="13"/>
  <c r="Z1483" i="13"/>
  <c r="R1484" i="13"/>
  <c r="X1484" i="13"/>
  <c r="B1484" i="13" s="1"/>
  <c r="Y1484" i="13"/>
  <c r="Z1484" i="13"/>
  <c r="R1485" i="13"/>
  <c r="X1485" i="13"/>
  <c r="B1485" i="13" s="1"/>
  <c r="Y1485" i="13"/>
  <c r="Z1485" i="13"/>
  <c r="R1486" i="13"/>
  <c r="X1486" i="13"/>
  <c r="B1486" i="13" s="1"/>
  <c r="Y1486" i="13"/>
  <c r="Z1486" i="13"/>
  <c r="R1487" i="13"/>
  <c r="X1487" i="13"/>
  <c r="B1487" i="13" s="1"/>
  <c r="Y1487" i="13"/>
  <c r="Z1487" i="13"/>
  <c r="R1488" i="13"/>
  <c r="X1488" i="13"/>
  <c r="B1488" i="13" s="1"/>
  <c r="Y1488" i="13"/>
  <c r="Z1488" i="13"/>
  <c r="R1489" i="13"/>
  <c r="X1489" i="13"/>
  <c r="B1489" i="13" s="1"/>
  <c r="Y1489" i="13"/>
  <c r="Z1489" i="13"/>
  <c r="R1490" i="13"/>
  <c r="X1490" i="13"/>
  <c r="B1490" i="13" s="1"/>
  <c r="Y1490" i="13"/>
  <c r="AA1490" i="13" s="1"/>
  <c r="Z1490" i="13"/>
  <c r="R1491" i="13"/>
  <c r="X1491" i="13"/>
  <c r="B1491" i="13" s="1"/>
  <c r="Y1491" i="13"/>
  <c r="Z1491" i="13"/>
  <c r="R1492" i="13"/>
  <c r="X1492" i="13"/>
  <c r="B1492" i="13" s="1"/>
  <c r="Y1492" i="13"/>
  <c r="Z1492" i="13"/>
  <c r="R1493" i="13"/>
  <c r="X1493" i="13"/>
  <c r="B1493" i="13" s="1"/>
  <c r="Y1493" i="13"/>
  <c r="Z1493" i="13"/>
  <c r="R1494" i="13"/>
  <c r="X1494" i="13"/>
  <c r="B1494" i="13" s="1"/>
  <c r="Y1494" i="13"/>
  <c r="AA1494" i="13" s="1"/>
  <c r="Z1494" i="13"/>
  <c r="R1495" i="13"/>
  <c r="X1495" i="13"/>
  <c r="B1495" i="13" s="1"/>
  <c r="Y1495" i="13"/>
  <c r="Z1495" i="13"/>
  <c r="R1496" i="13"/>
  <c r="X1496" i="13"/>
  <c r="B1496" i="13" s="1"/>
  <c r="Y1496" i="13"/>
  <c r="AA1496" i="13" s="1"/>
  <c r="Z1496" i="13"/>
  <c r="R1497" i="13"/>
  <c r="X1497" i="13"/>
  <c r="B1497" i="13" s="1"/>
  <c r="Y1497" i="13"/>
  <c r="Z1497" i="13"/>
  <c r="R1498" i="13"/>
  <c r="X1498" i="13"/>
  <c r="B1498" i="13" s="1"/>
  <c r="Y1498" i="13"/>
  <c r="Z1498" i="13"/>
  <c r="R1499" i="13"/>
  <c r="X1499" i="13"/>
  <c r="B1499" i="13" s="1"/>
  <c r="Y1499" i="13"/>
  <c r="Z1499" i="13"/>
  <c r="R1500" i="13"/>
  <c r="X1500" i="13"/>
  <c r="B1500" i="13" s="1"/>
  <c r="Y1500" i="13"/>
  <c r="Z1500" i="13"/>
  <c r="R1501" i="13"/>
  <c r="X1501" i="13"/>
  <c r="B1501" i="13" s="1"/>
  <c r="Y1501" i="13"/>
  <c r="Z1501" i="13"/>
  <c r="R1502" i="13"/>
  <c r="X1502" i="13"/>
  <c r="B1502" i="13" s="1"/>
  <c r="Y1502" i="13"/>
  <c r="Z1502" i="13"/>
  <c r="R1503" i="13"/>
  <c r="X1503" i="13"/>
  <c r="B1503" i="13" s="1"/>
  <c r="Y1503" i="13"/>
  <c r="Z1503" i="13"/>
  <c r="R1504" i="13"/>
  <c r="X1504" i="13"/>
  <c r="B1504" i="13" s="1"/>
  <c r="Y1504" i="13"/>
  <c r="Z1504" i="13"/>
  <c r="R1505" i="13"/>
  <c r="X1505" i="13"/>
  <c r="B1505" i="13" s="1"/>
  <c r="Y1505" i="13"/>
  <c r="Z1505" i="13"/>
  <c r="R1506" i="13"/>
  <c r="X1506" i="13"/>
  <c r="B1506" i="13" s="1"/>
  <c r="Y1506" i="13"/>
  <c r="AA1506" i="13" s="1"/>
  <c r="Z1506" i="13"/>
  <c r="R1507" i="13"/>
  <c r="X1507" i="13"/>
  <c r="B1507" i="13" s="1"/>
  <c r="Y1507" i="13"/>
  <c r="Z1507" i="13"/>
  <c r="R1508" i="13"/>
  <c r="X1508" i="13"/>
  <c r="B1508" i="13" s="1"/>
  <c r="Y1508" i="13"/>
  <c r="Z1508" i="13"/>
  <c r="R1509" i="13"/>
  <c r="X1509" i="13"/>
  <c r="B1509" i="13" s="1"/>
  <c r="Y1509" i="13"/>
  <c r="Z1509" i="13"/>
  <c r="R1510" i="13"/>
  <c r="X1510" i="13"/>
  <c r="B1510" i="13" s="1"/>
  <c r="Y1510" i="13"/>
  <c r="Z1510" i="13"/>
  <c r="R1511" i="13"/>
  <c r="X1511" i="13"/>
  <c r="B1511" i="13" s="1"/>
  <c r="Y1511" i="13"/>
  <c r="Z1511" i="13"/>
  <c r="R1512" i="13"/>
  <c r="X1512" i="13"/>
  <c r="B1512" i="13" s="1"/>
  <c r="Y1512" i="13"/>
  <c r="AA1512" i="13" s="1"/>
  <c r="Z1512" i="13"/>
  <c r="R1513" i="13"/>
  <c r="X1513" i="13"/>
  <c r="B1513" i="13" s="1"/>
  <c r="Y1513" i="13"/>
  <c r="Z1513" i="13"/>
  <c r="R1514" i="13"/>
  <c r="X1514" i="13"/>
  <c r="B1514" i="13" s="1"/>
  <c r="Y1514" i="13"/>
  <c r="AA1514" i="13" s="1"/>
  <c r="Z1514" i="13"/>
  <c r="R1515" i="13"/>
  <c r="X1515" i="13"/>
  <c r="B1515" i="13" s="1"/>
  <c r="Y1515" i="13"/>
  <c r="Z1515" i="13"/>
  <c r="R1516" i="13"/>
  <c r="X1516" i="13"/>
  <c r="B1516" i="13" s="1"/>
  <c r="Y1516" i="13"/>
  <c r="Z1516" i="13"/>
  <c r="R1517" i="13"/>
  <c r="X1517" i="13"/>
  <c r="B1517" i="13" s="1"/>
  <c r="Y1517" i="13"/>
  <c r="Z1517" i="13"/>
  <c r="R1518" i="13"/>
  <c r="X1518" i="13"/>
  <c r="B1518" i="13" s="1"/>
  <c r="Y1518" i="13"/>
  <c r="Z1518" i="13"/>
  <c r="R1519" i="13"/>
  <c r="X1519" i="13"/>
  <c r="B1519" i="13" s="1"/>
  <c r="Y1519" i="13"/>
  <c r="Z1519" i="13"/>
  <c r="R1520" i="13"/>
  <c r="X1520" i="13"/>
  <c r="B1520" i="13" s="1"/>
  <c r="Y1520" i="13"/>
  <c r="Z1520" i="13"/>
  <c r="R1521" i="13"/>
  <c r="X1521" i="13"/>
  <c r="B1521" i="13" s="1"/>
  <c r="Y1521" i="13"/>
  <c r="Z1521" i="13"/>
  <c r="R1522" i="13"/>
  <c r="X1522" i="13"/>
  <c r="B1522" i="13" s="1"/>
  <c r="Y1522" i="13"/>
  <c r="AA1522" i="13" s="1"/>
  <c r="Z1522" i="13"/>
  <c r="R1523" i="13"/>
  <c r="X1523" i="13"/>
  <c r="B1523" i="13" s="1"/>
  <c r="Y1523" i="13"/>
  <c r="Z1523" i="13"/>
  <c r="R1524" i="13"/>
  <c r="X1524" i="13"/>
  <c r="B1524" i="13" s="1"/>
  <c r="Y1524" i="13"/>
  <c r="Z1524" i="13"/>
  <c r="R1525" i="13"/>
  <c r="X1525" i="13"/>
  <c r="B1525" i="13" s="1"/>
  <c r="Y1525" i="13"/>
  <c r="Z1525" i="13"/>
  <c r="R1526" i="13"/>
  <c r="X1526" i="13"/>
  <c r="B1526" i="13" s="1"/>
  <c r="Y1526" i="13"/>
  <c r="AA1526" i="13" s="1"/>
  <c r="Z1526" i="13"/>
  <c r="R1527" i="13"/>
  <c r="X1527" i="13"/>
  <c r="B1527" i="13" s="1"/>
  <c r="Y1527" i="13"/>
  <c r="Z1527" i="13"/>
  <c r="R1528" i="13"/>
  <c r="X1528" i="13"/>
  <c r="B1528" i="13" s="1"/>
  <c r="Y1528" i="13"/>
  <c r="Z1528" i="13"/>
  <c r="R1529" i="13"/>
  <c r="X1529" i="13"/>
  <c r="B1529" i="13" s="1"/>
  <c r="Y1529" i="13"/>
  <c r="Z1529" i="13"/>
  <c r="R1530" i="13"/>
  <c r="X1530" i="13"/>
  <c r="B1530" i="13" s="1"/>
  <c r="Y1530" i="13"/>
  <c r="Z1530" i="13"/>
  <c r="R1531" i="13"/>
  <c r="X1531" i="13"/>
  <c r="B1531" i="13" s="1"/>
  <c r="Y1531" i="13"/>
  <c r="Z1531" i="13"/>
  <c r="R1532" i="13"/>
  <c r="X1532" i="13"/>
  <c r="B1532" i="13" s="1"/>
  <c r="Y1532" i="13"/>
  <c r="Z1532" i="13"/>
  <c r="R1533" i="13"/>
  <c r="X1533" i="13"/>
  <c r="B1533" i="13" s="1"/>
  <c r="Y1533" i="13"/>
  <c r="Z1533" i="13"/>
  <c r="R1534" i="13"/>
  <c r="X1534" i="13"/>
  <c r="B1534" i="13" s="1"/>
  <c r="Y1534" i="13"/>
  <c r="Z1534" i="13"/>
  <c r="R1535" i="13"/>
  <c r="X1535" i="13"/>
  <c r="B1535" i="13" s="1"/>
  <c r="Y1535" i="13"/>
  <c r="Z1535" i="13"/>
  <c r="R1536" i="13"/>
  <c r="X1536" i="13"/>
  <c r="B1536" i="13" s="1"/>
  <c r="Y1536" i="13"/>
  <c r="Z1536" i="13"/>
  <c r="R1537" i="13"/>
  <c r="X1537" i="13"/>
  <c r="B1537" i="13" s="1"/>
  <c r="Y1537" i="13"/>
  <c r="Z1537" i="13"/>
  <c r="R1538" i="13"/>
  <c r="X1538" i="13"/>
  <c r="B1538" i="13" s="1"/>
  <c r="Y1538" i="13"/>
  <c r="AA1538" i="13" s="1"/>
  <c r="Z1538" i="13"/>
  <c r="R1539" i="13"/>
  <c r="X1539" i="13"/>
  <c r="B1539" i="13" s="1"/>
  <c r="Y1539" i="13"/>
  <c r="Z1539" i="13"/>
  <c r="R1540" i="13"/>
  <c r="X1540" i="13"/>
  <c r="B1540" i="13" s="1"/>
  <c r="Y1540" i="13"/>
  <c r="Z1540" i="13"/>
  <c r="R1541" i="13"/>
  <c r="X1541" i="13"/>
  <c r="B1541" i="13" s="1"/>
  <c r="Y1541" i="13"/>
  <c r="Z1541" i="13"/>
  <c r="R1542" i="13"/>
  <c r="X1542" i="13"/>
  <c r="B1542" i="13" s="1"/>
  <c r="Y1542" i="13"/>
  <c r="AA1542" i="13" s="1"/>
  <c r="Z1542" i="13"/>
  <c r="R1543" i="13"/>
  <c r="X1543" i="13"/>
  <c r="B1543" i="13" s="1"/>
  <c r="Y1543" i="13"/>
  <c r="Z1543" i="13"/>
  <c r="R1544" i="13"/>
  <c r="X1544" i="13"/>
  <c r="B1544" i="13" s="1"/>
  <c r="Y1544" i="13"/>
  <c r="AA1544" i="13" s="1"/>
  <c r="Z1544" i="13"/>
  <c r="R1545" i="13"/>
  <c r="X1545" i="13"/>
  <c r="B1545" i="13" s="1"/>
  <c r="Y1545" i="13"/>
  <c r="Z1545" i="13"/>
  <c r="R1546" i="13"/>
  <c r="X1546" i="13"/>
  <c r="B1546" i="13" s="1"/>
  <c r="Y1546" i="13"/>
  <c r="Z1546" i="13"/>
  <c r="R1547" i="13"/>
  <c r="X1547" i="13"/>
  <c r="B1547" i="13" s="1"/>
  <c r="Y1547" i="13"/>
  <c r="Z1547" i="13"/>
  <c r="R1548" i="13"/>
  <c r="X1548" i="13"/>
  <c r="B1548" i="13" s="1"/>
  <c r="Y1548" i="13"/>
  <c r="Z1548" i="13"/>
  <c r="R1549" i="13"/>
  <c r="X1549" i="13"/>
  <c r="B1549" i="13" s="1"/>
  <c r="Y1549" i="13"/>
  <c r="Z1549" i="13"/>
  <c r="R1550" i="13"/>
  <c r="X1550" i="13"/>
  <c r="B1550" i="13" s="1"/>
  <c r="Y1550" i="13"/>
  <c r="Z1550" i="13"/>
  <c r="R1551" i="13"/>
  <c r="X1551" i="13"/>
  <c r="B1551" i="13" s="1"/>
  <c r="Y1551" i="13"/>
  <c r="Z1551" i="13"/>
  <c r="R1552" i="13"/>
  <c r="X1552" i="13"/>
  <c r="B1552" i="13" s="1"/>
  <c r="Y1552" i="13"/>
  <c r="Z1552" i="13"/>
  <c r="R1553" i="13"/>
  <c r="X1553" i="13"/>
  <c r="B1553" i="13" s="1"/>
  <c r="Y1553" i="13"/>
  <c r="Z1553" i="13"/>
  <c r="R1554" i="13"/>
  <c r="X1554" i="13"/>
  <c r="B1554" i="13" s="1"/>
  <c r="Y1554" i="13"/>
  <c r="Z1554" i="13"/>
  <c r="R1555" i="13"/>
  <c r="X1555" i="13"/>
  <c r="B1555" i="13" s="1"/>
  <c r="Y1555" i="13"/>
  <c r="Z1555" i="13"/>
  <c r="R1556" i="13"/>
  <c r="X1556" i="13"/>
  <c r="B1556" i="13" s="1"/>
  <c r="Y1556" i="13"/>
  <c r="AA1556" i="13" s="1"/>
  <c r="Z1556" i="13"/>
  <c r="R1557" i="13"/>
  <c r="X1557" i="13"/>
  <c r="B1557" i="13" s="1"/>
  <c r="Y1557" i="13"/>
  <c r="Z1557" i="13"/>
  <c r="R1558" i="13"/>
  <c r="X1558" i="13"/>
  <c r="B1558" i="13" s="1"/>
  <c r="Y1558" i="13"/>
  <c r="Z1558" i="13"/>
  <c r="R1559" i="13"/>
  <c r="X1559" i="13"/>
  <c r="B1559" i="13" s="1"/>
  <c r="Y1559" i="13"/>
  <c r="Z1559" i="13"/>
  <c r="R1560" i="13"/>
  <c r="X1560" i="13"/>
  <c r="B1560" i="13" s="1"/>
  <c r="Y1560" i="13"/>
  <c r="Z1560" i="13"/>
  <c r="R1561" i="13"/>
  <c r="X1561" i="13"/>
  <c r="B1561" i="13" s="1"/>
  <c r="Y1561" i="13"/>
  <c r="Z1561" i="13"/>
  <c r="R1562" i="13"/>
  <c r="X1562" i="13"/>
  <c r="B1562" i="13" s="1"/>
  <c r="Y1562" i="13"/>
  <c r="AA1562" i="13" s="1"/>
  <c r="Z1562" i="13"/>
  <c r="R1563" i="13"/>
  <c r="X1563" i="13"/>
  <c r="B1563" i="13" s="1"/>
  <c r="Y1563" i="13"/>
  <c r="Z1563" i="13"/>
  <c r="R1564" i="13"/>
  <c r="X1564" i="13"/>
  <c r="B1564" i="13" s="1"/>
  <c r="Y1564" i="13"/>
  <c r="Z1564" i="13"/>
  <c r="R1565" i="13"/>
  <c r="X1565" i="13"/>
  <c r="B1565" i="13" s="1"/>
  <c r="Y1565" i="13"/>
  <c r="Z1565" i="13"/>
  <c r="R1566" i="13"/>
  <c r="X1566" i="13"/>
  <c r="B1566" i="13" s="1"/>
  <c r="Y1566" i="13"/>
  <c r="AA1566" i="13" s="1"/>
  <c r="Z1566" i="13"/>
  <c r="R1567" i="13"/>
  <c r="X1567" i="13"/>
  <c r="B1567" i="13" s="1"/>
  <c r="Y1567" i="13"/>
  <c r="Z1567" i="13"/>
  <c r="R1568" i="13"/>
  <c r="X1568" i="13"/>
  <c r="B1568" i="13" s="1"/>
  <c r="Y1568" i="13"/>
  <c r="AA1568" i="13" s="1"/>
  <c r="Z1568" i="13"/>
  <c r="R1569" i="13"/>
  <c r="X1569" i="13"/>
  <c r="B1569" i="13" s="1"/>
  <c r="Y1569" i="13"/>
  <c r="Z1569" i="13"/>
  <c r="R1570" i="13"/>
  <c r="X1570" i="13"/>
  <c r="B1570" i="13" s="1"/>
  <c r="Y1570" i="13"/>
  <c r="Z1570" i="13"/>
  <c r="R1571" i="13"/>
  <c r="X1571" i="13"/>
  <c r="B1571" i="13" s="1"/>
  <c r="Y1571" i="13"/>
  <c r="Z1571" i="13"/>
  <c r="R1572" i="13"/>
  <c r="X1572" i="13"/>
  <c r="B1572" i="13" s="1"/>
  <c r="Y1572" i="13"/>
  <c r="Z1572" i="13"/>
  <c r="R1573" i="13"/>
  <c r="X1573" i="13"/>
  <c r="B1573" i="13" s="1"/>
  <c r="Y1573" i="13"/>
  <c r="Z1573" i="13"/>
  <c r="R1574" i="13"/>
  <c r="X1574" i="13"/>
  <c r="B1574" i="13" s="1"/>
  <c r="Y1574" i="13"/>
  <c r="Z1574" i="13"/>
  <c r="R1575" i="13"/>
  <c r="X1575" i="13"/>
  <c r="B1575" i="13" s="1"/>
  <c r="Y1575" i="13"/>
  <c r="Z1575" i="13"/>
  <c r="R1576" i="13"/>
  <c r="X1576" i="13"/>
  <c r="B1576" i="13" s="1"/>
  <c r="Y1576" i="13"/>
  <c r="Z1576" i="13"/>
  <c r="R1577" i="13"/>
  <c r="X1577" i="13"/>
  <c r="B1577" i="13" s="1"/>
  <c r="Y1577" i="13"/>
  <c r="Z1577" i="13"/>
  <c r="R1578" i="13"/>
  <c r="X1578" i="13"/>
  <c r="B1578" i="13" s="1"/>
  <c r="Y1578" i="13"/>
  <c r="AA1578" i="13" s="1"/>
  <c r="Z1578" i="13"/>
  <c r="R1579" i="13"/>
  <c r="X1579" i="13"/>
  <c r="B1579" i="13" s="1"/>
  <c r="Y1579" i="13"/>
  <c r="Z1579" i="13"/>
  <c r="R1580" i="13"/>
  <c r="X1580" i="13"/>
  <c r="B1580" i="13" s="1"/>
  <c r="Y1580" i="13"/>
  <c r="Z1580" i="13"/>
  <c r="R1581" i="13"/>
  <c r="X1581" i="13"/>
  <c r="B1581" i="13" s="1"/>
  <c r="Y1581" i="13"/>
  <c r="Z1581" i="13"/>
  <c r="R1582" i="13"/>
  <c r="X1582" i="13"/>
  <c r="B1582" i="13" s="1"/>
  <c r="Y1582" i="13"/>
  <c r="AA1582" i="13" s="1"/>
  <c r="Z1582" i="13"/>
  <c r="R1583" i="13"/>
  <c r="X1583" i="13"/>
  <c r="B1583" i="13" s="1"/>
  <c r="Y1583" i="13"/>
  <c r="Z1583" i="13"/>
  <c r="R1584" i="13"/>
  <c r="X1584" i="13"/>
  <c r="B1584" i="13" s="1"/>
  <c r="Y1584" i="13"/>
  <c r="Z1584" i="13"/>
  <c r="R1585" i="13"/>
  <c r="X1585" i="13"/>
  <c r="B1585" i="13" s="1"/>
  <c r="Y1585" i="13"/>
  <c r="Z1585" i="13"/>
  <c r="R1586" i="13"/>
  <c r="X1586" i="13"/>
  <c r="B1586" i="13" s="1"/>
  <c r="Y1586" i="13"/>
  <c r="Z1586" i="13"/>
  <c r="R1587" i="13"/>
  <c r="X1587" i="13"/>
  <c r="B1587" i="13" s="1"/>
  <c r="Y1587" i="13"/>
  <c r="Z1587" i="13"/>
  <c r="R1588" i="13"/>
  <c r="X1588" i="13"/>
  <c r="B1588" i="13" s="1"/>
  <c r="Y1588" i="13"/>
  <c r="AA1588" i="13" s="1"/>
  <c r="Z1588" i="13"/>
  <c r="R1589" i="13"/>
  <c r="X1589" i="13"/>
  <c r="B1589" i="13" s="1"/>
  <c r="Y1589" i="13"/>
  <c r="Z1589" i="13"/>
  <c r="R1590" i="13"/>
  <c r="X1590" i="13"/>
  <c r="B1590" i="13" s="1"/>
  <c r="Y1590" i="13"/>
  <c r="Z1590" i="13"/>
  <c r="R1591" i="13"/>
  <c r="X1591" i="13"/>
  <c r="B1591" i="13" s="1"/>
  <c r="Y1591" i="13"/>
  <c r="Z1591" i="13"/>
  <c r="R1592" i="13"/>
  <c r="X1592" i="13"/>
  <c r="B1592" i="13" s="1"/>
  <c r="Y1592" i="13"/>
  <c r="Z1592" i="13"/>
  <c r="R1593" i="13"/>
  <c r="X1593" i="13"/>
  <c r="B1593" i="13" s="1"/>
  <c r="Y1593" i="13"/>
  <c r="Z1593" i="13"/>
  <c r="R1594" i="13"/>
  <c r="X1594" i="13"/>
  <c r="B1594" i="13" s="1"/>
  <c r="Y1594" i="13"/>
  <c r="AA1594" i="13" s="1"/>
  <c r="Z1594" i="13"/>
  <c r="R1595" i="13"/>
  <c r="X1595" i="13"/>
  <c r="B1595" i="13" s="1"/>
  <c r="Y1595" i="13"/>
  <c r="Z1595" i="13"/>
  <c r="R1596" i="13"/>
  <c r="X1596" i="13"/>
  <c r="B1596" i="13" s="1"/>
  <c r="Y1596" i="13"/>
  <c r="Z1596" i="13"/>
  <c r="R1597" i="13"/>
  <c r="X1597" i="13"/>
  <c r="B1597" i="13" s="1"/>
  <c r="Y1597" i="13"/>
  <c r="Z1597" i="13"/>
  <c r="R1598" i="13"/>
  <c r="X1598" i="13"/>
  <c r="B1598" i="13" s="1"/>
  <c r="Y1598" i="13"/>
  <c r="AA1598" i="13" s="1"/>
  <c r="Z1598" i="13"/>
  <c r="R1599" i="13"/>
  <c r="X1599" i="13"/>
  <c r="B1599" i="13" s="1"/>
  <c r="Y1599" i="13"/>
  <c r="Z1599" i="13"/>
  <c r="R1600" i="13"/>
  <c r="X1600" i="13"/>
  <c r="B1600" i="13" s="1"/>
  <c r="Y1600" i="13"/>
  <c r="AA1600" i="13" s="1"/>
  <c r="Z1600" i="13"/>
  <c r="R1601" i="13"/>
  <c r="X1601" i="13"/>
  <c r="B1601" i="13" s="1"/>
  <c r="Y1601" i="13"/>
  <c r="Z1601" i="13"/>
  <c r="R1602" i="13"/>
  <c r="X1602" i="13"/>
  <c r="B1602" i="13" s="1"/>
  <c r="Y1602" i="13"/>
  <c r="AA1602" i="13" s="1"/>
  <c r="Z1602" i="13"/>
  <c r="R1603" i="13"/>
  <c r="X1603" i="13"/>
  <c r="B1603" i="13" s="1"/>
  <c r="Y1603" i="13"/>
  <c r="Z1603" i="13"/>
  <c r="R1604" i="13"/>
  <c r="X1604" i="13"/>
  <c r="B1604" i="13" s="1"/>
  <c r="Y1604" i="13"/>
  <c r="Z1604" i="13"/>
  <c r="R1605" i="13"/>
  <c r="X1605" i="13"/>
  <c r="B1605" i="13" s="1"/>
  <c r="Y1605" i="13"/>
  <c r="Z1605" i="13"/>
  <c r="R1606" i="13"/>
  <c r="X1606" i="13"/>
  <c r="B1606" i="13" s="1"/>
  <c r="Y1606" i="13"/>
  <c r="Z1606" i="13"/>
  <c r="R1607" i="13"/>
  <c r="X1607" i="13"/>
  <c r="B1607" i="13" s="1"/>
  <c r="Y1607" i="13"/>
  <c r="Z1607" i="13"/>
  <c r="R1608" i="13"/>
  <c r="X1608" i="13"/>
  <c r="B1608" i="13" s="1"/>
  <c r="Y1608" i="13"/>
  <c r="Z1608" i="13"/>
  <c r="R1609" i="13"/>
  <c r="X1609" i="13"/>
  <c r="B1609" i="13" s="1"/>
  <c r="Y1609" i="13"/>
  <c r="Z1609" i="13"/>
  <c r="R1610" i="13"/>
  <c r="X1610" i="13"/>
  <c r="B1610" i="13" s="1"/>
  <c r="Y1610" i="13"/>
  <c r="AA1610" i="13" s="1"/>
  <c r="Z1610" i="13"/>
  <c r="R1611" i="13"/>
  <c r="X1611" i="13"/>
  <c r="B1611" i="13" s="1"/>
  <c r="Y1611" i="13"/>
  <c r="Z1611" i="13"/>
  <c r="R1612" i="13"/>
  <c r="X1612" i="13"/>
  <c r="B1612" i="13" s="1"/>
  <c r="Y1612" i="13"/>
  <c r="Z1612" i="13"/>
  <c r="R1613" i="13"/>
  <c r="X1613" i="13"/>
  <c r="B1613" i="13" s="1"/>
  <c r="Y1613" i="13"/>
  <c r="Z1613" i="13"/>
  <c r="R1614" i="13"/>
  <c r="X1614" i="13"/>
  <c r="B1614" i="13" s="1"/>
  <c r="Y1614" i="13"/>
  <c r="AA1614" i="13" s="1"/>
  <c r="Z1614" i="13"/>
  <c r="R1615" i="13"/>
  <c r="X1615" i="13"/>
  <c r="B1615" i="13" s="1"/>
  <c r="Y1615" i="13"/>
  <c r="Z1615" i="13"/>
  <c r="R1616" i="13"/>
  <c r="X1616" i="13"/>
  <c r="B1616" i="13" s="1"/>
  <c r="Y1616" i="13"/>
  <c r="Z1616" i="13"/>
  <c r="R1617" i="13"/>
  <c r="X1617" i="13"/>
  <c r="B1617" i="13" s="1"/>
  <c r="Y1617" i="13"/>
  <c r="Z1617" i="13"/>
  <c r="R1618" i="13"/>
  <c r="X1618" i="13"/>
  <c r="B1618" i="13" s="1"/>
  <c r="Y1618" i="13"/>
  <c r="Z1618" i="13"/>
  <c r="R1619" i="13"/>
  <c r="X1619" i="13"/>
  <c r="B1619" i="13" s="1"/>
  <c r="Y1619" i="13"/>
  <c r="Z1619" i="13"/>
  <c r="R1620" i="13"/>
  <c r="X1620" i="13"/>
  <c r="B1620" i="13" s="1"/>
  <c r="Y1620" i="13"/>
  <c r="Z1620" i="13"/>
  <c r="R1621" i="13"/>
  <c r="X1621" i="13"/>
  <c r="B1621" i="13" s="1"/>
  <c r="Y1621" i="13"/>
  <c r="Z1621" i="13"/>
  <c r="R1622" i="13"/>
  <c r="X1622" i="13"/>
  <c r="B1622" i="13" s="1"/>
  <c r="Y1622" i="13"/>
  <c r="Z1622" i="13"/>
  <c r="R1623" i="13"/>
  <c r="X1623" i="13"/>
  <c r="B1623" i="13" s="1"/>
  <c r="Y1623" i="13"/>
  <c r="Z1623" i="13"/>
  <c r="R1624" i="13"/>
  <c r="X1624" i="13"/>
  <c r="B1624" i="13" s="1"/>
  <c r="Y1624" i="13"/>
  <c r="Z1624" i="13"/>
  <c r="R1625" i="13"/>
  <c r="X1625" i="13"/>
  <c r="B1625" i="13" s="1"/>
  <c r="Y1625" i="13"/>
  <c r="Z1625" i="13"/>
  <c r="R1626" i="13"/>
  <c r="X1626" i="13"/>
  <c r="B1626" i="13" s="1"/>
  <c r="Y1626" i="13"/>
  <c r="Z1626" i="13"/>
  <c r="R1627" i="13"/>
  <c r="X1627" i="13"/>
  <c r="B1627" i="13" s="1"/>
  <c r="Y1627" i="13"/>
  <c r="Z1627" i="13"/>
  <c r="R1628" i="13"/>
  <c r="X1628" i="13"/>
  <c r="B1628" i="13" s="1"/>
  <c r="Y1628" i="13"/>
  <c r="Z1628" i="13"/>
  <c r="R1629" i="13"/>
  <c r="X1629" i="13"/>
  <c r="B1629" i="13" s="1"/>
  <c r="Y1629" i="13"/>
  <c r="Z1629" i="13"/>
  <c r="R1630" i="13"/>
  <c r="X1630" i="13"/>
  <c r="B1630" i="13" s="1"/>
  <c r="Y1630" i="13"/>
  <c r="Z1630" i="13"/>
  <c r="R1631" i="13"/>
  <c r="X1631" i="13"/>
  <c r="B1631" i="13" s="1"/>
  <c r="Y1631" i="13"/>
  <c r="Z1631" i="13"/>
  <c r="R1632" i="13"/>
  <c r="X1632" i="13"/>
  <c r="B1632" i="13" s="1"/>
  <c r="Y1632" i="13"/>
  <c r="Z1632" i="13"/>
  <c r="R1633" i="13"/>
  <c r="X1633" i="13"/>
  <c r="B1633" i="13" s="1"/>
  <c r="Y1633" i="13"/>
  <c r="Z1633" i="13"/>
  <c r="R1634" i="13"/>
  <c r="X1634" i="13"/>
  <c r="B1634" i="13" s="1"/>
  <c r="Y1634" i="13"/>
  <c r="Z1634" i="13"/>
  <c r="R1635" i="13"/>
  <c r="X1635" i="13"/>
  <c r="B1635" i="13" s="1"/>
  <c r="Y1635" i="13"/>
  <c r="Z1635" i="13"/>
  <c r="R1636" i="13"/>
  <c r="X1636" i="13"/>
  <c r="B1636" i="13" s="1"/>
  <c r="Y1636" i="13"/>
  <c r="Z1636" i="13"/>
  <c r="R1637" i="13"/>
  <c r="X1637" i="13"/>
  <c r="B1637" i="13" s="1"/>
  <c r="Y1637" i="13"/>
  <c r="Z1637" i="13"/>
  <c r="R1638" i="13"/>
  <c r="X1638" i="13"/>
  <c r="B1638" i="13" s="1"/>
  <c r="Y1638" i="13"/>
  <c r="Z1638" i="13"/>
  <c r="R1639" i="13"/>
  <c r="X1639" i="13"/>
  <c r="B1639" i="13" s="1"/>
  <c r="Y1639" i="13"/>
  <c r="Z1639" i="13"/>
  <c r="R1640" i="13"/>
  <c r="X1640" i="13"/>
  <c r="B1640" i="13" s="1"/>
  <c r="Y1640" i="13"/>
  <c r="AA1640" i="13" s="1"/>
  <c r="Z1640" i="13"/>
  <c r="R1641" i="13"/>
  <c r="X1641" i="13"/>
  <c r="B1641" i="13" s="1"/>
  <c r="Y1641" i="13"/>
  <c r="Z1641" i="13"/>
  <c r="R1642" i="13"/>
  <c r="X1642" i="13"/>
  <c r="B1642" i="13" s="1"/>
  <c r="Y1642" i="13"/>
  <c r="Z1642" i="13"/>
  <c r="R1643" i="13"/>
  <c r="X1643" i="13"/>
  <c r="B1643" i="13" s="1"/>
  <c r="Y1643" i="13"/>
  <c r="Z1643" i="13"/>
  <c r="R1644" i="13"/>
  <c r="X1644" i="13"/>
  <c r="B1644" i="13" s="1"/>
  <c r="Y1644" i="13"/>
  <c r="Z1644" i="13"/>
  <c r="R1645" i="13"/>
  <c r="X1645" i="13"/>
  <c r="B1645" i="13" s="1"/>
  <c r="Y1645" i="13"/>
  <c r="Z1645" i="13"/>
  <c r="R1646" i="13"/>
  <c r="X1646" i="13"/>
  <c r="B1646" i="13" s="1"/>
  <c r="Y1646" i="13"/>
  <c r="Z1646" i="13"/>
  <c r="R1647" i="13"/>
  <c r="X1647" i="13"/>
  <c r="B1647" i="13" s="1"/>
  <c r="Y1647" i="13"/>
  <c r="Z1647" i="13"/>
  <c r="R1648" i="13"/>
  <c r="X1648" i="13"/>
  <c r="B1648" i="13" s="1"/>
  <c r="Y1648" i="13"/>
  <c r="Z1648" i="13"/>
  <c r="R1649" i="13"/>
  <c r="X1649" i="13"/>
  <c r="B1649" i="13" s="1"/>
  <c r="Y1649" i="13"/>
  <c r="Z1649" i="13"/>
  <c r="R1650" i="13"/>
  <c r="X1650" i="13"/>
  <c r="B1650" i="13" s="1"/>
  <c r="Y1650" i="13"/>
  <c r="Z1650" i="13"/>
  <c r="R1651" i="13"/>
  <c r="X1651" i="13"/>
  <c r="B1651" i="13" s="1"/>
  <c r="Y1651" i="13"/>
  <c r="Z1651" i="13"/>
  <c r="R1652" i="13"/>
  <c r="X1652" i="13"/>
  <c r="B1652" i="13" s="1"/>
  <c r="Y1652" i="13"/>
  <c r="AA1652" i="13" s="1"/>
  <c r="Z1652" i="13"/>
  <c r="R1653" i="13"/>
  <c r="X1653" i="13"/>
  <c r="B1653" i="13" s="1"/>
  <c r="Y1653" i="13"/>
  <c r="Z1653" i="13"/>
  <c r="R1654" i="13"/>
  <c r="X1654" i="13"/>
  <c r="B1654" i="13" s="1"/>
  <c r="Y1654" i="13"/>
  <c r="Z1654" i="13"/>
  <c r="R1655" i="13"/>
  <c r="X1655" i="13"/>
  <c r="B1655" i="13" s="1"/>
  <c r="Y1655" i="13"/>
  <c r="Z1655" i="13"/>
  <c r="R1656" i="13"/>
  <c r="X1656" i="13"/>
  <c r="B1656" i="13" s="1"/>
  <c r="Y1656" i="13"/>
  <c r="Z1656" i="13"/>
  <c r="R1657" i="13"/>
  <c r="X1657" i="13"/>
  <c r="B1657" i="13" s="1"/>
  <c r="Y1657" i="13"/>
  <c r="Z1657" i="13"/>
  <c r="R1658" i="13"/>
  <c r="X1658" i="13"/>
  <c r="B1658" i="13" s="1"/>
  <c r="Y1658" i="13"/>
  <c r="Z1658" i="13"/>
  <c r="R1659" i="13"/>
  <c r="X1659" i="13"/>
  <c r="B1659" i="13" s="1"/>
  <c r="Y1659" i="13"/>
  <c r="Z1659" i="13"/>
  <c r="R1660" i="13"/>
  <c r="X1660" i="13"/>
  <c r="B1660" i="13" s="1"/>
  <c r="Y1660" i="13"/>
  <c r="Z1660" i="13"/>
  <c r="R1661" i="13"/>
  <c r="X1661" i="13"/>
  <c r="B1661" i="13" s="1"/>
  <c r="Y1661" i="13"/>
  <c r="Z1661" i="13"/>
  <c r="R1662" i="13"/>
  <c r="X1662" i="13"/>
  <c r="B1662" i="13" s="1"/>
  <c r="Y1662" i="13"/>
  <c r="Z1662" i="13"/>
  <c r="R1663" i="13"/>
  <c r="X1663" i="13"/>
  <c r="B1663" i="13" s="1"/>
  <c r="Y1663" i="13"/>
  <c r="Z1663" i="13"/>
  <c r="R1664" i="13"/>
  <c r="X1664" i="13"/>
  <c r="B1664" i="13" s="1"/>
  <c r="Y1664" i="13"/>
  <c r="Z1664" i="13"/>
  <c r="R1665" i="13"/>
  <c r="X1665" i="13"/>
  <c r="B1665" i="13" s="1"/>
  <c r="Y1665" i="13"/>
  <c r="Z1665" i="13"/>
  <c r="R1666" i="13"/>
  <c r="X1666" i="13"/>
  <c r="B1666" i="13" s="1"/>
  <c r="Y1666" i="13"/>
  <c r="Z1666" i="13"/>
  <c r="R1667" i="13"/>
  <c r="X1667" i="13"/>
  <c r="B1667" i="13" s="1"/>
  <c r="Y1667" i="13"/>
  <c r="Z1667" i="13"/>
  <c r="R1668" i="13"/>
  <c r="X1668" i="13"/>
  <c r="B1668" i="13" s="1"/>
  <c r="Y1668" i="13"/>
  <c r="Z1668" i="13"/>
  <c r="R1669" i="13"/>
  <c r="X1669" i="13"/>
  <c r="B1669" i="13" s="1"/>
  <c r="Y1669" i="13"/>
  <c r="Z1669" i="13"/>
  <c r="R1670" i="13"/>
  <c r="X1670" i="13"/>
  <c r="B1670" i="13" s="1"/>
  <c r="Y1670" i="13"/>
  <c r="Z1670" i="13"/>
  <c r="R1671" i="13"/>
  <c r="X1671" i="13"/>
  <c r="B1671" i="13" s="1"/>
  <c r="Y1671" i="13"/>
  <c r="Z1671" i="13"/>
  <c r="R1672" i="13"/>
  <c r="X1672" i="13"/>
  <c r="B1672" i="13" s="1"/>
  <c r="Y1672" i="13"/>
  <c r="Z1672" i="13"/>
  <c r="R1673" i="13"/>
  <c r="X1673" i="13"/>
  <c r="B1673" i="13" s="1"/>
  <c r="Y1673" i="13"/>
  <c r="Z1673" i="13"/>
  <c r="R1674" i="13"/>
  <c r="X1674" i="13"/>
  <c r="B1674" i="13" s="1"/>
  <c r="Y1674" i="13"/>
  <c r="Z1674" i="13"/>
  <c r="R1675" i="13"/>
  <c r="X1675" i="13"/>
  <c r="B1675" i="13" s="1"/>
  <c r="Y1675" i="13"/>
  <c r="Z1675" i="13"/>
  <c r="R1676" i="13"/>
  <c r="X1676" i="13"/>
  <c r="B1676" i="13" s="1"/>
  <c r="Y1676" i="13"/>
  <c r="Z1676" i="13"/>
  <c r="R1677" i="13"/>
  <c r="X1677" i="13"/>
  <c r="B1677" i="13" s="1"/>
  <c r="Y1677" i="13"/>
  <c r="Z1677" i="13"/>
  <c r="R1678" i="13"/>
  <c r="X1678" i="13"/>
  <c r="B1678" i="13" s="1"/>
  <c r="Y1678" i="13"/>
  <c r="Z1678" i="13"/>
  <c r="R1679" i="13"/>
  <c r="X1679" i="13"/>
  <c r="B1679" i="13" s="1"/>
  <c r="Y1679" i="13"/>
  <c r="AA1679" i="13" s="1"/>
  <c r="Z1679" i="13"/>
  <c r="R1680" i="13"/>
  <c r="X1680" i="13"/>
  <c r="B1680" i="13" s="1"/>
  <c r="Y1680" i="13"/>
  <c r="Z1680" i="13"/>
  <c r="R1681" i="13"/>
  <c r="X1681" i="13"/>
  <c r="B1681" i="13" s="1"/>
  <c r="Y1681" i="13"/>
  <c r="Z1681" i="13"/>
  <c r="R1682" i="13"/>
  <c r="X1682" i="13"/>
  <c r="B1682" i="13" s="1"/>
  <c r="Y1682" i="13"/>
  <c r="Z1682" i="13"/>
  <c r="R1683" i="13"/>
  <c r="X1683" i="13"/>
  <c r="B1683" i="13" s="1"/>
  <c r="Y1683" i="13"/>
  <c r="Z1683" i="13"/>
  <c r="R1684" i="13"/>
  <c r="X1684" i="13"/>
  <c r="B1684" i="13" s="1"/>
  <c r="Y1684" i="13"/>
  <c r="Z1684" i="13"/>
  <c r="R1685" i="13"/>
  <c r="X1685" i="13"/>
  <c r="B1685" i="13" s="1"/>
  <c r="Y1685" i="13"/>
  <c r="Z1685" i="13"/>
  <c r="R1686" i="13"/>
  <c r="X1686" i="13"/>
  <c r="B1686" i="13" s="1"/>
  <c r="Y1686" i="13"/>
  <c r="AA1686" i="13" s="1"/>
  <c r="Z1686" i="13"/>
  <c r="R1687" i="13"/>
  <c r="X1687" i="13"/>
  <c r="B1687" i="13" s="1"/>
  <c r="Y1687" i="13"/>
  <c r="Z1687" i="13"/>
  <c r="R1688" i="13"/>
  <c r="X1688" i="13"/>
  <c r="B1688" i="13" s="1"/>
  <c r="Y1688" i="13"/>
  <c r="Z1688" i="13"/>
  <c r="R1689" i="13"/>
  <c r="X1689" i="13"/>
  <c r="B1689" i="13" s="1"/>
  <c r="Y1689" i="13"/>
  <c r="Z1689" i="13"/>
  <c r="R1690" i="13"/>
  <c r="X1690" i="13"/>
  <c r="B1690" i="13" s="1"/>
  <c r="Y1690" i="13"/>
  <c r="AA1690" i="13" s="1"/>
  <c r="Z1690" i="13"/>
  <c r="R1691" i="13"/>
  <c r="X1691" i="13"/>
  <c r="B1691" i="13" s="1"/>
  <c r="Y1691" i="13"/>
  <c r="Z1691" i="13"/>
  <c r="R1692" i="13"/>
  <c r="X1692" i="13"/>
  <c r="B1692" i="13" s="1"/>
  <c r="Y1692" i="13"/>
  <c r="Z1692" i="13"/>
  <c r="R1693" i="13"/>
  <c r="X1693" i="13"/>
  <c r="B1693" i="13" s="1"/>
  <c r="Y1693" i="13"/>
  <c r="AA1693" i="13" s="1"/>
  <c r="Z1693" i="13"/>
  <c r="R1694" i="13"/>
  <c r="X1694" i="13"/>
  <c r="B1694" i="13" s="1"/>
  <c r="Y1694" i="13"/>
  <c r="Z1694" i="13"/>
  <c r="R1695" i="13"/>
  <c r="X1695" i="13"/>
  <c r="B1695" i="13" s="1"/>
  <c r="Y1695" i="13"/>
  <c r="Z1695" i="13"/>
  <c r="R1696" i="13"/>
  <c r="X1696" i="13"/>
  <c r="B1696" i="13" s="1"/>
  <c r="Y1696" i="13"/>
  <c r="AA1696" i="13" s="1"/>
  <c r="Z1696" i="13"/>
  <c r="R1697" i="13"/>
  <c r="X1697" i="13"/>
  <c r="B1697" i="13" s="1"/>
  <c r="Y1697" i="13"/>
  <c r="Z1697" i="13"/>
  <c r="R1698" i="13"/>
  <c r="X1698" i="13"/>
  <c r="B1698" i="13" s="1"/>
  <c r="Y1698" i="13"/>
  <c r="AA1698" i="13" s="1"/>
  <c r="Z1698" i="13"/>
  <c r="R1699" i="13"/>
  <c r="X1699" i="13"/>
  <c r="B1699" i="13" s="1"/>
  <c r="Y1699" i="13"/>
  <c r="Z1699" i="13"/>
  <c r="R1700" i="13"/>
  <c r="X1700" i="13"/>
  <c r="B1700" i="13" s="1"/>
  <c r="Y1700" i="13"/>
  <c r="Z1700" i="13"/>
  <c r="R1701" i="13"/>
  <c r="X1701" i="13"/>
  <c r="B1701" i="13" s="1"/>
  <c r="Y1701" i="13"/>
  <c r="Z1701" i="13"/>
  <c r="R1702" i="13"/>
  <c r="X1702" i="13"/>
  <c r="B1702" i="13" s="1"/>
  <c r="Y1702" i="13"/>
  <c r="Z1702" i="13"/>
  <c r="R1703" i="13"/>
  <c r="X1703" i="13"/>
  <c r="B1703" i="13" s="1"/>
  <c r="Y1703" i="13"/>
  <c r="Z1703" i="13"/>
  <c r="R1704" i="13"/>
  <c r="X1704" i="13"/>
  <c r="B1704" i="13" s="1"/>
  <c r="Y1704" i="13"/>
  <c r="Z1704" i="13"/>
  <c r="R1705" i="13"/>
  <c r="X1705" i="13"/>
  <c r="B1705" i="13" s="1"/>
  <c r="Y1705" i="13"/>
  <c r="Z1705" i="13"/>
  <c r="R1706" i="13"/>
  <c r="X1706" i="13"/>
  <c r="B1706" i="13" s="1"/>
  <c r="Y1706" i="13"/>
  <c r="Z1706" i="13"/>
  <c r="R1707" i="13"/>
  <c r="X1707" i="13"/>
  <c r="B1707" i="13" s="1"/>
  <c r="Y1707" i="13"/>
  <c r="Z1707" i="13"/>
  <c r="R1708" i="13"/>
  <c r="X1708" i="13"/>
  <c r="B1708" i="13" s="1"/>
  <c r="Y1708" i="13"/>
  <c r="AA1708" i="13" s="1"/>
  <c r="Z1708" i="13"/>
  <c r="R1709" i="13"/>
  <c r="X1709" i="13"/>
  <c r="B1709" i="13" s="1"/>
  <c r="Y1709" i="13"/>
  <c r="Z1709" i="13"/>
  <c r="R1710" i="13"/>
  <c r="X1710" i="13"/>
  <c r="B1710" i="13" s="1"/>
  <c r="Y1710" i="13"/>
  <c r="Z1710" i="13"/>
  <c r="R1711" i="13"/>
  <c r="X1711" i="13"/>
  <c r="B1711" i="13" s="1"/>
  <c r="Y1711" i="13"/>
  <c r="Z1711" i="13"/>
  <c r="R1712" i="13"/>
  <c r="X1712" i="13"/>
  <c r="B1712" i="13" s="1"/>
  <c r="Y1712" i="13"/>
  <c r="Z1712" i="13"/>
  <c r="R1713" i="13"/>
  <c r="X1713" i="13"/>
  <c r="B1713" i="13" s="1"/>
  <c r="Y1713" i="13"/>
  <c r="Z1713" i="13"/>
  <c r="R1714" i="13"/>
  <c r="X1714" i="13"/>
  <c r="B1714" i="13" s="1"/>
  <c r="Y1714" i="13"/>
  <c r="Z1714" i="13"/>
  <c r="R1715" i="13"/>
  <c r="X1715" i="13"/>
  <c r="B1715" i="13" s="1"/>
  <c r="Y1715" i="13"/>
  <c r="Z1715" i="13"/>
  <c r="R1716" i="13"/>
  <c r="X1716" i="13"/>
  <c r="B1716" i="13" s="1"/>
  <c r="Y1716" i="13"/>
  <c r="Z1716" i="13"/>
  <c r="R1717" i="13"/>
  <c r="X1717" i="13"/>
  <c r="B1717" i="13" s="1"/>
  <c r="Y1717" i="13"/>
  <c r="Z1717" i="13"/>
  <c r="R1718" i="13"/>
  <c r="X1718" i="13"/>
  <c r="B1718" i="13" s="1"/>
  <c r="Y1718" i="13"/>
  <c r="Z1718" i="13"/>
  <c r="R1719" i="13"/>
  <c r="X1719" i="13"/>
  <c r="B1719" i="13" s="1"/>
  <c r="Y1719" i="13"/>
  <c r="Z1719" i="13"/>
  <c r="R1720" i="13"/>
  <c r="X1720" i="13"/>
  <c r="B1720" i="13" s="1"/>
  <c r="Y1720" i="13"/>
  <c r="Z1720" i="13"/>
  <c r="R1721" i="13"/>
  <c r="X1721" i="13"/>
  <c r="B1721" i="13" s="1"/>
  <c r="Y1721" i="13"/>
  <c r="AA1721" i="13" s="1"/>
  <c r="Z1721" i="13"/>
  <c r="R1722" i="13"/>
  <c r="X1722" i="13"/>
  <c r="B1722" i="13" s="1"/>
  <c r="Y1722" i="13"/>
  <c r="Z1722" i="13"/>
  <c r="R1723" i="13"/>
  <c r="X1723" i="13"/>
  <c r="B1723" i="13" s="1"/>
  <c r="Y1723" i="13"/>
  <c r="Z1723" i="13"/>
  <c r="R1724" i="13"/>
  <c r="X1724" i="13"/>
  <c r="B1724" i="13" s="1"/>
  <c r="Y1724" i="13"/>
  <c r="Z1724" i="13"/>
  <c r="R1725" i="13"/>
  <c r="X1725" i="13"/>
  <c r="B1725" i="13" s="1"/>
  <c r="Y1725" i="13"/>
  <c r="Z1725" i="13"/>
  <c r="R1726" i="13"/>
  <c r="X1726" i="13"/>
  <c r="B1726" i="13" s="1"/>
  <c r="Y1726" i="13"/>
  <c r="AA1726" i="13" s="1"/>
  <c r="Z1726" i="13"/>
  <c r="R1727" i="13"/>
  <c r="X1727" i="13"/>
  <c r="B1727" i="13" s="1"/>
  <c r="Y1727" i="13"/>
  <c r="Z1727" i="13"/>
  <c r="R1728" i="13"/>
  <c r="X1728" i="13"/>
  <c r="B1728" i="13" s="1"/>
  <c r="Y1728" i="13"/>
  <c r="Z1728" i="13"/>
  <c r="R1729" i="13"/>
  <c r="X1729" i="13"/>
  <c r="B1729" i="13" s="1"/>
  <c r="Y1729" i="13"/>
  <c r="Z1729" i="13"/>
  <c r="R1730" i="13"/>
  <c r="X1730" i="13"/>
  <c r="B1730" i="13" s="1"/>
  <c r="Y1730" i="13"/>
  <c r="Z1730" i="13"/>
  <c r="R1731" i="13"/>
  <c r="X1731" i="13"/>
  <c r="B1731" i="13" s="1"/>
  <c r="Y1731" i="13"/>
  <c r="Z1731" i="13"/>
  <c r="R1732" i="13"/>
  <c r="X1732" i="13"/>
  <c r="B1732" i="13" s="1"/>
  <c r="Y1732" i="13"/>
  <c r="AA1732" i="13" s="1"/>
  <c r="Z1732" i="13"/>
  <c r="R1733" i="13"/>
  <c r="X1733" i="13"/>
  <c r="B1733" i="13" s="1"/>
  <c r="Y1733" i="13"/>
  <c r="AA1733" i="13" s="1"/>
  <c r="Z1733" i="13"/>
  <c r="R1734" i="13"/>
  <c r="X1734" i="13"/>
  <c r="B1734" i="13" s="1"/>
  <c r="Y1734" i="13"/>
  <c r="Z1734" i="13"/>
  <c r="R1735" i="13"/>
  <c r="X1735" i="13"/>
  <c r="B1735" i="13" s="1"/>
  <c r="Y1735" i="13"/>
  <c r="Z1735" i="13"/>
  <c r="R1736" i="13"/>
  <c r="X1736" i="13"/>
  <c r="B1736" i="13" s="1"/>
  <c r="Y1736" i="13"/>
  <c r="Z1736" i="13"/>
  <c r="R1737" i="13"/>
  <c r="X1737" i="13"/>
  <c r="B1737" i="13" s="1"/>
  <c r="Y1737" i="13"/>
  <c r="Z1737" i="13"/>
  <c r="R1738" i="13"/>
  <c r="X1738" i="13"/>
  <c r="B1738" i="13" s="1"/>
  <c r="Y1738" i="13"/>
  <c r="Z1738" i="13"/>
  <c r="R1739" i="13"/>
  <c r="X1739" i="13"/>
  <c r="B1739" i="13" s="1"/>
  <c r="Y1739" i="13"/>
  <c r="Z1739" i="13"/>
  <c r="R1740" i="13"/>
  <c r="X1740" i="13"/>
  <c r="B1740" i="13" s="1"/>
  <c r="Y1740" i="13"/>
  <c r="Z1740" i="13"/>
  <c r="R1741" i="13"/>
  <c r="X1741" i="13"/>
  <c r="B1741" i="13" s="1"/>
  <c r="Y1741" i="13"/>
  <c r="Z1741" i="13"/>
  <c r="R1742" i="13"/>
  <c r="X1742" i="13"/>
  <c r="B1742" i="13" s="1"/>
  <c r="Y1742" i="13"/>
  <c r="AA1742" i="13" s="1"/>
  <c r="Z1742" i="13"/>
  <c r="R1743" i="13"/>
  <c r="X1743" i="13"/>
  <c r="B1743" i="13" s="1"/>
  <c r="Y1743" i="13"/>
  <c r="Z1743" i="13"/>
  <c r="R1744" i="13"/>
  <c r="X1744" i="13"/>
  <c r="B1744" i="13" s="1"/>
  <c r="Y1744" i="13"/>
  <c r="Z1744" i="13"/>
  <c r="R1745" i="13"/>
  <c r="X1745" i="13"/>
  <c r="B1745" i="13" s="1"/>
  <c r="Y1745" i="13"/>
  <c r="Z1745" i="13"/>
  <c r="R1746" i="13"/>
  <c r="X1746" i="13"/>
  <c r="B1746" i="13" s="1"/>
  <c r="Y1746" i="13"/>
  <c r="Z1746" i="13"/>
  <c r="R1747" i="13"/>
  <c r="X1747" i="13"/>
  <c r="B1747" i="13" s="1"/>
  <c r="Y1747" i="13"/>
  <c r="Z1747" i="13"/>
  <c r="R1748" i="13"/>
  <c r="X1748" i="13"/>
  <c r="B1748" i="13" s="1"/>
  <c r="Y1748" i="13"/>
  <c r="Z1748" i="13"/>
  <c r="R1749" i="13"/>
  <c r="X1749" i="13"/>
  <c r="B1749" i="13" s="1"/>
  <c r="Y1749" i="13"/>
  <c r="AA1749" i="13" s="1"/>
  <c r="Z1749" i="13"/>
  <c r="R1750" i="13"/>
  <c r="X1750" i="13"/>
  <c r="B1750" i="13" s="1"/>
  <c r="Y1750" i="13"/>
  <c r="AA1750" i="13" s="1"/>
  <c r="Z1750" i="13"/>
  <c r="R1751" i="13"/>
  <c r="X1751" i="13"/>
  <c r="B1751" i="13" s="1"/>
  <c r="Y1751" i="13"/>
  <c r="Z1751" i="13"/>
  <c r="R1752" i="13"/>
  <c r="X1752" i="13"/>
  <c r="B1752" i="13" s="1"/>
  <c r="Y1752" i="13"/>
  <c r="Z1752" i="13"/>
  <c r="R1753" i="13"/>
  <c r="X1753" i="13"/>
  <c r="B1753" i="13" s="1"/>
  <c r="Y1753" i="13"/>
  <c r="AA1753" i="13" s="1"/>
  <c r="Z1753" i="13"/>
  <c r="R1754" i="13"/>
  <c r="X1754" i="13"/>
  <c r="B1754" i="13" s="1"/>
  <c r="Y1754" i="13"/>
  <c r="Z1754" i="13"/>
  <c r="R1755" i="13"/>
  <c r="X1755" i="13"/>
  <c r="B1755" i="13" s="1"/>
  <c r="Y1755" i="13"/>
  <c r="Z1755" i="13"/>
  <c r="R1756" i="13"/>
  <c r="X1756" i="13"/>
  <c r="B1756" i="13" s="1"/>
  <c r="Y1756" i="13"/>
  <c r="Z1756" i="13"/>
  <c r="R1757" i="13"/>
  <c r="X1757" i="13"/>
  <c r="B1757" i="13" s="1"/>
  <c r="Y1757" i="13"/>
  <c r="Z1757" i="13"/>
  <c r="R1758" i="13"/>
  <c r="X1758" i="13"/>
  <c r="B1758" i="13" s="1"/>
  <c r="Y1758" i="13"/>
  <c r="Z1758" i="13"/>
  <c r="R1759" i="13"/>
  <c r="X1759" i="13"/>
  <c r="B1759" i="13" s="1"/>
  <c r="Y1759" i="13"/>
  <c r="Z1759" i="13"/>
  <c r="R1760" i="13"/>
  <c r="X1760" i="13"/>
  <c r="B1760" i="13" s="1"/>
  <c r="Y1760" i="13"/>
  <c r="AA1760" i="13" s="1"/>
  <c r="Z1760" i="13"/>
  <c r="R1761" i="13"/>
  <c r="X1761" i="13"/>
  <c r="B1761" i="13" s="1"/>
  <c r="Y1761" i="13"/>
  <c r="Z1761" i="13"/>
  <c r="R1762" i="13"/>
  <c r="X1762" i="13"/>
  <c r="B1762" i="13" s="1"/>
  <c r="Y1762" i="13"/>
  <c r="AA1762" i="13" s="1"/>
  <c r="Z1762" i="13"/>
  <c r="R1763" i="13"/>
  <c r="X1763" i="13"/>
  <c r="B1763" i="13" s="1"/>
  <c r="Y1763" i="13"/>
  <c r="Z1763" i="13"/>
  <c r="R1764" i="13"/>
  <c r="X1764" i="13"/>
  <c r="B1764" i="13" s="1"/>
  <c r="Y1764" i="13"/>
  <c r="AA1764" i="13" s="1"/>
  <c r="Z1764" i="13"/>
  <c r="R1765" i="13"/>
  <c r="X1765" i="13"/>
  <c r="B1765" i="13" s="1"/>
  <c r="Y1765" i="13"/>
  <c r="Z1765" i="13"/>
  <c r="R1766" i="13"/>
  <c r="X1766" i="13"/>
  <c r="B1766" i="13" s="1"/>
  <c r="Y1766" i="13"/>
  <c r="AA1766" i="13" s="1"/>
  <c r="Z1766" i="13"/>
  <c r="R1767" i="13"/>
  <c r="X1767" i="13"/>
  <c r="B1767" i="13" s="1"/>
  <c r="Y1767" i="13"/>
  <c r="Z1767" i="13"/>
  <c r="R1768" i="13"/>
  <c r="X1768" i="13"/>
  <c r="B1768" i="13" s="1"/>
  <c r="Y1768" i="13"/>
  <c r="Z1768" i="13"/>
  <c r="R1769" i="13"/>
  <c r="X1769" i="13"/>
  <c r="B1769" i="13" s="1"/>
  <c r="Y1769" i="13"/>
  <c r="Z1769" i="13"/>
  <c r="R1770" i="13"/>
  <c r="X1770" i="13"/>
  <c r="B1770" i="13" s="1"/>
  <c r="Y1770" i="13"/>
  <c r="Z1770" i="13"/>
  <c r="R1771" i="13"/>
  <c r="X1771" i="13"/>
  <c r="B1771" i="13" s="1"/>
  <c r="Y1771" i="13"/>
  <c r="Z1771" i="13"/>
  <c r="R1772" i="13"/>
  <c r="X1772" i="13"/>
  <c r="B1772" i="13" s="1"/>
  <c r="Y1772" i="13"/>
  <c r="Z1772" i="13"/>
  <c r="R1773" i="13"/>
  <c r="X1773" i="13"/>
  <c r="B1773" i="13" s="1"/>
  <c r="Y1773" i="13"/>
  <c r="Z1773" i="13"/>
  <c r="R1774" i="13"/>
  <c r="X1774" i="13"/>
  <c r="B1774" i="13" s="1"/>
  <c r="Y1774" i="13"/>
  <c r="Z1774" i="13"/>
  <c r="R1775" i="13"/>
  <c r="X1775" i="13"/>
  <c r="B1775" i="13" s="1"/>
  <c r="Y1775" i="13"/>
  <c r="Z1775" i="13"/>
  <c r="R1776" i="13"/>
  <c r="X1776" i="13"/>
  <c r="B1776" i="13" s="1"/>
  <c r="Y1776" i="13"/>
  <c r="AA1776" i="13" s="1"/>
  <c r="Z1776" i="13"/>
  <c r="R1777" i="13"/>
  <c r="X1777" i="13"/>
  <c r="B1777" i="13" s="1"/>
  <c r="Y1777" i="13"/>
  <c r="Z1777" i="13"/>
  <c r="R1778" i="13"/>
  <c r="X1778" i="13"/>
  <c r="B1778" i="13" s="1"/>
  <c r="Y1778" i="13"/>
  <c r="Z1778" i="13"/>
  <c r="R1779" i="13"/>
  <c r="X1779" i="13"/>
  <c r="B1779" i="13" s="1"/>
  <c r="Y1779" i="13"/>
  <c r="Z1779" i="13"/>
  <c r="R1780" i="13"/>
  <c r="X1780" i="13"/>
  <c r="B1780" i="13" s="1"/>
  <c r="Y1780" i="13"/>
  <c r="Z1780" i="13"/>
  <c r="R1781" i="13"/>
  <c r="X1781" i="13"/>
  <c r="B1781" i="13" s="1"/>
  <c r="Y1781" i="13"/>
  <c r="Z1781" i="13"/>
  <c r="R1782" i="13"/>
  <c r="X1782" i="13"/>
  <c r="B1782" i="13" s="1"/>
  <c r="Y1782" i="13"/>
  <c r="Z1782" i="13"/>
  <c r="R1783" i="13"/>
  <c r="X1783" i="13"/>
  <c r="B1783" i="13" s="1"/>
  <c r="Y1783" i="13"/>
  <c r="Z1783" i="13"/>
  <c r="R1784" i="13"/>
  <c r="X1784" i="13"/>
  <c r="B1784" i="13" s="1"/>
  <c r="Y1784" i="13"/>
  <c r="Z1784" i="13"/>
  <c r="R1785" i="13"/>
  <c r="X1785" i="13"/>
  <c r="B1785" i="13" s="1"/>
  <c r="Y1785" i="13"/>
  <c r="AA1785" i="13" s="1"/>
  <c r="Z1785" i="13"/>
  <c r="R1786" i="13"/>
  <c r="X1786" i="13"/>
  <c r="B1786" i="13" s="1"/>
  <c r="Y1786" i="13"/>
  <c r="Z1786" i="13"/>
  <c r="R1787" i="13"/>
  <c r="X1787" i="13"/>
  <c r="B1787" i="13" s="1"/>
  <c r="Y1787" i="13"/>
  <c r="Z1787" i="13"/>
  <c r="R1788" i="13"/>
  <c r="X1788" i="13"/>
  <c r="B1788" i="13" s="1"/>
  <c r="Y1788" i="13"/>
  <c r="AA1788" i="13" s="1"/>
  <c r="Z1788" i="13"/>
  <c r="R1789" i="13"/>
  <c r="X1789" i="13"/>
  <c r="B1789" i="13" s="1"/>
  <c r="Y1789" i="13"/>
  <c r="Z1789" i="13"/>
  <c r="R1790" i="13"/>
  <c r="X1790" i="13"/>
  <c r="B1790" i="13" s="1"/>
  <c r="Y1790" i="13"/>
  <c r="Z1790" i="13"/>
  <c r="R1791" i="13"/>
  <c r="X1791" i="13"/>
  <c r="B1791" i="13" s="1"/>
  <c r="Y1791" i="13"/>
  <c r="Z1791" i="13"/>
  <c r="R1792" i="13"/>
  <c r="X1792" i="13"/>
  <c r="B1792" i="13" s="1"/>
  <c r="Y1792" i="13"/>
  <c r="Z1792" i="13"/>
  <c r="R1793" i="13"/>
  <c r="X1793" i="13"/>
  <c r="B1793" i="13" s="1"/>
  <c r="Y1793" i="13"/>
  <c r="Z1793" i="13"/>
  <c r="R1794" i="13"/>
  <c r="X1794" i="13"/>
  <c r="B1794" i="13" s="1"/>
  <c r="Y1794" i="13"/>
  <c r="Z1794" i="13"/>
  <c r="R1795" i="13"/>
  <c r="X1795" i="13"/>
  <c r="B1795" i="13" s="1"/>
  <c r="Y1795" i="13"/>
  <c r="Z1795" i="13"/>
  <c r="R1796" i="13"/>
  <c r="X1796" i="13"/>
  <c r="B1796" i="13" s="1"/>
  <c r="Y1796" i="13"/>
  <c r="Z1796" i="13"/>
  <c r="R1797" i="13"/>
  <c r="X1797" i="13"/>
  <c r="B1797" i="13" s="1"/>
  <c r="Y1797" i="13"/>
  <c r="Z1797" i="13"/>
  <c r="R1798" i="13"/>
  <c r="X1798" i="13"/>
  <c r="B1798" i="13" s="1"/>
  <c r="Y1798" i="13"/>
  <c r="Z1798" i="13"/>
  <c r="R1799" i="13"/>
  <c r="X1799" i="13"/>
  <c r="B1799" i="13" s="1"/>
  <c r="Y1799" i="13"/>
  <c r="Z1799" i="13"/>
  <c r="R1800" i="13"/>
  <c r="X1800" i="13"/>
  <c r="B1800" i="13" s="1"/>
  <c r="Y1800" i="13"/>
  <c r="Z1800" i="13"/>
  <c r="R1801" i="13"/>
  <c r="X1801" i="13"/>
  <c r="B1801" i="13" s="1"/>
  <c r="Y1801" i="13"/>
  <c r="Z1801" i="13"/>
  <c r="R1802" i="13"/>
  <c r="X1802" i="13"/>
  <c r="B1802" i="13" s="1"/>
  <c r="Y1802" i="13"/>
  <c r="Z1802" i="13"/>
  <c r="R1803" i="13"/>
  <c r="X1803" i="13"/>
  <c r="B1803" i="13" s="1"/>
  <c r="Y1803" i="13"/>
  <c r="Z1803" i="13"/>
  <c r="R1804" i="13"/>
  <c r="X1804" i="13"/>
  <c r="B1804" i="13" s="1"/>
  <c r="Y1804" i="13"/>
  <c r="AA1804" i="13" s="1"/>
  <c r="Z1804" i="13"/>
  <c r="R1805" i="13"/>
  <c r="X1805" i="13"/>
  <c r="B1805" i="13" s="1"/>
  <c r="Y1805" i="13"/>
  <c r="Z1805" i="13"/>
  <c r="R1806" i="13"/>
  <c r="X1806" i="13"/>
  <c r="B1806" i="13" s="1"/>
  <c r="Y1806" i="13"/>
  <c r="Z1806" i="13"/>
  <c r="R1807" i="13"/>
  <c r="X1807" i="13"/>
  <c r="B1807" i="13" s="1"/>
  <c r="Y1807" i="13"/>
  <c r="Z1807" i="13"/>
  <c r="R1808" i="13"/>
  <c r="X1808" i="13"/>
  <c r="B1808" i="13" s="1"/>
  <c r="Y1808" i="13"/>
  <c r="Z1808" i="13"/>
  <c r="R1809" i="13"/>
  <c r="X1809" i="13"/>
  <c r="B1809" i="13" s="1"/>
  <c r="Y1809" i="13"/>
  <c r="Z1809" i="13"/>
  <c r="R1810" i="13"/>
  <c r="X1810" i="13"/>
  <c r="B1810" i="13" s="1"/>
  <c r="Y1810" i="13"/>
  <c r="Z1810" i="13"/>
  <c r="R1811" i="13"/>
  <c r="X1811" i="13"/>
  <c r="B1811" i="13" s="1"/>
  <c r="Y1811" i="13"/>
  <c r="Z1811" i="13"/>
  <c r="R1812" i="13"/>
  <c r="X1812" i="13"/>
  <c r="B1812" i="13" s="1"/>
  <c r="Y1812" i="13"/>
  <c r="AA1812" i="13" s="1"/>
  <c r="Z1812" i="13"/>
  <c r="R1813" i="13"/>
  <c r="X1813" i="13"/>
  <c r="B1813" i="13" s="1"/>
  <c r="Y1813" i="13"/>
  <c r="AA1813" i="13" s="1"/>
  <c r="Z1813" i="13"/>
  <c r="R1814" i="13"/>
  <c r="X1814" i="13"/>
  <c r="B1814" i="13" s="1"/>
  <c r="Y1814" i="13"/>
  <c r="AA1814" i="13" s="1"/>
  <c r="Z1814" i="13"/>
  <c r="R1815" i="13"/>
  <c r="X1815" i="13"/>
  <c r="B1815" i="13" s="1"/>
  <c r="Y1815" i="13"/>
  <c r="Z1815" i="13"/>
  <c r="R1816" i="13"/>
  <c r="X1816" i="13"/>
  <c r="B1816" i="13" s="1"/>
  <c r="Y1816" i="13"/>
  <c r="Z1816" i="13"/>
  <c r="R1817" i="13"/>
  <c r="X1817" i="13"/>
  <c r="B1817" i="13" s="1"/>
  <c r="Y1817" i="13"/>
  <c r="AA1817" i="13" s="1"/>
  <c r="Z1817" i="13"/>
  <c r="R1818" i="13"/>
  <c r="X1818" i="13"/>
  <c r="B1818" i="13" s="1"/>
  <c r="Y1818" i="13"/>
  <c r="AA1818" i="13" s="1"/>
  <c r="Z1818" i="13"/>
  <c r="R1819" i="13"/>
  <c r="X1819" i="13"/>
  <c r="B1819" i="13" s="1"/>
  <c r="Y1819" i="13"/>
  <c r="Z1819" i="13"/>
  <c r="R1820" i="13"/>
  <c r="X1820" i="13"/>
  <c r="B1820" i="13" s="1"/>
  <c r="Y1820" i="13"/>
  <c r="Z1820" i="13"/>
  <c r="R1821" i="13"/>
  <c r="X1821" i="13"/>
  <c r="B1821" i="13" s="1"/>
  <c r="Y1821" i="13"/>
  <c r="AA1821" i="13" s="1"/>
  <c r="Z1821" i="13"/>
  <c r="R1822" i="13"/>
  <c r="X1822" i="13"/>
  <c r="B1822" i="13" s="1"/>
  <c r="Y1822" i="13"/>
  <c r="Z1822" i="13"/>
  <c r="R1823" i="13"/>
  <c r="X1823" i="13"/>
  <c r="B1823" i="13" s="1"/>
  <c r="Y1823" i="13"/>
  <c r="Z1823" i="13"/>
  <c r="R1824" i="13"/>
  <c r="X1824" i="13"/>
  <c r="B1824" i="13" s="1"/>
  <c r="Y1824" i="13"/>
  <c r="AA1824" i="13" s="1"/>
  <c r="Z1824" i="13"/>
  <c r="R1825" i="13"/>
  <c r="X1825" i="13"/>
  <c r="B1825" i="13" s="1"/>
  <c r="Y1825" i="13"/>
  <c r="Z1825" i="13"/>
  <c r="R1826" i="13"/>
  <c r="X1826" i="13"/>
  <c r="B1826" i="13" s="1"/>
  <c r="Y1826" i="13"/>
  <c r="AA1826" i="13" s="1"/>
  <c r="Z1826" i="13"/>
  <c r="R1827" i="13"/>
  <c r="X1827" i="13"/>
  <c r="B1827" i="13" s="1"/>
  <c r="Y1827" i="13"/>
  <c r="Z1827" i="13"/>
  <c r="R1828" i="13"/>
  <c r="X1828" i="13"/>
  <c r="B1828" i="13" s="1"/>
  <c r="Y1828" i="13"/>
  <c r="Z1828" i="13"/>
  <c r="R1829" i="13"/>
  <c r="X1829" i="13"/>
  <c r="B1829" i="13" s="1"/>
  <c r="Y1829" i="13"/>
  <c r="Z1829" i="13"/>
  <c r="R1830" i="13"/>
  <c r="X1830" i="13"/>
  <c r="B1830" i="13" s="1"/>
  <c r="Y1830" i="13"/>
  <c r="Z1830" i="13"/>
  <c r="R1831" i="13"/>
  <c r="X1831" i="13"/>
  <c r="B1831" i="13" s="1"/>
  <c r="Y1831" i="13"/>
  <c r="Z1831" i="13"/>
  <c r="R1832" i="13"/>
  <c r="X1832" i="13"/>
  <c r="B1832" i="13" s="1"/>
  <c r="Y1832" i="13"/>
  <c r="Z1832" i="13"/>
  <c r="R1833" i="13"/>
  <c r="X1833" i="13"/>
  <c r="B1833" i="13" s="1"/>
  <c r="Y1833" i="13"/>
  <c r="Z1833" i="13"/>
  <c r="R1834" i="13"/>
  <c r="X1834" i="13"/>
  <c r="B1834" i="13" s="1"/>
  <c r="Y1834" i="13"/>
  <c r="Z1834" i="13"/>
  <c r="R1835" i="13"/>
  <c r="X1835" i="13"/>
  <c r="B1835" i="13" s="1"/>
  <c r="Y1835" i="13"/>
  <c r="Z1835" i="13"/>
  <c r="R1836" i="13"/>
  <c r="X1836" i="13"/>
  <c r="B1836" i="13" s="1"/>
  <c r="Y1836" i="13"/>
  <c r="Z1836" i="13"/>
  <c r="R1837" i="13"/>
  <c r="X1837" i="13"/>
  <c r="B1837" i="13" s="1"/>
  <c r="Y1837" i="13"/>
  <c r="Z1837" i="13"/>
  <c r="R1838" i="13"/>
  <c r="X1838" i="13"/>
  <c r="B1838" i="13" s="1"/>
  <c r="Y1838" i="13"/>
  <c r="Z1838" i="13"/>
  <c r="R1839" i="13"/>
  <c r="X1839" i="13"/>
  <c r="B1839" i="13" s="1"/>
  <c r="Y1839" i="13"/>
  <c r="Z1839" i="13"/>
  <c r="R1840" i="13"/>
  <c r="X1840" i="13"/>
  <c r="B1840" i="13" s="1"/>
  <c r="Y1840" i="13"/>
  <c r="Z1840" i="13"/>
  <c r="R1841" i="13"/>
  <c r="X1841" i="13"/>
  <c r="B1841" i="13" s="1"/>
  <c r="Y1841" i="13"/>
  <c r="Z1841" i="13"/>
  <c r="R1842" i="13"/>
  <c r="X1842" i="13"/>
  <c r="B1842" i="13" s="1"/>
  <c r="Y1842" i="13"/>
  <c r="AA1842" i="13" s="1"/>
  <c r="Z1842" i="13"/>
  <c r="R1843" i="13"/>
  <c r="X1843" i="13"/>
  <c r="B1843" i="13" s="1"/>
  <c r="Y1843" i="13"/>
  <c r="Z1843" i="13"/>
  <c r="R1844" i="13"/>
  <c r="X1844" i="13"/>
  <c r="B1844" i="13" s="1"/>
  <c r="Y1844" i="13"/>
  <c r="Z1844" i="13"/>
  <c r="R1845" i="13"/>
  <c r="X1845" i="13"/>
  <c r="B1845" i="13" s="1"/>
  <c r="Y1845" i="13"/>
  <c r="Z1845" i="13"/>
  <c r="R1846" i="13"/>
  <c r="X1846" i="13"/>
  <c r="B1846" i="13" s="1"/>
  <c r="Y1846" i="13"/>
  <c r="Z1846" i="13"/>
  <c r="R1847" i="13"/>
  <c r="X1847" i="13"/>
  <c r="B1847" i="13" s="1"/>
  <c r="Y1847" i="13"/>
  <c r="Z1847" i="13"/>
  <c r="R1848" i="13"/>
  <c r="X1848" i="13"/>
  <c r="B1848" i="13" s="1"/>
  <c r="Y1848" i="13"/>
  <c r="Z1848" i="13"/>
  <c r="R1849" i="13"/>
  <c r="X1849" i="13"/>
  <c r="B1849" i="13" s="1"/>
  <c r="Y1849" i="13"/>
  <c r="AA1849" i="13" s="1"/>
  <c r="Z1849" i="13"/>
  <c r="R1850" i="13"/>
  <c r="X1850" i="13"/>
  <c r="B1850" i="13" s="1"/>
  <c r="Y1850" i="13"/>
  <c r="Z1850" i="13"/>
  <c r="R1851" i="13"/>
  <c r="X1851" i="13"/>
  <c r="B1851" i="13" s="1"/>
  <c r="Y1851" i="13"/>
  <c r="Z1851" i="13"/>
  <c r="R1852" i="13"/>
  <c r="X1852" i="13"/>
  <c r="B1852" i="13" s="1"/>
  <c r="Y1852" i="13"/>
  <c r="AA1852" i="13" s="1"/>
  <c r="Z1852" i="13"/>
  <c r="R1853" i="13"/>
  <c r="X1853" i="13"/>
  <c r="B1853" i="13" s="1"/>
  <c r="Y1853" i="13"/>
  <c r="Z1853" i="13"/>
  <c r="R1854" i="13"/>
  <c r="X1854" i="13"/>
  <c r="B1854" i="13" s="1"/>
  <c r="Y1854" i="13"/>
  <c r="AA1854" i="13" s="1"/>
  <c r="Z1854" i="13"/>
  <c r="R1855" i="13"/>
  <c r="X1855" i="13"/>
  <c r="B1855" i="13" s="1"/>
  <c r="Y1855" i="13"/>
  <c r="Z1855" i="13"/>
  <c r="R1856" i="13"/>
  <c r="X1856" i="13"/>
  <c r="B1856" i="13" s="1"/>
  <c r="Y1856" i="13"/>
  <c r="Z1856" i="13"/>
  <c r="R1857" i="13"/>
  <c r="X1857" i="13"/>
  <c r="B1857" i="13" s="1"/>
  <c r="Y1857" i="13"/>
  <c r="Z1857" i="13"/>
  <c r="R1858" i="13"/>
  <c r="X1858" i="13"/>
  <c r="B1858" i="13" s="1"/>
  <c r="Y1858" i="13"/>
  <c r="Z1858" i="13"/>
  <c r="R1859" i="13"/>
  <c r="X1859" i="13"/>
  <c r="B1859" i="13" s="1"/>
  <c r="Y1859" i="13"/>
  <c r="Z1859" i="13"/>
  <c r="R1860" i="13"/>
  <c r="X1860" i="13"/>
  <c r="B1860" i="13" s="1"/>
  <c r="Y1860" i="13"/>
  <c r="AA1860" i="13" s="1"/>
  <c r="Z1860" i="13"/>
  <c r="R1861" i="13"/>
  <c r="X1861" i="13"/>
  <c r="B1861" i="13" s="1"/>
  <c r="Y1861" i="13"/>
  <c r="Z1861" i="13"/>
  <c r="R1862" i="13"/>
  <c r="X1862" i="13"/>
  <c r="B1862" i="13" s="1"/>
  <c r="Y1862" i="13"/>
  <c r="AA1862" i="13" s="1"/>
  <c r="Z1862" i="13"/>
  <c r="R1863" i="13"/>
  <c r="X1863" i="13"/>
  <c r="B1863" i="13" s="1"/>
  <c r="Y1863" i="13"/>
  <c r="Z1863" i="13"/>
  <c r="R1864" i="13"/>
  <c r="X1864" i="13"/>
  <c r="B1864" i="13" s="1"/>
  <c r="Y1864" i="13"/>
  <c r="Z1864" i="13"/>
  <c r="R1865" i="13"/>
  <c r="X1865" i="13"/>
  <c r="B1865" i="13" s="1"/>
  <c r="Y1865" i="13"/>
  <c r="AA1865" i="13" s="1"/>
  <c r="Z1865" i="13"/>
  <c r="R1866" i="13"/>
  <c r="X1866" i="13"/>
  <c r="B1866" i="13" s="1"/>
  <c r="Y1866" i="13"/>
  <c r="AA1866" i="13" s="1"/>
  <c r="Z1866" i="13"/>
  <c r="R1867" i="13"/>
  <c r="X1867" i="13"/>
  <c r="B1867" i="13" s="1"/>
  <c r="Y1867" i="13"/>
  <c r="Z1867" i="13"/>
  <c r="R1868" i="13"/>
  <c r="X1868" i="13"/>
  <c r="B1868" i="13" s="1"/>
  <c r="Y1868" i="13"/>
  <c r="Z1868" i="13"/>
  <c r="R1869" i="13"/>
  <c r="X1869" i="13"/>
  <c r="B1869" i="13" s="1"/>
  <c r="Y1869" i="13"/>
  <c r="AA1869" i="13" s="1"/>
  <c r="Z1869" i="13"/>
  <c r="R1870" i="13"/>
  <c r="X1870" i="13"/>
  <c r="B1870" i="13" s="1"/>
  <c r="Y1870" i="13"/>
  <c r="AA1870" i="13" s="1"/>
  <c r="Z1870" i="13"/>
  <c r="R1871" i="13"/>
  <c r="X1871" i="13"/>
  <c r="B1871" i="13" s="1"/>
  <c r="Y1871" i="13"/>
  <c r="Z1871" i="13"/>
  <c r="R1872" i="13"/>
  <c r="X1872" i="13"/>
  <c r="B1872" i="13" s="1"/>
  <c r="Y1872" i="13"/>
  <c r="Z1872" i="13"/>
  <c r="R1873" i="13"/>
  <c r="X1873" i="13"/>
  <c r="B1873" i="13" s="1"/>
  <c r="Y1873" i="13"/>
  <c r="Z1873" i="13"/>
  <c r="R1874" i="13"/>
  <c r="X1874" i="13"/>
  <c r="B1874" i="13" s="1"/>
  <c r="Y1874" i="13"/>
  <c r="Z1874" i="13"/>
  <c r="R1875" i="13"/>
  <c r="X1875" i="13"/>
  <c r="B1875" i="13" s="1"/>
  <c r="Y1875" i="13"/>
  <c r="Z1875" i="13"/>
  <c r="R1876" i="13"/>
  <c r="X1876" i="13"/>
  <c r="B1876" i="13" s="1"/>
  <c r="Y1876" i="13"/>
  <c r="AA1876" i="13" s="1"/>
  <c r="Z1876" i="13"/>
  <c r="R1877" i="13"/>
  <c r="X1877" i="13"/>
  <c r="B1877" i="13" s="1"/>
  <c r="Y1877" i="13"/>
  <c r="Z1877" i="13"/>
  <c r="R1878" i="13"/>
  <c r="X1878" i="13"/>
  <c r="B1878" i="13" s="1"/>
  <c r="Y1878" i="13"/>
  <c r="Z1878" i="13"/>
  <c r="R1879" i="13"/>
  <c r="X1879" i="13"/>
  <c r="B1879" i="13" s="1"/>
  <c r="Y1879" i="13"/>
  <c r="Z1879" i="13"/>
  <c r="R1880" i="13"/>
  <c r="X1880" i="13"/>
  <c r="B1880" i="13" s="1"/>
  <c r="Y1880" i="13"/>
  <c r="Z1880" i="13"/>
  <c r="R1881" i="13"/>
  <c r="X1881" i="13"/>
  <c r="B1881" i="13" s="1"/>
  <c r="Y1881" i="13"/>
  <c r="Z1881" i="13"/>
  <c r="R1882" i="13"/>
  <c r="X1882" i="13"/>
  <c r="B1882" i="13" s="1"/>
  <c r="Y1882" i="13"/>
  <c r="AA1882" i="13" s="1"/>
  <c r="Z1882" i="13"/>
  <c r="R1883" i="13"/>
  <c r="X1883" i="13"/>
  <c r="B1883" i="13" s="1"/>
  <c r="Y1883" i="13"/>
  <c r="Z1883" i="13"/>
  <c r="R1884" i="13"/>
  <c r="X1884" i="13"/>
  <c r="B1884" i="13" s="1"/>
  <c r="Y1884" i="13"/>
  <c r="Z1884" i="13"/>
  <c r="R1885" i="13"/>
  <c r="X1885" i="13"/>
  <c r="B1885" i="13" s="1"/>
  <c r="Y1885" i="13"/>
  <c r="Z1885" i="13"/>
  <c r="R1886" i="13"/>
  <c r="X1886" i="13"/>
  <c r="B1886" i="13" s="1"/>
  <c r="Y1886" i="13"/>
  <c r="Z1886" i="13"/>
  <c r="R1887" i="13"/>
  <c r="X1887" i="13"/>
  <c r="B1887" i="13" s="1"/>
  <c r="Y1887" i="13"/>
  <c r="Z1887" i="13"/>
  <c r="R1888" i="13"/>
  <c r="X1888" i="13"/>
  <c r="B1888" i="13" s="1"/>
  <c r="Y1888" i="13"/>
  <c r="AA1888" i="13" s="1"/>
  <c r="Z1888" i="13"/>
  <c r="R1889" i="13"/>
  <c r="X1889" i="13"/>
  <c r="B1889" i="13" s="1"/>
  <c r="Y1889" i="13"/>
  <c r="Z1889" i="13"/>
  <c r="R1890" i="13"/>
  <c r="X1890" i="13"/>
  <c r="B1890" i="13" s="1"/>
  <c r="Y1890" i="13"/>
  <c r="Z1890" i="13"/>
  <c r="R1891" i="13"/>
  <c r="X1891" i="13"/>
  <c r="B1891" i="13" s="1"/>
  <c r="Y1891" i="13"/>
  <c r="Z1891" i="13"/>
  <c r="R1892" i="13"/>
  <c r="X1892" i="13"/>
  <c r="B1892" i="13" s="1"/>
  <c r="Y1892" i="13"/>
  <c r="Z1892" i="13"/>
  <c r="R1893" i="13"/>
  <c r="X1893" i="13"/>
  <c r="B1893" i="13" s="1"/>
  <c r="Y1893" i="13"/>
  <c r="Z1893" i="13"/>
  <c r="R1894" i="13"/>
  <c r="X1894" i="13"/>
  <c r="B1894" i="13" s="1"/>
  <c r="Y1894" i="13"/>
  <c r="Z1894" i="13"/>
  <c r="R1895" i="13"/>
  <c r="X1895" i="13"/>
  <c r="B1895" i="13" s="1"/>
  <c r="Y1895" i="13"/>
  <c r="Z1895" i="13"/>
  <c r="R1896" i="13"/>
  <c r="X1896" i="13"/>
  <c r="B1896" i="13" s="1"/>
  <c r="Y1896" i="13"/>
  <c r="Z1896" i="13"/>
  <c r="R1897" i="13"/>
  <c r="X1897" i="13"/>
  <c r="B1897" i="13" s="1"/>
  <c r="Y1897" i="13"/>
  <c r="Z1897" i="13"/>
  <c r="R1898" i="13"/>
  <c r="X1898" i="13"/>
  <c r="B1898" i="13" s="1"/>
  <c r="Y1898" i="13"/>
  <c r="AA1898" i="13" s="1"/>
  <c r="Z1898" i="13"/>
  <c r="R1899" i="13"/>
  <c r="X1899" i="13"/>
  <c r="B1899" i="13" s="1"/>
  <c r="Y1899" i="13"/>
  <c r="Z1899" i="13"/>
  <c r="R1900" i="13"/>
  <c r="X1900" i="13"/>
  <c r="B1900" i="13" s="1"/>
  <c r="Y1900" i="13"/>
  <c r="Z1900" i="13"/>
  <c r="R1901" i="13"/>
  <c r="X1901" i="13"/>
  <c r="B1901" i="13" s="1"/>
  <c r="Y1901" i="13"/>
  <c r="AA1901" i="13" s="1"/>
  <c r="Z1901" i="13"/>
  <c r="R1902" i="13"/>
  <c r="X1902" i="13"/>
  <c r="B1902" i="13" s="1"/>
  <c r="Y1902" i="13"/>
  <c r="AA1902" i="13" s="1"/>
  <c r="Z1902" i="13"/>
  <c r="R1903" i="13"/>
  <c r="X1903" i="13"/>
  <c r="B1903" i="13" s="1"/>
  <c r="Y1903" i="13"/>
  <c r="Z1903" i="13"/>
  <c r="R1904" i="13"/>
  <c r="X1904" i="13"/>
  <c r="B1904" i="13" s="1"/>
  <c r="Y1904" i="13"/>
  <c r="Z1904" i="13"/>
  <c r="R1905" i="13"/>
  <c r="X1905" i="13"/>
  <c r="B1905" i="13" s="1"/>
  <c r="Y1905" i="13"/>
  <c r="Z1905" i="13"/>
  <c r="R1906" i="13"/>
  <c r="X1906" i="13"/>
  <c r="B1906" i="13" s="1"/>
  <c r="Y1906" i="13"/>
  <c r="Z1906" i="13"/>
  <c r="R1907" i="13"/>
  <c r="X1907" i="13"/>
  <c r="B1907" i="13" s="1"/>
  <c r="Y1907" i="13"/>
  <c r="Z1907" i="13"/>
  <c r="R1908" i="13"/>
  <c r="X1908" i="13"/>
  <c r="B1908" i="13" s="1"/>
  <c r="Y1908" i="13"/>
  <c r="Z1908" i="13"/>
  <c r="R1909" i="13"/>
  <c r="X1909" i="13"/>
  <c r="B1909" i="13" s="1"/>
  <c r="Y1909" i="13"/>
  <c r="AA1909" i="13" s="1"/>
  <c r="Z1909" i="13"/>
  <c r="R1910" i="13"/>
  <c r="X1910" i="13"/>
  <c r="B1910" i="13" s="1"/>
  <c r="Y1910" i="13"/>
  <c r="AA1910" i="13" s="1"/>
  <c r="Z1910" i="13"/>
  <c r="R1911" i="13"/>
  <c r="X1911" i="13"/>
  <c r="B1911" i="13" s="1"/>
  <c r="Y1911" i="13"/>
  <c r="Z1911" i="13"/>
  <c r="R1912" i="13"/>
  <c r="X1912" i="13"/>
  <c r="B1912" i="13" s="1"/>
  <c r="Y1912" i="13"/>
  <c r="Z1912" i="13"/>
  <c r="R1913" i="13"/>
  <c r="X1913" i="13"/>
  <c r="B1913" i="13" s="1"/>
  <c r="Y1913" i="13"/>
  <c r="AA1913" i="13" s="1"/>
  <c r="Z1913" i="13"/>
  <c r="R1914" i="13"/>
  <c r="X1914" i="13"/>
  <c r="B1914" i="13" s="1"/>
  <c r="Y1914" i="13"/>
  <c r="AA1914" i="13" s="1"/>
  <c r="Z1914" i="13"/>
  <c r="R1915" i="13"/>
  <c r="X1915" i="13"/>
  <c r="B1915" i="13" s="1"/>
  <c r="Y1915" i="13"/>
  <c r="Z1915" i="13"/>
  <c r="R1916" i="13"/>
  <c r="X1916" i="13"/>
  <c r="B1916" i="13" s="1"/>
  <c r="Y1916" i="13"/>
  <c r="Z1916" i="13"/>
  <c r="R1917" i="13"/>
  <c r="X1917" i="13"/>
  <c r="B1917" i="13" s="1"/>
  <c r="Y1917" i="13"/>
  <c r="AA1917" i="13" s="1"/>
  <c r="Z1917" i="13"/>
  <c r="R1918" i="13"/>
  <c r="X1918" i="13"/>
  <c r="B1918" i="13" s="1"/>
  <c r="Y1918" i="13"/>
  <c r="AA1918" i="13" s="1"/>
  <c r="Z1918" i="13"/>
  <c r="R1919" i="13"/>
  <c r="X1919" i="13"/>
  <c r="B1919" i="13" s="1"/>
  <c r="Y1919" i="13"/>
  <c r="Z1919" i="13"/>
  <c r="R1920" i="13"/>
  <c r="X1920" i="13"/>
  <c r="B1920" i="13" s="1"/>
  <c r="Y1920" i="13"/>
  <c r="Z1920" i="13"/>
  <c r="R1921" i="13"/>
  <c r="X1921" i="13"/>
  <c r="B1921" i="13" s="1"/>
  <c r="Y1921" i="13"/>
  <c r="Z1921" i="13"/>
  <c r="R1922" i="13"/>
  <c r="X1922" i="13"/>
  <c r="B1922" i="13" s="1"/>
  <c r="Y1922" i="13"/>
  <c r="Z1922" i="13"/>
  <c r="R1923" i="13"/>
  <c r="X1923" i="13"/>
  <c r="B1923" i="13" s="1"/>
  <c r="Y1923" i="13"/>
  <c r="Z1923" i="13"/>
  <c r="R1924" i="13"/>
  <c r="X1924" i="13"/>
  <c r="B1924" i="13" s="1"/>
  <c r="Y1924" i="13"/>
  <c r="AA1924" i="13" s="1"/>
  <c r="Z1924" i="13"/>
  <c r="R1925" i="13"/>
  <c r="X1925" i="13"/>
  <c r="B1925" i="13" s="1"/>
  <c r="Y1925" i="13"/>
  <c r="AA1925" i="13" s="1"/>
  <c r="Z1925" i="13"/>
  <c r="R1926" i="13"/>
  <c r="X1926" i="13"/>
  <c r="B1926" i="13" s="1"/>
  <c r="Y1926" i="13"/>
  <c r="AA1926" i="13" s="1"/>
  <c r="Z1926" i="13"/>
  <c r="R1927" i="13"/>
  <c r="X1927" i="13"/>
  <c r="B1927" i="13" s="1"/>
  <c r="Y1927" i="13"/>
  <c r="Z1927" i="13"/>
  <c r="R1928" i="13"/>
  <c r="X1928" i="13"/>
  <c r="B1928" i="13" s="1"/>
  <c r="Y1928" i="13"/>
  <c r="Z1928" i="13"/>
  <c r="R1929" i="13"/>
  <c r="X1929" i="13"/>
  <c r="B1929" i="13" s="1"/>
  <c r="Y1929" i="13"/>
  <c r="AA1929" i="13" s="1"/>
  <c r="Z1929" i="13"/>
  <c r="R1930" i="13"/>
  <c r="X1930" i="13"/>
  <c r="B1930" i="13" s="1"/>
  <c r="Y1930" i="13"/>
  <c r="Z1930" i="13"/>
  <c r="R1931" i="13"/>
  <c r="X1931" i="13"/>
  <c r="B1931" i="13" s="1"/>
  <c r="Y1931" i="13"/>
  <c r="Z1931" i="13"/>
  <c r="R1932" i="13"/>
  <c r="X1932" i="13"/>
  <c r="B1932" i="13" s="1"/>
  <c r="Y1932" i="13"/>
  <c r="Z1932" i="13"/>
  <c r="R1933" i="13"/>
  <c r="X1933" i="13"/>
  <c r="B1933" i="13" s="1"/>
  <c r="Y1933" i="13"/>
  <c r="AA1933" i="13" s="1"/>
  <c r="Z1933" i="13"/>
  <c r="R1934" i="13"/>
  <c r="X1934" i="13"/>
  <c r="B1934" i="13" s="1"/>
  <c r="Y1934" i="13"/>
  <c r="Z1934" i="13"/>
  <c r="R1935" i="13"/>
  <c r="X1935" i="13"/>
  <c r="B1935" i="13" s="1"/>
  <c r="Y1935" i="13"/>
  <c r="Z1935" i="13"/>
  <c r="R1936" i="13"/>
  <c r="X1936" i="13"/>
  <c r="B1936" i="13" s="1"/>
  <c r="Y1936" i="13"/>
  <c r="Z1936" i="13"/>
  <c r="R1937" i="13"/>
  <c r="X1937" i="13"/>
  <c r="B1937" i="13" s="1"/>
  <c r="Y1937" i="13"/>
  <c r="Z1937" i="13"/>
  <c r="R1938" i="13"/>
  <c r="X1938" i="13"/>
  <c r="B1938" i="13" s="1"/>
  <c r="Y1938" i="13"/>
  <c r="Z1938" i="13"/>
  <c r="R1939" i="13"/>
  <c r="X1939" i="13"/>
  <c r="B1939" i="13" s="1"/>
  <c r="Y1939" i="13"/>
  <c r="Z1939" i="13"/>
  <c r="R1940" i="13"/>
  <c r="X1940" i="13"/>
  <c r="B1940" i="13" s="1"/>
  <c r="Y1940" i="13"/>
  <c r="Z1940" i="13"/>
  <c r="R1941" i="13"/>
  <c r="X1941" i="13"/>
  <c r="B1941" i="13" s="1"/>
  <c r="Y1941" i="13"/>
  <c r="Z1941" i="13"/>
  <c r="R1942" i="13"/>
  <c r="X1942" i="13"/>
  <c r="B1942" i="13" s="1"/>
  <c r="Y1942" i="13"/>
  <c r="AA1942" i="13" s="1"/>
  <c r="Z1942" i="13"/>
  <c r="R1943" i="13"/>
  <c r="X1943" i="13"/>
  <c r="B1943" i="13" s="1"/>
  <c r="Y1943" i="13"/>
  <c r="Z1943" i="13"/>
  <c r="R1944" i="13"/>
  <c r="X1944" i="13"/>
  <c r="B1944" i="13" s="1"/>
  <c r="Y1944" i="13"/>
  <c r="Z1944" i="13"/>
  <c r="R1945" i="13"/>
  <c r="X1945" i="13"/>
  <c r="B1945" i="13" s="1"/>
  <c r="Y1945" i="13"/>
  <c r="Z1945" i="13"/>
  <c r="R1946" i="13"/>
  <c r="X1946" i="13"/>
  <c r="B1946" i="13" s="1"/>
  <c r="Y1946" i="13"/>
  <c r="AA1946" i="13" s="1"/>
  <c r="Z1946" i="13"/>
  <c r="R1947" i="13"/>
  <c r="X1947" i="13"/>
  <c r="B1947" i="13" s="1"/>
  <c r="Y1947" i="13"/>
  <c r="Z1947" i="13"/>
  <c r="R1948" i="13"/>
  <c r="X1948" i="13"/>
  <c r="B1948" i="13" s="1"/>
  <c r="Y1948" i="13"/>
  <c r="Z1948" i="13"/>
  <c r="R1949" i="13"/>
  <c r="X1949" i="13"/>
  <c r="B1949" i="13" s="1"/>
  <c r="Y1949" i="13"/>
  <c r="AA1949" i="13" s="1"/>
  <c r="Z1949" i="13"/>
  <c r="R1950" i="13"/>
  <c r="X1950" i="13"/>
  <c r="B1950" i="13" s="1"/>
  <c r="Y1950" i="13"/>
  <c r="Z1950" i="13"/>
  <c r="R1951" i="13"/>
  <c r="X1951" i="13"/>
  <c r="B1951" i="13" s="1"/>
  <c r="Y1951" i="13"/>
  <c r="Z1951" i="13"/>
  <c r="R1952" i="13"/>
  <c r="X1952" i="13"/>
  <c r="B1952" i="13" s="1"/>
  <c r="Y1952" i="13"/>
  <c r="Z1952" i="13"/>
  <c r="R1953" i="13"/>
  <c r="X1953" i="13"/>
  <c r="B1953" i="13" s="1"/>
  <c r="Y1953" i="13"/>
  <c r="Z1953" i="13"/>
  <c r="R1954" i="13"/>
  <c r="X1954" i="13"/>
  <c r="B1954" i="13" s="1"/>
  <c r="Y1954" i="13"/>
  <c r="Z1954" i="13"/>
  <c r="R1955" i="13"/>
  <c r="X1955" i="13"/>
  <c r="B1955" i="13" s="1"/>
  <c r="Y1955" i="13"/>
  <c r="Z1955" i="13"/>
  <c r="R1956" i="13"/>
  <c r="X1956" i="13"/>
  <c r="B1956" i="13" s="1"/>
  <c r="Y1956" i="13"/>
  <c r="Z1956" i="13"/>
  <c r="R1957" i="13"/>
  <c r="X1957" i="13"/>
  <c r="B1957" i="13" s="1"/>
  <c r="Y1957" i="13"/>
  <c r="AA1957" i="13" s="1"/>
  <c r="Z1957" i="13"/>
  <c r="R1958" i="13"/>
  <c r="X1958" i="13"/>
  <c r="B1958" i="13" s="1"/>
  <c r="Y1958" i="13"/>
  <c r="Z1958" i="13"/>
  <c r="R1959" i="13"/>
  <c r="X1959" i="13"/>
  <c r="B1959" i="13" s="1"/>
  <c r="Y1959" i="13"/>
  <c r="Z1959" i="13"/>
  <c r="R1960" i="13"/>
  <c r="X1960" i="13"/>
  <c r="B1960" i="13" s="1"/>
  <c r="Y1960" i="13"/>
  <c r="Z1960" i="13"/>
  <c r="R1961" i="13"/>
  <c r="X1961" i="13"/>
  <c r="B1961" i="13" s="1"/>
  <c r="Y1961" i="13"/>
  <c r="Z1961" i="13"/>
  <c r="R1962" i="13"/>
  <c r="X1962" i="13"/>
  <c r="B1962" i="13" s="1"/>
  <c r="Y1962" i="13"/>
  <c r="Z1962" i="13"/>
  <c r="R1963" i="13"/>
  <c r="X1963" i="13"/>
  <c r="B1963" i="13" s="1"/>
  <c r="Y1963" i="13"/>
  <c r="Z1963" i="13"/>
  <c r="R1964" i="13"/>
  <c r="X1964" i="13"/>
  <c r="B1964" i="13" s="1"/>
  <c r="Y1964" i="13"/>
  <c r="Z1964" i="13"/>
  <c r="R1965" i="13"/>
  <c r="X1965" i="13"/>
  <c r="B1965" i="13" s="1"/>
  <c r="Y1965" i="13"/>
  <c r="Z1965" i="13"/>
  <c r="R1966" i="13"/>
  <c r="X1966" i="13"/>
  <c r="B1966" i="13" s="1"/>
  <c r="Y1966" i="13"/>
  <c r="Z1966" i="13"/>
  <c r="R1967" i="13"/>
  <c r="X1967" i="13"/>
  <c r="B1967" i="13" s="1"/>
  <c r="Y1967" i="13"/>
  <c r="Z1967" i="13"/>
  <c r="R1968" i="13"/>
  <c r="X1968" i="13"/>
  <c r="B1968" i="13" s="1"/>
  <c r="Y1968" i="13"/>
  <c r="AA1968" i="13" s="1"/>
  <c r="Z1968" i="13"/>
  <c r="R1969" i="13"/>
  <c r="X1969" i="13"/>
  <c r="B1969" i="13" s="1"/>
  <c r="Y1969" i="13"/>
  <c r="Z1969" i="13"/>
  <c r="R1970" i="13"/>
  <c r="X1970" i="13"/>
  <c r="B1970" i="13" s="1"/>
  <c r="Y1970" i="13"/>
  <c r="Z1970" i="13"/>
  <c r="R1971" i="13"/>
  <c r="X1971" i="13"/>
  <c r="B1971" i="13" s="1"/>
  <c r="Y1971" i="13"/>
  <c r="Z1971" i="13"/>
  <c r="R1972" i="13"/>
  <c r="X1972" i="13"/>
  <c r="B1972" i="13" s="1"/>
  <c r="Y1972" i="13"/>
  <c r="AA1972" i="13" s="1"/>
  <c r="Z1972" i="13"/>
  <c r="R1973" i="13"/>
  <c r="X1973" i="13"/>
  <c r="B1973" i="13" s="1"/>
  <c r="Y1973" i="13"/>
  <c r="AA1973" i="13" s="1"/>
  <c r="Z1973" i="13"/>
  <c r="R1974" i="13"/>
  <c r="X1974" i="13"/>
  <c r="B1974" i="13" s="1"/>
  <c r="Y1974" i="13"/>
  <c r="Z1974" i="13"/>
  <c r="R1975" i="13"/>
  <c r="X1975" i="13"/>
  <c r="B1975" i="13" s="1"/>
  <c r="Y1975" i="13"/>
  <c r="Z1975" i="13"/>
  <c r="R1976" i="13"/>
  <c r="X1976" i="13"/>
  <c r="B1976" i="13" s="1"/>
  <c r="Y1976" i="13"/>
  <c r="Z1976" i="13"/>
  <c r="R1977" i="13"/>
  <c r="X1977" i="13"/>
  <c r="B1977" i="13" s="1"/>
  <c r="Y1977" i="13"/>
  <c r="AA1977" i="13" s="1"/>
  <c r="Z1977" i="13"/>
  <c r="R1978" i="13"/>
  <c r="X1978" i="13"/>
  <c r="B1978" i="13" s="1"/>
  <c r="Y1978" i="13"/>
  <c r="AA1978" i="13" s="1"/>
  <c r="Z1978" i="13"/>
  <c r="R1979" i="13"/>
  <c r="X1979" i="13"/>
  <c r="B1979" i="13" s="1"/>
  <c r="Y1979" i="13"/>
  <c r="Z1979" i="13"/>
  <c r="R1980" i="13"/>
  <c r="X1980" i="13"/>
  <c r="B1980" i="13" s="1"/>
  <c r="Y1980" i="13"/>
  <c r="Z1980" i="13"/>
  <c r="R1981" i="13"/>
  <c r="X1981" i="13"/>
  <c r="B1981" i="13" s="1"/>
  <c r="Y1981" i="13"/>
  <c r="Z1981" i="13"/>
  <c r="R1982" i="13"/>
  <c r="X1982" i="13"/>
  <c r="B1982" i="13" s="1"/>
  <c r="Y1982" i="13"/>
  <c r="Z1982" i="13"/>
  <c r="R1983" i="13"/>
  <c r="X1983" i="13"/>
  <c r="B1983" i="13" s="1"/>
  <c r="Y1983" i="13"/>
  <c r="Z1983" i="13"/>
  <c r="R1984" i="13"/>
  <c r="X1984" i="13"/>
  <c r="B1984" i="13" s="1"/>
  <c r="Y1984" i="13"/>
  <c r="Z1984" i="13"/>
  <c r="R1985" i="13"/>
  <c r="X1985" i="13"/>
  <c r="B1985" i="13" s="1"/>
  <c r="Y1985" i="13"/>
  <c r="Z1985" i="13"/>
  <c r="R1986" i="13"/>
  <c r="X1986" i="13"/>
  <c r="B1986" i="13" s="1"/>
  <c r="Y1986" i="13"/>
  <c r="AA1986" i="13" s="1"/>
  <c r="Z1986" i="13"/>
  <c r="R1987" i="13"/>
  <c r="X1987" i="13"/>
  <c r="B1987" i="13" s="1"/>
  <c r="Y1987" i="13"/>
  <c r="Z1987" i="13"/>
  <c r="R1988" i="13"/>
  <c r="X1988" i="13"/>
  <c r="B1988" i="13" s="1"/>
  <c r="Y1988" i="13"/>
  <c r="AA1988" i="13" s="1"/>
  <c r="Z1988" i="13"/>
  <c r="R1989" i="13"/>
  <c r="X1989" i="13"/>
  <c r="B1989" i="13" s="1"/>
  <c r="Y1989" i="13"/>
  <c r="Z1989" i="13"/>
  <c r="R1990" i="13"/>
  <c r="X1990" i="13"/>
  <c r="B1990" i="13" s="1"/>
  <c r="Y1990" i="13"/>
  <c r="Z1990" i="13"/>
  <c r="R1991" i="13"/>
  <c r="X1991" i="13"/>
  <c r="B1991" i="13" s="1"/>
  <c r="Y1991" i="13"/>
  <c r="Z1991" i="13"/>
  <c r="R1992" i="13"/>
  <c r="X1992" i="13"/>
  <c r="B1992" i="13" s="1"/>
  <c r="Y1992" i="13"/>
  <c r="Z1992" i="13"/>
  <c r="R1993" i="13"/>
  <c r="X1993" i="13"/>
  <c r="B1993" i="13" s="1"/>
  <c r="Y1993" i="13"/>
  <c r="AA1993" i="13" s="1"/>
  <c r="Z1993" i="13"/>
  <c r="R1994" i="13"/>
  <c r="X1994" i="13"/>
  <c r="B1994" i="13" s="1"/>
  <c r="Y1994" i="13"/>
  <c r="AA1994" i="13" s="1"/>
  <c r="Z1994" i="13"/>
  <c r="R1995" i="13"/>
  <c r="X1995" i="13"/>
  <c r="B1995" i="13" s="1"/>
  <c r="Y1995" i="13"/>
  <c r="Z1995" i="13"/>
  <c r="R1996" i="13"/>
  <c r="X1996" i="13"/>
  <c r="B1996" i="13" s="1"/>
  <c r="Y1996" i="13"/>
  <c r="Z1996" i="13"/>
  <c r="R1997" i="13"/>
  <c r="X1997" i="13"/>
  <c r="B1997" i="13" s="1"/>
  <c r="Y1997" i="13"/>
  <c r="AA1997" i="13" s="1"/>
  <c r="Z1997" i="13"/>
  <c r="R1998" i="13"/>
  <c r="X1998" i="13"/>
  <c r="B1998" i="13" s="1"/>
  <c r="Y1998" i="13"/>
  <c r="Z1998" i="13"/>
  <c r="R1999" i="13"/>
  <c r="X1999" i="13"/>
  <c r="B1999" i="13" s="1"/>
  <c r="Y1999" i="13"/>
  <c r="Z1999" i="13"/>
  <c r="R2000" i="13"/>
  <c r="X2000" i="13"/>
  <c r="B2000" i="13" s="1"/>
  <c r="Y2000" i="13"/>
  <c r="AA2000" i="13" s="1"/>
  <c r="Z2000" i="13"/>
  <c r="R2001" i="13"/>
  <c r="X2001" i="13"/>
  <c r="B2001" i="13" s="1"/>
  <c r="Y2001" i="13"/>
  <c r="Z2001" i="13"/>
  <c r="R2002" i="13"/>
  <c r="X2002" i="13"/>
  <c r="B2002" i="13" s="1"/>
  <c r="Y2002" i="13"/>
  <c r="Z2002" i="13"/>
  <c r="R2003" i="13"/>
  <c r="X2003" i="13"/>
  <c r="B2003" i="13" s="1"/>
  <c r="Y2003" i="13"/>
  <c r="Z2003" i="13"/>
  <c r="R2004" i="13"/>
  <c r="X2004" i="13"/>
  <c r="B2004" i="13" s="1"/>
  <c r="Y2004" i="13"/>
  <c r="AA2004" i="13" s="1"/>
  <c r="Z2004" i="13"/>
  <c r="R2005" i="13"/>
  <c r="X2005" i="13"/>
  <c r="B2005" i="13" s="1"/>
  <c r="Y2005" i="13"/>
  <c r="Z2005" i="13"/>
  <c r="R2006" i="13"/>
  <c r="X2006" i="13"/>
  <c r="B2006" i="13" s="1"/>
  <c r="Y2006" i="13"/>
  <c r="AA2006" i="13" s="1"/>
  <c r="Z2006" i="13"/>
  <c r="R2007" i="13"/>
  <c r="X2007" i="13"/>
  <c r="B2007" i="13" s="1"/>
  <c r="Y2007" i="13"/>
  <c r="Z2007" i="13"/>
  <c r="R2008" i="13"/>
  <c r="X2008" i="13"/>
  <c r="B2008" i="13" s="1"/>
  <c r="Y2008" i="13"/>
  <c r="Z2008" i="13"/>
  <c r="R2009" i="13"/>
  <c r="X2009" i="13"/>
  <c r="B2009" i="13" s="1"/>
  <c r="Y2009" i="13"/>
  <c r="AA2009" i="13" s="1"/>
  <c r="Z2009" i="13"/>
  <c r="R2010" i="13"/>
  <c r="X2010" i="13"/>
  <c r="B2010" i="13" s="1"/>
  <c r="Y2010" i="13"/>
  <c r="Z2010" i="13"/>
  <c r="R2011" i="13"/>
  <c r="X2011" i="13"/>
  <c r="B2011" i="13" s="1"/>
  <c r="Y2011" i="13"/>
  <c r="Z2011" i="13"/>
  <c r="R2012" i="13"/>
  <c r="X2012" i="13"/>
  <c r="B2012" i="13" s="1"/>
  <c r="Y2012" i="13"/>
  <c r="Z2012" i="13"/>
  <c r="R2013" i="13"/>
  <c r="X2013" i="13"/>
  <c r="B2013" i="13" s="1"/>
  <c r="Y2013" i="13"/>
  <c r="Z2013" i="13"/>
  <c r="R2014" i="13"/>
  <c r="X2014" i="13"/>
  <c r="B2014" i="13" s="1"/>
  <c r="Y2014" i="13"/>
  <c r="AA2014" i="13" s="1"/>
  <c r="Z2014" i="13"/>
  <c r="R2015" i="13"/>
  <c r="X2015" i="13"/>
  <c r="B2015" i="13" s="1"/>
  <c r="Y2015" i="13"/>
  <c r="Z2015" i="13"/>
  <c r="R2016" i="13"/>
  <c r="X2016" i="13"/>
  <c r="B2016" i="13" s="1"/>
  <c r="Y2016" i="13"/>
  <c r="Z2016" i="13"/>
  <c r="R2017" i="13"/>
  <c r="X2017" i="13"/>
  <c r="B2017" i="13" s="1"/>
  <c r="Y2017" i="13"/>
  <c r="Z2017" i="13"/>
  <c r="R2018" i="13"/>
  <c r="X2018" i="13"/>
  <c r="B2018" i="13" s="1"/>
  <c r="Y2018" i="13"/>
  <c r="Z2018" i="13"/>
  <c r="R2019" i="13"/>
  <c r="X2019" i="13"/>
  <c r="B2019" i="13" s="1"/>
  <c r="Y2019" i="13"/>
  <c r="Z2019" i="13"/>
  <c r="R2020" i="13"/>
  <c r="X2020" i="13"/>
  <c r="B2020" i="13" s="1"/>
  <c r="Y2020" i="13"/>
  <c r="Z2020" i="13"/>
  <c r="R2021" i="13"/>
  <c r="X2021" i="13"/>
  <c r="B2021" i="13" s="1"/>
  <c r="Y2021" i="13"/>
  <c r="Z2021" i="13"/>
  <c r="R2022" i="13"/>
  <c r="X2022" i="13"/>
  <c r="B2022" i="13" s="1"/>
  <c r="Y2022" i="13"/>
  <c r="Z2022" i="13"/>
  <c r="R2023" i="13"/>
  <c r="X2023" i="13"/>
  <c r="B2023" i="13" s="1"/>
  <c r="Y2023" i="13"/>
  <c r="Z2023" i="13"/>
  <c r="R2024" i="13"/>
  <c r="X2024" i="13"/>
  <c r="B2024" i="13" s="1"/>
  <c r="Y2024" i="13"/>
  <c r="Z2024" i="13"/>
  <c r="R2025" i="13"/>
  <c r="X2025" i="13"/>
  <c r="B2025" i="13" s="1"/>
  <c r="Y2025" i="13"/>
  <c r="Z2025" i="13"/>
  <c r="R2026" i="13"/>
  <c r="X2026" i="13"/>
  <c r="B2026" i="13" s="1"/>
  <c r="Y2026" i="13"/>
  <c r="AA2026" i="13" s="1"/>
  <c r="Z2026" i="13"/>
  <c r="R2027" i="13"/>
  <c r="X2027" i="13"/>
  <c r="B2027" i="13" s="1"/>
  <c r="Y2027" i="13"/>
  <c r="Z2027" i="13"/>
  <c r="R2028" i="13"/>
  <c r="X2028" i="13"/>
  <c r="B2028" i="13" s="1"/>
  <c r="Y2028" i="13"/>
  <c r="Z2028" i="13"/>
  <c r="R2029" i="13"/>
  <c r="X2029" i="13"/>
  <c r="B2029" i="13" s="1"/>
  <c r="Y2029" i="13"/>
  <c r="Z2029" i="13"/>
  <c r="R2030" i="13"/>
  <c r="X2030" i="13"/>
  <c r="B2030" i="13" s="1"/>
  <c r="Y2030" i="13"/>
  <c r="AA2030" i="13" s="1"/>
  <c r="Z2030" i="13"/>
  <c r="R2031" i="13"/>
  <c r="X2031" i="13"/>
  <c r="B2031" i="13" s="1"/>
  <c r="Y2031" i="13"/>
  <c r="Z2031" i="13"/>
  <c r="R2032" i="13"/>
  <c r="X2032" i="13"/>
  <c r="B2032" i="13" s="1"/>
  <c r="Y2032" i="13"/>
  <c r="Z2032" i="13"/>
  <c r="R2033" i="13"/>
  <c r="X2033" i="13"/>
  <c r="B2033" i="13" s="1"/>
  <c r="Y2033" i="13"/>
  <c r="Z2033" i="13"/>
  <c r="R2034" i="13"/>
  <c r="X2034" i="13"/>
  <c r="B2034" i="13" s="1"/>
  <c r="Y2034" i="13"/>
  <c r="AA2034" i="13" s="1"/>
  <c r="Z2034" i="13"/>
  <c r="R2035" i="13"/>
  <c r="X2035" i="13"/>
  <c r="B2035" i="13" s="1"/>
  <c r="Y2035" i="13"/>
  <c r="Z2035" i="13"/>
  <c r="R2036" i="13"/>
  <c r="X2036" i="13"/>
  <c r="B2036" i="13" s="1"/>
  <c r="Y2036" i="13"/>
  <c r="Z2036" i="13"/>
  <c r="R2037" i="13"/>
  <c r="X2037" i="13"/>
  <c r="B2037" i="13" s="1"/>
  <c r="Y2037" i="13"/>
  <c r="Z2037" i="13"/>
  <c r="R2038" i="13"/>
  <c r="X2038" i="13"/>
  <c r="B2038" i="13" s="1"/>
  <c r="Y2038" i="13"/>
  <c r="Z2038" i="13"/>
  <c r="R2039" i="13"/>
  <c r="X2039" i="13"/>
  <c r="B2039" i="13" s="1"/>
  <c r="Y2039" i="13"/>
  <c r="Z2039" i="13"/>
  <c r="R2040" i="13"/>
  <c r="X2040" i="13"/>
  <c r="B2040" i="13" s="1"/>
  <c r="Y2040" i="13"/>
  <c r="Z2040" i="13"/>
  <c r="R2041" i="13"/>
  <c r="X2041" i="13"/>
  <c r="B2041" i="13" s="1"/>
  <c r="Y2041" i="13"/>
  <c r="Z2041" i="13"/>
  <c r="R2042" i="13"/>
  <c r="X2042" i="13"/>
  <c r="B2042" i="13" s="1"/>
  <c r="Y2042" i="13"/>
  <c r="Z2042" i="13"/>
  <c r="R2043" i="13"/>
  <c r="X2043" i="13"/>
  <c r="B2043" i="13" s="1"/>
  <c r="Y2043" i="13"/>
  <c r="Z2043" i="13"/>
  <c r="R2044" i="13"/>
  <c r="X2044" i="13"/>
  <c r="B2044" i="13" s="1"/>
  <c r="Y2044" i="13"/>
  <c r="Z2044" i="13"/>
  <c r="R2045" i="13"/>
  <c r="X2045" i="13"/>
  <c r="B2045" i="13" s="1"/>
  <c r="Y2045" i="13"/>
  <c r="Z2045" i="13"/>
  <c r="R2046" i="13"/>
  <c r="X2046" i="13"/>
  <c r="B2046" i="13" s="1"/>
  <c r="Y2046" i="13"/>
  <c r="Z2046" i="13"/>
  <c r="R2047" i="13"/>
  <c r="X2047" i="13"/>
  <c r="B2047" i="13" s="1"/>
  <c r="Y2047" i="13"/>
  <c r="Z2047" i="13"/>
  <c r="R2048" i="13"/>
  <c r="X2048" i="13"/>
  <c r="B2048" i="13" s="1"/>
  <c r="Y2048" i="13"/>
  <c r="Z2048" i="13"/>
  <c r="R2049" i="13"/>
  <c r="X2049" i="13"/>
  <c r="B2049" i="13" s="1"/>
  <c r="Y2049" i="13"/>
  <c r="Z2049" i="13"/>
  <c r="R2050" i="13"/>
  <c r="X2050" i="13"/>
  <c r="B2050" i="13" s="1"/>
  <c r="Y2050" i="13"/>
  <c r="Z2050" i="13"/>
  <c r="R2051" i="13"/>
  <c r="X2051" i="13"/>
  <c r="B2051" i="13" s="1"/>
  <c r="Y2051" i="13"/>
  <c r="Z2051" i="13"/>
  <c r="R2052" i="13"/>
  <c r="X2052" i="13"/>
  <c r="B2052" i="13" s="1"/>
  <c r="Y2052" i="13"/>
  <c r="Z2052" i="13"/>
  <c r="R2053" i="13"/>
  <c r="X2053" i="13"/>
  <c r="B2053" i="13" s="1"/>
  <c r="Y2053" i="13"/>
  <c r="Z2053" i="13"/>
  <c r="R2054" i="13"/>
  <c r="X2054" i="13"/>
  <c r="B2054" i="13" s="1"/>
  <c r="Y2054" i="13"/>
  <c r="AA2054" i="13" s="1"/>
  <c r="Z2054" i="13"/>
  <c r="R2055" i="13"/>
  <c r="X2055" i="13"/>
  <c r="B2055" i="13" s="1"/>
  <c r="Y2055" i="13"/>
  <c r="Z2055" i="13"/>
  <c r="R2056" i="13"/>
  <c r="X2056" i="13"/>
  <c r="B2056" i="13" s="1"/>
  <c r="Y2056" i="13"/>
  <c r="Z2056" i="13"/>
  <c r="R2057" i="13"/>
  <c r="X2057" i="13"/>
  <c r="B2057" i="13" s="1"/>
  <c r="Y2057" i="13"/>
  <c r="Z2057" i="13"/>
  <c r="R2058" i="13"/>
  <c r="X2058" i="13"/>
  <c r="B2058" i="13" s="1"/>
  <c r="Y2058" i="13"/>
  <c r="Z2058" i="13"/>
  <c r="R2059" i="13"/>
  <c r="X2059" i="13"/>
  <c r="B2059" i="13" s="1"/>
  <c r="Y2059" i="13"/>
  <c r="Z2059" i="13"/>
  <c r="R2060" i="13"/>
  <c r="X2060" i="13"/>
  <c r="B2060" i="13" s="1"/>
  <c r="Y2060" i="13"/>
  <c r="Z2060" i="13"/>
  <c r="R2061" i="13"/>
  <c r="X2061" i="13"/>
  <c r="B2061" i="13" s="1"/>
  <c r="Y2061" i="13"/>
  <c r="Z2061" i="13"/>
  <c r="R2062" i="13"/>
  <c r="X2062" i="13"/>
  <c r="B2062" i="13" s="1"/>
  <c r="Y2062" i="13"/>
  <c r="AA2062" i="13" s="1"/>
  <c r="Z2062" i="13"/>
  <c r="R2063" i="13"/>
  <c r="X2063" i="13"/>
  <c r="B2063" i="13" s="1"/>
  <c r="Y2063" i="13"/>
  <c r="Z2063" i="13"/>
  <c r="R2064" i="13"/>
  <c r="X2064" i="13"/>
  <c r="B2064" i="13" s="1"/>
  <c r="Y2064" i="13"/>
  <c r="AA2064" i="13" s="1"/>
  <c r="Z2064" i="13"/>
  <c r="R2065" i="13"/>
  <c r="X2065" i="13"/>
  <c r="B2065" i="13" s="1"/>
  <c r="Y2065" i="13"/>
  <c r="Z2065" i="13"/>
  <c r="R2066" i="13"/>
  <c r="X2066" i="13"/>
  <c r="B2066" i="13" s="1"/>
  <c r="Y2066" i="13"/>
  <c r="AA2066" i="13" s="1"/>
  <c r="Z2066" i="13"/>
  <c r="R2067" i="13"/>
  <c r="X2067" i="13"/>
  <c r="B2067" i="13" s="1"/>
  <c r="Y2067" i="13"/>
  <c r="Z2067" i="13"/>
  <c r="R2068" i="13"/>
  <c r="X2068" i="13"/>
  <c r="B2068" i="13" s="1"/>
  <c r="Y2068" i="13"/>
  <c r="Z2068" i="13"/>
  <c r="R2069" i="13"/>
  <c r="X2069" i="13"/>
  <c r="B2069" i="13" s="1"/>
  <c r="Y2069" i="13"/>
  <c r="Z2069" i="13"/>
  <c r="R2070" i="13"/>
  <c r="X2070" i="13"/>
  <c r="B2070" i="13" s="1"/>
  <c r="Y2070" i="13"/>
  <c r="AA2070" i="13" s="1"/>
  <c r="Z2070" i="13"/>
  <c r="R2071" i="13"/>
  <c r="X2071" i="13"/>
  <c r="B2071" i="13" s="1"/>
  <c r="Y2071" i="13"/>
  <c r="Z2071" i="13"/>
  <c r="R2072" i="13"/>
  <c r="X2072" i="13"/>
  <c r="B2072" i="13" s="1"/>
  <c r="Y2072" i="13"/>
  <c r="Z2072" i="13"/>
  <c r="R2073" i="13"/>
  <c r="X2073" i="13"/>
  <c r="B2073" i="13" s="1"/>
  <c r="Y2073" i="13"/>
  <c r="Z2073" i="13"/>
  <c r="R2074" i="13"/>
  <c r="X2074" i="13"/>
  <c r="B2074" i="13" s="1"/>
  <c r="Y2074" i="13"/>
  <c r="Z2074" i="13"/>
  <c r="R2075" i="13"/>
  <c r="X2075" i="13"/>
  <c r="B2075" i="13" s="1"/>
  <c r="Y2075" i="13"/>
  <c r="Z2075" i="13"/>
  <c r="R2076" i="13"/>
  <c r="X2076" i="13"/>
  <c r="B2076" i="13" s="1"/>
  <c r="Y2076" i="13"/>
  <c r="Z2076" i="13"/>
  <c r="R2077" i="13"/>
  <c r="X2077" i="13"/>
  <c r="B2077" i="13" s="1"/>
  <c r="Y2077" i="13"/>
  <c r="Z2077" i="13"/>
  <c r="R2078" i="13"/>
  <c r="X2078" i="13"/>
  <c r="B2078" i="13" s="1"/>
  <c r="Y2078" i="13"/>
  <c r="Z2078" i="13"/>
  <c r="R2079" i="13"/>
  <c r="X2079" i="13"/>
  <c r="B2079" i="13" s="1"/>
  <c r="Y2079" i="13"/>
  <c r="Z2079" i="13"/>
  <c r="R2080" i="13"/>
  <c r="X2080" i="13"/>
  <c r="B2080" i="13" s="1"/>
  <c r="Y2080" i="13"/>
  <c r="Z2080" i="13"/>
  <c r="R2081" i="13"/>
  <c r="X2081" i="13"/>
  <c r="B2081" i="13" s="1"/>
  <c r="Y2081" i="13"/>
  <c r="Z2081" i="13"/>
  <c r="R2082" i="13"/>
  <c r="X2082" i="13"/>
  <c r="B2082" i="13" s="1"/>
  <c r="Y2082" i="13"/>
  <c r="Z2082" i="13"/>
  <c r="R2083" i="13"/>
  <c r="X2083" i="13"/>
  <c r="B2083" i="13" s="1"/>
  <c r="Y2083" i="13"/>
  <c r="Z2083" i="13"/>
  <c r="R2084" i="13"/>
  <c r="X2084" i="13"/>
  <c r="B2084" i="13" s="1"/>
  <c r="Y2084" i="13"/>
  <c r="Z2084" i="13"/>
  <c r="R2085" i="13"/>
  <c r="X2085" i="13"/>
  <c r="B2085" i="13" s="1"/>
  <c r="Y2085" i="13"/>
  <c r="Z2085" i="13"/>
  <c r="R2086" i="13"/>
  <c r="X2086" i="13"/>
  <c r="B2086" i="13" s="1"/>
  <c r="Y2086" i="13"/>
  <c r="AA2086" i="13" s="1"/>
  <c r="Z2086" i="13"/>
  <c r="R2087" i="13"/>
  <c r="X2087" i="13"/>
  <c r="B2087" i="13" s="1"/>
  <c r="Y2087" i="13"/>
  <c r="Z2087" i="13"/>
  <c r="R2088" i="13"/>
  <c r="X2088" i="13"/>
  <c r="B2088" i="13" s="1"/>
  <c r="Y2088" i="13"/>
  <c r="Z2088" i="13"/>
  <c r="R2089" i="13"/>
  <c r="X2089" i="13"/>
  <c r="B2089" i="13" s="1"/>
  <c r="Y2089" i="13"/>
  <c r="Z2089" i="13"/>
  <c r="R2090" i="13"/>
  <c r="X2090" i="13"/>
  <c r="B2090" i="13" s="1"/>
  <c r="Y2090" i="13"/>
  <c r="Z2090" i="13"/>
  <c r="R2091" i="13"/>
  <c r="X2091" i="13"/>
  <c r="B2091" i="13" s="1"/>
  <c r="Y2091" i="13"/>
  <c r="Z2091" i="13"/>
  <c r="R2092" i="13"/>
  <c r="X2092" i="13"/>
  <c r="B2092" i="13" s="1"/>
  <c r="Y2092" i="13"/>
  <c r="Z2092" i="13"/>
  <c r="R2093" i="13"/>
  <c r="X2093" i="13"/>
  <c r="B2093" i="13" s="1"/>
  <c r="Y2093" i="13"/>
  <c r="Z2093" i="13"/>
  <c r="R2094" i="13"/>
  <c r="X2094" i="13"/>
  <c r="B2094" i="13" s="1"/>
  <c r="Y2094" i="13"/>
  <c r="AA2094" i="13" s="1"/>
  <c r="Z2094" i="13"/>
  <c r="R2095" i="13"/>
  <c r="X2095" i="13"/>
  <c r="B2095" i="13" s="1"/>
  <c r="Y2095" i="13"/>
  <c r="Z2095" i="13"/>
  <c r="R2096" i="13"/>
  <c r="X2096" i="13"/>
  <c r="B2096" i="13" s="1"/>
  <c r="Y2096" i="13"/>
  <c r="Z2096" i="13"/>
  <c r="R2097" i="13"/>
  <c r="X2097" i="13"/>
  <c r="B2097" i="13" s="1"/>
  <c r="Y2097" i="13"/>
  <c r="Z2097" i="13"/>
  <c r="R2098" i="13"/>
  <c r="X2098" i="13"/>
  <c r="B2098" i="13" s="1"/>
  <c r="Y2098" i="13"/>
  <c r="Z2098" i="13"/>
  <c r="R2099" i="13"/>
  <c r="X2099" i="13"/>
  <c r="B2099" i="13" s="1"/>
  <c r="Y2099" i="13"/>
  <c r="Z2099" i="13"/>
  <c r="R2100" i="13"/>
  <c r="X2100" i="13"/>
  <c r="B2100" i="13" s="1"/>
  <c r="Y2100" i="13"/>
  <c r="Z2100" i="13"/>
  <c r="R2101" i="13"/>
  <c r="X2101" i="13"/>
  <c r="B2101" i="13" s="1"/>
  <c r="Y2101" i="13"/>
  <c r="Z2101" i="13"/>
  <c r="R2102" i="13"/>
  <c r="X2102" i="13"/>
  <c r="B2102" i="13" s="1"/>
  <c r="Y2102" i="13"/>
  <c r="Z2102" i="13"/>
  <c r="R2103" i="13"/>
  <c r="X2103" i="13"/>
  <c r="B2103" i="13" s="1"/>
  <c r="Y2103" i="13"/>
  <c r="Z2103" i="13"/>
  <c r="R2104" i="13"/>
  <c r="X2104" i="13"/>
  <c r="B2104" i="13" s="1"/>
  <c r="Y2104" i="13"/>
  <c r="Z2104" i="13"/>
  <c r="R2105" i="13"/>
  <c r="X2105" i="13"/>
  <c r="B2105" i="13" s="1"/>
  <c r="Y2105" i="13"/>
  <c r="Z2105" i="13"/>
  <c r="R2106" i="13"/>
  <c r="X2106" i="13"/>
  <c r="B2106" i="13" s="1"/>
  <c r="Y2106" i="13"/>
  <c r="Z2106" i="13"/>
  <c r="R2107" i="13"/>
  <c r="X2107" i="13"/>
  <c r="B2107" i="13" s="1"/>
  <c r="Y2107" i="13"/>
  <c r="Z2107" i="13"/>
  <c r="R2108" i="13"/>
  <c r="X2108" i="13"/>
  <c r="B2108" i="13" s="1"/>
  <c r="Y2108" i="13"/>
  <c r="Z2108" i="13"/>
  <c r="R2109" i="13"/>
  <c r="X2109" i="13"/>
  <c r="B2109" i="13" s="1"/>
  <c r="Y2109" i="13"/>
  <c r="Z2109" i="13"/>
  <c r="R2110" i="13"/>
  <c r="X2110" i="13"/>
  <c r="B2110" i="13" s="1"/>
  <c r="Y2110" i="13"/>
  <c r="Z2110" i="13"/>
  <c r="R2111" i="13"/>
  <c r="X2111" i="13"/>
  <c r="B2111" i="13" s="1"/>
  <c r="Y2111" i="13"/>
  <c r="Z2111" i="13"/>
  <c r="R2112" i="13"/>
  <c r="X2112" i="13"/>
  <c r="B2112" i="13" s="1"/>
  <c r="Y2112" i="13"/>
  <c r="Z2112" i="13"/>
  <c r="R2113" i="13"/>
  <c r="X2113" i="13"/>
  <c r="B2113" i="13" s="1"/>
  <c r="Y2113" i="13"/>
  <c r="Z2113" i="13"/>
  <c r="R2114" i="13"/>
  <c r="X2114" i="13"/>
  <c r="B2114" i="13" s="1"/>
  <c r="Y2114" i="13"/>
  <c r="Z2114" i="13"/>
  <c r="R2115" i="13"/>
  <c r="X2115" i="13"/>
  <c r="B2115" i="13" s="1"/>
  <c r="Y2115" i="13"/>
  <c r="Z2115" i="13"/>
  <c r="R2116" i="13"/>
  <c r="X2116" i="13"/>
  <c r="B2116" i="13" s="1"/>
  <c r="Y2116" i="13"/>
  <c r="Z2116" i="13"/>
  <c r="R2117" i="13"/>
  <c r="X2117" i="13"/>
  <c r="B2117" i="13" s="1"/>
  <c r="Y2117" i="13"/>
  <c r="Z2117" i="13"/>
  <c r="R2118" i="13"/>
  <c r="X2118" i="13"/>
  <c r="B2118" i="13" s="1"/>
  <c r="Y2118" i="13"/>
  <c r="AA2118" i="13" s="1"/>
  <c r="Z2118" i="13"/>
  <c r="R2119" i="13"/>
  <c r="X2119" i="13"/>
  <c r="B2119" i="13" s="1"/>
  <c r="Y2119" i="13"/>
  <c r="Z2119" i="13"/>
  <c r="R2120" i="13"/>
  <c r="X2120" i="13"/>
  <c r="B2120" i="13" s="1"/>
  <c r="Y2120" i="13"/>
  <c r="Z2120" i="13"/>
  <c r="R2121" i="13"/>
  <c r="X2121" i="13"/>
  <c r="B2121" i="13" s="1"/>
  <c r="Y2121" i="13"/>
  <c r="Z2121" i="13"/>
  <c r="R2122" i="13"/>
  <c r="X2122" i="13"/>
  <c r="B2122" i="13" s="1"/>
  <c r="Y2122" i="13"/>
  <c r="Z2122" i="13"/>
  <c r="R2123" i="13"/>
  <c r="X2123" i="13"/>
  <c r="B2123" i="13" s="1"/>
  <c r="Y2123" i="13"/>
  <c r="Z2123" i="13"/>
  <c r="R2124" i="13"/>
  <c r="X2124" i="13"/>
  <c r="B2124" i="13" s="1"/>
  <c r="Y2124" i="13"/>
  <c r="Z2124" i="13"/>
  <c r="R2125" i="13"/>
  <c r="X2125" i="13"/>
  <c r="B2125" i="13" s="1"/>
  <c r="Y2125" i="13"/>
  <c r="Z2125" i="13"/>
  <c r="R2126" i="13"/>
  <c r="X2126" i="13"/>
  <c r="B2126" i="13" s="1"/>
  <c r="Y2126" i="13"/>
  <c r="AA2126" i="13" s="1"/>
  <c r="Z2126" i="13"/>
  <c r="R2127" i="13"/>
  <c r="X2127" i="13"/>
  <c r="B2127" i="13" s="1"/>
  <c r="Y2127" i="13"/>
  <c r="Z2127" i="13"/>
  <c r="R2128" i="13"/>
  <c r="X2128" i="13"/>
  <c r="B2128" i="13" s="1"/>
  <c r="Y2128" i="13"/>
  <c r="Z2128" i="13"/>
  <c r="R2129" i="13"/>
  <c r="X2129" i="13"/>
  <c r="B2129" i="13" s="1"/>
  <c r="Y2129" i="13"/>
  <c r="Z2129" i="13"/>
  <c r="R2130" i="13"/>
  <c r="X2130" i="13"/>
  <c r="B2130" i="13" s="1"/>
  <c r="Y2130" i="13"/>
  <c r="Z2130" i="13"/>
  <c r="R2131" i="13"/>
  <c r="X2131" i="13"/>
  <c r="B2131" i="13" s="1"/>
  <c r="Y2131" i="13"/>
  <c r="Z2131" i="13"/>
  <c r="R2132" i="13"/>
  <c r="X2132" i="13"/>
  <c r="B2132" i="13" s="1"/>
  <c r="Y2132" i="13"/>
  <c r="Z2132" i="13"/>
  <c r="R2133" i="13"/>
  <c r="X2133" i="13"/>
  <c r="B2133" i="13" s="1"/>
  <c r="Y2133" i="13"/>
  <c r="Z2133" i="13"/>
  <c r="R2134" i="13"/>
  <c r="X2134" i="13"/>
  <c r="B2134" i="13" s="1"/>
  <c r="Y2134" i="13"/>
  <c r="AA2134" i="13" s="1"/>
  <c r="Z2134" i="13"/>
  <c r="R2135" i="13"/>
  <c r="X2135" i="13"/>
  <c r="B2135" i="13" s="1"/>
  <c r="Y2135" i="13"/>
  <c r="Z2135" i="13"/>
  <c r="R2136" i="13"/>
  <c r="X2136" i="13"/>
  <c r="B2136" i="13" s="1"/>
  <c r="Y2136" i="13"/>
  <c r="Z2136" i="13"/>
  <c r="R2137" i="13"/>
  <c r="X2137" i="13"/>
  <c r="B2137" i="13" s="1"/>
  <c r="Y2137" i="13"/>
  <c r="Z2137" i="13"/>
  <c r="R2138" i="13"/>
  <c r="X2138" i="13"/>
  <c r="B2138" i="13" s="1"/>
  <c r="Y2138" i="13"/>
  <c r="Z2138" i="13"/>
  <c r="R2139" i="13"/>
  <c r="X2139" i="13"/>
  <c r="B2139" i="13" s="1"/>
  <c r="Y2139" i="13"/>
  <c r="Z2139" i="13"/>
  <c r="R2140" i="13"/>
  <c r="X2140" i="13"/>
  <c r="B2140" i="13" s="1"/>
  <c r="Y2140" i="13"/>
  <c r="Z2140" i="13"/>
  <c r="R2141" i="13"/>
  <c r="X2141" i="13"/>
  <c r="B2141" i="13" s="1"/>
  <c r="Y2141" i="13"/>
  <c r="Z2141" i="13"/>
  <c r="R2142" i="13"/>
  <c r="X2142" i="13"/>
  <c r="B2142" i="13" s="1"/>
  <c r="Y2142" i="13"/>
  <c r="Z2142" i="13"/>
  <c r="R2143" i="13"/>
  <c r="X2143" i="13"/>
  <c r="B2143" i="13" s="1"/>
  <c r="Y2143" i="13"/>
  <c r="Z2143" i="13"/>
  <c r="R2144" i="13"/>
  <c r="X2144" i="13"/>
  <c r="B2144" i="13" s="1"/>
  <c r="Y2144" i="13"/>
  <c r="Z2144" i="13"/>
  <c r="R2145" i="13"/>
  <c r="X2145" i="13"/>
  <c r="B2145" i="13" s="1"/>
  <c r="Y2145" i="13"/>
  <c r="Z2145" i="13"/>
  <c r="R2146" i="13"/>
  <c r="X2146" i="13"/>
  <c r="B2146" i="13" s="1"/>
  <c r="Y2146" i="13"/>
  <c r="AA2146" i="13" s="1"/>
  <c r="Z2146" i="13"/>
  <c r="R2147" i="13"/>
  <c r="X2147" i="13"/>
  <c r="B2147" i="13" s="1"/>
  <c r="Y2147" i="13"/>
  <c r="Z2147" i="13"/>
  <c r="R2148" i="13"/>
  <c r="X2148" i="13"/>
  <c r="B2148" i="13" s="1"/>
  <c r="Y2148" i="13"/>
  <c r="Z2148" i="13"/>
  <c r="R2149" i="13"/>
  <c r="X2149" i="13"/>
  <c r="B2149" i="13" s="1"/>
  <c r="Y2149" i="13"/>
  <c r="Z2149" i="13"/>
  <c r="R2150" i="13"/>
  <c r="X2150" i="13"/>
  <c r="B2150" i="13" s="1"/>
  <c r="Y2150" i="13"/>
  <c r="AA2150" i="13" s="1"/>
  <c r="Z2150" i="13"/>
  <c r="R2151" i="13"/>
  <c r="X2151" i="13"/>
  <c r="B2151" i="13" s="1"/>
  <c r="Y2151" i="13"/>
  <c r="Z2151" i="13"/>
  <c r="R2152" i="13"/>
  <c r="X2152" i="13"/>
  <c r="B2152" i="13" s="1"/>
  <c r="Y2152" i="13"/>
  <c r="Z2152" i="13"/>
  <c r="R2153" i="13"/>
  <c r="X2153" i="13"/>
  <c r="B2153" i="13" s="1"/>
  <c r="Y2153" i="13"/>
  <c r="Z2153" i="13"/>
  <c r="R2154" i="13"/>
  <c r="X2154" i="13"/>
  <c r="B2154" i="13" s="1"/>
  <c r="Y2154" i="13"/>
  <c r="AA2154" i="13" s="1"/>
  <c r="Z2154" i="13"/>
  <c r="R2155" i="13"/>
  <c r="X2155" i="13"/>
  <c r="B2155" i="13" s="1"/>
  <c r="Y2155" i="13"/>
  <c r="Z2155" i="13"/>
  <c r="R2156" i="13"/>
  <c r="X2156" i="13"/>
  <c r="B2156" i="13" s="1"/>
  <c r="Y2156" i="13"/>
  <c r="Z2156" i="13"/>
  <c r="R2157" i="13"/>
  <c r="X2157" i="13"/>
  <c r="B2157" i="13" s="1"/>
  <c r="Y2157" i="13"/>
  <c r="Z2157" i="13"/>
  <c r="R2158" i="13"/>
  <c r="X2158" i="13"/>
  <c r="B2158" i="13" s="1"/>
  <c r="Y2158" i="13"/>
  <c r="AA2158" i="13" s="1"/>
  <c r="Z2158" i="13"/>
  <c r="R2159" i="13"/>
  <c r="X2159" i="13"/>
  <c r="B2159" i="13" s="1"/>
  <c r="Y2159" i="13"/>
  <c r="Z2159" i="13"/>
  <c r="R2160" i="13"/>
  <c r="X2160" i="13"/>
  <c r="B2160" i="13" s="1"/>
  <c r="Y2160" i="13"/>
  <c r="Z2160" i="13"/>
  <c r="R2161" i="13"/>
  <c r="X2161" i="13"/>
  <c r="B2161" i="13" s="1"/>
  <c r="Y2161" i="13"/>
  <c r="Z2161" i="13"/>
  <c r="R2162" i="13"/>
  <c r="X2162" i="13"/>
  <c r="B2162" i="13" s="1"/>
  <c r="Y2162" i="13"/>
  <c r="AA2162" i="13" s="1"/>
  <c r="Z2162" i="13"/>
  <c r="R2163" i="13"/>
  <c r="X2163" i="13"/>
  <c r="B2163" i="13" s="1"/>
  <c r="Y2163" i="13"/>
  <c r="Z2163" i="13"/>
  <c r="R2164" i="13"/>
  <c r="X2164" i="13"/>
  <c r="B2164" i="13" s="1"/>
  <c r="Y2164" i="13"/>
  <c r="Z2164" i="13"/>
  <c r="R2165" i="13"/>
  <c r="X2165" i="13"/>
  <c r="B2165" i="13" s="1"/>
  <c r="Y2165" i="13"/>
  <c r="Z2165" i="13"/>
  <c r="R2166" i="13"/>
  <c r="X2166" i="13"/>
  <c r="B2166" i="13" s="1"/>
  <c r="Y2166" i="13"/>
  <c r="Z2166" i="13"/>
  <c r="R2167" i="13"/>
  <c r="X2167" i="13"/>
  <c r="B2167" i="13" s="1"/>
  <c r="Y2167" i="13"/>
  <c r="Z2167" i="13"/>
  <c r="R2168" i="13"/>
  <c r="X2168" i="13"/>
  <c r="B2168" i="13" s="1"/>
  <c r="Y2168" i="13"/>
  <c r="Z2168" i="13"/>
  <c r="R2169" i="13"/>
  <c r="X2169" i="13"/>
  <c r="B2169" i="13" s="1"/>
  <c r="Y2169" i="13"/>
  <c r="Z2169" i="13"/>
  <c r="R2170" i="13"/>
  <c r="X2170" i="13"/>
  <c r="B2170" i="13" s="1"/>
  <c r="Y2170" i="13"/>
  <c r="Z2170" i="13"/>
  <c r="R2171" i="13"/>
  <c r="X2171" i="13"/>
  <c r="B2171" i="13" s="1"/>
  <c r="Y2171" i="13"/>
  <c r="Z2171" i="13"/>
  <c r="R2172" i="13"/>
  <c r="X2172" i="13"/>
  <c r="B2172" i="13" s="1"/>
  <c r="Y2172" i="13"/>
  <c r="Z2172" i="13"/>
  <c r="R2173" i="13"/>
  <c r="X2173" i="13"/>
  <c r="B2173" i="13" s="1"/>
  <c r="Y2173" i="13"/>
  <c r="Z2173" i="13"/>
  <c r="R2174" i="13"/>
  <c r="X2174" i="13"/>
  <c r="B2174" i="13" s="1"/>
  <c r="Y2174" i="13"/>
  <c r="Z2174" i="13"/>
  <c r="R2175" i="13"/>
  <c r="X2175" i="13"/>
  <c r="B2175" i="13" s="1"/>
  <c r="Y2175" i="13"/>
  <c r="Z2175" i="13"/>
  <c r="R2176" i="13"/>
  <c r="X2176" i="13"/>
  <c r="B2176" i="13" s="1"/>
  <c r="Y2176" i="13"/>
  <c r="Z2176" i="13"/>
  <c r="R2177" i="13"/>
  <c r="X2177" i="13"/>
  <c r="B2177" i="13" s="1"/>
  <c r="Y2177" i="13"/>
  <c r="Z2177" i="13"/>
  <c r="R2178" i="13"/>
  <c r="X2178" i="13"/>
  <c r="B2178" i="13" s="1"/>
  <c r="Y2178" i="13"/>
  <c r="AA2178" i="13" s="1"/>
  <c r="Z2178" i="13"/>
  <c r="R2179" i="13"/>
  <c r="X2179" i="13"/>
  <c r="B2179" i="13" s="1"/>
  <c r="Y2179" i="13"/>
  <c r="Z2179" i="13"/>
  <c r="R2180" i="13"/>
  <c r="X2180" i="13"/>
  <c r="B2180" i="13" s="1"/>
  <c r="Y2180" i="13"/>
  <c r="Z2180" i="13"/>
  <c r="R2181" i="13"/>
  <c r="X2181" i="13"/>
  <c r="B2181" i="13" s="1"/>
  <c r="Y2181" i="13"/>
  <c r="Z2181" i="13"/>
  <c r="R2182" i="13"/>
  <c r="X2182" i="13"/>
  <c r="B2182" i="13" s="1"/>
  <c r="Y2182" i="13"/>
  <c r="Z2182" i="13"/>
  <c r="R2183" i="13"/>
  <c r="X2183" i="13"/>
  <c r="B2183" i="13" s="1"/>
  <c r="Y2183" i="13"/>
  <c r="Z2183" i="13"/>
  <c r="R2184" i="13"/>
  <c r="X2184" i="13"/>
  <c r="B2184" i="13" s="1"/>
  <c r="Y2184" i="13"/>
  <c r="Z2184" i="13"/>
  <c r="R2185" i="13"/>
  <c r="X2185" i="13"/>
  <c r="B2185" i="13" s="1"/>
  <c r="Y2185" i="13"/>
  <c r="Z2185" i="13"/>
  <c r="R2186" i="13"/>
  <c r="X2186" i="13"/>
  <c r="B2186" i="13" s="1"/>
  <c r="Y2186" i="13"/>
  <c r="AA2186" i="13" s="1"/>
  <c r="Z2186" i="13"/>
  <c r="R2187" i="13"/>
  <c r="X2187" i="13"/>
  <c r="B2187" i="13" s="1"/>
  <c r="Y2187" i="13"/>
  <c r="Z2187" i="13"/>
  <c r="R2188" i="13"/>
  <c r="X2188" i="13"/>
  <c r="B2188" i="13" s="1"/>
  <c r="Y2188" i="13"/>
  <c r="Z2188" i="13"/>
  <c r="R2189" i="13"/>
  <c r="X2189" i="13"/>
  <c r="B2189" i="13" s="1"/>
  <c r="Y2189" i="13"/>
  <c r="Z2189" i="13"/>
  <c r="R2190" i="13"/>
  <c r="X2190" i="13"/>
  <c r="B2190" i="13" s="1"/>
  <c r="Y2190" i="13"/>
  <c r="Z2190" i="13"/>
  <c r="R2191" i="13"/>
  <c r="X2191" i="13"/>
  <c r="B2191" i="13" s="1"/>
  <c r="Y2191" i="13"/>
  <c r="Z2191" i="13"/>
  <c r="R2192" i="13"/>
  <c r="X2192" i="13"/>
  <c r="B2192" i="13" s="1"/>
  <c r="Y2192" i="13"/>
  <c r="Z2192" i="13"/>
  <c r="R2193" i="13"/>
  <c r="X2193" i="13"/>
  <c r="B2193" i="13" s="1"/>
  <c r="Y2193" i="13"/>
  <c r="Z2193" i="13"/>
  <c r="R2194" i="13"/>
  <c r="X2194" i="13"/>
  <c r="B2194" i="13" s="1"/>
  <c r="Y2194" i="13"/>
  <c r="AA2194" i="13" s="1"/>
  <c r="Z2194" i="13"/>
  <c r="R2195" i="13"/>
  <c r="X2195" i="13"/>
  <c r="B2195" i="13" s="1"/>
  <c r="Y2195" i="13"/>
  <c r="Z2195" i="13"/>
  <c r="R2196" i="13"/>
  <c r="X2196" i="13"/>
  <c r="B2196" i="13" s="1"/>
  <c r="Y2196" i="13"/>
  <c r="Z2196" i="13"/>
  <c r="R2197" i="13"/>
  <c r="X2197" i="13"/>
  <c r="B2197" i="13" s="1"/>
  <c r="Y2197" i="13"/>
  <c r="Z2197" i="13"/>
  <c r="R2198" i="13"/>
  <c r="X2198" i="13"/>
  <c r="B2198" i="13" s="1"/>
  <c r="Y2198" i="13"/>
  <c r="Z2198" i="13"/>
  <c r="R2199" i="13"/>
  <c r="X2199" i="13"/>
  <c r="B2199" i="13" s="1"/>
  <c r="Y2199" i="13"/>
  <c r="Z2199" i="13"/>
  <c r="R2200" i="13"/>
  <c r="X2200" i="13"/>
  <c r="B2200" i="13" s="1"/>
  <c r="Y2200" i="13"/>
  <c r="Z2200" i="13"/>
  <c r="R2201" i="13"/>
  <c r="X2201" i="13"/>
  <c r="B2201" i="13" s="1"/>
  <c r="Y2201" i="13"/>
  <c r="Z2201" i="13"/>
  <c r="R2202" i="13"/>
  <c r="X2202" i="13"/>
  <c r="B2202" i="13" s="1"/>
  <c r="Y2202" i="13"/>
  <c r="Z2202" i="13"/>
  <c r="R2203" i="13"/>
  <c r="X2203" i="13"/>
  <c r="B2203" i="13" s="1"/>
  <c r="Y2203" i="13"/>
  <c r="Z2203" i="13"/>
  <c r="R2204" i="13"/>
  <c r="X2204" i="13"/>
  <c r="B2204" i="13" s="1"/>
  <c r="Y2204" i="13"/>
  <c r="Z2204" i="13"/>
  <c r="R2205" i="13"/>
  <c r="X2205" i="13"/>
  <c r="B2205" i="13" s="1"/>
  <c r="Y2205" i="13"/>
  <c r="Z2205" i="13"/>
  <c r="R2206" i="13"/>
  <c r="X2206" i="13"/>
  <c r="B2206" i="13" s="1"/>
  <c r="Y2206" i="13"/>
  <c r="AA2206" i="13" s="1"/>
  <c r="Z2206" i="13"/>
  <c r="R2207" i="13"/>
  <c r="X2207" i="13"/>
  <c r="B2207" i="13" s="1"/>
  <c r="Y2207" i="13"/>
  <c r="Z2207" i="13"/>
  <c r="R2208" i="13"/>
  <c r="X2208" i="13"/>
  <c r="B2208" i="13" s="1"/>
  <c r="Y2208" i="13"/>
  <c r="Z2208" i="13"/>
  <c r="R2209" i="13"/>
  <c r="X2209" i="13"/>
  <c r="B2209" i="13" s="1"/>
  <c r="Y2209" i="13"/>
  <c r="Z2209" i="13"/>
  <c r="R2210" i="13"/>
  <c r="X2210" i="13"/>
  <c r="B2210" i="13" s="1"/>
  <c r="Y2210" i="13"/>
  <c r="AA2210" i="13" s="1"/>
  <c r="Z2210" i="13"/>
  <c r="R2211" i="13"/>
  <c r="X2211" i="13"/>
  <c r="B2211" i="13" s="1"/>
  <c r="Y2211" i="13"/>
  <c r="Z2211" i="13"/>
  <c r="R2212" i="13"/>
  <c r="X2212" i="13"/>
  <c r="B2212" i="13" s="1"/>
  <c r="Y2212" i="13"/>
  <c r="Z2212" i="13"/>
  <c r="R2213" i="13"/>
  <c r="X2213" i="13"/>
  <c r="B2213" i="13" s="1"/>
  <c r="Y2213" i="13"/>
  <c r="Z2213" i="13"/>
  <c r="R2214" i="13"/>
  <c r="X2214" i="13"/>
  <c r="B2214" i="13" s="1"/>
  <c r="Y2214" i="13"/>
  <c r="Z2214" i="13"/>
  <c r="R2215" i="13"/>
  <c r="X2215" i="13"/>
  <c r="B2215" i="13" s="1"/>
  <c r="Y2215" i="13"/>
  <c r="Z2215" i="13"/>
  <c r="R2216" i="13"/>
  <c r="X2216" i="13"/>
  <c r="B2216" i="13" s="1"/>
  <c r="Y2216" i="13"/>
  <c r="Z2216" i="13"/>
  <c r="R2217" i="13"/>
  <c r="X2217" i="13"/>
  <c r="B2217" i="13" s="1"/>
  <c r="Y2217" i="13"/>
  <c r="Z2217" i="13"/>
  <c r="R2218" i="13"/>
  <c r="X2218" i="13"/>
  <c r="B2218" i="13" s="1"/>
  <c r="Y2218" i="13"/>
  <c r="AA2218" i="13" s="1"/>
  <c r="Z2218" i="13"/>
  <c r="R2219" i="13"/>
  <c r="X2219" i="13"/>
  <c r="B2219" i="13" s="1"/>
  <c r="Y2219" i="13"/>
  <c r="Z2219" i="13"/>
  <c r="R2220" i="13"/>
  <c r="X2220" i="13"/>
  <c r="B2220" i="13" s="1"/>
  <c r="Y2220" i="13"/>
  <c r="Z2220" i="13"/>
  <c r="R2221" i="13"/>
  <c r="X2221" i="13"/>
  <c r="B2221" i="13" s="1"/>
  <c r="Y2221" i="13"/>
  <c r="Z2221" i="13"/>
  <c r="R2222" i="13"/>
  <c r="X2222" i="13"/>
  <c r="B2222" i="13" s="1"/>
  <c r="Y2222" i="13"/>
  <c r="AA2222" i="13" s="1"/>
  <c r="Z2222" i="13"/>
  <c r="R2223" i="13"/>
  <c r="X2223" i="13"/>
  <c r="B2223" i="13" s="1"/>
  <c r="Y2223" i="13"/>
  <c r="Z2223" i="13"/>
  <c r="R2224" i="13"/>
  <c r="X2224" i="13"/>
  <c r="B2224" i="13" s="1"/>
  <c r="Y2224" i="13"/>
  <c r="Z2224" i="13"/>
  <c r="R2225" i="13"/>
  <c r="X2225" i="13"/>
  <c r="B2225" i="13" s="1"/>
  <c r="Y2225" i="13"/>
  <c r="Z2225" i="13"/>
  <c r="R2226" i="13"/>
  <c r="X2226" i="13"/>
  <c r="B2226" i="13" s="1"/>
  <c r="Y2226" i="13"/>
  <c r="AA2226" i="13" s="1"/>
  <c r="Z2226" i="13"/>
  <c r="R2227" i="13"/>
  <c r="X2227" i="13"/>
  <c r="B2227" i="13" s="1"/>
  <c r="Y2227" i="13"/>
  <c r="Z2227" i="13"/>
  <c r="R2228" i="13"/>
  <c r="X2228" i="13"/>
  <c r="B2228" i="13" s="1"/>
  <c r="Y2228" i="13"/>
  <c r="Z2228" i="13"/>
  <c r="R2229" i="13"/>
  <c r="X2229" i="13"/>
  <c r="B2229" i="13" s="1"/>
  <c r="Y2229" i="13"/>
  <c r="Z2229" i="13"/>
  <c r="R2230" i="13"/>
  <c r="X2230" i="13"/>
  <c r="B2230" i="13" s="1"/>
  <c r="Y2230" i="13"/>
  <c r="Z2230" i="13"/>
  <c r="R2231" i="13"/>
  <c r="X2231" i="13"/>
  <c r="B2231" i="13" s="1"/>
  <c r="Y2231" i="13"/>
  <c r="Z2231" i="13"/>
  <c r="R2232" i="13"/>
  <c r="X2232" i="13"/>
  <c r="B2232" i="13" s="1"/>
  <c r="Y2232" i="13"/>
  <c r="Z2232" i="13"/>
  <c r="R2233" i="13"/>
  <c r="X2233" i="13"/>
  <c r="B2233" i="13" s="1"/>
  <c r="Y2233" i="13"/>
  <c r="Z2233" i="13"/>
  <c r="R2234" i="13"/>
  <c r="X2234" i="13"/>
  <c r="B2234" i="13" s="1"/>
  <c r="Y2234" i="13"/>
  <c r="Z2234" i="13"/>
  <c r="R2235" i="13"/>
  <c r="X2235" i="13"/>
  <c r="B2235" i="13" s="1"/>
  <c r="Y2235" i="13"/>
  <c r="Z2235" i="13"/>
  <c r="R2236" i="13"/>
  <c r="X2236" i="13"/>
  <c r="B2236" i="13" s="1"/>
  <c r="Y2236" i="13"/>
  <c r="Z2236" i="13"/>
  <c r="R2237" i="13"/>
  <c r="X2237" i="13"/>
  <c r="B2237" i="13" s="1"/>
  <c r="Y2237" i="13"/>
  <c r="Z2237" i="13"/>
  <c r="R2238" i="13"/>
  <c r="X2238" i="13"/>
  <c r="B2238" i="13" s="1"/>
  <c r="Y2238" i="13"/>
  <c r="AA2238" i="13" s="1"/>
  <c r="Z2238" i="13"/>
  <c r="R2239" i="13"/>
  <c r="X2239" i="13"/>
  <c r="B2239" i="13" s="1"/>
  <c r="Y2239" i="13"/>
  <c r="Z2239" i="13"/>
  <c r="R2240" i="13"/>
  <c r="X2240" i="13"/>
  <c r="B2240" i="13" s="1"/>
  <c r="Y2240" i="13"/>
  <c r="Z2240" i="13"/>
  <c r="R2241" i="13"/>
  <c r="X2241" i="13"/>
  <c r="B2241" i="13" s="1"/>
  <c r="Y2241" i="13"/>
  <c r="Z2241" i="13"/>
  <c r="R2242" i="13"/>
  <c r="X2242" i="13"/>
  <c r="B2242" i="13" s="1"/>
  <c r="Y2242" i="13"/>
  <c r="AA2242" i="13" s="1"/>
  <c r="Z2242" i="13"/>
  <c r="R2243" i="13"/>
  <c r="X2243" i="13"/>
  <c r="B2243" i="13" s="1"/>
  <c r="Y2243" i="13"/>
  <c r="Z2243" i="13"/>
  <c r="R2244" i="13"/>
  <c r="X2244" i="13"/>
  <c r="B2244" i="13" s="1"/>
  <c r="Y2244" i="13"/>
  <c r="Z2244" i="13"/>
  <c r="R2245" i="13"/>
  <c r="X2245" i="13"/>
  <c r="B2245" i="13" s="1"/>
  <c r="Y2245" i="13"/>
  <c r="Z2245" i="13"/>
  <c r="R2246" i="13"/>
  <c r="X2246" i="13"/>
  <c r="B2246" i="13" s="1"/>
  <c r="Y2246" i="13"/>
  <c r="AA2246" i="13" s="1"/>
  <c r="Z2246" i="13"/>
  <c r="R2247" i="13"/>
  <c r="X2247" i="13"/>
  <c r="B2247" i="13" s="1"/>
  <c r="Y2247" i="13"/>
  <c r="Z2247" i="13"/>
  <c r="R2248" i="13"/>
  <c r="X2248" i="13"/>
  <c r="B2248" i="13" s="1"/>
  <c r="Y2248" i="13"/>
  <c r="Z2248" i="13"/>
  <c r="R2249" i="13"/>
  <c r="X2249" i="13"/>
  <c r="B2249" i="13" s="1"/>
  <c r="Y2249" i="13"/>
  <c r="Z2249" i="13"/>
  <c r="R2250" i="13"/>
  <c r="X2250" i="13"/>
  <c r="B2250" i="13" s="1"/>
  <c r="Y2250" i="13"/>
  <c r="AA2250" i="13" s="1"/>
  <c r="Z2250" i="13"/>
  <c r="R2251" i="13"/>
  <c r="X2251" i="13"/>
  <c r="B2251" i="13" s="1"/>
  <c r="Y2251" i="13"/>
  <c r="Z2251" i="13"/>
  <c r="R2252" i="13"/>
  <c r="X2252" i="13"/>
  <c r="B2252" i="13" s="1"/>
  <c r="Y2252" i="13"/>
  <c r="Z2252" i="13"/>
  <c r="R2253" i="13"/>
  <c r="X2253" i="13"/>
  <c r="B2253" i="13" s="1"/>
  <c r="Y2253" i="13"/>
  <c r="Z2253" i="13"/>
  <c r="R2254" i="13"/>
  <c r="X2254" i="13"/>
  <c r="B2254" i="13" s="1"/>
  <c r="Y2254" i="13"/>
  <c r="Z2254" i="13"/>
  <c r="R2255" i="13"/>
  <c r="X2255" i="13"/>
  <c r="B2255" i="13" s="1"/>
  <c r="Y2255" i="13"/>
  <c r="Z2255" i="13"/>
  <c r="R2256" i="13"/>
  <c r="X2256" i="13"/>
  <c r="B2256" i="13" s="1"/>
  <c r="Y2256" i="13"/>
  <c r="Z2256" i="13"/>
  <c r="R2257" i="13"/>
  <c r="X2257" i="13"/>
  <c r="B2257" i="13" s="1"/>
  <c r="Y2257" i="13"/>
  <c r="Z2257" i="13"/>
  <c r="R2258" i="13"/>
  <c r="X2258" i="13"/>
  <c r="B2258" i="13" s="1"/>
  <c r="Y2258" i="13"/>
  <c r="AA2258" i="13" s="1"/>
  <c r="Z2258" i="13"/>
  <c r="R2259" i="13"/>
  <c r="X2259" i="13"/>
  <c r="B2259" i="13" s="1"/>
  <c r="Y2259" i="13"/>
  <c r="Z2259" i="13"/>
  <c r="R2260" i="13"/>
  <c r="X2260" i="13"/>
  <c r="B2260" i="13" s="1"/>
  <c r="Y2260" i="13"/>
  <c r="Z2260" i="13"/>
  <c r="R2261" i="13"/>
  <c r="X2261" i="13"/>
  <c r="B2261" i="13" s="1"/>
  <c r="Y2261" i="13"/>
  <c r="Z2261" i="13"/>
  <c r="R2262" i="13"/>
  <c r="X2262" i="13"/>
  <c r="B2262" i="13" s="1"/>
  <c r="Y2262" i="13"/>
  <c r="Z2262" i="13"/>
  <c r="R2263" i="13"/>
  <c r="X2263" i="13"/>
  <c r="B2263" i="13" s="1"/>
  <c r="Y2263" i="13"/>
  <c r="Z2263" i="13"/>
  <c r="R2264" i="13"/>
  <c r="X2264" i="13"/>
  <c r="B2264" i="13" s="1"/>
  <c r="Y2264" i="13"/>
  <c r="Z2264" i="13"/>
  <c r="R2265" i="13"/>
  <c r="X2265" i="13"/>
  <c r="B2265" i="13" s="1"/>
  <c r="Y2265" i="13"/>
  <c r="Z2265" i="13"/>
  <c r="R2266" i="13"/>
  <c r="X2266" i="13"/>
  <c r="B2266" i="13" s="1"/>
  <c r="Y2266" i="13"/>
  <c r="Z2266" i="13"/>
  <c r="R2267" i="13"/>
  <c r="X2267" i="13"/>
  <c r="B2267" i="13" s="1"/>
  <c r="Y2267" i="13"/>
  <c r="Z2267" i="13"/>
  <c r="R2268" i="13"/>
  <c r="X2268" i="13"/>
  <c r="B2268" i="13" s="1"/>
  <c r="Y2268" i="13"/>
  <c r="Z2268" i="13"/>
  <c r="R2269" i="13"/>
  <c r="X2269" i="13"/>
  <c r="B2269" i="13" s="1"/>
  <c r="Y2269" i="13"/>
  <c r="Z2269" i="13"/>
  <c r="R2270" i="13"/>
  <c r="X2270" i="13"/>
  <c r="B2270" i="13" s="1"/>
  <c r="Y2270" i="13"/>
  <c r="AA2270" i="13" s="1"/>
  <c r="Z2270" i="13"/>
  <c r="R2271" i="13"/>
  <c r="X2271" i="13"/>
  <c r="B2271" i="13" s="1"/>
  <c r="Y2271" i="13"/>
  <c r="Z2271" i="13"/>
  <c r="R2272" i="13"/>
  <c r="X2272" i="13"/>
  <c r="B2272" i="13" s="1"/>
  <c r="Y2272" i="13"/>
  <c r="Z2272" i="13"/>
  <c r="R2273" i="13"/>
  <c r="X2273" i="13"/>
  <c r="B2273" i="13" s="1"/>
  <c r="Y2273" i="13"/>
  <c r="AA2273" i="13" s="1"/>
  <c r="Z2273" i="13"/>
  <c r="R2274" i="13"/>
  <c r="X2274" i="13"/>
  <c r="B2274" i="13" s="1"/>
  <c r="Y2274" i="13"/>
  <c r="Z2274" i="13"/>
  <c r="R2275" i="13"/>
  <c r="X2275" i="13"/>
  <c r="B2275" i="13" s="1"/>
  <c r="Y2275" i="13"/>
  <c r="Z2275" i="13"/>
  <c r="R2276" i="13"/>
  <c r="X2276" i="13"/>
  <c r="B2276" i="13" s="1"/>
  <c r="Y2276" i="13"/>
  <c r="Z2276" i="13"/>
  <c r="R2277" i="13"/>
  <c r="X2277" i="13"/>
  <c r="B2277" i="13" s="1"/>
  <c r="Y2277" i="13"/>
  <c r="Z2277" i="13"/>
  <c r="R2278" i="13"/>
  <c r="X2278" i="13"/>
  <c r="B2278" i="13" s="1"/>
  <c r="Y2278" i="13"/>
  <c r="Z2278" i="13"/>
  <c r="R2279" i="13"/>
  <c r="X2279" i="13"/>
  <c r="B2279" i="13" s="1"/>
  <c r="Y2279" i="13"/>
  <c r="Z2279" i="13"/>
  <c r="R2280" i="13"/>
  <c r="X2280" i="13"/>
  <c r="B2280" i="13" s="1"/>
  <c r="Y2280" i="13"/>
  <c r="Z2280" i="13"/>
  <c r="R2281" i="13"/>
  <c r="X2281" i="13"/>
  <c r="B2281" i="13" s="1"/>
  <c r="Y2281" i="13"/>
  <c r="AA2281" i="13" s="1"/>
  <c r="Z2281" i="13"/>
  <c r="R2282" i="13"/>
  <c r="X2282" i="13"/>
  <c r="B2282" i="13" s="1"/>
  <c r="Y2282" i="13"/>
  <c r="Z2282" i="13"/>
  <c r="R2283" i="13"/>
  <c r="X2283" i="13"/>
  <c r="B2283" i="13" s="1"/>
  <c r="Y2283" i="13"/>
  <c r="Z2283" i="13"/>
  <c r="R2284" i="13"/>
  <c r="X2284" i="13"/>
  <c r="B2284" i="13" s="1"/>
  <c r="Y2284" i="13"/>
  <c r="Z2284" i="13"/>
  <c r="R2285" i="13"/>
  <c r="X2285" i="13"/>
  <c r="B2285" i="13" s="1"/>
  <c r="Y2285" i="13"/>
  <c r="Z2285" i="13"/>
  <c r="R2286" i="13"/>
  <c r="X2286" i="13"/>
  <c r="B2286" i="13" s="1"/>
  <c r="Y2286" i="13"/>
  <c r="Z2286" i="13"/>
  <c r="R2287" i="13"/>
  <c r="X2287" i="13"/>
  <c r="B2287" i="13" s="1"/>
  <c r="Y2287" i="13"/>
  <c r="Z2287" i="13"/>
  <c r="R2288" i="13"/>
  <c r="X2288" i="13"/>
  <c r="B2288" i="13" s="1"/>
  <c r="Y2288" i="13"/>
  <c r="Z2288" i="13"/>
  <c r="R2289" i="13"/>
  <c r="X2289" i="13"/>
  <c r="B2289" i="13" s="1"/>
  <c r="Y2289" i="13"/>
  <c r="AA2289" i="13" s="1"/>
  <c r="Z2289" i="13"/>
  <c r="R2290" i="13"/>
  <c r="X2290" i="13"/>
  <c r="B2290" i="13" s="1"/>
  <c r="Y2290" i="13"/>
  <c r="Z2290" i="13"/>
  <c r="R2291" i="13"/>
  <c r="X2291" i="13"/>
  <c r="B2291" i="13" s="1"/>
  <c r="Y2291" i="13"/>
  <c r="Z2291" i="13"/>
  <c r="R2292" i="13"/>
  <c r="X2292" i="13"/>
  <c r="B2292" i="13" s="1"/>
  <c r="Y2292" i="13"/>
  <c r="Z2292" i="13"/>
  <c r="R2293" i="13"/>
  <c r="X2293" i="13"/>
  <c r="B2293" i="13" s="1"/>
  <c r="Y2293" i="13"/>
  <c r="Z2293" i="13"/>
  <c r="R2294" i="13"/>
  <c r="X2294" i="13"/>
  <c r="B2294" i="13" s="1"/>
  <c r="Y2294" i="13"/>
  <c r="Z2294" i="13"/>
  <c r="R2295" i="13"/>
  <c r="X2295" i="13"/>
  <c r="B2295" i="13" s="1"/>
  <c r="Y2295" i="13"/>
  <c r="Z2295" i="13"/>
  <c r="R2296" i="13"/>
  <c r="X2296" i="13"/>
  <c r="B2296" i="13" s="1"/>
  <c r="Y2296" i="13"/>
  <c r="Z2296" i="13"/>
  <c r="R2297" i="13"/>
  <c r="X2297" i="13"/>
  <c r="B2297" i="13" s="1"/>
  <c r="Y2297" i="13"/>
  <c r="AA2297" i="13" s="1"/>
  <c r="Z2297" i="13"/>
  <c r="R2298" i="13"/>
  <c r="X2298" i="13"/>
  <c r="B2298" i="13" s="1"/>
  <c r="Y2298" i="13"/>
  <c r="Z2298" i="13"/>
  <c r="R2299" i="13"/>
  <c r="X2299" i="13"/>
  <c r="B2299" i="13" s="1"/>
  <c r="Y2299" i="13"/>
  <c r="Z2299" i="13"/>
  <c r="R2300" i="13"/>
  <c r="X2300" i="13"/>
  <c r="B2300" i="13" s="1"/>
  <c r="Y2300" i="13"/>
  <c r="Z2300" i="13"/>
  <c r="R2301" i="13"/>
  <c r="X2301" i="13"/>
  <c r="B2301" i="13" s="1"/>
  <c r="Y2301" i="13"/>
  <c r="Z2301" i="13"/>
  <c r="R2302" i="13"/>
  <c r="X2302" i="13"/>
  <c r="B2302" i="13" s="1"/>
  <c r="Y2302" i="13"/>
  <c r="AA2302" i="13" s="1"/>
  <c r="Z2302" i="13"/>
  <c r="R2303" i="13"/>
  <c r="X2303" i="13"/>
  <c r="B2303" i="13" s="1"/>
  <c r="Y2303" i="13"/>
  <c r="Z2303" i="13"/>
  <c r="R2304" i="13"/>
  <c r="X2304" i="13"/>
  <c r="B2304" i="13" s="1"/>
  <c r="Y2304" i="13"/>
  <c r="Z2304" i="13"/>
  <c r="R2305" i="13"/>
  <c r="X2305" i="13"/>
  <c r="B2305" i="13" s="1"/>
  <c r="Y2305" i="13"/>
  <c r="AA2305" i="13" s="1"/>
  <c r="Z2305" i="13"/>
  <c r="R2306" i="13"/>
  <c r="X2306" i="13"/>
  <c r="B2306" i="13" s="1"/>
  <c r="Y2306" i="13"/>
  <c r="Z2306" i="13"/>
  <c r="R2307" i="13"/>
  <c r="X2307" i="13"/>
  <c r="B2307" i="13" s="1"/>
  <c r="Y2307" i="13"/>
  <c r="Z2307" i="13"/>
  <c r="R2308" i="13"/>
  <c r="X2308" i="13"/>
  <c r="B2308" i="13" s="1"/>
  <c r="Y2308" i="13"/>
  <c r="Z2308" i="13"/>
  <c r="R2309" i="13"/>
  <c r="X2309" i="13"/>
  <c r="B2309" i="13" s="1"/>
  <c r="Y2309" i="13"/>
  <c r="Z2309" i="13"/>
  <c r="R2310" i="13"/>
  <c r="X2310" i="13"/>
  <c r="B2310" i="13" s="1"/>
  <c r="Y2310" i="13"/>
  <c r="Z2310" i="13"/>
  <c r="R2311" i="13"/>
  <c r="X2311" i="13"/>
  <c r="B2311" i="13" s="1"/>
  <c r="Y2311" i="13"/>
  <c r="Z2311" i="13"/>
  <c r="R2312" i="13"/>
  <c r="X2312" i="13"/>
  <c r="B2312" i="13" s="1"/>
  <c r="Y2312" i="13"/>
  <c r="Z2312" i="13"/>
  <c r="R2313" i="13"/>
  <c r="X2313" i="13"/>
  <c r="B2313" i="13" s="1"/>
  <c r="Y2313" i="13"/>
  <c r="AA2313" i="13" s="1"/>
  <c r="Z2313" i="13"/>
  <c r="R2314" i="13"/>
  <c r="X2314" i="13"/>
  <c r="B2314" i="13" s="1"/>
  <c r="Y2314" i="13"/>
  <c r="Z2314" i="13"/>
  <c r="R2315" i="13"/>
  <c r="X2315" i="13"/>
  <c r="B2315" i="13" s="1"/>
  <c r="Y2315" i="13"/>
  <c r="Z2315" i="13"/>
  <c r="R2316" i="13"/>
  <c r="X2316" i="13"/>
  <c r="B2316" i="13" s="1"/>
  <c r="Y2316" i="13"/>
  <c r="Z2316" i="13"/>
  <c r="R2317" i="13"/>
  <c r="X2317" i="13"/>
  <c r="B2317" i="13" s="1"/>
  <c r="Y2317" i="13"/>
  <c r="Z2317" i="13"/>
  <c r="R2318" i="13"/>
  <c r="X2318" i="13"/>
  <c r="B2318" i="13" s="1"/>
  <c r="Y2318" i="13"/>
  <c r="Z2318" i="13"/>
  <c r="R2319" i="13"/>
  <c r="X2319" i="13"/>
  <c r="B2319" i="13" s="1"/>
  <c r="Y2319" i="13"/>
  <c r="Z2319" i="13"/>
  <c r="R2320" i="13"/>
  <c r="X2320" i="13"/>
  <c r="B2320" i="13" s="1"/>
  <c r="Y2320" i="13"/>
  <c r="Z2320" i="13"/>
  <c r="R2321" i="13"/>
  <c r="X2321" i="13"/>
  <c r="B2321" i="13" s="1"/>
  <c r="Y2321" i="13"/>
  <c r="AA2321" i="13" s="1"/>
  <c r="Z2321" i="13"/>
  <c r="R2322" i="13"/>
  <c r="X2322" i="13"/>
  <c r="B2322" i="13" s="1"/>
  <c r="Y2322" i="13"/>
  <c r="AA2322" i="13" s="1"/>
  <c r="Z2322" i="13"/>
  <c r="R2323" i="13"/>
  <c r="X2323" i="13"/>
  <c r="B2323" i="13" s="1"/>
  <c r="Y2323" i="13"/>
  <c r="Z2323" i="13"/>
  <c r="R2324" i="13"/>
  <c r="X2324" i="13"/>
  <c r="B2324" i="13" s="1"/>
  <c r="Y2324" i="13"/>
  <c r="Z2324" i="13"/>
  <c r="R2325" i="13"/>
  <c r="X2325" i="13"/>
  <c r="B2325" i="13" s="1"/>
  <c r="Y2325" i="13"/>
  <c r="Z2325" i="13"/>
  <c r="R2326" i="13"/>
  <c r="X2326" i="13"/>
  <c r="B2326" i="13" s="1"/>
  <c r="Y2326" i="13"/>
  <c r="AA2326" i="13" s="1"/>
  <c r="Z2326" i="13"/>
  <c r="R2327" i="13"/>
  <c r="X2327" i="13"/>
  <c r="B2327" i="13" s="1"/>
  <c r="Y2327" i="13"/>
  <c r="Z2327" i="13"/>
  <c r="R2328" i="13"/>
  <c r="X2328" i="13"/>
  <c r="B2328" i="13" s="1"/>
  <c r="Y2328" i="13"/>
  <c r="Z2328" i="13"/>
  <c r="R2329" i="13"/>
  <c r="X2329" i="13"/>
  <c r="B2329" i="13" s="1"/>
  <c r="Y2329" i="13"/>
  <c r="AA2329" i="13" s="1"/>
  <c r="Z2329" i="13"/>
  <c r="R2330" i="13"/>
  <c r="X2330" i="13"/>
  <c r="B2330" i="13" s="1"/>
  <c r="Y2330" i="13"/>
  <c r="Z2330" i="13"/>
  <c r="R2331" i="13"/>
  <c r="X2331" i="13"/>
  <c r="B2331" i="13" s="1"/>
  <c r="Y2331" i="13"/>
  <c r="Z2331" i="13"/>
  <c r="R2332" i="13"/>
  <c r="X2332" i="13"/>
  <c r="B2332" i="13" s="1"/>
  <c r="Y2332" i="13"/>
  <c r="Z2332" i="13"/>
  <c r="R2333" i="13"/>
  <c r="X2333" i="13"/>
  <c r="B2333" i="13" s="1"/>
  <c r="Y2333" i="13"/>
  <c r="Z2333" i="13"/>
  <c r="R2334" i="13"/>
  <c r="X2334" i="13"/>
  <c r="B2334" i="13" s="1"/>
  <c r="Y2334" i="13"/>
  <c r="Z2334" i="13"/>
  <c r="R2335" i="13"/>
  <c r="X2335" i="13"/>
  <c r="B2335" i="13" s="1"/>
  <c r="Y2335" i="13"/>
  <c r="Z2335" i="13"/>
  <c r="R2336" i="13"/>
  <c r="X2336" i="13"/>
  <c r="B2336" i="13" s="1"/>
  <c r="Y2336" i="13"/>
  <c r="Z2336" i="13"/>
  <c r="R2337" i="13"/>
  <c r="X2337" i="13"/>
  <c r="B2337" i="13" s="1"/>
  <c r="Y2337" i="13"/>
  <c r="AA2337" i="13" s="1"/>
  <c r="Z2337" i="13"/>
  <c r="R2338" i="13"/>
  <c r="X2338" i="13"/>
  <c r="B2338" i="13" s="1"/>
  <c r="Y2338" i="13"/>
  <c r="Z2338" i="13"/>
  <c r="R2339" i="13"/>
  <c r="X2339" i="13"/>
  <c r="B2339" i="13" s="1"/>
  <c r="Y2339" i="13"/>
  <c r="Z2339" i="13"/>
  <c r="R2340" i="13"/>
  <c r="X2340" i="13"/>
  <c r="B2340" i="13" s="1"/>
  <c r="Y2340" i="13"/>
  <c r="Z2340" i="13"/>
  <c r="R2341" i="13"/>
  <c r="X2341" i="13"/>
  <c r="B2341" i="13" s="1"/>
  <c r="Y2341" i="13"/>
  <c r="Z2341" i="13"/>
  <c r="R2342" i="13"/>
  <c r="X2342" i="13"/>
  <c r="B2342" i="13" s="1"/>
  <c r="Y2342" i="13"/>
  <c r="Z2342" i="13"/>
  <c r="R2343" i="13"/>
  <c r="X2343" i="13"/>
  <c r="B2343" i="13" s="1"/>
  <c r="Y2343" i="13"/>
  <c r="Z2343" i="13"/>
  <c r="R2344" i="13"/>
  <c r="X2344" i="13"/>
  <c r="B2344" i="13" s="1"/>
  <c r="Y2344" i="13"/>
  <c r="Z2344" i="13"/>
  <c r="R2345" i="13"/>
  <c r="X2345" i="13"/>
  <c r="B2345" i="13" s="1"/>
  <c r="Y2345" i="13"/>
  <c r="AA2345" i="13" s="1"/>
  <c r="Z2345" i="13"/>
  <c r="R2346" i="13"/>
  <c r="X2346" i="13"/>
  <c r="B2346" i="13" s="1"/>
  <c r="Y2346" i="13"/>
  <c r="Z2346" i="13"/>
  <c r="R2347" i="13"/>
  <c r="X2347" i="13"/>
  <c r="B2347" i="13" s="1"/>
  <c r="Y2347" i="13"/>
  <c r="Z2347" i="13"/>
  <c r="R2348" i="13"/>
  <c r="X2348" i="13"/>
  <c r="B2348" i="13" s="1"/>
  <c r="Y2348" i="13"/>
  <c r="Z2348" i="13"/>
  <c r="R2349" i="13"/>
  <c r="X2349" i="13"/>
  <c r="B2349" i="13" s="1"/>
  <c r="Y2349" i="13"/>
  <c r="Z2349" i="13"/>
  <c r="R2350" i="13"/>
  <c r="X2350" i="13"/>
  <c r="B2350" i="13" s="1"/>
  <c r="Y2350" i="13"/>
  <c r="Z2350" i="13"/>
  <c r="R2351" i="13"/>
  <c r="X2351" i="13"/>
  <c r="B2351" i="13" s="1"/>
  <c r="Y2351" i="13"/>
  <c r="Z2351" i="13"/>
  <c r="R2352" i="13"/>
  <c r="X2352" i="13"/>
  <c r="B2352" i="13" s="1"/>
  <c r="Y2352" i="13"/>
  <c r="Z2352" i="13"/>
  <c r="R2353" i="13"/>
  <c r="X2353" i="13"/>
  <c r="B2353" i="13" s="1"/>
  <c r="Y2353" i="13"/>
  <c r="Z2353" i="13"/>
  <c r="R2354" i="13"/>
  <c r="X2354" i="13"/>
  <c r="B2354" i="13" s="1"/>
  <c r="Y2354" i="13"/>
  <c r="Z2354" i="13"/>
  <c r="R2355" i="13"/>
  <c r="X2355" i="13"/>
  <c r="B2355" i="13" s="1"/>
  <c r="Y2355" i="13"/>
  <c r="Z2355" i="13"/>
  <c r="R2356" i="13"/>
  <c r="X2356" i="13"/>
  <c r="B2356" i="13" s="1"/>
  <c r="Y2356" i="13"/>
  <c r="AA2356" i="13" s="1"/>
  <c r="Z2356" i="13"/>
  <c r="R2357" i="13"/>
  <c r="X2357" i="13"/>
  <c r="B2357" i="13" s="1"/>
  <c r="Y2357" i="13"/>
  <c r="Z2357" i="13"/>
  <c r="R2358" i="13"/>
  <c r="X2358" i="13"/>
  <c r="B2358" i="13" s="1"/>
  <c r="Y2358" i="13"/>
  <c r="Z2358" i="13"/>
  <c r="R2359" i="13"/>
  <c r="X2359" i="13"/>
  <c r="B2359" i="13" s="1"/>
  <c r="Y2359" i="13"/>
  <c r="Z2359" i="13"/>
  <c r="R2360" i="13"/>
  <c r="X2360" i="13"/>
  <c r="B2360" i="13" s="1"/>
  <c r="Y2360" i="13"/>
  <c r="Z2360" i="13"/>
  <c r="R2361" i="13"/>
  <c r="X2361" i="13"/>
  <c r="B2361" i="13" s="1"/>
  <c r="Y2361" i="13"/>
  <c r="AA2361" i="13" s="1"/>
  <c r="Z2361" i="13"/>
  <c r="R2362" i="13"/>
  <c r="X2362" i="13"/>
  <c r="B2362" i="13" s="1"/>
  <c r="Y2362" i="13"/>
  <c r="AA2362" i="13" s="1"/>
  <c r="Z2362" i="13"/>
  <c r="R2363" i="13"/>
  <c r="X2363" i="13"/>
  <c r="B2363" i="13" s="1"/>
  <c r="Y2363" i="13"/>
  <c r="Z2363" i="13"/>
  <c r="R2364" i="13"/>
  <c r="X2364" i="13"/>
  <c r="B2364" i="13" s="1"/>
  <c r="Y2364" i="13"/>
  <c r="Z2364" i="13"/>
  <c r="R2365" i="13"/>
  <c r="X2365" i="13"/>
  <c r="B2365" i="13" s="1"/>
  <c r="Y2365" i="13"/>
  <c r="AA2365" i="13" s="1"/>
  <c r="Z2365" i="13"/>
  <c r="R2366" i="13"/>
  <c r="X2366" i="13"/>
  <c r="B2366" i="13" s="1"/>
  <c r="Y2366" i="13"/>
  <c r="Z2366" i="13"/>
  <c r="R2367" i="13"/>
  <c r="X2367" i="13"/>
  <c r="B2367" i="13" s="1"/>
  <c r="Y2367" i="13"/>
  <c r="Z2367" i="13"/>
  <c r="R2368" i="13"/>
  <c r="X2368" i="13"/>
  <c r="B2368" i="13" s="1"/>
  <c r="Y2368" i="13"/>
  <c r="Z2368" i="13"/>
  <c r="R2369" i="13"/>
  <c r="X2369" i="13"/>
  <c r="B2369" i="13" s="1"/>
  <c r="Y2369" i="13"/>
  <c r="Z2369" i="13"/>
  <c r="R2370" i="13"/>
  <c r="X2370" i="13"/>
  <c r="B2370" i="13" s="1"/>
  <c r="Y2370" i="13"/>
  <c r="Z2370" i="13"/>
  <c r="R2371" i="13"/>
  <c r="X2371" i="13"/>
  <c r="B2371" i="13" s="1"/>
  <c r="Y2371" i="13"/>
  <c r="Z2371" i="13"/>
  <c r="R2372" i="13"/>
  <c r="X2372" i="13"/>
  <c r="B2372" i="13" s="1"/>
  <c r="Y2372" i="13"/>
  <c r="Z2372" i="13"/>
  <c r="R2373" i="13"/>
  <c r="X2373" i="13"/>
  <c r="B2373" i="13" s="1"/>
  <c r="Y2373" i="13"/>
  <c r="AA2373" i="13" s="1"/>
  <c r="Z2373" i="13"/>
  <c r="R2374" i="13"/>
  <c r="X2374" i="13"/>
  <c r="B2374" i="13" s="1"/>
  <c r="Y2374" i="13"/>
  <c r="AA2374" i="13" s="1"/>
  <c r="Z2374" i="13"/>
  <c r="R2375" i="13"/>
  <c r="X2375" i="13"/>
  <c r="B2375" i="13" s="1"/>
  <c r="Y2375" i="13"/>
  <c r="Z2375" i="13"/>
  <c r="R2376" i="13"/>
  <c r="X2376" i="13"/>
  <c r="B2376" i="13" s="1"/>
  <c r="Y2376" i="13"/>
  <c r="Z2376" i="13"/>
  <c r="R2377" i="13"/>
  <c r="X2377" i="13"/>
  <c r="B2377" i="13" s="1"/>
  <c r="Y2377" i="13"/>
  <c r="AA2377" i="13" s="1"/>
  <c r="Z2377" i="13"/>
  <c r="R2378" i="13"/>
  <c r="X2378" i="13"/>
  <c r="B2378" i="13" s="1"/>
  <c r="Y2378" i="13"/>
  <c r="AA2378" i="13" s="1"/>
  <c r="Z2378" i="13"/>
  <c r="R2379" i="13"/>
  <c r="X2379" i="13"/>
  <c r="B2379" i="13" s="1"/>
  <c r="Y2379" i="13"/>
  <c r="Z2379" i="13"/>
  <c r="R2380" i="13"/>
  <c r="X2380" i="13"/>
  <c r="B2380" i="13" s="1"/>
  <c r="Y2380" i="13"/>
  <c r="AA2380" i="13" s="1"/>
  <c r="Z2380" i="13"/>
  <c r="R2381" i="13"/>
  <c r="X2381" i="13"/>
  <c r="B2381" i="13" s="1"/>
  <c r="Y2381" i="13"/>
  <c r="AA2381" i="13" s="1"/>
  <c r="Z2381" i="13"/>
  <c r="R2382" i="13"/>
  <c r="X2382" i="13"/>
  <c r="B2382" i="13" s="1"/>
  <c r="Y2382" i="13"/>
  <c r="AA2382" i="13" s="1"/>
  <c r="Z2382" i="13"/>
  <c r="R2383" i="13"/>
  <c r="X2383" i="13"/>
  <c r="B2383" i="13" s="1"/>
  <c r="Y2383" i="13"/>
  <c r="Z2383" i="13"/>
  <c r="R2384" i="13"/>
  <c r="X2384" i="13"/>
  <c r="B2384" i="13" s="1"/>
  <c r="Y2384" i="13"/>
  <c r="Z2384" i="13"/>
  <c r="R2385" i="13"/>
  <c r="X2385" i="13"/>
  <c r="B2385" i="13" s="1"/>
  <c r="Y2385" i="13"/>
  <c r="Z2385" i="13"/>
  <c r="R2386" i="13"/>
  <c r="X2386" i="13"/>
  <c r="B2386" i="13" s="1"/>
  <c r="Y2386" i="13"/>
  <c r="AA2386" i="13" s="1"/>
  <c r="Z2386" i="13"/>
  <c r="R2387" i="13"/>
  <c r="X2387" i="13"/>
  <c r="B2387" i="13" s="1"/>
  <c r="Y2387" i="13"/>
  <c r="Z2387" i="13"/>
  <c r="R2388" i="13"/>
  <c r="X2388" i="13"/>
  <c r="B2388" i="13" s="1"/>
  <c r="Y2388" i="13"/>
  <c r="AA2388" i="13" s="1"/>
  <c r="Z2388" i="13"/>
  <c r="R2389" i="13"/>
  <c r="X2389" i="13"/>
  <c r="B2389" i="13" s="1"/>
  <c r="Y2389" i="13"/>
  <c r="AA2389" i="13" s="1"/>
  <c r="Z2389" i="13"/>
  <c r="R2390" i="13"/>
  <c r="X2390" i="13"/>
  <c r="B2390" i="13" s="1"/>
  <c r="Y2390" i="13"/>
  <c r="AA2390" i="13" s="1"/>
  <c r="Z2390" i="13"/>
  <c r="R2391" i="13"/>
  <c r="X2391" i="13"/>
  <c r="B2391" i="13" s="1"/>
  <c r="Y2391" i="13"/>
  <c r="Z2391" i="13"/>
  <c r="R2392" i="13"/>
  <c r="X2392" i="13"/>
  <c r="B2392" i="13" s="1"/>
  <c r="Y2392" i="13"/>
  <c r="Z2392" i="13"/>
  <c r="R2393" i="13"/>
  <c r="X2393" i="13"/>
  <c r="B2393" i="13" s="1"/>
  <c r="Y2393" i="13"/>
  <c r="AA2393" i="13" s="1"/>
  <c r="Z2393" i="13"/>
  <c r="R2394" i="13"/>
  <c r="X2394" i="13"/>
  <c r="B2394" i="13" s="1"/>
  <c r="Y2394" i="13"/>
  <c r="AA2394" i="13" s="1"/>
  <c r="Z2394" i="13"/>
  <c r="R2395" i="13"/>
  <c r="X2395" i="13"/>
  <c r="B2395" i="13" s="1"/>
  <c r="Y2395" i="13"/>
  <c r="Z2395" i="13"/>
  <c r="R2396" i="13"/>
  <c r="X2396" i="13"/>
  <c r="B2396" i="13" s="1"/>
  <c r="Y2396" i="13"/>
  <c r="AA2396" i="13" s="1"/>
  <c r="Z2396" i="13"/>
  <c r="R2397" i="13"/>
  <c r="X2397" i="13"/>
  <c r="B2397" i="13" s="1"/>
  <c r="Y2397" i="13"/>
  <c r="AA2397" i="13" s="1"/>
  <c r="Z2397" i="13"/>
  <c r="R2398" i="13"/>
  <c r="X2398" i="13"/>
  <c r="B2398" i="13" s="1"/>
  <c r="Y2398" i="13"/>
  <c r="AA2398" i="13" s="1"/>
  <c r="Z2398" i="13"/>
  <c r="R2399" i="13"/>
  <c r="X2399" i="13"/>
  <c r="B2399" i="13" s="1"/>
  <c r="Y2399" i="13"/>
  <c r="Z2399" i="13"/>
  <c r="R2400" i="13"/>
  <c r="X2400" i="13"/>
  <c r="B2400" i="13" s="1"/>
  <c r="Y2400" i="13"/>
  <c r="Z2400" i="13"/>
  <c r="R2401" i="13"/>
  <c r="X2401" i="13"/>
  <c r="B2401" i="13" s="1"/>
  <c r="Y2401" i="13"/>
  <c r="Z2401" i="13"/>
  <c r="R2402" i="13"/>
  <c r="X2402" i="13"/>
  <c r="B2402" i="13" s="1"/>
  <c r="Y2402" i="13"/>
  <c r="AA2402" i="13" s="1"/>
  <c r="Z2402" i="13"/>
  <c r="R2403" i="13"/>
  <c r="X2403" i="13"/>
  <c r="B2403" i="13" s="1"/>
  <c r="Y2403" i="13"/>
  <c r="Z2403" i="13"/>
  <c r="R2404" i="13"/>
  <c r="X2404" i="13"/>
  <c r="B2404" i="13" s="1"/>
  <c r="Y2404" i="13"/>
  <c r="Z2404" i="13"/>
  <c r="R2405" i="13"/>
  <c r="X2405" i="13"/>
  <c r="B2405" i="13" s="1"/>
  <c r="Y2405" i="13"/>
  <c r="AA2405" i="13" s="1"/>
  <c r="Z2405" i="13"/>
  <c r="R2406" i="13"/>
  <c r="X2406" i="13"/>
  <c r="B2406" i="13" s="1"/>
  <c r="Y2406" i="13"/>
  <c r="AA2406" i="13" s="1"/>
  <c r="Z2406" i="13"/>
  <c r="R2407" i="13"/>
  <c r="X2407" i="13"/>
  <c r="B2407" i="13" s="1"/>
  <c r="Y2407" i="13"/>
  <c r="Z2407" i="13"/>
  <c r="R2408" i="13"/>
  <c r="X2408" i="13"/>
  <c r="B2408" i="13" s="1"/>
  <c r="Y2408" i="13"/>
  <c r="Z2408" i="13"/>
  <c r="R2409" i="13"/>
  <c r="X2409" i="13"/>
  <c r="B2409" i="13" s="1"/>
  <c r="Y2409" i="13"/>
  <c r="AA2409" i="13" s="1"/>
  <c r="Z2409" i="13"/>
  <c r="R2410" i="13"/>
  <c r="X2410" i="13"/>
  <c r="B2410" i="13" s="1"/>
  <c r="Y2410" i="13"/>
  <c r="Z2410" i="13"/>
  <c r="R2411" i="13"/>
  <c r="X2411" i="13"/>
  <c r="B2411" i="13" s="1"/>
  <c r="Y2411" i="13"/>
  <c r="Z2411" i="13"/>
  <c r="R2412" i="13"/>
  <c r="X2412" i="13"/>
  <c r="B2412" i="13" s="1"/>
  <c r="Y2412" i="13"/>
  <c r="Z2412" i="13"/>
  <c r="R2413" i="13"/>
  <c r="X2413" i="13"/>
  <c r="B2413" i="13" s="1"/>
  <c r="Y2413" i="13"/>
  <c r="AA2413" i="13" s="1"/>
  <c r="Z2413" i="13"/>
  <c r="R2414" i="13"/>
  <c r="X2414" i="13"/>
  <c r="B2414" i="13" s="1"/>
  <c r="Y2414" i="13"/>
  <c r="AA2414" i="13" s="1"/>
  <c r="Z2414" i="13"/>
  <c r="R2415" i="13"/>
  <c r="X2415" i="13"/>
  <c r="B2415" i="13" s="1"/>
  <c r="Y2415" i="13"/>
  <c r="Z2415" i="13"/>
  <c r="R2416" i="13"/>
  <c r="X2416" i="13"/>
  <c r="B2416" i="13" s="1"/>
  <c r="Y2416" i="13"/>
  <c r="Z2416" i="13"/>
  <c r="R2417" i="13"/>
  <c r="X2417" i="13"/>
  <c r="B2417" i="13" s="1"/>
  <c r="Y2417" i="13"/>
  <c r="Z2417" i="13"/>
  <c r="R2418" i="13"/>
  <c r="X2418" i="13"/>
  <c r="B2418" i="13" s="1"/>
  <c r="Y2418" i="13"/>
  <c r="Z2418" i="13"/>
  <c r="R2419" i="13"/>
  <c r="X2419" i="13"/>
  <c r="B2419" i="13" s="1"/>
  <c r="Y2419" i="13"/>
  <c r="Z2419" i="13"/>
  <c r="R2420" i="13"/>
  <c r="X2420" i="13"/>
  <c r="B2420" i="13" s="1"/>
  <c r="Y2420" i="13"/>
  <c r="Z2420" i="13"/>
  <c r="R2421" i="13"/>
  <c r="X2421" i="13"/>
  <c r="B2421" i="13" s="1"/>
  <c r="Y2421" i="13"/>
  <c r="AA2421" i="13" s="1"/>
  <c r="Z2421" i="13"/>
  <c r="R2422" i="13"/>
  <c r="X2422" i="13"/>
  <c r="B2422" i="13" s="1"/>
  <c r="Y2422" i="13"/>
  <c r="Z2422" i="13"/>
  <c r="R2423" i="13"/>
  <c r="X2423" i="13"/>
  <c r="B2423" i="13" s="1"/>
  <c r="Y2423" i="13"/>
  <c r="Z2423" i="13"/>
  <c r="R2424" i="13"/>
  <c r="X2424" i="13"/>
  <c r="B2424" i="13" s="1"/>
  <c r="Y2424" i="13"/>
  <c r="Z2424" i="13"/>
  <c r="R2425" i="13"/>
  <c r="X2425" i="13"/>
  <c r="B2425" i="13" s="1"/>
  <c r="Y2425" i="13"/>
  <c r="AA2425" i="13" s="1"/>
  <c r="Z2425" i="13"/>
  <c r="R2426" i="13"/>
  <c r="X2426" i="13"/>
  <c r="B2426" i="13" s="1"/>
  <c r="Y2426" i="13"/>
  <c r="AA2426" i="13" s="1"/>
  <c r="Z2426" i="13"/>
  <c r="R2427" i="13"/>
  <c r="X2427" i="13"/>
  <c r="B2427" i="13" s="1"/>
  <c r="Y2427" i="13"/>
  <c r="Z2427" i="13"/>
  <c r="R2428" i="13"/>
  <c r="X2428" i="13"/>
  <c r="B2428" i="13" s="1"/>
  <c r="Y2428" i="13"/>
  <c r="Z2428" i="13"/>
  <c r="R2429" i="13"/>
  <c r="X2429" i="13"/>
  <c r="B2429" i="13" s="1"/>
  <c r="Y2429" i="13"/>
  <c r="AA2429" i="13" s="1"/>
  <c r="Z2429" i="13"/>
  <c r="R2430" i="13"/>
  <c r="X2430" i="13"/>
  <c r="B2430" i="13" s="1"/>
  <c r="Y2430" i="13"/>
  <c r="Z2430" i="13"/>
  <c r="R2431" i="13"/>
  <c r="X2431" i="13"/>
  <c r="B2431" i="13" s="1"/>
  <c r="Y2431" i="13"/>
  <c r="Z2431" i="13"/>
  <c r="R2432" i="13"/>
  <c r="X2432" i="13"/>
  <c r="B2432" i="13" s="1"/>
  <c r="Y2432" i="13"/>
  <c r="Z2432" i="13"/>
  <c r="R2433" i="13"/>
  <c r="X2433" i="13"/>
  <c r="B2433" i="13" s="1"/>
  <c r="Y2433" i="13"/>
  <c r="Z2433" i="13"/>
  <c r="R2434" i="13"/>
  <c r="X2434" i="13"/>
  <c r="B2434" i="13" s="1"/>
  <c r="Y2434" i="13"/>
  <c r="AA2434" i="13" s="1"/>
  <c r="Z2434" i="13"/>
  <c r="R2435" i="13"/>
  <c r="X2435" i="13"/>
  <c r="B2435" i="13" s="1"/>
  <c r="Y2435" i="13"/>
  <c r="Z2435" i="13"/>
  <c r="R2436" i="13"/>
  <c r="X2436" i="13"/>
  <c r="B2436" i="13" s="1"/>
  <c r="Y2436" i="13"/>
  <c r="Z2436" i="13"/>
  <c r="R2437" i="13"/>
  <c r="X2437" i="13"/>
  <c r="B2437" i="13" s="1"/>
  <c r="Y2437" i="13"/>
  <c r="AA2437" i="13" s="1"/>
  <c r="Z2437" i="13"/>
  <c r="R2438" i="13"/>
  <c r="X2438" i="13"/>
  <c r="B2438" i="13" s="1"/>
  <c r="Y2438" i="13"/>
  <c r="AA2438" i="13" s="1"/>
  <c r="Z2438" i="13"/>
  <c r="R2439" i="13"/>
  <c r="X2439" i="13"/>
  <c r="B2439" i="13" s="1"/>
  <c r="Y2439" i="13"/>
  <c r="Z2439" i="13"/>
  <c r="R2440" i="13"/>
  <c r="X2440" i="13"/>
  <c r="B2440" i="13" s="1"/>
  <c r="Y2440" i="13"/>
  <c r="Z2440" i="13"/>
  <c r="R2441" i="13"/>
  <c r="X2441" i="13"/>
  <c r="B2441" i="13" s="1"/>
  <c r="Y2441" i="13"/>
  <c r="AA2441" i="13" s="1"/>
  <c r="Z2441" i="13"/>
  <c r="R2442" i="13"/>
  <c r="X2442" i="13"/>
  <c r="B2442" i="13" s="1"/>
  <c r="Y2442" i="13"/>
  <c r="AA2442" i="13" s="1"/>
  <c r="Z2442" i="13"/>
  <c r="R2443" i="13"/>
  <c r="X2443" i="13"/>
  <c r="B2443" i="13" s="1"/>
  <c r="Y2443" i="13"/>
  <c r="Z2443" i="13"/>
  <c r="R2444" i="13"/>
  <c r="X2444" i="13"/>
  <c r="B2444" i="13" s="1"/>
  <c r="Y2444" i="13"/>
  <c r="AA2444" i="13" s="1"/>
  <c r="Z2444" i="13"/>
  <c r="R2445" i="13"/>
  <c r="X2445" i="13"/>
  <c r="B2445" i="13" s="1"/>
  <c r="Y2445" i="13"/>
  <c r="AA2445" i="13" s="1"/>
  <c r="Z2445" i="13"/>
  <c r="R2446" i="13"/>
  <c r="X2446" i="13"/>
  <c r="B2446" i="13" s="1"/>
  <c r="Y2446" i="13"/>
  <c r="AA2446" i="13" s="1"/>
  <c r="Z2446" i="13"/>
  <c r="R2447" i="13"/>
  <c r="X2447" i="13"/>
  <c r="B2447" i="13" s="1"/>
  <c r="Y2447" i="13"/>
  <c r="Z2447" i="13"/>
  <c r="R2448" i="13"/>
  <c r="X2448" i="13"/>
  <c r="B2448" i="13" s="1"/>
  <c r="Y2448" i="13"/>
  <c r="Z2448" i="13"/>
  <c r="R2449" i="13"/>
  <c r="X2449" i="13"/>
  <c r="B2449" i="13" s="1"/>
  <c r="Y2449" i="13"/>
  <c r="Z2449" i="13"/>
  <c r="R2450" i="13"/>
  <c r="X2450" i="13"/>
  <c r="B2450" i="13" s="1"/>
  <c r="Y2450" i="13"/>
  <c r="AA2450" i="13" s="1"/>
  <c r="Z2450" i="13"/>
  <c r="R2451" i="13"/>
  <c r="X2451" i="13"/>
  <c r="B2451" i="13" s="1"/>
  <c r="Y2451" i="13"/>
  <c r="Z2451" i="13"/>
  <c r="R2452" i="13"/>
  <c r="X2452" i="13"/>
  <c r="B2452" i="13" s="1"/>
  <c r="Y2452" i="13"/>
  <c r="AA2452" i="13" s="1"/>
  <c r="Z2452" i="13"/>
  <c r="R2453" i="13"/>
  <c r="X2453" i="13"/>
  <c r="B2453" i="13" s="1"/>
  <c r="Y2453" i="13"/>
  <c r="AA2453" i="13" s="1"/>
  <c r="Z2453" i="13"/>
  <c r="R2454" i="13"/>
  <c r="X2454" i="13"/>
  <c r="B2454" i="13" s="1"/>
  <c r="Y2454" i="13"/>
  <c r="AA2454" i="13" s="1"/>
  <c r="Z2454" i="13"/>
  <c r="R2455" i="13"/>
  <c r="X2455" i="13"/>
  <c r="B2455" i="13" s="1"/>
  <c r="Y2455" i="13"/>
  <c r="Z2455" i="13"/>
  <c r="R2456" i="13"/>
  <c r="X2456" i="13"/>
  <c r="B2456" i="13" s="1"/>
  <c r="Y2456" i="13"/>
  <c r="Z2456" i="13"/>
  <c r="R2457" i="13"/>
  <c r="X2457" i="13"/>
  <c r="B2457" i="13" s="1"/>
  <c r="Y2457" i="13"/>
  <c r="AA2457" i="13" s="1"/>
  <c r="Z2457" i="13"/>
  <c r="R2458" i="13"/>
  <c r="X2458" i="13"/>
  <c r="B2458" i="13" s="1"/>
  <c r="Y2458" i="13"/>
  <c r="AA2458" i="13" s="1"/>
  <c r="Z2458" i="13"/>
  <c r="R2459" i="13"/>
  <c r="X2459" i="13"/>
  <c r="B2459" i="13" s="1"/>
  <c r="Y2459" i="13"/>
  <c r="Z2459" i="13"/>
  <c r="R2460" i="13"/>
  <c r="X2460" i="13"/>
  <c r="B2460" i="13" s="1"/>
  <c r="Y2460" i="13"/>
  <c r="Z2460" i="13"/>
  <c r="R2461" i="13"/>
  <c r="X2461" i="13"/>
  <c r="B2461" i="13" s="1"/>
  <c r="Y2461" i="13"/>
  <c r="Z2461" i="13"/>
  <c r="R2462" i="13"/>
  <c r="X2462" i="13"/>
  <c r="B2462" i="13" s="1"/>
  <c r="Y2462" i="13"/>
  <c r="AA2462" i="13" s="1"/>
  <c r="Z2462" i="13"/>
  <c r="R2463" i="13"/>
  <c r="X2463" i="13"/>
  <c r="B2463" i="13" s="1"/>
  <c r="Y2463" i="13"/>
  <c r="Z2463" i="13"/>
  <c r="R2464" i="13"/>
  <c r="X2464" i="13"/>
  <c r="B2464" i="13" s="1"/>
  <c r="Y2464" i="13"/>
  <c r="Z2464" i="13"/>
  <c r="R2465" i="13"/>
  <c r="X2465" i="13"/>
  <c r="B2465" i="13" s="1"/>
  <c r="Y2465" i="13"/>
  <c r="Z2465" i="13"/>
  <c r="R2466" i="13"/>
  <c r="X2466" i="13"/>
  <c r="B2466" i="13" s="1"/>
  <c r="Y2466" i="13"/>
  <c r="AA2466" i="13" s="1"/>
  <c r="Z2466" i="13"/>
  <c r="R2467" i="13"/>
  <c r="X2467" i="13"/>
  <c r="B2467" i="13" s="1"/>
  <c r="Y2467" i="13"/>
  <c r="Z2467" i="13"/>
  <c r="R2468" i="13"/>
  <c r="X2468" i="13"/>
  <c r="B2468" i="13" s="1"/>
  <c r="Y2468" i="13"/>
  <c r="Z2468" i="13"/>
  <c r="R2469" i="13"/>
  <c r="X2469" i="13"/>
  <c r="B2469" i="13" s="1"/>
  <c r="Y2469" i="13"/>
  <c r="AA2469" i="13" s="1"/>
  <c r="Z2469" i="13"/>
  <c r="R2470" i="13"/>
  <c r="X2470" i="13"/>
  <c r="B2470" i="13" s="1"/>
  <c r="Y2470" i="13"/>
  <c r="AA2470" i="13" s="1"/>
  <c r="Z2470" i="13"/>
  <c r="R2471" i="13"/>
  <c r="X2471" i="13"/>
  <c r="B2471" i="13" s="1"/>
  <c r="Y2471" i="13"/>
  <c r="Z2471" i="13"/>
  <c r="R2472" i="13"/>
  <c r="X2472" i="13"/>
  <c r="B2472" i="13" s="1"/>
  <c r="Y2472" i="13"/>
  <c r="Z2472" i="13"/>
  <c r="R2473" i="13"/>
  <c r="X2473" i="13"/>
  <c r="B2473" i="13" s="1"/>
  <c r="Y2473" i="13"/>
  <c r="AA2473" i="13" s="1"/>
  <c r="Z2473" i="13"/>
  <c r="R2474" i="13"/>
  <c r="X2474" i="13"/>
  <c r="B2474" i="13" s="1"/>
  <c r="Y2474" i="13"/>
  <c r="Z2474" i="13"/>
  <c r="R2475" i="13"/>
  <c r="X2475" i="13"/>
  <c r="B2475" i="13" s="1"/>
  <c r="Y2475" i="13"/>
  <c r="Z2475" i="13"/>
  <c r="R2476" i="13"/>
  <c r="X2476" i="13"/>
  <c r="B2476" i="13" s="1"/>
  <c r="Y2476" i="13"/>
  <c r="Z2476" i="13"/>
  <c r="R2477" i="13"/>
  <c r="X2477" i="13"/>
  <c r="B2477" i="13" s="1"/>
  <c r="Y2477" i="13"/>
  <c r="AA2477" i="13" s="1"/>
  <c r="Z2477" i="13"/>
  <c r="R2478" i="13"/>
  <c r="X2478" i="13"/>
  <c r="B2478" i="13" s="1"/>
  <c r="Y2478" i="13"/>
  <c r="AA2478" i="13" s="1"/>
  <c r="Z2478" i="13"/>
  <c r="R2479" i="13"/>
  <c r="X2479" i="13"/>
  <c r="B2479" i="13" s="1"/>
  <c r="Y2479" i="13"/>
  <c r="Z2479" i="13"/>
  <c r="R2480" i="13"/>
  <c r="X2480" i="13"/>
  <c r="B2480" i="13" s="1"/>
  <c r="Y2480" i="13"/>
  <c r="Z2480" i="13"/>
  <c r="R2481" i="13"/>
  <c r="X2481" i="13"/>
  <c r="B2481" i="13" s="1"/>
  <c r="Y2481" i="13"/>
  <c r="Z2481" i="13"/>
  <c r="R2482" i="13"/>
  <c r="X2482" i="13"/>
  <c r="B2482" i="13" s="1"/>
  <c r="Y2482" i="13"/>
  <c r="Z2482" i="13"/>
  <c r="R2483" i="13"/>
  <c r="X2483" i="13"/>
  <c r="B2483" i="13" s="1"/>
  <c r="Y2483" i="13"/>
  <c r="Z2483" i="13"/>
  <c r="R2484" i="13"/>
  <c r="X2484" i="13"/>
  <c r="B2484" i="13" s="1"/>
  <c r="Y2484" i="13"/>
  <c r="Z2484" i="13"/>
  <c r="R2485" i="13"/>
  <c r="X2485" i="13"/>
  <c r="B2485" i="13" s="1"/>
  <c r="Y2485" i="13"/>
  <c r="AA2485" i="13" s="1"/>
  <c r="Z2485" i="13"/>
  <c r="R2486" i="13"/>
  <c r="X2486" i="13"/>
  <c r="B2486" i="13" s="1"/>
  <c r="Y2486" i="13"/>
  <c r="Z2486" i="13"/>
  <c r="R2487" i="13"/>
  <c r="X2487" i="13"/>
  <c r="B2487" i="13" s="1"/>
  <c r="Y2487" i="13"/>
  <c r="Z2487" i="13"/>
  <c r="R2488" i="13"/>
  <c r="X2488" i="13"/>
  <c r="B2488" i="13" s="1"/>
  <c r="Y2488" i="13"/>
  <c r="Z2488" i="13"/>
  <c r="R2489" i="13"/>
  <c r="X2489" i="13"/>
  <c r="B2489" i="13" s="1"/>
  <c r="Y2489" i="13"/>
  <c r="AA2489" i="13" s="1"/>
  <c r="Z2489" i="13"/>
  <c r="R2490" i="13"/>
  <c r="X2490" i="13"/>
  <c r="B2490" i="13" s="1"/>
  <c r="Y2490" i="13"/>
  <c r="AA2490" i="13" s="1"/>
  <c r="Z2490" i="13"/>
  <c r="R2491" i="13"/>
  <c r="X2491" i="13"/>
  <c r="B2491" i="13" s="1"/>
  <c r="Y2491" i="13"/>
  <c r="Z2491" i="13"/>
  <c r="R2492" i="13"/>
  <c r="X2492" i="13"/>
  <c r="B2492" i="13" s="1"/>
  <c r="Y2492" i="13"/>
  <c r="Z2492" i="13"/>
  <c r="R2493" i="13"/>
  <c r="X2493" i="13"/>
  <c r="B2493" i="13" s="1"/>
  <c r="Y2493" i="13"/>
  <c r="AA2493" i="13" s="1"/>
  <c r="Z2493" i="13"/>
  <c r="R2494" i="13"/>
  <c r="X2494" i="13"/>
  <c r="B2494" i="13" s="1"/>
  <c r="Y2494" i="13"/>
  <c r="Z2494" i="13"/>
  <c r="R2495" i="13"/>
  <c r="X2495" i="13"/>
  <c r="B2495" i="13" s="1"/>
  <c r="Y2495" i="13"/>
  <c r="Z2495" i="13"/>
  <c r="R2496" i="13"/>
  <c r="X2496" i="13"/>
  <c r="B2496" i="13" s="1"/>
  <c r="Y2496" i="13"/>
  <c r="Z2496" i="13"/>
  <c r="R2497" i="13"/>
  <c r="X2497" i="13"/>
  <c r="B2497" i="13" s="1"/>
  <c r="Y2497" i="13"/>
  <c r="Z2497" i="13"/>
  <c r="R2498" i="13"/>
  <c r="X2498" i="13"/>
  <c r="B2498" i="13" s="1"/>
  <c r="Y2498" i="13"/>
  <c r="AA2498" i="13" s="1"/>
  <c r="Z2498" i="13"/>
  <c r="R2499" i="13"/>
  <c r="X2499" i="13"/>
  <c r="B2499" i="13" s="1"/>
  <c r="Y2499" i="13"/>
  <c r="Z2499" i="13"/>
  <c r="R2500" i="13"/>
  <c r="X2500" i="13"/>
  <c r="B2500" i="13" s="1"/>
  <c r="Y2500" i="13"/>
  <c r="Z2500" i="13"/>
  <c r="R2501" i="13"/>
  <c r="X2501" i="13"/>
  <c r="B2501" i="13" s="1"/>
  <c r="Y2501" i="13"/>
  <c r="AA2501" i="13" s="1"/>
  <c r="Z2501" i="13"/>
  <c r="R2502" i="13"/>
  <c r="X2502" i="13"/>
  <c r="B2502" i="13" s="1"/>
  <c r="Y2502" i="13"/>
  <c r="AA2502" i="13" s="1"/>
  <c r="Z2502" i="13"/>
  <c r="R2503" i="13"/>
  <c r="X2503" i="13"/>
  <c r="B2503" i="13" s="1"/>
  <c r="Y2503" i="13"/>
  <c r="Z2503" i="13"/>
  <c r="R2504" i="13"/>
  <c r="X2504" i="13"/>
  <c r="B2504" i="13" s="1"/>
  <c r="Y2504" i="13"/>
  <c r="Z2504" i="13"/>
  <c r="R2505" i="13"/>
  <c r="X2505" i="13"/>
  <c r="B2505" i="13" s="1"/>
  <c r="Y2505" i="13"/>
  <c r="AA2505" i="13" s="1"/>
  <c r="Z2505" i="13"/>
  <c r="R2506" i="13"/>
  <c r="X2506" i="13"/>
  <c r="B2506" i="13" s="1"/>
  <c r="Y2506" i="13"/>
  <c r="AA2506" i="13" s="1"/>
  <c r="Z2506" i="13"/>
  <c r="R2507" i="13"/>
  <c r="X2507" i="13"/>
  <c r="B2507" i="13" s="1"/>
  <c r="Y2507" i="13"/>
  <c r="Z2507" i="13"/>
  <c r="R2508" i="13"/>
  <c r="X2508" i="13"/>
  <c r="B2508" i="13" s="1"/>
  <c r="Y2508" i="13"/>
  <c r="AA2508" i="13" s="1"/>
  <c r="Z2508" i="13"/>
  <c r="R2509" i="13"/>
  <c r="X2509" i="13"/>
  <c r="B2509" i="13" s="1"/>
  <c r="Y2509" i="13"/>
  <c r="AA2509" i="13" s="1"/>
  <c r="Z2509" i="13"/>
  <c r="R2510" i="13"/>
  <c r="X2510" i="13"/>
  <c r="B2510" i="13" s="1"/>
  <c r="Y2510" i="13"/>
  <c r="AA2510" i="13" s="1"/>
  <c r="Z2510" i="13"/>
  <c r="R2511" i="13"/>
  <c r="X2511" i="13"/>
  <c r="B2511" i="13" s="1"/>
  <c r="Y2511" i="13"/>
  <c r="Z2511" i="13"/>
  <c r="R2512" i="13"/>
  <c r="X2512" i="13"/>
  <c r="B2512" i="13" s="1"/>
  <c r="Y2512" i="13"/>
  <c r="Z2512" i="13"/>
  <c r="R2513" i="13"/>
  <c r="X2513" i="13"/>
  <c r="B2513" i="13" s="1"/>
  <c r="Y2513" i="13"/>
  <c r="Z2513" i="13"/>
  <c r="R2514" i="13"/>
  <c r="X2514" i="13"/>
  <c r="B2514" i="13" s="1"/>
  <c r="Y2514" i="13"/>
  <c r="AA2514" i="13" s="1"/>
  <c r="Z2514" i="13"/>
  <c r="R2515" i="13"/>
  <c r="X2515" i="13"/>
  <c r="B2515" i="13" s="1"/>
  <c r="Y2515" i="13"/>
  <c r="Z2515" i="13"/>
  <c r="R2516" i="13"/>
  <c r="X2516" i="13"/>
  <c r="B2516" i="13" s="1"/>
  <c r="Y2516" i="13"/>
  <c r="AA2516" i="13" s="1"/>
  <c r="Z2516" i="13"/>
  <c r="R2517" i="13"/>
  <c r="X2517" i="13"/>
  <c r="B2517" i="13" s="1"/>
  <c r="Y2517" i="13"/>
  <c r="AA2517" i="13" s="1"/>
  <c r="Z2517" i="13"/>
  <c r="R2518" i="13"/>
  <c r="X2518" i="13"/>
  <c r="B2518" i="13" s="1"/>
  <c r="Y2518" i="13"/>
  <c r="AA2518" i="13" s="1"/>
  <c r="Z2518" i="13"/>
  <c r="R2519" i="13"/>
  <c r="X2519" i="13"/>
  <c r="B2519" i="13" s="1"/>
  <c r="Y2519" i="13"/>
  <c r="Z2519" i="13"/>
  <c r="R2520" i="13"/>
  <c r="X2520" i="13"/>
  <c r="B2520" i="13" s="1"/>
  <c r="Y2520" i="13"/>
  <c r="Z2520" i="13"/>
  <c r="R2521" i="13"/>
  <c r="X2521" i="13"/>
  <c r="B2521" i="13" s="1"/>
  <c r="Y2521" i="13"/>
  <c r="AA2521" i="13" s="1"/>
  <c r="Z2521" i="13"/>
  <c r="R2522" i="13"/>
  <c r="X2522" i="13"/>
  <c r="B2522" i="13" s="1"/>
  <c r="Y2522" i="13"/>
  <c r="AA2522" i="13" s="1"/>
  <c r="Z2522" i="13"/>
  <c r="R2523" i="13"/>
  <c r="X2523" i="13"/>
  <c r="B2523" i="13" s="1"/>
  <c r="Y2523" i="13"/>
  <c r="Z2523" i="13"/>
  <c r="R2524" i="13"/>
  <c r="X2524" i="13"/>
  <c r="B2524" i="13" s="1"/>
  <c r="Y2524" i="13"/>
  <c r="Z2524" i="13"/>
  <c r="R2525" i="13"/>
  <c r="X2525" i="13"/>
  <c r="B2525" i="13" s="1"/>
  <c r="Y2525" i="13"/>
  <c r="AA2525" i="13" s="1"/>
  <c r="Z2525" i="13"/>
  <c r="R2526" i="13"/>
  <c r="X2526" i="13"/>
  <c r="B2526" i="13" s="1"/>
  <c r="Y2526" i="13"/>
  <c r="AA2526" i="13" s="1"/>
  <c r="Z2526" i="13"/>
  <c r="R2527" i="13"/>
  <c r="X2527" i="13"/>
  <c r="B2527" i="13" s="1"/>
  <c r="Y2527" i="13"/>
  <c r="Z2527" i="13"/>
  <c r="R2528" i="13"/>
  <c r="X2528" i="13"/>
  <c r="B2528" i="13" s="1"/>
  <c r="Y2528" i="13"/>
  <c r="Z2528" i="13"/>
  <c r="R2529" i="13"/>
  <c r="X2529" i="13"/>
  <c r="B2529" i="13" s="1"/>
  <c r="Y2529" i="13"/>
  <c r="Z2529" i="13"/>
  <c r="R2530" i="13"/>
  <c r="X2530" i="13"/>
  <c r="B2530" i="13" s="1"/>
  <c r="Y2530" i="13"/>
  <c r="AA2530" i="13" s="1"/>
  <c r="Z2530" i="13"/>
  <c r="R2531" i="13"/>
  <c r="X2531" i="13"/>
  <c r="B2531" i="13" s="1"/>
  <c r="Y2531" i="13"/>
  <c r="Z2531" i="13"/>
  <c r="R2532" i="13"/>
  <c r="X2532" i="13"/>
  <c r="B2532" i="13" s="1"/>
  <c r="Y2532" i="13"/>
  <c r="AA2532" i="13" s="1"/>
  <c r="Z2532" i="13"/>
  <c r="R2533" i="13"/>
  <c r="X2533" i="13"/>
  <c r="B2533" i="13" s="1"/>
  <c r="Y2533" i="13"/>
  <c r="AA2533" i="13" s="1"/>
  <c r="Z2533" i="13"/>
  <c r="R2534" i="13"/>
  <c r="X2534" i="13"/>
  <c r="B2534" i="13" s="1"/>
  <c r="Y2534" i="13"/>
  <c r="AA2534" i="13" s="1"/>
  <c r="Z2534" i="13"/>
  <c r="R2535" i="13"/>
  <c r="X2535" i="13"/>
  <c r="B2535" i="13" s="1"/>
  <c r="Y2535" i="13"/>
  <c r="Z2535" i="13"/>
  <c r="R2536" i="13"/>
  <c r="X2536" i="13"/>
  <c r="B2536" i="13" s="1"/>
  <c r="Y2536" i="13"/>
  <c r="Z2536" i="13"/>
  <c r="R2537" i="13"/>
  <c r="X2537" i="13"/>
  <c r="B2537" i="13" s="1"/>
  <c r="Y2537" i="13"/>
  <c r="AA2537" i="13" s="1"/>
  <c r="Z2537" i="13"/>
  <c r="R2538" i="13"/>
  <c r="X2538" i="13"/>
  <c r="B2538" i="13" s="1"/>
  <c r="Y2538" i="13"/>
  <c r="Z2538" i="13"/>
  <c r="R2539" i="13"/>
  <c r="X2539" i="13"/>
  <c r="B2539" i="13" s="1"/>
  <c r="Y2539" i="13"/>
  <c r="Z2539" i="13"/>
  <c r="R2540" i="13"/>
  <c r="X2540" i="13"/>
  <c r="B2540" i="13" s="1"/>
  <c r="Y2540" i="13"/>
  <c r="Z2540" i="13"/>
  <c r="R2541" i="13"/>
  <c r="X2541" i="13"/>
  <c r="B2541" i="13" s="1"/>
  <c r="Y2541" i="13"/>
  <c r="AA2541" i="13" s="1"/>
  <c r="Z2541" i="13"/>
  <c r="R2542" i="13"/>
  <c r="X2542" i="13"/>
  <c r="B2542" i="13" s="1"/>
  <c r="Y2542" i="13"/>
  <c r="AA2542" i="13" s="1"/>
  <c r="Z2542" i="13"/>
  <c r="R2543" i="13"/>
  <c r="X2543" i="13"/>
  <c r="B2543" i="13" s="1"/>
  <c r="Y2543" i="13"/>
  <c r="Z2543" i="13"/>
  <c r="R2544" i="13"/>
  <c r="X2544" i="13"/>
  <c r="B2544" i="13" s="1"/>
  <c r="Y2544" i="13"/>
  <c r="Z2544" i="13"/>
  <c r="R2545" i="13"/>
  <c r="X2545" i="13"/>
  <c r="B2545" i="13" s="1"/>
  <c r="Y2545" i="13"/>
  <c r="Z2545" i="13"/>
  <c r="R2546" i="13"/>
  <c r="X2546" i="13"/>
  <c r="B2546" i="13" s="1"/>
  <c r="Y2546" i="13"/>
  <c r="Z2546" i="13"/>
  <c r="R2547" i="13"/>
  <c r="X2547" i="13"/>
  <c r="B2547" i="13" s="1"/>
  <c r="Y2547" i="13"/>
  <c r="Z2547" i="13"/>
  <c r="R2548" i="13"/>
  <c r="X2548" i="13"/>
  <c r="B2548" i="13" s="1"/>
  <c r="Y2548" i="13"/>
  <c r="Z2548" i="13"/>
  <c r="R2549" i="13"/>
  <c r="X2549" i="13"/>
  <c r="B2549" i="13" s="1"/>
  <c r="Y2549" i="13"/>
  <c r="AA2549" i="13" s="1"/>
  <c r="Z2549" i="13"/>
  <c r="R2550" i="13"/>
  <c r="X2550" i="13"/>
  <c r="B2550" i="13" s="1"/>
  <c r="Y2550" i="13"/>
  <c r="Z2550" i="13"/>
  <c r="R2551" i="13"/>
  <c r="X2551" i="13"/>
  <c r="B2551" i="13" s="1"/>
  <c r="Y2551" i="13"/>
  <c r="Z2551" i="13"/>
  <c r="R2552" i="13"/>
  <c r="X2552" i="13"/>
  <c r="B2552" i="13" s="1"/>
  <c r="Y2552" i="13"/>
  <c r="Z2552" i="13"/>
  <c r="R2553" i="13"/>
  <c r="X2553" i="13"/>
  <c r="B2553" i="13" s="1"/>
  <c r="Y2553" i="13"/>
  <c r="AA2553" i="13" s="1"/>
  <c r="Z2553" i="13"/>
  <c r="R2554" i="13"/>
  <c r="X2554" i="13"/>
  <c r="B2554" i="13" s="1"/>
  <c r="Y2554" i="13"/>
  <c r="AA2554" i="13" s="1"/>
  <c r="Z2554" i="13"/>
  <c r="R2555" i="13"/>
  <c r="X2555" i="13"/>
  <c r="B2555" i="13" s="1"/>
  <c r="Y2555" i="13"/>
  <c r="Z2555" i="13"/>
  <c r="R2556" i="13"/>
  <c r="X2556" i="13"/>
  <c r="B2556" i="13" s="1"/>
  <c r="Y2556" i="13"/>
  <c r="Z2556" i="13"/>
  <c r="R2557" i="13"/>
  <c r="X2557" i="13"/>
  <c r="B2557" i="13" s="1"/>
  <c r="Y2557" i="13"/>
  <c r="AA2557" i="13" s="1"/>
  <c r="Z2557" i="13"/>
  <c r="R2558" i="13"/>
  <c r="X2558" i="13"/>
  <c r="B2558" i="13" s="1"/>
  <c r="Y2558" i="13"/>
  <c r="Z2558" i="13"/>
  <c r="R2559" i="13"/>
  <c r="X2559" i="13"/>
  <c r="B2559" i="13" s="1"/>
  <c r="Y2559" i="13"/>
  <c r="Z2559" i="13"/>
  <c r="R2560" i="13"/>
  <c r="X2560" i="13"/>
  <c r="B2560" i="13" s="1"/>
  <c r="Y2560" i="13"/>
  <c r="Z2560" i="13"/>
  <c r="R2561" i="13"/>
  <c r="X2561" i="13"/>
  <c r="B2561" i="13" s="1"/>
  <c r="Y2561" i="13"/>
  <c r="Z2561" i="13"/>
  <c r="R2562" i="13"/>
  <c r="X2562" i="13"/>
  <c r="B2562" i="13" s="1"/>
  <c r="Y2562" i="13"/>
  <c r="AA2562" i="13" s="1"/>
  <c r="Z2562" i="13"/>
  <c r="R2563" i="13"/>
  <c r="X2563" i="13"/>
  <c r="B2563" i="13" s="1"/>
  <c r="Y2563" i="13"/>
  <c r="Z2563" i="13"/>
  <c r="R2564" i="13"/>
  <c r="X2564" i="13"/>
  <c r="B2564" i="13" s="1"/>
  <c r="Y2564" i="13"/>
  <c r="Z2564" i="13"/>
  <c r="R2565" i="13"/>
  <c r="X2565" i="13"/>
  <c r="B2565" i="13" s="1"/>
  <c r="Y2565" i="13"/>
  <c r="Z2565" i="13"/>
  <c r="R2566" i="13"/>
  <c r="X2566" i="13"/>
  <c r="B2566" i="13" s="1"/>
  <c r="Y2566" i="13"/>
  <c r="Z2566" i="13"/>
  <c r="R2567" i="13"/>
  <c r="X2567" i="13"/>
  <c r="B2567" i="13" s="1"/>
  <c r="Y2567" i="13"/>
  <c r="Z2567" i="13"/>
  <c r="R2568" i="13"/>
  <c r="X2568" i="13"/>
  <c r="B2568" i="13" s="1"/>
  <c r="Y2568" i="13"/>
  <c r="Z2568" i="13"/>
  <c r="R2569" i="13"/>
  <c r="X2569" i="13"/>
  <c r="B2569" i="13" s="1"/>
  <c r="Y2569" i="13"/>
  <c r="Z2569" i="13"/>
  <c r="R2570" i="13"/>
  <c r="X2570" i="13"/>
  <c r="B2570" i="13" s="1"/>
  <c r="Y2570" i="13"/>
  <c r="AA2570" i="13" s="1"/>
  <c r="Z2570" i="13"/>
  <c r="R2571" i="13"/>
  <c r="X2571" i="13"/>
  <c r="B2571" i="13" s="1"/>
  <c r="Y2571" i="13"/>
  <c r="Z2571" i="13"/>
  <c r="R2572" i="13"/>
  <c r="X2572" i="13"/>
  <c r="B2572" i="13" s="1"/>
  <c r="Y2572" i="13"/>
  <c r="AA2572" i="13" s="1"/>
  <c r="Z2572" i="13"/>
  <c r="R2573" i="13"/>
  <c r="X2573" i="13"/>
  <c r="B2573" i="13" s="1"/>
  <c r="Y2573" i="13"/>
  <c r="Z2573" i="13"/>
  <c r="R2574" i="13"/>
  <c r="X2574" i="13"/>
  <c r="B2574" i="13" s="1"/>
  <c r="Y2574" i="13"/>
  <c r="AA2574" i="13" s="1"/>
  <c r="Z2574" i="13"/>
  <c r="R2575" i="13"/>
  <c r="X2575" i="13"/>
  <c r="B2575" i="13" s="1"/>
  <c r="Y2575" i="13"/>
  <c r="Z2575" i="13"/>
  <c r="R2576" i="13"/>
  <c r="X2576" i="13"/>
  <c r="B2576" i="13" s="1"/>
  <c r="Y2576" i="13"/>
  <c r="AA2576" i="13" s="1"/>
  <c r="Z2576" i="13"/>
  <c r="R2577" i="13"/>
  <c r="X2577" i="13"/>
  <c r="B2577" i="13" s="1"/>
  <c r="Y2577" i="13"/>
  <c r="Z2577" i="13"/>
  <c r="R2578" i="13"/>
  <c r="X2578" i="13"/>
  <c r="B2578" i="13" s="1"/>
  <c r="Y2578" i="13"/>
  <c r="AA2578" i="13" s="1"/>
  <c r="Z2578" i="13"/>
  <c r="R2579" i="13"/>
  <c r="X2579" i="13"/>
  <c r="B2579" i="13" s="1"/>
  <c r="Y2579" i="13"/>
  <c r="Z2579" i="13"/>
  <c r="R2580" i="13"/>
  <c r="X2580" i="13"/>
  <c r="B2580" i="13" s="1"/>
  <c r="Y2580" i="13"/>
  <c r="AA2580" i="13" s="1"/>
  <c r="Z2580" i="13"/>
  <c r="R2581" i="13"/>
  <c r="X2581" i="13"/>
  <c r="B2581" i="13" s="1"/>
  <c r="Y2581" i="13"/>
  <c r="Z2581" i="13"/>
  <c r="R2582" i="13"/>
  <c r="X2582" i="13"/>
  <c r="B2582" i="13" s="1"/>
  <c r="Y2582" i="13"/>
  <c r="AA2582" i="13" s="1"/>
  <c r="Z2582" i="13"/>
  <c r="R2583" i="13"/>
  <c r="X2583" i="13"/>
  <c r="B2583" i="13" s="1"/>
  <c r="Y2583" i="13"/>
  <c r="Z2583" i="13"/>
  <c r="R2584" i="13"/>
  <c r="X2584" i="13"/>
  <c r="B2584" i="13" s="1"/>
  <c r="Y2584" i="13"/>
  <c r="AA2584" i="13" s="1"/>
  <c r="Z2584" i="13"/>
  <c r="R2585" i="13"/>
  <c r="X2585" i="13"/>
  <c r="B2585" i="13" s="1"/>
  <c r="Y2585" i="13"/>
  <c r="Z2585" i="13"/>
  <c r="R2586" i="13"/>
  <c r="X2586" i="13"/>
  <c r="B2586" i="13" s="1"/>
  <c r="Y2586" i="13"/>
  <c r="AA2586" i="13" s="1"/>
  <c r="Z2586" i="13"/>
  <c r="R2587" i="13"/>
  <c r="X2587" i="13"/>
  <c r="B2587" i="13" s="1"/>
  <c r="Y2587" i="13"/>
  <c r="Z2587" i="13"/>
  <c r="R2588" i="13"/>
  <c r="X2588" i="13"/>
  <c r="B2588" i="13" s="1"/>
  <c r="Y2588" i="13"/>
  <c r="AA2588" i="13" s="1"/>
  <c r="Z2588" i="13"/>
  <c r="R2589" i="13"/>
  <c r="X2589" i="13"/>
  <c r="B2589" i="13" s="1"/>
  <c r="Y2589" i="13"/>
  <c r="Z2589" i="13"/>
  <c r="R2590" i="13"/>
  <c r="X2590" i="13"/>
  <c r="B2590" i="13" s="1"/>
  <c r="Y2590" i="13"/>
  <c r="Z2590" i="13"/>
  <c r="R2591" i="13"/>
  <c r="X2591" i="13"/>
  <c r="B2591" i="13" s="1"/>
  <c r="Y2591" i="13"/>
  <c r="Z2591" i="13"/>
  <c r="R2592" i="13"/>
  <c r="X2592" i="13"/>
  <c r="B2592" i="13" s="1"/>
  <c r="Y2592" i="13"/>
  <c r="AA2592" i="13" s="1"/>
  <c r="Z2592" i="13"/>
  <c r="R2593" i="13"/>
  <c r="X2593" i="13"/>
  <c r="B2593" i="13" s="1"/>
  <c r="Y2593" i="13"/>
  <c r="Z2593" i="13"/>
  <c r="R2594" i="13"/>
  <c r="X2594" i="13"/>
  <c r="B2594" i="13" s="1"/>
  <c r="Y2594" i="13"/>
  <c r="AA2594" i="13" s="1"/>
  <c r="Z2594" i="13"/>
  <c r="R2595" i="13"/>
  <c r="X2595" i="13"/>
  <c r="B2595" i="13" s="1"/>
  <c r="Y2595" i="13"/>
  <c r="Z2595" i="13"/>
  <c r="R2596" i="13"/>
  <c r="X2596" i="13"/>
  <c r="B2596" i="13" s="1"/>
  <c r="Y2596" i="13"/>
  <c r="AA2596" i="13" s="1"/>
  <c r="Z2596" i="13"/>
  <c r="R2597" i="13"/>
  <c r="X2597" i="13"/>
  <c r="B2597" i="13" s="1"/>
  <c r="Y2597" i="13"/>
  <c r="Z2597" i="13"/>
  <c r="R2598" i="13"/>
  <c r="X2598" i="13"/>
  <c r="B2598" i="13" s="1"/>
  <c r="Y2598" i="13"/>
  <c r="Z2598" i="13"/>
  <c r="R2599" i="13"/>
  <c r="X2599" i="13"/>
  <c r="B2599" i="13" s="1"/>
  <c r="Y2599" i="13"/>
  <c r="Z2599" i="13"/>
  <c r="R2600" i="13"/>
  <c r="X2600" i="13"/>
  <c r="B2600" i="13" s="1"/>
  <c r="Y2600" i="13"/>
  <c r="Z2600" i="13"/>
  <c r="R2601" i="13"/>
  <c r="X2601" i="13"/>
  <c r="B2601" i="13" s="1"/>
  <c r="Y2601" i="13"/>
  <c r="Z2601" i="13"/>
  <c r="R2602" i="13"/>
  <c r="X2602" i="13"/>
  <c r="B2602" i="13" s="1"/>
  <c r="Y2602" i="13"/>
  <c r="AA2602" i="13" s="1"/>
  <c r="Z2602" i="13"/>
  <c r="R2603" i="13"/>
  <c r="X2603" i="13"/>
  <c r="B2603" i="13" s="1"/>
  <c r="Y2603" i="13"/>
  <c r="Z2603" i="13"/>
  <c r="R2604" i="13"/>
  <c r="X2604" i="13"/>
  <c r="B2604" i="13" s="1"/>
  <c r="Y2604" i="13"/>
  <c r="AA2604" i="13" s="1"/>
  <c r="Z2604" i="13"/>
  <c r="R2605" i="13"/>
  <c r="X2605" i="13"/>
  <c r="B2605" i="13" s="1"/>
  <c r="Y2605" i="13"/>
  <c r="Z2605" i="13"/>
  <c r="R2606" i="13"/>
  <c r="X2606" i="13"/>
  <c r="B2606" i="13" s="1"/>
  <c r="Y2606" i="13"/>
  <c r="Z2606" i="13"/>
  <c r="R2607" i="13"/>
  <c r="X2607" i="13"/>
  <c r="B2607" i="13" s="1"/>
  <c r="Y2607" i="13"/>
  <c r="Z2607" i="13"/>
  <c r="R2608" i="13"/>
  <c r="X2608" i="13"/>
  <c r="B2608" i="13" s="1"/>
  <c r="Y2608" i="13"/>
  <c r="Z2608" i="13"/>
  <c r="R2609" i="13"/>
  <c r="X2609" i="13"/>
  <c r="B2609" i="13" s="1"/>
  <c r="Y2609" i="13"/>
  <c r="Z2609" i="13"/>
  <c r="R2610" i="13"/>
  <c r="X2610" i="13"/>
  <c r="B2610" i="13" s="1"/>
  <c r="Y2610" i="13"/>
  <c r="AA2610" i="13" s="1"/>
  <c r="Z2610" i="13"/>
  <c r="R2611" i="13"/>
  <c r="X2611" i="13"/>
  <c r="B2611" i="13" s="1"/>
  <c r="Y2611" i="13"/>
  <c r="Z2611" i="13"/>
  <c r="R2612" i="13"/>
  <c r="X2612" i="13"/>
  <c r="B2612" i="13" s="1"/>
  <c r="Y2612" i="13"/>
  <c r="AA2612" i="13" s="1"/>
  <c r="Z2612" i="13"/>
  <c r="R2613" i="13"/>
  <c r="X2613" i="13"/>
  <c r="B2613" i="13" s="1"/>
  <c r="Y2613" i="13"/>
  <c r="Z2613" i="13"/>
  <c r="R2614" i="13"/>
  <c r="X2614" i="13"/>
  <c r="B2614" i="13" s="1"/>
  <c r="Y2614" i="13"/>
  <c r="Z2614" i="13"/>
  <c r="R2615" i="13"/>
  <c r="X2615" i="13"/>
  <c r="B2615" i="13" s="1"/>
  <c r="Y2615" i="13"/>
  <c r="Z2615" i="13"/>
  <c r="R2616" i="13"/>
  <c r="X2616" i="13"/>
  <c r="B2616" i="13" s="1"/>
  <c r="Y2616" i="13"/>
  <c r="AA2616" i="13" s="1"/>
  <c r="Z2616" i="13"/>
  <c r="R2617" i="13"/>
  <c r="X2617" i="13"/>
  <c r="B2617" i="13" s="1"/>
  <c r="Y2617" i="13"/>
  <c r="Z2617" i="13"/>
  <c r="R2618" i="13"/>
  <c r="X2618" i="13"/>
  <c r="B2618" i="13" s="1"/>
  <c r="Y2618" i="13"/>
  <c r="Z2618" i="13"/>
  <c r="R2619" i="13"/>
  <c r="X2619" i="13"/>
  <c r="B2619" i="13" s="1"/>
  <c r="Y2619" i="13"/>
  <c r="Z2619" i="13"/>
  <c r="R2620" i="13"/>
  <c r="X2620" i="13"/>
  <c r="B2620" i="13" s="1"/>
  <c r="Y2620" i="13"/>
  <c r="Z2620" i="13"/>
  <c r="R2621" i="13"/>
  <c r="X2621" i="13"/>
  <c r="B2621" i="13" s="1"/>
  <c r="Y2621" i="13"/>
  <c r="Z2621" i="13"/>
  <c r="R2622" i="13"/>
  <c r="X2622" i="13"/>
  <c r="B2622" i="13" s="1"/>
  <c r="Y2622" i="13"/>
  <c r="Z2622" i="13"/>
  <c r="R2623" i="13"/>
  <c r="X2623" i="13"/>
  <c r="B2623" i="13" s="1"/>
  <c r="Y2623" i="13"/>
  <c r="Z2623" i="13"/>
  <c r="R2624" i="13"/>
  <c r="X2624" i="13"/>
  <c r="B2624" i="13" s="1"/>
  <c r="Y2624" i="13"/>
  <c r="Z2624" i="13"/>
  <c r="R2625" i="13"/>
  <c r="X2625" i="13"/>
  <c r="B2625" i="13" s="1"/>
  <c r="Y2625" i="13"/>
  <c r="Z2625" i="13"/>
  <c r="R2626" i="13"/>
  <c r="X2626" i="13"/>
  <c r="B2626" i="13" s="1"/>
  <c r="Y2626" i="13"/>
  <c r="AA2626" i="13" s="1"/>
  <c r="Z2626" i="13"/>
  <c r="R2627" i="13"/>
  <c r="X2627" i="13"/>
  <c r="B2627" i="13" s="1"/>
  <c r="Y2627" i="13"/>
  <c r="Z2627" i="13"/>
  <c r="R2628" i="13"/>
  <c r="X2628" i="13"/>
  <c r="B2628" i="13" s="1"/>
  <c r="Y2628" i="13"/>
  <c r="Z2628" i="13"/>
  <c r="R2629" i="13"/>
  <c r="X2629" i="13"/>
  <c r="B2629" i="13" s="1"/>
  <c r="Y2629" i="13"/>
  <c r="Z2629" i="13"/>
  <c r="R2630" i="13"/>
  <c r="X2630" i="13"/>
  <c r="B2630" i="13" s="1"/>
  <c r="Y2630" i="13"/>
  <c r="AA2630" i="13" s="1"/>
  <c r="Z2630" i="13"/>
  <c r="R2631" i="13"/>
  <c r="X2631" i="13"/>
  <c r="B2631" i="13" s="1"/>
  <c r="Y2631" i="13"/>
  <c r="Z2631" i="13"/>
  <c r="R2632" i="13"/>
  <c r="X2632" i="13"/>
  <c r="B2632" i="13" s="1"/>
  <c r="Y2632" i="13"/>
  <c r="AA2632" i="13" s="1"/>
  <c r="Z2632" i="13"/>
  <c r="R2633" i="13"/>
  <c r="X2633" i="13"/>
  <c r="B2633" i="13" s="1"/>
  <c r="Y2633" i="13"/>
  <c r="Z2633" i="13"/>
  <c r="R2634" i="13"/>
  <c r="X2634" i="13"/>
  <c r="B2634" i="13" s="1"/>
  <c r="Y2634" i="13"/>
  <c r="AA2634" i="13" s="1"/>
  <c r="Z2634" i="13"/>
  <c r="R2635" i="13"/>
  <c r="X2635" i="13"/>
  <c r="B2635" i="13" s="1"/>
  <c r="Y2635" i="13"/>
  <c r="Z2635" i="13"/>
  <c r="R2636" i="13"/>
  <c r="X2636" i="13"/>
  <c r="B2636" i="13" s="1"/>
  <c r="Y2636" i="13"/>
  <c r="Z2636" i="13"/>
  <c r="R2637" i="13"/>
  <c r="X2637" i="13"/>
  <c r="B2637" i="13" s="1"/>
  <c r="Y2637" i="13"/>
  <c r="Z2637" i="13"/>
  <c r="R2638" i="13"/>
  <c r="X2638" i="13"/>
  <c r="B2638" i="13" s="1"/>
  <c r="Y2638" i="13"/>
  <c r="Z2638" i="13"/>
  <c r="R2639" i="13"/>
  <c r="X2639" i="13"/>
  <c r="B2639" i="13" s="1"/>
  <c r="Y2639" i="13"/>
  <c r="Z2639" i="13"/>
  <c r="R2640" i="13"/>
  <c r="X2640" i="13"/>
  <c r="B2640" i="13" s="1"/>
  <c r="Y2640" i="13"/>
  <c r="Z2640" i="13"/>
  <c r="R2641" i="13"/>
  <c r="X2641" i="13"/>
  <c r="B2641" i="13" s="1"/>
  <c r="Y2641" i="13"/>
  <c r="Z2641" i="13"/>
  <c r="R2642" i="13"/>
  <c r="X2642" i="13"/>
  <c r="B2642" i="13" s="1"/>
  <c r="Y2642" i="13"/>
  <c r="AA2642" i="13" s="1"/>
  <c r="Z2642" i="13"/>
  <c r="R2643" i="13"/>
  <c r="X2643" i="13"/>
  <c r="B2643" i="13" s="1"/>
  <c r="Y2643" i="13"/>
  <c r="Z2643" i="13"/>
  <c r="R2644" i="13"/>
  <c r="X2644" i="13"/>
  <c r="B2644" i="13" s="1"/>
  <c r="Y2644" i="13"/>
  <c r="Z2644" i="13"/>
  <c r="R2645" i="13"/>
  <c r="X2645" i="13"/>
  <c r="B2645" i="13" s="1"/>
  <c r="Y2645" i="13"/>
  <c r="Z2645" i="13"/>
  <c r="R2646" i="13"/>
  <c r="X2646" i="13"/>
  <c r="B2646" i="13" s="1"/>
  <c r="Y2646" i="13"/>
  <c r="Z2646" i="13"/>
  <c r="R2647" i="13"/>
  <c r="X2647" i="13"/>
  <c r="B2647" i="13" s="1"/>
  <c r="Y2647" i="13"/>
  <c r="Z2647" i="13"/>
  <c r="R2648" i="13"/>
  <c r="X2648" i="13"/>
  <c r="B2648" i="13" s="1"/>
  <c r="Y2648" i="13"/>
  <c r="Z2648" i="13"/>
  <c r="R2649" i="13"/>
  <c r="X2649" i="13"/>
  <c r="B2649" i="13" s="1"/>
  <c r="Y2649" i="13"/>
  <c r="Z2649" i="13"/>
  <c r="R2650" i="13"/>
  <c r="X2650" i="13"/>
  <c r="B2650" i="13" s="1"/>
  <c r="Y2650" i="13"/>
  <c r="AA2650" i="13" s="1"/>
  <c r="Z2650" i="13"/>
  <c r="R2651" i="13"/>
  <c r="X2651" i="13"/>
  <c r="B2651" i="13" s="1"/>
  <c r="Y2651" i="13"/>
  <c r="Z2651" i="13"/>
  <c r="R2652" i="13"/>
  <c r="X2652" i="13"/>
  <c r="B2652" i="13" s="1"/>
  <c r="Y2652" i="13"/>
  <c r="AA2652" i="13" s="1"/>
  <c r="Z2652" i="13"/>
  <c r="R2653" i="13"/>
  <c r="X2653" i="13"/>
  <c r="B2653" i="13" s="1"/>
  <c r="Y2653" i="13"/>
  <c r="Z2653" i="13"/>
  <c r="R2654" i="13"/>
  <c r="X2654" i="13"/>
  <c r="B2654" i="13" s="1"/>
  <c r="Y2654" i="13"/>
  <c r="Z2654" i="13"/>
  <c r="R2655" i="13"/>
  <c r="X2655" i="13"/>
  <c r="B2655" i="13" s="1"/>
  <c r="Y2655" i="13"/>
  <c r="Z2655" i="13"/>
  <c r="R2656" i="13"/>
  <c r="X2656" i="13"/>
  <c r="B2656" i="13" s="1"/>
  <c r="Y2656" i="13"/>
  <c r="Z2656" i="13"/>
  <c r="R2657" i="13"/>
  <c r="X2657" i="13"/>
  <c r="B2657" i="13" s="1"/>
  <c r="Y2657" i="13"/>
  <c r="Z2657" i="13"/>
  <c r="R2658" i="13"/>
  <c r="X2658" i="13"/>
  <c r="B2658" i="13" s="1"/>
  <c r="Y2658" i="13"/>
  <c r="AA2658" i="13" s="1"/>
  <c r="Z2658" i="13"/>
  <c r="R2659" i="13"/>
  <c r="X2659" i="13"/>
  <c r="B2659" i="13" s="1"/>
  <c r="Y2659" i="13"/>
  <c r="Z2659" i="13"/>
  <c r="R2660" i="13"/>
  <c r="X2660" i="13"/>
  <c r="B2660" i="13" s="1"/>
  <c r="Y2660" i="13"/>
  <c r="Z2660" i="13"/>
  <c r="R2661" i="13"/>
  <c r="X2661" i="13"/>
  <c r="B2661" i="13" s="1"/>
  <c r="Y2661" i="13"/>
  <c r="Z2661" i="13"/>
  <c r="R2662" i="13"/>
  <c r="X2662" i="13"/>
  <c r="B2662" i="13" s="1"/>
  <c r="Y2662" i="13"/>
  <c r="Z2662" i="13"/>
  <c r="R2663" i="13"/>
  <c r="X2663" i="13"/>
  <c r="B2663" i="13" s="1"/>
  <c r="Y2663" i="13"/>
  <c r="Z2663" i="13"/>
  <c r="R2664" i="13"/>
  <c r="X2664" i="13"/>
  <c r="B2664" i="13" s="1"/>
  <c r="Y2664" i="13"/>
  <c r="Z2664" i="13"/>
  <c r="R2665" i="13"/>
  <c r="X2665" i="13"/>
  <c r="B2665" i="13" s="1"/>
  <c r="Y2665" i="13"/>
  <c r="Z2665" i="13"/>
  <c r="R2666" i="13"/>
  <c r="X2666" i="13"/>
  <c r="B2666" i="13" s="1"/>
  <c r="Y2666" i="13"/>
  <c r="Z2666" i="13"/>
  <c r="R2667" i="13"/>
  <c r="X2667" i="13"/>
  <c r="B2667" i="13" s="1"/>
  <c r="Y2667" i="13"/>
  <c r="Z2667" i="13"/>
  <c r="R2668" i="13"/>
  <c r="X2668" i="13"/>
  <c r="B2668" i="13" s="1"/>
  <c r="Y2668" i="13"/>
  <c r="AA2668" i="13" s="1"/>
  <c r="Z2668" i="13"/>
  <c r="R2669" i="13"/>
  <c r="X2669" i="13"/>
  <c r="B2669" i="13" s="1"/>
  <c r="Y2669" i="13"/>
  <c r="Z2669" i="13"/>
  <c r="R2670" i="13"/>
  <c r="X2670" i="13"/>
  <c r="B2670" i="13" s="1"/>
  <c r="Y2670" i="13"/>
  <c r="Z2670" i="13"/>
  <c r="R2671" i="13"/>
  <c r="X2671" i="13"/>
  <c r="B2671" i="13" s="1"/>
  <c r="Y2671" i="13"/>
  <c r="Z2671" i="13"/>
  <c r="R2672" i="13"/>
  <c r="X2672" i="13"/>
  <c r="B2672" i="13" s="1"/>
  <c r="Y2672" i="13"/>
  <c r="AA2672" i="13" s="1"/>
  <c r="Z2672" i="13"/>
  <c r="R2673" i="13"/>
  <c r="X2673" i="13"/>
  <c r="B2673" i="13" s="1"/>
  <c r="Y2673" i="13"/>
  <c r="Z2673" i="13"/>
  <c r="R2674" i="13"/>
  <c r="X2674" i="13"/>
  <c r="B2674" i="13" s="1"/>
  <c r="Y2674" i="13"/>
  <c r="AA2674" i="13" s="1"/>
  <c r="Z2674" i="13"/>
  <c r="R2675" i="13"/>
  <c r="X2675" i="13"/>
  <c r="B2675" i="13" s="1"/>
  <c r="Y2675" i="13"/>
  <c r="Z2675" i="13"/>
  <c r="R2676" i="13"/>
  <c r="X2676" i="13"/>
  <c r="B2676" i="13" s="1"/>
  <c r="Y2676" i="13"/>
  <c r="AA2676" i="13" s="1"/>
  <c r="Z2676" i="13"/>
  <c r="R2677" i="13"/>
  <c r="X2677" i="13"/>
  <c r="B2677" i="13" s="1"/>
  <c r="Y2677" i="13"/>
  <c r="Z2677" i="13"/>
  <c r="R2678" i="13"/>
  <c r="X2678" i="13"/>
  <c r="B2678" i="13" s="1"/>
  <c r="Y2678" i="13"/>
  <c r="Z2678" i="13"/>
  <c r="R2679" i="13"/>
  <c r="X2679" i="13"/>
  <c r="B2679" i="13" s="1"/>
  <c r="Y2679" i="13"/>
  <c r="Z2679" i="13"/>
  <c r="R2680" i="13"/>
  <c r="X2680" i="13"/>
  <c r="B2680" i="13" s="1"/>
  <c r="Y2680" i="13"/>
  <c r="Z2680" i="13"/>
  <c r="R2681" i="13"/>
  <c r="X2681" i="13"/>
  <c r="B2681" i="13" s="1"/>
  <c r="Y2681" i="13"/>
  <c r="Z2681" i="13"/>
  <c r="R2682" i="13"/>
  <c r="X2682" i="13"/>
  <c r="B2682" i="13" s="1"/>
  <c r="Y2682" i="13"/>
  <c r="Z2682" i="13"/>
  <c r="R2683" i="13"/>
  <c r="X2683" i="13"/>
  <c r="B2683" i="13" s="1"/>
  <c r="Y2683" i="13"/>
  <c r="Z2683" i="13"/>
  <c r="R2684" i="13"/>
  <c r="X2684" i="13"/>
  <c r="B2684" i="13" s="1"/>
  <c r="Y2684" i="13"/>
  <c r="Z2684" i="13"/>
  <c r="R2685" i="13"/>
  <c r="X2685" i="13"/>
  <c r="B2685" i="13" s="1"/>
  <c r="Y2685" i="13"/>
  <c r="Z2685" i="13"/>
  <c r="R2686" i="13"/>
  <c r="X2686" i="13"/>
  <c r="B2686" i="13" s="1"/>
  <c r="Y2686" i="13"/>
  <c r="Z2686" i="13"/>
  <c r="R2687" i="13"/>
  <c r="X2687" i="13"/>
  <c r="B2687" i="13" s="1"/>
  <c r="Y2687" i="13"/>
  <c r="Z2687" i="13"/>
  <c r="R2688" i="13"/>
  <c r="X2688" i="13"/>
  <c r="B2688" i="13" s="1"/>
  <c r="Y2688" i="13"/>
  <c r="AA2688" i="13" s="1"/>
  <c r="Z2688" i="13"/>
  <c r="R2689" i="13"/>
  <c r="X2689" i="13"/>
  <c r="B2689" i="13" s="1"/>
  <c r="Y2689" i="13"/>
  <c r="Z2689" i="13"/>
  <c r="R2690" i="13"/>
  <c r="X2690" i="13"/>
  <c r="B2690" i="13" s="1"/>
  <c r="Y2690" i="13"/>
  <c r="AA2690" i="13" s="1"/>
  <c r="Z2690" i="13"/>
  <c r="R2691" i="13"/>
  <c r="X2691" i="13"/>
  <c r="B2691" i="13" s="1"/>
  <c r="Y2691" i="13"/>
  <c r="Z2691" i="13"/>
  <c r="R2692" i="13"/>
  <c r="X2692" i="13"/>
  <c r="B2692" i="13" s="1"/>
  <c r="Y2692" i="13"/>
  <c r="AA2692" i="13" s="1"/>
  <c r="Z2692" i="13"/>
  <c r="R2693" i="13"/>
  <c r="X2693" i="13"/>
  <c r="B2693" i="13" s="1"/>
  <c r="Y2693" i="13"/>
  <c r="Z2693" i="13"/>
  <c r="R2694" i="13"/>
  <c r="X2694" i="13"/>
  <c r="B2694" i="13" s="1"/>
  <c r="Y2694" i="13"/>
  <c r="AA2694" i="13" s="1"/>
  <c r="Z2694" i="13"/>
  <c r="R2695" i="13"/>
  <c r="X2695" i="13"/>
  <c r="B2695" i="13" s="1"/>
  <c r="Y2695" i="13"/>
  <c r="Z2695" i="13"/>
  <c r="R2696" i="13"/>
  <c r="X2696" i="13"/>
  <c r="B2696" i="13" s="1"/>
  <c r="Y2696" i="13"/>
  <c r="AA2696" i="13" s="1"/>
  <c r="Z2696" i="13"/>
  <c r="R2697" i="13"/>
  <c r="X2697" i="13"/>
  <c r="B2697" i="13" s="1"/>
  <c r="Y2697" i="13"/>
  <c r="Z2697" i="13"/>
  <c r="R2698" i="13"/>
  <c r="X2698" i="13"/>
  <c r="B2698" i="13" s="1"/>
  <c r="Y2698" i="13"/>
  <c r="Z2698" i="13"/>
  <c r="R2699" i="13"/>
  <c r="X2699" i="13"/>
  <c r="B2699" i="13" s="1"/>
  <c r="Y2699" i="13"/>
  <c r="Z2699" i="13"/>
  <c r="R2700" i="13"/>
  <c r="X2700" i="13"/>
  <c r="B2700" i="13" s="1"/>
  <c r="Y2700" i="13"/>
  <c r="Z2700" i="13"/>
  <c r="R2701" i="13"/>
  <c r="X2701" i="13"/>
  <c r="B2701" i="13" s="1"/>
  <c r="Y2701" i="13"/>
  <c r="Z2701" i="13"/>
  <c r="R2702" i="13"/>
  <c r="X2702" i="13"/>
  <c r="B2702" i="13" s="1"/>
  <c r="Y2702" i="13"/>
  <c r="Z2702" i="13"/>
  <c r="R2703" i="13"/>
  <c r="X2703" i="13"/>
  <c r="B2703" i="13" s="1"/>
  <c r="Y2703" i="13"/>
  <c r="Z2703" i="13"/>
  <c r="R2704" i="13"/>
  <c r="X2704" i="13"/>
  <c r="B2704" i="13" s="1"/>
  <c r="Y2704" i="13"/>
  <c r="Z2704" i="13"/>
  <c r="R2705" i="13"/>
  <c r="X2705" i="13"/>
  <c r="B2705" i="13" s="1"/>
  <c r="Y2705" i="13"/>
  <c r="Z2705" i="13"/>
  <c r="R2706" i="13"/>
  <c r="X2706" i="13"/>
  <c r="B2706" i="13" s="1"/>
  <c r="Y2706" i="13"/>
  <c r="AA2706" i="13" s="1"/>
  <c r="Z2706" i="13"/>
  <c r="R2707" i="13"/>
  <c r="X2707" i="13"/>
  <c r="B2707" i="13" s="1"/>
  <c r="Y2707" i="13"/>
  <c r="Z2707" i="13"/>
  <c r="R2708" i="13"/>
  <c r="X2708" i="13"/>
  <c r="B2708" i="13" s="1"/>
  <c r="Y2708" i="13"/>
  <c r="AA2708" i="13" s="1"/>
  <c r="Z2708" i="13"/>
  <c r="R2709" i="13"/>
  <c r="X2709" i="13"/>
  <c r="B2709" i="13" s="1"/>
  <c r="Y2709" i="13"/>
  <c r="Z2709" i="13"/>
  <c r="R2710" i="13"/>
  <c r="X2710" i="13"/>
  <c r="B2710" i="13" s="1"/>
  <c r="Y2710" i="13"/>
  <c r="Z2710" i="13"/>
  <c r="R2711" i="13"/>
  <c r="X2711" i="13"/>
  <c r="B2711" i="13" s="1"/>
  <c r="Y2711" i="13"/>
  <c r="Z2711" i="13"/>
  <c r="R2712" i="13"/>
  <c r="X2712" i="13"/>
  <c r="B2712" i="13" s="1"/>
  <c r="Y2712" i="13"/>
  <c r="AA2712" i="13" s="1"/>
  <c r="Z2712" i="13"/>
  <c r="R2713" i="13"/>
  <c r="X2713" i="13"/>
  <c r="B2713" i="13" s="1"/>
  <c r="Y2713" i="13"/>
  <c r="Z2713" i="13"/>
  <c r="R2714" i="13"/>
  <c r="X2714" i="13"/>
  <c r="B2714" i="13" s="1"/>
  <c r="Y2714" i="13"/>
  <c r="Z2714" i="13"/>
  <c r="R2715" i="13"/>
  <c r="X2715" i="13"/>
  <c r="B2715" i="13" s="1"/>
  <c r="Y2715" i="13"/>
  <c r="Z2715" i="13"/>
  <c r="R2716" i="13"/>
  <c r="X2716" i="13"/>
  <c r="B2716" i="13" s="1"/>
  <c r="Y2716" i="13"/>
  <c r="Z2716" i="13"/>
  <c r="R2717" i="13"/>
  <c r="X2717" i="13"/>
  <c r="B2717" i="13" s="1"/>
  <c r="Y2717" i="13"/>
  <c r="Z2717" i="13"/>
  <c r="R2718" i="13"/>
  <c r="X2718" i="13"/>
  <c r="B2718" i="13" s="1"/>
  <c r="Y2718" i="13"/>
  <c r="AA2718" i="13" s="1"/>
  <c r="Z2718" i="13"/>
  <c r="R2719" i="13"/>
  <c r="X2719" i="13"/>
  <c r="B2719" i="13" s="1"/>
  <c r="Y2719" i="13"/>
  <c r="Z2719" i="13"/>
  <c r="R2720" i="13"/>
  <c r="X2720" i="13"/>
  <c r="B2720" i="13" s="1"/>
  <c r="Y2720" i="13"/>
  <c r="Z2720" i="13"/>
  <c r="R2721" i="13"/>
  <c r="X2721" i="13"/>
  <c r="B2721" i="13" s="1"/>
  <c r="Y2721" i="13"/>
  <c r="Z2721" i="13"/>
  <c r="R2722" i="13"/>
  <c r="X2722" i="13"/>
  <c r="B2722" i="13" s="1"/>
  <c r="Y2722" i="13"/>
  <c r="Z2722" i="13"/>
  <c r="R2723" i="13"/>
  <c r="X2723" i="13"/>
  <c r="B2723" i="13" s="1"/>
  <c r="Y2723" i="13"/>
  <c r="Z2723" i="13"/>
  <c r="R2724" i="13"/>
  <c r="X2724" i="13"/>
  <c r="B2724" i="13" s="1"/>
  <c r="Y2724" i="13"/>
  <c r="Z2724" i="13"/>
  <c r="R2725" i="13"/>
  <c r="X2725" i="13"/>
  <c r="B2725" i="13" s="1"/>
  <c r="Y2725" i="13"/>
  <c r="Z2725" i="13"/>
  <c r="R2726" i="13"/>
  <c r="X2726" i="13"/>
  <c r="B2726" i="13" s="1"/>
  <c r="Y2726" i="13"/>
  <c r="Z2726" i="13"/>
  <c r="R2727" i="13"/>
  <c r="X2727" i="13"/>
  <c r="B2727" i="13" s="1"/>
  <c r="Y2727" i="13"/>
  <c r="Z2727" i="13"/>
  <c r="R2728" i="13"/>
  <c r="X2728" i="13"/>
  <c r="B2728" i="13" s="1"/>
  <c r="Y2728" i="13"/>
  <c r="Z2728" i="13"/>
  <c r="R2729" i="13"/>
  <c r="X2729" i="13"/>
  <c r="B2729" i="13" s="1"/>
  <c r="Y2729" i="13"/>
  <c r="Z2729" i="13"/>
  <c r="R2730" i="13"/>
  <c r="X2730" i="13"/>
  <c r="B2730" i="13" s="1"/>
  <c r="Y2730" i="13"/>
  <c r="Z2730" i="13"/>
  <c r="R2731" i="13"/>
  <c r="X2731" i="13"/>
  <c r="B2731" i="13" s="1"/>
  <c r="Y2731" i="13"/>
  <c r="Z2731" i="13"/>
  <c r="R2732" i="13"/>
  <c r="X2732" i="13"/>
  <c r="B2732" i="13" s="1"/>
  <c r="Y2732" i="13"/>
  <c r="Z2732" i="13"/>
  <c r="R2733" i="13"/>
  <c r="X2733" i="13"/>
  <c r="B2733" i="13" s="1"/>
  <c r="Y2733" i="13"/>
  <c r="Z2733" i="13"/>
  <c r="R2734" i="13"/>
  <c r="X2734" i="13"/>
  <c r="B2734" i="13" s="1"/>
  <c r="Y2734" i="13"/>
  <c r="Z2734" i="13"/>
  <c r="R2735" i="13"/>
  <c r="X2735" i="13"/>
  <c r="B2735" i="13" s="1"/>
  <c r="Y2735" i="13"/>
  <c r="Z2735" i="13"/>
  <c r="R2736" i="13"/>
  <c r="X2736" i="13"/>
  <c r="B2736" i="13" s="1"/>
  <c r="Y2736" i="13"/>
  <c r="Z2736" i="13"/>
  <c r="R2737" i="13"/>
  <c r="X2737" i="13"/>
  <c r="B2737" i="13" s="1"/>
  <c r="Y2737" i="13"/>
  <c r="Z2737" i="13"/>
  <c r="R2738" i="13"/>
  <c r="X2738" i="13"/>
  <c r="B2738" i="13" s="1"/>
  <c r="Y2738" i="13"/>
  <c r="Z2738" i="13"/>
  <c r="R2739" i="13"/>
  <c r="X2739" i="13"/>
  <c r="B2739" i="13" s="1"/>
  <c r="Y2739" i="13"/>
  <c r="Z2739" i="13"/>
  <c r="R2740" i="13"/>
  <c r="X2740" i="13"/>
  <c r="B2740" i="13" s="1"/>
  <c r="Y2740" i="13"/>
  <c r="Z2740" i="13"/>
  <c r="R2741" i="13"/>
  <c r="X2741" i="13"/>
  <c r="B2741" i="13" s="1"/>
  <c r="Y2741" i="13"/>
  <c r="Z2741" i="13"/>
  <c r="R2742" i="13"/>
  <c r="X2742" i="13"/>
  <c r="B2742" i="13" s="1"/>
  <c r="Y2742" i="13"/>
  <c r="Z2742" i="13"/>
  <c r="R2743" i="13"/>
  <c r="X2743" i="13"/>
  <c r="B2743" i="13" s="1"/>
  <c r="Y2743" i="13"/>
  <c r="Z2743" i="13"/>
  <c r="R2744" i="13"/>
  <c r="X2744" i="13"/>
  <c r="B2744" i="13" s="1"/>
  <c r="Y2744" i="13"/>
  <c r="Z2744" i="13"/>
  <c r="R2745" i="13"/>
  <c r="X2745" i="13"/>
  <c r="B2745" i="13" s="1"/>
  <c r="Y2745" i="13"/>
  <c r="Z2745" i="13"/>
  <c r="R2746" i="13"/>
  <c r="X2746" i="13"/>
  <c r="B2746" i="13" s="1"/>
  <c r="Y2746" i="13"/>
  <c r="Z2746" i="13"/>
  <c r="R2747" i="13"/>
  <c r="X2747" i="13"/>
  <c r="B2747" i="13" s="1"/>
  <c r="Y2747" i="13"/>
  <c r="Z2747" i="13"/>
  <c r="R2748" i="13"/>
  <c r="X2748" i="13"/>
  <c r="B2748" i="13" s="1"/>
  <c r="Y2748" i="13"/>
  <c r="Z2748" i="13"/>
  <c r="R2749" i="13"/>
  <c r="X2749" i="13"/>
  <c r="B2749" i="13" s="1"/>
  <c r="Y2749" i="13"/>
  <c r="Z2749" i="13"/>
  <c r="R2750" i="13"/>
  <c r="X2750" i="13"/>
  <c r="B2750" i="13" s="1"/>
  <c r="Y2750" i="13"/>
  <c r="Z2750" i="13"/>
  <c r="R2751" i="13"/>
  <c r="X2751" i="13"/>
  <c r="B2751" i="13" s="1"/>
  <c r="Y2751" i="13"/>
  <c r="Z2751" i="13"/>
  <c r="R2752" i="13"/>
  <c r="X2752" i="13"/>
  <c r="B2752" i="13" s="1"/>
  <c r="Y2752" i="13"/>
  <c r="Z2752" i="13"/>
  <c r="R2753" i="13"/>
  <c r="X2753" i="13"/>
  <c r="B2753" i="13" s="1"/>
  <c r="Y2753" i="13"/>
  <c r="Z2753" i="13"/>
  <c r="R2754" i="13"/>
  <c r="X2754" i="13"/>
  <c r="B2754" i="13" s="1"/>
  <c r="Y2754" i="13"/>
  <c r="Z2754" i="13"/>
  <c r="R2755" i="13"/>
  <c r="X2755" i="13"/>
  <c r="B2755" i="13" s="1"/>
  <c r="Y2755" i="13"/>
  <c r="Z2755" i="13"/>
  <c r="R2756" i="13"/>
  <c r="X2756" i="13"/>
  <c r="B2756" i="13" s="1"/>
  <c r="Y2756" i="13"/>
  <c r="Z2756" i="13"/>
  <c r="R2757" i="13"/>
  <c r="X2757" i="13"/>
  <c r="B2757" i="13" s="1"/>
  <c r="Y2757" i="13"/>
  <c r="Z2757" i="13"/>
  <c r="R2758" i="13"/>
  <c r="X2758" i="13"/>
  <c r="B2758" i="13" s="1"/>
  <c r="Y2758" i="13"/>
  <c r="Z2758" i="13"/>
  <c r="R2759" i="13"/>
  <c r="X2759" i="13"/>
  <c r="B2759" i="13" s="1"/>
  <c r="Y2759" i="13"/>
  <c r="Z2759" i="13"/>
  <c r="R2760" i="13"/>
  <c r="X2760" i="13"/>
  <c r="B2760" i="13" s="1"/>
  <c r="Y2760" i="13"/>
  <c r="Z2760" i="13"/>
  <c r="R2761" i="13"/>
  <c r="X2761" i="13"/>
  <c r="B2761" i="13" s="1"/>
  <c r="Y2761" i="13"/>
  <c r="Z2761" i="13"/>
  <c r="R2762" i="13"/>
  <c r="X2762" i="13"/>
  <c r="B2762" i="13" s="1"/>
  <c r="Y2762" i="13"/>
  <c r="Z2762" i="13"/>
  <c r="R2763" i="13"/>
  <c r="X2763" i="13"/>
  <c r="B2763" i="13" s="1"/>
  <c r="Y2763" i="13"/>
  <c r="Z2763" i="13"/>
  <c r="R2764" i="13"/>
  <c r="X2764" i="13"/>
  <c r="B2764" i="13" s="1"/>
  <c r="Y2764" i="13"/>
  <c r="Z2764" i="13"/>
  <c r="R2765" i="13"/>
  <c r="X2765" i="13"/>
  <c r="B2765" i="13" s="1"/>
  <c r="Y2765" i="13"/>
  <c r="Z2765" i="13"/>
  <c r="R2766" i="13"/>
  <c r="X2766" i="13"/>
  <c r="B2766" i="13" s="1"/>
  <c r="Y2766" i="13"/>
  <c r="Z2766" i="13"/>
  <c r="R2767" i="13"/>
  <c r="X2767" i="13"/>
  <c r="B2767" i="13" s="1"/>
  <c r="Y2767" i="13"/>
  <c r="Z2767" i="13"/>
  <c r="R2768" i="13"/>
  <c r="X2768" i="13"/>
  <c r="B2768" i="13" s="1"/>
  <c r="Y2768" i="13"/>
  <c r="Z2768" i="13"/>
  <c r="R2769" i="13"/>
  <c r="X2769" i="13"/>
  <c r="B2769" i="13" s="1"/>
  <c r="Y2769" i="13"/>
  <c r="Z2769" i="13"/>
  <c r="R2770" i="13"/>
  <c r="X2770" i="13"/>
  <c r="B2770" i="13" s="1"/>
  <c r="Y2770" i="13"/>
  <c r="Z2770" i="13"/>
  <c r="R2771" i="13"/>
  <c r="X2771" i="13"/>
  <c r="B2771" i="13" s="1"/>
  <c r="Y2771" i="13"/>
  <c r="Z2771" i="13"/>
  <c r="R2772" i="13"/>
  <c r="X2772" i="13"/>
  <c r="B2772" i="13" s="1"/>
  <c r="Y2772" i="13"/>
  <c r="Z2772" i="13"/>
  <c r="R2773" i="13"/>
  <c r="X2773" i="13"/>
  <c r="B2773" i="13" s="1"/>
  <c r="Y2773" i="13"/>
  <c r="Z2773" i="13"/>
  <c r="R2774" i="13"/>
  <c r="X2774" i="13"/>
  <c r="B2774" i="13" s="1"/>
  <c r="Y2774" i="13"/>
  <c r="Z2774" i="13"/>
  <c r="R2775" i="13"/>
  <c r="X2775" i="13"/>
  <c r="B2775" i="13" s="1"/>
  <c r="Y2775" i="13"/>
  <c r="Z2775" i="13"/>
  <c r="R2776" i="13"/>
  <c r="X2776" i="13"/>
  <c r="B2776" i="13" s="1"/>
  <c r="Y2776" i="13"/>
  <c r="Z2776" i="13"/>
  <c r="R2777" i="13"/>
  <c r="X2777" i="13"/>
  <c r="B2777" i="13" s="1"/>
  <c r="Y2777" i="13"/>
  <c r="Z2777" i="13"/>
  <c r="R2778" i="13"/>
  <c r="X2778" i="13"/>
  <c r="B2778" i="13" s="1"/>
  <c r="Y2778" i="13"/>
  <c r="Z2778" i="13"/>
  <c r="R2779" i="13"/>
  <c r="X2779" i="13"/>
  <c r="B2779" i="13" s="1"/>
  <c r="Y2779" i="13"/>
  <c r="Z2779" i="13"/>
  <c r="R2780" i="13"/>
  <c r="X2780" i="13"/>
  <c r="B2780" i="13" s="1"/>
  <c r="Y2780" i="13"/>
  <c r="Z2780" i="13"/>
  <c r="R2781" i="13"/>
  <c r="X2781" i="13"/>
  <c r="B2781" i="13" s="1"/>
  <c r="Y2781" i="13"/>
  <c r="Z2781" i="13"/>
  <c r="R2782" i="13"/>
  <c r="X2782" i="13"/>
  <c r="B2782" i="13" s="1"/>
  <c r="Y2782" i="13"/>
  <c r="Z2782" i="13"/>
  <c r="R2783" i="13"/>
  <c r="X2783" i="13"/>
  <c r="B2783" i="13" s="1"/>
  <c r="Y2783" i="13"/>
  <c r="Z2783" i="13"/>
  <c r="R2784" i="13"/>
  <c r="X2784" i="13"/>
  <c r="B2784" i="13" s="1"/>
  <c r="Y2784" i="13"/>
  <c r="AA2784" i="13" s="1"/>
  <c r="Z2784" i="13"/>
  <c r="R2785" i="13"/>
  <c r="X2785" i="13"/>
  <c r="B2785" i="13" s="1"/>
  <c r="Y2785" i="13"/>
  <c r="Z2785" i="13"/>
  <c r="R2786" i="13"/>
  <c r="X2786" i="13"/>
  <c r="B2786" i="13" s="1"/>
  <c r="Y2786" i="13"/>
  <c r="Z2786" i="13"/>
  <c r="R2787" i="13"/>
  <c r="X2787" i="13"/>
  <c r="B2787" i="13" s="1"/>
  <c r="Y2787" i="13"/>
  <c r="Z2787" i="13"/>
  <c r="R2788" i="13"/>
  <c r="X2788" i="13"/>
  <c r="B2788" i="13" s="1"/>
  <c r="Y2788" i="13"/>
  <c r="AA2788" i="13" s="1"/>
  <c r="Z2788" i="13"/>
  <c r="R2789" i="13"/>
  <c r="X2789" i="13"/>
  <c r="B2789" i="13" s="1"/>
  <c r="Y2789" i="13"/>
  <c r="Z2789" i="13"/>
  <c r="R2790" i="13"/>
  <c r="X2790" i="13"/>
  <c r="B2790" i="13" s="1"/>
  <c r="Y2790" i="13"/>
  <c r="Z2790" i="13"/>
  <c r="R2791" i="13"/>
  <c r="X2791" i="13"/>
  <c r="B2791" i="13" s="1"/>
  <c r="Y2791" i="13"/>
  <c r="Z2791" i="13"/>
  <c r="R2792" i="13"/>
  <c r="X2792" i="13"/>
  <c r="B2792" i="13" s="1"/>
  <c r="Y2792" i="13"/>
  <c r="AA2792" i="13" s="1"/>
  <c r="Z2792" i="13"/>
  <c r="R2793" i="13"/>
  <c r="X2793" i="13"/>
  <c r="B2793" i="13" s="1"/>
  <c r="Y2793" i="13"/>
  <c r="Z2793" i="13"/>
  <c r="R2794" i="13"/>
  <c r="X2794" i="13"/>
  <c r="B2794" i="13" s="1"/>
  <c r="Y2794" i="13"/>
  <c r="Z2794" i="13"/>
  <c r="R2795" i="13"/>
  <c r="X2795" i="13"/>
  <c r="B2795" i="13" s="1"/>
  <c r="Y2795" i="13"/>
  <c r="Z2795" i="13"/>
  <c r="R2796" i="13"/>
  <c r="X2796" i="13"/>
  <c r="B2796" i="13" s="1"/>
  <c r="Y2796" i="13"/>
  <c r="Z2796" i="13"/>
  <c r="R2797" i="13"/>
  <c r="X2797" i="13"/>
  <c r="B2797" i="13" s="1"/>
  <c r="Y2797" i="13"/>
  <c r="Z2797" i="13"/>
  <c r="R2798" i="13"/>
  <c r="X2798" i="13"/>
  <c r="B2798" i="13" s="1"/>
  <c r="Y2798" i="13"/>
  <c r="Z2798" i="13"/>
  <c r="R2799" i="13"/>
  <c r="X2799" i="13"/>
  <c r="B2799" i="13" s="1"/>
  <c r="Y2799" i="13"/>
  <c r="Z2799" i="13"/>
  <c r="R2800" i="13"/>
  <c r="X2800" i="13"/>
  <c r="B2800" i="13" s="1"/>
  <c r="Y2800" i="13"/>
  <c r="AA2800" i="13" s="1"/>
  <c r="Z2800" i="13"/>
  <c r="R2801" i="13"/>
  <c r="X2801" i="13"/>
  <c r="B2801" i="13" s="1"/>
  <c r="Y2801" i="13"/>
  <c r="AA2801" i="13" s="1"/>
  <c r="Z2801" i="13"/>
  <c r="R2802" i="13"/>
  <c r="X2802" i="13"/>
  <c r="B2802" i="13" s="1"/>
  <c r="Y2802" i="13"/>
  <c r="Z2802" i="13"/>
  <c r="R2803" i="13"/>
  <c r="X2803" i="13"/>
  <c r="B2803" i="13" s="1"/>
  <c r="Y2803" i="13"/>
  <c r="Z2803" i="13"/>
  <c r="R2804" i="13"/>
  <c r="X2804" i="13"/>
  <c r="B2804" i="13" s="1"/>
  <c r="Y2804" i="13"/>
  <c r="Z2804" i="13"/>
  <c r="R2805" i="13"/>
  <c r="X2805" i="13"/>
  <c r="B2805" i="13" s="1"/>
  <c r="Y2805" i="13"/>
  <c r="Z2805" i="13"/>
  <c r="R2806" i="13"/>
  <c r="X2806" i="13"/>
  <c r="B2806" i="13" s="1"/>
  <c r="Y2806" i="13"/>
  <c r="Z2806" i="13"/>
  <c r="R2807" i="13"/>
  <c r="X2807" i="13"/>
  <c r="B2807" i="13" s="1"/>
  <c r="Y2807" i="13"/>
  <c r="Z2807" i="13"/>
  <c r="R2808" i="13"/>
  <c r="X2808" i="13"/>
  <c r="B2808" i="13" s="1"/>
  <c r="Y2808" i="13"/>
  <c r="Z2808" i="13"/>
  <c r="R2809" i="13"/>
  <c r="X2809" i="13"/>
  <c r="B2809" i="13" s="1"/>
  <c r="Y2809" i="13"/>
  <c r="Z2809" i="13"/>
  <c r="R2810" i="13"/>
  <c r="X2810" i="13"/>
  <c r="B2810" i="13" s="1"/>
  <c r="Y2810" i="13"/>
  <c r="AA2810" i="13" s="1"/>
  <c r="Z2810" i="13"/>
  <c r="R2811" i="13"/>
  <c r="X2811" i="13"/>
  <c r="B2811" i="13" s="1"/>
  <c r="Y2811" i="13"/>
  <c r="Z2811" i="13"/>
  <c r="R2812" i="13"/>
  <c r="X2812" i="13"/>
  <c r="B2812" i="13" s="1"/>
  <c r="Y2812" i="13"/>
  <c r="Z2812" i="13"/>
  <c r="R2813" i="13"/>
  <c r="X2813" i="13"/>
  <c r="B2813" i="13" s="1"/>
  <c r="Y2813" i="13"/>
  <c r="Z2813" i="13"/>
  <c r="R2814" i="13"/>
  <c r="X2814" i="13"/>
  <c r="B2814" i="13" s="1"/>
  <c r="Y2814" i="13"/>
  <c r="Z2814" i="13"/>
  <c r="R2815" i="13"/>
  <c r="X2815" i="13"/>
  <c r="B2815" i="13" s="1"/>
  <c r="Y2815" i="13"/>
  <c r="Z2815" i="13"/>
  <c r="R2816" i="13"/>
  <c r="X2816" i="13"/>
  <c r="B2816" i="13" s="1"/>
  <c r="Y2816" i="13"/>
  <c r="Z2816" i="13"/>
  <c r="R2817" i="13"/>
  <c r="X2817" i="13"/>
  <c r="B2817" i="13" s="1"/>
  <c r="Y2817" i="13"/>
  <c r="Z2817" i="13"/>
  <c r="R2818" i="13"/>
  <c r="X2818" i="13"/>
  <c r="B2818" i="13" s="1"/>
  <c r="Y2818" i="13"/>
  <c r="AA2818" i="13" s="1"/>
  <c r="Z2818" i="13"/>
  <c r="R2819" i="13"/>
  <c r="X2819" i="13"/>
  <c r="B2819" i="13" s="1"/>
  <c r="Y2819" i="13"/>
  <c r="Z2819" i="13"/>
  <c r="R2820" i="13"/>
  <c r="X2820" i="13"/>
  <c r="B2820" i="13" s="1"/>
  <c r="Y2820" i="13"/>
  <c r="AA2820" i="13" s="1"/>
  <c r="Z2820" i="13"/>
  <c r="R2821" i="13"/>
  <c r="X2821" i="13"/>
  <c r="B2821" i="13" s="1"/>
  <c r="Y2821" i="13"/>
  <c r="Z2821" i="13"/>
  <c r="R2822" i="13"/>
  <c r="X2822" i="13"/>
  <c r="B2822" i="13" s="1"/>
  <c r="Y2822" i="13"/>
  <c r="Z2822" i="13"/>
  <c r="R2823" i="13"/>
  <c r="X2823" i="13"/>
  <c r="B2823" i="13" s="1"/>
  <c r="Y2823" i="13"/>
  <c r="Z2823" i="13"/>
  <c r="R2824" i="13"/>
  <c r="X2824" i="13"/>
  <c r="B2824" i="13" s="1"/>
  <c r="Y2824" i="13"/>
  <c r="Z2824" i="13"/>
  <c r="R2825" i="13"/>
  <c r="X2825" i="13"/>
  <c r="B2825" i="13" s="1"/>
  <c r="Y2825" i="13"/>
  <c r="Z2825" i="13"/>
  <c r="R2826" i="13"/>
  <c r="X2826" i="13"/>
  <c r="B2826" i="13" s="1"/>
  <c r="Y2826" i="13"/>
  <c r="AA2826" i="13" s="1"/>
  <c r="Z2826" i="13"/>
  <c r="R2827" i="13"/>
  <c r="X2827" i="13"/>
  <c r="B2827" i="13" s="1"/>
  <c r="Y2827" i="13"/>
  <c r="Z2827" i="13"/>
  <c r="R2828" i="13"/>
  <c r="X2828" i="13"/>
  <c r="B2828" i="13" s="1"/>
  <c r="Y2828" i="13"/>
  <c r="AA2828" i="13" s="1"/>
  <c r="Z2828" i="13"/>
  <c r="R2829" i="13"/>
  <c r="X2829" i="13"/>
  <c r="B2829" i="13" s="1"/>
  <c r="Y2829" i="13"/>
  <c r="Z2829" i="13"/>
  <c r="R2830" i="13"/>
  <c r="X2830" i="13"/>
  <c r="B2830" i="13" s="1"/>
  <c r="Y2830" i="13"/>
  <c r="Z2830" i="13"/>
  <c r="R2831" i="13"/>
  <c r="X2831" i="13"/>
  <c r="B2831" i="13" s="1"/>
  <c r="Y2831" i="13"/>
  <c r="Z2831" i="13"/>
  <c r="R2832" i="13"/>
  <c r="X2832" i="13"/>
  <c r="B2832" i="13" s="1"/>
  <c r="Y2832" i="13"/>
  <c r="Z2832" i="13"/>
  <c r="R2833" i="13"/>
  <c r="X2833" i="13"/>
  <c r="B2833" i="13" s="1"/>
  <c r="Y2833" i="13"/>
  <c r="Z2833" i="13"/>
  <c r="R2834" i="13"/>
  <c r="X2834" i="13"/>
  <c r="B2834" i="13" s="1"/>
  <c r="Y2834" i="13"/>
  <c r="AA2834" i="13" s="1"/>
  <c r="Z2834" i="13"/>
  <c r="R2835" i="13"/>
  <c r="X2835" i="13"/>
  <c r="B2835" i="13" s="1"/>
  <c r="Y2835" i="13"/>
  <c r="Z2835" i="13"/>
  <c r="R2836" i="13"/>
  <c r="X2836" i="13"/>
  <c r="B2836" i="13" s="1"/>
  <c r="Y2836" i="13"/>
  <c r="AA2836" i="13" s="1"/>
  <c r="Z2836" i="13"/>
  <c r="R2837" i="13"/>
  <c r="X2837" i="13"/>
  <c r="B2837" i="13" s="1"/>
  <c r="Y2837" i="13"/>
  <c r="Z2837" i="13"/>
  <c r="R2838" i="13"/>
  <c r="X2838" i="13"/>
  <c r="B2838" i="13" s="1"/>
  <c r="Y2838" i="13"/>
  <c r="Z2838" i="13"/>
  <c r="R2839" i="13"/>
  <c r="X2839" i="13"/>
  <c r="B2839" i="13" s="1"/>
  <c r="Y2839" i="13"/>
  <c r="Z2839" i="13"/>
  <c r="R2840" i="13"/>
  <c r="X2840" i="13"/>
  <c r="B2840" i="13" s="1"/>
  <c r="Y2840" i="13"/>
  <c r="Z2840" i="13"/>
  <c r="R2841" i="13"/>
  <c r="X2841" i="13"/>
  <c r="B2841" i="13" s="1"/>
  <c r="Y2841" i="13"/>
  <c r="Z2841" i="13"/>
  <c r="R2842" i="13"/>
  <c r="X2842" i="13"/>
  <c r="B2842" i="13" s="1"/>
  <c r="Y2842" i="13"/>
  <c r="Z2842" i="13"/>
  <c r="R2843" i="13"/>
  <c r="X2843" i="13"/>
  <c r="B2843" i="13" s="1"/>
  <c r="Y2843" i="13"/>
  <c r="Z2843" i="13"/>
  <c r="R2844" i="13"/>
  <c r="X2844" i="13"/>
  <c r="B2844" i="13" s="1"/>
  <c r="Y2844" i="13"/>
  <c r="AA2844" i="13" s="1"/>
  <c r="Z2844" i="13"/>
  <c r="R2845" i="13"/>
  <c r="X2845" i="13"/>
  <c r="B2845" i="13" s="1"/>
  <c r="Y2845" i="13"/>
  <c r="Z2845" i="13"/>
  <c r="R2846" i="13"/>
  <c r="X2846" i="13"/>
  <c r="B2846" i="13" s="1"/>
  <c r="Y2846" i="13"/>
  <c r="Z2846" i="13"/>
  <c r="R2847" i="13"/>
  <c r="X2847" i="13"/>
  <c r="B2847" i="13" s="1"/>
  <c r="Y2847" i="13"/>
  <c r="Z2847" i="13"/>
  <c r="R2848" i="13"/>
  <c r="X2848" i="13"/>
  <c r="B2848" i="13" s="1"/>
  <c r="Y2848" i="13"/>
  <c r="Z2848" i="13"/>
  <c r="R2849" i="13"/>
  <c r="X2849" i="13"/>
  <c r="B2849" i="13" s="1"/>
  <c r="Y2849" i="13"/>
  <c r="Z2849" i="13"/>
  <c r="R2850" i="13"/>
  <c r="X2850" i="13"/>
  <c r="B2850" i="13" s="1"/>
  <c r="Y2850" i="13"/>
  <c r="Z2850" i="13"/>
  <c r="R2851" i="13"/>
  <c r="X2851" i="13"/>
  <c r="B2851" i="13" s="1"/>
  <c r="Y2851" i="13"/>
  <c r="Z2851" i="13"/>
  <c r="R2852" i="13"/>
  <c r="X2852" i="13"/>
  <c r="B2852" i="13" s="1"/>
  <c r="Y2852" i="13"/>
  <c r="Z2852" i="13"/>
  <c r="R2853" i="13"/>
  <c r="X2853" i="13"/>
  <c r="B2853" i="13" s="1"/>
  <c r="Y2853" i="13"/>
  <c r="Z2853" i="13"/>
  <c r="R2854" i="13"/>
  <c r="X2854" i="13"/>
  <c r="B2854" i="13" s="1"/>
  <c r="Y2854" i="13"/>
  <c r="Z2854" i="13"/>
  <c r="R2855" i="13"/>
  <c r="X2855" i="13"/>
  <c r="B2855" i="13" s="1"/>
  <c r="Y2855" i="13"/>
  <c r="Z2855" i="13"/>
  <c r="R2856" i="13"/>
  <c r="X2856" i="13"/>
  <c r="B2856" i="13" s="1"/>
  <c r="Y2856" i="13"/>
  <c r="Z2856" i="13"/>
  <c r="R2857" i="13"/>
  <c r="X2857" i="13"/>
  <c r="B2857" i="13" s="1"/>
  <c r="Y2857" i="13"/>
  <c r="Z2857" i="13"/>
  <c r="R2858" i="13"/>
  <c r="X2858" i="13"/>
  <c r="B2858" i="13" s="1"/>
  <c r="Y2858" i="13"/>
  <c r="AA2858" i="13" s="1"/>
  <c r="Z2858" i="13"/>
  <c r="R2859" i="13"/>
  <c r="X2859" i="13"/>
  <c r="B2859" i="13" s="1"/>
  <c r="Y2859" i="13"/>
  <c r="Z2859" i="13"/>
  <c r="R2860" i="13"/>
  <c r="X2860" i="13"/>
  <c r="B2860" i="13" s="1"/>
  <c r="Y2860" i="13"/>
  <c r="AA2860" i="13" s="1"/>
  <c r="Z2860" i="13"/>
  <c r="R2861" i="13"/>
  <c r="X2861" i="13"/>
  <c r="B2861" i="13" s="1"/>
  <c r="Y2861" i="13"/>
  <c r="Z2861" i="13"/>
  <c r="R2862" i="13"/>
  <c r="X2862" i="13"/>
  <c r="B2862" i="13" s="1"/>
  <c r="Y2862" i="13"/>
  <c r="Z2862" i="13"/>
  <c r="R2863" i="13"/>
  <c r="X2863" i="13"/>
  <c r="B2863" i="13" s="1"/>
  <c r="Y2863" i="13"/>
  <c r="Z2863" i="13"/>
  <c r="R2864" i="13"/>
  <c r="X2864" i="13"/>
  <c r="B2864" i="13" s="1"/>
  <c r="Y2864" i="13"/>
  <c r="Z2864" i="13"/>
  <c r="R2865" i="13"/>
  <c r="X2865" i="13"/>
  <c r="B2865" i="13" s="1"/>
  <c r="Y2865" i="13"/>
  <c r="Z2865" i="13"/>
  <c r="R2866" i="13"/>
  <c r="X2866" i="13"/>
  <c r="B2866" i="13" s="1"/>
  <c r="Y2866" i="13"/>
  <c r="AA2866" i="13" s="1"/>
  <c r="Z2866" i="13"/>
  <c r="R2867" i="13"/>
  <c r="X2867" i="13"/>
  <c r="B2867" i="13" s="1"/>
  <c r="Y2867" i="13"/>
  <c r="Z2867" i="13"/>
  <c r="R2868" i="13"/>
  <c r="X2868" i="13"/>
  <c r="B2868" i="13" s="1"/>
  <c r="Y2868" i="13"/>
  <c r="AA2868" i="13" s="1"/>
  <c r="Z2868" i="13"/>
  <c r="R2869" i="13"/>
  <c r="X2869" i="13"/>
  <c r="B2869" i="13" s="1"/>
  <c r="Y2869" i="13"/>
  <c r="Z2869" i="13"/>
  <c r="R2870" i="13"/>
  <c r="X2870" i="13"/>
  <c r="B2870" i="13" s="1"/>
  <c r="Y2870" i="13"/>
  <c r="Z2870" i="13"/>
  <c r="R2871" i="13"/>
  <c r="X2871" i="13"/>
  <c r="B2871" i="13" s="1"/>
  <c r="Y2871" i="13"/>
  <c r="Z2871" i="13"/>
  <c r="R2872" i="13"/>
  <c r="X2872" i="13"/>
  <c r="B2872" i="13" s="1"/>
  <c r="Y2872" i="13"/>
  <c r="Z2872" i="13"/>
  <c r="R2873" i="13"/>
  <c r="X2873" i="13"/>
  <c r="B2873" i="13" s="1"/>
  <c r="Y2873" i="13"/>
  <c r="Z2873" i="13"/>
  <c r="R2874" i="13"/>
  <c r="X2874" i="13"/>
  <c r="B2874" i="13" s="1"/>
  <c r="Y2874" i="13"/>
  <c r="AA2874" i="13" s="1"/>
  <c r="Z2874" i="13"/>
  <c r="R2875" i="13"/>
  <c r="X2875" i="13"/>
  <c r="B2875" i="13" s="1"/>
  <c r="Y2875" i="13"/>
  <c r="Z2875" i="13"/>
  <c r="R2876" i="13"/>
  <c r="X2876" i="13"/>
  <c r="B2876" i="13" s="1"/>
  <c r="Y2876" i="13"/>
  <c r="Z2876" i="13"/>
  <c r="R2877" i="13"/>
  <c r="X2877" i="13"/>
  <c r="B2877" i="13" s="1"/>
  <c r="Y2877" i="13"/>
  <c r="Z2877" i="13"/>
  <c r="R2878" i="13"/>
  <c r="X2878" i="13"/>
  <c r="B2878" i="13" s="1"/>
  <c r="Y2878" i="13"/>
  <c r="Z2878" i="13"/>
  <c r="R2879" i="13"/>
  <c r="X2879" i="13"/>
  <c r="B2879" i="13" s="1"/>
  <c r="Y2879" i="13"/>
  <c r="Z2879" i="13"/>
  <c r="R2880" i="13"/>
  <c r="X2880" i="13"/>
  <c r="B2880" i="13" s="1"/>
  <c r="Y2880" i="13"/>
  <c r="Z2880" i="13"/>
  <c r="R2881" i="13"/>
  <c r="X2881" i="13"/>
  <c r="B2881" i="13" s="1"/>
  <c r="Y2881" i="13"/>
  <c r="Z2881" i="13"/>
  <c r="R2882" i="13"/>
  <c r="X2882" i="13"/>
  <c r="B2882" i="13" s="1"/>
  <c r="Y2882" i="13"/>
  <c r="Z2882" i="13"/>
  <c r="R2883" i="13"/>
  <c r="X2883" i="13"/>
  <c r="B2883" i="13" s="1"/>
  <c r="Y2883" i="13"/>
  <c r="Z2883" i="13"/>
  <c r="R2884" i="13"/>
  <c r="X2884" i="13"/>
  <c r="B2884" i="13" s="1"/>
  <c r="Y2884" i="13"/>
  <c r="Z2884" i="13"/>
  <c r="R2885" i="13"/>
  <c r="X2885" i="13"/>
  <c r="B2885" i="13" s="1"/>
  <c r="Y2885" i="13"/>
  <c r="Z2885" i="13"/>
  <c r="R2886" i="13"/>
  <c r="X2886" i="13"/>
  <c r="B2886" i="13" s="1"/>
  <c r="Y2886" i="13"/>
  <c r="Z2886" i="13"/>
  <c r="R2887" i="13"/>
  <c r="X2887" i="13"/>
  <c r="B2887" i="13" s="1"/>
  <c r="Y2887" i="13"/>
  <c r="Z2887" i="13"/>
  <c r="R2888" i="13"/>
  <c r="X2888" i="13"/>
  <c r="B2888" i="13" s="1"/>
  <c r="Y2888" i="13"/>
  <c r="Z2888" i="13"/>
  <c r="R2889" i="13"/>
  <c r="X2889" i="13"/>
  <c r="B2889" i="13" s="1"/>
  <c r="Y2889" i="13"/>
  <c r="Z2889" i="13"/>
  <c r="R2890" i="13"/>
  <c r="X2890" i="13"/>
  <c r="B2890" i="13" s="1"/>
  <c r="Y2890" i="13"/>
  <c r="Z2890" i="13"/>
  <c r="R2891" i="13"/>
  <c r="X2891" i="13"/>
  <c r="B2891" i="13" s="1"/>
  <c r="Y2891" i="13"/>
  <c r="Z2891" i="13"/>
  <c r="R2892" i="13"/>
  <c r="X2892" i="13"/>
  <c r="B2892" i="13" s="1"/>
  <c r="Y2892" i="13"/>
  <c r="Z2892" i="13"/>
  <c r="R2893" i="13"/>
  <c r="X2893" i="13"/>
  <c r="B2893" i="13" s="1"/>
  <c r="Y2893" i="13"/>
  <c r="Z2893" i="13"/>
  <c r="R2894" i="13"/>
  <c r="X2894" i="13"/>
  <c r="B2894" i="13" s="1"/>
  <c r="Y2894" i="13"/>
  <c r="Z2894" i="13"/>
  <c r="R2895" i="13"/>
  <c r="X2895" i="13"/>
  <c r="B2895" i="13" s="1"/>
  <c r="Y2895" i="13"/>
  <c r="Z2895" i="13"/>
  <c r="R2896" i="13"/>
  <c r="X2896" i="13"/>
  <c r="B2896" i="13" s="1"/>
  <c r="Y2896" i="13"/>
  <c r="Z2896" i="13"/>
  <c r="R2897" i="13"/>
  <c r="X2897" i="13"/>
  <c r="B2897" i="13" s="1"/>
  <c r="Y2897" i="13"/>
  <c r="Z2897" i="13"/>
  <c r="R2898" i="13"/>
  <c r="X2898" i="13"/>
  <c r="B2898" i="13" s="1"/>
  <c r="Y2898" i="13"/>
  <c r="AA2898" i="13" s="1"/>
  <c r="Z2898" i="13"/>
  <c r="R2899" i="13"/>
  <c r="X2899" i="13"/>
  <c r="B2899" i="13" s="1"/>
  <c r="Y2899" i="13"/>
  <c r="Z2899" i="13"/>
  <c r="R2900" i="13"/>
  <c r="X2900" i="13"/>
  <c r="B2900" i="13" s="1"/>
  <c r="Y2900" i="13"/>
  <c r="AA2900" i="13" s="1"/>
  <c r="Z2900" i="13"/>
  <c r="R2901" i="13"/>
  <c r="X2901" i="13"/>
  <c r="B2901" i="13" s="1"/>
  <c r="Y2901" i="13"/>
  <c r="Z2901" i="13"/>
  <c r="R2902" i="13"/>
  <c r="X2902" i="13"/>
  <c r="B2902" i="13" s="1"/>
  <c r="Y2902" i="13"/>
  <c r="AA2902" i="13" s="1"/>
  <c r="Z2902" i="13"/>
  <c r="R2903" i="13"/>
  <c r="X2903" i="13"/>
  <c r="B2903" i="13" s="1"/>
  <c r="Y2903" i="13"/>
  <c r="Z2903" i="13"/>
  <c r="R2904" i="13"/>
  <c r="X2904" i="13"/>
  <c r="B2904" i="13" s="1"/>
  <c r="Y2904" i="13"/>
  <c r="Z2904" i="13"/>
  <c r="R2905" i="13"/>
  <c r="X2905" i="13"/>
  <c r="B2905" i="13" s="1"/>
  <c r="Y2905" i="13"/>
  <c r="Z2905" i="13"/>
  <c r="R2906" i="13"/>
  <c r="X2906" i="13"/>
  <c r="B2906" i="13" s="1"/>
  <c r="Y2906" i="13"/>
  <c r="Z2906" i="13"/>
  <c r="R2907" i="13"/>
  <c r="X2907" i="13"/>
  <c r="B2907" i="13" s="1"/>
  <c r="Y2907" i="13"/>
  <c r="Z2907" i="13"/>
  <c r="R2908" i="13"/>
  <c r="X2908" i="13"/>
  <c r="B2908" i="13" s="1"/>
  <c r="Y2908" i="13"/>
  <c r="Z2908" i="13"/>
  <c r="R2909" i="13"/>
  <c r="X2909" i="13"/>
  <c r="B2909" i="13" s="1"/>
  <c r="Y2909" i="13"/>
  <c r="Z2909" i="13"/>
  <c r="R2910" i="13"/>
  <c r="X2910" i="13"/>
  <c r="B2910" i="13" s="1"/>
  <c r="Y2910" i="13"/>
  <c r="Z2910" i="13"/>
  <c r="R2911" i="13"/>
  <c r="X2911" i="13"/>
  <c r="B2911" i="13" s="1"/>
  <c r="Y2911" i="13"/>
  <c r="Z2911" i="13"/>
  <c r="R2912" i="13"/>
  <c r="X2912" i="13"/>
  <c r="B2912" i="13" s="1"/>
  <c r="Y2912" i="13"/>
  <c r="AA2912" i="13" s="1"/>
  <c r="Z2912" i="13"/>
  <c r="R2913" i="13"/>
  <c r="X2913" i="13"/>
  <c r="B2913" i="13" s="1"/>
  <c r="Y2913" i="13"/>
  <c r="Z2913" i="13"/>
  <c r="R2914" i="13"/>
  <c r="X2914" i="13"/>
  <c r="B2914" i="13" s="1"/>
  <c r="Y2914" i="13"/>
  <c r="AA2914" i="13" s="1"/>
  <c r="Z2914" i="13"/>
  <c r="R2915" i="13"/>
  <c r="X2915" i="13"/>
  <c r="B2915" i="13" s="1"/>
  <c r="Y2915" i="13"/>
  <c r="Z2915" i="13"/>
  <c r="R2916" i="13"/>
  <c r="X2916" i="13"/>
  <c r="B2916" i="13" s="1"/>
  <c r="Y2916" i="13"/>
  <c r="AA2916" i="13" s="1"/>
  <c r="Z2916" i="13"/>
  <c r="R2917" i="13"/>
  <c r="X2917" i="13"/>
  <c r="B2917" i="13" s="1"/>
  <c r="Y2917" i="13"/>
  <c r="Z2917" i="13"/>
  <c r="R2918" i="13"/>
  <c r="X2918" i="13"/>
  <c r="B2918" i="13" s="1"/>
  <c r="Y2918" i="13"/>
  <c r="AA2918" i="13" s="1"/>
  <c r="Z2918" i="13"/>
  <c r="R2919" i="13"/>
  <c r="X2919" i="13"/>
  <c r="B2919" i="13" s="1"/>
  <c r="Y2919" i="13"/>
  <c r="Z2919" i="13"/>
  <c r="R2920" i="13"/>
  <c r="X2920" i="13"/>
  <c r="B2920" i="13" s="1"/>
  <c r="Y2920" i="13"/>
  <c r="AA2920" i="13" s="1"/>
  <c r="Z2920" i="13"/>
  <c r="R2921" i="13"/>
  <c r="X2921" i="13"/>
  <c r="B2921" i="13" s="1"/>
  <c r="Y2921" i="13"/>
  <c r="Z2921" i="13"/>
  <c r="R2922" i="13"/>
  <c r="X2922" i="13"/>
  <c r="B2922" i="13" s="1"/>
  <c r="Y2922" i="13"/>
  <c r="Z2922" i="13"/>
  <c r="R2923" i="13"/>
  <c r="X2923" i="13"/>
  <c r="B2923" i="13" s="1"/>
  <c r="Y2923" i="13"/>
  <c r="Z2923" i="13"/>
  <c r="R2924" i="13"/>
  <c r="X2924" i="13"/>
  <c r="B2924" i="13" s="1"/>
  <c r="Y2924" i="13"/>
  <c r="Z2924" i="13"/>
  <c r="R2925" i="13"/>
  <c r="X2925" i="13"/>
  <c r="B2925" i="13" s="1"/>
  <c r="Y2925" i="13"/>
  <c r="Z2925" i="13"/>
  <c r="R2926" i="13"/>
  <c r="X2926" i="13"/>
  <c r="B2926" i="13" s="1"/>
  <c r="Y2926" i="13"/>
  <c r="Z2926" i="13"/>
  <c r="R2927" i="13"/>
  <c r="X2927" i="13"/>
  <c r="B2927" i="13" s="1"/>
  <c r="Y2927" i="13"/>
  <c r="Z2927" i="13"/>
  <c r="R2928" i="13"/>
  <c r="X2928" i="13"/>
  <c r="B2928" i="13" s="1"/>
  <c r="Y2928" i="13"/>
  <c r="Z2928" i="13"/>
  <c r="R2929" i="13"/>
  <c r="X2929" i="13"/>
  <c r="B2929" i="13" s="1"/>
  <c r="Y2929" i="13"/>
  <c r="Z2929" i="13"/>
  <c r="R2930" i="13"/>
  <c r="X2930" i="13"/>
  <c r="B2930" i="13" s="1"/>
  <c r="Y2930" i="13"/>
  <c r="AA2930" i="13" s="1"/>
  <c r="Z2930" i="13"/>
  <c r="R2931" i="13"/>
  <c r="X2931" i="13"/>
  <c r="B2931" i="13" s="1"/>
  <c r="Y2931" i="13"/>
  <c r="Z2931" i="13"/>
  <c r="R2932" i="13"/>
  <c r="X2932" i="13"/>
  <c r="B2932" i="13" s="1"/>
  <c r="Y2932" i="13"/>
  <c r="AA2932" i="13" s="1"/>
  <c r="Z2932" i="13"/>
  <c r="R2933" i="13"/>
  <c r="X2933" i="13"/>
  <c r="B2933" i="13" s="1"/>
  <c r="Y2933" i="13"/>
  <c r="Z2933" i="13"/>
  <c r="R2934" i="13"/>
  <c r="X2934" i="13"/>
  <c r="B2934" i="13" s="1"/>
  <c r="Y2934" i="13"/>
  <c r="Z2934" i="13"/>
  <c r="R2935" i="13"/>
  <c r="X2935" i="13"/>
  <c r="B2935" i="13" s="1"/>
  <c r="Y2935" i="13"/>
  <c r="Z2935" i="13"/>
  <c r="R2936" i="13"/>
  <c r="X2936" i="13"/>
  <c r="B2936" i="13" s="1"/>
  <c r="Y2936" i="13"/>
  <c r="AA2936" i="13" s="1"/>
  <c r="Z2936" i="13"/>
  <c r="R2937" i="13"/>
  <c r="X2937" i="13"/>
  <c r="B2937" i="13" s="1"/>
  <c r="Y2937" i="13"/>
  <c r="Z2937" i="13"/>
  <c r="R2938" i="13"/>
  <c r="X2938" i="13"/>
  <c r="B2938" i="13" s="1"/>
  <c r="Y2938" i="13"/>
  <c r="Z2938" i="13"/>
  <c r="R2939" i="13"/>
  <c r="X2939" i="13"/>
  <c r="B2939" i="13" s="1"/>
  <c r="Y2939" i="13"/>
  <c r="Z2939" i="13"/>
  <c r="R2940" i="13"/>
  <c r="X2940" i="13"/>
  <c r="B2940" i="13" s="1"/>
  <c r="Y2940" i="13"/>
  <c r="Z2940" i="13"/>
  <c r="R2941" i="13"/>
  <c r="X2941" i="13"/>
  <c r="B2941" i="13" s="1"/>
  <c r="Y2941" i="13"/>
  <c r="Z2941" i="13"/>
  <c r="R2942" i="13"/>
  <c r="X2942" i="13"/>
  <c r="B2942" i="13" s="1"/>
  <c r="Y2942" i="13"/>
  <c r="Z2942" i="13"/>
  <c r="R2943" i="13"/>
  <c r="X2943" i="13"/>
  <c r="B2943" i="13" s="1"/>
  <c r="Y2943" i="13"/>
  <c r="Z2943" i="13"/>
  <c r="R2944" i="13"/>
  <c r="X2944" i="13"/>
  <c r="B2944" i="13" s="1"/>
  <c r="Y2944" i="13"/>
  <c r="Z2944" i="13"/>
  <c r="R2945" i="13"/>
  <c r="X2945" i="13"/>
  <c r="B2945" i="13" s="1"/>
  <c r="Y2945" i="13"/>
  <c r="Z2945" i="13"/>
  <c r="R2946" i="13"/>
  <c r="X2946" i="13"/>
  <c r="B2946" i="13" s="1"/>
  <c r="Y2946" i="13"/>
  <c r="AA2946" i="13" s="1"/>
  <c r="Z2946" i="13"/>
  <c r="R2947" i="13"/>
  <c r="X2947" i="13"/>
  <c r="B2947" i="13" s="1"/>
  <c r="Y2947" i="13"/>
  <c r="Z2947" i="13"/>
  <c r="R2948" i="13"/>
  <c r="X2948" i="13"/>
  <c r="B2948" i="13" s="1"/>
  <c r="Y2948" i="13"/>
  <c r="AA2948" i="13" s="1"/>
  <c r="Z2948" i="13"/>
  <c r="R2949" i="13"/>
  <c r="X2949" i="13"/>
  <c r="B2949" i="13" s="1"/>
  <c r="Y2949" i="13"/>
  <c r="Z2949" i="13"/>
  <c r="R2950" i="13"/>
  <c r="X2950" i="13"/>
  <c r="B2950" i="13" s="1"/>
  <c r="Y2950" i="13"/>
  <c r="Z2950" i="13"/>
  <c r="R2951" i="13"/>
  <c r="X2951" i="13"/>
  <c r="B2951" i="13" s="1"/>
  <c r="Y2951" i="13"/>
  <c r="Z2951" i="13"/>
  <c r="R2952" i="13"/>
  <c r="X2952" i="13"/>
  <c r="B2952" i="13" s="1"/>
  <c r="Y2952" i="13"/>
  <c r="AA2952" i="13" s="1"/>
  <c r="Z2952" i="13"/>
  <c r="R2953" i="13"/>
  <c r="X2953" i="13"/>
  <c r="B2953" i="13" s="1"/>
  <c r="Y2953" i="13"/>
  <c r="Z2953" i="13"/>
  <c r="R2954" i="13"/>
  <c r="X2954" i="13"/>
  <c r="B2954" i="13" s="1"/>
  <c r="Y2954" i="13"/>
  <c r="Z2954" i="13"/>
  <c r="R2955" i="13"/>
  <c r="X2955" i="13"/>
  <c r="B2955" i="13" s="1"/>
  <c r="Y2955" i="13"/>
  <c r="Z2955" i="13"/>
  <c r="R2956" i="13"/>
  <c r="X2956" i="13"/>
  <c r="B2956" i="13" s="1"/>
  <c r="Y2956" i="13"/>
  <c r="Z2956" i="13"/>
  <c r="R2957" i="13"/>
  <c r="X2957" i="13"/>
  <c r="B2957" i="13" s="1"/>
  <c r="Y2957" i="13"/>
  <c r="Z2957" i="13"/>
  <c r="R2958" i="13"/>
  <c r="X2958" i="13"/>
  <c r="B2958" i="13" s="1"/>
  <c r="Y2958" i="13"/>
  <c r="Z2958" i="13"/>
  <c r="R2959" i="13"/>
  <c r="X2959" i="13"/>
  <c r="B2959" i="13" s="1"/>
  <c r="Y2959" i="13"/>
  <c r="Z2959" i="13"/>
  <c r="R2960" i="13"/>
  <c r="X2960" i="13"/>
  <c r="B2960" i="13" s="1"/>
  <c r="Y2960" i="13"/>
  <c r="Z2960" i="13"/>
  <c r="R2961" i="13"/>
  <c r="X2961" i="13"/>
  <c r="B2961" i="13" s="1"/>
  <c r="Y2961" i="13"/>
  <c r="Z2961" i="13"/>
  <c r="R2962" i="13"/>
  <c r="X2962" i="13"/>
  <c r="B2962" i="13" s="1"/>
  <c r="Y2962" i="13"/>
  <c r="AA2962" i="13" s="1"/>
  <c r="Z2962" i="13"/>
  <c r="R2963" i="13"/>
  <c r="X2963" i="13"/>
  <c r="B2963" i="13" s="1"/>
  <c r="Y2963" i="13"/>
  <c r="Z2963" i="13"/>
  <c r="R2964" i="13"/>
  <c r="X2964" i="13"/>
  <c r="B2964" i="13" s="1"/>
  <c r="Y2964" i="13"/>
  <c r="AA2964" i="13" s="1"/>
  <c r="Z2964" i="13"/>
  <c r="R2965" i="13"/>
  <c r="X2965" i="13"/>
  <c r="B2965" i="13" s="1"/>
  <c r="Y2965" i="13"/>
  <c r="Z2965" i="13"/>
  <c r="R2966" i="13"/>
  <c r="X2966" i="13"/>
  <c r="B2966" i="13" s="1"/>
  <c r="Y2966" i="13"/>
  <c r="AA2966" i="13" s="1"/>
  <c r="Z2966" i="13"/>
  <c r="R2967" i="13"/>
  <c r="X2967" i="13"/>
  <c r="B2967" i="13" s="1"/>
  <c r="Y2967" i="13"/>
  <c r="Z2967" i="13"/>
  <c r="R2968" i="13"/>
  <c r="X2968" i="13"/>
  <c r="B2968" i="13" s="1"/>
  <c r="Y2968" i="13"/>
  <c r="Z2968" i="13"/>
  <c r="R2969" i="13"/>
  <c r="X2969" i="13"/>
  <c r="B2969" i="13" s="1"/>
  <c r="Y2969" i="13"/>
  <c r="Z2969" i="13"/>
  <c r="R2970" i="13"/>
  <c r="X2970" i="13"/>
  <c r="B2970" i="13" s="1"/>
  <c r="Y2970" i="13"/>
  <c r="Z2970" i="13"/>
  <c r="R2971" i="13"/>
  <c r="X2971" i="13"/>
  <c r="B2971" i="13" s="1"/>
  <c r="Y2971" i="13"/>
  <c r="Z2971" i="13"/>
  <c r="R2972" i="13"/>
  <c r="X2972" i="13"/>
  <c r="B2972" i="13" s="1"/>
  <c r="Y2972" i="13"/>
  <c r="Z2972" i="13"/>
  <c r="R2973" i="13"/>
  <c r="X2973" i="13"/>
  <c r="B2973" i="13" s="1"/>
  <c r="Y2973" i="13"/>
  <c r="Z2973" i="13"/>
  <c r="R2974" i="13"/>
  <c r="X2974" i="13"/>
  <c r="B2974" i="13" s="1"/>
  <c r="Y2974" i="13"/>
  <c r="AA2974" i="13" s="1"/>
  <c r="Z2974" i="13"/>
  <c r="R2975" i="13"/>
  <c r="X2975" i="13"/>
  <c r="B2975" i="13" s="1"/>
  <c r="Y2975" i="13"/>
  <c r="Z2975" i="13"/>
  <c r="R2976" i="13"/>
  <c r="X2976" i="13"/>
  <c r="B2976" i="13" s="1"/>
  <c r="Y2976" i="13"/>
  <c r="AA2976" i="13" s="1"/>
  <c r="Z2976" i="13"/>
  <c r="R2977" i="13"/>
  <c r="X2977" i="13"/>
  <c r="B2977" i="13" s="1"/>
  <c r="Y2977" i="13"/>
  <c r="Z2977" i="13"/>
  <c r="R2978" i="13"/>
  <c r="X2978" i="13"/>
  <c r="B2978" i="13" s="1"/>
  <c r="Y2978" i="13"/>
  <c r="AA2978" i="13" s="1"/>
  <c r="Z2978" i="13"/>
  <c r="R2979" i="13"/>
  <c r="X2979" i="13"/>
  <c r="B2979" i="13" s="1"/>
  <c r="Y2979" i="13"/>
  <c r="Z2979" i="13"/>
  <c r="R2980" i="13"/>
  <c r="X2980" i="13"/>
  <c r="B2980" i="13" s="1"/>
  <c r="Y2980" i="13"/>
  <c r="AA2980" i="13" s="1"/>
  <c r="Z2980" i="13"/>
  <c r="R2981" i="13"/>
  <c r="X2981" i="13"/>
  <c r="B2981" i="13" s="1"/>
  <c r="Y2981" i="13"/>
  <c r="AA2981" i="13" s="1"/>
  <c r="Z2981" i="13"/>
  <c r="R2982" i="13"/>
  <c r="X2982" i="13"/>
  <c r="B2982" i="13" s="1"/>
  <c r="Y2982" i="13"/>
  <c r="Z2982" i="13"/>
  <c r="R2983" i="13"/>
  <c r="X2983" i="13"/>
  <c r="B2983" i="13" s="1"/>
  <c r="Y2983" i="13"/>
  <c r="Z2983" i="13"/>
  <c r="R2984" i="13"/>
  <c r="X2984" i="13"/>
  <c r="B2984" i="13" s="1"/>
  <c r="Y2984" i="13"/>
  <c r="Z2984" i="13"/>
  <c r="R2985" i="13"/>
  <c r="X2985" i="13"/>
  <c r="B2985" i="13" s="1"/>
  <c r="Y2985" i="13"/>
  <c r="Z2985" i="13"/>
  <c r="R2986" i="13"/>
  <c r="X2986" i="13"/>
  <c r="B2986" i="13" s="1"/>
  <c r="Y2986" i="13"/>
  <c r="Z2986" i="13"/>
  <c r="R2987" i="13"/>
  <c r="X2987" i="13"/>
  <c r="B2987" i="13" s="1"/>
  <c r="Y2987" i="13"/>
  <c r="Z2987" i="13"/>
  <c r="R2988" i="13"/>
  <c r="X2988" i="13"/>
  <c r="B2988" i="13" s="1"/>
  <c r="Y2988" i="13"/>
  <c r="AA2988" i="13" s="1"/>
  <c r="Z2988" i="13"/>
  <c r="R2989" i="13"/>
  <c r="X2989" i="13"/>
  <c r="B2989" i="13" s="1"/>
  <c r="Y2989" i="13"/>
  <c r="Z2989" i="13"/>
  <c r="R2990" i="13"/>
  <c r="X2990" i="13"/>
  <c r="B2990" i="13" s="1"/>
  <c r="Y2990" i="13"/>
  <c r="Z2990" i="13"/>
  <c r="R2991" i="13"/>
  <c r="X2991" i="13"/>
  <c r="B2991" i="13" s="1"/>
  <c r="Y2991" i="13"/>
  <c r="Z2991" i="13"/>
  <c r="R2992" i="13"/>
  <c r="X2992" i="13"/>
  <c r="B2992" i="13" s="1"/>
  <c r="Y2992" i="13"/>
  <c r="Z2992" i="13"/>
  <c r="R2993" i="13"/>
  <c r="X2993" i="13"/>
  <c r="B2993" i="13" s="1"/>
  <c r="Y2993" i="13"/>
  <c r="Z2993" i="13"/>
  <c r="R2994" i="13"/>
  <c r="X2994" i="13"/>
  <c r="B2994" i="13" s="1"/>
  <c r="Y2994" i="13"/>
  <c r="Z2994" i="13"/>
  <c r="R2995" i="13"/>
  <c r="X2995" i="13"/>
  <c r="B2995" i="13" s="1"/>
  <c r="Y2995" i="13"/>
  <c r="Z2995" i="13"/>
  <c r="R2996" i="13"/>
  <c r="X2996" i="13"/>
  <c r="B2996" i="13" s="1"/>
  <c r="Y2996" i="13"/>
  <c r="AA2996" i="13" s="1"/>
  <c r="Z2996" i="13"/>
  <c r="R2997" i="13"/>
  <c r="X2997" i="13"/>
  <c r="B2997" i="13" s="1"/>
  <c r="Y2997" i="13"/>
  <c r="Z2997" i="13"/>
  <c r="R2998" i="13"/>
  <c r="X2998" i="13"/>
  <c r="B2998" i="13" s="1"/>
  <c r="Y2998" i="13"/>
  <c r="Z2998" i="13"/>
  <c r="R2999" i="13"/>
  <c r="X2999" i="13"/>
  <c r="B2999" i="13" s="1"/>
  <c r="Y2999" i="13"/>
  <c r="Z2999" i="13"/>
  <c r="R3000" i="13"/>
  <c r="X3000" i="13"/>
  <c r="B3000" i="13" s="1"/>
  <c r="Y3000" i="13"/>
  <c r="AA3000" i="13" s="1"/>
  <c r="Z3000" i="13"/>
  <c r="R3001" i="13"/>
  <c r="X3001" i="13"/>
  <c r="B3001" i="13" s="1"/>
  <c r="Y3001" i="13"/>
  <c r="Z3001" i="13"/>
  <c r="R3002" i="13"/>
  <c r="X3002" i="13"/>
  <c r="B3002" i="13" s="1"/>
  <c r="Y3002" i="13"/>
  <c r="Z3002" i="13"/>
  <c r="R3003" i="13"/>
  <c r="X3003" i="13"/>
  <c r="B3003" i="13" s="1"/>
  <c r="Y3003" i="13"/>
  <c r="Z3003" i="13"/>
  <c r="R3004" i="13"/>
  <c r="X3004" i="13"/>
  <c r="B3004" i="13" s="1"/>
  <c r="Y3004" i="13"/>
  <c r="AA3004" i="13" s="1"/>
  <c r="Z3004" i="13"/>
  <c r="R3005" i="13"/>
  <c r="X3005" i="13"/>
  <c r="B3005" i="13" s="1"/>
  <c r="Y3005" i="13"/>
  <c r="Z3005" i="13"/>
  <c r="R3006" i="13"/>
  <c r="X3006" i="13"/>
  <c r="B3006" i="13" s="1"/>
  <c r="Y3006" i="13"/>
  <c r="Z3006" i="13"/>
  <c r="R3007" i="13"/>
  <c r="X3007" i="13"/>
  <c r="B3007" i="13" s="1"/>
  <c r="Y3007" i="13"/>
  <c r="Z3007" i="13"/>
  <c r="R3008" i="13"/>
  <c r="X3008" i="13"/>
  <c r="B3008" i="13" s="1"/>
  <c r="Y3008" i="13"/>
  <c r="AA3008" i="13" s="1"/>
  <c r="Z3008" i="13"/>
  <c r="R3009" i="13"/>
  <c r="X3009" i="13"/>
  <c r="B3009" i="13" s="1"/>
  <c r="Y3009" i="13"/>
  <c r="Z3009" i="13"/>
  <c r="R3010" i="13"/>
  <c r="X3010" i="13"/>
  <c r="B3010" i="13" s="1"/>
  <c r="Y3010" i="13"/>
  <c r="Z3010" i="13"/>
  <c r="R3011" i="13"/>
  <c r="X3011" i="13"/>
  <c r="B3011" i="13" s="1"/>
  <c r="Y3011" i="13"/>
  <c r="Z3011" i="13"/>
  <c r="R3012" i="13"/>
  <c r="X3012" i="13"/>
  <c r="B3012" i="13" s="1"/>
  <c r="Y3012" i="13"/>
  <c r="AA3012" i="13" s="1"/>
  <c r="Z3012" i="13"/>
  <c r="R3013" i="13"/>
  <c r="X3013" i="13"/>
  <c r="B3013" i="13" s="1"/>
  <c r="Y3013" i="13"/>
  <c r="Z3013" i="13"/>
  <c r="R15" i="13"/>
  <c r="R16" i="13"/>
  <c r="R17" i="13"/>
  <c r="R18" i="13"/>
  <c r="R19" i="13"/>
  <c r="R20" i="13"/>
  <c r="R21" i="13"/>
  <c r="AE3012" i="13" l="1"/>
  <c r="AF3012" i="13" s="1"/>
  <c r="AE3008" i="13"/>
  <c r="AF3008" i="13" s="1"/>
  <c r="AE3004" i="13"/>
  <c r="AF3004" i="13" s="1"/>
  <c r="AE3000" i="13"/>
  <c r="AF3000" i="13" s="1"/>
  <c r="AE2996" i="13"/>
  <c r="AF2996" i="13" s="1"/>
  <c r="AE2992" i="13"/>
  <c r="AF2992" i="13" s="1"/>
  <c r="AE2988" i="13"/>
  <c r="AF2988" i="13" s="1"/>
  <c r="AE2984" i="13"/>
  <c r="AF2984" i="13" s="1"/>
  <c r="AE2980" i="13"/>
  <c r="AF2980" i="13" s="1"/>
  <c r="AE2976" i="13"/>
  <c r="AF2976" i="13" s="1"/>
  <c r="AE2972" i="13"/>
  <c r="AF2972" i="13" s="1"/>
  <c r="AE2968" i="13"/>
  <c r="AF2968" i="13" s="1"/>
  <c r="AE2964" i="13"/>
  <c r="AF2964" i="13" s="1"/>
  <c r="AE2960" i="13"/>
  <c r="AF2960" i="13" s="1"/>
  <c r="AE2956" i="13"/>
  <c r="AF2956" i="13" s="1"/>
  <c r="AE2952" i="13"/>
  <c r="AF2952" i="13" s="1"/>
  <c r="AE2948" i="13"/>
  <c r="AF2948" i="13" s="1"/>
  <c r="AE2945" i="13"/>
  <c r="AF2945" i="13" s="1"/>
  <c r="AE2941" i="13"/>
  <c r="AF2941" i="13" s="1"/>
  <c r="AE2937" i="13"/>
  <c r="AF2937" i="13" s="1"/>
  <c r="AE2933" i="13"/>
  <c r="AF2933" i="13" s="1"/>
  <c r="AE2929" i="13"/>
  <c r="AF2929" i="13" s="1"/>
  <c r="AE2924" i="13"/>
  <c r="AF2924" i="13" s="1"/>
  <c r="AE2921" i="13"/>
  <c r="AF2921" i="13" s="1"/>
  <c r="AE2917" i="13"/>
  <c r="AF2917" i="13" s="1"/>
  <c r="AE2912" i="13"/>
  <c r="AF2912" i="13" s="1"/>
  <c r="AE2909" i="13"/>
  <c r="AF2909" i="13" s="1"/>
  <c r="AE2904" i="13"/>
  <c r="AF2904" i="13" s="1"/>
  <c r="AE2901" i="13"/>
  <c r="AF2901" i="13" s="1"/>
  <c r="AE2897" i="13"/>
  <c r="AF2897" i="13" s="1"/>
  <c r="AE2893" i="13"/>
  <c r="AF2893" i="13" s="1"/>
  <c r="AE2890" i="13"/>
  <c r="AF2890" i="13" s="1"/>
  <c r="AE2886" i="13"/>
  <c r="AF2886" i="13" s="1"/>
  <c r="AE2881" i="13"/>
  <c r="AF2881" i="13" s="1"/>
  <c r="AE2878" i="13"/>
  <c r="AF2878" i="13" s="1"/>
  <c r="AE2874" i="13"/>
  <c r="AF2874" i="13" s="1"/>
  <c r="AE2870" i="13"/>
  <c r="AF2870" i="13" s="1"/>
  <c r="AE2865" i="13"/>
  <c r="AF2865" i="13" s="1"/>
  <c r="AE2861" i="13"/>
  <c r="AF2861" i="13" s="1"/>
  <c r="AE2858" i="13"/>
  <c r="AF2858" i="13" s="1"/>
  <c r="AE2854" i="13"/>
  <c r="AF2854" i="13" s="1"/>
  <c r="AE2850" i="13"/>
  <c r="AF2850" i="13" s="1"/>
  <c r="AE2846" i="13"/>
  <c r="AF2846" i="13" s="1"/>
  <c r="AE2841" i="13"/>
  <c r="AF2841" i="13" s="1"/>
  <c r="AE2837" i="13"/>
  <c r="AF2837" i="13" s="1"/>
  <c r="AE2833" i="13"/>
  <c r="AF2833" i="13" s="1"/>
  <c r="AE2829" i="13"/>
  <c r="AF2829" i="13" s="1"/>
  <c r="AE2825" i="13"/>
  <c r="AF2825" i="13" s="1"/>
  <c r="AE2822" i="13"/>
  <c r="AF2822" i="13" s="1"/>
  <c r="AE2820" i="13"/>
  <c r="AF2820" i="13" s="1"/>
  <c r="AE2816" i="13"/>
  <c r="AF2816" i="13" s="1"/>
  <c r="AE2812" i="13"/>
  <c r="AF2812" i="13" s="1"/>
  <c r="AE2808" i="13"/>
  <c r="AF2808" i="13" s="1"/>
  <c r="AE2804" i="13"/>
  <c r="AF2804" i="13" s="1"/>
  <c r="AE2800" i="13"/>
  <c r="AF2800" i="13" s="1"/>
  <c r="AE2796" i="13"/>
  <c r="AF2796" i="13" s="1"/>
  <c r="AE2765" i="13"/>
  <c r="AF2765" i="13" s="1"/>
  <c r="AE27" i="13"/>
  <c r="AF27" i="13" s="1"/>
  <c r="AE22" i="13"/>
  <c r="AF22" i="13" s="1"/>
  <c r="AE3011" i="13"/>
  <c r="AF3011" i="13" s="1"/>
  <c r="AE3007" i="13"/>
  <c r="AF3007" i="13" s="1"/>
  <c r="AE3003" i="13"/>
  <c r="AF3003" i="13" s="1"/>
  <c r="AE2998" i="13"/>
  <c r="AF2998" i="13" s="1"/>
  <c r="AE2994" i="13"/>
  <c r="AF2994" i="13" s="1"/>
  <c r="AE2990" i="13"/>
  <c r="AF2990" i="13" s="1"/>
  <c r="AE2987" i="13"/>
  <c r="AF2987" i="13" s="1"/>
  <c r="AE2982" i="13"/>
  <c r="AF2982" i="13" s="1"/>
  <c r="AE2979" i="13"/>
  <c r="AF2979" i="13" s="1"/>
  <c r="AE2974" i="13"/>
  <c r="AF2974" i="13" s="1"/>
  <c r="AE2970" i="13"/>
  <c r="AF2970" i="13" s="1"/>
  <c r="AE2965" i="13"/>
  <c r="AF2965" i="13" s="1"/>
  <c r="AE2961" i="13"/>
  <c r="AF2961" i="13" s="1"/>
  <c r="AE2958" i="13"/>
  <c r="AF2958" i="13" s="1"/>
  <c r="AE2954" i="13"/>
  <c r="AF2954" i="13" s="1"/>
  <c r="AE2950" i="13"/>
  <c r="AF2950" i="13" s="1"/>
  <c r="AE2946" i="13"/>
  <c r="AF2946" i="13" s="1"/>
  <c r="AE2942" i="13"/>
  <c r="AF2942" i="13" s="1"/>
  <c r="AE2938" i="13"/>
  <c r="AF2938" i="13" s="1"/>
  <c r="AE2934" i="13"/>
  <c r="AF2934" i="13" s="1"/>
  <c r="AE2930" i="13"/>
  <c r="AF2930" i="13" s="1"/>
  <c r="AE2926" i="13"/>
  <c r="AF2926" i="13" s="1"/>
  <c r="AE2922" i="13"/>
  <c r="AF2922" i="13" s="1"/>
  <c r="AE2918" i="13"/>
  <c r="AF2918" i="13" s="1"/>
  <c r="AE2914" i="13"/>
  <c r="AF2914" i="13" s="1"/>
  <c r="AE2910" i="13"/>
  <c r="AF2910" i="13" s="1"/>
  <c r="AE2906" i="13"/>
  <c r="AF2906" i="13" s="1"/>
  <c r="AE2900" i="13"/>
  <c r="AF2900" i="13" s="1"/>
  <c r="AE2896" i="13"/>
  <c r="AF2896" i="13" s="1"/>
  <c r="AE2892" i="13"/>
  <c r="AF2892" i="13" s="1"/>
  <c r="AE2888" i="13"/>
  <c r="AF2888" i="13" s="1"/>
  <c r="AE2884" i="13"/>
  <c r="AF2884" i="13" s="1"/>
  <c r="AE2880" i="13"/>
  <c r="AF2880" i="13" s="1"/>
  <c r="AE2876" i="13"/>
  <c r="AF2876" i="13" s="1"/>
  <c r="AE2872" i="13"/>
  <c r="AF2872" i="13" s="1"/>
  <c r="AE2868" i="13"/>
  <c r="AF2868" i="13" s="1"/>
  <c r="AE2864" i="13"/>
  <c r="AF2864" i="13" s="1"/>
  <c r="AE2860" i="13"/>
  <c r="AF2860" i="13" s="1"/>
  <c r="AE2856" i="13"/>
  <c r="AF2856" i="13" s="1"/>
  <c r="AE2852" i="13"/>
  <c r="AF2852" i="13" s="1"/>
  <c r="AE2848" i="13"/>
  <c r="AF2848" i="13" s="1"/>
  <c r="AE2844" i="13"/>
  <c r="AF2844" i="13" s="1"/>
  <c r="AE2840" i="13"/>
  <c r="AF2840" i="13" s="1"/>
  <c r="AE2835" i="13"/>
  <c r="AF2835" i="13" s="1"/>
  <c r="AE2831" i="13"/>
  <c r="AF2831" i="13" s="1"/>
  <c r="AE2828" i="13"/>
  <c r="AF2828" i="13" s="1"/>
  <c r="AE2824" i="13"/>
  <c r="AF2824" i="13" s="1"/>
  <c r="AE2819" i="13"/>
  <c r="AF2819" i="13" s="1"/>
  <c r="AE2815" i="13"/>
  <c r="AF2815" i="13" s="1"/>
  <c r="AE2811" i="13"/>
  <c r="AF2811" i="13" s="1"/>
  <c r="AE2807" i="13"/>
  <c r="AF2807" i="13" s="1"/>
  <c r="AE2803" i="13"/>
  <c r="AF2803" i="13" s="1"/>
  <c r="AE2799" i="13"/>
  <c r="AF2799" i="13" s="1"/>
  <c r="AE2795" i="13"/>
  <c r="AF2795" i="13" s="1"/>
  <c r="AE2792" i="13"/>
  <c r="AF2792" i="13" s="1"/>
  <c r="AE2789" i="13"/>
  <c r="AF2789" i="13" s="1"/>
  <c r="AE2785" i="13"/>
  <c r="AF2785" i="13" s="1"/>
  <c r="AE2783" i="13"/>
  <c r="AF2783" i="13" s="1"/>
  <c r="AE2780" i="13"/>
  <c r="AF2780" i="13" s="1"/>
  <c r="AE2777" i="13"/>
  <c r="AF2777" i="13" s="1"/>
  <c r="AE2773" i="13"/>
  <c r="AF2773" i="13" s="1"/>
  <c r="AE2771" i="13"/>
  <c r="AF2771" i="13" s="1"/>
  <c r="AE2768" i="13"/>
  <c r="AF2768" i="13" s="1"/>
  <c r="AE2764" i="13"/>
  <c r="AF2764" i="13" s="1"/>
  <c r="AE2761" i="13"/>
  <c r="AF2761" i="13" s="1"/>
  <c r="AE2758" i="13"/>
  <c r="AF2758" i="13" s="1"/>
  <c r="AE2754" i="13"/>
  <c r="AF2754" i="13" s="1"/>
  <c r="AE2752" i="13"/>
  <c r="AF2752" i="13" s="1"/>
  <c r="AE2748" i="13"/>
  <c r="AF2748" i="13" s="1"/>
  <c r="AE2746" i="13"/>
  <c r="AF2746" i="13" s="1"/>
  <c r="AE2743" i="13"/>
  <c r="AF2743" i="13" s="1"/>
  <c r="AE2739" i="13"/>
  <c r="AF2739" i="13" s="1"/>
  <c r="AE2737" i="13"/>
  <c r="AF2737" i="13" s="1"/>
  <c r="AE2733" i="13"/>
  <c r="AF2733" i="13" s="1"/>
  <c r="AE2730" i="13"/>
  <c r="AF2730" i="13" s="1"/>
  <c r="AE2728" i="13"/>
  <c r="AF2728" i="13" s="1"/>
  <c r="AE2725" i="13"/>
  <c r="AF2725" i="13" s="1"/>
  <c r="AE2722" i="13"/>
  <c r="AF2722" i="13" s="1"/>
  <c r="AE2719" i="13"/>
  <c r="AF2719" i="13" s="1"/>
  <c r="AE2716" i="13"/>
  <c r="AF2716" i="13" s="1"/>
  <c r="AE2712" i="13"/>
  <c r="AF2712" i="13" s="1"/>
  <c r="AE2710" i="13"/>
  <c r="AF2710" i="13" s="1"/>
  <c r="AE2706" i="13"/>
  <c r="AF2706" i="13" s="1"/>
  <c r="AE2704" i="13"/>
  <c r="AF2704" i="13" s="1"/>
  <c r="AE2700" i="13"/>
  <c r="AF2700" i="13" s="1"/>
  <c r="AE2698" i="13"/>
  <c r="AF2698" i="13" s="1"/>
  <c r="AE2695" i="13"/>
  <c r="AF2695" i="13" s="1"/>
  <c r="AE2691" i="13"/>
  <c r="AF2691" i="13" s="1"/>
  <c r="AE2689" i="13"/>
  <c r="AF2689" i="13" s="1"/>
  <c r="AE2686" i="13"/>
  <c r="AF2686" i="13" s="1"/>
  <c r="AE2683" i="13"/>
  <c r="AF2683" i="13" s="1"/>
  <c r="AE2679" i="13"/>
  <c r="AF2679" i="13" s="1"/>
  <c r="AE2676" i="13"/>
  <c r="AF2676" i="13" s="1"/>
  <c r="AE2674" i="13"/>
  <c r="AF2674" i="13" s="1"/>
  <c r="AE2671" i="13"/>
  <c r="AF2671" i="13" s="1"/>
  <c r="AE2668" i="13"/>
  <c r="AF2668" i="13" s="1"/>
  <c r="AE2664" i="13"/>
  <c r="AF2664" i="13" s="1"/>
  <c r="AE2662" i="13"/>
  <c r="AF2662" i="13" s="1"/>
  <c r="AE2658" i="13"/>
  <c r="AF2658" i="13" s="1"/>
  <c r="AE2656" i="13"/>
  <c r="AF2656" i="13" s="1"/>
  <c r="AE2652" i="13"/>
  <c r="AF2652" i="13" s="1"/>
  <c r="AE2650" i="13"/>
  <c r="AF2650" i="13" s="1"/>
  <c r="AE2646" i="13"/>
  <c r="AF2646" i="13" s="1"/>
  <c r="AE2644" i="13"/>
  <c r="AF2644" i="13" s="1"/>
  <c r="AE2641" i="13"/>
  <c r="AF2641" i="13" s="1"/>
  <c r="AE2637" i="13"/>
  <c r="AF2637" i="13" s="1"/>
  <c r="AE2634" i="13"/>
  <c r="AF2634" i="13" s="1"/>
  <c r="AE2631" i="13"/>
  <c r="AF2631" i="13" s="1"/>
  <c r="AE2628" i="13"/>
  <c r="AF2628" i="13" s="1"/>
  <c r="AE2626" i="13"/>
  <c r="AF2626" i="13" s="1"/>
  <c r="AE2623" i="13"/>
  <c r="AF2623" i="13" s="1"/>
  <c r="AE2620" i="13"/>
  <c r="AF2620" i="13" s="1"/>
  <c r="AE2615" i="13"/>
  <c r="AF2615" i="13" s="1"/>
  <c r="AE2612" i="13"/>
  <c r="AF2612" i="13" s="1"/>
  <c r="AE2610" i="13"/>
  <c r="AF2610" i="13" s="1"/>
  <c r="AE2606" i="13"/>
  <c r="AF2606" i="13" s="1"/>
  <c r="AE2604" i="13"/>
  <c r="AF2604" i="13" s="1"/>
  <c r="AE2601" i="13"/>
  <c r="AF2601" i="13" s="1"/>
  <c r="AE2598" i="13"/>
  <c r="AF2598" i="13" s="1"/>
  <c r="AE2596" i="13"/>
  <c r="AF2596" i="13" s="1"/>
  <c r="AE2593" i="13"/>
  <c r="AF2593" i="13" s="1"/>
  <c r="AE2589" i="13"/>
  <c r="AF2589" i="13" s="1"/>
  <c r="AE2585" i="13"/>
  <c r="AF2585" i="13" s="1"/>
  <c r="AE2583" i="13"/>
  <c r="AF2583" i="13" s="1"/>
  <c r="AE2579" i="13"/>
  <c r="AF2579" i="13" s="1"/>
  <c r="AE2576" i="13"/>
  <c r="AF2576" i="13" s="1"/>
  <c r="AE2574" i="13"/>
  <c r="AF2574" i="13" s="1"/>
  <c r="AE2570" i="13"/>
  <c r="AF2570" i="13" s="1"/>
  <c r="AE2568" i="13"/>
  <c r="AF2568" i="13" s="1"/>
  <c r="AE2565" i="13"/>
  <c r="AF2565" i="13" s="1"/>
  <c r="AE2561" i="13"/>
  <c r="AF2561" i="13" s="1"/>
  <c r="AE2558" i="13"/>
  <c r="AF2558" i="13" s="1"/>
  <c r="AE2555" i="13"/>
  <c r="AF2555" i="13" s="1"/>
  <c r="AE2553" i="13"/>
  <c r="AF2553" i="13" s="1"/>
  <c r="AE2550" i="13"/>
  <c r="AF2550" i="13" s="1"/>
  <c r="AE2546" i="13"/>
  <c r="AF2546" i="13" s="1"/>
  <c r="AE2543" i="13"/>
  <c r="AF2543" i="13" s="1"/>
  <c r="AE2540" i="13"/>
  <c r="AF2540" i="13" s="1"/>
  <c r="AE2537" i="13"/>
  <c r="AF2537" i="13" s="1"/>
  <c r="AE2534" i="13"/>
  <c r="AF2534" i="13" s="1"/>
  <c r="AE2531" i="13"/>
  <c r="AF2531" i="13" s="1"/>
  <c r="AE2529" i="13"/>
  <c r="AF2529" i="13" s="1"/>
  <c r="AE2525" i="13"/>
  <c r="AF2525" i="13" s="1"/>
  <c r="AE2522" i="13"/>
  <c r="AF2522" i="13" s="1"/>
  <c r="AE2519" i="13"/>
  <c r="AF2519" i="13" s="1"/>
  <c r="AE2516" i="13"/>
  <c r="AF2516" i="13" s="1"/>
  <c r="AE2514" i="13"/>
  <c r="AF2514" i="13" s="1"/>
  <c r="AE2511" i="13"/>
  <c r="AF2511" i="13" s="1"/>
  <c r="AE2508" i="13"/>
  <c r="AF2508" i="13" s="1"/>
  <c r="AE2505" i="13"/>
  <c r="AF2505" i="13" s="1"/>
  <c r="AE2501" i="13"/>
  <c r="AF2501" i="13" s="1"/>
  <c r="AE2498" i="13"/>
  <c r="AF2498" i="13" s="1"/>
  <c r="AE2494" i="13"/>
  <c r="AF2494" i="13" s="1"/>
  <c r="AE2492" i="13"/>
  <c r="AF2492" i="13" s="1"/>
  <c r="AE2488" i="13"/>
  <c r="AF2488" i="13" s="1"/>
  <c r="AE2486" i="13"/>
  <c r="AF2486" i="13" s="1"/>
  <c r="AE2482" i="13"/>
  <c r="AF2482" i="13" s="1"/>
  <c r="AE2480" i="13"/>
  <c r="AF2480" i="13" s="1"/>
  <c r="AE2476" i="13"/>
  <c r="AF2476" i="13" s="1"/>
  <c r="AE2474" i="13"/>
  <c r="AF2474" i="13" s="1"/>
  <c r="AE2470" i="13"/>
  <c r="AF2470" i="13" s="1"/>
  <c r="AE2468" i="13"/>
  <c r="AF2468" i="13" s="1"/>
  <c r="AE2465" i="13"/>
  <c r="AF2465" i="13" s="1"/>
  <c r="AE2462" i="13"/>
  <c r="AF2462" i="13" s="1"/>
  <c r="AE2458" i="13"/>
  <c r="AF2458" i="13" s="1"/>
  <c r="AE2456" i="13"/>
  <c r="AF2456" i="13" s="1"/>
  <c r="AE2452" i="13"/>
  <c r="AF2452" i="13" s="1"/>
  <c r="AE2450" i="13"/>
  <c r="AF2450" i="13" s="1"/>
  <c r="AE2446" i="13"/>
  <c r="AF2446" i="13" s="1"/>
  <c r="AE2444" i="13"/>
  <c r="AF2444" i="13" s="1"/>
  <c r="AE2441" i="13"/>
  <c r="AF2441" i="13" s="1"/>
  <c r="AE2438" i="13"/>
  <c r="AF2438" i="13" s="1"/>
  <c r="AE2434" i="13"/>
  <c r="AF2434" i="13" s="1"/>
  <c r="AE2431" i="13"/>
  <c r="AF2431" i="13" s="1"/>
  <c r="AE2428" i="13"/>
  <c r="AF2428" i="13" s="1"/>
  <c r="AE2425" i="13"/>
  <c r="AF2425" i="13" s="1"/>
  <c r="AE2422" i="13"/>
  <c r="AF2422" i="13" s="1"/>
  <c r="AE2420" i="13"/>
  <c r="AF2420" i="13" s="1"/>
  <c r="AE2416" i="13"/>
  <c r="AF2416" i="13" s="1"/>
  <c r="AE2413" i="13"/>
  <c r="AF2413" i="13" s="1"/>
  <c r="AE2410" i="13"/>
  <c r="AF2410" i="13" s="1"/>
  <c r="AE2408" i="13"/>
  <c r="AF2408" i="13" s="1"/>
  <c r="AE2404" i="13"/>
  <c r="AF2404" i="13" s="1"/>
  <c r="AE2402" i="13"/>
  <c r="AF2402" i="13" s="1"/>
  <c r="AE2399" i="13"/>
  <c r="AF2399" i="13" s="1"/>
  <c r="AE2396" i="13"/>
  <c r="AF2396" i="13" s="1"/>
  <c r="AE2393" i="13"/>
  <c r="AF2393" i="13" s="1"/>
  <c r="AE2389" i="13"/>
  <c r="AF2389" i="13" s="1"/>
  <c r="AE2386" i="13"/>
  <c r="AF2386" i="13" s="1"/>
  <c r="AE2382" i="13"/>
  <c r="AF2382" i="13" s="1"/>
  <c r="AE2379" i="13"/>
  <c r="AF2379" i="13" s="1"/>
  <c r="AE2378" i="13"/>
  <c r="AF2378" i="13" s="1"/>
  <c r="AE2373" i="13"/>
  <c r="AF2373" i="13" s="1"/>
  <c r="AE2371" i="13"/>
  <c r="AF2371" i="13" s="1"/>
  <c r="AE2368" i="13"/>
  <c r="AF2368" i="13" s="1"/>
  <c r="AE2365" i="13"/>
  <c r="AF2365" i="13" s="1"/>
  <c r="AE2361" i="13"/>
  <c r="AF2361" i="13" s="1"/>
  <c r="AE2359" i="13"/>
  <c r="AF2359" i="13" s="1"/>
  <c r="AE2355" i="13"/>
  <c r="AF2355" i="13" s="1"/>
  <c r="AE2353" i="13"/>
  <c r="AF2353" i="13" s="1"/>
  <c r="AE2349" i="13"/>
  <c r="AF2349" i="13" s="1"/>
  <c r="AE2347" i="13"/>
  <c r="AF2347" i="13" s="1"/>
  <c r="AE2344" i="13"/>
  <c r="AF2344" i="13" s="1"/>
  <c r="AE2341" i="13"/>
  <c r="AF2341" i="13" s="1"/>
  <c r="AE2337" i="13"/>
  <c r="AF2337" i="13" s="1"/>
  <c r="AE2335" i="13"/>
  <c r="AF2335" i="13" s="1"/>
  <c r="AE2331" i="13"/>
  <c r="AF2331" i="13" s="1"/>
  <c r="AE2328" i="13"/>
  <c r="AF2328" i="13" s="1"/>
  <c r="AE2325" i="13"/>
  <c r="AF2325" i="13" s="1"/>
  <c r="AE2323" i="13"/>
  <c r="AF2323" i="13" s="1"/>
  <c r="AE2320" i="13"/>
  <c r="AF2320" i="13" s="1"/>
  <c r="AE2316" i="13"/>
  <c r="AF2316" i="13" s="1"/>
  <c r="AE2313" i="13"/>
  <c r="AF2313" i="13" s="1"/>
  <c r="AE2311" i="13"/>
  <c r="AF2311" i="13" s="1"/>
  <c r="AE2307" i="13"/>
  <c r="AF2307" i="13" s="1"/>
  <c r="AE2305" i="13"/>
  <c r="AF2305" i="13" s="1"/>
  <c r="AE2302" i="13"/>
  <c r="AF2302" i="13" s="1"/>
  <c r="AE2298" i="13"/>
  <c r="AF2298" i="13" s="1"/>
  <c r="AE2296" i="13"/>
  <c r="AF2296" i="13" s="1"/>
  <c r="AE2292" i="13"/>
  <c r="AF2292" i="13" s="1"/>
  <c r="AE2289" i="13"/>
  <c r="AF2289" i="13" s="1"/>
  <c r="AE2286" i="13"/>
  <c r="AF2286" i="13" s="1"/>
  <c r="AE2283" i="13"/>
  <c r="AF2283" i="13" s="1"/>
  <c r="AE2280" i="13"/>
  <c r="AF2280" i="13" s="1"/>
  <c r="AE2277" i="13"/>
  <c r="AF2277" i="13" s="1"/>
  <c r="AE2275" i="13"/>
  <c r="AF2275" i="13" s="1"/>
  <c r="AE2271" i="13"/>
  <c r="AF2271" i="13" s="1"/>
  <c r="AE2268" i="13"/>
  <c r="AF2268" i="13" s="1"/>
  <c r="AE2265" i="13"/>
  <c r="AF2265" i="13" s="1"/>
  <c r="AE2262" i="13"/>
  <c r="AF2262" i="13" s="1"/>
  <c r="AE2260" i="13"/>
  <c r="AF2260" i="13" s="1"/>
  <c r="AE2257" i="13"/>
  <c r="AF2257" i="13" s="1"/>
  <c r="AE2253" i="13"/>
  <c r="AF2253" i="13" s="1"/>
  <c r="AE2251" i="13"/>
  <c r="AF2251" i="13" s="1"/>
  <c r="AE2248" i="13"/>
  <c r="AF2248" i="13" s="1"/>
  <c r="AE2244" i="13"/>
  <c r="AF2244" i="13" s="1"/>
  <c r="AE2241" i="13"/>
  <c r="AF2241" i="13" s="1"/>
  <c r="AE2239" i="13"/>
  <c r="AF2239" i="13" s="1"/>
  <c r="AE2235" i="13"/>
  <c r="AF2235" i="13" s="1"/>
  <c r="AE2232" i="13"/>
  <c r="AF2232" i="13" s="1"/>
  <c r="AE2229" i="13"/>
  <c r="AF2229" i="13" s="1"/>
  <c r="AE2227" i="13"/>
  <c r="AF2227" i="13" s="1"/>
  <c r="AE2224" i="13"/>
  <c r="AF2224" i="13" s="1"/>
  <c r="AE2221" i="13"/>
  <c r="AF2221" i="13" s="1"/>
  <c r="AE2217" i="13"/>
  <c r="AF2217" i="13" s="1"/>
  <c r="AE2215" i="13"/>
  <c r="AF2215" i="13" s="1"/>
  <c r="AE2211" i="13"/>
  <c r="AF2211" i="13" s="1"/>
  <c r="AE2208" i="13"/>
  <c r="AF2208" i="13" s="1"/>
  <c r="AE2205" i="13"/>
  <c r="AF2205" i="13" s="1"/>
  <c r="AE2203" i="13"/>
  <c r="AF2203" i="13" s="1"/>
  <c r="AE2200" i="13"/>
  <c r="AF2200" i="13" s="1"/>
  <c r="AE2196" i="13"/>
  <c r="AF2196" i="13" s="1"/>
  <c r="AE2194" i="13"/>
  <c r="AF2194" i="13" s="1"/>
  <c r="AE2190" i="13"/>
  <c r="AF2190" i="13" s="1"/>
  <c r="AE2187" i="13"/>
  <c r="AF2187" i="13" s="1"/>
  <c r="AE2185" i="13"/>
  <c r="AF2185" i="13" s="1"/>
  <c r="AE2182" i="13"/>
  <c r="AF2182" i="13" s="1"/>
  <c r="AE2179" i="13"/>
  <c r="AF2179" i="13" s="1"/>
  <c r="AE2176" i="13"/>
  <c r="AF2176" i="13" s="1"/>
  <c r="AE2173" i="13"/>
  <c r="AF2173" i="13" s="1"/>
  <c r="AE2169" i="13"/>
  <c r="AF2169" i="13" s="1"/>
  <c r="AE2167" i="13"/>
  <c r="AF2167" i="13" s="1"/>
  <c r="AE2163" i="13"/>
  <c r="AF2163" i="13" s="1"/>
  <c r="AE2160" i="13"/>
  <c r="AF2160" i="13" s="1"/>
  <c r="AE2157" i="13"/>
  <c r="AF2157" i="13" s="1"/>
  <c r="AE2155" i="13"/>
  <c r="AF2155" i="13" s="1"/>
  <c r="AE2152" i="13"/>
  <c r="AF2152" i="13" s="1"/>
  <c r="AE2149" i="13"/>
  <c r="AF2149" i="13" s="1"/>
  <c r="AE2146" i="13"/>
  <c r="AF2146" i="13" s="1"/>
  <c r="AE2143" i="13"/>
  <c r="AF2143" i="13" s="1"/>
  <c r="AE2139" i="13"/>
  <c r="AF2139" i="13" s="1"/>
  <c r="AE2137" i="13"/>
  <c r="AF2137" i="13" s="1"/>
  <c r="AE2134" i="13"/>
  <c r="AF2134" i="13" s="1"/>
  <c r="AE2130" i="13"/>
  <c r="AF2130" i="13" s="1"/>
  <c r="AE2128" i="13"/>
  <c r="AF2128" i="13" s="1"/>
  <c r="AE2125" i="13"/>
  <c r="AF2125" i="13" s="1"/>
  <c r="AE2121" i="13"/>
  <c r="AF2121" i="13" s="1"/>
  <c r="AE2118" i="13"/>
  <c r="AF2118" i="13" s="1"/>
  <c r="AE2115" i="13"/>
  <c r="AF2115" i="13" s="1"/>
  <c r="AE2112" i="13"/>
  <c r="AF2112" i="13" s="1"/>
  <c r="AE2109" i="13"/>
  <c r="AF2109" i="13" s="1"/>
  <c r="AE2107" i="13"/>
  <c r="AF2107" i="13" s="1"/>
  <c r="AE2104" i="13"/>
  <c r="AF2104" i="13" s="1"/>
  <c r="AE2101" i="13"/>
  <c r="AF2101" i="13" s="1"/>
  <c r="AE2098" i="13"/>
  <c r="AF2098" i="13" s="1"/>
  <c r="AE2094" i="13"/>
  <c r="AF2094" i="13" s="1"/>
  <c r="AE2092" i="13"/>
  <c r="AF2092" i="13" s="1"/>
  <c r="AE2088" i="13"/>
  <c r="AF2088" i="13" s="1"/>
  <c r="AE2086" i="13"/>
  <c r="AF2086" i="13" s="1"/>
  <c r="AE2083" i="13"/>
  <c r="AF2083" i="13" s="1"/>
  <c r="AE2079" i="13"/>
  <c r="AF2079" i="13" s="1"/>
  <c r="AE2077" i="13"/>
  <c r="AF2077" i="13" s="1"/>
  <c r="AE2073" i="13"/>
  <c r="AF2073" i="13" s="1"/>
  <c r="AE2071" i="13"/>
  <c r="AF2071" i="13" s="1"/>
  <c r="AE2067" i="13"/>
  <c r="AF2067" i="13" s="1"/>
  <c r="AE2064" i="13"/>
  <c r="AF2064" i="13" s="1"/>
  <c r="AE2061" i="13"/>
  <c r="AF2061" i="13" s="1"/>
  <c r="AE2059" i="13"/>
  <c r="AF2059" i="13" s="1"/>
  <c r="AE2056" i="13"/>
  <c r="AF2056" i="13" s="1"/>
  <c r="AE2052" i="13"/>
  <c r="AF2052" i="13" s="1"/>
  <c r="AE2049" i="13"/>
  <c r="AF2049" i="13" s="1"/>
  <c r="AE2046" i="13"/>
  <c r="AF2046" i="13" s="1"/>
  <c r="AE2044" i="13"/>
  <c r="AF2044" i="13" s="1"/>
  <c r="AE2041" i="13"/>
  <c r="AF2041" i="13" s="1"/>
  <c r="AE2038" i="13"/>
  <c r="AF2038" i="13" s="1"/>
  <c r="AE2035" i="13"/>
  <c r="AF2035" i="13" s="1"/>
  <c r="AE2032" i="13"/>
  <c r="AF2032" i="13" s="1"/>
  <c r="AE2029" i="13"/>
  <c r="AF2029" i="13" s="1"/>
  <c r="AE2025" i="13"/>
  <c r="AF2025" i="13" s="1"/>
  <c r="AE2023" i="13"/>
  <c r="AF2023" i="13" s="1"/>
  <c r="AE2020" i="13"/>
  <c r="AF2020" i="13" s="1"/>
  <c r="AE2016" i="13"/>
  <c r="AF2016" i="13" s="1"/>
  <c r="AE2014" i="13"/>
  <c r="AF2014" i="13" s="1"/>
  <c r="AE2011" i="13"/>
  <c r="AF2011" i="13" s="1"/>
  <c r="AE2008" i="13"/>
  <c r="AF2008" i="13" s="1"/>
  <c r="AE2005" i="13"/>
  <c r="AF2005" i="13" s="1"/>
  <c r="AE2002" i="13"/>
  <c r="AF2002" i="13" s="1"/>
  <c r="AE1999" i="13"/>
  <c r="AF1999" i="13" s="1"/>
  <c r="AE1996" i="13"/>
  <c r="AF1996" i="13" s="1"/>
  <c r="AE1993" i="13"/>
  <c r="AF1993" i="13" s="1"/>
  <c r="AE1990" i="13"/>
  <c r="AF1990" i="13" s="1"/>
  <c r="AE1988" i="13"/>
  <c r="AF1988" i="13" s="1"/>
  <c r="AE1985" i="13"/>
  <c r="AF1985" i="13" s="1"/>
  <c r="AE1982" i="13"/>
  <c r="AF1982" i="13" s="1"/>
  <c r="AE1979" i="13"/>
  <c r="AF1979" i="13" s="1"/>
  <c r="AE1976" i="13"/>
  <c r="AF1976" i="13" s="1"/>
  <c r="AE1973" i="13"/>
  <c r="AF1973" i="13" s="1"/>
  <c r="AE1970" i="13"/>
  <c r="AF1970" i="13" s="1"/>
  <c r="AE1967" i="13"/>
  <c r="AF1967" i="13" s="1"/>
  <c r="AE1964" i="13"/>
  <c r="AF1964" i="13" s="1"/>
  <c r="AE1961" i="13"/>
  <c r="AF1961" i="13" s="1"/>
  <c r="AE1958" i="13"/>
  <c r="AF1958" i="13" s="1"/>
  <c r="AE1955" i="13"/>
  <c r="AF1955" i="13" s="1"/>
  <c r="AE1952" i="13"/>
  <c r="AF1952" i="13" s="1"/>
  <c r="AE1949" i="13"/>
  <c r="AF1949" i="13" s="1"/>
  <c r="AE1946" i="13"/>
  <c r="AF1946" i="13" s="1"/>
  <c r="AE1943" i="13"/>
  <c r="AF1943" i="13" s="1"/>
  <c r="AE1940" i="13"/>
  <c r="AF1940" i="13" s="1"/>
  <c r="AE1938" i="13"/>
  <c r="AF1938" i="13" s="1"/>
  <c r="AE1934" i="13"/>
  <c r="AF1934" i="13" s="1"/>
  <c r="AE1931" i="13"/>
  <c r="AF1931" i="13" s="1"/>
  <c r="AE1929" i="13"/>
  <c r="AF1929" i="13" s="1"/>
  <c r="AE1925" i="13"/>
  <c r="AF1925" i="13" s="1"/>
  <c r="AE1922" i="13"/>
  <c r="AF1922" i="13" s="1"/>
  <c r="AE1920" i="13"/>
  <c r="AF1920" i="13" s="1"/>
  <c r="AE1917" i="13"/>
  <c r="AF1917" i="13" s="1"/>
  <c r="AE1914" i="13"/>
  <c r="AF1914" i="13" s="1"/>
  <c r="AE1910" i="13"/>
  <c r="AF1910" i="13" s="1"/>
  <c r="AE1908" i="13"/>
  <c r="AF1908" i="13" s="1"/>
  <c r="AE1905" i="13"/>
  <c r="AF1905" i="13" s="1"/>
  <c r="AE1901" i="13"/>
  <c r="AF1901" i="13" s="1"/>
  <c r="AE1899" i="13"/>
  <c r="AF1899" i="13" s="1"/>
  <c r="AE1896" i="13"/>
  <c r="AF1896" i="13" s="1"/>
  <c r="AE1892" i="13"/>
  <c r="AF1892" i="13" s="1"/>
  <c r="AE1889" i="13"/>
  <c r="AF1889" i="13" s="1"/>
  <c r="AE1886" i="13"/>
  <c r="AF1886" i="13" s="1"/>
  <c r="AE1883" i="13"/>
  <c r="AF1883" i="13" s="1"/>
  <c r="AE1880" i="13"/>
  <c r="AF1880" i="13" s="1"/>
  <c r="AE1877" i="13"/>
  <c r="AF1877" i="13" s="1"/>
  <c r="AE1875" i="13"/>
  <c r="AF1875" i="13" s="1"/>
  <c r="AE1872" i="13"/>
  <c r="AF1872" i="13" s="1"/>
  <c r="AE1869" i="13"/>
  <c r="AF1869" i="13" s="1"/>
  <c r="AE1866" i="13"/>
  <c r="AF1866" i="13" s="1"/>
  <c r="AE1863" i="13"/>
  <c r="AF1863" i="13" s="1"/>
  <c r="AE1860" i="13"/>
  <c r="AF1860" i="13" s="1"/>
  <c r="AE1857" i="13"/>
  <c r="AF1857" i="13" s="1"/>
  <c r="AE1853" i="13"/>
  <c r="AF1853" i="13" s="1"/>
  <c r="AE1850" i="13"/>
  <c r="AF1850" i="13" s="1"/>
  <c r="AE1847" i="13"/>
  <c r="AF1847" i="13" s="1"/>
  <c r="AE1844" i="13"/>
  <c r="AF1844" i="13" s="1"/>
  <c r="AE1842" i="13"/>
  <c r="AF1842" i="13" s="1"/>
  <c r="AE1839" i="13"/>
  <c r="AF1839" i="13" s="1"/>
  <c r="AE1836" i="13"/>
  <c r="AF1836" i="13" s="1"/>
  <c r="AE1833" i="13"/>
  <c r="AF1833" i="13" s="1"/>
  <c r="AE1831" i="13"/>
  <c r="AF1831" i="13" s="1"/>
  <c r="AE1829" i="13"/>
  <c r="AF1829" i="13" s="1"/>
  <c r="AE1827" i="13"/>
  <c r="AF1827" i="13" s="1"/>
  <c r="AE1825" i="13"/>
  <c r="AF1825" i="13" s="1"/>
  <c r="AE1823" i="13"/>
  <c r="AF1823" i="13" s="1"/>
  <c r="AE1821" i="13"/>
  <c r="AF1821" i="13" s="1"/>
  <c r="AE1818" i="13"/>
  <c r="AF1818" i="13" s="1"/>
  <c r="AE1816" i="13"/>
  <c r="AF1816" i="13" s="1"/>
  <c r="AE1813" i="13"/>
  <c r="AF1813" i="13" s="1"/>
  <c r="AE1810" i="13"/>
  <c r="AF1810" i="13" s="1"/>
  <c r="AE1807" i="13"/>
  <c r="AF1807" i="13" s="1"/>
  <c r="AE1805" i="13"/>
  <c r="AF1805" i="13" s="1"/>
  <c r="AE1802" i="13"/>
  <c r="AF1802" i="13" s="1"/>
  <c r="AE1798" i="13"/>
  <c r="AF1798" i="13" s="1"/>
  <c r="AE1795" i="13"/>
  <c r="AF1795" i="13" s="1"/>
  <c r="AE1792" i="13"/>
  <c r="AF1792" i="13" s="1"/>
  <c r="AE1789" i="13"/>
  <c r="AF1789" i="13" s="1"/>
  <c r="AE1786" i="13"/>
  <c r="AF1786" i="13" s="1"/>
  <c r="AE1783" i="13"/>
  <c r="AF1783" i="13" s="1"/>
  <c r="AE1780" i="13"/>
  <c r="AF1780" i="13" s="1"/>
  <c r="AE1778" i="13"/>
  <c r="AF1778" i="13" s="1"/>
  <c r="AE1774" i="13"/>
  <c r="AF1774" i="13" s="1"/>
  <c r="AE1772" i="13"/>
  <c r="AF1772" i="13" s="1"/>
  <c r="AE1768" i="13"/>
  <c r="AF1768" i="13" s="1"/>
  <c r="AE1766" i="13"/>
  <c r="AF1766" i="13" s="1"/>
  <c r="AE1763" i="13"/>
  <c r="AF1763" i="13" s="1"/>
  <c r="AE1759" i="13"/>
  <c r="AF1759" i="13" s="1"/>
  <c r="AE1757" i="13"/>
  <c r="AF1757" i="13" s="1"/>
  <c r="AE1753" i="13"/>
  <c r="AF1753" i="13" s="1"/>
  <c r="AE1751" i="13"/>
  <c r="AF1751" i="13" s="1"/>
  <c r="AE1748" i="13"/>
  <c r="AF1748" i="13" s="1"/>
  <c r="AE1745" i="13"/>
  <c r="AF1745" i="13" s="1"/>
  <c r="AE1742" i="13"/>
  <c r="AF1742" i="13" s="1"/>
  <c r="AE1739" i="13"/>
  <c r="AF1739" i="13" s="1"/>
  <c r="AE1736" i="13"/>
  <c r="AF1736" i="13" s="1"/>
  <c r="AE1733" i="13"/>
  <c r="AF1733" i="13" s="1"/>
  <c r="AE1730" i="13"/>
  <c r="AF1730" i="13" s="1"/>
  <c r="AE1727" i="13"/>
  <c r="AF1727" i="13" s="1"/>
  <c r="AE1723" i="13"/>
  <c r="AF1723" i="13" s="1"/>
  <c r="AE1720" i="13"/>
  <c r="AF1720" i="13" s="1"/>
  <c r="AE1718" i="13"/>
  <c r="AF1718" i="13" s="1"/>
  <c r="AE1715" i="13"/>
  <c r="AF1715" i="13" s="1"/>
  <c r="AE1712" i="13"/>
  <c r="AF1712" i="13" s="1"/>
  <c r="AE1709" i="13"/>
  <c r="AF1709" i="13" s="1"/>
  <c r="AE1705" i="13"/>
  <c r="AF1705" i="13" s="1"/>
  <c r="AE1702" i="13"/>
  <c r="AF1702" i="13" s="1"/>
  <c r="AE1700" i="13"/>
  <c r="AF1700" i="13" s="1"/>
  <c r="AE1696" i="13"/>
  <c r="AF1696" i="13" s="1"/>
  <c r="AE1694" i="13"/>
  <c r="AF1694" i="13" s="1"/>
  <c r="AE1691" i="13"/>
  <c r="AF1691" i="13" s="1"/>
  <c r="AE1687" i="13"/>
  <c r="AF1687" i="13" s="1"/>
  <c r="AE1684" i="13"/>
  <c r="AF1684" i="13" s="1"/>
  <c r="AE1682" i="13"/>
  <c r="AF1682" i="13" s="1"/>
  <c r="AE1678" i="13"/>
  <c r="AF1678" i="13" s="1"/>
  <c r="AE1676" i="13"/>
  <c r="AF1676" i="13" s="1"/>
  <c r="AE1673" i="13"/>
  <c r="AF1673" i="13" s="1"/>
  <c r="AE1669" i="13"/>
  <c r="AF1669" i="13" s="1"/>
  <c r="AE1666" i="13"/>
  <c r="AF1666" i="13" s="1"/>
  <c r="AE1664" i="13"/>
  <c r="AF1664" i="13" s="1"/>
  <c r="AE1661" i="13"/>
  <c r="AF1661" i="13" s="1"/>
  <c r="AE1657" i="13"/>
  <c r="AF1657" i="13" s="1"/>
  <c r="AE1654" i="13"/>
  <c r="AF1654" i="13" s="1"/>
  <c r="AE1651" i="13"/>
  <c r="AF1651" i="13" s="1"/>
  <c r="AE1649" i="13"/>
  <c r="AF1649" i="13" s="1"/>
  <c r="AE1646" i="13"/>
  <c r="AF1646" i="13" s="1"/>
  <c r="AE1642" i="13"/>
  <c r="AF1642" i="13" s="1"/>
  <c r="AE1640" i="13"/>
  <c r="AF1640" i="13" s="1"/>
  <c r="AE1637" i="13"/>
  <c r="AF1637" i="13" s="1"/>
  <c r="AE1633" i="13"/>
  <c r="AF1633" i="13" s="1"/>
  <c r="AE1631" i="13"/>
  <c r="AF1631" i="13" s="1"/>
  <c r="AE1627" i="13"/>
  <c r="AF1627" i="13" s="1"/>
  <c r="AE1624" i="13"/>
  <c r="AF1624" i="13" s="1"/>
  <c r="AE1621" i="13"/>
  <c r="AF1621" i="13" s="1"/>
  <c r="AE1619" i="13"/>
  <c r="AF1619" i="13" s="1"/>
  <c r="AE1616" i="13"/>
  <c r="AF1616" i="13" s="1"/>
  <c r="AE1613" i="13"/>
  <c r="AF1613" i="13" s="1"/>
  <c r="AE1609" i="13"/>
  <c r="AF1609" i="13" s="1"/>
  <c r="AE1607" i="13"/>
  <c r="AF1607" i="13" s="1"/>
  <c r="AE1604" i="13"/>
  <c r="AF1604" i="13" s="1"/>
  <c r="AE1600" i="13"/>
  <c r="AF1600" i="13" s="1"/>
  <c r="AE1597" i="13"/>
  <c r="AF1597" i="13" s="1"/>
  <c r="AE1594" i="13"/>
  <c r="AF1594" i="13" s="1"/>
  <c r="AE1592" i="13"/>
  <c r="AF1592" i="13" s="1"/>
  <c r="AE1589" i="13"/>
  <c r="AF1589" i="13" s="1"/>
  <c r="AE1586" i="13"/>
  <c r="AF1586" i="13" s="1"/>
  <c r="AE1582" i="13"/>
  <c r="AF1582" i="13" s="1"/>
  <c r="AE1579" i="13"/>
  <c r="AF1579" i="13" s="1"/>
  <c r="AE1577" i="13"/>
  <c r="AF1577" i="13" s="1"/>
  <c r="AE1572" i="13"/>
  <c r="AF1572" i="13" s="1"/>
  <c r="AE1570" i="13"/>
  <c r="AF1570" i="13" s="1"/>
  <c r="AE1567" i="13"/>
  <c r="AF1567" i="13" s="1"/>
  <c r="AE1564" i="13"/>
  <c r="AF1564" i="13" s="1"/>
  <c r="AE1562" i="13"/>
  <c r="AF1562" i="13" s="1"/>
  <c r="AE1559" i="13"/>
  <c r="AF1559" i="13" s="1"/>
  <c r="AE1556" i="13"/>
  <c r="AF1556" i="13" s="1"/>
  <c r="AE1553" i="13"/>
  <c r="AF1553" i="13" s="1"/>
  <c r="AE1552" i="13"/>
  <c r="AF1552" i="13" s="1"/>
  <c r="AE1549" i="13"/>
  <c r="AF1549" i="13" s="1"/>
  <c r="AE1546" i="13"/>
  <c r="AF1546" i="13" s="1"/>
  <c r="AE1543" i="13"/>
  <c r="AF1543" i="13" s="1"/>
  <c r="AE1541" i="13"/>
  <c r="AF1541" i="13" s="1"/>
  <c r="AE1538" i="13"/>
  <c r="AF1538" i="13" s="1"/>
  <c r="AE1535" i="13"/>
  <c r="AF1535" i="13" s="1"/>
  <c r="AE1532" i="13"/>
  <c r="AF1532" i="13" s="1"/>
  <c r="AE1529" i="13"/>
  <c r="AF1529" i="13" s="1"/>
  <c r="AE1526" i="13"/>
  <c r="AF1526" i="13" s="1"/>
  <c r="AE1524" i="13"/>
  <c r="AF1524" i="13" s="1"/>
  <c r="AE1522" i="13"/>
  <c r="AF1522" i="13" s="1"/>
  <c r="AE1520" i="13"/>
  <c r="AF1520" i="13" s="1"/>
  <c r="AE1518" i="13"/>
  <c r="AF1518" i="13" s="1"/>
  <c r="AE1515" i="13"/>
  <c r="AF1515" i="13" s="1"/>
  <c r="AE1513" i="13"/>
  <c r="AF1513" i="13" s="1"/>
  <c r="AE1511" i="13"/>
  <c r="AF1511" i="13" s="1"/>
  <c r="AE1509" i="13"/>
  <c r="AF1509" i="13" s="1"/>
  <c r="AE1507" i="13"/>
  <c r="AF1507" i="13" s="1"/>
  <c r="AE1505" i="13"/>
  <c r="AF1505" i="13" s="1"/>
  <c r="AE1503" i="13"/>
  <c r="AF1503" i="13" s="1"/>
  <c r="AE1501" i="13"/>
  <c r="AF1501" i="13" s="1"/>
  <c r="AE1499" i="13"/>
  <c r="AF1499" i="13" s="1"/>
  <c r="AE1497" i="13"/>
  <c r="AF1497" i="13" s="1"/>
  <c r="AE1495" i="13"/>
  <c r="AF1495" i="13" s="1"/>
  <c r="AE1493" i="13"/>
  <c r="AF1493" i="13" s="1"/>
  <c r="AE1491" i="13"/>
  <c r="AF1491" i="13" s="1"/>
  <c r="AE1489" i="13"/>
  <c r="AF1489" i="13" s="1"/>
  <c r="AE1486" i="13"/>
  <c r="AF1486" i="13" s="1"/>
  <c r="AE1484" i="13"/>
  <c r="AF1484" i="13" s="1"/>
  <c r="AE1482" i="13"/>
  <c r="AF1482" i="13" s="1"/>
  <c r="AE1480" i="13"/>
  <c r="AF1480" i="13" s="1"/>
  <c r="AE1478" i="13"/>
  <c r="AF1478" i="13" s="1"/>
  <c r="AE1476" i="13"/>
  <c r="AF1476" i="13" s="1"/>
  <c r="AE1474" i="13"/>
  <c r="AF1474" i="13" s="1"/>
  <c r="AE1472" i="13"/>
  <c r="AF1472" i="13" s="1"/>
  <c r="AE1470" i="13"/>
  <c r="AF1470" i="13" s="1"/>
  <c r="AE1468" i="13"/>
  <c r="AF1468" i="13" s="1"/>
  <c r="AE1466" i="13"/>
  <c r="AF1466" i="13" s="1"/>
  <c r="AE1464" i="13"/>
  <c r="AF1464" i="13" s="1"/>
  <c r="AE1462" i="13"/>
  <c r="AF1462" i="13" s="1"/>
  <c r="AE1460" i="13"/>
  <c r="AF1460" i="13" s="1"/>
  <c r="AE1458" i="13"/>
  <c r="AF1458" i="13" s="1"/>
  <c r="AE1456" i="13"/>
  <c r="AF1456" i="13" s="1"/>
  <c r="AE1454" i="13"/>
  <c r="AF1454" i="13" s="1"/>
  <c r="AE1452" i="13"/>
  <c r="AF1452" i="13" s="1"/>
  <c r="AE1450" i="13"/>
  <c r="AF1450" i="13" s="1"/>
  <c r="AE1448" i="13"/>
  <c r="AF1448" i="13" s="1"/>
  <c r="AE1446" i="13"/>
  <c r="AF1446" i="13" s="1"/>
  <c r="AE1444" i="13"/>
  <c r="AF1444" i="13" s="1"/>
  <c r="AE1442" i="13"/>
  <c r="AF1442" i="13" s="1"/>
  <c r="AE1440" i="13"/>
  <c r="AF1440" i="13" s="1"/>
  <c r="AE1438" i="13"/>
  <c r="AF1438" i="13" s="1"/>
  <c r="AE1436" i="13"/>
  <c r="AF1436" i="13" s="1"/>
  <c r="AE1434" i="13"/>
  <c r="AF1434" i="13" s="1"/>
  <c r="AE1432" i="13"/>
  <c r="AF1432" i="13" s="1"/>
  <c r="AE1430" i="13"/>
  <c r="AF1430" i="13" s="1"/>
  <c r="AE1428" i="13"/>
  <c r="AF1428" i="13" s="1"/>
  <c r="AE1426" i="13"/>
  <c r="AF1426" i="13" s="1"/>
  <c r="AE1424" i="13"/>
  <c r="AF1424" i="13" s="1"/>
  <c r="AE1422" i="13"/>
  <c r="AF1422" i="13" s="1"/>
  <c r="AE1420" i="13"/>
  <c r="AF1420" i="13" s="1"/>
  <c r="AE1418" i="13"/>
  <c r="AF1418" i="13" s="1"/>
  <c r="AE1416" i="13"/>
  <c r="AF1416" i="13" s="1"/>
  <c r="AE1414" i="13"/>
  <c r="AF1414" i="13" s="1"/>
  <c r="AE1412" i="13"/>
  <c r="AF1412" i="13" s="1"/>
  <c r="AE1410" i="13"/>
  <c r="AF1410" i="13" s="1"/>
  <c r="AE1409" i="13"/>
  <c r="AF1409" i="13" s="1"/>
  <c r="AE1407" i="13"/>
  <c r="AF1407" i="13" s="1"/>
  <c r="AE1405" i="13"/>
  <c r="AF1405" i="13" s="1"/>
  <c r="AE1402" i="13"/>
  <c r="AF1402" i="13" s="1"/>
  <c r="AE1400" i="13"/>
  <c r="AF1400" i="13" s="1"/>
  <c r="AE1398" i="13"/>
  <c r="AF1398" i="13" s="1"/>
  <c r="AE1396" i="13"/>
  <c r="AF1396" i="13" s="1"/>
  <c r="AE1394" i="13"/>
  <c r="AF1394" i="13" s="1"/>
  <c r="AE1392" i="13"/>
  <c r="AF1392" i="13" s="1"/>
  <c r="AE1390" i="13"/>
  <c r="AF1390" i="13" s="1"/>
  <c r="AE1388" i="13"/>
  <c r="AF1388" i="13" s="1"/>
  <c r="AE1386" i="13"/>
  <c r="AF1386" i="13" s="1"/>
  <c r="AE1384" i="13"/>
  <c r="AF1384" i="13" s="1"/>
  <c r="AE1382" i="13"/>
  <c r="AF1382" i="13" s="1"/>
  <c r="AE1380" i="13"/>
  <c r="AF1380" i="13" s="1"/>
  <c r="AE1378" i="13"/>
  <c r="AF1378" i="13" s="1"/>
  <c r="AE1375" i="13"/>
  <c r="AF1375" i="13" s="1"/>
  <c r="AE1373" i="13"/>
  <c r="AF1373" i="13" s="1"/>
  <c r="AE1371" i="13"/>
  <c r="AF1371" i="13" s="1"/>
  <c r="AE1369" i="13"/>
  <c r="AF1369" i="13" s="1"/>
  <c r="AE1367" i="13"/>
  <c r="AF1367" i="13" s="1"/>
  <c r="AE1365" i="13"/>
  <c r="AF1365" i="13" s="1"/>
  <c r="AE1362" i="13"/>
  <c r="AF1362" i="13" s="1"/>
  <c r="AE1360" i="13"/>
  <c r="AF1360" i="13" s="1"/>
  <c r="AE1358" i="13"/>
  <c r="AF1358" i="13" s="1"/>
  <c r="AE1356" i="13"/>
  <c r="AF1356" i="13" s="1"/>
  <c r="AE1353" i="13"/>
  <c r="AF1353" i="13" s="1"/>
  <c r="AE1351" i="13"/>
  <c r="AF1351" i="13" s="1"/>
  <c r="AE1349" i="13"/>
  <c r="AF1349" i="13" s="1"/>
  <c r="AE1347" i="13"/>
  <c r="AF1347" i="13" s="1"/>
  <c r="AE1345" i="13"/>
  <c r="AF1345" i="13" s="1"/>
  <c r="AE1343" i="13"/>
  <c r="AF1343" i="13" s="1"/>
  <c r="AE1341" i="13"/>
  <c r="AF1341" i="13" s="1"/>
  <c r="AE1339" i="13"/>
  <c r="AF1339" i="13" s="1"/>
  <c r="AE1337" i="13"/>
  <c r="AF1337" i="13" s="1"/>
  <c r="AE1335" i="13"/>
  <c r="AF1335" i="13" s="1"/>
  <c r="AE1333" i="13"/>
  <c r="AF1333" i="13" s="1"/>
  <c r="AE1331" i="13"/>
  <c r="AF1331" i="13" s="1"/>
  <c r="AE1329" i="13"/>
  <c r="AF1329" i="13" s="1"/>
  <c r="AE1327" i="13"/>
  <c r="AF1327" i="13" s="1"/>
  <c r="AE1325" i="13"/>
  <c r="AF1325" i="13" s="1"/>
  <c r="AE1322" i="13"/>
  <c r="AF1322" i="13" s="1"/>
  <c r="AE1320" i="13"/>
  <c r="AF1320" i="13" s="1"/>
  <c r="AE1318" i="13"/>
  <c r="AF1318" i="13" s="1"/>
  <c r="AE1316" i="13"/>
  <c r="AF1316" i="13" s="1"/>
  <c r="AE1314" i="13"/>
  <c r="AF1314" i="13" s="1"/>
  <c r="AE1312" i="13"/>
  <c r="AF1312" i="13" s="1"/>
  <c r="AE1310" i="13"/>
  <c r="AF1310" i="13" s="1"/>
  <c r="AE1307" i="13"/>
  <c r="AF1307" i="13" s="1"/>
  <c r="AE1305" i="13"/>
  <c r="AF1305" i="13" s="1"/>
  <c r="AE1303" i="13"/>
  <c r="AF1303" i="13" s="1"/>
  <c r="AE1301" i="13"/>
  <c r="AF1301" i="13" s="1"/>
  <c r="AE1299" i="13"/>
  <c r="AF1299" i="13" s="1"/>
  <c r="AE1297" i="13"/>
  <c r="AF1297" i="13" s="1"/>
  <c r="AE1295" i="13"/>
  <c r="AF1295" i="13" s="1"/>
  <c r="AE1293" i="13"/>
  <c r="AF1293" i="13" s="1"/>
  <c r="AE1291" i="13"/>
  <c r="AF1291" i="13" s="1"/>
  <c r="AE1289" i="13"/>
  <c r="AF1289" i="13" s="1"/>
  <c r="AE1287" i="13"/>
  <c r="AF1287" i="13" s="1"/>
  <c r="AE1285" i="13"/>
  <c r="AF1285" i="13" s="1"/>
  <c r="AE1283" i="13"/>
  <c r="AF1283" i="13" s="1"/>
  <c r="AE1281" i="13"/>
  <c r="AF1281" i="13" s="1"/>
  <c r="AE1279" i="13"/>
  <c r="AF1279" i="13" s="1"/>
  <c r="AE1277" i="13"/>
  <c r="AF1277" i="13" s="1"/>
  <c r="AE1275" i="13"/>
  <c r="AF1275" i="13" s="1"/>
  <c r="AE1273" i="13"/>
  <c r="AF1273" i="13" s="1"/>
  <c r="AE1271" i="13"/>
  <c r="AF1271" i="13" s="1"/>
  <c r="AE1269" i="13"/>
  <c r="AF1269" i="13" s="1"/>
  <c r="AE1266" i="13"/>
  <c r="AF1266" i="13" s="1"/>
  <c r="AE1264" i="13"/>
  <c r="AF1264" i="13" s="1"/>
  <c r="AE1262" i="13"/>
  <c r="AF1262" i="13" s="1"/>
  <c r="AE1260" i="13"/>
  <c r="AF1260" i="13" s="1"/>
  <c r="AE1258" i="13"/>
  <c r="AF1258" i="13" s="1"/>
  <c r="AE1256" i="13"/>
  <c r="AF1256" i="13" s="1"/>
  <c r="AE1254" i="13"/>
  <c r="AF1254" i="13" s="1"/>
  <c r="AE1252" i="13"/>
  <c r="AF1252" i="13" s="1"/>
  <c r="AE1250" i="13"/>
  <c r="AF1250" i="13" s="1"/>
  <c r="AE1248" i="13"/>
  <c r="AF1248" i="13" s="1"/>
  <c r="AE1246" i="13"/>
  <c r="AF1246" i="13" s="1"/>
  <c r="AE1244" i="13"/>
  <c r="AF1244" i="13" s="1"/>
  <c r="AE1242" i="13"/>
  <c r="AF1242" i="13" s="1"/>
  <c r="AE1240" i="13"/>
  <c r="AF1240" i="13" s="1"/>
  <c r="AE1238" i="13"/>
  <c r="AF1238" i="13" s="1"/>
  <c r="AE1236" i="13"/>
  <c r="AF1236" i="13" s="1"/>
  <c r="AE1234" i="13"/>
  <c r="AF1234" i="13" s="1"/>
  <c r="AE1231" i="13"/>
  <c r="AF1231" i="13" s="1"/>
  <c r="AE1229" i="13"/>
  <c r="AF1229" i="13" s="1"/>
  <c r="AE1227" i="13"/>
  <c r="AF1227" i="13" s="1"/>
  <c r="AE1225" i="13"/>
  <c r="AF1225" i="13" s="1"/>
  <c r="AE1223" i="13"/>
  <c r="AF1223" i="13" s="1"/>
  <c r="AE1221" i="13"/>
  <c r="AF1221" i="13" s="1"/>
  <c r="AE1219" i="13"/>
  <c r="AF1219" i="13" s="1"/>
  <c r="AE1217" i="13"/>
  <c r="AF1217" i="13" s="1"/>
  <c r="AE1215" i="13"/>
  <c r="AF1215" i="13" s="1"/>
  <c r="AE1212" i="13"/>
  <c r="AF1212" i="13" s="1"/>
  <c r="AE1210" i="13"/>
  <c r="AF1210" i="13" s="1"/>
  <c r="AE1208" i="13"/>
  <c r="AF1208" i="13" s="1"/>
  <c r="AE1206" i="13"/>
  <c r="AF1206" i="13" s="1"/>
  <c r="AE1204" i="13"/>
  <c r="AF1204" i="13" s="1"/>
  <c r="AE1202" i="13"/>
  <c r="AF1202" i="13" s="1"/>
  <c r="AE1199" i="13"/>
  <c r="AF1199" i="13" s="1"/>
  <c r="AE1197" i="13"/>
  <c r="AF1197" i="13" s="1"/>
  <c r="AE1195" i="13"/>
  <c r="AF1195" i="13" s="1"/>
  <c r="AE1193" i="13"/>
  <c r="AF1193" i="13" s="1"/>
  <c r="AE1191" i="13"/>
  <c r="AF1191" i="13" s="1"/>
  <c r="AE1189" i="13"/>
  <c r="AF1189" i="13" s="1"/>
  <c r="AE1187" i="13"/>
  <c r="AF1187" i="13" s="1"/>
  <c r="AE1185" i="13"/>
  <c r="AF1185" i="13" s="1"/>
  <c r="AE1182" i="13"/>
  <c r="AF1182" i="13" s="1"/>
  <c r="AE1180" i="13"/>
  <c r="AF1180" i="13" s="1"/>
  <c r="AE1178" i="13"/>
  <c r="AF1178" i="13" s="1"/>
  <c r="AE1176" i="13"/>
  <c r="AF1176" i="13" s="1"/>
  <c r="AE1174" i="13"/>
  <c r="AF1174" i="13" s="1"/>
  <c r="AE1172" i="13"/>
  <c r="AF1172" i="13" s="1"/>
  <c r="AE1170" i="13"/>
  <c r="AF1170" i="13" s="1"/>
  <c r="AE1168" i="13"/>
  <c r="AF1168" i="13" s="1"/>
  <c r="AE1166" i="13"/>
  <c r="AF1166" i="13" s="1"/>
  <c r="AE1163" i="13"/>
  <c r="AF1163" i="13" s="1"/>
  <c r="AE1161" i="13"/>
  <c r="AF1161" i="13" s="1"/>
  <c r="AE1159" i="13"/>
  <c r="AF1159" i="13" s="1"/>
  <c r="AE1157" i="13"/>
  <c r="AF1157" i="13" s="1"/>
  <c r="AE1154" i="13"/>
  <c r="AF1154" i="13" s="1"/>
  <c r="AE1152" i="13"/>
  <c r="AF1152" i="13" s="1"/>
  <c r="AE1150" i="13"/>
  <c r="AF1150" i="13" s="1"/>
  <c r="AE1148" i="13"/>
  <c r="AF1148" i="13" s="1"/>
  <c r="AE1146" i="13"/>
  <c r="AF1146" i="13" s="1"/>
  <c r="AE1143" i="13"/>
  <c r="AF1143" i="13" s="1"/>
  <c r="AE1141" i="13"/>
  <c r="AF1141" i="13" s="1"/>
  <c r="AE1139" i="13"/>
  <c r="AF1139" i="13" s="1"/>
  <c r="AE1137" i="13"/>
  <c r="AF1137" i="13" s="1"/>
  <c r="AE1135" i="13"/>
  <c r="AF1135" i="13" s="1"/>
  <c r="AE1133" i="13"/>
  <c r="AF1133" i="13" s="1"/>
  <c r="AE1131" i="13"/>
  <c r="AF1131" i="13" s="1"/>
  <c r="AE1129" i="13"/>
  <c r="AF1129" i="13" s="1"/>
  <c r="AE1127" i="13"/>
  <c r="AF1127" i="13" s="1"/>
  <c r="AE1125" i="13"/>
  <c r="AF1125" i="13" s="1"/>
  <c r="AE1123" i="13"/>
  <c r="AF1123" i="13" s="1"/>
  <c r="AE1122" i="13"/>
  <c r="AF1122" i="13" s="1"/>
  <c r="AE1120" i="13"/>
  <c r="AF1120" i="13" s="1"/>
  <c r="AE1118" i="13"/>
  <c r="AF1118" i="13" s="1"/>
  <c r="AE1116" i="13"/>
  <c r="AF1116" i="13" s="1"/>
  <c r="AE1114" i="13"/>
  <c r="AF1114" i="13" s="1"/>
  <c r="AE1112" i="13"/>
  <c r="AF1112" i="13" s="1"/>
  <c r="AE1110" i="13"/>
  <c r="AF1110" i="13" s="1"/>
  <c r="AE1108" i="13"/>
  <c r="AF1108" i="13" s="1"/>
  <c r="AE1106" i="13"/>
  <c r="AF1106" i="13" s="1"/>
  <c r="AE1104" i="13"/>
  <c r="AF1104" i="13" s="1"/>
  <c r="AE1102" i="13"/>
  <c r="AF1102" i="13" s="1"/>
  <c r="AE1100" i="13"/>
  <c r="AF1100" i="13" s="1"/>
  <c r="AE1098" i="13"/>
  <c r="AF1098" i="13" s="1"/>
  <c r="AE1096" i="13"/>
  <c r="AF1096" i="13" s="1"/>
  <c r="AE1094" i="13"/>
  <c r="AF1094" i="13" s="1"/>
  <c r="AE1092" i="13"/>
  <c r="AF1092" i="13" s="1"/>
  <c r="AE1090" i="13"/>
  <c r="AF1090" i="13" s="1"/>
  <c r="AE1088" i="13"/>
  <c r="AF1088" i="13" s="1"/>
  <c r="AE1086" i="13"/>
  <c r="AF1086" i="13" s="1"/>
  <c r="AE1084" i="13"/>
  <c r="AF1084" i="13" s="1"/>
  <c r="AE1082" i="13"/>
  <c r="AF1082" i="13" s="1"/>
  <c r="AE1080" i="13"/>
  <c r="AF1080" i="13" s="1"/>
  <c r="AE1078" i="13"/>
  <c r="AF1078" i="13" s="1"/>
  <c r="AE1076" i="13"/>
  <c r="AF1076" i="13" s="1"/>
  <c r="AE1074" i="13"/>
  <c r="AF1074" i="13" s="1"/>
  <c r="AE1072" i="13"/>
  <c r="AF1072" i="13" s="1"/>
  <c r="AE1070" i="13"/>
  <c r="AF1070" i="13" s="1"/>
  <c r="AE1068" i="13"/>
  <c r="AF1068" i="13" s="1"/>
  <c r="AE1066" i="13"/>
  <c r="AF1066" i="13" s="1"/>
  <c r="AE1064" i="13"/>
  <c r="AF1064" i="13" s="1"/>
  <c r="AE1062" i="13"/>
  <c r="AF1062" i="13" s="1"/>
  <c r="AE1060" i="13"/>
  <c r="AF1060" i="13" s="1"/>
  <c r="AE1058" i="13"/>
  <c r="AF1058" i="13" s="1"/>
  <c r="AE1056" i="13"/>
  <c r="AF1056" i="13" s="1"/>
  <c r="AE1054" i="13"/>
  <c r="AF1054" i="13" s="1"/>
  <c r="AE1052" i="13"/>
  <c r="AF1052" i="13" s="1"/>
  <c r="AE1051" i="13"/>
  <c r="AF1051" i="13" s="1"/>
  <c r="AE1049" i="13"/>
  <c r="AF1049" i="13" s="1"/>
  <c r="AE1048" i="13"/>
  <c r="AF1048" i="13" s="1"/>
  <c r="AE1047" i="13"/>
  <c r="AF1047" i="13" s="1"/>
  <c r="AE1046" i="13"/>
  <c r="AF1046" i="13" s="1"/>
  <c r="AE1045" i="13"/>
  <c r="AF1045" i="13" s="1"/>
  <c r="AE1044" i="13"/>
  <c r="AF1044" i="13" s="1"/>
  <c r="AE1043" i="13"/>
  <c r="AF1043" i="13" s="1"/>
  <c r="AE1042" i="13"/>
  <c r="AF1042" i="13" s="1"/>
  <c r="AE1041" i="13"/>
  <c r="AF1041" i="13" s="1"/>
  <c r="AE1040" i="13"/>
  <c r="AF1040" i="13" s="1"/>
  <c r="AE1039" i="13"/>
  <c r="AF1039" i="13" s="1"/>
  <c r="AE1038" i="13"/>
  <c r="AF1038" i="13" s="1"/>
  <c r="AE1037" i="13"/>
  <c r="AF1037" i="13" s="1"/>
  <c r="AE1036" i="13"/>
  <c r="AF1036" i="13" s="1"/>
  <c r="AE1035" i="13"/>
  <c r="AF1035" i="13" s="1"/>
  <c r="AE1034" i="13"/>
  <c r="AF1034" i="13" s="1"/>
  <c r="AE1033" i="13"/>
  <c r="AF1033" i="13" s="1"/>
  <c r="AE1032" i="13"/>
  <c r="AF1032" i="13" s="1"/>
  <c r="AE1031" i="13"/>
  <c r="AF1031" i="13" s="1"/>
  <c r="AE1030" i="13"/>
  <c r="AF1030" i="13" s="1"/>
  <c r="AE1029" i="13"/>
  <c r="AF1029" i="13" s="1"/>
  <c r="AE1028" i="13"/>
  <c r="AF1028" i="13" s="1"/>
  <c r="AE1027" i="13"/>
  <c r="AF1027" i="13" s="1"/>
  <c r="AE1026" i="13"/>
  <c r="AF1026" i="13" s="1"/>
  <c r="AE1025" i="13"/>
  <c r="AF1025" i="13" s="1"/>
  <c r="AE1024" i="13"/>
  <c r="AF1024" i="13" s="1"/>
  <c r="AE1023" i="13"/>
  <c r="AF1023" i="13" s="1"/>
  <c r="AE1022" i="13"/>
  <c r="AF1022" i="13" s="1"/>
  <c r="AE1021" i="13"/>
  <c r="AF1021" i="13" s="1"/>
  <c r="AE1020" i="13"/>
  <c r="AF1020" i="13" s="1"/>
  <c r="AE1019" i="13"/>
  <c r="AF1019" i="13" s="1"/>
  <c r="AE1018" i="13"/>
  <c r="AF1018" i="13" s="1"/>
  <c r="AE1017" i="13"/>
  <c r="AF1017" i="13" s="1"/>
  <c r="AE1016" i="13"/>
  <c r="AF1016" i="13" s="1"/>
  <c r="AE1015" i="13"/>
  <c r="AF1015" i="13" s="1"/>
  <c r="AE1014" i="13"/>
  <c r="AF1014" i="13" s="1"/>
  <c r="AE1013" i="13"/>
  <c r="AF1013" i="13" s="1"/>
  <c r="AE1012" i="13"/>
  <c r="AF1012" i="13" s="1"/>
  <c r="AE1011" i="13"/>
  <c r="AF1011" i="13" s="1"/>
  <c r="AE1010" i="13"/>
  <c r="AF1010" i="13" s="1"/>
  <c r="AE1009" i="13"/>
  <c r="AF1009" i="13" s="1"/>
  <c r="AE1008" i="13"/>
  <c r="AF1008" i="13" s="1"/>
  <c r="AE1007" i="13"/>
  <c r="AF1007" i="13" s="1"/>
  <c r="AE1006" i="13"/>
  <c r="AF1006" i="13" s="1"/>
  <c r="AE1005" i="13"/>
  <c r="AF1005" i="13" s="1"/>
  <c r="AE1004" i="13"/>
  <c r="AF1004" i="13" s="1"/>
  <c r="AE1003" i="13"/>
  <c r="AF1003" i="13" s="1"/>
  <c r="AE1002" i="13"/>
  <c r="AF1002" i="13" s="1"/>
  <c r="AE1001" i="13"/>
  <c r="AF1001" i="13" s="1"/>
  <c r="AE1000" i="13"/>
  <c r="AF1000" i="13" s="1"/>
  <c r="AE999" i="13"/>
  <c r="AF999" i="13" s="1"/>
  <c r="AE998" i="13"/>
  <c r="AF998" i="13" s="1"/>
  <c r="AE997" i="13"/>
  <c r="AF997" i="13" s="1"/>
  <c r="AE996" i="13"/>
  <c r="AF996" i="13" s="1"/>
  <c r="AE995" i="13"/>
  <c r="AF995" i="13" s="1"/>
  <c r="AE994" i="13"/>
  <c r="AF994" i="13" s="1"/>
  <c r="AE993" i="13"/>
  <c r="AF993" i="13" s="1"/>
  <c r="AE992" i="13"/>
  <c r="AF992" i="13" s="1"/>
  <c r="AE991" i="13"/>
  <c r="AF991" i="13" s="1"/>
  <c r="AE990" i="13"/>
  <c r="AF990" i="13" s="1"/>
  <c r="AE989" i="13"/>
  <c r="AF989" i="13" s="1"/>
  <c r="AE988" i="13"/>
  <c r="AF988" i="13" s="1"/>
  <c r="AE987" i="13"/>
  <c r="AF987" i="13" s="1"/>
  <c r="AE986" i="13"/>
  <c r="AF986" i="13" s="1"/>
  <c r="AE985" i="13"/>
  <c r="AF985" i="13" s="1"/>
  <c r="AE984" i="13"/>
  <c r="AF984" i="13" s="1"/>
  <c r="AE983" i="13"/>
  <c r="AF983" i="13" s="1"/>
  <c r="AE982" i="13"/>
  <c r="AF982" i="13" s="1"/>
  <c r="AE981" i="13"/>
  <c r="AF981" i="13" s="1"/>
  <c r="AE980" i="13"/>
  <c r="AF980" i="13" s="1"/>
  <c r="AE979" i="13"/>
  <c r="AF979" i="13" s="1"/>
  <c r="AE978" i="13"/>
  <c r="AF978" i="13" s="1"/>
  <c r="AE977" i="13"/>
  <c r="AF977" i="13" s="1"/>
  <c r="AE976" i="13"/>
  <c r="AF976" i="13" s="1"/>
  <c r="AE975" i="13"/>
  <c r="AF975" i="13" s="1"/>
  <c r="AE974" i="13"/>
  <c r="AF974" i="13" s="1"/>
  <c r="AE973" i="13"/>
  <c r="AF973" i="13" s="1"/>
  <c r="AE972" i="13"/>
  <c r="AF972" i="13" s="1"/>
  <c r="AE971" i="13"/>
  <c r="AF971" i="13" s="1"/>
  <c r="AE970" i="13"/>
  <c r="AF970" i="13" s="1"/>
  <c r="AE969" i="13"/>
  <c r="AF969" i="13" s="1"/>
  <c r="AE968" i="13"/>
  <c r="AF968" i="13" s="1"/>
  <c r="AE967" i="13"/>
  <c r="AF967" i="13" s="1"/>
  <c r="AE966" i="13"/>
  <c r="AF966" i="13" s="1"/>
  <c r="AE965" i="13"/>
  <c r="AF965" i="13" s="1"/>
  <c r="AE964" i="13"/>
  <c r="AF964" i="13" s="1"/>
  <c r="AE963" i="13"/>
  <c r="AF963" i="13" s="1"/>
  <c r="AE962" i="13"/>
  <c r="AF962" i="13" s="1"/>
  <c r="AE961" i="13"/>
  <c r="AF961" i="13" s="1"/>
  <c r="AE960" i="13"/>
  <c r="AF960" i="13" s="1"/>
  <c r="AE959" i="13"/>
  <c r="AF959" i="13" s="1"/>
  <c r="AE958" i="13"/>
  <c r="AF958" i="13" s="1"/>
  <c r="AE956" i="13"/>
  <c r="AF956" i="13" s="1"/>
  <c r="AE955" i="13"/>
  <c r="AF955" i="13" s="1"/>
  <c r="AE954" i="13"/>
  <c r="AF954" i="13" s="1"/>
  <c r="AE953" i="13"/>
  <c r="AF953" i="13" s="1"/>
  <c r="AE952" i="13"/>
  <c r="AF952" i="13" s="1"/>
  <c r="AE951" i="13"/>
  <c r="AF951" i="13" s="1"/>
  <c r="AE950" i="13"/>
  <c r="AF950" i="13" s="1"/>
  <c r="AE949" i="13"/>
  <c r="AF949" i="13" s="1"/>
  <c r="AE948" i="13"/>
  <c r="AF948" i="13" s="1"/>
  <c r="AE947" i="13"/>
  <c r="AF947" i="13" s="1"/>
  <c r="AE946" i="13"/>
  <c r="AF946" i="13" s="1"/>
  <c r="AE945" i="13"/>
  <c r="AF945" i="13" s="1"/>
  <c r="AE944" i="13"/>
  <c r="AF944" i="13" s="1"/>
  <c r="AE943" i="13"/>
  <c r="AF943" i="13" s="1"/>
  <c r="AE942" i="13"/>
  <c r="AF942" i="13" s="1"/>
  <c r="AE941" i="13"/>
  <c r="AF941" i="13" s="1"/>
  <c r="AE940" i="13"/>
  <c r="AF940" i="13" s="1"/>
  <c r="AE939" i="13"/>
  <c r="AF939" i="13" s="1"/>
  <c r="AE938" i="13"/>
  <c r="AF938" i="13" s="1"/>
  <c r="AE937" i="13"/>
  <c r="AF937" i="13" s="1"/>
  <c r="AE936" i="13"/>
  <c r="AF936" i="13" s="1"/>
  <c r="AE935" i="13"/>
  <c r="AF935" i="13" s="1"/>
  <c r="AE934" i="13"/>
  <c r="AF934" i="13" s="1"/>
  <c r="AE933" i="13"/>
  <c r="AF933" i="13" s="1"/>
  <c r="AE932" i="13"/>
  <c r="AF932" i="13" s="1"/>
  <c r="AE931" i="13"/>
  <c r="AF931" i="13" s="1"/>
  <c r="AE930" i="13"/>
  <c r="AF930" i="13" s="1"/>
  <c r="AE929" i="13"/>
  <c r="AF929" i="13" s="1"/>
  <c r="AE928" i="13"/>
  <c r="AF928" i="13" s="1"/>
  <c r="AE927" i="13"/>
  <c r="AF927" i="13" s="1"/>
  <c r="AE926" i="13"/>
  <c r="AF926" i="13" s="1"/>
  <c r="AE925" i="13"/>
  <c r="AF925" i="13" s="1"/>
  <c r="AE924" i="13"/>
  <c r="AF924" i="13" s="1"/>
  <c r="AE923" i="13"/>
  <c r="AF923" i="13" s="1"/>
  <c r="AE922" i="13"/>
  <c r="AF922" i="13" s="1"/>
  <c r="AE921" i="13"/>
  <c r="AF921" i="13" s="1"/>
  <c r="AE920" i="13"/>
  <c r="AF920" i="13" s="1"/>
  <c r="AE919" i="13"/>
  <c r="AF919" i="13" s="1"/>
  <c r="AE918" i="13"/>
  <c r="AF918" i="13" s="1"/>
  <c r="AE917" i="13"/>
  <c r="AF917" i="13" s="1"/>
  <c r="AE916" i="13"/>
  <c r="AF916" i="13" s="1"/>
  <c r="AE915" i="13"/>
  <c r="AF915" i="13" s="1"/>
  <c r="AE914" i="13"/>
  <c r="AF914" i="13" s="1"/>
  <c r="AE913" i="13"/>
  <c r="AF913" i="13" s="1"/>
  <c r="AE912" i="13"/>
  <c r="AF912" i="13" s="1"/>
  <c r="AE911" i="13"/>
  <c r="AF911" i="13" s="1"/>
  <c r="AE910" i="13"/>
  <c r="AF910" i="13" s="1"/>
  <c r="AE909" i="13"/>
  <c r="AF909" i="13" s="1"/>
  <c r="AE908" i="13"/>
  <c r="AF908" i="13" s="1"/>
  <c r="AE907" i="13"/>
  <c r="AF907" i="13" s="1"/>
  <c r="AE906" i="13"/>
  <c r="AF906" i="13" s="1"/>
  <c r="AE905" i="13"/>
  <c r="AF905" i="13" s="1"/>
  <c r="AE904" i="13"/>
  <c r="AF904" i="13" s="1"/>
  <c r="AE903" i="13"/>
  <c r="AF903" i="13" s="1"/>
  <c r="AE902" i="13"/>
  <c r="AF902" i="13" s="1"/>
  <c r="AE901" i="13"/>
  <c r="AF901" i="13" s="1"/>
  <c r="AE900" i="13"/>
  <c r="AF900" i="13" s="1"/>
  <c r="AE899" i="13"/>
  <c r="AF899" i="13" s="1"/>
  <c r="AE898" i="13"/>
  <c r="AF898" i="13" s="1"/>
  <c r="AE897" i="13"/>
  <c r="AF897" i="13" s="1"/>
  <c r="AE896" i="13"/>
  <c r="AF896" i="13" s="1"/>
  <c r="AE895" i="13"/>
  <c r="AF895" i="13" s="1"/>
  <c r="AE894" i="13"/>
  <c r="AF894" i="13" s="1"/>
  <c r="AE893" i="13"/>
  <c r="AF893" i="13" s="1"/>
  <c r="AE892" i="13"/>
  <c r="AF892" i="13" s="1"/>
  <c r="AE891" i="13"/>
  <c r="AF891" i="13" s="1"/>
  <c r="AE890" i="13"/>
  <c r="AF890" i="13" s="1"/>
  <c r="AE889" i="13"/>
  <c r="AF889" i="13" s="1"/>
  <c r="AE888" i="13"/>
  <c r="AF888" i="13" s="1"/>
  <c r="AE887" i="13"/>
  <c r="AF887" i="13" s="1"/>
  <c r="AE886" i="13"/>
  <c r="AF886" i="13" s="1"/>
  <c r="AE885" i="13"/>
  <c r="AF885" i="13" s="1"/>
  <c r="AE884" i="13"/>
  <c r="AF884" i="13" s="1"/>
  <c r="AE883" i="13"/>
  <c r="AF883" i="13" s="1"/>
  <c r="AE882" i="13"/>
  <c r="AF882" i="13" s="1"/>
  <c r="AE881" i="13"/>
  <c r="AF881" i="13" s="1"/>
  <c r="AE880" i="13"/>
  <c r="AF880" i="13" s="1"/>
  <c r="AE879" i="13"/>
  <c r="AF879" i="13" s="1"/>
  <c r="AE878" i="13"/>
  <c r="AF878" i="13" s="1"/>
  <c r="AE877" i="13"/>
  <c r="AF877" i="13" s="1"/>
  <c r="AE876" i="13"/>
  <c r="AF876" i="13" s="1"/>
  <c r="AE875" i="13"/>
  <c r="AF875" i="13" s="1"/>
  <c r="AE874" i="13"/>
  <c r="AF874" i="13" s="1"/>
  <c r="AE873" i="13"/>
  <c r="AF873" i="13" s="1"/>
  <c r="AE872" i="13"/>
  <c r="AF872" i="13" s="1"/>
  <c r="AE871" i="13"/>
  <c r="AF871" i="13" s="1"/>
  <c r="AE870" i="13"/>
  <c r="AF870" i="13" s="1"/>
  <c r="AE869" i="13"/>
  <c r="AF869" i="13" s="1"/>
  <c r="AE868" i="13"/>
  <c r="AF868" i="13" s="1"/>
  <c r="AE867" i="13"/>
  <c r="AF867" i="13" s="1"/>
  <c r="AE866" i="13"/>
  <c r="AF866" i="13" s="1"/>
  <c r="AE865" i="13"/>
  <c r="AF865" i="13" s="1"/>
  <c r="AE864" i="13"/>
  <c r="AF864" i="13" s="1"/>
  <c r="AE863" i="13"/>
  <c r="AF863" i="13" s="1"/>
  <c r="AE862" i="13"/>
  <c r="AF862" i="13" s="1"/>
  <c r="AE861" i="13"/>
  <c r="AF861" i="13" s="1"/>
  <c r="AE860" i="13"/>
  <c r="AF860" i="13" s="1"/>
  <c r="AE859" i="13"/>
  <c r="AF859" i="13" s="1"/>
  <c r="AE858" i="13"/>
  <c r="AF858" i="13" s="1"/>
  <c r="AE857" i="13"/>
  <c r="AF857" i="13" s="1"/>
  <c r="AE856" i="13"/>
  <c r="AF856" i="13" s="1"/>
  <c r="AE855" i="13"/>
  <c r="AF855" i="13" s="1"/>
  <c r="AE854" i="13"/>
  <c r="AF854" i="13" s="1"/>
  <c r="AE853" i="13"/>
  <c r="AF853" i="13" s="1"/>
  <c r="AE852" i="13"/>
  <c r="AF852" i="13" s="1"/>
  <c r="AE851" i="13"/>
  <c r="AF851" i="13" s="1"/>
  <c r="AE850" i="13"/>
  <c r="AF850" i="13" s="1"/>
  <c r="AE849" i="13"/>
  <c r="AF849" i="13" s="1"/>
  <c r="AE848" i="13"/>
  <c r="AF848" i="13" s="1"/>
  <c r="AE847" i="13"/>
  <c r="AF847" i="13" s="1"/>
  <c r="AE846" i="13"/>
  <c r="AF846" i="13" s="1"/>
  <c r="AE845" i="13"/>
  <c r="AF845" i="13" s="1"/>
  <c r="AE844" i="13"/>
  <c r="AF844" i="13" s="1"/>
  <c r="AE843" i="13"/>
  <c r="AF843" i="13" s="1"/>
  <c r="AE842" i="13"/>
  <c r="AF842" i="13" s="1"/>
  <c r="AE841" i="13"/>
  <c r="AF841" i="13" s="1"/>
  <c r="AE840" i="13"/>
  <c r="AF840" i="13" s="1"/>
  <c r="AE839" i="13"/>
  <c r="AF839" i="13" s="1"/>
  <c r="AE838" i="13"/>
  <c r="AF838" i="13" s="1"/>
  <c r="AE837" i="13"/>
  <c r="AF837" i="13" s="1"/>
  <c r="AE836" i="13"/>
  <c r="AF836" i="13" s="1"/>
  <c r="AE835" i="13"/>
  <c r="AF835" i="13" s="1"/>
  <c r="AE834" i="13"/>
  <c r="AF834" i="13" s="1"/>
  <c r="AE833" i="13"/>
  <c r="AF833" i="13" s="1"/>
  <c r="AE832" i="13"/>
  <c r="AF832" i="13" s="1"/>
  <c r="AE831" i="13"/>
  <c r="AF831" i="13" s="1"/>
  <c r="AE830" i="13"/>
  <c r="AF830" i="13" s="1"/>
  <c r="AE829" i="13"/>
  <c r="AF829" i="13" s="1"/>
  <c r="AE828" i="13"/>
  <c r="AF828" i="13" s="1"/>
  <c r="AE827" i="13"/>
  <c r="AF827" i="13" s="1"/>
  <c r="AE826" i="13"/>
  <c r="AF826" i="13" s="1"/>
  <c r="AE825" i="13"/>
  <c r="AF825" i="13" s="1"/>
  <c r="AE824" i="13"/>
  <c r="AF824" i="13" s="1"/>
  <c r="AE823" i="13"/>
  <c r="AF823" i="13" s="1"/>
  <c r="AE822" i="13"/>
  <c r="AF822" i="13" s="1"/>
  <c r="AE821" i="13"/>
  <c r="AF821" i="13" s="1"/>
  <c r="AE820" i="13"/>
  <c r="AF820" i="13" s="1"/>
  <c r="AE819" i="13"/>
  <c r="AF819" i="13" s="1"/>
  <c r="AE818" i="13"/>
  <c r="AF818" i="13" s="1"/>
  <c r="AE817" i="13"/>
  <c r="AF817" i="13" s="1"/>
  <c r="AE816" i="13"/>
  <c r="AF816" i="13" s="1"/>
  <c r="AE815" i="13"/>
  <c r="AF815" i="13" s="1"/>
  <c r="AE814" i="13"/>
  <c r="AF814" i="13" s="1"/>
  <c r="AE813" i="13"/>
  <c r="AF813" i="13" s="1"/>
  <c r="AE812" i="13"/>
  <c r="AF812" i="13" s="1"/>
  <c r="AE811" i="13"/>
  <c r="AF811" i="13" s="1"/>
  <c r="AE810" i="13"/>
  <c r="AF810" i="13" s="1"/>
  <c r="AE809" i="13"/>
  <c r="AF809" i="13" s="1"/>
  <c r="AE808" i="13"/>
  <c r="AF808" i="13" s="1"/>
  <c r="AE807" i="13"/>
  <c r="AF807" i="13" s="1"/>
  <c r="AE806" i="13"/>
  <c r="AF806" i="13" s="1"/>
  <c r="AE805" i="13"/>
  <c r="AF805" i="13" s="1"/>
  <c r="AE804" i="13"/>
  <c r="AF804" i="13" s="1"/>
  <c r="AE803" i="13"/>
  <c r="AF803" i="13" s="1"/>
  <c r="AE802" i="13"/>
  <c r="AF802" i="13" s="1"/>
  <c r="AE801" i="13"/>
  <c r="AF801" i="13" s="1"/>
  <c r="AE800" i="13"/>
  <c r="AF800" i="13" s="1"/>
  <c r="AE799" i="13"/>
  <c r="AF799" i="13" s="1"/>
  <c r="AE798" i="13"/>
  <c r="AF798" i="13" s="1"/>
  <c r="AE797" i="13"/>
  <c r="AF797" i="13" s="1"/>
  <c r="AE796" i="13"/>
  <c r="AF796" i="13" s="1"/>
  <c r="AE795" i="13"/>
  <c r="AF795" i="13" s="1"/>
  <c r="AE794" i="13"/>
  <c r="AF794" i="13" s="1"/>
  <c r="AE793" i="13"/>
  <c r="AF793" i="13" s="1"/>
  <c r="AE792" i="13"/>
  <c r="AF792" i="13" s="1"/>
  <c r="AE791" i="13"/>
  <c r="AF791" i="13" s="1"/>
  <c r="AE790" i="13"/>
  <c r="AF790" i="13" s="1"/>
  <c r="AE789" i="13"/>
  <c r="AF789" i="13" s="1"/>
  <c r="AE788" i="13"/>
  <c r="AF788" i="13" s="1"/>
  <c r="AE787" i="13"/>
  <c r="AF787" i="13" s="1"/>
  <c r="AE786" i="13"/>
  <c r="AF786" i="13" s="1"/>
  <c r="AE785" i="13"/>
  <c r="AF785" i="13" s="1"/>
  <c r="AE784" i="13"/>
  <c r="AF784" i="13" s="1"/>
  <c r="AE783" i="13"/>
  <c r="AF783" i="13" s="1"/>
  <c r="AE782" i="13"/>
  <c r="AF782" i="13" s="1"/>
  <c r="AE781" i="13"/>
  <c r="AF781" i="13" s="1"/>
  <c r="AE780" i="13"/>
  <c r="AF780" i="13" s="1"/>
  <c r="AE779" i="13"/>
  <c r="AF779" i="13" s="1"/>
  <c r="AE778" i="13"/>
  <c r="AF778" i="13" s="1"/>
  <c r="AE777" i="13"/>
  <c r="AF777" i="13" s="1"/>
  <c r="AE776" i="13"/>
  <c r="AF776" i="13" s="1"/>
  <c r="AE775" i="13"/>
  <c r="AF775" i="13" s="1"/>
  <c r="AE774" i="13"/>
  <c r="AF774" i="13" s="1"/>
  <c r="AE773" i="13"/>
  <c r="AF773" i="13" s="1"/>
  <c r="AE772" i="13"/>
  <c r="AF772" i="13" s="1"/>
  <c r="AE771" i="13"/>
  <c r="AF771" i="13" s="1"/>
  <c r="AE770" i="13"/>
  <c r="AF770" i="13" s="1"/>
  <c r="AE769" i="13"/>
  <c r="AF769" i="13" s="1"/>
  <c r="AE768" i="13"/>
  <c r="AF768" i="13" s="1"/>
  <c r="AE767" i="13"/>
  <c r="AF767" i="13" s="1"/>
  <c r="AE766" i="13"/>
  <c r="AF766" i="13" s="1"/>
  <c r="AE765" i="13"/>
  <c r="AF765" i="13" s="1"/>
  <c r="AE764" i="13"/>
  <c r="AF764" i="13" s="1"/>
  <c r="AE763" i="13"/>
  <c r="AF763" i="13" s="1"/>
  <c r="AE762" i="13"/>
  <c r="AF762" i="13" s="1"/>
  <c r="AE761" i="13"/>
  <c r="AF761" i="13" s="1"/>
  <c r="AE760" i="13"/>
  <c r="AF760" i="13" s="1"/>
  <c r="AE759" i="13"/>
  <c r="AF759" i="13" s="1"/>
  <c r="AE758" i="13"/>
  <c r="AF758" i="13" s="1"/>
  <c r="AE757" i="13"/>
  <c r="AF757" i="13" s="1"/>
  <c r="AE756" i="13"/>
  <c r="AF756" i="13" s="1"/>
  <c r="AE755" i="13"/>
  <c r="AF755" i="13" s="1"/>
  <c r="AE754" i="13"/>
  <c r="AF754" i="13" s="1"/>
  <c r="AE753" i="13"/>
  <c r="AF753" i="13" s="1"/>
  <c r="AE752" i="13"/>
  <c r="AF752" i="13" s="1"/>
  <c r="AE751" i="13"/>
  <c r="AF751" i="13" s="1"/>
  <c r="AE750" i="13"/>
  <c r="AF750" i="13" s="1"/>
  <c r="AE749" i="13"/>
  <c r="AF749" i="13" s="1"/>
  <c r="AE748" i="13"/>
  <c r="AF748" i="13" s="1"/>
  <c r="AE747" i="13"/>
  <c r="AF747" i="13" s="1"/>
  <c r="AE746" i="13"/>
  <c r="AF746" i="13" s="1"/>
  <c r="AE745" i="13"/>
  <c r="AF745" i="13" s="1"/>
  <c r="AE744" i="13"/>
  <c r="AF744" i="13" s="1"/>
  <c r="AE743" i="13"/>
  <c r="AF743" i="13" s="1"/>
  <c r="AE742" i="13"/>
  <c r="AF742" i="13" s="1"/>
  <c r="AE741" i="13"/>
  <c r="AF741" i="13" s="1"/>
  <c r="AE740" i="13"/>
  <c r="AF740" i="13" s="1"/>
  <c r="AE739" i="13"/>
  <c r="AF739" i="13" s="1"/>
  <c r="AE738" i="13"/>
  <c r="AF738" i="13" s="1"/>
  <c r="AE737" i="13"/>
  <c r="AF737" i="13" s="1"/>
  <c r="AE736" i="13"/>
  <c r="AF736" i="13" s="1"/>
  <c r="AE735" i="13"/>
  <c r="AF735" i="13" s="1"/>
  <c r="AE734" i="13"/>
  <c r="AF734" i="13" s="1"/>
  <c r="AE733" i="13"/>
  <c r="AF733" i="13" s="1"/>
  <c r="AE732" i="13"/>
  <c r="AF732" i="13" s="1"/>
  <c r="AE731" i="13"/>
  <c r="AF731" i="13" s="1"/>
  <c r="AE730" i="13"/>
  <c r="AF730" i="13" s="1"/>
  <c r="AE729" i="13"/>
  <c r="AF729" i="13" s="1"/>
  <c r="AE728" i="13"/>
  <c r="AF728" i="13" s="1"/>
  <c r="AE727" i="13"/>
  <c r="AF727" i="13" s="1"/>
  <c r="AE726" i="13"/>
  <c r="AF726" i="13" s="1"/>
  <c r="AE725" i="13"/>
  <c r="AF725" i="13" s="1"/>
  <c r="AE724" i="13"/>
  <c r="AF724" i="13" s="1"/>
  <c r="AE723" i="13"/>
  <c r="AF723" i="13" s="1"/>
  <c r="AE722" i="13"/>
  <c r="AF722" i="13" s="1"/>
  <c r="AE721" i="13"/>
  <c r="AF721" i="13" s="1"/>
  <c r="AE720" i="13"/>
  <c r="AF720" i="13" s="1"/>
  <c r="AE719" i="13"/>
  <c r="AF719" i="13" s="1"/>
  <c r="AE718" i="13"/>
  <c r="AF718" i="13" s="1"/>
  <c r="AE717" i="13"/>
  <c r="AF717" i="13" s="1"/>
  <c r="AE716" i="13"/>
  <c r="AF716" i="13" s="1"/>
  <c r="AE715" i="13"/>
  <c r="AF715" i="13" s="1"/>
  <c r="AE714" i="13"/>
  <c r="AF714" i="13" s="1"/>
  <c r="AE713" i="13"/>
  <c r="AF713" i="13" s="1"/>
  <c r="AE712" i="13"/>
  <c r="AF712" i="13" s="1"/>
  <c r="AE711" i="13"/>
  <c r="AF711" i="13" s="1"/>
  <c r="AE710" i="13"/>
  <c r="AF710" i="13" s="1"/>
  <c r="AE709" i="13"/>
  <c r="AF709" i="13" s="1"/>
  <c r="AE708" i="13"/>
  <c r="AF708" i="13" s="1"/>
  <c r="AE707" i="13"/>
  <c r="AF707" i="13" s="1"/>
  <c r="AE706" i="13"/>
  <c r="AF706" i="13" s="1"/>
  <c r="AE705" i="13"/>
  <c r="AF705" i="13" s="1"/>
  <c r="AE704" i="13"/>
  <c r="AF704" i="13" s="1"/>
  <c r="AE703" i="13"/>
  <c r="AF703" i="13" s="1"/>
  <c r="AE702" i="13"/>
  <c r="AF702" i="13" s="1"/>
  <c r="AE701" i="13"/>
  <c r="AF701" i="13" s="1"/>
  <c r="AE700" i="13"/>
  <c r="AF700" i="13" s="1"/>
  <c r="AE699" i="13"/>
  <c r="AF699" i="13" s="1"/>
  <c r="AE698" i="13"/>
  <c r="AF698" i="13" s="1"/>
  <c r="AE697" i="13"/>
  <c r="AF697" i="13" s="1"/>
  <c r="AE696" i="13"/>
  <c r="AF696" i="13" s="1"/>
  <c r="AE695" i="13"/>
  <c r="AF695" i="13" s="1"/>
  <c r="AE694" i="13"/>
  <c r="AF694" i="13" s="1"/>
  <c r="AE693" i="13"/>
  <c r="AF693" i="13" s="1"/>
  <c r="AE692" i="13"/>
  <c r="AF692" i="13" s="1"/>
  <c r="AE691" i="13"/>
  <c r="AF691" i="13" s="1"/>
  <c r="AE690" i="13"/>
  <c r="AF690" i="13" s="1"/>
  <c r="AE689" i="13"/>
  <c r="AF689" i="13" s="1"/>
  <c r="AE688" i="13"/>
  <c r="AF688" i="13" s="1"/>
  <c r="AE687" i="13"/>
  <c r="AF687" i="13" s="1"/>
  <c r="AE686" i="13"/>
  <c r="AF686" i="13" s="1"/>
  <c r="AE685" i="13"/>
  <c r="AF685" i="13" s="1"/>
  <c r="AE684" i="13"/>
  <c r="AF684" i="13" s="1"/>
  <c r="AE683" i="13"/>
  <c r="AF683" i="13" s="1"/>
  <c r="AE682" i="13"/>
  <c r="AF682" i="13" s="1"/>
  <c r="AE681" i="13"/>
  <c r="AF681" i="13" s="1"/>
  <c r="AE680" i="13"/>
  <c r="AF680" i="13" s="1"/>
  <c r="AE679" i="13"/>
  <c r="AF679" i="13" s="1"/>
  <c r="AE678" i="13"/>
  <c r="AF678" i="13" s="1"/>
  <c r="AE677" i="13"/>
  <c r="AF677" i="13" s="1"/>
  <c r="AE676" i="13"/>
  <c r="AF676" i="13" s="1"/>
  <c r="AE675" i="13"/>
  <c r="AF675" i="13" s="1"/>
  <c r="AE674" i="13"/>
  <c r="AF674" i="13" s="1"/>
  <c r="AE673" i="13"/>
  <c r="AF673" i="13" s="1"/>
  <c r="AE672" i="13"/>
  <c r="AF672" i="13" s="1"/>
  <c r="AE671" i="13"/>
  <c r="AF671" i="13" s="1"/>
  <c r="AE670" i="13"/>
  <c r="AF670" i="13" s="1"/>
  <c r="AE669" i="13"/>
  <c r="AF669" i="13" s="1"/>
  <c r="AE668" i="13"/>
  <c r="AF668" i="13" s="1"/>
  <c r="AE667" i="13"/>
  <c r="AF667" i="13" s="1"/>
  <c r="AE666" i="13"/>
  <c r="AF666" i="13" s="1"/>
  <c r="AE665" i="13"/>
  <c r="AF665" i="13" s="1"/>
  <c r="AE664" i="13"/>
  <c r="AF664" i="13" s="1"/>
  <c r="AE663" i="13"/>
  <c r="AF663" i="13" s="1"/>
  <c r="AE662" i="13"/>
  <c r="AF662" i="13" s="1"/>
  <c r="AE661" i="13"/>
  <c r="AF661" i="13" s="1"/>
  <c r="AE660" i="13"/>
  <c r="AF660" i="13" s="1"/>
  <c r="AE659" i="13"/>
  <c r="AF659" i="13" s="1"/>
  <c r="AE658" i="13"/>
  <c r="AF658" i="13" s="1"/>
  <c r="AE657" i="13"/>
  <c r="AF657" i="13" s="1"/>
  <c r="AE656" i="13"/>
  <c r="AF656" i="13" s="1"/>
  <c r="AE655" i="13"/>
  <c r="AF655" i="13" s="1"/>
  <c r="AE654" i="13"/>
  <c r="AF654" i="13" s="1"/>
  <c r="AE653" i="13"/>
  <c r="AF653" i="13" s="1"/>
  <c r="AE652" i="13"/>
  <c r="AF652" i="13" s="1"/>
  <c r="AE651" i="13"/>
  <c r="AF651" i="13" s="1"/>
  <c r="AE650" i="13"/>
  <c r="AF650" i="13" s="1"/>
  <c r="AE649" i="13"/>
  <c r="AF649" i="13" s="1"/>
  <c r="AE648" i="13"/>
  <c r="AF648" i="13" s="1"/>
  <c r="AE647" i="13"/>
  <c r="AF647" i="13" s="1"/>
  <c r="AE646" i="13"/>
  <c r="AF646" i="13" s="1"/>
  <c r="AE645" i="13"/>
  <c r="AF645" i="13" s="1"/>
  <c r="AE644" i="13"/>
  <c r="AF644" i="13" s="1"/>
  <c r="AE643" i="13"/>
  <c r="AF643" i="13" s="1"/>
  <c r="AE642" i="13"/>
  <c r="AF642" i="13" s="1"/>
  <c r="AE641" i="13"/>
  <c r="AF641" i="13" s="1"/>
  <c r="AE640" i="13"/>
  <c r="AF640" i="13" s="1"/>
  <c r="AE639" i="13"/>
  <c r="AF639" i="13" s="1"/>
  <c r="AE638" i="13"/>
  <c r="AF638" i="13" s="1"/>
  <c r="AE637" i="13"/>
  <c r="AF637" i="13" s="1"/>
  <c r="AE636" i="13"/>
  <c r="AF636" i="13" s="1"/>
  <c r="AE635" i="13"/>
  <c r="AF635" i="13" s="1"/>
  <c r="AE634" i="13"/>
  <c r="AF634" i="13" s="1"/>
  <c r="AE633" i="13"/>
  <c r="AF633" i="13" s="1"/>
  <c r="AE632" i="13"/>
  <c r="AF632" i="13" s="1"/>
  <c r="AE631" i="13"/>
  <c r="AF631" i="13" s="1"/>
  <c r="AE630" i="13"/>
  <c r="AF630" i="13" s="1"/>
  <c r="AE629" i="13"/>
  <c r="AF629" i="13" s="1"/>
  <c r="AE628" i="13"/>
  <c r="AF628" i="13" s="1"/>
  <c r="AE627" i="13"/>
  <c r="AF627" i="13" s="1"/>
  <c r="AE626" i="13"/>
  <c r="AF626" i="13" s="1"/>
  <c r="AE625" i="13"/>
  <c r="AF625" i="13" s="1"/>
  <c r="AE624" i="13"/>
  <c r="AF624" i="13" s="1"/>
  <c r="AE623" i="13"/>
  <c r="AF623" i="13" s="1"/>
  <c r="AE622" i="13"/>
  <c r="AF622" i="13" s="1"/>
  <c r="AE621" i="13"/>
  <c r="AF621" i="13" s="1"/>
  <c r="AE620" i="13"/>
  <c r="AF620" i="13" s="1"/>
  <c r="AE619" i="13"/>
  <c r="AF619" i="13" s="1"/>
  <c r="AE618" i="13"/>
  <c r="AF618" i="13" s="1"/>
  <c r="AE617" i="13"/>
  <c r="AF617" i="13" s="1"/>
  <c r="AE616" i="13"/>
  <c r="AF616" i="13" s="1"/>
  <c r="AE615" i="13"/>
  <c r="AF615" i="13" s="1"/>
  <c r="AE614" i="13"/>
  <c r="AF614" i="13" s="1"/>
  <c r="AE613" i="13"/>
  <c r="AF613" i="13" s="1"/>
  <c r="AE612" i="13"/>
  <c r="AF612" i="13" s="1"/>
  <c r="AE611" i="13"/>
  <c r="AF611" i="13" s="1"/>
  <c r="AE610" i="13"/>
  <c r="AF610" i="13" s="1"/>
  <c r="AE609" i="13"/>
  <c r="AF609" i="13" s="1"/>
  <c r="AE608" i="13"/>
  <c r="AF608" i="13" s="1"/>
  <c r="AE607" i="13"/>
  <c r="AF607" i="13" s="1"/>
  <c r="AE606" i="13"/>
  <c r="AF606" i="13" s="1"/>
  <c r="AE605" i="13"/>
  <c r="AF605" i="13" s="1"/>
  <c r="AE604" i="13"/>
  <c r="AF604" i="13" s="1"/>
  <c r="AE603" i="13"/>
  <c r="AF603" i="13" s="1"/>
  <c r="AE602" i="13"/>
  <c r="AF602" i="13" s="1"/>
  <c r="AE601" i="13"/>
  <c r="AF601" i="13" s="1"/>
  <c r="AE600" i="13"/>
  <c r="AF600" i="13" s="1"/>
  <c r="AE599" i="13"/>
  <c r="AF599" i="13" s="1"/>
  <c r="AE598" i="13"/>
  <c r="AF598" i="13" s="1"/>
  <c r="AE597" i="13"/>
  <c r="AF597" i="13" s="1"/>
  <c r="AE596" i="13"/>
  <c r="AF596" i="13" s="1"/>
  <c r="AE595" i="13"/>
  <c r="AF595" i="13" s="1"/>
  <c r="AE594" i="13"/>
  <c r="AF594" i="13" s="1"/>
  <c r="AE593" i="13"/>
  <c r="AF593" i="13" s="1"/>
  <c r="AE592" i="13"/>
  <c r="AF592" i="13" s="1"/>
  <c r="AE591" i="13"/>
  <c r="AF591" i="13" s="1"/>
  <c r="AE590" i="13"/>
  <c r="AF590" i="13" s="1"/>
  <c r="AE589" i="13"/>
  <c r="AF589" i="13" s="1"/>
  <c r="AE588" i="13"/>
  <c r="AF588" i="13" s="1"/>
  <c r="AE587" i="13"/>
  <c r="AF587" i="13" s="1"/>
  <c r="AE586" i="13"/>
  <c r="AF586" i="13" s="1"/>
  <c r="AE585" i="13"/>
  <c r="AF585" i="13" s="1"/>
  <c r="AE584" i="13"/>
  <c r="AF584" i="13" s="1"/>
  <c r="AE583" i="13"/>
  <c r="AF583" i="13" s="1"/>
  <c r="AE582" i="13"/>
  <c r="AF582" i="13" s="1"/>
  <c r="AE581" i="13"/>
  <c r="AF581" i="13" s="1"/>
  <c r="AE580" i="13"/>
  <c r="AF580" i="13" s="1"/>
  <c r="AE579" i="13"/>
  <c r="AF579" i="13" s="1"/>
  <c r="AE578" i="13"/>
  <c r="AF578" i="13" s="1"/>
  <c r="AE577" i="13"/>
  <c r="AF577" i="13" s="1"/>
  <c r="AE576" i="13"/>
  <c r="AF576" i="13" s="1"/>
  <c r="AE575" i="13"/>
  <c r="AF575" i="13" s="1"/>
  <c r="AE574" i="13"/>
  <c r="AF574" i="13" s="1"/>
  <c r="AE573" i="13"/>
  <c r="AF573" i="13" s="1"/>
  <c r="AE572" i="13"/>
  <c r="AF572" i="13" s="1"/>
  <c r="AE571" i="13"/>
  <c r="AF571" i="13" s="1"/>
  <c r="AE570" i="13"/>
  <c r="AF570" i="13" s="1"/>
  <c r="AE569" i="13"/>
  <c r="AF569" i="13" s="1"/>
  <c r="AE568" i="13"/>
  <c r="AF568" i="13" s="1"/>
  <c r="AE567" i="13"/>
  <c r="AF567" i="13" s="1"/>
  <c r="AE566" i="13"/>
  <c r="AF566" i="13" s="1"/>
  <c r="AE565" i="13"/>
  <c r="AF565" i="13" s="1"/>
  <c r="AE564" i="13"/>
  <c r="AF564" i="13" s="1"/>
  <c r="AE563" i="13"/>
  <c r="AF563" i="13" s="1"/>
  <c r="AE562" i="13"/>
  <c r="AF562" i="13" s="1"/>
  <c r="AE561" i="13"/>
  <c r="AF561" i="13" s="1"/>
  <c r="AE560" i="13"/>
  <c r="AF560" i="13" s="1"/>
  <c r="AE559" i="13"/>
  <c r="AF559" i="13" s="1"/>
  <c r="AE558" i="13"/>
  <c r="AF558" i="13" s="1"/>
  <c r="AE557" i="13"/>
  <c r="AF557" i="13" s="1"/>
  <c r="AE556" i="13"/>
  <c r="AF556" i="13" s="1"/>
  <c r="AE555" i="13"/>
  <c r="AF555" i="13" s="1"/>
  <c r="AE554" i="13"/>
  <c r="AF554" i="13" s="1"/>
  <c r="AE553" i="13"/>
  <c r="AF553" i="13" s="1"/>
  <c r="AE552" i="13"/>
  <c r="AF552" i="13" s="1"/>
  <c r="AE551" i="13"/>
  <c r="AF551" i="13" s="1"/>
  <c r="AE550" i="13"/>
  <c r="AF550" i="13" s="1"/>
  <c r="AE549" i="13"/>
  <c r="AF549" i="13" s="1"/>
  <c r="AE548" i="13"/>
  <c r="AF548" i="13" s="1"/>
  <c r="AE547" i="13"/>
  <c r="AF547" i="13" s="1"/>
  <c r="AE546" i="13"/>
  <c r="AF546" i="13" s="1"/>
  <c r="AE545" i="13"/>
  <c r="AF545" i="13" s="1"/>
  <c r="AE544" i="13"/>
  <c r="AF544" i="13" s="1"/>
  <c r="AE543" i="13"/>
  <c r="AF543" i="13" s="1"/>
  <c r="AE542" i="13"/>
  <c r="AF542" i="13" s="1"/>
  <c r="AE541" i="13"/>
  <c r="AF541" i="13" s="1"/>
  <c r="AE540" i="13"/>
  <c r="AF540" i="13" s="1"/>
  <c r="AE539" i="13"/>
  <c r="AF539" i="13" s="1"/>
  <c r="AE538" i="13"/>
  <c r="AF538" i="13" s="1"/>
  <c r="AE537" i="13"/>
  <c r="AF537" i="13" s="1"/>
  <c r="AE536" i="13"/>
  <c r="AF536" i="13" s="1"/>
  <c r="AE535" i="13"/>
  <c r="AF535" i="13" s="1"/>
  <c r="AE534" i="13"/>
  <c r="AF534" i="13" s="1"/>
  <c r="AE533" i="13"/>
  <c r="AF533" i="13" s="1"/>
  <c r="AE532" i="13"/>
  <c r="AF532" i="13" s="1"/>
  <c r="AE531" i="13"/>
  <c r="AF531" i="13" s="1"/>
  <c r="AE530" i="13"/>
  <c r="AF530" i="13" s="1"/>
  <c r="AE529" i="13"/>
  <c r="AF529" i="13" s="1"/>
  <c r="AE528" i="13"/>
  <c r="AF528" i="13" s="1"/>
  <c r="AE527" i="13"/>
  <c r="AF527" i="13" s="1"/>
  <c r="AE526" i="13"/>
  <c r="AF526" i="13" s="1"/>
  <c r="AE525" i="13"/>
  <c r="AF525" i="13" s="1"/>
  <c r="AE524" i="13"/>
  <c r="AF524" i="13" s="1"/>
  <c r="AE523" i="13"/>
  <c r="AF523" i="13" s="1"/>
  <c r="AE522" i="13"/>
  <c r="AF522" i="13" s="1"/>
  <c r="AE521" i="13"/>
  <c r="AF521" i="13" s="1"/>
  <c r="AE520" i="13"/>
  <c r="AF520" i="13" s="1"/>
  <c r="AE519" i="13"/>
  <c r="AF519" i="13" s="1"/>
  <c r="AE518" i="13"/>
  <c r="AF518" i="13" s="1"/>
  <c r="AE517" i="13"/>
  <c r="AF517" i="13" s="1"/>
  <c r="AE516" i="13"/>
  <c r="AF516" i="13" s="1"/>
  <c r="AE515" i="13"/>
  <c r="AF515" i="13" s="1"/>
  <c r="AE514" i="13"/>
  <c r="AF514" i="13" s="1"/>
  <c r="AE513" i="13"/>
  <c r="AF513" i="13" s="1"/>
  <c r="AE512" i="13"/>
  <c r="AF512" i="13" s="1"/>
  <c r="AE511" i="13"/>
  <c r="AF511" i="13" s="1"/>
  <c r="AE510" i="13"/>
  <c r="AF510" i="13" s="1"/>
  <c r="AE509" i="13"/>
  <c r="AF509" i="13" s="1"/>
  <c r="AE508" i="13"/>
  <c r="AF508" i="13" s="1"/>
  <c r="AE507" i="13"/>
  <c r="AF507" i="13" s="1"/>
  <c r="AE506" i="13"/>
  <c r="AF506" i="13" s="1"/>
  <c r="AE505" i="13"/>
  <c r="AF505" i="13" s="1"/>
  <c r="AE504" i="13"/>
  <c r="AF504" i="13" s="1"/>
  <c r="AE503" i="13"/>
  <c r="AF503" i="13" s="1"/>
  <c r="AE502" i="13"/>
  <c r="AF502" i="13" s="1"/>
  <c r="AE501" i="13"/>
  <c r="AF501" i="13" s="1"/>
  <c r="AE500" i="13"/>
  <c r="AF500" i="13" s="1"/>
  <c r="AE499" i="13"/>
  <c r="AF499" i="13" s="1"/>
  <c r="AE498" i="13"/>
  <c r="AF498" i="13" s="1"/>
  <c r="AE497" i="13"/>
  <c r="AF497" i="13" s="1"/>
  <c r="AE496" i="13"/>
  <c r="AF496" i="13" s="1"/>
  <c r="AE495" i="13"/>
  <c r="AF495" i="13" s="1"/>
  <c r="AE494" i="13"/>
  <c r="AF494" i="13" s="1"/>
  <c r="AE493" i="13"/>
  <c r="AF493" i="13" s="1"/>
  <c r="AE492" i="13"/>
  <c r="AF492" i="13" s="1"/>
  <c r="AE491" i="13"/>
  <c r="AF491" i="13" s="1"/>
  <c r="AE490" i="13"/>
  <c r="AF490" i="13" s="1"/>
  <c r="AE489" i="13"/>
  <c r="AF489" i="13" s="1"/>
  <c r="AE488" i="13"/>
  <c r="AF488" i="13" s="1"/>
  <c r="AE487" i="13"/>
  <c r="AF487" i="13" s="1"/>
  <c r="AE486" i="13"/>
  <c r="AF486" i="13" s="1"/>
  <c r="AE485" i="13"/>
  <c r="AF485" i="13" s="1"/>
  <c r="AE484" i="13"/>
  <c r="AF484" i="13" s="1"/>
  <c r="AE483" i="13"/>
  <c r="AF483" i="13" s="1"/>
  <c r="AE482" i="13"/>
  <c r="AF482" i="13" s="1"/>
  <c r="AE481" i="13"/>
  <c r="AF481" i="13" s="1"/>
  <c r="AE480" i="13"/>
  <c r="AF480" i="13" s="1"/>
  <c r="AE479" i="13"/>
  <c r="AF479" i="13" s="1"/>
  <c r="AE478" i="13"/>
  <c r="AF478" i="13" s="1"/>
  <c r="AE477" i="13"/>
  <c r="AF477" i="13" s="1"/>
  <c r="AE476" i="13"/>
  <c r="AF476" i="13" s="1"/>
  <c r="AE475" i="13"/>
  <c r="AF475" i="13" s="1"/>
  <c r="AE474" i="13"/>
  <c r="AF474" i="13" s="1"/>
  <c r="AE473" i="13"/>
  <c r="AF473" i="13" s="1"/>
  <c r="AE472" i="13"/>
  <c r="AF472" i="13" s="1"/>
  <c r="AE471" i="13"/>
  <c r="AF471" i="13" s="1"/>
  <c r="AE470" i="13"/>
  <c r="AF470" i="13" s="1"/>
  <c r="AE469" i="13"/>
  <c r="AF469" i="13" s="1"/>
  <c r="AE468" i="13"/>
  <c r="AF468" i="13" s="1"/>
  <c r="AE467" i="13"/>
  <c r="AF467" i="13" s="1"/>
  <c r="AE466" i="13"/>
  <c r="AF466" i="13" s="1"/>
  <c r="AE465" i="13"/>
  <c r="AF465" i="13" s="1"/>
  <c r="AE464" i="13"/>
  <c r="AF464" i="13" s="1"/>
  <c r="AE463" i="13"/>
  <c r="AF463" i="13" s="1"/>
  <c r="AE462" i="13"/>
  <c r="AF462" i="13" s="1"/>
  <c r="AE461" i="13"/>
  <c r="AF461" i="13" s="1"/>
  <c r="AE460" i="13"/>
  <c r="AF460" i="13" s="1"/>
  <c r="AE459" i="13"/>
  <c r="AF459" i="13" s="1"/>
  <c r="AE458" i="13"/>
  <c r="AF458" i="13" s="1"/>
  <c r="AE457" i="13"/>
  <c r="AF457" i="13" s="1"/>
  <c r="AE456" i="13"/>
  <c r="AF456" i="13" s="1"/>
  <c r="AE455" i="13"/>
  <c r="AF455" i="13" s="1"/>
  <c r="AE454" i="13"/>
  <c r="AF454" i="13" s="1"/>
  <c r="AE453" i="13"/>
  <c r="AF453" i="13" s="1"/>
  <c r="AE452" i="13"/>
  <c r="AF452" i="13" s="1"/>
  <c r="AE451" i="13"/>
  <c r="AF451" i="13" s="1"/>
  <c r="AE450" i="13"/>
  <c r="AF450" i="13" s="1"/>
  <c r="AE449" i="13"/>
  <c r="AF449" i="13" s="1"/>
  <c r="AE448" i="13"/>
  <c r="AF448" i="13" s="1"/>
  <c r="AE447" i="13"/>
  <c r="AF447" i="13" s="1"/>
  <c r="AE446" i="13"/>
  <c r="AF446" i="13" s="1"/>
  <c r="AE445" i="13"/>
  <c r="AF445" i="13" s="1"/>
  <c r="AE444" i="13"/>
  <c r="AF444" i="13" s="1"/>
  <c r="AE443" i="13"/>
  <c r="AF443" i="13" s="1"/>
  <c r="AE442" i="13"/>
  <c r="AF442" i="13" s="1"/>
  <c r="AE441" i="13"/>
  <c r="AF441" i="13" s="1"/>
  <c r="AE440" i="13"/>
  <c r="AF440" i="13" s="1"/>
  <c r="AE439" i="13"/>
  <c r="AF439" i="13" s="1"/>
  <c r="AE438" i="13"/>
  <c r="AF438" i="13" s="1"/>
  <c r="AE437" i="13"/>
  <c r="AF437" i="13" s="1"/>
  <c r="AE436" i="13"/>
  <c r="AF436" i="13" s="1"/>
  <c r="AE435" i="13"/>
  <c r="AF435" i="13" s="1"/>
  <c r="AE434" i="13"/>
  <c r="AF434" i="13" s="1"/>
  <c r="AE433" i="13"/>
  <c r="AF433" i="13" s="1"/>
  <c r="AE432" i="13"/>
  <c r="AF432" i="13" s="1"/>
  <c r="AE431" i="13"/>
  <c r="AF431" i="13" s="1"/>
  <c r="AE430" i="13"/>
  <c r="AF430" i="13" s="1"/>
  <c r="AE429" i="13"/>
  <c r="AF429" i="13" s="1"/>
  <c r="AE428" i="13"/>
  <c r="AF428" i="13" s="1"/>
  <c r="AE427" i="13"/>
  <c r="AF427" i="13" s="1"/>
  <c r="AE426" i="13"/>
  <c r="AF426" i="13" s="1"/>
  <c r="AE425" i="13"/>
  <c r="AF425" i="13" s="1"/>
  <c r="AE424" i="13"/>
  <c r="AF424" i="13" s="1"/>
  <c r="AE423" i="13"/>
  <c r="AF423" i="13" s="1"/>
  <c r="AE422" i="13"/>
  <c r="AF422" i="13" s="1"/>
  <c r="AE421" i="13"/>
  <c r="AF421" i="13" s="1"/>
  <c r="AE420" i="13"/>
  <c r="AF420" i="13" s="1"/>
  <c r="AE419" i="13"/>
  <c r="AF419" i="13" s="1"/>
  <c r="AE418" i="13"/>
  <c r="AF418" i="13" s="1"/>
  <c r="AE417" i="13"/>
  <c r="AF417" i="13" s="1"/>
  <c r="AE416" i="13"/>
  <c r="AF416" i="13" s="1"/>
  <c r="AE415" i="13"/>
  <c r="AF415" i="13" s="1"/>
  <c r="AE414" i="13"/>
  <c r="AF414" i="13" s="1"/>
  <c r="AE413" i="13"/>
  <c r="AF413" i="13" s="1"/>
  <c r="AE412" i="13"/>
  <c r="AF412" i="13" s="1"/>
  <c r="AE411" i="13"/>
  <c r="AF411" i="13" s="1"/>
  <c r="AE410" i="13"/>
  <c r="AF410" i="13" s="1"/>
  <c r="AE409" i="13"/>
  <c r="AF409" i="13" s="1"/>
  <c r="AE408" i="13"/>
  <c r="AF408" i="13" s="1"/>
  <c r="AE407" i="13"/>
  <c r="AF407" i="13" s="1"/>
  <c r="AE406" i="13"/>
  <c r="AF406" i="13" s="1"/>
  <c r="AE405" i="13"/>
  <c r="AF405" i="13" s="1"/>
  <c r="AE404" i="13"/>
  <c r="AF404" i="13" s="1"/>
  <c r="AE403" i="13"/>
  <c r="AF403" i="13" s="1"/>
  <c r="AE402" i="13"/>
  <c r="AF402" i="13" s="1"/>
  <c r="AE401" i="13"/>
  <c r="AF401" i="13" s="1"/>
  <c r="AE400" i="13"/>
  <c r="AF400" i="13" s="1"/>
  <c r="AE399" i="13"/>
  <c r="AF399" i="13" s="1"/>
  <c r="AE398" i="13"/>
  <c r="AF398" i="13" s="1"/>
  <c r="AE397" i="13"/>
  <c r="AF397" i="13" s="1"/>
  <c r="AE396" i="13"/>
  <c r="AF396" i="13" s="1"/>
  <c r="AE395" i="13"/>
  <c r="AF395" i="13" s="1"/>
  <c r="AE394" i="13"/>
  <c r="AF394" i="13" s="1"/>
  <c r="AE393" i="13"/>
  <c r="AF393" i="13" s="1"/>
  <c r="AE392" i="13"/>
  <c r="AF392" i="13" s="1"/>
  <c r="AE391" i="13"/>
  <c r="AF391" i="13" s="1"/>
  <c r="AE390" i="13"/>
  <c r="AF390" i="13" s="1"/>
  <c r="AE389" i="13"/>
  <c r="AF389" i="13" s="1"/>
  <c r="AE388" i="13"/>
  <c r="AF388" i="13" s="1"/>
  <c r="AE387" i="13"/>
  <c r="AF387" i="13" s="1"/>
  <c r="AE386" i="13"/>
  <c r="AF386" i="13" s="1"/>
  <c r="AE385" i="13"/>
  <c r="AF385" i="13" s="1"/>
  <c r="AE384" i="13"/>
  <c r="AF384" i="13" s="1"/>
  <c r="AE383" i="13"/>
  <c r="AF383" i="13" s="1"/>
  <c r="AE382" i="13"/>
  <c r="AF382" i="13" s="1"/>
  <c r="AE381" i="13"/>
  <c r="AF381" i="13" s="1"/>
  <c r="AE380" i="13"/>
  <c r="AF380" i="13" s="1"/>
  <c r="AE379" i="13"/>
  <c r="AF379" i="13" s="1"/>
  <c r="AE378" i="13"/>
  <c r="AF378" i="13" s="1"/>
  <c r="AE377" i="13"/>
  <c r="AF377" i="13" s="1"/>
  <c r="AE376" i="13"/>
  <c r="AF376" i="13" s="1"/>
  <c r="AE375" i="13"/>
  <c r="AF375" i="13" s="1"/>
  <c r="AE374" i="13"/>
  <c r="AF374" i="13" s="1"/>
  <c r="AE373" i="13"/>
  <c r="AF373" i="13" s="1"/>
  <c r="AE372" i="13"/>
  <c r="AF372" i="13" s="1"/>
  <c r="AE371" i="13"/>
  <c r="AF371" i="13" s="1"/>
  <c r="AE370" i="13"/>
  <c r="AF370" i="13" s="1"/>
  <c r="AE369" i="13"/>
  <c r="AF369" i="13" s="1"/>
  <c r="AE368" i="13"/>
  <c r="AF368" i="13" s="1"/>
  <c r="AE367" i="13"/>
  <c r="AF367" i="13" s="1"/>
  <c r="AE366" i="13"/>
  <c r="AF366" i="13" s="1"/>
  <c r="AE365" i="13"/>
  <c r="AF365" i="13" s="1"/>
  <c r="AE364" i="13"/>
  <c r="AF364" i="13" s="1"/>
  <c r="AE363" i="13"/>
  <c r="AF363" i="13" s="1"/>
  <c r="AE362" i="13"/>
  <c r="AF362" i="13" s="1"/>
  <c r="AE361" i="13"/>
  <c r="AF361" i="13" s="1"/>
  <c r="AE360" i="13"/>
  <c r="AF360" i="13" s="1"/>
  <c r="AE359" i="13"/>
  <c r="AF359" i="13" s="1"/>
  <c r="AE358" i="13"/>
  <c r="AF358" i="13" s="1"/>
  <c r="AE357" i="13"/>
  <c r="AF357" i="13" s="1"/>
  <c r="AE356" i="13"/>
  <c r="AF356" i="13" s="1"/>
  <c r="AE355" i="13"/>
  <c r="AF355" i="13" s="1"/>
  <c r="AE354" i="13"/>
  <c r="AF354" i="13" s="1"/>
  <c r="AE353" i="13"/>
  <c r="AF353" i="13" s="1"/>
  <c r="AE352" i="13"/>
  <c r="AF352" i="13" s="1"/>
  <c r="AE351" i="13"/>
  <c r="AF351" i="13" s="1"/>
  <c r="AE350" i="13"/>
  <c r="AF350" i="13" s="1"/>
  <c r="AE349" i="13"/>
  <c r="AF349" i="13" s="1"/>
  <c r="AE348" i="13"/>
  <c r="AF348" i="13" s="1"/>
  <c r="AE347" i="13"/>
  <c r="AF347" i="13" s="1"/>
  <c r="AE346" i="13"/>
  <c r="AF346" i="13" s="1"/>
  <c r="AE345" i="13"/>
  <c r="AF345" i="13" s="1"/>
  <c r="AE344" i="13"/>
  <c r="AF344" i="13" s="1"/>
  <c r="AE343" i="13"/>
  <c r="AF343" i="13" s="1"/>
  <c r="AE342" i="13"/>
  <c r="AF342" i="13" s="1"/>
  <c r="AE341" i="13"/>
  <c r="AF341" i="13" s="1"/>
  <c r="AE340" i="13"/>
  <c r="AF340" i="13" s="1"/>
  <c r="AE339" i="13"/>
  <c r="AF339" i="13" s="1"/>
  <c r="AE338" i="13"/>
  <c r="AF338" i="13" s="1"/>
  <c r="AE337" i="13"/>
  <c r="AF337" i="13" s="1"/>
  <c r="AE336" i="13"/>
  <c r="AF336" i="13" s="1"/>
  <c r="AE335" i="13"/>
  <c r="AF335" i="13" s="1"/>
  <c r="AE334" i="13"/>
  <c r="AF334" i="13" s="1"/>
  <c r="AE333" i="13"/>
  <c r="AF333" i="13" s="1"/>
  <c r="AE332" i="13"/>
  <c r="AF332" i="13" s="1"/>
  <c r="AE331" i="13"/>
  <c r="AF331" i="13" s="1"/>
  <c r="AE330" i="13"/>
  <c r="AF330" i="13" s="1"/>
  <c r="AE329" i="13"/>
  <c r="AF329" i="13" s="1"/>
  <c r="AE328" i="13"/>
  <c r="AF328" i="13" s="1"/>
  <c r="AE327" i="13"/>
  <c r="AF327" i="13" s="1"/>
  <c r="AE326" i="13"/>
  <c r="AF326" i="13" s="1"/>
  <c r="AE325" i="13"/>
  <c r="AF325" i="13" s="1"/>
  <c r="AE324" i="13"/>
  <c r="AF324" i="13" s="1"/>
  <c r="AE323" i="13"/>
  <c r="AF323" i="13" s="1"/>
  <c r="AE322" i="13"/>
  <c r="AF322" i="13" s="1"/>
  <c r="AE321" i="13"/>
  <c r="AF321" i="13" s="1"/>
  <c r="AE320" i="13"/>
  <c r="AF320" i="13" s="1"/>
  <c r="AE319" i="13"/>
  <c r="AF319" i="13" s="1"/>
  <c r="AE318" i="13"/>
  <c r="AF318" i="13" s="1"/>
  <c r="AE317" i="13"/>
  <c r="AF317" i="13" s="1"/>
  <c r="AE316" i="13"/>
  <c r="AF316" i="13" s="1"/>
  <c r="AE315" i="13"/>
  <c r="AF315" i="13" s="1"/>
  <c r="AE314" i="13"/>
  <c r="AF314" i="13" s="1"/>
  <c r="AE313" i="13"/>
  <c r="AF313" i="13" s="1"/>
  <c r="AE312" i="13"/>
  <c r="AF312" i="13" s="1"/>
  <c r="AE311" i="13"/>
  <c r="AF311" i="13" s="1"/>
  <c r="AE310" i="13"/>
  <c r="AF310" i="13" s="1"/>
  <c r="AE309" i="13"/>
  <c r="AF309" i="13" s="1"/>
  <c r="AE308" i="13"/>
  <c r="AF308" i="13" s="1"/>
  <c r="AE307" i="13"/>
  <c r="AF307" i="13" s="1"/>
  <c r="AE306" i="13"/>
  <c r="AF306" i="13" s="1"/>
  <c r="AE305" i="13"/>
  <c r="AF305" i="13" s="1"/>
  <c r="AE304" i="13"/>
  <c r="AF304" i="13" s="1"/>
  <c r="AE303" i="13"/>
  <c r="AF303" i="13" s="1"/>
  <c r="AE302" i="13"/>
  <c r="AF302" i="13" s="1"/>
  <c r="AE301" i="13"/>
  <c r="AF301" i="13" s="1"/>
  <c r="AE300" i="13"/>
  <c r="AF300" i="13" s="1"/>
  <c r="AE299" i="13"/>
  <c r="AF299" i="13" s="1"/>
  <c r="AE298" i="13"/>
  <c r="AF298" i="13" s="1"/>
  <c r="AE297" i="13"/>
  <c r="AF297" i="13" s="1"/>
  <c r="AE296" i="13"/>
  <c r="AF296" i="13" s="1"/>
  <c r="AE295" i="13"/>
  <c r="AF295" i="13" s="1"/>
  <c r="AE294" i="13"/>
  <c r="AF294" i="13" s="1"/>
  <c r="AE293" i="13"/>
  <c r="AF293" i="13" s="1"/>
  <c r="AE292" i="13"/>
  <c r="AF292" i="13" s="1"/>
  <c r="AE291" i="13"/>
  <c r="AF291" i="13" s="1"/>
  <c r="AE290" i="13"/>
  <c r="AF290" i="13" s="1"/>
  <c r="AE289" i="13"/>
  <c r="AF289" i="13" s="1"/>
  <c r="AE288" i="13"/>
  <c r="AF288" i="13" s="1"/>
  <c r="AE287" i="13"/>
  <c r="AF287" i="13" s="1"/>
  <c r="AE286" i="13"/>
  <c r="AF286" i="13" s="1"/>
  <c r="AE285" i="13"/>
  <c r="AF285" i="13" s="1"/>
  <c r="AE284" i="13"/>
  <c r="AF284" i="13" s="1"/>
  <c r="AE283" i="13"/>
  <c r="AF283" i="13" s="1"/>
  <c r="AE282" i="13"/>
  <c r="AF282" i="13" s="1"/>
  <c r="AE281" i="13"/>
  <c r="AF281" i="13" s="1"/>
  <c r="AE280" i="13"/>
  <c r="AF280" i="13" s="1"/>
  <c r="AE279" i="13"/>
  <c r="AF279" i="13" s="1"/>
  <c r="AE278" i="13"/>
  <c r="AF278" i="13" s="1"/>
  <c r="AE277" i="13"/>
  <c r="AF277" i="13" s="1"/>
  <c r="AE276" i="13"/>
  <c r="AF276" i="13" s="1"/>
  <c r="AE275" i="13"/>
  <c r="AF275" i="13" s="1"/>
  <c r="AE274" i="13"/>
  <c r="AF274" i="13" s="1"/>
  <c r="AE273" i="13"/>
  <c r="AF273" i="13" s="1"/>
  <c r="AE272" i="13"/>
  <c r="AF272" i="13" s="1"/>
  <c r="AE271" i="13"/>
  <c r="AF271" i="13" s="1"/>
  <c r="AE270" i="13"/>
  <c r="AF270" i="13" s="1"/>
  <c r="AE269" i="13"/>
  <c r="AF269" i="13" s="1"/>
  <c r="AE268" i="13"/>
  <c r="AF268" i="13" s="1"/>
  <c r="AE267" i="13"/>
  <c r="AF267" i="13" s="1"/>
  <c r="AE266" i="13"/>
  <c r="AF266" i="13" s="1"/>
  <c r="AE265" i="13"/>
  <c r="AF265" i="13" s="1"/>
  <c r="AE264" i="13"/>
  <c r="AF264" i="13" s="1"/>
  <c r="AE263" i="13"/>
  <c r="AF263" i="13" s="1"/>
  <c r="AE262" i="13"/>
  <c r="AF262" i="13" s="1"/>
  <c r="AE261" i="13"/>
  <c r="AF261" i="13" s="1"/>
  <c r="AE260" i="13"/>
  <c r="AF260" i="13" s="1"/>
  <c r="AE259" i="13"/>
  <c r="AF259" i="13" s="1"/>
  <c r="AE258" i="13"/>
  <c r="AF258" i="13" s="1"/>
  <c r="AE257" i="13"/>
  <c r="AF257" i="13" s="1"/>
  <c r="AE256" i="13"/>
  <c r="AF256" i="13" s="1"/>
  <c r="AE255" i="13"/>
  <c r="AF255" i="13" s="1"/>
  <c r="AE254" i="13"/>
  <c r="AF254" i="13" s="1"/>
  <c r="AE253" i="13"/>
  <c r="AF253" i="13" s="1"/>
  <c r="AE252" i="13"/>
  <c r="AF252" i="13" s="1"/>
  <c r="AE251" i="13"/>
  <c r="AF251" i="13" s="1"/>
  <c r="AE250" i="13"/>
  <c r="AF250" i="13" s="1"/>
  <c r="AE249" i="13"/>
  <c r="AF249" i="13" s="1"/>
  <c r="AE248" i="13"/>
  <c r="AF248" i="13" s="1"/>
  <c r="AE247" i="13"/>
  <c r="AF247" i="13" s="1"/>
  <c r="AE246" i="13"/>
  <c r="AF246" i="13" s="1"/>
  <c r="AE245" i="13"/>
  <c r="AF245" i="13" s="1"/>
  <c r="AE244" i="13"/>
  <c r="AF244" i="13" s="1"/>
  <c r="AE243" i="13"/>
  <c r="AF243" i="13" s="1"/>
  <c r="AE242" i="13"/>
  <c r="AF242" i="13" s="1"/>
  <c r="AE241" i="13"/>
  <c r="AF241" i="13" s="1"/>
  <c r="AE240" i="13"/>
  <c r="AF240" i="13" s="1"/>
  <c r="AE239" i="13"/>
  <c r="AF239" i="13" s="1"/>
  <c r="AE238" i="13"/>
  <c r="AF238" i="13" s="1"/>
  <c r="AE237" i="13"/>
  <c r="AF237" i="13" s="1"/>
  <c r="AE236" i="13"/>
  <c r="AF236" i="13" s="1"/>
  <c r="AE235" i="13"/>
  <c r="AF235" i="13" s="1"/>
  <c r="AE234" i="13"/>
  <c r="AF234" i="13" s="1"/>
  <c r="AE233" i="13"/>
  <c r="AF233" i="13" s="1"/>
  <c r="AE232" i="13"/>
  <c r="AF232" i="13" s="1"/>
  <c r="AE231" i="13"/>
  <c r="AF231" i="13" s="1"/>
  <c r="AE230" i="13"/>
  <c r="AF230" i="13" s="1"/>
  <c r="AE229" i="13"/>
  <c r="AF229" i="13" s="1"/>
  <c r="AE228" i="13"/>
  <c r="AF228" i="13" s="1"/>
  <c r="AE227" i="13"/>
  <c r="AF227" i="13" s="1"/>
  <c r="AE226" i="13"/>
  <c r="AF226" i="13" s="1"/>
  <c r="AE225" i="13"/>
  <c r="AF225" i="13" s="1"/>
  <c r="AE224" i="13"/>
  <c r="AF224" i="13" s="1"/>
  <c r="AE223" i="13"/>
  <c r="AF223" i="13" s="1"/>
  <c r="AE222" i="13"/>
  <c r="AF222" i="13" s="1"/>
  <c r="AE221" i="13"/>
  <c r="AF221" i="13" s="1"/>
  <c r="AE220" i="13"/>
  <c r="AF220" i="13" s="1"/>
  <c r="AE219" i="13"/>
  <c r="AF219" i="13" s="1"/>
  <c r="AE218" i="13"/>
  <c r="AF218" i="13" s="1"/>
  <c r="AE217" i="13"/>
  <c r="AF217" i="13" s="1"/>
  <c r="AE216" i="13"/>
  <c r="AF216" i="13" s="1"/>
  <c r="AE215" i="13"/>
  <c r="AF215" i="13" s="1"/>
  <c r="AE214" i="13"/>
  <c r="AF214" i="13" s="1"/>
  <c r="AE213" i="13"/>
  <c r="AF213" i="13" s="1"/>
  <c r="AE212" i="13"/>
  <c r="AF212" i="13" s="1"/>
  <c r="AE211" i="13"/>
  <c r="AF211" i="13" s="1"/>
  <c r="AE210" i="13"/>
  <c r="AF210" i="13" s="1"/>
  <c r="AE209" i="13"/>
  <c r="AF209" i="13" s="1"/>
  <c r="AE208" i="13"/>
  <c r="AF208" i="13" s="1"/>
  <c r="AE207" i="13"/>
  <c r="AF207" i="13" s="1"/>
  <c r="AE206" i="13"/>
  <c r="AF206" i="13" s="1"/>
  <c r="AE205" i="13"/>
  <c r="AF205" i="13" s="1"/>
  <c r="AE204" i="13"/>
  <c r="AF204" i="13" s="1"/>
  <c r="AE203" i="13"/>
  <c r="AF203" i="13" s="1"/>
  <c r="AE202" i="13"/>
  <c r="AF202" i="13" s="1"/>
  <c r="AE201" i="13"/>
  <c r="AF201" i="13" s="1"/>
  <c r="AE200" i="13"/>
  <c r="AF200" i="13" s="1"/>
  <c r="AE199" i="13"/>
  <c r="AF199" i="13" s="1"/>
  <c r="AE198" i="13"/>
  <c r="AF198" i="13" s="1"/>
  <c r="AE197" i="13"/>
  <c r="AF197" i="13" s="1"/>
  <c r="AE196" i="13"/>
  <c r="AF196" i="13" s="1"/>
  <c r="AE195" i="13"/>
  <c r="AF195" i="13" s="1"/>
  <c r="AE194" i="13"/>
  <c r="AF194" i="13" s="1"/>
  <c r="AE193" i="13"/>
  <c r="AF193" i="13" s="1"/>
  <c r="AE192" i="13"/>
  <c r="AF192" i="13" s="1"/>
  <c r="AE191" i="13"/>
  <c r="AF191" i="13" s="1"/>
  <c r="AE190" i="13"/>
  <c r="AF190" i="13" s="1"/>
  <c r="AE189" i="13"/>
  <c r="AF189" i="13" s="1"/>
  <c r="AE188" i="13"/>
  <c r="AF188" i="13" s="1"/>
  <c r="AE187" i="13"/>
  <c r="AF187" i="13" s="1"/>
  <c r="AE186" i="13"/>
  <c r="AF186" i="13" s="1"/>
  <c r="AE185" i="13"/>
  <c r="AF185" i="13" s="1"/>
  <c r="AE184" i="13"/>
  <c r="AF184" i="13" s="1"/>
  <c r="AE183" i="13"/>
  <c r="AF183" i="13" s="1"/>
  <c r="AE182" i="13"/>
  <c r="AF182" i="13" s="1"/>
  <c r="AE181" i="13"/>
  <c r="AF181" i="13" s="1"/>
  <c r="AE180" i="13"/>
  <c r="AF180" i="13" s="1"/>
  <c r="AE179" i="13"/>
  <c r="AF179" i="13" s="1"/>
  <c r="AE178" i="13"/>
  <c r="AF178" i="13" s="1"/>
  <c r="AE177" i="13"/>
  <c r="AF177" i="13" s="1"/>
  <c r="AE176" i="13"/>
  <c r="AF176" i="13" s="1"/>
  <c r="AE175" i="13"/>
  <c r="AF175" i="13" s="1"/>
  <c r="AE174" i="13"/>
  <c r="AF174" i="13" s="1"/>
  <c r="AE173" i="13"/>
  <c r="AF173" i="13" s="1"/>
  <c r="AE172" i="13"/>
  <c r="AF172" i="13" s="1"/>
  <c r="AE171" i="13"/>
  <c r="AF171" i="13" s="1"/>
  <c r="AE170" i="13"/>
  <c r="AF170" i="13" s="1"/>
  <c r="AE169" i="13"/>
  <c r="AF169" i="13" s="1"/>
  <c r="AE168" i="13"/>
  <c r="AF168" i="13" s="1"/>
  <c r="AE167" i="13"/>
  <c r="AF167" i="13" s="1"/>
  <c r="AE166" i="13"/>
  <c r="AF166" i="13" s="1"/>
  <c r="AE165" i="13"/>
  <c r="AF165" i="13" s="1"/>
  <c r="AE164" i="13"/>
  <c r="AF164" i="13" s="1"/>
  <c r="AE163" i="13"/>
  <c r="AF163" i="13" s="1"/>
  <c r="AE162" i="13"/>
  <c r="AF162" i="13" s="1"/>
  <c r="AE161" i="13"/>
  <c r="AF161" i="13" s="1"/>
  <c r="AE160" i="13"/>
  <c r="AF160" i="13" s="1"/>
  <c r="AE159" i="13"/>
  <c r="AF159" i="13" s="1"/>
  <c r="AE158" i="13"/>
  <c r="AF158" i="13" s="1"/>
  <c r="AE157" i="13"/>
  <c r="AF157" i="13" s="1"/>
  <c r="AE156" i="13"/>
  <c r="AF156" i="13" s="1"/>
  <c r="AE155" i="13"/>
  <c r="AF155" i="13" s="1"/>
  <c r="AE154" i="13"/>
  <c r="AF154" i="13" s="1"/>
  <c r="AE153" i="13"/>
  <c r="AF153" i="13" s="1"/>
  <c r="AE152" i="13"/>
  <c r="AF152" i="13" s="1"/>
  <c r="AE151" i="13"/>
  <c r="AF151" i="13" s="1"/>
  <c r="AE150" i="13"/>
  <c r="AF150" i="13" s="1"/>
  <c r="AE149" i="13"/>
  <c r="AF149" i="13" s="1"/>
  <c r="AE148" i="13"/>
  <c r="AF148" i="13" s="1"/>
  <c r="AE147" i="13"/>
  <c r="AF147" i="13" s="1"/>
  <c r="AE146" i="13"/>
  <c r="AF146" i="13" s="1"/>
  <c r="AE145" i="13"/>
  <c r="AF145" i="13" s="1"/>
  <c r="AE144" i="13"/>
  <c r="AF144" i="13" s="1"/>
  <c r="AE143" i="13"/>
  <c r="AF143" i="13" s="1"/>
  <c r="AE142" i="13"/>
  <c r="AF142" i="13" s="1"/>
  <c r="AE141" i="13"/>
  <c r="AF141" i="13" s="1"/>
  <c r="AE140" i="13"/>
  <c r="AF140" i="13" s="1"/>
  <c r="AE139" i="13"/>
  <c r="AF139" i="13" s="1"/>
  <c r="AE138" i="13"/>
  <c r="AF138" i="13" s="1"/>
  <c r="AE137" i="13"/>
  <c r="AF137" i="13" s="1"/>
  <c r="AE136" i="13"/>
  <c r="AF136" i="13" s="1"/>
  <c r="AE135" i="13"/>
  <c r="AF135" i="13" s="1"/>
  <c r="AE134" i="13"/>
  <c r="AF134" i="13" s="1"/>
  <c r="AE133" i="13"/>
  <c r="AF133" i="13" s="1"/>
  <c r="AE132" i="13"/>
  <c r="AF132" i="13" s="1"/>
  <c r="AE131" i="13"/>
  <c r="AF131" i="13" s="1"/>
  <c r="AE130" i="13"/>
  <c r="AF130" i="13" s="1"/>
  <c r="AE129" i="13"/>
  <c r="AF129" i="13" s="1"/>
  <c r="AE128" i="13"/>
  <c r="AF128" i="13" s="1"/>
  <c r="AE127" i="13"/>
  <c r="AF127" i="13" s="1"/>
  <c r="AE126" i="13"/>
  <c r="AF126" i="13" s="1"/>
  <c r="AE125" i="13"/>
  <c r="AF125" i="13" s="1"/>
  <c r="AE124" i="13"/>
  <c r="AF124" i="13" s="1"/>
  <c r="AE123" i="13"/>
  <c r="AF123" i="13" s="1"/>
  <c r="AE122" i="13"/>
  <c r="AF122" i="13" s="1"/>
  <c r="AE121" i="13"/>
  <c r="AF121" i="13" s="1"/>
  <c r="AE120" i="13"/>
  <c r="AF120" i="13" s="1"/>
  <c r="AE119" i="13"/>
  <c r="AF119" i="13" s="1"/>
  <c r="AE118" i="13"/>
  <c r="AF118" i="13" s="1"/>
  <c r="AE117" i="13"/>
  <c r="AF117" i="13" s="1"/>
  <c r="AE116" i="13"/>
  <c r="AF116" i="13" s="1"/>
  <c r="AE115" i="13"/>
  <c r="AF115" i="13" s="1"/>
  <c r="AE114" i="13"/>
  <c r="AF114" i="13" s="1"/>
  <c r="AE113" i="13"/>
  <c r="AF113" i="13" s="1"/>
  <c r="AE112" i="13"/>
  <c r="AF112" i="13" s="1"/>
  <c r="AE111" i="13"/>
  <c r="AF111" i="13" s="1"/>
  <c r="AE110" i="13"/>
  <c r="AF110" i="13" s="1"/>
  <c r="AE109" i="13"/>
  <c r="AF109" i="13" s="1"/>
  <c r="AE108" i="13"/>
  <c r="AF108" i="13" s="1"/>
  <c r="AE107" i="13"/>
  <c r="AF107" i="13" s="1"/>
  <c r="AE106" i="13"/>
  <c r="AF106" i="13" s="1"/>
  <c r="AE105" i="13"/>
  <c r="AF105" i="13" s="1"/>
  <c r="AE104" i="13"/>
  <c r="AF104" i="13" s="1"/>
  <c r="AE103" i="13"/>
  <c r="AF103" i="13" s="1"/>
  <c r="AE102" i="13"/>
  <c r="AF102" i="13" s="1"/>
  <c r="AE101" i="13"/>
  <c r="AF101" i="13" s="1"/>
  <c r="AE100" i="13"/>
  <c r="AF100" i="13" s="1"/>
  <c r="AE99" i="13"/>
  <c r="AF99" i="13" s="1"/>
  <c r="AE98" i="13"/>
  <c r="AF98" i="13" s="1"/>
  <c r="AE97" i="13"/>
  <c r="AF97" i="13" s="1"/>
  <c r="AE96" i="13"/>
  <c r="AF96" i="13" s="1"/>
  <c r="AE95" i="13"/>
  <c r="AF95" i="13" s="1"/>
  <c r="AE94" i="13"/>
  <c r="AF94" i="13" s="1"/>
  <c r="AE93" i="13"/>
  <c r="AF93" i="13" s="1"/>
  <c r="AE92" i="13"/>
  <c r="AF92" i="13" s="1"/>
  <c r="AE91" i="13"/>
  <c r="AF91" i="13" s="1"/>
  <c r="AE90" i="13"/>
  <c r="AF90" i="13" s="1"/>
  <c r="AE89" i="13"/>
  <c r="AF89" i="13" s="1"/>
  <c r="AE88" i="13"/>
  <c r="AF88" i="13" s="1"/>
  <c r="AE87" i="13"/>
  <c r="AF87" i="13" s="1"/>
  <c r="AE86" i="13"/>
  <c r="AF86" i="13" s="1"/>
  <c r="AE85" i="13"/>
  <c r="AF85" i="13" s="1"/>
  <c r="AE84" i="13"/>
  <c r="AF84" i="13" s="1"/>
  <c r="AE83" i="13"/>
  <c r="AF83" i="13" s="1"/>
  <c r="AE82" i="13"/>
  <c r="AF82" i="13" s="1"/>
  <c r="AE81" i="13"/>
  <c r="AF81" i="13" s="1"/>
  <c r="AE80" i="13"/>
  <c r="AF80" i="13" s="1"/>
  <c r="AE79" i="13"/>
  <c r="AF79" i="13" s="1"/>
  <c r="AE78" i="13"/>
  <c r="AF78" i="13" s="1"/>
  <c r="AE77" i="13"/>
  <c r="AF77" i="13" s="1"/>
  <c r="AE76" i="13"/>
  <c r="AF76" i="13" s="1"/>
  <c r="AE75" i="13"/>
  <c r="AF75" i="13" s="1"/>
  <c r="AE74" i="13"/>
  <c r="AF74" i="13" s="1"/>
  <c r="AE73" i="13"/>
  <c r="AF73" i="13" s="1"/>
  <c r="AE72" i="13"/>
  <c r="AF72" i="13" s="1"/>
  <c r="AE71" i="13"/>
  <c r="AF71" i="13" s="1"/>
  <c r="AE70" i="13"/>
  <c r="AF70" i="13" s="1"/>
  <c r="AE69" i="13"/>
  <c r="AF69" i="13" s="1"/>
  <c r="AE68" i="13"/>
  <c r="AF68" i="13" s="1"/>
  <c r="AE67" i="13"/>
  <c r="AF67" i="13" s="1"/>
  <c r="AE66" i="13"/>
  <c r="AF66" i="13" s="1"/>
  <c r="AE65" i="13"/>
  <c r="AF65" i="13" s="1"/>
  <c r="AE64" i="13"/>
  <c r="AF64" i="13" s="1"/>
  <c r="AE63" i="13"/>
  <c r="AF63" i="13" s="1"/>
  <c r="AE62" i="13"/>
  <c r="AF62" i="13" s="1"/>
  <c r="AE61" i="13"/>
  <c r="AF61" i="13" s="1"/>
  <c r="AE60" i="13"/>
  <c r="AF60" i="13" s="1"/>
  <c r="AE59" i="13"/>
  <c r="AF59" i="13" s="1"/>
  <c r="AE58" i="13"/>
  <c r="AF58" i="13" s="1"/>
  <c r="AE57" i="13"/>
  <c r="AF57" i="13" s="1"/>
  <c r="AE56" i="13"/>
  <c r="AF56" i="13" s="1"/>
  <c r="AE55" i="13"/>
  <c r="AF55" i="13" s="1"/>
  <c r="AE54" i="13"/>
  <c r="AF54" i="13" s="1"/>
  <c r="AE53" i="13"/>
  <c r="AF53" i="13" s="1"/>
  <c r="AE52" i="13"/>
  <c r="AF52" i="13" s="1"/>
  <c r="AE51" i="13"/>
  <c r="AF51" i="13" s="1"/>
  <c r="AE50" i="13"/>
  <c r="AF50" i="13" s="1"/>
  <c r="AE49" i="13"/>
  <c r="AF49" i="13" s="1"/>
  <c r="AE48" i="13"/>
  <c r="AF48" i="13" s="1"/>
  <c r="AE47" i="13"/>
  <c r="AF47" i="13" s="1"/>
  <c r="AE46" i="13"/>
  <c r="AF46" i="13" s="1"/>
  <c r="AE45" i="13"/>
  <c r="AF45" i="13" s="1"/>
  <c r="AE44" i="13"/>
  <c r="AF44" i="13" s="1"/>
  <c r="AE43" i="13"/>
  <c r="AF43" i="13" s="1"/>
  <c r="AE42" i="13"/>
  <c r="AF42" i="13" s="1"/>
  <c r="AE41" i="13"/>
  <c r="AF41" i="13" s="1"/>
  <c r="AE40" i="13"/>
  <c r="AF40" i="13" s="1"/>
  <c r="AE39" i="13"/>
  <c r="AF39" i="13" s="1"/>
  <c r="AE38" i="13"/>
  <c r="AF38" i="13" s="1"/>
  <c r="AE37" i="13"/>
  <c r="AF37" i="13" s="1"/>
  <c r="AE36" i="13"/>
  <c r="AF36" i="13" s="1"/>
  <c r="AE35" i="13"/>
  <c r="AF35" i="13" s="1"/>
  <c r="AE34" i="13"/>
  <c r="AF34" i="13" s="1"/>
  <c r="AE33" i="13"/>
  <c r="AF33" i="13" s="1"/>
  <c r="AE32" i="13"/>
  <c r="AF32" i="13" s="1"/>
  <c r="AE31" i="13"/>
  <c r="AF31" i="13" s="1"/>
  <c r="AE30" i="13"/>
  <c r="AF30" i="13" s="1"/>
  <c r="AE29" i="13"/>
  <c r="AF29" i="13" s="1"/>
  <c r="AE28" i="13"/>
  <c r="AF28" i="13" s="1"/>
  <c r="AE24" i="13"/>
  <c r="AF24" i="13" s="1"/>
  <c r="AE23" i="13"/>
  <c r="AF23" i="13" s="1"/>
  <c r="AE3013" i="13"/>
  <c r="AF3013" i="13" s="1"/>
  <c r="AE3009" i="13"/>
  <c r="AF3009" i="13" s="1"/>
  <c r="AE3005" i="13"/>
  <c r="AF3005" i="13" s="1"/>
  <c r="AE3001" i="13"/>
  <c r="AF3001" i="13" s="1"/>
  <c r="AE2997" i="13"/>
  <c r="AF2997" i="13" s="1"/>
  <c r="AE2993" i="13"/>
  <c r="AF2993" i="13" s="1"/>
  <c r="AE2989" i="13"/>
  <c r="AF2989" i="13" s="1"/>
  <c r="AE2985" i="13"/>
  <c r="AF2985" i="13" s="1"/>
  <c r="AE2981" i="13"/>
  <c r="AF2981" i="13" s="1"/>
  <c r="AE2977" i="13"/>
  <c r="AF2977" i="13" s="1"/>
  <c r="AE2973" i="13"/>
  <c r="AF2973" i="13" s="1"/>
  <c r="AE2969" i="13"/>
  <c r="AF2969" i="13" s="1"/>
  <c r="AE2966" i="13"/>
  <c r="AF2966" i="13" s="1"/>
  <c r="AE2962" i="13"/>
  <c r="AF2962" i="13" s="1"/>
  <c r="AE2957" i="13"/>
  <c r="AF2957" i="13" s="1"/>
  <c r="AE2953" i="13"/>
  <c r="AF2953" i="13" s="1"/>
  <c r="AE2949" i="13"/>
  <c r="AF2949" i="13" s="1"/>
  <c r="AE2944" i="13"/>
  <c r="AF2944" i="13" s="1"/>
  <c r="AE2940" i="13"/>
  <c r="AF2940" i="13" s="1"/>
  <c r="AE2936" i="13"/>
  <c r="AF2936" i="13" s="1"/>
  <c r="AE2932" i="13"/>
  <c r="AF2932" i="13" s="1"/>
  <c r="AE2928" i="13"/>
  <c r="AF2928" i="13" s="1"/>
  <c r="AE2925" i="13"/>
  <c r="AF2925" i="13" s="1"/>
  <c r="AE2920" i="13"/>
  <c r="AF2920" i="13" s="1"/>
  <c r="AE2916" i="13"/>
  <c r="AF2916" i="13" s="1"/>
  <c r="AE2913" i="13"/>
  <c r="AF2913" i="13" s="1"/>
  <c r="AE2908" i="13"/>
  <c r="AF2908" i="13" s="1"/>
  <c r="AE2905" i="13"/>
  <c r="AF2905" i="13" s="1"/>
  <c r="AE2902" i="13"/>
  <c r="AF2902" i="13" s="1"/>
  <c r="AE2898" i="13"/>
  <c r="AF2898" i="13" s="1"/>
  <c r="AE2894" i="13"/>
  <c r="AF2894" i="13" s="1"/>
  <c r="AE2889" i="13"/>
  <c r="AF2889" i="13" s="1"/>
  <c r="AE2885" i="13"/>
  <c r="AF2885" i="13" s="1"/>
  <c r="AE2882" i="13"/>
  <c r="AF2882" i="13" s="1"/>
  <c r="AE2877" i="13"/>
  <c r="AF2877" i="13" s="1"/>
  <c r="AE2873" i="13"/>
  <c r="AF2873" i="13" s="1"/>
  <c r="AE2869" i="13"/>
  <c r="AF2869" i="13" s="1"/>
  <c r="AE2866" i="13"/>
  <c r="AF2866" i="13" s="1"/>
  <c r="AE2862" i="13"/>
  <c r="AF2862" i="13" s="1"/>
  <c r="AE2857" i="13"/>
  <c r="AF2857" i="13" s="1"/>
  <c r="AE2853" i="13"/>
  <c r="AF2853" i="13" s="1"/>
  <c r="AE2849" i="13"/>
  <c r="AF2849" i="13" s="1"/>
  <c r="AE2845" i="13"/>
  <c r="AF2845" i="13" s="1"/>
  <c r="AE2842" i="13"/>
  <c r="AF2842" i="13" s="1"/>
  <c r="AE2838" i="13"/>
  <c r="AF2838" i="13" s="1"/>
  <c r="AE2834" i="13"/>
  <c r="AF2834" i="13" s="1"/>
  <c r="AE2830" i="13"/>
  <c r="AF2830" i="13" s="1"/>
  <c r="AE2826" i="13"/>
  <c r="AF2826" i="13" s="1"/>
  <c r="AE2821" i="13"/>
  <c r="AF2821" i="13" s="1"/>
  <c r="AE2817" i="13"/>
  <c r="AF2817" i="13" s="1"/>
  <c r="AE2813" i="13"/>
  <c r="AF2813" i="13" s="1"/>
  <c r="AE2809" i="13"/>
  <c r="AF2809" i="13" s="1"/>
  <c r="AE2805" i="13"/>
  <c r="AF2805" i="13" s="1"/>
  <c r="AE2801" i="13"/>
  <c r="AF2801" i="13" s="1"/>
  <c r="AE2797" i="13"/>
  <c r="AF2797" i="13" s="1"/>
  <c r="AE2793" i="13"/>
  <c r="AF2793" i="13" s="1"/>
  <c r="AE2790" i="13"/>
  <c r="AF2790" i="13" s="1"/>
  <c r="AE2787" i="13"/>
  <c r="AF2787" i="13" s="1"/>
  <c r="AE2784" i="13"/>
  <c r="AF2784" i="13" s="1"/>
  <c r="AE2781" i="13"/>
  <c r="AF2781" i="13" s="1"/>
  <c r="AE2778" i="13"/>
  <c r="AF2778" i="13" s="1"/>
  <c r="AE2775" i="13"/>
  <c r="AF2775" i="13" s="1"/>
  <c r="AE2772" i="13"/>
  <c r="AF2772" i="13" s="1"/>
  <c r="AE2769" i="13"/>
  <c r="AF2769" i="13" s="1"/>
  <c r="AE2766" i="13"/>
  <c r="AF2766" i="13" s="1"/>
  <c r="AE2762" i="13"/>
  <c r="AF2762" i="13" s="1"/>
  <c r="AE2759" i="13"/>
  <c r="AF2759" i="13" s="1"/>
  <c r="AE2756" i="13"/>
  <c r="AF2756" i="13" s="1"/>
  <c r="AE2753" i="13"/>
  <c r="AF2753" i="13" s="1"/>
  <c r="AE2750" i="13"/>
  <c r="AF2750" i="13" s="1"/>
  <c r="AE2747" i="13"/>
  <c r="AF2747" i="13" s="1"/>
  <c r="AE2744" i="13"/>
  <c r="AF2744" i="13" s="1"/>
  <c r="AE2741" i="13"/>
  <c r="AF2741" i="13" s="1"/>
  <c r="AE2738" i="13"/>
  <c r="AF2738" i="13" s="1"/>
  <c r="AE2735" i="13"/>
  <c r="AF2735" i="13" s="1"/>
  <c r="AE2732" i="13"/>
  <c r="AF2732" i="13" s="1"/>
  <c r="AE2729" i="13"/>
  <c r="AF2729" i="13" s="1"/>
  <c r="AE2726" i="13"/>
  <c r="AF2726" i="13" s="1"/>
  <c r="AE2723" i="13"/>
  <c r="AF2723" i="13" s="1"/>
  <c r="AE2720" i="13"/>
  <c r="AF2720" i="13" s="1"/>
  <c r="AE2717" i="13"/>
  <c r="AF2717" i="13" s="1"/>
  <c r="AE2714" i="13"/>
  <c r="AF2714" i="13" s="1"/>
  <c r="AE2711" i="13"/>
  <c r="AF2711" i="13" s="1"/>
  <c r="AE2708" i="13"/>
  <c r="AF2708" i="13" s="1"/>
  <c r="AE2705" i="13"/>
  <c r="AF2705" i="13" s="1"/>
  <c r="AE2702" i="13"/>
  <c r="AF2702" i="13" s="1"/>
  <c r="AE2699" i="13"/>
  <c r="AF2699" i="13" s="1"/>
  <c r="AE2696" i="13"/>
  <c r="AF2696" i="13" s="1"/>
  <c r="AE2693" i="13"/>
  <c r="AF2693" i="13" s="1"/>
  <c r="AE2690" i="13"/>
  <c r="AF2690" i="13" s="1"/>
  <c r="AE2687" i="13"/>
  <c r="AF2687" i="13" s="1"/>
  <c r="AE2684" i="13"/>
  <c r="AF2684" i="13" s="1"/>
  <c r="AE2681" i="13"/>
  <c r="AF2681" i="13" s="1"/>
  <c r="AE2678" i="13"/>
  <c r="AF2678" i="13" s="1"/>
  <c r="AE2675" i="13"/>
  <c r="AF2675" i="13" s="1"/>
  <c r="AE2672" i="13"/>
  <c r="AF2672" i="13" s="1"/>
  <c r="AE2669" i="13"/>
  <c r="AF2669" i="13" s="1"/>
  <c r="AE2666" i="13"/>
  <c r="AF2666" i="13" s="1"/>
  <c r="AE2663" i="13"/>
  <c r="AF2663" i="13" s="1"/>
  <c r="AE2660" i="13"/>
  <c r="AF2660" i="13" s="1"/>
  <c r="AE2657" i="13"/>
  <c r="AF2657" i="13" s="1"/>
  <c r="AE2654" i="13"/>
  <c r="AF2654" i="13" s="1"/>
  <c r="AE2651" i="13"/>
  <c r="AF2651" i="13" s="1"/>
  <c r="AE2648" i="13"/>
  <c r="AF2648" i="13" s="1"/>
  <c r="AE2645" i="13"/>
  <c r="AF2645" i="13" s="1"/>
  <c r="AE2642" i="13"/>
  <c r="AF2642" i="13" s="1"/>
  <c r="AE2639" i="13"/>
  <c r="AF2639" i="13" s="1"/>
  <c r="AE2636" i="13"/>
  <c r="AF2636" i="13" s="1"/>
  <c r="AE2633" i="13"/>
  <c r="AF2633" i="13" s="1"/>
  <c r="AE2630" i="13"/>
  <c r="AF2630" i="13" s="1"/>
  <c r="AE2627" i="13"/>
  <c r="AF2627" i="13" s="1"/>
  <c r="AE2624" i="13"/>
  <c r="AF2624" i="13" s="1"/>
  <c r="AE2621" i="13"/>
  <c r="AF2621" i="13" s="1"/>
  <c r="AE2618" i="13"/>
  <c r="AF2618" i="13" s="1"/>
  <c r="AE2617" i="13"/>
  <c r="AF2617" i="13" s="1"/>
  <c r="AE2614" i="13"/>
  <c r="AF2614" i="13" s="1"/>
  <c r="AE2611" i="13"/>
  <c r="AF2611" i="13" s="1"/>
  <c r="AE2608" i="13"/>
  <c r="AF2608" i="13" s="1"/>
  <c r="AE2605" i="13"/>
  <c r="AF2605" i="13" s="1"/>
  <c r="AE2602" i="13"/>
  <c r="AF2602" i="13" s="1"/>
  <c r="AE2599" i="13"/>
  <c r="AF2599" i="13" s="1"/>
  <c r="AE2595" i="13"/>
  <c r="AF2595" i="13" s="1"/>
  <c r="AE2591" i="13"/>
  <c r="AF2591" i="13" s="1"/>
  <c r="AE2590" i="13"/>
  <c r="AF2590" i="13" s="1"/>
  <c r="AE2587" i="13"/>
  <c r="AF2587" i="13" s="1"/>
  <c r="AE2584" i="13"/>
  <c r="AF2584" i="13" s="1"/>
  <c r="AE2581" i="13"/>
  <c r="AF2581" i="13" s="1"/>
  <c r="AE2578" i="13"/>
  <c r="AF2578" i="13" s="1"/>
  <c r="AE2575" i="13"/>
  <c r="AF2575" i="13" s="1"/>
  <c r="AE2572" i="13"/>
  <c r="AF2572" i="13" s="1"/>
  <c r="AE2569" i="13"/>
  <c r="AF2569" i="13" s="1"/>
  <c r="AE2566" i="13"/>
  <c r="AF2566" i="13" s="1"/>
  <c r="AE2563" i="13"/>
  <c r="AF2563" i="13" s="1"/>
  <c r="AE2560" i="13"/>
  <c r="AF2560" i="13" s="1"/>
  <c r="AE2557" i="13"/>
  <c r="AF2557" i="13" s="1"/>
  <c r="AE2554" i="13"/>
  <c r="AF2554" i="13" s="1"/>
  <c r="AE2551" i="13"/>
  <c r="AF2551" i="13" s="1"/>
  <c r="AE2548" i="13"/>
  <c r="AF2548" i="13" s="1"/>
  <c r="AE2545" i="13"/>
  <c r="AF2545" i="13" s="1"/>
  <c r="AE2542" i="13"/>
  <c r="AF2542" i="13" s="1"/>
  <c r="AE2539" i="13"/>
  <c r="AF2539" i="13" s="1"/>
  <c r="AE2536" i="13"/>
  <c r="AF2536" i="13" s="1"/>
  <c r="AE2533" i="13"/>
  <c r="AF2533" i="13" s="1"/>
  <c r="AE2530" i="13"/>
  <c r="AF2530" i="13" s="1"/>
  <c r="AE2527" i="13"/>
  <c r="AF2527" i="13" s="1"/>
  <c r="AE2524" i="13"/>
  <c r="AF2524" i="13" s="1"/>
  <c r="AE2521" i="13"/>
  <c r="AF2521" i="13" s="1"/>
  <c r="AE2518" i="13"/>
  <c r="AF2518" i="13" s="1"/>
  <c r="AE2515" i="13"/>
  <c r="AF2515" i="13" s="1"/>
  <c r="AE2512" i="13"/>
  <c r="AF2512" i="13" s="1"/>
  <c r="AE2509" i="13"/>
  <c r="AF2509" i="13" s="1"/>
  <c r="AE2506" i="13"/>
  <c r="AF2506" i="13" s="1"/>
  <c r="AE2503" i="13"/>
  <c r="AF2503" i="13" s="1"/>
  <c r="AE2502" i="13"/>
  <c r="AF2502" i="13" s="1"/>
  <c r="AE2499" i="13"/>
  <c r="AF2499" i="13" s="1"/>
  <c r="AE2496" i="13"/>
  <c r="AF2496" i="13" s="1"/>
  <c r="AE2493" i="13"/>
  <c r="AF2493" i="13" s="1"/>
  <c r="AE2490" i="13"/>
  <c r="AF2490" i="13" s="1"/>
  <c r="AE2487" i="13"/>
  <c r="AF2487" i="13" s="1"/>
  <c r="AE2484" i="13"/>
  <c r="AF2484" i="13" s="1"/>
  <c r="AE2481" i="13"/>
  <c r="AF2481" i="13" s="1"/>
  <c r="AE2478" i="13"/>
  <c r="AF2478" i="13" s="1"/>
  <c r="AE2475" i="13"/>
  <c r="AF2475" i="13" s="1"/>
  <c r="AE2472" i="13"/>
  <c r="AF2472" i="13" s="1"/>
  <c r="AE2469" i="13"/>
  <c r="AF2469" i="13" s="1"/>
  <c r="AE2466" i="13"/>
  <c r="AF2466" i="13" s="1"/>
  <c r="AE2461" i="13"/>
  <c r="AF2461" i="13" s="1"/>
  <c r="AE2459" i="13"/>
  <c r="AF2459" i="13" s="1"/>
  <c r="AE2457" i="13"/>
  <c r="AF2457" i="13" s="1"/>
  <c r="AE2454" i="13"/>
  <c r="AF2454" i="13" s="1"/>
  <c r="AE2451" i="13"/>
  <c r="AF2451" i="13" s="1"/>
  <c r="AE2448" i="13"/>
  <c r="AF2448" i="13" s="1"/>
  <c r="AE2445" i="13"/>
  <c r="AF2445" i="13" s="1"/>
  <c r="AE2442" i="13"/>
  <c r="AF2442" i="13" s="1"/>
  <c r="AE2439" i="13"/>
  <c r="AF2439" i="13" s="1"/>
  <c r="AE2436" i="13"/>
  <c r="AF2436" i="13" s="1"/>
  <c r="AE2433" i="13"/>
  <c r="AF2433" i="13" s="1"/>
  <c r="AE2430" i="13"/>
  <c r="AF2430" i="13" s="1"/>
  <c r="AE2427" i="13"/>
  <c r="AF2427" i="13" s="1"/>
  <c r="AE2424" i="13"/>
  <c r="AF2424" i="13" s="1"/>
  <c r="AE2421" i="13"/>
  <c r="AF2421" i="13" s="1"/>
  <c r="AE2418" i="13"/>
  <c r="AF2418" i="13" s="1"/>
  <c r="AE2415" i="13"/>
  <c r="AF2415" i="13" s="1"/>
  <c r="AE2412" i="13"/>
  <c r="AF2412" i="13" s="1"/>
  <c r="AE2409" i="13"/>
  <c r="AF2409" i="13" s="1"/>
  <c r="AE2406" i="13"/>
  <c r="AF2406" i="13" s="1"/>
  <c r="AE2403" i="13"/>
  <c r="AF2403" i="13" s="1"/>
  <c r="AE2400" i="13"/>
  <c r="AF2400" i="13" s="1"/>
  <c r="AE2397" i="13"/>
  <c r="AF2397" i="13" s="1"/>
  <c r="AE2394" i="13"/>
  <c r="AF2394" i="13" s="1"/>
  <c r="AE2391" i="13"/>
  <c r="AF2391" i="13" s="1"/>
  <c r="AE2388" i="13"/>
  <c r="AF2388" i="13" s="1"/>
  <c r="AE2385" i="13"/>
  <c r="AF2385" i="13" s="1"/>
  <c r="AE2383" i="13"/>
  <c r="AF2383" i="13" s="1"/>
  <c r="AE2380" i="13"/>
  <c r="AF2380" i="13" s="1"/>
  <c r="AE2377" i="13"/>
  <c r="AF2377" i="13" s="1"/>
  <c r="AE2375" i="13"/>
  <c r="AF2375" i="13" s="1"/>
  <c r="AE2372" i="13"/>
  <c r="AF2372" i="13" s="1"/>
  <c r="AE2369" i="13"/>
  <c r="AF2369" i="13" s="1"/>
  <c r="AE2366" i="13"/>
  <c r="AF2366" i="13" s="1"/>
  <c r="AE2363" i="13"/>
  <c r="AF2363" i="13" s="1"/>
  <c r="AE2360" i="13"/>
  <c r="AF2360" i="13" s="1"/>
  <c r="AE2357" i="13"/>
  <c r="AF2357" i="13" s="1"/>
  <c r="AE2354" i="13"/>
  <c r="AF2354" i="13" s="1"/>
  <c r="AE2351" i="13"/>
  <c r="AF2351" i="13" s="1"/>
  <c r="AE2348" i="13"/>
  <c r="AF2348" i="13" s="1"/>
  <c r="AE2345" i="13"/>
  <c r="AF2345" i="13" s="1"/>
  <c r="AE2342" i="13"/>
  <c r="AF2342" i="13" s="1"/>
  <c r="AE2339" i="13"/>
  <c r="AF2339" i="13" s="1"/>
  <c r="AE2336" i="13"/>
  <c r="AF2336" i="13" s="1"/>
  <c r="AE2333" i="13"/>
  <c r="AF2333" i="13" s="1"/>
  <c r="AE2330" i="13"/>
  <c r="AF2330" i="13" s="1"/>
  <c r="AE2327" i="13"/>
  <c r="AF2327" i="13" s="1"/>
  <c r="AE2324" i="13"/>
  <c r="AF2324" i="13" s="1"/>
  <c r="AE2321" i="13"/>
  <c r="AF2321" i="13" s="1"/>
  <c r="AE2318" i="13"/>
  <c r="AF2318" i="13" s="1"/>
  <c r="AE2315" i="13"/>
  <c r="AF2315" i="13" s="1"/>
  <c r="AE2312" i="13"/>
  <c r="AF2312" i="13" s="1"/>
  <c r="AE2309" i="13"/>
  <c r="AF2309" i="13" s="1"/>
  <c r="AE2306" i="13"/>
  <c r="AF2306" i="13" s="1"/>
  <c r="AE2303" i="13"/>
  <c r="AF2303" i="13" s="1"/>
  <c r="AE2300" i="13"/>
  <c r="AF2300" i="13" s="1"/>
  <c r="AE2297" i="13"/>
  <c r="AF2297" i="13" s="1"/>
  <c r="AE2294" i="13"/>
  <c r="AF2294" i="13" s="1"/>
  <c r="AE2291" i="13"/>
  <c r="AF2291" i="13" s="1"/>
  <c r="AE2288" i="13"/>
  <c r="AF2288" i="13" s="1"/>
  <c r="AE2285" i="13"/>
  <c r="AF2285" i="13" s="1"/>
  <c r="AE2282" i="13"/>
  <c r="AF2282" i="13" s="1"/>
  <c r="AE2279" i="13"/>
  <c r="AF2279" i="13" s="1"/>
  <c r="AE2276" i="13"/>
  <c r="AF2276" i="13" s="1"/>
  <c r="AE2273" i="13"/>
  <c r="AF2273" i="13" s="1"/>
  <c r="AE2270" i="13"/>
  <c r="AF2270" i="13" s="1"/>
  <c r="AE2267" i="13"/>
  <c r="AF2267" i="13" s="1"/>
  <c r="AE2264" i="13"/>
  <c r="AF2264" i="13" s="1"/>
  <c r="AE2261" i="13"/>
  <c r="AF2261" i="13" s="1"/>
  <c r="AE2258" i="13"/>
  <c r="AF2258" i="13" s="1"/>
  <c r="AE2255" i="13"/>
  <c r="AF2255" i="13" s="1"/>
  <c r="AE2252" i="13"/>
  <c r="AF2252" i="13" s="1"/>
  <c r="AE2249" i="13"/>
  <c r="AF2249" i="13" s="1"/>
  <c r="AE2246" i="13"/>
  <c r="AF2246" i="13" s="1"/>
  <c r="AE2243" i="13"/>
  <c r="AF2243" i="13" s="1"/>
  <c r="AE2240" i="13"/>
  <c r="AF2240" i="13" s="1"/>
  <c r="AE2237" i="13"/>
  <c r="AF2237" i="13" s="1"/>
  <c r="AE2234" i="13"/>
  <c r="AF2234" i="13" s="1"/>
  <c r="AE2231" i="13"/>
  <c r="AF2231" i="13" s="1"/>
  <c r="AE2228" i="13"/>
  <c r="AF2228" i="13" s="1"/>
  <c r="AE2225" i="13"/>
  <c r="AF2225" i="13" s="1"/>
  <c r="AE2222" i="13"/>
  <c r="AF2222" i="13" s="1"/>
  <c r="AE2219" i="13"/>
  <c r="AF2219" i="13" s="1"/>
  <c r="AE2216" i="13"/>
  <c r="AF2216" i="13" s="1"/>
  <c r="AE2213" i="13"/>
  <c r="AF2213" i="13" s="1"/>
  <c r="AE2210" i="13"/>
  <c r="AF2210" i="13" s="1"/>
  <c r="AE2207" i="13"/>
  <c r="AF2207" i="13" s="1"/>
  <c r="AE2204" i="13"/>
  <c r="AF2204" i="13" s="1"/>
  <c r="AE2201" i="13"/>
  <c r="AF2201" i="13" s="1"/>
  <c r="AE2198" i="13"/>
  <c r="AF2198" i="13" s="1"/>
  <c r="AE2195" i="13"/>
  <c r="AF2195" i="13" s="1"/>
  <c r="AE2192" i="13"/>
  <c r="AF2192" i="13" s="1"/>
  <c r="AE2189" i="13"/>
  <c r="AF2189" i="13" s="1"/>
  <c r="AE2186" i="13"/>
  <c r="AF2186" i="13" s="1"/>
  <c r="AE2183" i="13"/>
  <c r="AF2183" i="13" s="1"/>
  <c r="AE2180" i="13"/>
  <c r="AF2180" i="13" s="1"/>
  <c r="AE2177" i="13"/>
  <c r="AF2177" i="13" s="1"/>
  <c r="AE2174" i="13"/>
  <c r="AF2174" i="13" s="1"/>
  <c r="AE2171" i="13"/>
  <c r="AF2171" i="13" s="1"/>
  <c r="AE2168" i="13"/>
  <c r="AF2168" i="13" s="1"/>
  <c r="AE2164" i="13"/>
  <c r="AF2164" i="13" s="1"/>
  <c r="AE2162" i="13"/>
  <c r="AF2162" i="13" s="1"/>
  <c r="AE2159" i="13"/>
  <c r="AF2159" i="13" s="1"/>
  <c r="AE2156" i="13"/>
  <c r="AF2156" i="13" s="1"/>
  <c r="AE2153" i="13"/>
  <c r="AF2153" i="13" s="1"/>
  <c r="AE2150" i="13"/>
  <c r="AF2150" i="13" s="1"/>
  <c r="AE2147" i="13"/>
  <c r="AF2147" i="13" s="1"/>
  <c r="AE2144" i="13"/>
  <c r="AF2144" i="13" s="1"/>
  <c r="AE2141" i="13"/>
  <c r="AF2141" i="13" s="1"/>
  <c r="AE2138" i="13"/>
  <c r="AF2138" i="13" s="1"/>
  <c r="AE2135" i="13"/>
  <c r="AF2135" i="13" s="1"/>
  <c r="AE2132" i="13"/>
  <c r="AF2132" i="13" s="1"/>
  <c r="AE2129" i="13"/>
  <c r="AF2129" i="13" s="1"/>
  <c r="AE2126" i="13"/>
  <c r="AF2126" i="13" s="1"/>
  <c r="AE2123" i="13"/>
  <c r="AF2123" i="13" s="1"/>
  <c r="AE2120" i="13"/>
  <c r="AF2120" i="13" s="1"/>
  <c r="AE2117" i="13"/>
  <c r="AF2117" i="13" s="1"/>
  <c r="AE2114" i="13"/>
  <c r="AF2114" i="13" s="1"/>
  <c r="AE2111" i="13"/>
  <c r="AF2111" i="13" s="1"/>
  <c r="AE2108" i="13"/>
  <c r="AF2108" i="13" s="1"/>
  <c r="AE2105" i="13"/>
  <c r="AF2105" i="13" s="1"/>
  <c r="AE2102" i="13"/>
  <c r="AF2102" i="13" s="1"/>
  <c r="AE2099" i="13"/>
  <c r="AF2099" i="13" s="1"/>
  <c r="AE2096" i="13"/>
  <c r="AF2096" i="13" s="1"/>
  <c r="AE2093" i="13"/>
  <c r="AF2093" i="13" s="1"/>
  <c r="AE2090" i="13"/>
  <c r="AF2090" i="13" s="1"/>
  <c r="AE2087" i="13"/>
  <c r="AF2087" i="13" s="1"/>
  <c r="AE2084" i="13"/>
  <c r="AF2084" i="13" s="1"/>
  <c r="AE2081" i="13"/>
  <c r="AF2081" i="13" s="1"/>
  <c r="AE2078" i="13"/>
  <c r="AF2078" i="13" s="1"/>
  <c r="AE2075" i="13"/>
  <c r="AF2075" i="13" s="1"/>
  <c r="AE2072" i="13"/>
  <c r="AF2072" i="13" s="1"/>
  <c r="AE2069" i="13"/>
  <c r="AF2069" i="13" s="1"/>
  <c r="AE2066" i="13"/>
  <c r="AF2066" i="13" s="1"/>
  <c r="AE2063" i="13"/>
  <c r="AF2063" i="13" s="1"/>
  <c r="AE2060" i="13"/>
  <c r="AF2060" i="13" s="1"/>
  <c r="AE2057" i="13"/>
  <c r="AF2057" i="13" s="1"/>
  <c r="AE2054" i="13"/>
  <c r="AF2054" i="13" s="1"/>
  <c r="AE2051" i="13"/>
  <c r="AF2051" i="13" s="1"/>
  <c r="AE2048" i="13"/>
  <c r="AF2048" i="13" s="1"/>
  <c r="AE2045" i="13"/>
  <c r="AF2045" i="13" s="1"/>
  <c r="AE2042" i="13"/>
  <c r="AF2042" i="13" s="1"/>
  <c r="AE2039" i="13"/>
  <c r="AF2039" i="13" s="1"/>
  <c r="AE2036" i="13"/>
  <c r="AF2036" i="13" s="1"/>
  <c r="AE2033" i="13"/>
  <c r="AF2033" i="13" s="1"/>
  <c r="AE2030" i="13"/>
  <c r="AF2030" i="13" s="1"/>
  <c r="AE2027" i="13"/>
  <c r="AF2027" i="13" s="1"/>
  <c r="AE2024" i="13"/>
  <c r="AF2024" i="13" s="1"/>
  <c r="AE2021" i="13"/>
  <c r="AF2021" i="13" s="1"/>
  <c r="AE2018" i="13"/>
  <c r="AF2018" i="13" s="1"/>
  <c r="AE2015" i="13"/>
  <c r="AF2015" i="13" s="1"/>
  <c r="AE2012" i="13"/>
  <c r="AF2012" i="13" s="1"/>
  <c r="AE2009" i="13"/>
  <c r="AF2009" i="13" s="1"/>
  <c r="AE2006" i="13"/>
  <c r="AF2006" i="13" s="1"/>
  <c r="AE2003" i="13"/>
  <c r="AF2003" i="13" s="1"/>
  <c r="AE2000" i="13"/>
  <c r="AF2000" i="13" s="1"/>
  <c r="AE1997" i="13"/>
  <c r="AF1997" i="13" s="1"/>
  <c r="AE1994" i="13"/>
  <c r="AF1994" i="13" s="1"/>
  <c r="AE1991" i="13"/>
  <c r="AF1991" i="13" s="1"/>
  <c r="AE1987" i="13"/>
  <c r="AF1987" i="13" s="1"/>
  <c r="AE1983" i="13"/>
  <c r="AF1983" i="13" s="1"/>
  <c r="AE1980" i="13"/>
  <c r="AF1980" i="13" s="1"/>
  <c r="AE1977" i="13"/>
  <c r="AF1977" i="13" s="1"/>
  <c r="AE1974" i="13"/>
  <c r="AF1974" i="13" s="1"/>
  <c r="AE1971" i="13"/>
  <c r="AF1971" i="13" s="1"/>
  <c r="AE1968" i="13"/>
  <c r="AF1968" i="13" s="1"/>
  <c r="AE1965" i="13"/>
  <c r="AF1965" i="13" s="1"/>
  <c r="AE1962" i="13"/>
  <c r="AF1962" i="13" s="1"/>
  <c r="AE1959" i="13"/>
  <c r="AF1959" i="13" s="1"/>
  <c r="AE1956" i="13"/>
  <c r="AF1956" i="13" s="1"/>
  <c r="AE1953" i="13"/>
  <c r="AF1953" i="13" s="1"/>
  <c r="AE1950" i="13"/>
  <c r="AF1950" i="13" s="1"/>
  <c r="AE1947" i="13"/>
  <c r="AF1947" i="13" s="1"/>
  <c r="AE1944" i="13"/>
  <c r="AF1944" i="13" s="1"/>
  <c r="AE1942" i="13"/>
  <c r="AF1942" i="13" s="1"/>
  <c r="AE1939" i="13"/>
  <c r="AF1939" i="13" s="1"/>
  <c r="AE1936" i="13"/>
  <c r="AF1936" i="13" s="1"/>
  <c r="AE1933" i="13"/>
  <c r="AF1933" i="13" s="1"/>
  <c r="AE1930" i="13"/>
  <c r="AF1930" i="13" s="1"/>
  <c r="AE1927" i="13"/>
  <c r="AF1927" i="13" s="1"/>
  <c r="AE1924" i="13"/>
  <c r="AF1924" i="13" s="1"/>
  <c r="AE1921" i="13"/>
  <c r="AF1921" i="13" s="1"/>
  <c r="AE1918" i="13"/>
  <c r="AF1918" i="13" s="1"/>
  <c r="AE1915" i="13"/>
  <c r="AF1915" i="13" s="1"/>
  <c r="AE1912" i="13"/>
  <c r="AF1912" i="13" s="1"/>
  <c r="AE1909" i="13"/>
  <c r="AF1909" i="13" s="1"/>
  <c r="AE1906" i="13"/>
  <c r="AF1906" i="13" s="1"/>
  <c r="AE1903" i="13"/>
  <c r="AF1903" i="13" s="1"/>
  <c r="AE1900" i="13"/>
  <c r="AF1900" i="13" s="1"/>
  <c r="AE1897" i="13"/>
  <c r="AF1897" i="13" s="1"/>
  <c r="AE1894" i="13"/>
  <c r="AF1894" i="13" s="1"/>
  <c r="AE1891" i="13"/>
  <c r="AF1891" i="13" s="1"/>
  <c r="AE1888" i="13"/>
  <c r="AF1888" i="13" s="1"/>
  <c r="AE1885" i="13"/>
  <c r="AF1885" i="13" s="1"/>
  <c r="AE1882" i="13"/>
  <c r="AF1882" i="13" s="1"/>
  <c r="AE1879" i="13"/>
  <c r="AF1879" i="13" s="1"/>
  <c r="AE1876" i="13"/>
  <c r="AF1876" i="13" s="1"/>
  <c r="AE1873" i="13"/>
  <c r="AF1873" i="13" s="1"/>
  <c r="AE1870" i="13"/>
  <c r="AF1870" i="13" s="1"/>
  <c r="AE1867" i="13"/>
  <c r="AF1867" i="13" s="1"/>
  <c r="AE1864" i="13"/>
  <c r="AF1864" i="13" s="1"/>
  <c r="AE1861" i="13"/>
  <c r="AF1861" i="13" s="1"/>
  <c r="AE1858" i="13"/>
  <c r="AF1858" i="13" s="1"/>
  <c r="AE1855" i="13"/>
  <c r="AF1855" i="13" s="1"/>
  <c r="AE1852" i="13"/>
  <c r="AF1852" i="13" s="1"/>
  <c r="AE1849" i="13"/>
  <c r="AF1849" i="13" s="1"/>
  <c r="AE1846" i="13"/>
  <c r="AF1846" i="13" s="1"/>
  <c r="AE1843" i="13"/>
  <c r="AF1843" i="13" s="1"/>
  <c r="AE1840" i="13"/>
  <c r="AF1840" i="13" s="1"/>
  <c r="AE1837" i="13"/>
  <c r="AF1837" i="13" s="1"/>
  <c r="AE1834" i="13"/>
  <c r="AF1834" i="13" s="1"/>
  <c r="AE1815" i="13"/>
  <c r="AF1815" i="13" s="1"/>
  <c r="AE1812" i="13"/>
  <c r="AF1812" i="13" s="1"/>
  <c r="AE1809" i="13"/>
  <c r="AF1809" i="13" s="1"/>
  <c r="AE1806" i="13"/>
  <c r="AF1806" i="13" s="1"/>
  <c r="AE1803" i="13"/>
  <c r="AF1803" i="13" s="1"/>
  <c r="AE1800" i="13"/>
  <c r="AF1800" i="13" s="1"/>
  <c r="AE1797" i="13"/>
  <c r="AF1797" i="13" s="1"/>
  <c r="AE1794" i="13"/>
  <c r="AF1794" i="13" s="1"/>
  <c r="AE1790" i="13"/>
  <c r="AF1790" i="13" s="1"/>
  <c r="AE1788" i="13"/>
  <c r="AF1788" i="13" s="1"/>
  <c r="AE1784" i="13"/>
  <c r="AF1784" i="13" s="1"/>
  <c r="AE1781" i="13"/>
  <c r="AF1781" i="13" s="1"/>
  <c r="AE1779" i="13"/>
  <c r="AF1779" i="13" s="1"/>
  <c r="AE1776" i="13"/>
  <c r="AF1776" i="13" s="1"/>
  <c r="AE1773" i="13"/>
  <c r="AF1773" i="13" s="1"/>
  <c r="AE1770" i="13"/>
  <c r="AF1770" i="13" s="1"/>
  <c r="AE1767" i="13"/>
  <c r="AF1767" i="13" s="1"/>
  <c r="AE1764" i="13"/>
  <c r="AF1764" i="13" s="1"/>
  <c r="AE1761" i="13"/>
  <c r="AF1761" i="13" s="1"/>
  <c r="AE1758" i="13"/>
  <c r="AF1758" i="13" s="1"/>
  <c r="AE1755" i="13"/>
  <c r="AF1755" i="13" s="1"/>
  <c r="AE1752" i="13"/>
  <c r="AF1752" i="13" s="1"/>
  <c r="AE1749" i="13"/>
  <c r="AF1749" i="13" s="1"/>
  <c r="AE1746" i="13"/>
  <c r="AF1746" i="13" s="1"/>
  <c r="AE1743" i="13"/>
  <c r="AF1743" i="13" s="1"/>
  <c r="AE1740" i="13"/>
  <c r="AF1740" i="13" s="1"/>
  <c r="AE1737" i="13"/>
  <c r="AF1737" i="13" s="1"/>
  <c r="AE1734" i="13"/>
  <c r="AF1734" i="13" s="1"/>
  <c r="AE1731" i="13"/>
  <c r="AF1731" i="13" s="1"/>
  <c r="AE1728" i="13"/>
  <c r="AF1728" i="13" s="1"/>
  <c r="AE1725" i="13"/>
  <c r="AF1725" i="13" s="1"/>
  <c r="AE1722" i="13"/>
  <c r="AF1722" i="13" s="1"/>
  <c r="AE1719" i="13"/>
  <c r="AF1719" i="13" s="1"/>
  <c r="AE1716" i="13"/>
  <c r="AF1716" i="13" s="1"/>
  <c r="AE1713" i="13"/>
  <c r="AF1713" i="13" s="1"/>
  <c r="AE1710" i="13"/>
  <c r="AF1710" i="13" s="1"/>
  <c r="AE1707" i="13"/>
  <c r="AF1707" i="13" s="1"/>
  <c r="AE1704" i="13"/>
  <c r="AF1704" i="13" s="1"/>
  <c r="AE1701" i="13"/>
  <c r="AF1701" i="13" s="1"/>
  <c r="AE1698" i="13"/>
  <c r="AF1698" i="13" s="1"/>
  <c r="AE1695" i="13"/>
  <c r="AF1695" i="13" s="1"/>
  <c r="AE1692" i="13"/>
  <c r="AF1692" i="13" s="1"/>
  <c r="AE1689" i="13"/>
  <c r="AF1689" i="13" s="1"/>
  <c r="AE1686" i="13"/>
  <c r="AF1686" i="13" s="1"/>
  <c r="AE1683" i="13"/>
  <c r="AF1683" i="13" s="1"/>
  <c r="AE1680" i="13"/>
  <c r="AF1680" i="13" s="1"/>
  <c r="AE1677" i="13"/>
  <c r="AF1677" i="13" s="1"/>
  <c r="AE1674" i="13"/>
  <c r="AF1674" i="13" s="1"/>
  <c r="AE1671" i="13"/>
  <c r="AF1671" i="13" s="1"/>
  <c r="AE1668" i="13"/>
  <c r="AF1668" i="13" s="1"/>
  <c r="AE1665" i="13"/>
  <c r="AF1665" i="13" s="1"/>
  <c r="AE1662" i="13"/>
  <c r="AF1662" i="13" s="1"/>
  <c r="AE1659" i="13"/>
  <c r="AF1659" i="13" s="1"/>
  <c r="AE1656" i="13"/>
  <c r="AF1656" i="13" s="1"/>
  <c r="AE1653" i="13"/>
  <c r="AF1653" i="13" s="1"/>
  <c r="AE1650" i="13"/>
  <c r="AF1650" i="13" s="1"/>
  <c r="AE1647" i="13"/>
  <c r="AF1647" i="13" s="1"/>
  <c r="AE1644" i="13"/>
  <c r="AF1644" i="13" s="1"/>
  <c r="AE1641" i="13"/>
  <c r="AF1641" i="13" s="1"/>
  <c r="AE1638" i="13"/>
  <c r="AF1638" i="13" s="1"/>
  <c r="AE1635" i="13"/>
  <c r="AF1635" i="13" s="1"/>
  <c r="AE1632" i="13"/>
  <c r="AF1632" i="13" s="1"/>
  <c r="AE1629" i="13"/>
  <c r="AF1629" i="13" s="1"/>
  <c r="AE1626" i="13"/>
  <c r="AF1626" i="13" s="1"/>
  <c r="AE1623" i="13"/>
  <c r="AF1623" i="13" s="1"/>
  <c r="AE1620" i="13"/>
  <c r="AF1620" i="13" s="1"/>
  <c r="AE1617" i="13"/>
  <c r="AF1617" i="13" s="1"/>
  <c r="AE1614" i="13"/>
  <c r="AF1614" i="13" s="1"/>
  <c r="AE1611" i="13"/>
  <c r="AF1611" i="13" s="1"/>
  <c r="AE1608" i="13"/>
  <c r="AF1608" i="13" s="1"/>
  <c r="AE1605" i="13"/>
  <c r="AF1605" i="13" s="1"/>
  <c r="AE1602" i="13"/>
  <c r="AF1602" i="13" s="1"/>
  <c r="AE1599" i="13"/>
  <c r="AF1599" i="13" s="1"/>
  <c r="AE1596" i="13"/>
  <c r="AF1596" i="13" s="1"/>
  <c r="AE1593" i="13"/>
  <c r="AF1593" i="13" s="1"/>
  <c r="AE1590" i="13"/>
  <c r="AF1590" i="13" s="1"/>
  <c r="AE1587" i="13"/>
  <c r="AF1587" i="13" s="1"/>
  <c r="AE1584" i="13"/>
  <c r="AF1584" i="13" s="1"/>
  <c r="AE1581" i="13"/>
  <c r="AF1581" i="13" s="1"/>
  <c r="AE1578" i="13"/>
  <c r="AF1578" i="13" s="1"/>
  <c r="AE1575" i="13"/>
  <c r="AF1575" i="13" s="1"/>
  <c r="AE1574" i="13"/>
  <c r="AF1574" i="13" s="1"/>
  <c r="AE1571" i="13"/>
  <c r="AF1571" i="13" s="1"/>
  <c r="AE1568" i="13"/>
  <c r="AF1568" i="13" s="1"/>
  <c r="AE1565" i="13"/>
  <c r="AF1565" i="13" s="1"/>
  <c r="AE1561" i="13"/>
  <c r="AF1561" i="13" s="1"/>
  <c r="AE1558" i="13"/>
  <c r="AF1558" i="13" s="1"/>
  <c r="AE1555" i="13"/>
  <c r="AF1555" i="13" s="1"/>
  <c r="AE1551" i="13"/>
  <c r="AF1551" i="13" s="1"/>
  <c r="AE1548" i="13"/>
  <c r="AF1548" i="13" s="1"/>
  <c r="AE1544" i="13"/>
  <c r="AF1544" i="13" s="1"/>
  <c r="AE1539" i="13"/>
  <c r="AF1539" i="13" s="1"/>
  <c r="AE1536" i="13"/>
  <c r="AF1536" i="13" s="1"/>
  <c r="AE1533" i="13"/>
  <c r="AF1533" i="13" s="1"/>
  <c r="AE1530" i="13"/>
  <c r="AF1530" i="13" s="1"/>
  <c r="AE1528" i="13"/>
  <c r="AF1528" i="13" s="1"/>
  <c r="AE1525" i="13"/>
  <c r="AF1525" i="13" s="1"/>
  <c r="AE1523" i="13"/>
  <c r="AF1523" i="13" s="1"/>
  <c r="AE1521" i="13"/>
  <c r="AF1521" i="13" s="1"/>
  <c r="AE1519" i="13"/>
  <c r="AF1519" i="13" s="1"/>
  <c r="AE1517" i="13"/>
  <c r="AF1517" i="13" s="1"/>
  <c r="AE1514" i="13"/>
  <c r="AF1514" i="13" s="1"/>
  <c r="AE1512" i="13"/>
  <c r="AF1512" i="13" s="1"/>
  <c r="AE1510" i="13"/>
  <c r="AF1510" i="13" s="1"/>
  <c r="AE1508" i="13"/>
  <c r="AF1508" i="13" s="1"/>
  <c r="AE1506" i="13"/>
  <c r="AF1506" i="13" s="1"/>
  <c r="AE1504" i="13"/>
  <c r="AF1504" i="13" s="1"/>
  <c r="AE1502" i="13"/>
  <c r="AF1502" i="13" s="1"/>
  <c r="AE1500" i="13"/>
  <c r="AF1500" i="13" s="1"/>
  <c r="AE1498" i="13"/>
  <c r="AF1498" i="13" s="1"/>
  <c r="AE1496" i="13"/>
  <c r="AF1496" i="13" s="1"/>
  <c r="AE1494" i="13"/>
  <c r="AF1494" i="13" s="1"/>
  <c r="AE1492" i="13"/>
  <c r="AF1492" i="13" s="1"/>
  <c r="AE1490" i="13"/>
  <c r="AF1490" i="13" s="1"/>
  <c r="AE1488" i="13"/>
  <c r="AF1488" i="13" s="1"/>
  <c r="AE1487" i="13"/>
  <c r="AF1487" i="13" s="1"/>
  <c r="AE1485" i="13"/>
  <c r="AF1485" i="13" s="1"/>
  <c r="AE1483" i="13"/>
  <c r="AF1483" i="13" s="1"/>
  <c r="AE1481" i="13"/>
  <c r="AF1481" i="13" s="1"/>
  <c r="AE1479" i="13"/>
  <c r="AF1479" i="13" s="1"/>
  <c r="AE1477" i="13"/>
  <c r="AF1477" i="13" s="1"/>
  <c r="AE1475" i="13"/>
  <c r="AF1475" i="13" s="1"/>
  <c r="AE1473" i="13"/>
  <c r="AF1473" i="13" s="1"/>
  <c r="AE1471" i="13"/>
  <c r="AF1471" i="13" s="1"/>
  <c r="AE1469" i="13"/>
  <c r="AF1469" i="13" s="1"/>
  <c r="AE1467" i="13"/>
  <c r="AF1467" i="13" s="1"/>
  <c r="AE1465" i="13"/>
  <c r="AF1465" i="13" s="1"/>
  <c r="AE1463" i="13"/>
  <c r="AF1463" i="13" s="1"/>
  <c r="AE1461" i="13"/>
  <c r="AF1461" i="13" s="1"/>
  <c r="AE1459" i="13"/>
  <c r="AF1459" i="13" s="1"/>
  <c r="AE1457" i="13"/>
  <c r="AF1457" i="13" s="1"/>
  <c r="AE1455" i="13"/>
  <c r="AF1455" i="13" s="1"/>
  <c r="AE1453" i="13"/>
  <c r="AF1453" i="13" s="1"/>
  <c r="AE1451" i="13"/>
  <c r="AF1451" i="13" s="1"/>
  <c r="AE1449" i="13"/>
  <c r="AF1449" i="13" s="1"/>
  <c r="AE1447" i="13"/>
  <c r="AF1447" i="13" s="1"/>
  <c r="AE1445" i="13"/>
  <c r="AF1445" i="13" s="1"/>
  <c r="AE1443" i="13"/>
  <c r="AF1443" i="13" s="1"/>
  <c r="AE1441" i="13"/>
  <c r="AF1441" i="13" s="1"/>
  <c r="AE1439" i="13"/>
  <c r="AF1439" i="13" s="1"/>
  <c r="AE1437" i="13"/>
  <c r="AF1437" i="13" s="1"/>
  <c r="AE1435" i="13"/>
  <c r="AF1435" i="13" s="1"/>
  <c r="AE1433" i="13"/>
  <c r="AF1433" i="13" s="1"/>
  <c r="AE1431" i="13"/>
  <c r="AF1431" i="13" s="1"/>
  <c r="AE1429" i="13"/>
  <c r="AF1429" i="13" s="1"/>
  <c r="AE1427" i="13"/>
  <c r="AF1427" i="13" s="1"/>
  <c r="AE1425" i="13"/>
  <c r="AF1425" i="13" s="1"/>
  <c r="AE1423" i="13"/>
  <c r="AF1423" i="13" s="1"/>
  <c r="AE1421" i="13"/>
  <c r="AF1421" i="13" s="1"/>
  <c r="AE1419" i="13"/>
  <c r="AF1419" i="13" s="1"/>
  <c r="AE1417" i="13"/>
  <c r="AF1417" i="13" s="1"/>
  <c r="AE1415" i="13"/>
  <c r="AF1415" i="13" s="1"/>
  <c r="AE1413" i="13"/>
  <c r="AF1413" i="13" s="1"/>
  <c r="AE1411" i="13"/>
  <c r="AF1411" i="13" s="1"/>
  <c r="AE1408" i="13"/>
  <c r="AF1408" i="13" s="1"/>
  <c r="AE1406" i="13"/>
  <c r="AF1406" i="13" s="1"/>
  <c r="AE1404" i="13"/>
  <c r="AF1404" i="13" s="1"/>
  <c r="AE1403" i="13"/>
  <c r="AF1403" i="13" s="1"/>
  <c r="AE1401" i="13"/>
  <c r="AF1401" i="13" s="1"/>
  <c r="AE1399" i="13"/>
  <c r="AF1399" i="13" s="1"/>
  <c r="AE1397" i="13"/>
  <c r="AF1397" i="13" s="1"/>
  <c r="AE1395" i="13"/>
  <c r="AF1395" i="13" s="1"/>
  <c r="AE1393" i="13"/>
  <c r="AF1393" i="13" s="1"/>
  <c r="AE1391" i="13"/>
  <c r="AF1391" i="13" s="1"/>
  <c r="AE1389" i="13"/>
  <c r="AF1389" i="13" s="1"/>
  <c r="AE1387" i="13"/>
  <c r="AF1387" i="13" s="1"/>
  <c r="AE1385" i="13"/>
  <c r="AF1385" i="13" s="1"/>
  <c r="AE1383" i="13"/>
  <c r="AF1383" i="13" s="1"/>
  <c r="AE1381" i="13"/>
  <c r="AF1381" i="13" s="1"/>
  <c r="AE1379" i="13"/>
  <c r="AF1379" i="13" s="1"/>
  <c r="AE1377" i="13"/>
  <c r="AF1377" i="13" s="1"/>
  <c r="AE1376" i="13"/>
  <c r="AF1376" i="13" s="1"/>
  <c r="AE1374" i="13"/>
  <c r="AF1374" i="13" s="1"/>
  <c r="AE1372" i="13"/>
  <c r="AF1372" i="13" s="1"/>
  <c r="AE1370" i="13"/>
  <c r="AF1370" i="13" s="1"/>
  <c r="AE1368" i="13"/>
  <c r="AF1368" i="13" s="1"/>
  <c r="AE1366" i="13"/>
  <c r="AF1366" i="13" s="1"/>
  <c r="AE1364" i="13"/>
  <c r="AF1364" i="13" s="1"/>
  <c r="AE1363" i="13"/>
  <c r="AF1363" i="13" s="1"/>
  <c r="AE1361" i="13"/>
  <c r="AF1361" i="13" s="1"/>
  <c r="AE1359" i="13"/>
  <c r="AF1359" i="13" s="1"/>
  <c r="AE1357" i="13"/>
  <c r="AF1357" i="13" s="1"/>
  <c r="AE1355" i="13"/>
  <c r="AF1355" i="13" s="1"/>
  <c r="AE1354" i="13"/>
  <c r="AF1354" i="13" s="1"/>
  <c r="AE1352" i="13"/>
  <c r="AF1352" i="13" s="1"/>
  <c r="AE1350" i="13"/>
  <c r="AF1350" i="13" s="1"/>
  <c r="AE1348" i="13"/>
  <c r="AF1348" i="13" s="1"/>
  <c r="AE1346" i="13"/>
  <c r="AF1346" i="13" s="1"/>
  <c r="AE1344" i="13"/>
  <c r="AF1344" i="13" s="1"/>
  <c r="AE1342" i="13"/>
  <c r="AF1342" i="13" s="1"/>
  <c r="AE1340" i="13"/>
  <c r="AF1340" i="13" s="1"/>
  <c r="AE1338" i="13"/>
  <c r="AF1338" i="13" s="1"/>
  <c r="AE1336" i="13"/>
  <c r="AF1336" i="13" s="1"/>
  <c r="AE1334" i="13"/>
  <c r="AF1334" i="13" s="1"/>
  <c r="AE1332" i="13"/>
  <c r="AF1332" i="13" s="1"/>
  <c r="AE1330" i="13"/>
  <c r="AF1330" i="13" s="1"/>
  <c r="AE1328" i="13"/>
  <c r="AF1328" i="13" s="1"/>
  <c r="AE1326" i="13"/>
  <c r="AF1326" i="13" s="1"/>
  <c r="AE1324" i="13"/>
  <c r="AF1324" i="13" s="1"/>
  <c r="AE1323" i="13"/>
  <c r="AF1323" i="13" s="1"/>
  <c r="AE1321" i="13"/>
  <c r="AF1321" i="13" s="1"/>
  <c r="AE1319" i="13"/>
  <c r="AF1319" i="13" s="1"/>
  <c r="AE1317" i="13"/>
  <c r="AF1317" i="13" s="1"/>
  <c r="AE1315" i="13"/>
  <c r="AF1315" i="13" s="1"/>
  <c r="AE1313" i="13"/>
  <c r="AF1313" i="13" s="1"/>
  <c r="AE1311" i="13"/>
  <c r="AF1311" i="13" s="1"/>
  <c r="AE1309" i="13"/>
  <c r="AF1309" i="13" s="1"/>
  <c r="AE1308" i="13"/>
  <c r="AF1308" i="13" s="1"/>
  <c r="AE1306" i="13"/>
  <c r="AF1306" i="13" s="1"/>
  <c r="AE1304" i="13"/>
  <c r="AF1304" i="13" s="1"/>
  <c r="AE1302" i="13"/>
  <c r="AF1302" i="13" s="1"/>
  <c r="AE1300" i="13"/>
  <c r="AF1300" i="13" s="1"/>
  <c r="AE1298" i="13"/>
  <c r="AF1298" i="13" s="1"/>
  <c r="AE1296" i="13"/>
  <c r="AF1296" i="13" s="1"/>
  <c r="AE1294" i="13"/>
  <c r="AF1294" i="13" s="1"/>
  <c r="AE1292" i="13"/>
  <c r="AF1292" i="13" s="1"/>
  <c r="AE1290" i="13"/>
  <c r="AF1290" i="13" s="1"/>
  <c r="AE1288" i="13"/>
  <c r="AF1288" i="13" s="1"/>
  <c r="AE1286" i="13"/>
  <c r="AF1286" i="13" s="1"/>
  <c r="AE1284" i="13"/>
  <c r="AF1284" i="13" s="1"/>
  <c r="AE1282" i="13"/>
  <c r="AF1282" i="13" s="1"/>
  <c r="AE1280" i="13"/>
  <c r="AF1280" i="13" s="1"/>
  <c r="AE1278" i="13"/>
  <c r="AF1278" i="13" s="1"/>
  <c r="AE1276" i="13"/>
  <c r="AF1276" i="13" s="1"/>
  <c r="AE1274" i="13"/>
  <c r="AF1274" i="13" s="1"/>
  <c r="AE1272" i="13"/>
  <c r="AF1272" i="13" s="1"/>
  <c r="AE1270" i="13"/>
  <c r="AF1270" i="13" s="1"/>
  <c r="AE1268" i="13"/>
  <c r="AF1268" i="13" s="1"/>
  <c r="AE1267" i="13"/>
  <c r="AF1267" i="13" s="1"/>
  <c r="AE1265" i="13"/>
  <c r="AF1265" i="13" s="1"/>
  <c r="AE1263" i="13"/>
  <c r="AF1263" i="13" s="1"/>
  <c r="AE1261" i="13"/>
  <c r="AF1261" i="13" s="1"/>
  <c r="AE1259" i="13"/>
  <c r="AF1259" i="13" s="1"/>
  <c r="AE1257" i="13"/>
  <c r="AF1257" i="13" s="1"/>
  <c r="AE1255" i="13"/>
  <c r="AF1255" i="13" s="1"/>
  <c r="AE1253" i="13"/>
  <c r="AF1253" i="13" s="1"/>
  <c r="AE1251" i="13"/>
  <c r="AF1251" i="13" s="1"/>
  <c r="AE1249" i="13"/>
  <c r="AF1249" i="13" s="1"/>
  <c r="AE1247" i="13"/>
  <c r="AF1247" i="13" s="1"/>
  <c r="AE1245" i="13"/>
  <c r="AF1245" i="13" s="1"/>
  <c r="AE1243" i="13"/>
  <c r="AF1243" i="13" s="1"/>
  <c r="AE1241" i="13"/>
  <c r="AF1241" i="13" s="1"/>
  <c r="AE1239" i="13"/>
  <c r="AF1239" i="13" s="1"/>
  <c r="AE1237" i="13"/>
  <c r="AF1237" i="13" s="1"/>
  <c r="AE1235" i="13"/>
  <c r="AF1235" i="13" s="1"/>
  <c r="AE1233" i="13"/>
  <c r="AF1233" i="13" s="1"/>
  <c r="AE1232" i="13"/>
  <c r="AF1232" i="13" s="1"/>
  <c r="AE1230" i="13"/>
  <c r="AF1230" i="13" s="1"/>
  <c r="AE1228" i="13"/>
  <c r="AF1228" i="13" s="1"/>
  <c r="AE1226" i="13"/>
  <c r="AF1226" i="13" s="1"/>
  <c r="AE1224" i="13"/>
  <c r="AF1224" i="13" s="1"/>
  <c r="AE1222" i="13"/>
  <c r="AF1222" i="13" s="1"/>
  <c r="AE1220" i="13"/>
  <c r="AF1220" i="13" s="1"/>
  <c r="AE1218" i="13"/>
  <c r="AF1218" i="13" s="1"/>
  <c r="AE1216" i="13"/>
  <c r="AF1216" i="13" s="1"/>
  <c r="AE1214" i="13"/>
  <c r="AF1214" i="13" s="1"/>
  <c r="AE1213" i="13"/>
  <c r="AF1213" i="13" s="1"/>
  <c r="AE1211" i="13"/>
  <c r="AF1211" i="13" s="1"/>
  <c r="AE1209" i="13"/>
  <c r="AF1209" i="13" s="1"/>
  <c r="AE1207" i="13"/>
  <c r="AF1207" i="13" s="1"/>
  <c r="AE1205" i="13"/>
  <c r="AF1205" i="13" s="1"/>
  <c r="AE1203" i="13"/>
  <c r="AF1203" i="13" s="1"/>
  <c r="AE1201" i="13"/>
  <c r="AF1201" i="13" s="1"/>
  <c r="AE1200" i="13"/>
  <c r="AF1200" i="13" s="1"/>
  <c r="AE1198" i="13"/>
  <c r="AF1198" i="13" s="1"/>
  <c r="AE1196" i="13"/>
  <c r="AF1196" i="13" s="1"/>
  <c r="AE1194" i="13"/>
  <c r="AF1194" i="13" s="1"/>
  <c r="AE1192" i="13"/>
  <c r="AF1192" i="13" s="1"/>
  <c r="AE1190" i="13"/>
  <c r="AF1190" i="13" s="1"/>
  <c r="AE1188" i="13"/>
  <c r="AF1188" i="13" s="1"/>
  <c r="AE1186" i="13"/>
  <c r="AF1186" i="13" s="1"/>
  <c r="AE1184" i="13"/>
  <c r="AF1184" i="13" s="1"/>
  <c r="AE1183" i="13"/>
  <c r="AF1183" i="13" s="1"/>
  <c r="AE1181" i="13"/>
  <c r="AF1181" i="13" s="1"/>
  <c r="AE1179" i="13"/>
  <c r="AF1179" i="13" s="1"/>
  <c r="AE1177" i="13"/>
  <c r="AF1177" i="13" s="1"/>
  <c r="AE1175" i="13"/>
  <c r="AF1175" i="13" s="1"/>
  <c r="AE1173" i="13"/>
  <c r="AF1173" i="13" s="1"/>
  <c r="AE1171" i="13"/>
  <c r="AF1171" i="13" s="1"/>
  <c r="AE1169" i="13"/>
  <c r="AF1169" i="13" s="1"/>
  <c r="AE1167" i="13"/>
  <c r="AF1167" i="13" s="1"/>
  <c r="AE1165" i="13"/>
  <c r="AF1165" i="13" s="1"/>
  <c r="AE1164" i="13"/>
  <c r="AF1164" i="13" s="1"/>
  <c r="AE1162" i="13"/>
  <c r="AF1162" i="13" s="1"/>
  <c r="AE1160" i="13"/>
  <c r="AF1160" i="13" s="1"/>
  <c r="AE1158" i="13"/>
  <c r="AF1158" i="13" s="1"/>
  <c r="AE1156" i="13"/>
  <c r="AF1156" i="13" s="1"/>
  <c r="AE1155" i="13"/>
  <c r="AF1155" i="13" s="1"/>
  <c r="AE1153" i="13"/>
  <c r="AF1153" i="13" s="1"/>
  <c r="AE1151" i="13"/>
  <c r="AF1151" i="13" s="1"/>
  <c r="AE1149" i="13"/>
  <c r="AF1149" i="13" s="1"/>
  <c r="AE1147" i="13"/>
  <c r="AF1147" i="13" s="1"/>
  <c r="AE1145" i="13"/>
  <c r="AF1145" i="13" s="1"/>
  <c r="AE1144" i="13"/>
  <c r="AF1144" i="13" s="1"/>
  <c r="AE1142" i="13"/>
  <c r="AF1142" i="13" s="1"/>
  <c r="AE1140" i="13"/>
  <c r="AF1140" i="13" s="1"/>
  <c r="AE1138" i="13"/>
  <c r="AF1138" i="13" s="1"/>
  <c r="AE1136" i="13"/>
  <c r="AF1136" i="13" s="1"/>
  <c r="AE1134" i="13"/>
  <c r="AF1134" i="13" s="1"/>
  <c r="AE1132" i="13"/>
  <c r="AF1132" i="13" s="1"/>
  <c r="AE1130" i="13"/>
  <c r="AF1130" i="13" s="1"/>
  <c r="AE1126" i="13"/>
  <c r="AF1126" i="13" s="1"/>
  <c r="AE1124" i="13"/>
  <c r="AF1124" i="13" s="1"/>
  <c r="AE1121" i="13"/>
  <c r="AF1121" i="13" s="1"/>
  <c r="AE1119" i="13"/>
  <c r="AF1119" i="13" s="1"/>
  <c r="AE1117" i="13"/>
  <c r="AF1117" i="13" s="1"/>
  <c r="AE1115" i="13"/>
  <c r="AF1115" i="13" s="1"/>
  <c r="AE1113" i="13"/>
  <c r="AF1113" i="13" s="1"/>
  <c r="AE1111" i="13"/>
  <c r="AF1111" i="13" s="1"/>
  <c r="AE1109" i="13"/>
  <c r="AF1109" i="13" s="1"/>
  <c r="AE1107" i="13"/>
  <c r="AF1107" i="13" s="1"/>
  <c r="AE1105" i="13"/>
  <c r="AF1105" i="13" s="1"/>
  <c r="AE1103" i="13"/>
  <c r="AF1103" i="13" s="1"/>
  <c r="AE1101" i="13"/>
  <c r="AF1101" i="13" s="1"/>
  <c r="AE1099" i="13"/>
  <c r="AF1099" i="13" s="1"/>
  <c r="AE1097" i="13"/>
  <c r="AF1097" i="13" s="1"/>
  <c r="AE1095" i="13"/>
  <c r="AF1095" i="13" s="1"/>
  <c r="AE1093" i="13"/>
  <c r="AF1093" i="13" s="1"/>
  <c r="AE1091" i="13"/>
  <c r="AF1091" i="13" s="1"/>
  <c r="AE1089" i="13"/>
  <c r="AF1089" i="13" s="1"/>
  <c r="AE1087" i="13"/>
  <c r="AF1087" i="13" s="1"/>
  <c r="AE1085" i="13"/>
  <c r="AF1085" i="13" s="1"/>
  <c r="AE1083" i="13"/>
  <c r="AF1083" i="13" s="1"/>
  <c r="AE1081" i="13"/>
  <c r="AF1081" i="13" s="1"/>
  <c r="AE1079" i="13"/>
  <c r="AF1079" i="13" s="1"/>
  <c r="AE1077" i="13"/>
  <c r="AF1077" i="13" s="1"/>
  <c r="AE1075" i="13"/>
  <c r="AF1075" i="13" s="1"/>
  <c r="AE1073" i="13"/>
  <c r="AF1073" i="13" s="1"/>
  <c r="AE1071" i="13"/>
  <c r="AF1071" i="13" s="1"/>
  <c r="AE1069" i="13"/>
  <c r="AF1069" i="13" s="1"/>
  <c r="AE1067" i="13"/>
  <c r="AF1067" i="13" s="1"/>
  <c r="AE1065" i="13"/>
  <c r="AF1065" i="13" s="1"/>
  <c r="AE1063" i="13"/>
  <c r="AF1063" i="13" s="1"/>
  <c r="AE1061" i="13"/>
  <c r="AF1061" i="13" s="1"/>
  <c r="AE1059" i="13"/>
  <c r="AF1059" i="13" s="1"/>
  <c r="AE1057" i="13"/>
  <c r="AF1057" i="13" s="1"/>
  <c r="AE1055" i="13"/>
  <c r="AF1055" i="13" s="1"/>
  <c r="AE1053" i="13"/>
  <c r="AF1053" i="13" s="1"/>
  <c r="AE1050" i="13"/>
  <c r="AF1050" i="13" s="1"/>
  <c r="AE957" i="13"/>
  <c r="AF957" i="13" s="1"/>
  <c r="AE25" i="13"/>
  <c r="AF25" i="13" s="1"/>
  <c r="AE3010" i="13"/>
  <c r="AF3010" i="13" s="1"/>
  <c r="AE3006" i="13"/>
  <c r="AF3006" i="13" s="1"/>
  <c r="AE3002" i="13"/>
  <c r="AF3002" i="13" s="1"/>
  <c r="AE2999" i="13"/>
  <c r="AF2999" i="13" s="1"/>
  <c r="AE2995" i="13"/>
  <c r="AF2995" i="13" s="1"/>
  <c r="AE2991" i="13"/>
  <c r="AF2991" i="13" s="1"/>
  <c r="AE2986" i="13"/>
  <c r="AF2986" i="13" s="1"/>
  <c r="AE2983" i="13"/>
  <c r="AF2983" i="13" s="1"/>
  <c r="AE2978" i="13"/>
  <c r="AF2978" i="13" s="1"/>
  <c r="AE2975" i="13"/>
  <c r="AF2975" i="13" s="1"/>
  <c r="AE2971" i="13"/>
  <c r="AF2971" i="13" s="1"/>
  <c r="AE2967" i="13"/>
  <c r="AF2967" i="13" s="1"/>
  <c r="AE2963" i="13"/>
  <c r="AF2963" i="13" s="1"/>
  <c r="AE2959" i="13"/>
  <c r="AF2959" i="13" s="1"/>
  <c r="AE2955" i="13"/>
  <c r="AF2955" i="13" s="1"/>
  <c r="AE2951" i="13"/>
  <c r="AF2951" i="13" s="1"/>
  <c r="AE2947" i="13"/>
  <c r="AF2947" i="13" s="1"/>
  <c r="AE2943" i="13"/>
  <c r="AF2943" i="13" s="1"/>
  <c r="AE2939" i="13"/>
  <c r="AF2939" i="13" s="1"/>
  <c r="AE2935" i="13"/>
  <c r="AF2935" i="13" s="1"/>
  <c r="AE2931" i="13"/>
  <c r="AF2931" i="13" s="1"/>
  <c r="AE2927" i="13"/>
  <c r="AF2927" i="13" s="1"/>
  <c r="AE2923" i="13"/>
  <c r="AF2923" i="13" s="1"/>
  <c r="AE2919" i="13"/>
  <c r="AF2919" i="13" s="1"/>
  <c r="AE2915" i="13"/>
  <c r="AF2915" i="13" s="1"/>
  <c r="AE2911" i="13"/>
  <c r="AF2911" i="13" s="1"/>
  <c r="AE2907" i="13"/>
  <c r="AF2907" i="13" s="1"/>
  <c r="AE2903" i="13"/>
  <c r="AF2903" i="13" s="1"/>
  <c r="AE2899" i="13"/>
  <c r="AF2899" i="13" s="1"/>
  <c r="AE2895" i="13"/>
  <c r="AF2895" i="13" s="1"/>
  <c r="AE2891" i="13"/>
  <c r="AF2891" i="13" s="1"/>
  <c r="AE2887" i="13"/>
  <c r="AF2887" i="13" s="1"/>
  <c r="AE2883" i="13"/>
  <c r="AF2883" i="13" s="1"/>
  <c r="AE2879" i="13"/>
  <c r="AF2879" i="13" s="1"/>
  <c r="AE2875" i="13"/>
  <c r="AF2875" i="13" s="1"/>
  <c r="AE2871" i="13"/>
  <c r="AF2871" i="13" s="1"/>
  <c r="AE2867" i="13"/>
  <c r="AF2867" i="13" s="1"/>
  <c r="AE2863" i="13"/>
  <c r="AF2863" i="13" s="1"/>
  <c r="AE2859" i="13"/>
  <c r="AF2859" i="13" s="1"/>
  <c r="AE2855" i="13"/>
  <c r="AF2855" i="13" s="1"/>
  <c r="AE2851" i="13"/>
  <c r="AF2851" i="13" s="1"/>
  <c r="AE2847" i="13"/>
  <c r="AF2847" i="13" s="1"/>
  <c r="AE2843" i="13"/>
  <c r="AF2843" i="13" s="1"/>
  <c r="AE2839" i="13"/>
  <c r="AF2839" i="13" s="1"/>
  <c r="AE2836" i="13"/>
  <c r="AF2836" i="13" s="1"/>
  <c r="AE2832" i="13"/>
  <c r="AF2832" i="13" s="1"/>
  <c r="AE2827" i="13"/>
  <c r="AF2827" i="13" s="1"/>
  <c r="AE2823" i="13"/>
  <c r="AF2823" i="13" s="1"/>
  <c r="AE2818" i="13"/>
  <c r="AF2818" i="13" s="1"/>
  <c r="AE2814" i="13"/>
  <c r="AF2814" i="13" s="1"/>
  <c r="AE2810" i="13"/>
  <c r="AF2810" i="13" s="1"/>
  <c r="AE2806" i="13"/>
  <c r="AF2806" i="13" s="1"/>
  <c r="AE2802" i="13"/>
  <c r="AF2802" i="13" s="1"/>
  <c r="AE2798" i="13"/>
  <c r="AF2798" i="13" s="1"/>
  <c r="AE2794" i="13"/>
  <c r="AF2794" i="13" s="1"/>
  <c r="AE2791" i="13"/>
  <c r="AF2791" i="13" s="1"/>
  <c r="AE2788" i="13"/>
  <c r="AF2788" i="13" s="1"/>
  <c r="AE2786" i="13"/>
  <c r="AF2786" i="13" s="1"/>
  <c r="AE2782" i="13"/>
  <c r="AF2782" i="13" s="1"/>
  <c r="AE2779" i="13"/>
  <c r="AF2779" i="13" s="1"/>
  <c r="AE2776" i="13"/>
  <c r="AF2776" i="13" s="1"/>
  <c r="AE2774" i="13"/>
  <c r="AF2774" i="13" s="1"/>
  <c r="AE2770" i="13"/>
  <c r="AF2770" i="13" s="1"/>
  <c r="AE2767" i="13"/>
  <c r="AF2767" i="13" s="1"/>
  <c r="AE2763" i="13"/>
  <c r="AF2763" i="13" s="1"/>
  <c r="AE2760" i="13"/>
  <c r="AF2760" i="13" s="1"/>
  <c r="AE2757" i="13"/>
  <c r="AF2757" i="13" s="1"/>
  <c r="AE2755" i="13"/>
  <c r="AF2755" i="13" s="1"/>
  <c r="AE2751" i="13"/>
  <c r="AF2751" i="13" s="1"/>
  <c r="AE2749" i="13"/>
  <c r="AF2749" i="13" s="1"/>
  <c r="AE2745" i="13"/>
  <c r="AF2745" i="13" s="1"/>
  <c r="AE2742" i="13"/>
  <c r="AF2742" i="13" s="1"/>
  <c r="AE2740" i="13"/>
  <c r="AF2740" i="13" s="1"/>
  <c r="AE2736" i="13"/>
  <c r="AF2736" i="13" s="1"/>
  <c r="AE2734" i="13"/>
  <c r="AF2734" i="13" s="1"/>
  <c r="AE2731" i="13"/>
  <c r="AF2731" i="13" s="1"/>
  <c r="AE2727" i="13"/>
  <c r="AF2727" i="13" s="1"/>
  <c r="AE2724" i="13"/>
  <c r="AF2724" i="13" s="1"/>
  <c r="AE2721" i="13"/>
  <c r="AF2721" i="13" s="1"/>
  <c r="AE2718" i="13"/>
  <c r="AF2718" i="13" s="1"/>
  <c r="AE2715" i="13"/>
  <c r="AF2715" i="13" s="1"/>
  <c r="AE2713" i="13"/>
  <c r="AF2713" i="13" s="1"/>
  <c r="AE2709" i="13"/>
  <c r="AF2709" i="13" s="1"/>
  <c r="AE2707" i="13"/>
  <c r="AF2707" i="13" s="1"/>
  <c r="AE2703" i="13"/>
  <c r="AF2703" i="13" s="1"/>
  <c r="AE2701" i="13"/>
  <c r="AF2701" i="13" s="1"/>
  <c r="AE2697" i="13"/>
  <c r="AF2697" i="13" s="1"/>
  <c r="AE2694" i="13"/>
  <c r="AF2694" i="13" s="1"/>
  <c r="AE2692" i="13"/>
  <c r="AF2692" i="13" s="1"/>
  <c r="AE2688" i="13"/>
  <c r="AF2688" i="13" s="1"/>
  <c r="AE2685" i="13"/>
  <c r="AF2685" i="13" s="1"/>
  <c r="AE2682" i="13"/>
  <c r="AF2682" i="13" s="1"/>
  <c r="AE2680" i="13"/>
  <c r="AF2680" i="13" s="1"/>
  <c r="AE2677" i="13"/>
  <c r="AF2677" i="13" s="1"/>
  <c r="AE2673" i="13"/>
  <c r="AF2673" i="13" s="1"/>
  <c r="AE2670" i="13"/>
  <c r="AF2670" i="13" s="1"/>
  <c r="AE2667" i="13"/>
  <c r="AF2667" i="13" s="1"/>
  <c r="AE2665" i="13"/>
  <c r="AF2665" i="13" s="1"/>
  <c r="AE2661" i="13"/>
  <c r="AF2661" i="13" s="1"/>
  <c r="AE2659" i="13"/>
  <c r="AF2659" i="13" s="1"/>
  <c r="AE2655" i="13"/>
  <c r="AF2655" i="13" s="1"/>
  <c r="AE2653" i="13"/>
  <c r="AF2653" i="13" s="1"/>
  <c r="AE2649" i="13"/>
  <c r="AF2649" i="13" s="1"/>
  <c r="AE2647" i="13"/>
  <c r="AF2647" i="13" s="1"/>
  <c r="AE2643" i="13"/>
  <c r="AF2643" i="13" s="1"/>
  <c r="AE2640" i="13"/>
  <c r="AF2640" i="13" s="1"/>
  <c r="AE2638" i="13"/>
  <c r="AF2638" i="13" s="1"/>
  <c r="AE2635" i="13"/>
  <c r="AF2635" i="13" s="1"/>
  <c r="AE2632" i="13"/>
  <c r="AF2632" i="13" s="1"/>
  <c r="AE2629" i="13"/>
  <c r="AF2629" i="13" s="1"/>
  <c r="AE2625" i="13"/>
  <c r="AF2625" i="13" s="1"/>
  <c r="AE2622" i="13"/>
  <c r="AF2622" i="13" s="1"/>
  <c r="AE2619" i="13"/>
  <c r="AF2619" i="13" s="1"/>
  <c r="AE2616" i="13"/>
  <c r="AF2616" i="13" s="1"/>
  <c r="AE2613" i="13"/>
  <c r="AF2613" i="13" s="1"/>
  <c r="AE2609" i="13"/>
  <c r="AF2609" i="13" s="1"/>
  <c r="AE2607" i="13"/>
  <c r="AF2607" i="13" s="1"/>
  <c r="AE2603" i="13"/>
  <c r="AF2603" i="13" s="1"/>
  <c r="AE2600" i="13"/>
  <c r="AF2600" i="13" s="1"/>
  <c r="AE2597" i="13"/>
  <c r="AF2597" i="13" s="1"/>
  <c r="AE2594" i="13"/>
  <c r="AF2594" i="13" s="1"/>
  <c r="AE2592" i="13"/>
  <c r="AF2592" i="13" s="1"/>
  <c r="AE2588" i="13"/>
  <c r="AF2588" i="13" s="1"/>
  <c r="AE2586" i="13"/>
  <c r="AF2586" i="13" s="1"/>
  <c r="AE2582" i="13"/>
  <c r="AF2582" i="13" s="1"/>
  <c r="AE2580" i="13"/>
  <c r="AF2580" i="13" s="1"/>
  <c r="AE2577" i="13"/>
  <c r="AF2577" i="13" s="1"/>
  <c r="AE2573" i="13"/>
  <c r="AF2573" i="13" s="1"/>
  <c r="AE2571" i="13"/>
  <c r="AF2571" i="13" s="1"/>
  <c r="AE2567" i="13"/>
  <c r="AF2567" i="13" s="1"/>
  <c r="AE2564" i="13"/>
  <c r="AF2564" i="13" s="1"/>
  <c r="AE2562" i="13"/>
  <c r="AF2562" i="13" s="1"/>
  <c r="AE2559" i="13"/>
  <c r="AF2559" i="13" s="1"/>
  <c r="AE2556" i="13"/>
  <c r="AF2556" i="13" s="1"/>
  <c r="AE2552" i="13"/>
  <c r="AF2552" i="13" s="1"/>
  <c r="AE2549" i="13"/>
  <c r="AF2549" i="13" s="1"/>
  <c r="AE2547" i="13"/>
  <c r="AF2547" i="13" s="1"/>
  <c r="AE2544" i="13"/>
  <c r="AF2544" i="13" s="1"/>
  <c r="AE2541" i="13"/>
  <c r="AF2541" i="13" s="1"/>
  <c r="AE2538" i="13"/>
  <c r="AF2538" i="13" s="1"/>
  <c r="AE2535" i="13"/>
  <c r="AF2535" i="13" s="1"/>
  <c r="AE2532" i="13"/>
  <c r="AF2532" i="13" s="1"/>
  <c r="AE2528" i="13"/>
  <c r="AF2528" i="13" s="1"/>
  <c r="AE2526" i="13"/>
  <c r="AF2526" i="13" s="1"/>
  <c r="AE2523" i="13"/>
  <c r="AF2523" i="13" s="1"/>
  <c r="AE2520" i="13"/>
  <c r="AF2520" i="13" s="1"/>
  <c r="AE2517" i="13"/>
  <c r="AF2517" i="13" s="1"/>
  <c r="AE2513" i="13"/>
  <c r="AF2513" i="13" s="1"/>
  <c r="AE2510" i="13"/>
  <c r="AF2510" i="13" s="1"/>
  <c r="AE2507" i="13"/>
  <c r="AF2507" i="13" s="1"/>
  <c r="AE2504" i="13"/>
  <c r="AF2504" i="13" s="1"/>
  <c r="AE2500" i="13"/>
  <c r="AF2500" i="13" s="1"/>
  <c r="AE2497" i="13"/>
  <c r="AF2497" i="13" s="1"/>
  <c r="AE2495" i="13"/>
  <c r="AF2495" i="13" s="1"/>
  <c r="AE2491" i="13"/>
  <c r="AF2491" i="13" s="1"/>
  <c r="AE2489" i="13"/>
  <c r="AF2489" i="13" s="1"/>
  <c r="AE2485" i="13"/>
  <c r="AF2485" i="13" s="1"/>
  <c r="AE2483" i="13"/>
  <c r="AF2483" i="13" s="1"/>
  <c r="AE2479" i="13"/>
  <c r="AF2479" i="13" s="1"/>
  <c r="AE2477" i="13"/>
  <c r="AF2477" i="13" s="1"/>
  <c r="AE2473" i="13"/>
  <c r="AF2473" i="13" s="1"/>
  <c r="AE2471" i="13"/>
  <c r="AF2471" i="13" s="1"/>
  <c r="AE2467" i="13"/>
  <c r="AF2467" i="13" s="1"/>
  <c r="AE2464" i="13"/>
  <c r="AF2464" i="13" s="1"/>
  <c r="AE2463" i="13"/>
  <c r="AF2463" i="13" s="1"/>
  <c r="AE2460" i="13"/>
  <c r="AF2460" i="13" s="1"/>
  <c r="AE2455" i="13"/>
  <c r="AF2455" i="13" s="1"/>
  <c r="AE2453" i="13"/>
  <c r="AF2453" i="13" s="1"/>
  <c r="AE2449" i="13"/>
  <c r="AF2449" i="13" s="1"/>
  <c r="AE2447" i="13"/>
  <c r="AF2447" i="13" s="1"/>
  <c r="AE2443" i="13"/>
  <c r="AF2443" i="13" s="1"/>
  <c r="AE2440" i="13"/>
  <c r="AF2440" i="13" s="1"/>
  <c r="AE2437" i="13"/>
  <c r="AF2437" i="13" s="1"/>
  <c r="AE2435" i="13"/>
  <c r="AF2435" i="13" s="1"/>
  <c r="AE2432" i="13"/>
  <c r="AF2432" i="13" s="1"/>
  <c r="AE2429" i="13"/>
  <c r="AF2429" i="13" s="1"/>
  <c r="AE2426" i="13"/>
  <c r="AF2426" i="13" s="1"/>
  <c r="AE2423" i="13"/>
  <c r="AF2423" i="13" s="1"/>
  <c r="AE2419" i="13"/>
  <c r="AF2419" i="13" s="1"/>
  <c r="AE2417" i="13"/>
  <c r="AF2417" i="13" s="1"/>
  <c r="AE2414" i="13"/>
  <c r="AF2414" i="13" s="1"/>
  <c r="AE2411" i="13"/>
  <c r="AF2411" i="13" s="1"/>
  <c r="AE2407" i="13"/>
  <c r="AF2407" i="13" s="1"/>
  <c r="AE2405" i="13"/>
  <c r="AF2405" i="13" s="1"/>
  <c r="AE2401" i="13"/>
  <c r="AF2401" i="13" s="1"/>
  <c r="AE2398" i="13"/>
  <c r="AF2398" i="13" s="1"/>
  <c r="AE2395" i="13"/>
  <c r="AF2395" i="13" s="1"/>
  <c r="AE2392" i="13"/>
  <c r="AF2392" i="13" s="1"/>
  <c r="AE2390" i="13"/>
  <c r="AF2390" i="13" s="1"/>
  <c r="AE2387" i="13"/>
  <c r="AF2387" i="13" s="1"/>
  <c r="AE2384" i="13"/>
  <c r="AF2384" i="13" s="1"/>
  <c r="AE2381" i="13"/>
  <c r="AF2381" i="13" s="1"/>
  <c r="AE2376" i="13"/>
  <c r="AF2376" i="13" s="1"/>
  <c r="AE2374" i="13"/>
  <c r="AF2374" i="13" s="1"/>
  <c r="AE2370" i="13"/>
  <c r="AF2370" i="13" s="1"/>
  <c r="AE2367" i="13"/>
  <c r="AF2367" i="13" s="1"/>
  <c r="AE2364" i="13"/>
  <c r="AF2364" i="13" s="1"/>
  <c r="AE2362" i="13"/>
  <c r="AF2362" i="13" s="1"/>
  <c r="AE2358" i="13"/>
  <c r="AF2358" i="13" s="1"/>
  <c r="AE2356" i="13"/>
  <c r="AF2356" i="13" s="1"/>
  <c r="AE2352" i="13"/>
  <c r="AF2352" i="13" s="1"/>
  <c r="AE2350" i="13"/>
  <c r="AF2350" i="13" s="1"/>
  <c r="AE2346" i="13"/>
  <c r="AF2346" i="13" s="1"/>
  <c r="AE2343" i="13"/>
  <c r="AF2343" i="13" s="1"/>
  <c r="AE2340" i="13"/>
  <c r="AF2340" i="13" s="1"/>
  <c r="AE2338" i="13"/>
  <c r="AF2338" i="13" s="1"/>
  <c r="AE2334" i="13"/>
  <c r="AF2334" i="13" s="1"/>
  <c r="AE2332" i="13"/>
  <c r="AF2332" i="13" s="1"/>
  <c r="AE2329" i="13"/>
  <c r="AF2329" i="13" s="1"/>
  <c r="AE2326" i="13"/>
  <c r="AF2326" i="13" s="1"/>
  <c r="AE2322" i="13"/>
  <c r="AF2322" i="13" s="1"/>
  <c r="AE2319" i="13"/>
  <c r="AF2319" i="13" s="1"/>
  <c r="AE2317" i="13"/>
  <c r="AF2317" i="13" s="1"/>
  <c r="AE2314" i="13"/>
  <c r="AF2314" i="13" s="1"/>
  <c r="AE2310" i="13"/>
  <c r="AF2310" i="13" s="1"/>
  <c r="AE2308" i="13"/>
  <c r="AF2308" i="13" s="1"/>
  <c r="AE2304" i="13"/>
  <c r="AF2304" i="13" s="1"/>
  <c r="AE2301" i="13"/>
  <c r="AF2301" i="13" s="1"/>
  <c r="AE2299" i="13"/>
  <c r="AF2299" i="13" s="1"/>
  <c r="AE2295" i="13"/>
  <c r="AF2295" i="13" s="1"/>
  <c r="AE2293" i="13"/>
  <c r="AF2293" i="13" s="1"/>
  <c r="AE2290" i="13"/>
  <c r="AF2290" i="13" s="1"/>
  <c r="AE2287" i="13"/>
  <c r="AF2287" i="13" s="1"/>
  <c r="AE2284" i="13"/>
  <c r="AF2284" i="13" s="1"/>
  <c r="AE2281" i="13"/>
  <c r="AF2281" i="13" s="1"/>
  <c r="AE2278" i="13"/>
  <c r="AF2278" i="13" s="1"/>
  <c r="AE2274" i="13"/>
  <c r="AF2274" i="13" s="1"/>
  <c r="AE2272" i="13"/>
  <c r="AF2272" i="13" s="1"/>
  <c r="AE2269" i="13"/>
  <c r="AF2269" i="13" s="1"/>
  <c r="AE2266" i="13"/>
  <c r="AF2266" i="13" s="1"/>
  <c r="AE2263" i="13"/>
  <c r="AF2263" i="13" s="1"/>
  <c r="AE2259" i="13"/>
  <c r="AF2259" i="13" s="1"/>
  <c r="AE2256" i="13"/>
  <c r="AF2256" i="13" s="1"/>
  <c r="AE2254" i="13"/>
  <c r="AF2254" i="13" s="1"/>
  <c r="AE2250" i="13"/>
  <c r="AF2250" i="13" s="1"/>
  <c r="AE2247" i="13"/>
  <c r="AF2247" i="13" s="1"/>
  <c r="AE2245" i="13"/>
  <c r="AF2245" i="13" s="1"/>
  <c r="AE2242" i="13"/>
  <c r="AF2242" i="13" s="1"/>
  <c r="AE2238" i="13"/>
  <c r="AF2238" i="13" s="1"/>
  <c r="AE2236" i="13"/>
  <c r="AF2236" i="13" s="1"/>
  <c r="AE2233" i="13"/>
  <c r="AF2233" i="13" s="1"/>
  <c r="AE2230" i="13"/>
  <c r="AF2230" i="13" s="1"/>
  <c r="AE2226" i="13"/>
  <c r="AF2226" i="13" s="1"/>
  <c r="AE2223" i="13"/>
  <c r="AF2223" i="13" s="1"/>
  <c r="AE2220" i="13"/>
  <c r="AF2220" i="13" s="1"/>
  <c r="AE2218" i="13"/>
  <c r="AF2218" i="13" s="1"/>
  <c r="AE2214" i="13"/>
  <c r="AF2214" i="13" s="1"/>
  <c r="AE2212" i="13"/>
  <c r="AF2212" i="13" s="1"/>
  <c r="AE2209" i="13"/>
  <c r="AF2209" i="13" s="1"/>
  <c r="AE2206" i="13"/>
  <c r="AF2206" i="13" s="1"/>
  <c r="AE2202" i="13"/>
  <c r="AF2202" i="13" s="1"/>
  <c r="AE2199" i="13"/>
  <c r="AF2199" i="13" s="1"/>
  <c r="AE2197" i="13"/>
  <c r="AF2197" i="13" s="1"/>
  <c r="AE2193" i="13"/>
  <c r="AF2193" i="13" s="1"/>
  <c r="AE2191" i="13"/>
  <c r="AF2191" i="13" s="1"/>
  <c r="AE2188" i="13"/>
  <c r="AF2188" i="13" s="1"/>
  <c r="AE2184" i="13"/>
  <c r="AF2184" i="13" s="1"/>
  <c r="AE2181" i="13"/>
  <c r="AF2181" i="13" s="1"/>
  <c r="AE2178" i="13"/>
  <c r="AF2178" i="13" s="1"/>
  <c r="AE2175" i="13"/>
  <c r="AF2175" i="13" s="1"/>
  <c r="AE2172" i="13"/>
  <c r="AF2172" i="13" s="1"/>
  <c r="AE2170" i="13"/>
  <c r="AF2170" i="13" s="1"/>
  <c r="AE2166" i="13"/>
  <c r="AF2166" i="13" s="1"/>
  <c r="AE2165" i="13"/>
  <c r="AF2165" i="13" s="1"/>
  <c r="AE2161" i="13"/>
  <c r="AF2161" i="13" s="1"/>
  <c r="AE2158" i="13"/>
  <c r="AF2158" i="13" s="1"/>
  <c r="AE2154" i="13"/>
  <c r="AF2154" i="13" s="1"/>
  <c r="AE2151" i="13"/>
  <c r="AF2151" i="13" s="1"/>
  <c r="AE2148" i="13"/>
  <c r="AF2148" i="13" s="1"/>
  <c r="AE2145" i="13"/>
  <c r="AF2145" i="13" s="1"/>
  <c r="AE2142" i="13"/>
  <c r="AF2142" i="13" s="1"/>
  <c r="AE2140" i="13"/>
  <c r="AF2140" i="13" s="1"/>
  <c r="AE2136" i="13"/>
  <c r="AF2136" i="13" s="1"/>
  <c r="AE2133" i="13"/>
  <c r="AF2133" i="13" s="1"/>
  <c r="AE2131" i="13"/>
  <c r="AF2131" i="13" s="1"/>
  <c r="AE2127" i="13"/>
  <c r="AF2127" i="13" s="1"/>
  <c r="AE2124" i="13"/>
  <c r="AF2124" i="13" s="1"/>
  <c r="AE2122" i="13"/>
  <c r="AF2122" i="13" s="1"/>
  <c r="AE2119" i="13"/>
  <c r="AF2119" i="13" s="1"/>
  <c r="AE2116" i="13"/>
  <c r="AF2116" i="13" s="1"/>
  <c r="AE2113" i="13"/>
  <c r="AF2113" i="13" s="1"/>
  <c r="AE2110" i="13"/>
  <c r="AF2110" i="13" s="1"/>
  <c r="AE2106" i="13"/>
  <c r="AF2106" i="13" s="1"/>
  <c r="AE2103" i="13"/>
  <c r="AF2103" i="13" s="1"/>
  <c r="AE2100" i="13"/>
  <c r="AF2100" i="13" s="1"/>
  <c r="AE2097" i="13"/>
  <c r="AF2097" i="13" s="1"/>
  <c r="AE2095" i="13"/>
  <c r="AF2095" i="13" s="1"/>
  <c r="AE2091" i="13"/>
  <c r="AF2091" i="13" s="1"/>
  <c r="AE2089" i="13"/>
  <c r="AF2089" i="13" s="1"/>
  <c r="AE2085" i="13"/>
  <c r="AF2085" i="13" s="1"/>
  <c r="AE2082" i="13"/>
  <c r="AF2082" i="13" s="1"/>
  <c r="AE2080" i="13"/>
  <c r="AF2080" i="13" s="1"/>
  <c r="AE2076" i="13"/>
  <c r="AF2076" i="13" s="1"/>
  <c r="AE2074" i="13"/>
  <c r="AF2074" i="13" s="1"/>
  <c r="AE2070" i="13"/>
  <c r="AF2070" i="13" s="1"/>
  <c r="AE2068" i="13"/>
  <c r="AF2068" i="13" s="1"/>
  <c r="AE2065" i="13"/>
  <c r="AF2065" i="13" s="1"/>
  <c r="AE2062" i="13"/>
  <c r="AF2062" i="13" s="1"/>
  <c r="AE2058" i="13"/>
  <c r="AF2058" i="13" s="1"/>
  <c r="AE2055" i="13"/>
  <c r="AF2055" i="13" s="1"/>
  <c r="AE2053" i="13"/>
  <c r="AF2053" i="13" s="1"/>
  <c r="AE2050" i="13"/>
  <c r="AF2050" i="13" s="1"/>
  <c r="AE2047" i="13"/>
  <c r="AF2047" i="13" s="1"/>
  <c r="AE2043" i="13"/>
  <c r="AF2043" i="13" s="1"/>
  <c r="AE2040" i="13"/>
  <c r="AF2040" i="13" s="1"/>
  <c r="AE2037" i="13"/>
  <c r="AF2037" i="13" s="1"/>
  <c r="AE2034" i="13"/>
  <c r="AF2034" i="13" s="1"/>
  <c r="AE2031" i="13"/>
  <c r="AF2031" i="13" s="1"/>
  <c r="AE2028" i="13"/>
  <c r="AF2028" i="13" s="1"/>
  <c r="AE2026" i="13"/>
  <c r="AF2026" i="13" s="1"/>
  <c r="AE2022" i="13"/>
  <c r="AF2022" i="13" s="1"/>
  <c r="AE2019" i="13"/>
  <c r="AF2019" i="13" s="1"/>
  <c r="AE2017" i="13"/>
  <c r="AF2017" i="13" s="1"/>
  <c r="AE2013" i="13"/>
  <c r="AF2013" i="13" s="1"/>
  <c r="AE2010" i="13"/>
  <c r="AF2010" i="13" s="1"/>
  <c r="AE2007" i="13"/>
  <c r="AF2007" i="13" s="1"/>
  <c r="AE2004" i="13"/>
  <c r="AF2004" i="13" s="1"/>
  <c r="AE2001" i="13"/>
  <c r="AF2001" i="13" s="1"/>
  <c r="AE1998" i="13"/>
  <c r="AF1998" i="13" s="1"/>
  <c r="AE1995" i="13"/>
  <c r="AF1995" i="13" s="1"/>
  <c r="AE1992" i="13"/>
  <c r="AF1992" i="13" s="1"/>
  <c r="AE1989" i="13"/>
  <c r="AF1989" i="13" s="1"/>
  <c r="AE1986" i="13"/>
  <c r="AF1986" i="13" s="1"/>
  <c r="AE1984" i="13"/>
  <c r="AF1984" i="13" s="1"/>
  <c r="AE1981" i="13"/>
  <c r="AF1981" i="13" s="1"/>
  <c r="AE1978" i="13"/>
  <c r="AF1978" i="13" s="1"/>
  <c r="AE1975" i="13"/>
  <c r="AF1975" i="13" s="1"/>
  <c r="AE1972" i="13"/>
  <c r="AF1972" i="13" s="1"/>
  <c r="AE1969" i="13"/>
  <c r="AF1969" i="13" s="1"/>
  <c r="AE1966" i="13"/>
  <c r="AF1966" i="13" s="1"/>
  <c r="AE1963" i="13"/>
  <c r="AF1963" i="13" s="1"/>
  <c r="AE1960" i="13"/>
  <c r="AF1960" i="13" s="1"/>
  <c r="AE1957" i="13"/>
  <c r="AF1957" i="13" s="1"/>
  <c r="AE1954" i="13"/>
  <c r="AF1954" i="13" s="1"/>
  <c r="AE1951" i="13"/>
  <c r="AF1951" i="13" s="1"/>
  <c r="AE1948" i="13"/>
  <c r="AF1948" i="13" s="1"/>
  <c r="AE1945" i="13"/>
  <c r="AF1945" i="13" s="1"/>
  <c r="AE1941" i="13"/>
  <c r="AF1941" i="13" s="1"/>
  <c r="AE1937" i="13"/>
  <c r="AF1937" i="13" s="1"/>
  <c r="AE1935" i="13"/>
  <c r="AF1935" i="13" s="1"/>
  <c r="AE1932" i="13"/>
  <c r="AF1932" i="13" s="1"/>
  <c r="AE1928" i="13"/>
  <c r="AF1928" i="13" s="1"/>
  <c r="AE1926" i="13"/>
  <c r="AF1926" i="13" s="1"/>
  <c r="AE1923" i="13"/>
  <c r="AF1923" i="13" s="1"/>
  <c r="AE1919" i="13"/>
  <c r="AF1919" i="13" s="1"/>
  <c r="AE1916" i="13"/>
  <c r="AF1916" i="13" s="1"/>
  <c r="AE1913" i="13"/>
  <c r="AF1913" i="13" s="1"/>
  <c r="AE1911" i="13"/>
  <c r="AF1911" i="13" s="1"/>
  <c r="AE1907" i="13"/>
  <c r="AF1907" i="13" s="1"/>
  <c r="AE1904" i="13"/>
  <c r="AF1904" i="13" s="1"/>
  <c r="AE1902" i="13"/>
  <c r="AF1902" i="13" s="1"/>
  <c r="AE1898" i="13"/>
  <c r="AF1898" i="13" s="1"/>
  <c r="AE1895" i="13"/>
  <c r="AF1895" i="13" s="1"/>
  <c r="AE1893" i="13"/>
  <c r="AF1893" i="13" s="1"/>
  <c r="AE1890" i="13"/>
  <c r="AF1890" i="13" s="1"/>
  <c r="AE1887" i="13"/>
  <c r="AF1887" i="13" s="1"/>
  <c r="AE1884" i="13"/>
  <c r="AF1884" i="13" s="1"/>
  <c r="AE1881" i="13"/>
  <c r="AF1881" i="13" s="1"/>
  <c r="AE1878" i="13"/>
  <c r="AF1878" i="13" s="1"/>
  <c r="AE1874" i="13"/>
  <c r="AF1874" i="13" s="1"/>
  <c r="AE1871" i="13"/>
  <c r="AF1871" i="13" s="1"/>
  <c r="AE1868" i="13"/>
  <c r="AF1868" i="13" s="1"/>
  <c r="AE1865" i="13"/>
  <c r="AF1865" i="13" s="1"/>
  <c r="AE1862" i="13"/>
  <c r="AF1862" i="13" s="1"/>
  <c r="AE1859" i="13"/>
  <c r="AF1859" i="13" s="1"/>
  <c r="AE1856" i="13"/>
  <c r="AF1856" i="13" s="1"/>
  <c r="AE1854" i="13"/>
  <c r="AF1854" i="13" s="1"/>
  <c r="AE1851" i="13"/>
  <c r="AF1851" i="13" s="1"/>
  <c r="AE1848" i="13"/>
  <c r="AF1848" i="13" s="1"/>
  <c r="AE1845" i="13"/>
  <c r="AF1845" i="13" s="1"/>
  <c r="AE1841" i="13"/>
  <c r="AF1841" i="13" s="1"/>
  <c r="AE1838" i="13"/>
  <c r="AF1838" i="13" s="1"/>
  <c r="AE1835" i="13"/>
  <c r="AF1835" i="13" s="1"/>
  <c r="AE1832" i="13"/>
  <c r="AF1832" i="13" s="1"/>
  <c r="AE1830" i="13"/>
  <c r="AF1830" i="13" s="1"/>
  <c r="AE1828" i="13"/>
  <c r="AF1828" i="13" s="1"/>
  <c r="AE1826" i="13"/>
  <c r="AF1826" i="13" s="1"/>
  <c r="AE1824" i="13"/>
  <c r="AF1824" i="13" s="1"/>
  <c r="AE1822" i="13"/>
  <c r="AF1822" i="13" s="1"/>
  <c r="AE1820" i="13"/>
  <c r="AF1820" i="13" s="1"/>
  <c r="AE1819" i="13"/>
  <c r="AF1819" i="13" s="1"/>
  <c r="AE1817" i="13"/>
  <c r="AF1817" i="13" s="1"/>
  <c r="AE1814" i="13"/>
  <c r="AF1814" i="13" s="1"/>
  <c r="AE1811" i="13"/>
  <c r="AF1811" i="13" s="1"/>
  <c r="AE1808" i="13"/>
  <c r="AF1808" i="13" s="1"/>
  <c r="AE1804" i="13"/>
  <c r="AF1804" i="13" s="1"/>
  <c r="AE1801" i="13"/>
  <c r="AF1801" i="13" s="1"/>
  <c r="AE1799" i="13"/>
  <c r="AF1799" i="13" s="1"/>
  <c r="AE1796" i="13"/>
  <c r="AF1796" i="13" s="1"/>
  <c r="AE1793" i="13"/>
  <c r="AF1793" i="13" s="1"/>
  <c r="AE1791" i="13"/>
  <c r="AF1791" i="13" s="1"/>
  <c r="AE1787" i="13"/>
  <c r="AF1787" i="13" s="1"/>
  <c r="AE1785" i="13"/>
  <c r="AF1785" i="13" s="1"/>
  <c r="AE1782" i="13"/>
  <c r="AF1782" i="13" s="1"/>
  <c r="AE1777" i="13"/>
  <c r="AF1777" i="13" s="1"/>
  <c r="AE1775" i="13"/>
  <c r="AF1775" i="13" s="1"/>
  <c r="AE1771" i="13"/>
  <c r="AF1771" i="13" s="1"/>
  <c r="AE1769" i="13"/>
  <c r="AF1769" i="13" s="1"/>
  <c r="AE1765" i="13"/>
  <c r="AF1765" i="13" s="1"/>
  <c r="AE1762" i="13"/>
  <c r="AF1762" i="13" s="1"/>
  <c r="AE1760" i="13"/>
  <c r="AF1760" i="13" s="1"/>
  <c r="AE1756" i="13"/>
  <c r="AF1756" i="13" s="1"/>
  <c r="AE1754" i="13"/>
  <c r="AF1754" i="13" s="1"/>
  <c r="AE1750" i="13"/>
  <c r="AF1750" i="13" s="1"/>
  <c r="AE1747" i="13"/>
  <c r="AF1747" i="13" s="1"/>
  <c r="AE1744" i="13"/>
  <c r="AF1744" i="13" s="1"/>
  <c r="AE1741" i="13"/>
  <c r="AF1741" i="13" s="1"/>
  <c r="AE1738" i="13"/>
  <c r="AF1738" i="13" s="1"/>
  <c r="AE1735" i="13"/>
  <c r="AF1735" i="13" s="1"/>
  <c r="AE1732" i="13"/>
  <c r="AF1732" i="13" s="1"/>
  <c r="AE1729" i="13"/>
  <c r="AF1729" i="13" s="1"/>
  <c r="AE1726" i="13"/>
  <c r="AF1726" i="13" s="1"/>
  <c r="AE1724" i="13"/>
  <c r="AF1724" i="13" s="1"/>
  <c r="AE1721" i="13"/>
  <c r="AF1721" i="13" s="1"/>
  <c r="AE1717" i="13"/>
  <c r="AF1717" i="13" s="1"/>
  <c r="AE1714" i="13"/>
  <c r="AF1714" i="13" s="1"/>
  <c r="AE1711" i="13"/>
  <c r="AF1711" i="13" s="1"/>
  <c r="AE1708" i="13"/>
  <c r="AF1708" i="13" s="1"/>
  <c r="AE1706" i="13"/>
  <c r="AF1706" i="13" s="1"/>
  <c r="AE1703" i="13"/>
  <c r="AF1703" i="13" s="1"/>
  <c r="AE1699" i="13"/>
  <c r="AF1699" i="13" s="1"/>
  <c r="AE1697" i="13"/>
  <c r="AF1697" i="13" s="1"/>
  <c r="AE1693" i="13"/>
  <c r="AF1693" i="13" s="1"/>
  <c r="AE1690" i="13"/>
  <c r="AF1690" i="13" s="1"/>
  <c r="AE1688" i="13"/>
  <c r="AF1688" i="13" s="1"/>
  <c r="AE1685" i="13"/>
  <c r="AF1685" i="13" s="1"/>
  <c r="AE1681" i="13"/>
  <c r="AF1681" i="13" s="1"/>
  <c r="AE1679" i="13"/>
  <c r="AF1679" i="13" s="1"/>
  <c r="AE1675" i="13"/>
  <c r="AF1675" i="13" s="1"/>
  <c r="AE1672" i="13"/>
  <c r="AF1672" i="13" s="1"/>
  <c r="AE1670" i="13"/>
  <c r="AF1670" i="13" s="1"/>
  <c r="AE1667" i="13"/>
  <c r="AF1667" i="13" s="1"/>
  <c r="AE1663" i="13"/>
  <c r="AF1663" i="13" s="1"/>
  <c r="AE1660" i="13"/>
  <c r="AF1660" i="13" s="1"/>
  <c r="AE1658" i="13"/>
  <c r="AF1658" i="13" s="1"/>
  <c r="AE1655" i="13"/>
  <c r="AF1655" i="13" s="1"/>
  <c r="AE1652" i="13"/>
  <c r="AF1652" i="13" s="1"/>
  <c r="AE1648" i="13"/>
  <c r="AF1648" i="13" s="1"/>
  <c r="AE1645" i="13"/>
  <c r="AF1645" i="13" s="1"/>
  <c r="AE1643" i="13"/>
  <c r="AF1643" i="13" s="1"/>
  <c r="AE1639" i="13"/>
  <c r="AF1639" i="13" s="1"/>
  <c r="AE1636" i="13"/>
  <c r="AF1636" i="13" s="1"/>
  <c r="AE1634" i="13"/>
  <c r="AF1634" i="13" s="1"/>
  <c r="AE1630" i="13"/>
  <c r="AF1630" i="13" s="1"/>
  <c r="AE1628" i="13"/>
  <c r="AF1628" i="13" s="1"/>
  <c r="AE1625" i="13"/>
  <c r="AF1625" i="13" s="1"/>
  <c r="AE1622" i="13"/>
  <c r="AF1622" i="13" s="1"/>
  <c r="AE1618" i="13"/>
  <c r="AF1618" i="13" s="1"/>
  <c r="AE1615" i="13"/>
  <c r="AF1615" i="13" s="1"/>
  <c r="AE1612" i="13"/>
  <c r="AF1612" i="13" s="1"/>
  <c r="AE1610" i="13"/>
  <c r="AF1610" i="13" s="1"/>
  <c r="AE1606" i="13"/>
  <c r="AF1606" i="13" s="1"/>
  <c r="AE1603" i="13"/>
  <c r="AF1603" i="13" s="1"/>
  <c r="AE1601" i="13"/>
  <c r="AF1601" i="13" s="1"/>
  <c r="AE1598" i="13"/>
  <c r="AF1598" i="13" s="1"/>
  <c r="AE1595" i="13"/>
  <c r="AF1595" i="13" s="1"/>
  <c r="AE1591" i="13"/>
  <c r="AF1591" i="13" s="1"/>
  <c r="AE1588" i="13"/>
  <c r="AF1588" i="13" s="1"/>
  <c r="AE1585" i="13"/>
  <c r="AF1585" i="13" s="1"/>
  <c r="AE1583" i="13"/>
  <c r="AF1583" i="13" s="1"/>
  <c r="AE1580" i="13"/>
  <c r="AF1580" i="13" s="1"/>
  <c r="AE1576" i="13"/>
  <c r="AF1576" i="13" s="1"/>
  <c r="AE1573" i="13"/>
  <c r="AF1573" i="13" s="1"/>
  <c r="AE1569" i="13"/>
  <c r="AF1569" i="13" s="1"/>
  <c r="AE1566" i="13"/>
  <c r="AF1566" i="13" s="1"/>
  <c r="AE1563" i="13"/>
  <c r="AF1563" i="13" s="1"/>
  <c r="AE1560" i="13"/>
  <c r="AF1560" i="13" s="1"/>
  <c r="AE1557" i="13"/>
  <c r="AF1557" i="13" s="1"/>
  <c r="AE1554" i="13"/>
  <c r="AF1554" i="13" s="1"/>
  <c r="AE1550" i="13"/>
  <c r="AF1550" i="13" s="1"/>
  <c r="AE1547" i="13"/>
  <c r="AF1547" i="13" s="1"/>
  <c r="AE1545" i="13"/>
  <c r="AF1545" i="13" s="1"/>
  <c r="AE1542" i="13"/>
  <c r="AF1542" i="13" s="1"/>
  <c r="AE1540" i="13"/>
  <c r="AF1540" i="13" s="1"/>
  <c r="AE1537" i="13"/>
  <c r="AF1537" i="13" s="1"/>
  <c r="AE1534" i="13"/>
  <c r="AF1534" i="13" s="1"/>
  <c r="AE1531" i="13"/>
  <c r="AF1531" i="13" s="1"/>
  <c r="AE1527" i="13"/>
  <c r="AF1527" i="13" s="1"/>
  <c r="AE1516" i="13"/>
  <c r="AF1516" i="13" s="1"/>
  <c r="AE1128" i="13"/>
  <c r="AF1128" i="13" s="1"/>
  <c r="AE26" i="13"/>
  <c r="AF26" i="13" s="1"/>
  <c r="AA2575" i="13"/>
  <c r="AA784" i="13"/>
  <c r="AA1560" i="13"/>
  <c r="AA1682" i="13"/>
  <c r="AA2318" i="13"/>
  <c r="AA2161" i="13"/>
  <c r="AA2156" i="13"/>
  <c r="AC558" i="13"/>
  <c r="AA2585" i="13"/>
  <c r="AA2873" i="13"/>
  <c r="AA2740" i="13"/>
  <c r="AA2631" i="13"/>
  <c r="AA2368" i="13"/>
  <c r="AA2172" i="13"/>
  <c r="AA2171" i="13"/>
  <c r="AA1057" i="13"/>
  <c r="AA406" i="13"/>
  <c r="AC181" i="13"/>
  <c r="AA2736" i="13"/>
  <c r="AA2649" i="13"/>
  <c r="AA2048" i="13"/>
  <c r="AA1680" i="13"/>
  <c r="AA1500" i="13"/>
  <c r="AA1225" i="13"/>
  <c r="AA1040" i="13"/>
  <c r="AA2863" i="13"/>
  <c r="AA2686" i="13"/>
  <c r="AC1286" i="13"/>
  <c r="AC1140" i="13"/>
  <c r="AC761" i="13"/>
  <c r="AA366" i="13"/>
  <c r="AA232" i="13"/>
  <c r="AC1361" i="13"/>
  <c r="AA1121" i="13"/>
  <c r="AA296" i="13"/>
  <c r="AA83" i="13"/>
  <c r="AA1774" i="13"/>
  <c r="AA1457" i="13"/>
  <c r="AA2827" i="13"/>
  <c r="AA2262" i="13"/>
  <c r="AA2228" i="13"/>
  <c r="AA2198" i="13"/>
  <c r="AA2074" i="13"/>
  <c r="AA1775" i="13"/>
  <c r="AA1575" i="13"/>
  <c r="AA2934" i="13"/>
  <c r="AA2573" i="13"/>
  <c r="AA2254" i="13"/>
  <c r="AA2113" i="13"/>
  <c r="AA2010" i="13"/>
  <c r="AA1880" i="13"/>
  <c r="AA1879" i="13"/>
  <c r="AA1850" i="13"/>
  <c r="AA1796" i="13"/>
  <c r="AA1592" i="13"/>
  <c r="AA1532" i="13"/>
  <c r="AA1348" i="13"/>
  <c r="AA1239" i="13"/>
  <c r="AA1193" i="13"/>
  <c r="AA826" i="13"/>
  <c r="AA802" i="13"/>
  <c r="AA1960" i="13"/>
  <c r="AA1959" i="13"/>
  <c r="AA1958" i="13"/>
  <c r="AA1714" i="13"/>
  <c r="AA1712" i="13"/>
  <c r="AA1364" i="13"/>
  <c r="AA1245" i="13"/>
  <c r="AA1205" i="13"/>
  <c r="AA959" i="13"/>
  <c r="AA295" i="13"/>
  <c r="AA844" i="13"/>
  <c r="AA752" i="13"/>
  <c r="AA981" i="13"/>
  <c r="AA722" i="13"/>
  <c r="AC456" i="13"/>
  <c r="AA424" i="13"/>
  <c r="AC415" i="13"/>
  <c r="AC401" i="13"/>
  <c r="AA260" i="13"/>
  <c r="AC849" i="13"/>
  <c r="AA2461" i="13"/>
  <c r="AA2174" i="13"/>
  <c r="AA1528" i="13"/>
  <c r="AA1387" i="13"/>
  <c r="AA1217" i="13"/>
  <c r="AA2888" i="13"/>
  <c r="AA2910" i="13"/>
  <c r="AA2370" i="13"/>
  <c r="AA2128" i="13"/>
  <c r="AA2127" i="13"/>
  <c r="AA2052" i="13"/>
  <c r="AA1975" i="13"/>
  <c r="AA1961" i="13"/>
  <c r="AA1935" i="13"/>
  <c r="AA1934" i="13"/>
  <c r="AA1692" i="13"/>
  <c r="AA1668" i="13"/>
  <c r="AA1655" i="13"/>
  <c r="AA1649" i="13"/>
  <c r="AA1570" i="13"/>
  <c r="AA1554" i="13"/>
  <c r="AA1553" i="13"/>
  <c r="AA1530" i="13"/>
  <c r="AA1397" i="13"/>
  <c r="AC1278" i="13"/>
  <c r="AA1177" i="13"/>
  <c r="AA818" i="13"/>
  <c r="AA599" i="13"/>
  <c r="AA519" i="13"/>
  <c r="AA2984" i="13"/>
  <c r="AA2764" i="13"/>
  <c r="AA2566" i="13"/>
  <c r="AA2412" i="13"/>
  <c r="AA2123" i="13"/>
  <c r="AA1990" i="13"/>
  <c r="AA1639" i="13"/>
  <c r="AA1017" i="13"/>
  <c r="AA760" i="13"/>
  <c r="AA597" i="13"/>
  <c r="AC3013" i="13"/>
  <c r="AA2857" i="13"/>
  <c r="AA2855" i="13"/>
  <c r="AA2809" i="13"/>
  <c r="AA2720" i="13"/>
  <c r="AA2484" i="13"/>
  <c r="AA2460" i="13"/>
  <c r="AA2819" i="13"/>
  <c r="AA2752" i="13"/>
  <c r="AA2724" i="13"/>
  <c r="AA2591" i="13"/>
  <c r="AA2565" i="13"/>
  <c r="AA2544" i="13"/>
  <c r="AA2225" i="13"/>
  <c r="AA2089" i="13"/>
  <c r="AA1989" i="13"/>
  <c r="AA1976" i="13"/>
  <c r="AA1966" i="13"/>
  <c r="AC1851" i="13"/>
  <c r="AC1715" i="13"/>
  <c r="AA1607" i="13"/>
  <c r="AC1545" i="13"/>
  <c r="AA1502" i="13"/>
  <c r="AA1473" i="13"/>
  <c r="AC1296" i="13"/>
  <c r="AA1008" i="13"/>
  <c r="AA819" i="13"/>
  <c r="AA716" i="13"/>
  <c r="AA636" i="13"/>
  <c r="AA834" i="13"/>
  <c r="AA124" i="13"/>
  <c r="AA2950" i="13"/>
  <c r="AA2825" i="13"/>
  <c r="AA2776" i="13"/>
  <c r="AA2294" i="13"/>
  <c r="AA1974" i="13"/>
  <c r="AA1894" i="13"/>
  <c r="AA1648" i="13"/>
  <c r="AA1392" i="13"/>
  <c r="AA1289" i="13"/>
  <c r="AA1218" i="13"/>
  <c r="AA1163" i="13"/>
  <c r="AA1089" i="13"/>
  <c r="AC1433" i="13"/>
  <c r="AC1377" i="13"/>
  <c r="AC1124" i="13"/>
  <c r="AA693" i="13"/>
  <c r="AA372" i="13"/>
  <c r="AA275" i="13"/>
  <c r="AC2985" i="13"/>
  <c r="AC2315" i="13"/>
  <c r="AC2007" i="13"/>
  <c r="AC1481" i="13"/>
  <c r="AC1138" i="13"/>
  <c r="AC1060" i="13"/>
  <c r="AC913" i="13"/>
  <c r="AC905" i="13"/>
  <c r="AC897" i="13"/>
  <c r="AC431" i="13"/>
  <c r="AC409" i="13"/>
  <c r="AC42" i="13"/>
  <c r="AC3001" i="13"/>
  <c r="AA2904" i="13"/>
  <c r="AA2882" i="13"/>
  <c r="AA2859" i="13"/>
  <c r="AA2802" i="13"/>
  <c r="AA2748" i="13"/>
  <c r="AA2968" i="13"/>
  <c r="AA2944" i="13"/>
  <c r="AA2896" i="13"/>
  <c r="AA2883" i="13"/>
  <c r="AA2865" i="13"/>
  <c r="AA2850" i="13"/>
  <c r="AA2780" i="13"/>
  <c r="AA2992" i="13"/>
  <c r="AA2960" i="13"/>
  <c r="AA2938" i="13"/>
  <c r="AA2884" i="13"/>
  <c r="AA2876" i="13"/>
  <c r="AA2851" i="13"/>
  <c r="AA2813" i="13"/>
  <c r="AA2732" i="13"/>
  <c r="AA2928" i="13"/>
  <c r="AA2881" i="13"/>
  <c r="AA2852" i="13"/>
  <c r="AA2814" i="13"/>
  <c r="AA2796" i="13"/>
  <c r="AA2702" i="13"/>
  <c r="AA2639" i="13"/>
  <c r="AA2633" i="13"/>
  <c r="AA2623" i="13"/>
  <c r="AA2540" i="13"/>
  <c r="AA2496" i="13"/>
  <c r="AA2286" i="13"/>
  <c r="AA2190" i="13"/>
  <c r="AA2185" i="13"/>
  <c r="AC2123" i="13"/>
  <c r="AA2059" i="13"/>
  <c r="AA2036" i="13"/>
  <c r="AA1954" i="13"/>
  <c r="AA1671" i="13"/>
  <c r="AA1604" i="13"/>
  <c r="AA1586" i="13"/>
  <c r="AA1572" i="13"/>
  <c r="AA1550" i="13"/>
  <c r="AA1518" i="13"/>
  <c r="AA1484" i="13"/>
  <c r="AA1468" i="13"/>
  <c r="AA1368" i="13"/>
  <c r="AA1362" i="13"/>
  <c r="AA1127" i="13"/>
  <c r="AC2993" i="13"/>
  <c r="AA2942" i="13"/>
  <c r="AA2823" i="13"/>
  <c r="AC2813" i="13"/>
  <c r="AA2744" i="13"/>
  <c r="AA2728" i="13"/>
  <c r="AA2698" i="13"/>
  <c r="AA2654" i="13"/>
  <c r="AA2647" i="13"/>
  <c r="AA2641" i="13"/>
  <c r="AA2599" i="13"/>
  <c r="AC2589" i="13"/>
  <c r="AA2583" i="13"/>
  <c r="AA2524" i="13"/>
  <c r="AA2468" i="13"/>
  <c r="AA2416" i="13"/>
  <c r="AA2404" i="13"/>
  <c r="AA2352" i="13"/>
  <c r="AC2339" i="13"/>
  <c r="AA2331" i="13"/>
  <c r="AC2326" i="13"/>
  <c r="AC2282" i="13"/>
  <c r="AA2217" i="13"/>
  <c r="AC2159" i="13"/>
  <c r="AA2061" i="13"/>
  <c r="AA1983" i="13"/>
  <c r="AC1923" i="13"/>
  <c r="AA1772" i="13"/>
  <c r="AA1738" i="13"/>
  <c r="AA1718" i="13"/>
  <c r="AA1706" i="13"/>
  <c r="AC1685" i="13"/>
  <c r="AA1666" i="13"/>
  <c r="AA1664" i="13"/>
  <c r="AC1647" i="13"/>
  <c r="AA1634" i="13"/>
  <c r="AA1632" i="13"/>
  <c r="AA1585" i="13"/>
  <c r="AA1445" i="13"/>
  <c r="AA1373" i="13"/>
  <c r="AA1365" i="13"/>
  <c r="AA1350" i="13"/>
  <c r="AA1153" i="13"/>
  <c r="AA1454" i="13"/>
  <c r="AA1366" i="13"/>
  <c r="AA1248" i="13"/>
  <c r="AA1185" i="13"/>
  <c r="AC2621" i="13"/>
  <c r="AC2314" i="13"/>
  <c r="AC2294" i="13"/>
  <c r="AC2057" i="13"/>
  <c r="AC2011" i="13"/>
  <c r="AA1315" i="13"/>
  <c r="AA1261" i="13"/>
  <c r="AA1122" i="13"/>
  <c r="AA1069" i="13"/>
  <c r="AA1058" i="13"/>
  <c r="AA853" i="13"/>
  <c r="AA816" i="13"/>
  <c r="AA800" i="13"/>
  <c r="AA641" i="13"/>
  <c r="AA625" i="13"/>
  <c r="AA609" i="13"/>
  <c r="AA593" i="13"/>
  <c r="AA562" i="13"/>
  <c r="AA509" i="13"/>
  <c r="AA485" i="13"/>
  <c r="AA434" i="13"/>
  <c r="AA422" i="13"/>
  <c r="AA404" i="13"/>
  <c r="AA279" i="13"/>
  <c r="AA71" i="13"/>
  <c r="AC1188" i="13"/>
  <c r="AC1154" i="13"/>
  <c r="AA1065" i="13"/>
  <c r="AA654" i="13"/>
  <c r="AA585" i="13"/>
  <c r="AA557" i="13"/>
  <c r="AA543" i="13"/>
  <c r="AC472" i="13"/>
  <c r="AC464" i="13"/>
  <c r="AC423" i="13"/>
  <c r="AA409" i="13"/>
  <c r="AC407" i="13"/>
  <c r="AA37" i="13"/>
  <c r="AC34" i="13"/>
  <c r="AC1449" i="13"/>
  <c r="AA1327" i="13"/>
  <c r="AA1288" i="13"/>
  <c r="AA1282" i="13"/>
  <c r="AC1226" i="13"/>
  <c r="AC1220" i="13"/>
  <c r="AA1197" i="13"/>
  <c r="AA1186" i="13"/>
  <c r="AC1092" i="13"/>
  <c r="AA1073" i="13"/>
  <c r="AC1036" i="13"/>
  <c r="AA997" i="13"/>
  <c r="AC956" i="13"/>
  <c r="AA867" i="13"/>
  <c r="AA862" i="13"/>
  <c r="AA841" i="13"/>
  <c r="AA771" i="13"/>
  <c r="AC753" i="13"/>
  <c r="AC713" i="13"/>
  <c r="AA686" i="13"/>
  <c r="AA661" i="13"/>
  <c r="AA629" i="13"/>
  <c r="AA623" i="13"/>
  <c r="AC512" i="13"/>
  <c r="AA427" i="13"/>
  <c r="AC375" i="13"/>
  <c r="AA304" i="13"/>
  <c r="AA139" i="13"/>
  <c r="AA103" i="13"/>
  <c r="AA2815" i="13"/>
  <c r="AA2628" i="13"/>
  <c r="AA2615" i="13"/>
  <c r="AA2958" i="13"/>
  <c r="AA2926" i="13"/>
  <c r="AA2922" i="13"/>
  <c r="AA2894" i="13"/>
  <c r="AA2849" i="13"/>
  <c r="AA2841" i="13"/>
  <c r="AA2817" i="13"/>
  <c r="AA2803" i="13"/>
  <c r="AA2772" i="13"/>
  <c r="AA2768" i="13"/>
  <c r="AA2704" i="13"/>
  <c r="AA2660" i="13"/>
  <c r="AA2636" i="13"/>
  <c r="AA2624" i="13"/>
  <c r="AA2831" i="13"/>
  <c r="AA2756" i="13"/>
  <c r="AA2656" i="13"/>
  <c r="AA2644" i="13"/>
  <c r="AA2600" i="13"/>
  <c r="AA2842" i="13"/>
  <c r="AA2833" i="13"/>
  <c r="AA2760" i="13"/>
  <c r="AA2714" i="13"/>
  <c r="AA2680" i="13"/>
  <c r="AA2670" i="13"/>
  <c r="AA2620" i="13"/>
  <c r="AA2607" i="13"/>
  <c r="AC2609" i="13"/>
  <c r="AA2560" i="13"/>
  <c r="AA2476" i="13"/>
  <c r="AA2432" i="13"/>
  <c r="AA2343" i="13"/>
  <c r="AA2335" i="13"/>
  <c r="AA2311" i="13"/>
  <c r="AA2299" i="13"/>
  <c r="AC2275" i="13"/>
  <c r="AC2263" i="13"/>
  <c r="AA2260" i="13"/>
  <c r="AA2259" i="13"/>
  <c r="AA2257" i="13"/>
  <c r="AC2255" i="13"/>
  <c r="AA2252" i="13"/>
  <c r="AC2239" i="13"/>
  <c r="AA2235" i="13"/>
  <c r="AA2233" i="13"/>
  <c r="AA2211" i="13"/>
  <c r="AC2207" i="13"/>
  <c r="AC2199" i="13"/>
  <c r="AA2196" i="13"/>
  <c r="AA2195" i="13"/>
  <c r="AA2193" i="13"/>
  <c r="AC2191" i="13"/>
  <c r="AA2188" i="13"/>
  <c r="AA2166" i="13"/>
  <c r="AC2143" i="13"/>
  <c r="AC2115" i="13"/>
  <c r="AA2112" i="13"/>
  <c r="AA2099" i="13"/>
  <c r="AA2098" i="13"/>
  <c r="AA2095" i="13"/>
  <c r="AA2081" i="13"/>
  <c r="AA2040" i="13"/>
  <c r="AA2032" i="13"/>
  <c r="AA2003" i="13"/>
  <c r="AA1996" i="13"/>
  <c r="AA1952" i="13"/>
  <c r="AA1916" i="13"/>
  <c r="AA1900" i="13"/>
  <c r="AA1890" i="13"/>
  <c r="AA1856" i="13"/>
  <c r="AA1830" i="13"/>
  <c r="AA1790" i="13"/>
  <c r="AA2360" i="13"/>
  <c r="AA2279" i="13"/>
  <c r="AA2267" i="13"/>
  <c r="AA2204" i="13"/>
  <c r="AA2203" i="13"/>
  <c r="AA2179" i="13"/>
  <c r="AC2175" i="13"/>
  <c r="AC2167" i="13"/>
  <c r="AA2164" i="13"/>
  <c r="AA2163" i="13"/>
  <c r="AA2136" i="13"/>
  <c r="AA2106" i="13"/>
  <c r="AA2103" i="13"/>
  <c r="AC2099" i="13"/>
  <c r="AA2080" i="13"/>
  <c r="AA2057" i="13"/>
  <c r="AA2044" i="13"/>
  <c r="AC2025" i="13"/>
  <c r="AA2005" i="13"/>
  <c r="AA1938" i="13"/>
  <c r="AA1875" i="13"/>
  <c r="AA2025" i="13"/>
  <c r="AA2012" i="13"/>
  <c r="AA1948" i="13"/>
  <c r="AC2801" i="13"/>
  <c r="AC2789" i="13"/>
  <c r="AC2781" i="13"/>
  <c r="AC2773" i="13"/>
  <c r="AC2753" i="13"/>
  <c r="AC2745" i="13"/>
  <c r="AC2729" i="13"/>
  <c r="AA2710" i="13"/>
  <c r="AA2666" i="13"/>
  <c r="AA2625" i="13"/>
  <c r="AA2617" i="13"/>
  <c r="AA2609" i="13"/>
  <c r="AA2601" i="13"/>
  <c r="AA2593" i="13"/>
  <c r="AA2548" i="13"/>
  <c r="AA2480" i="13"/>
  <c r="AA2420" i="13"/>
  <c r="AA2344" i="13"/>
  <c r="AC2307" i="13"/>
  <c r="AC2283" i="13"/>
  <c r="AC2091" i="13"/>
  <c r="AA1881" i="13"/>
  <c r="AA1789" i="13"/>
  <c r="AA1780" i="13"/>
  <c r="AA1344" i="13"/>
  <c r="AA1255" i="13"/>
  <c r="AA1240" i="13"/>
  <c r="AC2041" i="13"/>
  <c r="AA1965" i="13"/>
  <c r="AA1923" i="13"/>
  <c r="AA1922" i="13"/>
  <c r="AC1901" i="13"/>
  <c r="AA1864" i="13"/>
  <c r="AA1863" i="13"/>
  <c r="AA1859" i="13"/>
  <c r="AA1858" i="13"/>
  <c r="AA1839" i="13"/>
  <c r="AA1838" i="13"/>
  <c r="AA1837" i="13"/>
  <c r="AC1835" i="13"/>
  <c r="AA1816" i="13"/>
  <c r="AA1815" i="13"/>
  <c r="AA1811" i="13"/>
  <c r="AA1763" i="13"/>
  <c r="AA1744" i="13"/>
  <c r="AA1741" i="13"/>
  <c r="AC1739" i="13"/>
  <c r="AA1720" i="13"/>
  <c r="AA1702" i="13"/>
  <c r="AC1701" i="13"/>
  <c r="AC1683" i="13"/>
  <c r="AC1663" i="13"/>
  <c r="AA1620" i="13"/>
  <c r="AA1617" i="13"/>
  <c r="AC1615" i="13"/>
  <c r="AA1584" i="13"/>
  <c r="AC1583" i="13"/>
  <c r="AC1567" i="13"/>
  <c r="AA1546" i="13"/>
  <c r="AA1521" i="13"/>
  <c r="AA1509" i="13"/>
  <c r="AC1497" i="13"/>
  <c r="AA1461" i="13"/>
  <c r="AA1450" i="13"/>
  <c r="AA1438" i="13"/>
  <c r="AA1418" i="13"/>
  <c r="AC1417" i="13"/>
  <c r="AA1406" i="13"/>
  <c r="AA1404" i="13"/>
  <c r="AA1402" i="13"/>
  <c r="AA1341" i="13"/>
  <c r="AA1323" i="13"/>
  <c r="AA1311" i="13"/>
  <c r="AA1304" i="13"/>
  <c r="AA1301" i="13"/>
  <c r="AC1859" i="13"/>
  <c r="AA1778" i="13"/>
  <c r="AA1770" i="13"/>
  <c r="AA1624" i="13"/>
  <c r="AA1525" i="13"/>
  <c r="AA1482" i="13"/>
  <c r="AA1470" i="13"/>
  <c r="AA1466" i="13"/>
  <c r="AA1436" i="13"/>
  <c r="AA1420" i="13"/>
  <c r="AA1409" i="13"/>
  <c r="AA1378" i="13"/>
  <c r="AA1358" i="13"/>
  <c r="AA1338" i="13"/>
  <c r="AA1331" i="13"/>
  <c r="AA1330" i="13"/>
  <c r="AA1320" i="13"/>
  <c r="AC1989" i="13"/>
  <c r="AC1981" i="13"/>
  <c r="AC1949" i="13"/>
  <c r="AC1941" i="13"/>
  <c r="AC1909" i="13"/>
  <c r="AC1893" i="13"/>
  <c r="AC1797" i="13"/>
  <c r="AC1771" i="13"/>
  <c r="AC1631" i="13"/>
  <c r="AC1529" i="13"/>
  <c r="AC1513" i="13"/>
  <c r="AA1296" i="13"/>
  <c r="AA1274" i="13"/>
  <c r="AA924" i="13"/>
  <c r="AA1169" i="13"/>
  <c r="AA1145" i="13"/>
  <c r="AA907" i="13"/>
  <c r="AC1248" i="13"/>
  <c r="AA1213" i="13"/>
  <c r="AC1204" i="13"/>
  <c r="AA1202" i="13"/>
  <c r="AA1201" i="13"/>
  <c r="AC1172" i="13"/>
  <c r="AC1162" i="13"/>
  <c r="AA1157" i="13"/>
  <c r="AC1130" i="13"/>
  <c r="AA1109" i="13"/>
  <c r="AA1101" i="13"/>
  <c r="AC1076" i="13"/>
  <c r="AA1029" i="13"/>
  <c r="AA994" i="13"/>
  <c r="AC980" i="13"/>
  <c r="AA978" i="13"/>
  <c r="AC964" i="13"/>
  <c r="AA962" i="13"/>
  <c r="AC954" i="13"/>
  <c r="AA945" i="13"/>
  <c r="AA916" i="13"/>
  <c r="AA904" i="13"/>
  <c r="AC1353" i="13"/>
  <c r="AC1345" i="13"/>
  <c r="AC1304" i="13"/>
  <c r="AC1302" i="13"/>
  <c r="AA1221" i="13"/>
  <c r="AC1210" i="13"/>
  <c r="AA1189" i="13"/>
  <c r="AA1181" i="13"/>
  <c r="AC1156" i="13"/>
  <c r="AA1154" i="13"/>
  <c r="AA1125" i="13"/>
  <c r="AA1117" i="13"/>
  <c r="AC1108" i="13"/>
  <c r="AA1106" i="13"/>
  <c r="AA1085" i="13"/>
  <c r="AA1061" i="13"/>
  <c r="AA1053" i="13"/>
  <c r="AA1046" i="13"/>
  <c r="AC1042" i="13"/>
  <c r="AC1026" i="13"/>
  <c r="AA1020" i="13"/>
  <c r="AA1014" i="13"/>
  <c r="AC1010" i="13"/>
  <c r="AA989" i="13"/>
  <c r="AA973" i="13"/>
  <c r="AA956" i="13"/>
  <c r="AC948" i="13"/>
  <c r="AC907" i="13"/>
  <c r="AA877" i="13"/>
  <c r="AA876" i="13"/>
  <c r="AA806" i="13"/>
  <c r="AA790" i="13"/>
  <c r="AA755" i="13"/>
  <c r="AA730" i="13"/>
  <c r="AA712" i="13"/>
  <c r="AA696" i="13"/>
  <c r="AA568" i="13"/>
  <c r="AC518" i="13"/>
  <c r="AA466" i="13"/>
  <c r="AA403" i="13"/>
  <c r="AA386" i="13"/>
  <c r="AA368" i="13"/>
  <c r="AC697" i="13"/>
  <c r="AA692" i="13"/>
  <c r="AA658" i="13"/>
  <c r="AA655" i="13"/>
  <c r="AA638" i="13"/>
  <c r="AA610" i="13"/>
  <c r="AC598" i="13"/>
  <c r="AA356" i="13"/>
  <c r="AC817" i="13"/>
  <c r="AC801" i="13"/>
  <c r="AA577" i="13"/>
  <c r="AA570" i="13"/>
  <c r="AA545" i="13"/>
  <c r="AA541" i="13"/>
  <c r="AA482" i="13"/>
  <c r="AA433" i="13"/>
  <c r="AC1004" i="13"/>
  <c r="AC994" i="13"/>
  <c r="AC978" i="13"/>
  <c r="AC785" i="13"/>
  <c r="AA782" i="13"/>
  <c r="AA738" i="13"/>
  <c r="AA702" i="13"/>
  <c r="AC701" i="13"/>
  <c r="AA684" i="13"/>
  <c r="AA671" i="13"/>
  <c r="AA426" i="13"/>
  <c r="AA360" i="13"/>
  <c r="AA328" i="13"/>
  <c r="AC425" i="13"/>
  <c r="AA334" i="13"/>
  <c r="AA191" i="13"/>
  <c r="AA180" i="13"/>
  <c r="AA252" i="13"/>
  <c r="AA235" i="13"/>
  <c r="Y22" i="13"/>
  <c r="AC22" i="13" s="1"/>
  <c r="AA292" i="13"/>
  <c r="AA198" i="13"/>
  <c r="AA59" i="13"/>
  <c r="AC440" i="13"/>
  <c r="AA199" i="13"/>
  <c r="AA174" i="13"/>
  <c r="AC299" i="13"/>
  <c r="AA171" i="13"/>
  <c r="AC82" i="13"/>
  <c r="AC66" i="13"/>
  <c r="AC213" i="13"/>
  <c r="AA110" i="13"/>
  <c r="AC52" i="13"/>
  <c r="Y23" i="13"/>
  <c r="AA23" i="13" s="1"/>
  <c r="AA2885" i="13"/>
  <c r="AA2854" i="13"/>
  <c r="AA2853" i="13"/>
  <c r="AA2500" i="13"/>
  <c r="AA2358" i="13"/>
  <c r="AA2067" i="13"/>
  <c r="AA1672" i="13"/>
  <c r="AA1636" i="13"/>
  <c r="AA1591" i="13"/>
  <c r="AA1548" i="13"/>
  <c r="AA1464" i="13"/>
  <c r="AA1383" i="13"/>
  <c r="AA1335" i="13"/>
  <c r="AA1093" i="13"/>
  <c r="AA1043" i="13"/>
  <c r="AA1041" i="13"/>
  <c r="AA1009" i="13"/>
  <c r="AA2954" i="13"/>
  <c r="AA2940" i="13"/>
  <c r="AA2890" i="13"/>
  <c r="AA2872" i="13"/>
  <c r="AA2871" i="13"/>
  <c r="AA2867" i="13"/>
  <c r="AA2862" i="13"/>
  <c r="AA2861" i="13"/>
  <c r="AA2840" i="13"/>
  <c r="AA2839" i="13"/>
  <c r="AA2835" i="13"/>
  <c r="AA2830" i="13"/>
  <c r="AA2829" i="13"/>
  <c r="AA2811" i="13"/>
  <c r="AA2716" i="13"/>
  <c r="AA2648" i="13"/>
  <c r="AA2640" i="13"/>
  <c r="AA2611" i="13"/>
  <c r="AA2556" i="13"/>
  <c r="AA2512" i="13"/>
  <c r="AA2494" i="13"/>
  <c r="AA2474" i="13"/>
  <c r="AA2428" i="13"/>
  <c r="AA2384" i="13"/>
  <c r="AA2366" i="13"/>
  <c r="AA2350" i="13"/>
  <c r="AA2342" i="13"/>
  <c r="AA2339" i="13"/>
  <c r="AA2271" i="13"/>
  <c r="AA2230" i="13"/>
  <c r="AA2214" i="13"/>
  <c r="AA2153" i="13"/>
  <c r="AA2131" i="13"/>
  <c r="AA2130" i="13"/>
  <c r="AA1987" i="13"/>
  <c r="AA1874" i="13"/>
  <c r="AA2886" i="13"/>
  <c r="AA2864" i="13"/>
  <c r="AA2822" i="13"/>
  <c r="AA2821" i="13"/>
  <c r="AA2700" i="13"/>
  <c r="AA2643" i="13"/>
  <c r="AA2418" i="13"/>
  <c r="AA2372" i="13"/>
  <c r="AA2220" i="13"/>
  <c r="AA2219" i="13"/>
  <c r="AA1608" i="13"/>
  <c r="AA1576" i="13"/>
  <c r="AA1290" i="13"/>
  <c r="AA1256" i="13"/>
  <c r="AA1011" i="13"/>
  <c r="AA972" i="13"/>
  <c r="AA912" i="13"/>
  <c r="AA2878" i="13"/>
  <c r="AA2877" i="13"/>
  <c r="AA2824" i="13"/>
  <c r="AA2806" i="13"/>
  <c r="AA2805" i="13"/>
  <c r="AA2684" i="13"/>
  <c r="AA2622" i="13"/>
  <c r="AA2621" i="13"/>
  <c r="AA2590" i="13"/>
  <c r="AA2589" i="13"/>
  <c r="AA2558" i="13"/>
  <c r="AA2538" i="13"/>
  <c r="AA2492" i="13"/>
  <c r="AA2448" i="13"/>
  <c r="AA2430" i="13"/>
  <c r="AA2410" i="13"/>
  <c r="AA2364" i="13"/>
  <c r="AA2091" i="13"/>
  <c r="AA2078" i="13"/>
  <c r="AA2018" i="13"/>
  <c r="AA1964" i="13"/>
  <c r="AA1956" i="13"/>
  <c r="AA1950" i="13"/>
  <c r="AA1836" i="13"/>
  <c r="AA1834" i="13"/>
  <c r="AA1820" i="13"/>
  <c r="AA1798" i="13"/>
  <c r="AA1792" i="13"/>
  <c r="AA2924" i="13"/>
  <c r="AA2832" i="13"/>
  <c r="AA2664" i="13"/>
  <c r="AA2618" i="13"/>
  <c r="AA2569" i="13"/>
  <c r="AA2546" i="13"/>
  <c r="AA2486" i="13"/>
  <c r="AA2236" i="13"/>
  <c r="AA2056" i="13"/>
  <c r="AA1892" i="13"/>
  <c r="AA1887" i="13"/>
  <c r="AA1559" i="13"/>
  <c r="AA1486" i="13"/>
  <c r="AA1452" i="13"/>
  <c r="AA1441" i="13"/>
  <c r="AA1352" i="13"/>
  <c r="AA1291" i="13"/>
  <c r="AA1170" i="13"/>
  <c r="AA2972" i="13"/>
  <c r="AA2908" i="13"/>
  <c r="AA2856" i="13"/>
  <c r="AA2846" i="13"/>
  <c r="AA2845" i="13"/>
  <c r="AA2970" i="13"/>
  <c r="AA2956" i="13"/>
  <c r="AA2906" i="13"/>
  <c r="AA2892" i="13"/>
  <c r="AA2880" i="13"/>
  <c r="AA2879" i="13"/>
  <c r="AA2875" i="13"/>
  <c r="AA2870" i="13"/>
  <c r="AA2869" i="13"/>
  <c r="AA2848" i="13"/>
  <c r="AA2847" i="13"/>
  <c r="AA2843" i="13"/>
  <c r="AA2838" i="13"/>
  <c r="AA2837" i="13"/>
  <c r="AC2811" i="13"/>
  <c r="AA2807" i="13"/>
  <c r="AC2803" i="13"/>
  <c r="AA2682" i="13"/>
  <c r="AA2678" i="13"/>
  <c r="AA2662" i="13"/>
  <c r="AA2646" i="13"/>
  <c r="AA2638" i="13"/>
  <c r="AA2629" i="13"/>
  <c r="AA2608" i="13"/>
  <c r="AA2581" i="13"/>
  <c r="AA2564" i="13"/>
  <c r="AA2550" i="13"/>
  <c r="AA2482" i="13"/>
  <c r="AA2436" i="13"/>
  <c r="AA2422" i="13"/>
  <c r="AA2334" i="13"/>
  <c r="AA2303" i="13"/>
  <c r="AA2244" i="13"/>
  <c r="AA2227" i="13"/>
  <c r="AA2096" i="13"/>
  <c r="AA2041" i="13"/>
  <c r="AA1984" i="13"/>
  <c r="AA1936" i="13"/>
  <c r="AA2645" i="13"/>
  <c r="AA2637" i="13"/>
  <c r="AA2635" i="13"/>
  <c r="AC2625" i="13"/>
  <c r="AA2619" i="13"/>
  <c r="AA2598" i="13"/>
  <c r="AA2597" i="13"/>
  <c r="AC2593" i="13"/>
  <c r="AA2587" i="13"/>
  <c r="AA2577" i="13"/>
  <c r="AA2528" i="13"/>
  <c r="AA2464" i="13"/>
  <c r="AA2400" i="13"/>
  <c r="AA2351" i="13"/>
  <c r="AA2314" i="13"/>
  <c r="AA2298" i="13"/>
  <c r="AA2290" i="13"/>
  <c r="AA2282" i="13"/>
  <c r="AA2266" i="13"/>
  <c r="AA2265" i="13"/>
  <c r="AA2249" i="13"/>
  <c r="AA2243" i="13"/>
  <c r="AA2241" i="13"/>
  <c r="AA2202" i="13"/>
  <c r="AA2201" i="13"/>
  <c r="AA2180" i="13"/>
  <c r="AA2148" i="13"/>
  <c r="AA2147" i="13"/>
  <c r="AA2138" i="13"/>
  <c r="AA2121" i="13"/>
  <c r="AA2120" i="13"/>
  <c r="AA2046" i="13"/>
  <c r="AA1998" i="13"/>
  <c r="AA1940" i="13"/>
  <c r="AA1912" i="13"/>
  <c r="AA1904" i="13"/>
  <c r="AA1886" i="13"/>
  <c r="AA1806" i="13"/>
  <c r="AA1805" i="13"/>
  <c r="AA1784" i="13"/>
  <c r="AA1757" i="13"/>
  <c r="AA1754" i="13"/>
  <c r="AA1727" i="13"/>
  <c r="AA1633" i="13"/>
  <c r="AA1618" i="13"/>
  <c r="AA2571" i="13"/>
  <c r="AA2348" i="13"/>
  <c r="AA2307" i="13"/>
  <c r="AA2275" i="13"/>
  <c r="AA2234" i="13"/>
  <c r="AA2209" i="13"/>
  <c r="AA2182" i="13"/>
  <c r="AA2169" i="13"/>
  <c r="AA2142" i="13"/>
  <c r="AA2135" i="13"/>
  <c r="AA2110" i="13"/>
  <c r="AA2104" i="13"/>
  <c r="AC2075" i="13"/>
  <c r="AA2050" i="13"/>
  <c r="AA2038" i="13"/>
  <c r="AA2033" i="13"/>
  <c r="AA1981" i="13"/>
  <c r="AA1980" i="13"/>
  <c r="AC1971" i="13"/>
  <c r="AA1877" i="13"/>
  <c r="AA1802" i="13"/>
  <c r="AA1800" i="13"/>
  <c r="AC1787" i="13"/>
  <c r="AA1773" i="13"/>
  <c r="AA1709" i="13"/>
  <c r="AA1650" i="13"/>
  <c r="AA1616" i="13"/>
  <c r="AA1601" i="13"/>
  <c r="AA1516" i="13"/>
  <c r="AA1505" i="13"/>
  <c r="AA1434" i="13"/>
  <c r="AA1374" i="13"/>
  <c r="AA1346" i="13"/>
  <c r="AA1298" i="13"/>
  <c r="AA1263" i="13"/>
  <c r="AA1173" i="13"/>
  <c r="AA1131" i="13"/>
  <c r="AA1129" i="13"/>
  <c r="AA2614" i="13"/>
  <c r="AA2613" i="13"/>
  <c r="AC2605" i="13"/>
  <c r="AA2603" i="13"/>
  <c r="AC3011" i="13"/>
  <c r="AC3007" i="13"/>
  <c r="AC3003" i="13"/>
  <c r="AC2999" i="13"/>
  <c r="AC2995" i="13"/>
  <c r="AC2991" i="13"/>
  <c r="AC2987" i="13"/>
  <c r="AC2983" i="13"/>
  <c r="AC2815" i="13"/>
  <c r="AC2795" i="13"/>
  <c r="AC2791" i="13"/>
  <c r="AC2787" i="13"/>
  <c r="AC2783" i="13"/>
  <c r="AC2779" i="13"/>
  <c r="AC2775" i="13"/>
  <c r="AC2771" i="13"/>
  <c r="AC2767" i="13"/>
  <c r="AC2763" i="13"/>
  <c r="AC2759" i="13"/>
  <c r="AC2755" i="13"/>
  <c r="AC2751" i="13"/>
  <c r="AC2747" i="13"/>
  <c r="AC2743" i="13"/>
  <c r="AC2739" i="13"/>
  <c r="AC2731" i="13"/>
  <c r="AC2727" i="13"/>
  <c r="AC2723" i="13"/>
  <c r="AA2627" i="13"/>
  <c r="AA2606" i="13"/>
  <c r="AA2605" i="13"/>
  <c r="AA2595" i="13"/>
  <c r="AA2579" i="13"/>
  <c r="AA2330" i="13"/>
  <c r="AA2251" i="13"/>
  <c r="AC2231" i="13"/>
  <c r="AC2223" i="13"/>
  <c r="AA2212" i="13"/>
  <c r="AA2187" i="13"/>
  <c r="AA2177" i="13"/>
  <c r="AA2155" i="13"/>
  <c r="AC2107" i="13"/>
  <c r="AA2102" i="13"/>
  <c r="AA2088" i="13"/>
  <c r="AA2065" i="13"/>
  <c r="AA2022" i="13"/>
  <c r="AA2016" i="13"/>
  <c r="AC1997" i="13"/>
  <c r="AA1911" i="13"/>
  <c r="AA1868" i="13"/>
  <c r="AA1828" i="13"/>
  <c r="AA1827" i="13"/>
  <c r="AA1783" i="13"/>
  <c r="AA1745" i="13"/>
  <c r="AA1656" i="13"/>
  <c r="AA1908" i="13"/>
  <c r="AA1907" i="13"/>
  <c r="AA1871" i="13"/>
  <c r="AA1861" i="13"/>
  <c r="AA1823" i="13"/>
  <c r="AA1799" i="13"/>
  <c r="AA1623" i="13"/>
  <c r="AA1534" i="13"/>
  <c r="AA1510" i="13"/>
  <c r="AA1493" i="13"/>
  <c r="AA1474" i="13"/>
  <c r="AA1422" i="13"/>
  <c r="AA1398" i="13"/>
  <c r="AA1380" i="13"/>
  <c r="AA1370" i="13"/>
  <c r="AA1334" i="13"/>
  <c r="AA1215" i="13"/>
  <c r="AA1141" i="13"/>
  <c r="AA1090" i="13"/>
  <c r="AA896" i="13"/>
  <c r="AA848" i="13"/>
  <c r="AA839" i="13"/>
  <c r="AA820" i="13"/>
  <c r="AA807" i="13"/>
  <c r="AA648" i="13"/>
  <c r="AA594" i="13"/>
  <c r="AA517" i="13"/>
  <c r="AA504" i="13"/>
  <c r="AA481" i="13"/>
  <c r="AA298" i="13"/>
  <c r="AA276" i="13"/>
  <c r="AA120" i="13"/>
  <c r="AA115" i="13"/>
  <c r="AA1071" i="13"/>
  <c r="AA987" i="13"/>
  <c r="AA985" i="13"/>
  <c r="AA977" i="13"/>
  <c r="AA946" i="13"/>
  <c r="AA917" i="13"/>
  <c r="AC2322" i="13"/>
  <c r="AC2318" i="13"/>
  <c r="AC2290" i="13"/>
  <c r="AC2286" i="13"/>
  <c r="AC2247" i="13"/>
  <c r="AC2215" i="13"/>
  <c r="AA2170" i="13"/>
  <c r="AA2145" i="13"/>
  <c r="AA2068" i="13"/>
  <c r="AC2005" i="13"/>
  <c r="AA2002" i="13"/>
  <c r="AC1995" i="13"/>
  <c r="AC1947" i="13"/>
  <c r="AA1930" i="13"/>
  <c r="AA1919" i="13"/>
  <c r="AC1907" i="13"/>
  <c r="AC1899" i="13"/>
  <c r="AC1861" i="13"/>
  <c r="AA1845" i="13"/>
  <c r="AC1803" i="13"/>
  <c r="AA1794" i="13"/>
  <c r="AC1773" i="13"/>
  <c r="AC1765" i="13"/>
  <c r="AA1743" i="13"/>
  <c r="AC1717" i="13"/>
  <c r="AA1711" i="13"/>
  <c r="AA1665" i="13"/>
  <c r="AC1599" i="13"/>
  <c r="AA1541" i="13"/>
  <c r="AA1498" i="13"/>
  <c r="AA1446" i="13"/>
  <c r="AA1429" i="13"/>
  <c r="AA1410" i="13"/>
  <c r="AA1356" i="13"/>
  <c r="AA1337" i="13"/>
  <c r="AA1283" i="13"/>
  <c r="AA1138" i="13"/>
  <c r="AA950" i="13"/>
  <c r="AA926" i="13"/>
  <c r="AC2183" i="13"/>
  <c r="AC2151" i="13"/>
  <c r="AC2139" i="13"/>
  <c r="AC2131" i="13"/>
  <c r="AC2083" i="13"/>
  <c r="AC1987" i="13"/>
  <c r="AC1973" i="13"/>
  <c r="AC1965" i="13"/>
  <c r="AC1925" i="13"/>
  <c r="AC1877" i="13"/>
  <c r="AC1837" i="13"/>
  <c r="AC1821" i="13"/>
  <c r="AC1699" i="13"/>
  <c r="AA1569" i="13"/>
  <c r="AA1537" i="13"/>
  <c r="AA1489" i="13"/>
  <c r="AA1477" i="13"/>
  <c r="AC1465" i="13"/>
  <c r="AA1425" i="13"/>
  <c r="AA1413" i="13"/>
  <c r="AC1401" i="13"/>
  <c r="AA1376" i="13"/>
  <c r="AA1349" i="13"/>
  <c r="AA1313" i="13"/>
  <c r="AA1306" i="13"/>
  <c r="AC1288" i="13"/>
  <c r="AA1271" i="13"/>
  <c r="AA1266" i="13"/>
  <c r="AA1264" i="13"/>
  <c r="AA1167" i="13"/>
  <c r="AA1161" i="13"/>
  <c r="AA1135" i="13"/>
  <c r="AA1087" i="13"/>
  <c r="AA1077" i="13"/>
  <c r="AA1074" i="13"/>
  <c r="AA1039" i="13"/>
  <c r="AA1036" i="13"/>
  <c r="AA1030" i="13"/>
  <c r="AA1027" i="13"/>
  <c r="AA1007" i="13"/>
  <c r="AA1004" i="13"/>
  <c r="AA998" i="13"/>
  <c r="AA988" i="13"/>
  <c r="AA971" i="13"/>
  <c r="AA969" i="13"/>
  <c r="AA966" i="13"/>
  <c r="AA943" i="13"/>
  <c r="AA940" i="13"/>
  <c r="AA934" i="13"/>
  <c r="AA930" i="13"/>
  <c r="AA850" i="13"/>
  <c r="AA810" i="13"/>
  <c r="AA794" i="13"/>
  <c r="AA676" i="13"/>
  <c r="AA657" i="13"/>
  <c r="AA529" i="13"/>
  <c r="AA339" i="13"/>
  <c r="AA78" i="13"/>
  <c r="AA1357" i="13"/>
  <c r="AA1280" i="13"/>
  <c r="AC1264" i="13"/>
  <c r="AA1229" i="13"/>
  <c r="AA1183" i="13"/>
  <c r="AA1103" i="13"/>
  <c r="AC962" i="13"/>
  <c r="AA961" i="13"/>
  <c r="AA953" i="13"/>
  <c r="AA922" i="13"/>
  <c r="AA900" i="13"/>
  <c r="AA892" i="13"/>
  <c r="AA884" i="13"/>
  <c r="AA856" i="13"/>
  <c r="AA842" i="13"/>
  <c r="AA787" i="13"/>
  <c r="AA700" i="13"/>
  <c r="AA670" i="13"/>
  <c r="AA639" i="13"/>
  <c r="AA346" i="13"/>
  <c r="AA95" i="13"/>
  <c r="AA1400" i="13"/>
  <c r="AA1393" i="13"/>
  <c r="AA1329" i="13"/>
  <c r="AA1250" i="13"/>
  <c r="AA1199" i="13"/>
  <c r="AA1151" i="13"/>
  <c r="AA1119" i="13"/>
  <c r="AA1055" i="13"/>
  <c r="AA1025" i="13"/>
  <c r="AA1023" i="13"/>
  <c r="AA993" i="13"/>
  <c r="AA872" i="13"/>
  <c r="AA812" i="13"/>
  <c r="AA796" i="13"/>
  <c r="AA756" i="13"/>
  <c r="AA714" i="13"/>
  <c r="AA645" i="13"/>
  <c r="AA567" i="13"/>
  <c r="AA560" i="13"/>
  <c r="AA553" i="13"/>
  <c r="AA243" i="13"/>
  <c r="AA107" i="13"/>
  <c r="AC1385" i="13"/>
  <c r="AC1369" i="13"/>
  <c r="AC1333" i="13"/>
  <c r="AC1320" i="13"/>
  <c r="AC1272" i="13"/>
  <c r="AC1256" i="13"/>
  <c r="AC1218" i="13"/>
  <c r="AC1212" i="13"/>
  <c r="AC1202" i="13"/>
  <c r="AC1196" i="13"/>
  <c r="AC1186" i="13"/>
  <c r="AC1180" i="13"/>
  <c r="AC1170" i="13"/>
  <c r="AC1164" i="13"/>
  <c r="AA1159" i="13"/>
  <c r="AA1149" i="13"/>
  <c r="AC1146" i="13"/>
  <c r="AA1133" i="13"/>
  <c r="AC1122" i="13"/>
  <c r="AC1116" i="13"/>
  <c r="AC1106" i="13"/>
  <c r="AC1100" i="13"/>
  <c r="AC1090" i="13"/>
  <c r="AC1084" i="13"/>
  <c r="AC1074" i="13"/>
  <c r="AC1068" i="13"/>
  <c r="AC1058" i="13"/>
  <c r="AC1052" i="13"/>
  <c r="AA1045" i="13"/>
  <c r="AC1034" i="13"/>
  <c r="AC1028" i="13"/>
  <c r="AA1024" i="13"/>
  <c r="AC1020" i="13"/>
  <c r="AA1013" i="13"/>
  <c r="AC1002" i="13"/>
  <c r="AC996" i="13"/>
  <c r="AC988" i="13"/>
  <c r="AA982" i="13"/>
  <c r="AA979" i="13"/>
  <c r="AC972" i="13"/>
  <c r="AA963" i="13"/>
  <c r="AC946" i="13"/>
  <c r="AC940" i="13"/>
  <c r="AA933" i="13"/>
  <c r="AC929" i="13"/>
  <c r="AA928" i="13"/>
  <c r="AA910" i="13"/>
  <c r="AA885" i="13"/>
  <c r="AC881" i="13"/>
  <c r="AA880" i="13"/>
  <c r="AC875" i="13"/>
  <c r="AC851" i="13"/>
  <c r="AA846" i="13"/>
  <c r="AA840" i="13"/>
  <c r="AA822" i="13"/>
  <c r="AA766" i="13"/>
  <c r="AA763" i="13"/>
  <c r="AA750" i="13"/>
  <c r="AA735" i="13"/>
  <c r="AA734" i="13"/>
  <c r="AA726" i="13"/>
  <c r="AA718" i="13"/>
  <c r="AA677" i="13"/>
  <c r="AA673" i="13"/>
  <c r="AA632" i="13"/>
  <c r="AA613" i="13"/>
  <c r="AC600" i="13"/>
  <c r="AC592" i="13"/>
  <c r="AA575" i="13"/>
  <c r="AA549" i="13"/>
  <c r="AA528" i="13"/>
  <c r="AA522" i="13"/>
  <c r="AA513" i="13"/>
  <c r="AA511" i="13"/>
  <c r="AA469" i="13"/>
  <c r="AA453" i="13"/>
  <c r="AA446" i="13"/>
  <c r="AA445" i="13"/>
  <c r="AA438" i="13"/>
  <c r="AA419" i="13"/>
  <c r="AA371" i="13"/>
  <c r="AA355" i="13"/>
  <c r="AA330" i="13"/>
  <c r="AA300" i="13"/>
  <c r="AA286" i="13"/>
  <c r="AA282" i="13"/>
  <c r="AA251" i="13"/>
  <c r="AA230" i="13"/>
  <c r="AA226" i="13"/>
  <c r="AA219" i="13"/>
  <c r="AA186" i="13"/>
  <c r="AA184" i="13"/>
  <c r="AA134" i="13"/>
  <c r="AA130" i="13"/>
  <c r="AA111" i="13"/>
  <c r="AA707" i="13"/>
  <c r="AA664" i="13"/>
  <c r="AA601" i="13"/>
  <c r="AA600" i="13"/>
  <c r="AA592" i="13"/>
  <c r="AA589" i="13"/>
  <c r="AA533" i="13"/>
  <c r="AA514" i="13"/>
  <c r="AA408" i="13"/>
  <c r="AA322" i="13"/>
  <c r="AA305" i="13"/>
  <c r="AA291" i="13"/>
  <c r="AA273" i="13"/>
  <c r="AA244" i="13"/>
  <c r="AA203" i="13"/>
  <c r="AA155" i="13"/>
  <c r="AA91" i="13"/>
  <c r="AA67" i="13"/>
  <c r="AC1194" i="13"/>
  <c r="AC1178" i="13"/>
  <c r="AC1148" i="13"/>
  <c r="AC1132" i="13"/>
  <c r="AC1114" i="13"/>
  <c r="AC1098" i="13"/>
  <c r="AC1082" i="13"/>
  <c r="AC1066" i="13"/>
  <c r="AC1050" i="13"/>
  <c r="AC1044" i="13"/>
  <c r="AC1018" i="13"/>
  <c r="AC1012" i="13"/>
  <c r="AC938" i="13"/>
  <c r="AC932" i="13"/>
  <c r="AA894" i="13"/>
  <c r="AC833" i="13"/>
  <c r="AC777" i="13"/>
  <c r="AA774" i="13"/>
  <c r="AA758" i="13"/>
  <c r="AA742" i="13"/>
  <c r="AA710" i="13"/>
  <c r="AA690" i="13"/>
  <c r="AA688" i="13"/>
  <c r="AC560" i="13"/>
  <c r="AA538" i="13"/>
  <c r="AA537" i="13"/>
  <c r="AA493" i="13"/>
  <c r="AA475" i="13"/>
  <c r="AA461" i="13"/>
  <c r="AA460" i="13"/>
  <c r="AA449" i="13"/>
  <c r="AA443" i="13"/>
  <c r="AA382" i="13"/>
  <c r="AA358" i="13"/>
  <c r="AA258" i="13"/>
  <c r="AA248" i="13"/>
  <c r="AA238" i="13"/>
  <c r="AA216" i="13"/>
  <c r="AA142" i="13"/>
  <c r="AC769" i="13"/>
  <c r="AC745" i="13"/>
  <c r="AC717" i="13"/>
  <c r="AC584" i="13"/>
  <c r="AC574" i="13"/>
  <c r="AA573" i="13"/>
  <c r="AA512" i="13"/>
  <c r="AA506" i="13"/>
  <c r="AA489" i="13"/>
  <c r="AA478" i="13"/>
  <c r="AA418" i="13"/>
  <c r="AA338" i="13"/>
  <c r="AA312" i="13"/>
  <c r="AC311" i="13"/>
  <c r="AA290" i="13"/>
  <c r="AA268" i="13"/>
  <c r="AC251" i="13"/>
  <c r="AA250" i="13"/>
  <c r="AA207" i="13"/>
  <c r="AA206" i="13"/>
  <c r="AA194" i="13"/>
  <c r="AA166" i="13"/>
  <c r="AA163" i="13"/>
  <c r="AA147" i="13"/>
  <c r="AA86" i="13"/>
  <c r="AC74" i="13"/>
  <c r="AC60" i="13"/>
  <c r="AA30" i="13"/>
  <c r="AC590" i="13"/>
  <c r="AC568" i="13"/>
  <c r="AC536" i="13"/>
  <c r="AC510" i="13"/>
  <c r="AA495" i="13"/>
  <c r="AA470" i="13"/>
  <c r="AA284" i="13"/>
  <c r="AA264" i="13"/>
  <c r="AC263" i="13"/>
  <c r="AA254" i="13"/>
  <c r="AA210" i="13"/>
  <c r="AC183" i="13"/>
  <c r="AC104" i="13"/>
  <c r="AC478" i="13"/>
  <c r="AC377" i="13"/>
  <c r="AC327" i="13"/>
  <c r="AC259" i="13"/>
  <c r="AC255" i="13"/>
  <c r="AC229" i="13"/>
  <c r="AC89" i="13"/>
  <c r="AC87" i="13"/>
  <c r="AC36" i="13"/>
  <c r="AA1903" i="13"/>
  <c r="AA1846" i="13"/>
  <c r="AA1831" i="13"/>
  <c r="AA1807" i="13"/>
  <c r="AA1746" i="13"/>
  <c r="AA1674" i="13"/>
  <c r="AA1670" i="13"/>
  <c r="AA1642" i="13"/>
  <c r="AA1638" i="13"/>
  <c r="AA1606" i="13"/>
  <c r="AA1574" i="13"/>
  <c r="AA1552" i="13"/>
  <c r="AA1520" i="13"/>
  <c r="AA1508" i="13"/>
  <c r="AA1467" i="13"/>
  <c r="AA1456" i="13"/>
  <c r="AA1444" i="13"/>
  <c r="AA1403" i="13"/>
  <c r="AA1377" i="13"/>
  <c r="AA1345" i="13"/>
  <c r="AA1312" i="13"/>
  <c r="AA1305" i="13"/>
  <c r="AA1265" i="13"/>
  <c r="AA1227" i="13"/>
  <c r="AA1211" i="13"/>
  <c r="AA1195" i="13"/>
  <c r="AA1179" i="13"/>
  <c r="AA1143" i="13"/>
  <c r="AA1142" i="13"/>
  <c r="AA1115" i="13"/>
  <c r="AA1099" i="13"/>
  <c r="AA1083" i="13"/>
  <c r="AA1067" i="13"/>
  <c r="AA1051" i="13"/>
  <c r="AA1031" i="13"/>
  <c r="AA1019" i="13"/>
  <c r="AA995" i="13"/>
  <c r="AA939" i="13"/>
  <c r="AA891" i="13"/>
  <c r="AA864" i="13"/>
  <c r="AA813" i="13"/>
  <c r="AA783" i="13"/>
  <c r="AA751" i="13"/>
  <c r="AA708" i="13"/>
  <c r="AA3002" i="13"/>
  <c r="AA2998" i="13"/>
  <c r="AA2990" i="13"/>
  <c r="AA2982" i="13"/>
  <c r="AA2816" i="13"/>
  <c r="AA2790" i="13"/>
  <c r="AA2750" i="13"/>
  <c r="AA2738" i="13"/>
  <c r="AA2734" i="13"/>
  <c r="AA2349" i="13"/>
  <c r="AA2310" i="13"/>
  <c r="AA2132" i="13"/>
  <c r="AA2100" i="13"/>
  <c r="AA2058" i="13"/>
  <c r="AA2049" i="13"/>
  <c r="AA2007" i="13"/>
  <c r="AA1967" i="13"/>
  <c r="AC1955" i="13"/>
  <c r="AA1941" i="13"/>
  <c r="AA1920" i="13"/>
  <c r="AA1897" i="13"/>
  <c r="AA1896" i="13"/>
  <c r="AA1891" i="13"/>
  <c r="AA1872" i="13"/>
  <c r="AA1822" i="13"/>
  <c r="AA1810" i="13"/>
  <c r="AA1801" i="13"/>
  <c r="AA1795" i="13"/>
  <c r="AA1781" i="13"/>
  <c r="AA1756" i="13"/>
  <c r="AA1734" i="13"/>
  <c r="AA1728" i="13"/>
  <c r="AA1725" i="13"/>
  <c r="AA1724" i="13"/>
  <c r="AA1722" i="13"/>
  <c r="AA1705" i="13"/>
  <c r="AA2140" i="13"/>
  <c r="AA3006" i="13"/>
  <c r="AA2986" i="13"/>
  <c r="AA2812" i="13"/>
  <c r="AA2804" i="13"/>
  <c r="AA2798" i="13"/>
  <c r="AA2766" i="13"/>
  <c r="AA2742" i="13"/>
  <c r="AA2357" i="13"/>
  <c r="AA2346" i="13"/>
  <c r="AA2278" i="13"/>
  <c r="AA2979" i="13"/>
  <c r="AA2971" i="13"/>
  <c r="AA2969" i="13"/>
  <c r="AA2967" i="13"/>
  <c r="AA2955" i="13"/>
  <c r="AA2953" i="13"/>
  <c r="AA2951" i="13"/>
  <c r="AA2949" i="13"/>
  <c r="AA2947" i="13"/>
  <c r="AA2945" i="13"/>
  <c r="AA2943" i="13"/>
  <c r="AA2941" i="13"/>
  <c r="AA2939" i="13"/>
  <c r="AA2937" i="13"/>
  <c r="AA2935" i="13"/>
  <c r="AA2933" i="13"/>
  <c r="AA2931" i="13"/>
  <c r="AA2923" i="13"/>
  <c r="AA2919" i="13"/>
  <c r="AA2917" i="13"/>
  <c r="AA2915" i="13"/>
  <c r="AA2913" i="13"/>
  <c r="AA2911" i="13"/>
  <c r="AA2907" i="13"/>
  <c r="AA2895" i="13"/>
  <c r="AC2863" i="13"/>
  <c r="AC2849" i="13"/>
  <c r="AC2837" i="13"/>
  <c r="AC2833" i="13"/>
  <c r="AC2821" i="13"/>
  <c r="AA2715" i="13"/>
  <c r="AA2699" i="13"/>
  <c r="AA2697" i="13"/>
  <c r="AA2695" i="13"/>
  <c r="AA2693" i="13"/>
  <c r="AA2691" i="13"/>
  <c r="AA2687" i="13"/>
  <c r="AA2679" i="13"/>
  <c r="AA2677" i="13"/>
  <c r="AA2675" i="13"/>
  <c r="AA2673" i="13"/>
  <c r="AA2671" i="13"/>
  <c r="AA2655" i="13"/>
  <c r="AA2653" i="13"/>
  <c r="AC2649" i="13"/>
  <c r="AC2633" i="13"/>
  <c r="AC2619" i="13"/>
  <c r="AC2607" i="13"/>
  <c r="AC2591" i="13"/>
  <c r="AC2585" i="13"/>
  <c r="AC2575" i="13"/>
  <c r="AA2568" i="13"/>
  <c r="AC2563" i="13"/>
  <c r="AA2552" i="13"/>
  <c r="AC2547" i="13"/>
  <c r="AA2543" i="13"/>
  <c r="AA2488" i="13"/>
  <c r="AC2483" i="13"/>
  <c r="AA2479" i="13"/>
  <c r="AC2475" i="13"/>
  <c r="AA2472" i="13"/>
  <c r="AC2467" i="13"/>
  <c r="AA2463" i="13"/>
  <c r="AC2459" i="13"/>
  <c r="AA2456" i="13"/>
  <c r="AC2451" i="13"/>
  <c r="AA2447" i="13"/>
  <c r="AC2443" i="13"/>
  <c r="AA2440" i="13"/>
  <c r="AC2435" i="13"/>
  <c r="AA2431" i="13"/>
  <c r="AA2424" i="13"/>
  <c r="AC2419" i="13"/>
  <c r="AA2415" i="13"/>
  <c r="AA2408" i="13"/>
  <c r="AC2403" i="13"/>
  <c r="AA2399" i="13"/>
  <c r="AA2392" i="13"/>
  <c r="AC2387" i="13"/>
  <c r="AA2383" i="13"/>
  <c r="AA2376" i="13"/>
  <c r="AC2371" i="13"/>
  <c r="AA2367" i="13"/>
  <c r="AA2359" i="13"/>
  <c r="AC2357" i="13"/>
  <c r="AC2349" i="13"/>
  <c r="AC2338" i="13"/>
  <c r="AC2331" i="13"/>
  <c r="AA2327" i="13"/>
  <c r="AA2323" i="13"/>
  <c r="AC2310" i="13"/>
  <c r="AC2306" i="13"/>
  <c r="AC2299" i="13"/>
  <c r="AA2295" i="13"/>
  <c r="AA2291" i="13"/>
  <c r="AC2278" i="13"/>
  <c r="AC2274" i="13"/>
  <c r="AC2267" i="13"/>
  <c r="AA2264" i="13"/>
  <c r="AC2259" i="13"/>
  <c r="AA2256" i="13"/>
  <c r="AC2251" i="13"/>
  <c r="AA2248" i="13"/>
  <c r="AC2243" i="13"/>
  <c r="AA2240" i="13"/>
  <c r="AC2235" i="13"/>
  <c r="AA2232" i="13"/>
  <c r="AC2227" i="13"/>
  <c r="AA2224" i="13"/>
  <c r="AC2219" i="13"/>
  <c r="AA2216" i="13"/>
  <c r="AC2211" i="13"/>
  <c r="AA2208" i="13"/>
  <c r="AC2203" i="13"/>
  <c r="AA2200" i="13"/>
  <c r="AC2195" i="13"/>
  <c r="AA2192" i="13"/>
  <c r="AC2187" i="13"/>
  <c r="AA2184" i="13"/>
  <c r="AC2179" i="13"/>
  <c r="AA2176" i="13"/>
  <c r="AC2171" i="13"/>
  <c r="AA2168" i="13"/>
  <c r="AC2163" i="13"/>
  <c r="AA2160" i="13"/>
  <c r="AC2155" i="13"/>
  <c r="AA2152" i="13"/>
  <c r="AC2147" i="13"/>
  <c r="AA2144" i="13"/>
  <c r="AA2137" i="13"/>
  <c r="AA2124" i="13"/>
  <c r="AA2122" i="13"/>
  <c r="AA2119" i="13"/>
  <c r="AA2115" i="13"/>
  <c r="AA2105" i="13"/>
  <c r="AA2092" i="13"/>
  <c r="AA2090" i="13"/>
  <c r="AA2087" i="13"/>
  <c r="AA2083" i="13"/>
  <c r="AA2073" i="13"/>
  <c r="AA2071" i="13"/>
  <c r="AA2063" i="13"/>
  <c r="AA2051" i="13"/>
  <c r="AA2045" i="13"/>
  <c r="AA2043" i="13"/>
  <c r="AC2039" i="13"/>
  <c r="AA2035" i="13"/>
  <c r="AA2029" i="13"/>
  <c r="AA2020" i="13"/>
  <c r="AA2013" i="13"/>
  <c r="AA2008" i="13"/>
  <c r="AA1999" i="13"/>
  <c r="AA1992" i="13"/>
  <c r="AA1991" i="13"/>
  <c r="AA1971" i="13"/>
  <c r="AC1963" i="13"/>
  <c r="AA1962" i="13"/>
  <c r="AA1955" i="13"/>
  <c r="AC1933" i="13"/>
  <c r="AA1928" i="13"/>
  <c r="AA1927" i="13"/>
  <c r="AA1906" i="13"/>
  <c r="AA1893" i="13"/>
  <c r="AC1885" i="13"/>
  <c r="AA1878" i="13"/>
  <c r="AA1840" i="13"/>
  <c r="AA1769" i="13"/>
  <c r="AA1768" i="13"/>
  <c r="AA1737" i="13"/>
  <c r="AA1736" i="13"/>
  <c r="AA2108" i="13"/>
  <c r="AA2076" i="13"/>
  <c r="AA2019" i="13"/>
  <c r="AA1945" i="13"/>
  <c r="AA1944" i="13"/>
  <c r="AA3010" i="13"/>
  <c r="AA2994" i="13"/>
  <c r="AA2808" i="13"/>
  <c r="AA2794" i="13"/>
  <c r="AA2786" i="13"/>
  <c r="AA2782" i="13"/>
  <c r="AA2778" i="13"/>
  <c r="AA2774" i="13"/>
  <c r="AA2770" i="13"/>
  <c r="AA2762" i="13"/>
  <c r="AA2758" i="13"/>
  <c r="AA2754" i="13"/>
  <c r="AA2746" i="13"/>
  <c r="AA2730" i="13"/>
  <c r="AA2726" i="13"/>
  <c r="AA2722" i="13"/>
  <c r="AC2355" i="13"/>
  <c r="AA2354" i="13"/>
  <c r="AA2338" i="13"/>
  <c r="AA2306" i="13"/>
  <c r="AA2274" i="13"/>
  <c r="AA2977" i="13"/>
  <c r="AA2975" i="13"/>
  <c r="AA2973" i="13"/>
  <c r="AA2965" i="13"/>
  <c r="AA2963" i="13"/>
  <c r="AA2961" i="13"/>
  <c r="AA2959" i="13"/>
  <c r="AA2957" i="13"/>
  <c r="AA2929" i="13"/>
  <c r="AA2927" i="13"/>
  <c r="AA2925" i="13"/>
  <c r="AA2921" i="13"/>
  <c r="AA2909" i="13"/>
  <c r="AA2905" i="13"/>
  <c r="AA2903" i="13"/>
  <c r="AA2901" i="13"/>
  <c r="AA2899" i="13"/>
  <c r="AA2897" i="13"/>
  <c r="AA2893" i="13"/>
  <c r="AA2891" i="13"/>
  <c r="AA2889" i="13"/>
  <c r="AC2887" i="13"/>
  <c r="AC2885" i="13"/>
  <c r="AC2883" i="13"/>
  <c r="AC2875" i="13"/>
  <c r="AC2873" i="13"/>
  <c r="AC2867" i="13"/>
  <c r="AC2865" i="13"/>
  <c r="AC2861" i="13"/>
  <c r="AC2851" i="13"/>
  <c r="AC2839" i="13"/>
  <c r="AC2835" i="13"/>
  <c r="AC2827" i="13"/>
  <c r="AC2825" i="13"/>
  <c r="AC2823" i="13"/>
  <c r="AA2717" i="13"/>
  <c r="AA2713" i="13"/>
  <c r="AA2711" i="13"/>
  <c r="AA2709" i="13"/>
  <c r="AA2707" i="13"/>
  <c r="AA2705" i="13"/>
  <c r="AA2703" i="13"/>
  <c r="AA2701" i="13"/>
  <c r="AA2689" i="13"/>
  <c r="AA2685" i="13"/>
  <c r="AA2683" i="13"/>
  <c r="AA2681" i="13"/>
  <c r="AA2669" i="13"/>
  <c r="AA2667" i="13"/>
  <c r="AA2665" i="13"/>
  <c r="AA2663" i="13"/>
  <c r="AA2661" i="13"/>
  <c r="AA2659" i="13"/>
  <c r="AA2657" i="13"/>
  <c r="AC2651" i="13"/>
  <c r="AC2639" i="13"/>
  <c r="AC2637" i="13"/>
  <c r="AC2635" i="13"/>
  <c r="AC2623" i="13"/>
  <c r="AC2603" i="13"/>
  <c r="AC2587" i="13"/>
  <c r="AC2573" i="13"/>
  <c r="AC2571" i="13"/>
  <c r="AC2569" i="13"/>
  <c r="AA2559" i="13"/>
  <c r="AA2536" i="13"/>
  <c r="AC2531" i="13"/>
  <c r="AA2527" i="13"/>
  <c r="AC2523" i="13"/>
  <c r="AA2520" i="13"/>
  <c r="AC2515" i="13"/>
  <c r="AA2511" i="13"/>
  <c r="AC2507" i="13"/>
  <c r="AA2504" i="13"/>
  <c r="AC2499" i="13"/>
  <c r="AA2495" i="13"/>
  <c r="AA3013" i="13"/>
  <c r="AA3011" i="13"/>
  <c r="AA3009" i="13"/>
  <c r="AA3007" i="13"/>
  <c r="AA3005" i="13"/>
  <c r="AA3003" i="13"/>
  <c r="AA3001" i="13"/>
  <c r="AA2999" i="13"/>
  <c r="AA2997" i="13"/>
  <c r="AA2995" i="13"/>
  <c r="AA2993" i="13"/>
  <c r="AA2991" i="13"/>
  <c r="AA2989" i="13"/>
  <c r="AA2987" i="13"/>
  <c r="AA2985" i="13"/>
  <c r="AA2983" i="13"/>
  <c r="AC2981" i="13"/>
  <c r="AC2975" i="13"/>
  <c r="AC2973" i="13"/>
  <c r="AC2963" i="13"/>
  <c r="AC2955" i="13"/>
  <c r="AC2953" i="13"/>
  <c r="AC2951" i="13"/>
  <c r="AC2943" i="13"/>
  <c r="AC2931" i="13"/>
  <c r="AC2923" i="13"/>
  <c r="AC2915" i="13"/>
  <c r="AC2907" i="13"/>
  <c r="AC2905" i="13"/>
  <c r="AC2903" i="13"/>
  <c r="AC2895" i="13"/>
  <c r="AA2799" i="13"/>
  <c r="AA2797" i="13"/>
  <c r="AA2795" i="13"/>
  <c r="AA2793" i="13"/>
  <c r="AA2791" i="13"/>
  <c r="AA2789" i="13"/>
  <c r="AA2787" i="13"/>
  <c r="AA2785" i="13"/>
  <c r="AA2783" i="13"/>
  <c r="AA2781" i="13"/>
  <c r="AA2779" i="13"/>
  <c r="AA2777" i="13"/>
  <c r="AA2775" i="13"/>
  <c r="AA2773" i="13"/>
  <c r="AA2771" i="13"/>
  <c r="AA2769" i="13"/>
  <c r="AA2767" i="13"/>
  <c r="AA2765" i="13"/>
  <c r="AA2763" i="13"/>
  <c r="AA2761" i="13"/>
  <c r="AA2759" i="13"/>
  <c r="AA2757" i="13"/>
  <c r="AA2755" i="13"/>
  <c r="AA2753" i="13"/>
  <c r="AA2751" i="13"/>
  <c r="AA2749" i="13"/>
  <c r="AA2747" i="13"/>
  <c r="AA2745" i="13"/>
  <c r="AA2743" i="13"/>
  <c r="AA2741" i="13"/>
  <c r="AA2739" i="13"/>
  <c r="AA2737" i="13"/>
  <c r="AA2735" i="13"/>
  <c r="AA2733" i="13"/>
  <c r="AA2731" i="13"/>
  <c r="AA2729" i="13"/>
  <c r="AA2727" i="13"/>
  <c r="AA2725" i="13"/>
  <c r="AA2723" i="13"/>
  <c r="AA2721" i="13"/>
  <c r="AC2719" i="13"/>
  <c r="AC2715" i="13"/>
  <c r="AC2713" i="13"/>
  <c r="AC2711" i="13"/>
  <c r="AC2707" i="13"/>
  <c r="AC2705" i="13"/>
  <c r="AC2703" i="13"/>
  <c r="AC2695" i="13"/>
  <c r="AC2693" i="13"/>
  <c r="AC2683" i="13"/>
  <c r="AC2681" i="13"/>
  <c r="AC2671" i="13"/>
  <c r="AC2669" i="13"/>
  <c r="AC2663" i="13"/>
  <c r="AC2661" i="13"/>
  <c r="AC2659" i="13"/>
  <c r="AC2657" i="13"/>
  <c r="AA2567" i="13"/>
  <c r="AC2565" i="13"/>
  <c r="AC2557" i="13"/>
  <c r="AA2551" i="13"/>
  <c r="AC2549" i="13"/>
  <c r="AC2541" i="13"/>
  <c r="AA2535" i="13"/>
  <c r="AC2533" i="13"/>
  <c r="AC2525" i="13"/>
  <c r="AA2519" i="13"/>
  <c r="AC2517" i="13"/>
  <c r="AC2509" i="13"/>
  <c r="AA2503" i="13"/>
  <c r="AC2501" i="13"/>
  <c r="AC2493" i="13"/>
  <c r="AA2487" i="13"/>
  <c r="AC2485" i="13"/>
  <c r="AC2477" i="13"/>
  <c r="AA2471" i="13"/>
  <c r="AC2469" i="13"/>
  <c r="AC2461" i="13"/>
  <c r="AA2455" i="13"/>
  <c r="AC2453" i="13"/>
  <c r="AC2445" i="13"/>
  <c r="AA2439" i="13"/>
  <c r="AC2437" i="13"/>
  <c r="AC2429" i="13"/>
  <c r="AA2423" i="13"/>
  <c r="AC2421" i="13"/>
  <c r="AC2413" i="13"/>
  <c r="AA2407" i="13"/>
  <c r="AC2405" i="13"/>
  <c r="AC2397" i="13"/>
  <c r="AA2391" i="13"/>
  <c r="AC2389" i="13"/>
  <c r="AC2381" i="13"/>
  <c r="AA2375" i="13"/>
  <c r="AC2373" i="13"/>
  <c r="AC2365" i="13"/>
  <c r="AC2334" i="13"/>
  <c r="AC2330" i="13"/>
  <c r="AC2323" i="13"/>
  <c r="AA2319" i="13"/>
  <c r="AA2315" i="13"/>
  <c r="AC2302" i="13"/>
  <c r="AC2298" i="13"/>
  <c r="AC2291" i="13"/>
  <c r="AA2287" i="13"/>
  <c r="AA2283" i="13"/>
  <c r="AC2270" i="13"/>
  <c r="AA2263" i="13"/>
  <c r="AA2255" i="13"/>
  <c r="AA2247" i="13"/>
  <c r="AA2239" i="13"/>
  <c r="AA2231" i="13"/>
  <c r="AA2223" i="13"/>
  <c r="AA2215" i="13"/>
  <c r="AA2207" i="13"/>
  <c r="AA2199" i="13"/>
  <c r="AA2191" i="13"/>
  <c r="AA2183" i="13"/>
  <c r="AA2175" i="13"/>
  <c r="AA2167" i="13"/>
  <c r="AA2159" i="13"/>
  <c r="AA2151" i="13"/>
  <c r="AA2143" i="13"/>
  <c r="AA2139" i="13"/>
  <c r="AA2129" i="13"/>
  <c r="AA2116" i="13"/>
  <c r="AA2114" i="13"/>
  <c r="AA2111" i="13"/>
  <c r="AA2107" i="13"/>
  <c r="AA2097" i="13"/>
  <c r="AA2084" i="13"/>
  <c r="AA2082" i="13"/>
  <c r="AA2079" i="13"/>
  <c r="AA2075" i="13"/>
  <c r="AA2072" i="13"/>
  <c r="AC2067" i="13"/>
  <c r="AA2060" i="13"/>
  <c r="AA2047" i="13"/>
  <c r="AA2042" i="13"/>
  <c r="AA2031" i="13"/>
  <c r="AA2027" i="13"/>
  <c r="AA2024" i="13"/>
  <c r="AC2019" i="13"/>
  <c r="AA2015" i="13"/>
  <c r="AC2013" i="13"/>
  <c r="AA1982" i="13"/>
  <c r="AA1970" i="13"/>
  <c r="AA1951" i="13"/>
  <c r="AA1943" i="13"/>
  <c r="AA1939" i="13"/>
  <c r="AA1932" i="13"/>
  <c r="AC1915" i="13"/>
  <c r="AA1885" i="13"/>
  <c r="AA1884" i="13"/>
  <c r="AA1853" i="13"/>
  <c r="AA1797" i="13"/>
  <c r="AA1786" i="13"/>
  <c r="AA1758" i="13"/>
  <c r="AC2135" i="13"/>
  <c r="AC2127" i="13"/>
  <c r="AC2119" i="13"/>
  <c r="AC2111" i="13"/>
  <c r="AC2103" i="13"/>
  <c r="AC2095" i="13"/>
  <c r="AC2055" i="13"/>
  <c r="AC2023" i="13"/>
  <c r="AC2003" i="13"/>
  <c r="AC1991" i="13"/>
  <c r="AC1979" i="13"/>
  <c r="AC1957" i="13"/>
  <c r="AC1939" i="13"/>
  <c r="AC1931" i="13"/>
  <c r="AC1917" i="13"/>
  <c r="AA1895" i="13"/>
  <c r="AC1867" i="13"/>
  <c r="AA1848" i="13"/>
  <c r="AA1847" i="13"/>
  <c r="AA1844" i="13"/>
  <c r="AA1833" i="13"/>
  <c r="AA1832" i="13"/>
  <c r="AC1829" i="13"/>
  <c r="AC1813" i="13"/>
  <c r="AA1791" i="13"/>
  <c r="AC1789" i="13"/>
  <c r="AA1782" i="13"/>
  <c r="AA1765" i="13"/>
  <c r="AA1759" i="13"/>
  <c r="AA1748" i="13"/>
  <c r="AA1747" i="13"/>
  <c r="AA1710" i="13"/>
  <c r="AA1701" i="13"/>
  <c r="AA1700" i="13"/>
  <c r="AA1695" i="13"/>
  <c r="AA1678" i="13"/>
  <c r="AA1676" i="13"/>
  <c r="AA1646" i="13"/>
  <c r="AA1644" i="13"/>
  <c r="AA1612" i="13"/>
  <c r="AA1580" i="13"/>
  <c r="AA1531" i="13"/>
  <c r="AA1524" i="13"/>
  <c r="AA1483" i="13"/>
  <c r="AA1472" i="13"/>
  <c r="AA1460" i="13"/>
  <c r="AA1419" i="13"/>
  <c r="AA1408" i="13"/>
  <c r="AA1396" i="13"/>
  <c r="AA1353" i="13"/>
  <c r="AA1277" i="13"/>
  <c r="AA1269" i="13"/>
  <c r="AA1253" i="13"/>
  <c r="AC1875" i="13"/>
  <c r="AA1855" i="13"/>
  <c r="AC1853" i="13"/>
  <c r="AA1829" i="13"/>
  <c r="AA1808" i="13"/>
  <c r="AA1779" i="13"/>
  <c r="AA1730" i="13"/>
  <c r="AA1689" i="13"/>
  <c r="AA1658" i="13"/>
  <c r="AA1654" i="13"/>
  <c r="AA1626" i="13"/>
  <c r="AA1622" i="13"/>
  <c r="AA1590" i="13"/>
  <c r="AA1558" i="13"/>
  <c r="AA1536" i="13"/>
  <c r="AA1499" i="13"/>
  <c r="AA1488" i="13"/>
  <c r="AA1476" i="13"/>
  <c r="AA1435" i="13"/>
  <c r="AA1424" i="13"/>
  <c r="AA1412" i="13"/>
  <c r="AA1386" i="13"/>
  <c r="AA1361" i="13"/>
  <c r="AA1321" i="13"/>
  <c r="AA1314" i="13"/>
  <c r="AA1309" i="13"/>
  <c r="AA1303" i="13"/>
  <c r="AA1281" i="13"/>
  <c r="AA1232" i="13"/>
  <c r="AA1231" i="13"/>
  <c r="AA1223" i="13"/>
  <c r="AA1207" i="13"/>
  <c r="AA1191" i="13"/>
  <c r="AA1175" i="13"/>
  <c r="AA1174" i="13"/>
  <c r="AA1152" i="13"/>
  <c r="AA1843" i="13"/>
  <c r="AA1767" i="13"/>
  <c r="AA1717" i="13"/>
  <c r="AA1716" i="13"/>
  <c r="AA1694" i="13"/>
  <c r="AA1685" i="13"/>
  <c r="AA1684" i="13"/>
  <c r="AA1662" i="13"/>
  <c r="AA1660" i="13"/>
  <c r="AA1630" i="13"/>
  <c r="AA1628" i="13"/>
  <c r="AA1596" i="13"/>
  <c r="AA1564" i="13"/>
  <c r="AA1547" i="13"/>
  <c r="AA1540" i="13"/>
  <c r="AA1515" i="13"/>
  <c r="AA1504" i="13"/>
  <c r="AA1492" i="13"/>
  <c r="AA1451" i="13"/>
  <c r="AA1440" i="13"/>
  <c r="AA1428" i="13"/>
  <c r="AA1390" i="13"/>
  <c r="AA1369" i="13"/>
  <c r="AA1297" i="13"/>
  <c r="AA1259" i="13"/>
  <c r="AA1258" i="13"/>
  <c r="AC1733" i="13"/>
  <c r="AC1673" i="13"/>
  <c r="AC1657" i="13"/>
  <c r="AC1641" i="13"/>
  <c r="AC1625" i="13"/>
  <c r="AC1609" i="13"/>
  <c r="AC1593" i="13"/>
  <c r="AC1577" i="13"/>
  <c r="AC1561" i="13"/>
  <c r="AA1381" i="13"/>
  <c r="AA1319" i="13"/>
  <c r="AA1317" i="13"/>
  <c r="AA1234" i="13"/>
  <c r="AA1164" i="13"/>
  <c r="AA1155" i="13"/>
  <c r="AA1132" i="13"/>
  <c r="AA941" i="13"/>
  <c r="AA923" i="13"/>
  <c r="AA899" i="13"/>
  <c r="AA835" i="13"/>
  <c r="AA827" i="13"/>
  <c r="AA825" i="13"/>
  <c r="AA719" i="13"/>
  <c r="AA672" i="13"/>
  <c r="AA640" i="13"/>
  <c r="AA608" i="13"/>
  <c r="AA607" i="13"/>
  <c r="AA521" i="13"/>
  <c r="AA490" i="13"/>
  <c r="AA477" i="13"/>
  <c r="AA476" i="13"/>
  <c r="AA471" i="13"/>
  <c r="AA450" i="13"/>
  <c r="AA321" i="13"/>
  <c r="AA231" i="13"/>
  <c r="AA220" i="13"/>
  <c r="AA1339" i="13"/>
  <c r="AC1337" i="13"/>
  <c r="AA1295" i="13"/>
  <c r="AA1293" i="13"/>
  <c r="AA1273" i="13"/>
  <c r="AA1267" i="13"/>
  <c r="AA1242" i="13"/>
  <c r="AA1168" i="13"/>
  <c r="AA1158" i="13"/>
  <c r="AA1136" i="13"/>
  <c r="AA1126" i="13"/>
  <c r="AA1111" i="13"/>
  <c r="AA1095" i="13"/>
  <c r="AA1079" i="13"/>
  <c r="AA1063" i="13"/>
  <c r="AA1047" i="13"/>
  <c r="AA1035" i="13"/>
  <c r="AA1015" i="13"/>
  <c r="AA1003" i="13"/>
  <c r="AA931" i="13"/>
  <c r="AA906" i="13"/>
  <c r="AA883" i="13"/>
  <c r="AA803" i="13"/>
  <c r="AA795" i="13"/>
  <c r="AA793" i="13"/>
  <c r="AA772" i="13"/>
  <c r="AA762" i="13"/>
  <c r="AA698" i="13"/>
  <c r="AA544" i="13"/>
  <c r="AC1891" i="13"/>
  <c r="AC1883" i="13"/>
  <c r="AC1869" i="13"/>
  <c r="AC1845" i="13"/>
  <c r="AC1819" i="13"/>
  <c r="AC1805" i="13"/>
  <c r="AC1781" i="13"/>
  <c r="AC1753" i="13"/>
  <c r="AC1747" i="13"/>
  <c r="AC1731" i="13"/>
  <c r="AA1675" i="13"/>
  <c r="AA1669" i="13"/>
  <c r="AA1659" i="13"/>
  <c r="AA1653" i="13"/>
  <c r="AA1643" i="13"/>
  <c r="AA1637" i="13"/>
  <c r="AA1627" i="13"/>
  <c r="AA1621" i="13"/>
  <c r="AA1611" i="13"/>
  <c r="AA1605" i="13"/>
  <c r="AA1595" i="13"/>
  <c r="AA1589" i="13"/>
  <c r="AA1579" i="13"/>
  <c r="AA1573" i="13"/>
  <c r="AA1563" i="13"/>
  <c r="AA1557" i="13"/>
  <c r="AC1551" i="13"/>
  <c r="AA1543" i="13"/>
  <c r="AC1535" i="13"/>
  <c r="AA1527" i="13"/>
  <c r="AC1519" i="13"/>
  <c r="AA1511" i="13"/>
  <c r="AC1503" i="13"/>
  <c r="AA1495" i="13"/>
  <c r="AC1487" i="13"/>
  <c r="AA1479" i="13"/>
  <c r="AC1471" i="13"/>
  <c r="AA1463" i="13"/>
  <c r="AC1455" i="13"/>
  <c r="AA1447" i="13"/>
  <c r="AC1439" i="13"/>
  <c r="AA1431" i="13"/>
  <c r="AC1423" i="13"/>
  <c r="AA1415" i="13"/>
  <c r="AC1407" i="13"/>
  <c r="AA1399" i="13"/>
  <c r="AA1382" i="13"/>
  <c r="AA1333" i="13"/>
  <c r="AA1332" i="13"/>
  <c r="AA1322" i="13"/>
  <c r="AA1299" i="13"/>
  <c r="AA1257" i="13"/>
  <c r="AA1249" i="13"/>
  <c r="AC1238" i="13"/>
  <c r="AA1235" i="13"/>
  <c r="AC1232" i="13"/>
  <c r="AA1222" i="13"/>
  <c r="AA1219" i="13"/>
  <c r="AA1216" i="13"/>
  <c r="AA1212" i="13"/>
  <c r="AA1206" i="13"/>
  <c r="AA1203" i="13"/>
  <c r="AA1200" i="13"/>
  <c r="AA1196" i="13"/>
  <c r="AA1190" i="13"/>
  <c r="AA1187" i="13"/>
  <c r="AA1184" i="13"/>
  <c r="AA1180" i="13"/>
  <c r="AA1171" i="13"/>
  <c r="AA1148" i="13"/>
  <c r="AA1147" i="13"/>
  <c r="AA1139" i="13"/>
  <c r="AA983" i="13"/>
  <c r="AA976" i="13"/>
  <c r="AA949" i="13"/>
  <c r="AA915" i="13"/>
  <c r="AA852" i="13"/>
  <c r="AA843" i="13"/>
  <c r="AA732" i="13"/>
  <c r="AA731" i="13"/>
  <c r="AA703" i="13"/>
  <c r="AA656" i="13"/>
  <c r="AA624" i="13"/>
  <c r="AA571" i="13"/>
  <c r="AA569" i="13"/>
  <c r="AA554" i="13"/>
  <c r="AA1123" i="13"/>
  <c r="AA1120" i="13"/>
  <c r="AA1116" i="13"/>
  <c r="AA1110" i="13"/>
  <c r="AA1107" i="13"/>
  <c r="AA1104" i="13"/>
  <c r="AA1100" i="13"/>
  <c r="AA1094" i="13"/>
  <c r="AA1091" i="13"/>
  <c r="AA1088" i="13"/>
  <c r="AA1084" i="13"/>
  <c r="AA1078" i="13"/>
  <c r="AA1075" i="13"/>
  <c r="AA1072" i="13"/>
  <c r="AA1068" i="13"/>
  <c r="AA1062" i="13"/>
  <c r="AA1059" i="13"/>
  <c r="AA1056" i="13"/>
  <c r="AA1052" i="13"/>
  <c r="AA992" i="13"/>
  <c r="AA901" i="13"/>
  <c r="AA861" i="13"/>
  <c r="AA770" i="13"/>
  <c r="AA740" i="13"/>
  <c r="AA739" i="13"/>
  <c r="AA720" i="13"/>
  <c r="AA704" i="13"/>
  <c r="AA694" i="13"/>
  <c r="AA683" i="13"/>
  <c r="AA682" i="13"/>
  <c r="AA667" i="13"/>
  <c r="AA666" i="13"/>
  <c r="AA660" i="13"/>
  <c r="AA651" i="13"/>
  <c r="AA650" i="13"/>
  <c r="AA644" i="13"/>
  <c r="AA635" i="13"/>
  <c r="AA634" i="13"/>
  <c r="AA628" i="13"/>
  <c r="AA619" i="13"/>
  <c r="AA618" i="13"/>
  <c r="AA612" i="13"/>
  <c r="AA552" i="13"/>
  <c r="AA551" i="13"/>
  <c r="AC528" i="13"/>
  <c r="AA447" i="13"/>
  <c r="AA1042" i="13"/>
  <c r="AA1037" i="13"/>
  <c r="AA1026" i="13"/>
  <c r="AA1021" i="13"/>
  <c r="AA1010" i="13"/>
  <c r="AA1005" i="13"/>
  <c r="AC986" i="13"/>
  <c r="AA965" i="13"/>
  <c r="AA960" i="13"/>
  <c r="AA957" i="13"/>
  <c r="AA947" i="13"/>
  <c r="AA925" i="13"/>
  <c r="AA909" i="13"/>
  <c r="AA893" i="13"/>
  <c r="AA874" i="13"/>
  <c r="AA870" i="13"/>
  <c r="AA869" i="13"/>
  <c r="AA845" i="13"/>
  <c r="AA836" i="13"/>
  <c r="AA804" i="13"/>
  <c r="AA786" i="13"/>
  <c r="AA754" i="13"/>
  <c r="AA736" i="13"/>
  <c r="AA724" i="13"/>
  <c r="AA723" i="13"/>
  <c r="AA687" i="13"/>
  <c r="AA591" i="13"/>
  <c r="AA576" i="13"/>
  <c r="AA561" i="13"/>
  <c r="AC542" i="13"/>
  <c r="AA527" i="13"/>
  <c r="AA496" i="13"/>
  <c r="AA454" i="13"/>
  <c r="AA444" i="13"/>
  <c r="AA354" i="13"/>
  <c r="AA270" i="13"/>
  <c r="AC1393" i="13"/>
  <c r="AC1391" i="13"/>
  <c r="AC1318" i="13"/>
  <c r="AC1280" i="13"/>
  <c r="AA1251" i="13"/>
  <c r="AC970" i="13"/>
  <c r="AA944" i="13"/>
  <c r="AC865" i="13"/>
  <c r="AA829" i="13"/>
  <c r="AA811" i="13"/>
  <c r="AA809" i="13"/>
  <c r="AA797" i="13"/>
  <c r="AA778" i="13"/>
  <c r="AA746" i="13"/>
  <c r="AA728" i="13"/>
  <c r="AA691" i="13"/>
  <c r="AA602" i="13"/>
  <c r="AA583" i="13"/>
  <c r="AA565" i="13"/>
  <c r="AA547" i="13"/>
  <c r="AA546" i="13"/>
  <c r="AA535" i="13"/>
  <c r="AA499" i="13"/>
  <c r="AA498" i="13"/>
  <c r="AA488" i="13"/>
  <c r="AA473" i="13"/>
  <c r="AA457" i="13"/>
  <c r="AA384" i="13"/>
  <c r="AA317" i="13"/>
  <c r="AA288" i="13"/>
  <c r="AA417" i="13"/>
  <c r="AA377" i="13"/>
  <c r="AA376" i="13"/>
  <c r="AA301" i="13"/>
  <c r="AA274" i="13"/>
  <c r="AA265" i="13"/>
  <c r="AA223" i="13"/>
  <c r="AA200" i="13"/>
  <c r="AA183" i="13"/>
  <c r="AA182" i="13"/>
  <c r="AA172" i="13"/>
  <c r="AA167" i="13"/>
  <c r="AC921" i="13"/>
  <c r="AC915" i="13"/>
  <c r="AC899" i="13"/>
  <c r="AC889" i="13"/>
  <c r="AC883" i="13"/>
  <c r="AC867" i="13"/>
  <c r="AC857" i="13"/>
  <c r="AC789" i="13"/>
  <c r="AC781" i="13"/>
  <c r="AC773" i="13"/>
  <c r="AC765" i="13"/>
  <c r="AC757" i="13"/>
  <c r="AC749" i="13"/>
  <c r="AC741" i="13"/>
  <c r="AC737" i="13"/>
  <c r="AC729" i="13"/>
  <c r="AC715" i="13"/>
  <c r="AC699" i="13"/>
  <c r="AC679" i="13"/>
  <c r="AC663" i="13"/>
  <c r="AC647" i="13"/>
  <c r="AC631" i="13"/>
  <c r="AC615" i="13"/>
  <c r="AA563" i="13"/>
  <c r="AC552" i="13"/>
  <c r="AA507" i="13"/>
  <c r="AC486" i="13"/>
  <c r="AC470" i="13"/>
  <c r="AA465" i="13"/>
  <c r="AA462" i="13"/>
  <c r="AA459" i="13"/>
  <c r="AA441" i="13"/>
  <c r="AA435" i="13"/>
  <c r="AA420" i="13"/>
  <c r="AA410" i="13"/>
  <c r="AA402" i="13"/>
  <c r="AA340" i="13"/>
  <c r="AA337" i="13"/>
  <c r="AA323" i="13"/>
  <c r="AA318" i="13"/>
  <c r="AA257" i="13"/>
  <c r="AA242" i="13"/>
  <c r="AA225" i="13"/>
  <c r="AA108" i="13"/>
  <c r="AC1383" i="13"/>
  <c r="AC1373" i="13"/>
  <c r="AC1365" i="13"/>
  <c r="AC1357" i="13"/>
  <c r="AC1349" i="13"/>
  <c r="AC1341" i="13"/>
  <c r="AC1328" i="13"/>
  <c r="AC1312" i="13"/>
  <c r="AC1270" i="13"/>
  <c r="AC1254" i="13"/>
  <c r="AC1240" i="13"/>
  <c r="AC1230" i="13"/>
  <c r="AC923" i="13"/>
  <c r="AC891" i="13"/>
  <c r="AC873" i="13"/>
  <c r="AC859" i="13"/>
  <c r="AC835" i="13"/>
  <c r="AC819" i="13"/>
  <c r="AC803" i="13"/>
  <c r="AA715" i="13"/>
  <c r="AA586" i="13"/>
  <c r="AA578" i="13"/>
  <c r="AC576" i="13"/>
  <c r="AA530" i="13"/>
  <c r="AC502" i="13"/>
  <c r="AC496" i="13"/>
  <c r="AC480" i="13"/>
  <c r="AA455" i="13"/>
  <c r="AC417" i="13"/>
  <c r="AA411" i="13"/>
  <c r="AA390" i="13"/>
  <c r="AA365" i="13"/>
  <c r="AA364" i="13"/>
  <c r="AA310" i="13"/>
  <c r="AA178" i="13"/>
  <c r="AA164" i="13"/>
  <c r="AA159" i="13"/>
  <c r="AA146" i="13"/>
  <c r="AA132" i="13"/>
  <c r="AA154" i="13"/>
  <c r="AA140" i="13"/>
  <c r="AA135" i="13"/>
  <c r="AA125" i="13"/>
  <c r="AA43" i="13"/>
  <c r="AA41" i="13"/>
  <c r="AC24" i="13"/>
  <c r="AA398" i="13"/>
  <c r="AA394" i="13"/>
  <c r="AC391" i="13"/>
  <c r="AA352" i="13"/>
  <c r="AA350" i="13"/>
  <c r="AC345" i="13"/>
  <c r="AA333" i="13"/>
  <c r="AA332" i="13"/>
  <c r="AC329" i="13"/>
  <c r="AA313" i="13"/>
  <c r="AA308" i="13"/>
  <c r="AA307" i="13"/>
  <c r="AC293" i="13"/>
  <c r="AA285" i="13"/>
  <c r="AC283" i="13"/>
  <c r="AA215" i="13"/>
  <c r="AA175" i="13"/>
  <c r="AA162" i="13"/>
  <c r="AA148" i="13"/>
  <c r="AA143" i="13"/>
  <c r="AA104" i="13"/>
  <c r="AA76" i="13"/>
  <c r="AC733" i="13"/>
  <c r="AC725" i="13"/>
  <c r="AC712" i="13"/>
  <c r="AC685" i="13"/>
  <c r="AC677" i="13"/>
  <c r="AC671" i="13"/>
  <c r="AC669" i="13"/>
  <c r="AC661" i="13"/>
  <c r="AC655" i="13"/>
  <c r="AC653" i="13"/>
  <c r="AC645" i="13"/>
  <c r="AC639" i="13"/>
  <c r="AC637" i="13"/>
  <c r="AC629" i="13"/>
  <c r="AC623" i="13"/>
  <c r="AC621" i="13"/>
  <c r="AC613" i="13"/>
  <c r="AC606" i="13"/>
  <c r="AC582" i="13"/>
  <c r="AC566" i="13"/>
  <c r="AC550" i="13"/>
  <c r="AC544" i="13"/>
  <c r="AC534" i="13"/>
  <c r="AC526" i="13"/>
  <c r="AC520" i="13"/>
  <c r="AC504" i="13"/>
  <c r="AC494" i="13"/>
  <c r="AC488" i="13"/>
  <c r="AC448" i="13"/>
  <c r="AA370" i="13"/>
  <c r="AA362" i="13"/>
  <c r="AA329" i="13"/>
  <c r="AA289" i="13"/>
  <c r="AC277" i="13"/>
  <c r="AA246" i="13"/>
  <c r="AA236" i="13"/>
  <c r="AA209" i="13"/>
  <c r="AA204" i="13"/>
  <c r="AA188" i="13"/>
  <c r="AA170" i="13"/>
  <c r="AA156" i="13"/>
  <c r="AA151" i="13"/>
  <c r="AA101" i="13"/>
  <c r="AA138" i="13"/>
  <c r="AA127" i="13"/>
  <c r="AA102" i="13"/>
  <c r="AA90" i="13"/>
  <c r="AA61" i="13"/>
  <c r="AA54" i="13"/>
  <c r="AA31" i="13"/>
  <c r="AC462" i="13"/>
  <c r="AC454" i="13"/>
  <c r="AC446" i="13"/>
  <c r="AA436" i="13"/>
  <c r="AA387" i="13"/>
  <c r="AC361" i="13"/>
  <c r="AA267" i="13"/>
  <c r="AA259" i="13"/>
  <c r="AC247" i="13"/>
  <c r="AC197" i="13"/>
  <c r="AA165" i="13"/>
  <c r="AA157" i="13"/>
  <c r="AA149" i="13"/>
  <c r="AA141" i="13"/>
  <c r="AA133" i="13"/>
  <c r="AA113" i="13"/>
  <c r="AA105" i="13"/>
  <c r="AA49" i="13"/>
  <c r="AC433" i="13"/>
  <c r="AC393" i="13"/>
  <c r="AC359" i="13"/>
  <c r="AC343" i="13"/>
  <c r="AC313" i="13"/>
  <c r="AC275" i="13"/>
  <c r="AC271" i="13"/>
  <c r="AC243" i="13"/>
  <c r="AC239" i="13"/>
  <c r="AC231" i="13"/>
  <c r="AC215" i="13"/>
  <c r="AA193" i="13"/>
  <c r="AA92" i="13"/>
  <c r="AC50" i="13"/>
  <c r="AC44" i="13"/>
  <c r="AC267" i="13"/>
  <c r="AA123" i="13"/>
  <c r="AA121" i="13"/>
  <c r="AC76" i="13"/>
  <c r="AC199" i="13"/>
  <c r="AC129" i="13"/>
  <c r="AC96" i="13"/>
  <c r="AC84" i="13"/>
  <c r="AC68" i="13"/>
  <c r="AC58" i="13"/>
  <c r="AC256" i="13"/>
  <c r="AC1580" i="13"/>
  <c r="AA29" i="13"/>
  <c r="AA28" i="13"/>
  <c r="AC1842" i="13"/>
  <c r="AC1836" i="13"/>
  <c r="AC1738" i="13"/>
  <c r="AC41" i="13"/>
  <c r="AC38" i="13"/>
  <c r="AC28" i="13"/>
  <c r="AC1779" i="13"/>
  <c r="AC1935" i="13"/>
  <c r="AC1846" i="13"/>
  <c r="AC1834" i="13"/>
  <c r="AC1775" i="13"/>
  <c r="AC242" i="13"/>
  <c r="AC130" i="13"/>
  <c r="AC55" i="13"/>
  <c r="AC1428" i="13"/>
  <c r="AC1426" i="13"/>
  <c r="AC1380" i="13"/>
  <c r="AC1139" i="13"/>
  <c r="AC2672" i="13"/>
  <c r="AC2652" i="13"/>
  <c r="AC2648" i="13"/>
  <c r="AC2205" i="13"/>
  <c r="AC1719" i="13"/>
  <c r="AC1376" i="13"/>
  <c r="AC1375" i="13"/>
  <c r="AC109" i="13"/>
  <c r="AC2063" i="13"/>
  <c r="AC225" i="13"/>
  <c r="AC820" i="13"/>
  <c r="AC2303" i="13"/>
  <c r="AC1235" i="13"/>
  <c r="AC1233" i="13"/>
  <c r="AC922" i="13"/>
  <c r="AC754" i="13"/>
  <c r="AC471" i="13"/>
  <c r="AC85" i="13"/>
  <c r="AC1983" i="13"/>
  <c r="AC1894" i="13"/>
  <c r="AC1516" i="13"/>
  <c r="AC2149" i="13"/>
  <c r="AC2120" i="13"/>
  <c r="AC2101" i="13"/>
  <c r="AC1951" i="13"/>
  <c r="AC1948" i="13"/>
  <c r="AC1908" i="13"/>
  <c r="AC1734" i="13"/>
  <c r="AC1695" i="13"/>
  <c r="AC1548" i="13"/>
  <c r="AC1492" i="13"/>
  <c r="AC1490" i="13"/>
  <c r="AC1239" i="13"/>
  <c r="AC1057" i="13"/>
  <c r="AC794" i="13"/>
  <c r="AC638" i="13"/>
  <c r="AC555" i="13"/>
  <c r="AC507" i="13"/>
  <c r="AC246" i="13"/>
  <c r="AC245" i="13"/>
  <c r="AC90" i="13"/>
  <c r="AC86" i="13"/>
  <c r="AC200" i="13"/>
  <c r="AC1157" i="13"/>
  <c r="AC684" i="13"/>
  <c r="AC2736" i="13"/>
  <c r="AC2645" i="13"/>
  <c r="AC2491" i="13"/>
  <c r="AC2438" i="13"/>
  <c r="AC2432" i="13"/>
  <c r="AC2018" i="13"/>
  <c r="AC1215" i="13"/>
  <c r="AC1213" i="13"/>
  <c r="AC1107" i="13"/>
  <c r="AC797" i="13"/>
  <c r="AC2932" i="13"/>
  <c r="AC2822" i="13"/>
  <c r="AC2724" i="13"/>
  <c r="AC2646" i="13"/>
  <c r="AC2602" i="13"/>
  <c r="AC2590" i="13"/>
  <c r="AC2396" i="13"/>
  <c r="AC2296" i="13"/>
  <c r="AC1903" i="13"/>
  <c r="AC1676" i="13"/>
  <c r="AC1578" i="13"/>
  <c r="AC1514" i="13"/>
  <c r="AC1348" i="13"/>
  <c r="AC1347" i="13"/>
  <c r="AC1344" i="13"/>
  <c r="AC1343" i="13"/>
  <c r="AC1338" i="13"/>
  <c r="AC768" i="13"/>
  <c r="AC497" i="13"/>
  <c r="AC479" i="13"/>
  <c r="AC420" i="13"/>
  <c r="AC418" i="13"/>
  <c r="AC355" i="13"/>
  <c r="AC346" i="13"/>
  <c r="AC320" i="13"/>
  <c r="AC209" i="13"/>
  <c r="AC173" i="13"/>
  <c r="AC169" i="13"/>
  <c r="AC118" i="13"/>
  <c r="AC2583" i="13"/>
  <c r="AC2582" i="13"/>
  <c r="AC2581" i="13"/>
  <c r="AC2506" i="13"/>
  <c r="AC2336" i="13"/>
  <c r="AC2272" i="13"/>
  <c r="AC1754" i="13"/>
  <c r="AC813" i="13"/>
  <c r="AC799" i="13"/>
  <c r="AC467" i="13"/>
  <c r="AC362" i="13"/>
  <c r="AC1384" i="13"/>
  <c r="AC141" i="13"/>
  <c r="AC2287" i="13"/>
  <c r="AC1926" i="13"/>
  <c r="AC2677" i="13"/>
  <c r="AC2647" i="13"/>
  <c r="AC2458" i="13"/>
  <c r="AC2311" i="13"/>
  <c r="AC1811" i="13"/>
  <c r="AC1791" i="13"/>
  <c r="AC1707" i="13"/>
  <c r="AC1702" i="13"/>
  <c r="AC853" i="13"/>
  <c r="AC330" i="13"/>
  <c r="AC2709" i="13"/>
  <c r="AC2691" i="13"/>
  <c r="AC2678" i="13"/>
  <c r="AC2383" i="13"/>
  <c r="AC2216" i="13"/>
  <c r="AC1992" i="13"/>
  <c r="AC1958" i="13"/>
  <c r="AC1827" i="13"/>
  <c r="AC1732" i="13"/>
  <c r="AC351" i="13"/>
  <c r="AC350" i="13"/>
  <c r="AC334" i="13"/>
  <c r="AC2776" i="13"/>
  <c r="AC2768" i="13"/>
  <c r="AC2692" i="13"/>
  <c r="AC2765" i="13"/>
  <c r="AC2407" i="13"/>
  <c r="AC2386" i="13"/>
  <c r="AC2279" i="13"/>
  <c r="AC2242" i="13"/>
  <c r="AC2241" i="13"/>
  <c r="AC2100" i="13"/>
  <c r="AC2015" i="13"/>
  <c r="AC1974" i="13"/>
  <c r="AC1928" i="13"/>
  <c r="AC1919" i="13"/>
  <c r="AC1902" i="13"/>
  <c r="AC1854" i="13"/>
  <c r="AC1848" i="13"/>
  <c r="AC1730" i="13"/>
  <c r="AC1283" i="13"/>
  <c r="AC1281" i="13"/>
  <c r="AC1267" i="13"/>
  <c r="AC709" i="13"/>
  <c r="AC93" i="13"/>
  <c r="AC1025" i="13"/>
  <c r="AC1017" i="13"/>
  <c r="AC1015" i="13"/>
  <c r="AC1001" i="13"/>
  <c r="AC999" i="13"/>
  <c r="AC993" i="13"/>
  <c r="AC985" i="13"/>
  <c r="AC983" i="13"/>
  <c r="AC977" i="13"/>
  <c r="AC969" i="13"/>
  <c r="AC967" i="13"/>
  <c r="AC961" i="13"/>
  <c r="AC953" i="13"/>
  <c r="AC951" i="13"/>
  <c r="AC945" i="13"/>
  <c r="AC937" i="13"/>
  <c r="AC935" i="13"/>
  <c r="AC882" i="13"/>
  <c r="AC866" i="13"/>
  <c r="AC686" i="13"/>
  <c r="AC676" i="13"/>
  <c r="AC620" i="13"/>
  <c r="AC521" i="13"/>
  <c r="AC436" i="13"/>
  <c r="AC400" i="13"/>
  <c r="AC338" i="13"/>
  <c r="AC288" i="13"/>
  <c r="AC286" i="13"/>
  <c r="AC155" i="13"/>
  <c r="AC151" i="13"/>
  <c r="AC102" i="13"/>
  <c r="AC61" i="13"/>
  <c r="AC1289" i="13"/>
  <c r="AC1279" i="13"/>
  <c r="AC1221" i="13"/>
  <c r="AC1087" i="13"/>
  <c r="AC1085" i="13"/>
  <c r="AC917" i="13"/>
  <c r="AC884" i="13"/>
  <c r="AC840" i="13"/>
  <c r="AC824" i="13"/>
  <c r="AC808" i="13"/>
  <c r="AC786" i="13"/>
  <c r="AC752" i="13"/>
  <c r="AC742" i="13"/>
  <c r="AC692" i="13"/>
  <c r="AC523" i="13"/>
  <c r="AC515" i="13"/>
  <c r="AC461" i="13"/>
  <c r="AC416" i="13"/>
  <c r="AC410" i="13"/>
  <c r="AC408" i="13"/>
  <c r="AC352" i="13"/>
  <c r="AC348" i="13"/>
  <c r="AC344" i="13"/>
  <c r="AC298" i="13"/>
  <c r="AC282" i="13"/>
  <c r="AC280" i="13"/>
  <c r="AC262" i="13"/>
  <c r="AC261" i="13"/>
  <c r="AC208" i="13"/>
  <c r="AC202" i="13"/>
  <c r="AC98" i="13"/>
  <c r="AC88" i="13"/>
  <c r="AC2992" i="13"/>
  <c r="AC2982" i="13"/>
  <c r="AC2950" i="13"/>
  <c r="AC2924" i="13"/>
  <c r="AC2834" i="13"/>
  <c r="AC2766" i="13"/>
  <c r="AC2684" i="13"/>
  <c r="AC2680" i="13"/>
  <c r="AC2422" i="13"/>
  <c r="AC2420" i="13"/>
  <c r="AC2317" i="13"/>
  <c r="AC2262" i="13"/>
  <c r="AC2138" i="13"/>
  <c r="AC2137" i="13"/>
  <c r="AC2086" i="13"/>
  <c r="AC2072" i="13"/>
  <c r="AC1924" i="13"/>
  <c r="AC1726" i="13"/>
  <c r="AC1460" i="13"/>
  <c r="AC1458" i="13"/>
  <c r="AC815" i="13"/>
  <c r="AC392" i="13"/>
  <c r="AC99" i="13"/>
  <c r="AC2922" i="13"/>
  <c r="AC2762" i="13"/>
  <c r="AC2735" i="13"/>
  <c r="AC2734" i="13"/>
  <c r="AC2689" i="13"/>
  <c r="AC2679" i="13"/>
  <c r="AC2629" i="13"/>
  <c r="AC1782" i="13"/>
  <c r="AC1763" i="13"/>
  <c r="AC1309" i="13"/>
  <c r="AC704" i="13"/>
  <c r="AC589" i="13"/>
  <c r="AC498" i="13"/>
  <c r="AC319" i="13"/>
  <c r="AC318" i="13"/>
  <c r="AC314" i="13"/>
  <c r="AC165" i="13"/>
  <c r="AC33" i="13"/>
  <c r="AC2539" i="13"/>
  <c r="AC1706" i="13"/>
  <c r="AC136" i="13"/>
  <c r="AC3006" i="13"/>
  <c r="AC2984" i="13"/>
  <c r="AC2974" i="13"/>
  <c r="AC2964" i="13"/>
  <c r="AC2962" i="13"/>
  <c r="AC2690" i="13"/>
  <c r="AC2631" i="13"/>
  <c r="AC2359" i="13"/>
  <c r="AC2617" i="13"/>
  <c r="AC2047" i="13"/>
  <c r="AC1967" i="13"/>
  <c r="AC3008" i="13"/>
  <c r="AC2902" i="13"/>
  <c r="AC2840" i="13"/>
  <c r="AC2836" i="13"/>
  <c r="AC2828" i="13"/>
  <c r="AC2824" i="13"/>
  <c r="AC2796" i="13"/>
  <c r="AC2752" i="13"/>
  <c r="AC2710" i="13"/>
  <c r="AC2670" i="13"/>
  <c r="AC2658" i="13"/>
  <c r="AC2618" i="13"/>
  <c r="AC2615" i="13"/>
  <c r="AC2610" i="13"/>
  <c r="AC2378" i="13"/>
  <c r="AC2362" i="13"/>
  <c r="AC2319" i="13"/>
  <c r="AC1990" i="13"/>
  <c r="AC1798" i="13"/>
  <c r="AC1690" i="13"/>
  <c r="AC1686" i="13"/>
  <c r="AC2786" i="13"/>
  <c r="AC2750" i="13"/>
  <c r="AC2730" i="13"/>
  <c r="AC2720" i="13"/>
  <c r="AC2664" i="13"/>
  <c r="AC2660" i="13"/>
  <c r="AC2630" i="13"/>
  <c r="AC2616" i="13"/>
  <c r="AC2604" i="13"/>
  <c r="AC2600" i="13"/>
  <c r="AC2476" i="13"/>
  <c r="AC2372" i="13"/>
  <c r="AC2304" i="13"/>
  <c r="AC2297" i="13"/>
  <c r="AC2273" i="13"/>
  <c r="AC2248" i="13"/>
  <c r="AC2246" i="13"/>
  <c r="AC2148" i="13"/>
  <c r="AC2146" i="13"/>
  <c r="AC2145" i="13"/>
  <c r="AC2110" i="13"/>
  <c r="AC2032" i="13"/>
  <c r="AC1986" i="13"/>
  <c r="AC1872" i="13"/>
  <c r="AC1855" i="13"/>
  <c r="AC1691" i="13"/>
  <c r="AC1614" i="13"/>
  <c r="AC1612" i="13"/>
  <c r="AC1610" i="13"/>
  <c r="AC1556" i="13"/>
  <c r="AC1554" i="13"/>
  <c r="AC1241" i="13"/>
  <c r="AC720" i="13"/>
  <c r="AC601" i="13"/>
  <c r="AC424" i="13"/>
  <c r="AC2544" i="13"/>
  <c r="AC2542" i="13"/>
  <c r="AC2540" i="13"/>
  <c r="AC2408" i="13"/>
  <c r="AC2398" i="13"/>
  <c r="AC2300" i="13"/>
  <c r="AC2276" i="13"/>
  <c r="AC2196" i="13"/>
  <c r="AC2174" i="13"/>
  <c r="AC2173" i="13"/>
  <c r="AC1972" i="13"/>
  <c r="AC1954" i="13"/>
  <c r="AC1950" i="13"/>
  <c r="AC1858" i="13"/>
  <c r="AC1694" i="13"/>
  <c r="AC1656" i="13"/>
  <c r="AC1307" i="13"/>
  <c r="AC784" i="13"/>
  <c r="AC736" i="13"/>
  <c r="AC426" i="13"/>
  <c r="AC399" i="13"/>
  <c r="AC378" i="13"/>
  <c r="AC366" i="13"/>
  <c r="AC339" i="13"/>
  <c r="AC266" i="13"/>
  <c r="AC216" i="13"/>
  <c r="AC123" i="13"/>
  <c r="AC101" i="13"/>
  <c r="AC1544" i="13"/>
  <c r="AC1536" i="13"/>
  <c r="AC1534" i="13"/>
  <c r="AC1532" i="13"/>
  <c r="AC1524" i="13"/>
  <c r="AC1522" i="13"/>
  <c r="AC1366" i="13"/>
  <c r="AC1350" i="13"/>
  <c r="AC1321" i="13"/>
  <c r="AC1271" i="13"/>
  <c r="AC850" i="13"/>
  <c r="AC721" i="13"/>
  <c r="AC696" i="13"/>
  <c r="AC654" i="13"/>
  <c r="AC475" i="13"/>
  <c r="AC384" i="13"/>
  <c r="AC383" i="13"/>
  <c r="AC370" i="13"/>
  <c r="AC230" i="13"/>
  <c r="AC194" i="13"/>
  <c r="AC149" i="13"/>
  <c r="AC83" i="13"/>
  <c r="AC77" i="13"/>
  <c r="AC62" i="13"/>
  <c r="AC37" i="13"/>
  <c r="AC2520" i="13"/>
  <c r="AC2392" i="13"/>
  <c r="AC2390" i="13"/>
  <c r="AC2388" i="13"/>
  <c r="AC2384" i="13"/>
  <c r="AC2333" i="13"/>
  <c r="AC2324" i="13"/>
  <c r="AC2309" i="13"/>
  <c r="AC2285" i="13"/>
  <c r="AC2252" i="13"/>
  <c r="AC2250" i="13"/>
  <c r="AC2249" i="13"/>
  <c r="AC2229" i="13"/>
  <c r="AC2210" i="13"/>
  <c r="AC2209" i="13"/>
  <c r="AC2184" i="13"/>
  <c r="AC2134" i="13"/>
  <c r="AC2133" i="13"/>
  <c r="AC2114" i="13"/>
  <c r="AC2113" i="13"/>
  <c r="AC2088" i="13"/>
  <c r="AC2036" i="13"/>
  <c r="AC2034" i="13"/>
  <c r="AC2033" i="13"/>
  <c r="AC1988" i="13"/>
  <c r="AC1980" i="13"/>
  <c r="AC1864" i="13"/>
  <c r="AC1832" i="13"/>
  <c r="AC1826" i="13"/>
  <c r="AC1764" i="13"/>
  <c r="AC1760" i="13"/>
  <c r="AC1748" i="13"/>
  <c r="AC1744" i="13"/>
  <c r="AC1704" i="13"/>
  <c r="AC1692" i="13"/>
  <c r="AC1688" i="13"/>
  <c r="AC1684" i="13"/>
  <c r="AC1606" i="13"/>
  <c r="AC1416" i="13"/>
  <c r="AC1408" i="13"/>
  <c r="AC1406" i="13"/>
  <c r="AC1336" i="13"/>
  <c r="AC1330" i="13"/>
  <c r="AC1329" i="13"/>
  <c r="AC1327" i="13"/>
  <c r="AC1325" i="13"/>
  <c r="AC1322" i="13"/>
  <c r="AC1315" i="13"/>
  <c r="AC1151" i="13"/>
  <c r="AC1149" i="13"/>
  <c r="AC1119" i="13"/>
  <c r="AC1117" i="13"/>
  <c r="AC893" i="13"/>
  <c r="AC766" i="13"/>
  <c r="AC730" i="13"/>
  <c r="AC722" i="13"/>
  <c r="AC700" i="13"/>
  <c r="AC622" i="13"/>
  <c r="AC603" i="13"/>
  <c r="AC575" i="13"/>
  <c r="AC447" i="13"/>
  <c r="AC250" i="13"/>
  <c r="AC232" i="13"/>
  <c r="AC184" i="13"/>
  <c r="AC167" i="13"/>
  <c r="AC157" i="13"/>
  <c r="AC115" i="13"/>
  <c r="AC110" i="13"/>
  <c r="AC79" i="13"/>
  <c r="AC73" i="13"/>
  <c r="AC1203" i="13"/>
  <c r="AC1199" i="13"/>
  <c r="AC1197" i="13"/>
  <c r="AC1195" i="13"/>
  <c r="AC1187" i="13"/>
  <c r="AC1075" i="13"/>
  <c r="AC1049" i="13"/>
  <c r="AC908" i="13"/>
  <c r="AC828" i="13"/>
  <c r="AC802" i="13"/>
  <c r="AC792" i="13"/>
  <c r="AC782" i="13"/>
  <c r="AC774" i="13"/>
  <c r="AC746" i="13"/>
  <c r="AC718" i="13"/>
  <c r="AC668" i="13"/>
  <c r="AC652" i="13"/>
  <c r="AC636" i="13"/>
  <c r="AC531" i="13"/>
  <c r="AC495" i="13"/>
  <c r="AC473" i="13"/>
  <c r="AC328" i="13"/>
  <c r="AC300" i="13"/>
  <c r="AC163" i="13"/>
  <c r="AC135" i="13"/>
  <c r="AC106" i="13"/>
  <c r="AC2535" i="13"/>
  <c r="AC2482" i="13"/>
  <c r="AC2347" i="13"/>
  <c r="AC1843" i="13"/>
  <c r="AC1766" i="13"/>
  <c r="AC91" i="13"/>
  <c r="AC2551" i="13"/>
  <c r="AC2550" i="13"/>
  <c r="AC2548" i="13"/>
  <c r="AC2490" i="13"/>
  <c r="AC2463" i="13"/>
  <c r="AC2450" i="13"/>
  <c r="AC2426" i="13"/>
  <c r="AC1722" i="13"/>
  <c r="AC1298" i="13"/>
  <c r="AC3000" i="13"/>
  <c r="AC2998" i="13"/>
  <c r="AC2956" i="13"/>
  <c r="AC2952" i="13"/>
  <c r="AC2930" i="13"/>
  <c r="AC2780" i="13"/>
  <c r="AC2774" i="13"/>
  <c r="AC2717" i="13"/>
  <c r="AC2712" i="13"/>
  <c r="AC2584" i="13"/>
  <c r="AC2560" i="13"/>
  <c r="AC2558" i="13"/>
  <c r="AC2556" i="13"/>
  <c r="AC2554" i="13"/>
  <c r="AC2516" i="13"/>
  <c r="AC2514" i="13"/>
  <c r="AC2511" i="13"/>
  <c r="AC2492" i="13"/>
  <c r="AC2471" i="13"/>
  <c r="AC2414" i="13"/>
  <c r="AC2412" i="13"/>
  <c r="AC2411" i="13"/>
  <c r="AC2295" i="13"/>
  <c r="AC2228" i="13"/>
  <c r="AC2206" i="13"/>
  <c r="AC2188" i="13"/>
  <c r="AC2160" i="13"/>
  <c r="AC2092" i="13"/>
  <c r="AC2089" i="13"/>
  <c r="AC2060" i="13"/>
  <c r="AC2058" i="13"/>
  <c r="AC2012" i="13"/>
  <c r="AC1962" i="13"/>
  <c r="AC1912" i="13"/>
  <c r="AC1887" i="13"/>
  <c r="AC1871" i="13"/>
  <c r="AC1838" i="13"/>
  <c r="AC1814" i="13"/>
  <c r="AC1802" i="13"/>
  <c r="AC1784" i="13"/>
  <c r="AC1780" i="13"/>
  <c r="AC1772" i="13"/>
  <c r="AC1743" i="13"/>
  <c r="AC1742" i="13"/>
  <c r="AC1714" i="13"/>
  <c r="AC1355" i="13"/>
  <c r="AC1258" i="13"/>
  <c r="AC1246" i="13"/>
  <c r="AC841" i="13"/>
  <c r="AC335" i="13"/>
  <c r="AC2976" i="13"/>
  <c r="AC2908" i="13"/>
  <c r="AC2904" i="13"/>
  <c r="AC2876" i="13"/>
  <c r="AC2874" i="13"/>
  <c r="AC2868" i="13"/>
  <c r="AC2864" i="13"/>
  <c r="AC2862" i="13"/>
  <c r="AC2704" i="13"/>
  <c r="AC2667" i="13"/>
  <c r="AC2655" i="13"/>
  <c r="AC2654" i="13"/>
  <c r="AC2608" i="13"/>
  <c r="AC2601" i="13"/>
  <c r="AC2599" i="13"/>
  <c r="AC2567" i="13"/>
  <c r="AC2518" i="13"/>
  <c r="AC2479" i="13"/>
  <c r="AC2478" i="13"/>
  <c r="AC2427" i="13"/>
  <c r="AC2395" i="13"/>
  <c r="AC2335" i="13"/>
  <c r="AC2271" i="13"/>
  <c r="AC2220" i="13"/>
  <c r="AC2170" i="13"/>
  <c r="AC2169" i="13"/>
  <c r="AC2124" i="13"/>
  <c r="AC2122" i="13"/>
  <c r="AC2121" i="13"/>
  <c r="AC2076" i="13"/>
  <c r="AC2074" i="13"/>
  <c r="AC2073" i="13"/>
  <c r="AC2000" i="13"/>
  <c r="AC1942" i="13"/>
  <c r="AC1910" i="13"/>
  <c r="AC1878" i="13"/>
  <c r="AC1852" i="13"/>
  <c r="AC1844" i="13"/>
  <c r="AC1795" i="13"/>
  <c r="AC1718" i="13"/>
  <c r="AC1711" i="13"/>
  <c r="AC1652" i="13"/>
  <c r="AC1650" i="13"/>
  <c r="AC1588" i="13"/>
  <c r="AC1586" i="13"/>
  <c r="AC1359" i="13"/>
  <c r="AC1310" i="13"/>
  <c r="AC852" i="13"/>
  <c r="AC2701" i="13"/>
  <c r="AC2423" i="13"/>
  <c r="AC1818" i="13"/>
  <c r="AC1363" i="13"/>
  <c r="AC2486" i="13"/>
  <c r="AC2484" i="13"/>
  <c r="AC2466" i="13"/>
  <c r="AC2447" i="13"/>
  <c r="AC2439" i="13"/>
  <c r="AC793" i="13"/>
  <c r="AC760" i="13"/>
  <c r="AC236" i="13"/>
  <c r="AC1404" i="13"/>
  <c r="AC1378" i="13"/>
  <c r="AC1364" i="13"/>
  <c r="AC1273" i="13"/>
  <c r="AC1171" i="13"/>
  <c r="AC1165" i="13"/>
  <c r="AC868" i="13"/>
  <c r="AC846" i="13"/>
  <c r="AC834" i="13"/>
  <c r="AC832" i="13"/>
  <c r="AC826" i="13"/>
  <c r="AC810" i="13"/>
  <c r="AC806" i="13"/>
  <c r="AC778" i="13"/>
  <c r="AC750" i="13"/>
  <c r="AC728" i="13"/>
  <c r="AC706" i="13"/>
  <c r="AC670" i="13"/>
  <c r="AC599" i="13"/>
  <c r="AC549" i="13"/>
  <c r="AC443" i="13"/>
  <c r="AC441" i="13"/>
  <c r="AC394" i="13"/>
  <c r="AC307" i="13"/>
  <c r="AC238" i="13"/>
  <c r="AC222" i="13"/>
  <c r="AC53" i="13"/>
  <c r="AC46" i="13"/>
  <c r="AC45" i="13"/>
  <c r="AC43" i="13"/>
  <c r="AC1550" i="13"/>
  <c r="AC1542" i="13"/>
  <c r="AC1464" i="13"/>
  <c r="AC1396" i="13"/>
  <c r="AC1394" i="13"/>
  <c r="AC1360" i="13"/>
  <c r="AC1356" i="13"/>
  <c r="AC1227" i="13"/>
  <c r="AC1189" i="13"/>
  <c r="AC1167" i="13"/>
  <c r="AC1163" i="13"/>
  <c r="AC1135" i="13"/>
  <c r="AC1133" i="13"/>
  <c r="AC910" i="13"/>
  <c r="AC2944" i="13"/>
  <c r="AC2916" i="13"/>
  <c r="AC2896" i="13"/>
  <c r="AC2884" i="13"/>
  <c r="AC2882" i="13"/>
  <c r="AC2852" i="13"/>
  <c r="AC2850" i="13"/>
  <c r="AC2816" i="13"/>
  <c r="AC2812" i="13"/>
  <c r="AC2810" i="13"/>
  <c r="AC2788" i="13"/>
  <c r="AC2744" i="13"/>
  <c r="AC2722" i="13"/>
  <c r="AC2718" i="13"/>
  <c r="AC2702" i="13"/>
  <c r="AC2666" i="13"/>
  <c r="AC2640" i="13"/>
  <c r="AC2636" i="13"/>
  <c r="AC2634" i="13"/>
  <c r="AC2620" i="13"/>
  <c r="AC2592" i="13"/>
  <c r="AC2588" i="13"/>
  <c r="AC2576" i="13"/>
  <c r="AC2572" i="13"/>
  <c r="AC2570" i="13"/>
  <c r="AC2502" i="13"/>
  <c r="AC2496" i="13"/>
  <c r="AC2494" i="13"/>
  <c r="AC2456" i="13"/>
  <c r="AC2440" i="13"/>
  <c r="AC2436" i="13"/>
  <c r="AC2376" i="13"/>
  <c r="AC2368" i="13"/>
  <c r="AC2344" i="13"/>
  <c r="AC2340" i="13"/>
  <c r="AC2329" i="13"/>
  <c r="AC2308" i="13"/>
  <c r="AC2280" i="13"/>
  <c r="AC2266" i="13"/>
  <c r="AC2265" i="13"/>
  <c r="AC2238" i="13"/>
  <c r="AC2232" i="13"/>
  <c r="AC2214" i="13"/>
  <c r="AC2213" i="13"/>
  <c r="AC2192" i="13"/>
  <c r="AC2180" i="13"/>
  <c r="AC2178" i="13"/>
  <c r="AC2177" i="13"/>
  <c r="AC2166" i="13"/>
  <c r="AC2165" i="13"/>
  <c r="AC2156" i="13"/>
  <c r="AC2154" i="13"/>
  <c r="AC2153" i="13"/>
  <c r="AC2142" i="13"/>
  <c r="AC2141" i="13"/>
  <c r="AC2118" i="13"/>
  <c r="AC2117" i="13"/>
  <c r="AC2070" i="13"/>
  <c r="AC2050" i="13"/>
  <c r="AC2049" i="13"/>
  <c r="AC2030" i="13"/>
  <c r="AC2021" i="13"/>
  <c r="AC2004" i="13"/>
  <c r="AC1880" i="13"/>
  <c r="AC1876" i="13"/>
  <c r="AC1856" i="13"/>
  <c r="AC1828" i="13"/>
  <c r="AC1824" i="13"/>
  <c r="AC1822" i="13"/>
  <c r="AC1820" i="13"/>
  <c r="AC1758" i="13"/>
  <c r="AC1750" i="13"/>
  <c r="AC1723" i="13"/>
  <c r="AC1640" i="13"/>
  <c r="AC1632" i="13"/>
  <c r="AC1630" i="13"/>
  <c r="AC1628" i="13"/>
  <c r="AC1518" i="13"/>
  <c r="AC1510" i="13"/>
  <c r="AC1482" i="13"/>
  <c r="AC1448" i="13"/>
  <c r="AC1440" i="13"/>
  <c r="AC1438" i="13"/>
  <c r="AC1436" i="13"/>
  <c r="AC1422" i="13"/>
  <c r="AC1420" i="13"/>
  <c r="AC1414" i="13"/>
  <c r="AC1335" i="13"/>
  <c r="AC1294" i="13"/>
  <c r="AC1287" i="13"/>
  <c r="AC1073" i="13"/>
  <c r="AC1041" i="13"/>
  <c r="AC926" i="13"/>
  <c r="AC924" i="13"/>
  <c r="AC856" i="13"/>
  <c r="AC845" i="13"/>
  <c r="AC844" i="13"/>
  <c r="AC836" i="13"/>
  <c r="AC800" i="13"/>
  <c r="AC776" i="13"/>
  <c r="AC762" i="13"/>
  <c r="AC734" i="13"/>
  <c r="AC586" i="13"/>
  <c r="AC481" i="13"/>
  <c r="AC382" i="13"/>
  <c r="AC204" i="13"/>
  <c r="AC188" i="13"/>
  <c r="AC185" i="13"/>
  <c r="AC168" i="13"/>
  <c r="AC147" i="13"/>
  <c r="AC125" i="13"/>
  <c r="AC2284" i="13"/>
  <c r="AC2245" i="13"/>
  <c r="AC2181" i="13"/>
  <c r="AC2152" i="13"/>
  <c r="AC2104" i="13"/>
  <c r="AC2085" i="13"/>
  <c r="AC2053" i="13"/>
  <c r="AC2042" i="13"/>
  <c r="AC1998" i="13"/>
  <c r="AC1920" i="13"/>
  <c r="AC1904" i="13"/>
  <c r="AC1768" i="13"/>
  <c r="AC1371" i="13"/>
  <c r="AC1261" i="13"/>
  <c r="AC1243" i="13"/>
  <c r="AC744" i="13"/>
  <c r="AC716" i="13"/>
  <c r="AC367" i="13"/>
  <c r="AC152" i="13"/>
  <c r="AC137" i="13"/>
  <c r="AC1778" i="13"/>
  <c r="AC1728" i="13"/>
  <c r="AC1720" i="13"/>
  <c r="AC1708" i="13"/>
  <c r="AC1680" i="13"/>
  <c r="AC1672" i="13"/>
  <c r="AC1664" i="13"/>
  <c r="AC1662" i="13"/>
  <c r="AC1660" i="13"/>
  <c r="AC1646" i="13"/>
  <c r="AC1644" i="13"/>
  <c r="AC1638" i="13"/>
  <c r="AC1620" i="13"/>
  <c r="AC1618" i="13"/>
  <c r="AC1576" i="13"/>
  <c r="AC1484" i="13"/>
  <c r="AC1452" i="13"/>
  <c r="AC1432" i="13"/>
  <c r="AC1386" i="13"/>
  <c r="AC1374" i="13"/>
  <c r="AC1372" i="13"/>
  <c r="AC1362" i="13"/>
  <c r="AC1358" i="13"/>
  <c r="AC1305" i="13"/>
  <c r="AC1303" i="13"/>
  <c r="AC1299" i="13"/>
  <c r="AC1275" i="13"/>
  <c r="AC1231" i="13"/>
  <c r="AC1219" i="13"/>
  <c r="AC1183" i="13"/>
  <c r="AC1181" i="13"/>
  <c r="AC1155" i="13"/>
  <c r="AC1123" i="13"/>
  <c r="AC1103" i="13"/>
  <c r="AC1101" i="13"/>
  <c r="AC1091" i="13"/>
  <c r="AC1065" i="13"/>
  <c r="AC1033" i="13"/>
  <c r="AC930" i="13"/>
  <c r="AC916" i="13"/>
  <c r="AC914" i="13"/>
  <c r="AC900" i="13"/>
  <c r="AC898" i="13"/>
  <c r="AC892" i="13"/>
  <c r="AC890" i="13"/>
  <c r="AC878" i="13"/>
  <c r="AC860" i="13"/>
  <c r="AC858" i="13"/>
  <c r="AC790" i="13"/>
  <c r="AC770" i="13"/>
  <c r="AC758" i="13"/>
  <c r="AC738" i="13"/>
  <c r="AC726" i="13"/>
  <c r="AC714" i="13"/>
  <c r="AC710" i="13"/>
  <c r="AC708" i="13"/>
  <c r="AC594" i="13"/>
  <c r="AC577" i="13"/>
  <c r="AC563" i="13"/>
  <c r="AC449" i="13"/>
  <c r="AC363" i="13"/>
  <c r="AC308" i="13"/>
  <c r="AC237" i="13"/>
  <c r="AC206" i="13"/>
  <c r="AC205" i="13"/>
  <c r="AC180" i="13"/>
  <c r="AC160" i="13"/>
  <c r="AC139" i="13"/>
  <c r="AC902" i="13"/>
  <c r="AC886" i="13"/>
  <c r="AC876" i="13"/>
  <c r="AC874" i="13"/>
  <c r="AC581" i="13"/>
  <c r="AC490" i="13"/>
  <c r="AC439" i="13"/>
  <c r="AC193" i="13"/>
  <c r="AC144" i="13"/>
  <c r="AC133" i="13"/>
  <c r="AC660" i="13"/>
  <c r="AC612" i="13"/>
  <c r="AC529" i="13"/>
  <c r="AC527" i="13"/>
  <c r="AC519" i="13"/>
  <c r="AC505" i="13"/>
  <c r="AC487" i="13"/>
  <c r="AC428" i="13"/>
  <c r="AC412" i="13"/>
  <c r="AC386" i="13"/>
  <c r="AC380" i="13"/>
  <c r="AC372" i="13"/>
  <c r="AC364" i="13"/>
  <c r="AC354" i="13"/>
  <c r="AC336" i="13"/>
  <c r="AC332" i="13"/>
  <c r="AC322" i="13"/>
  <c r="AC316" i="13"/>
  <c r="AC278" i="13"/>
  <c r="AC260" i="13"/>
  <c r="AC174" i="13"/>
  <c r="AC171" i="13"/>
  <c r="AC159" i="13"/>
  <c r="AC143" i="13"/>
  <c r="AC142" i="13"/>
  <c r="AC111" i="13"/>
  <c r="AC103" i="13"/>
  <c r="AC94" i="13"/>
  <c r="AC67" i="13"/>
  <c r="AC59" i="13"/>
  <c r="AC51" i="13"/>
  <c r="AC296" i="13"/>
  <c r="AC214" i="13"/>
  <c r="AC150" i="13"/>
  <c r="AC2168" i="13"/>
  <c r="AC2164" i="13"/>
  <c r="AC2128" i="13"/>
  <c r="AC2116" i="13"/>
  <c r="AC2106" i="13"/>
  <c r="AC2105" i="13"/>
  <c r="AC2102" i="13"/>
  <c r="AC2090" i="13"/>
  <c r="AC2080" i="13"/>
  <c r="AC2051" i="13"/>
  <c r="AC2014" i="13"/>
  <c r="AC1999" i="13"/>
  <c r="AC1759" i="13"/>
  <c r="AC2559" i="13"/>
  <c r="AC2410" i="13"/>
  <c r="AC2327" i="13"/>
  <c r="AC3002" i="13"/>
  <c r="AC2994" i="13"/>
  <c r="AC2986" i="13"/>
  <c r="AC3010" i="13"/>
  <c r="AC3009" i="13"/>
  <c r="AC3004" i="13"/>
  <c r="AC2996" i="13"/>
  <c r="AC2988" i="13"/>
  <c r="AC2980" i="13"/>
  <c r="AC2979" i="13"/>
  <c r="AC2978" i="13"/>
  <c r="AC2968" i="13"/>
  <c r="AC2967" i="13"/>
  <c r="AC2966" i="13"/>
  <c r="AC2960" i="13"/>
  <c r="AC2959" i="13"/>
  <c r="AC2958" i="13"/>
  <c r="AC2957" i="13"/>
  <c r="AC2948" i="13"/>
  <c r="AC2947" i="13"/>
  <c r="AC2946" i="13"/>
  <c r="AC2945" i="13"/>
  <c r="AC2936" i="13"/>
  <c r="AC2935" i="13"/>
  <c r="AC2934" i="13"/>
  <c r="AC2928" i="13"/>
  <c r="AC2927" i="13"/>
  <c r="AC2926" i="13"/>
  <c r="AC2920" i="13"/>
  <c r="AC2919" i="13"/>
  <c r="AC2918" i="13"/>
  <c r="AC2917" i="13"/>
  <c r="AC2900" i="13"/>
  <c r="AC2899" i="13"/>
  <c r="AC2898" i="13"/>
  <c r="AC2897" i="13"/>
  <c r="AC2888" i="13"/>
  <c r="AC2880" i="13"/>
  <c r="AC2879" i="13"/>
  <c r="AC2878" i="13"/>
  <c r="AC2856" i="13"/>
  <c r="AC2855" i="13"/>
  <c r="AC2854" i="13"/>
  <c r="AC2844" i="13"/>
  <c r="AC2843" i="13"/>
  <c r="AC2842" i="13"/>
  <c r="AC2841" i="13"/>
  <c r="AC2802" i="13"/>
  <c r="AC2782" i="13"/>
  <c r="AC2772" i="13"/>
  <c r="AC2760" i="13"/>
  <c r="AC2742" i="13"/>
  <c r="AC2738" i="13"/>
  <c r="AC2732" i="13"/>
  <c r="AC2694" i="13"/>
  <c r="AC2675" i="13"/>
  <c r="AC2656" i="13"/>
  <c r="AC2643" i="13"/>
  <c r="AC2632" i="13"/>
  <c r="AC2622" i="13"/>
  <c r="AC2597" i="13"/>
  <c r="AC2579" i="13"/>
  <c r="AC2568" i="13"/>
  <c r="AC2564" i="13"/>
  <c r="AC2538" i="13"/>
  <c r="AC2536" i="13"/>
  <c r="AC2526" i="13"/>
  <c r="AC2524" i="13"/>
  <c r="AC2519" i="13"/>
  <c r="AC2512" i="13"/>
  <c r="AC2498" i="13"/>
  <c r="AC2480" i="13"/>
  <c r="AC2431" i="13"/>
  <c r="AC2430" i="13"/>
  <c r="AC2428" i="13"/>
  <c r="AC2374" i="13"/>
  <c r="AC2363" i="13"/>
  <c r="AC2360" i="13"/>
  <c r="AC2350" i="13"/>
  <c r="AC2348" i="13"/>
  <c r="AC2342" i="13"/>
  <c r="AC2328" i="13"/>
  <c r="AC2256" i="13"/>
  <c r="AC2244" i="13"/>
  <c r="AC2234" i="13"/>
  <c r="AC2233" i="13"/>
  <c r="AC2230" i="13"/>
  <c r="AC2218" i="13"/>
  <c r="AC2217" i="13"/>
  <c r="AC2182" i="13"/>
  <c r="AC3012" i="13"/>
  <c r="AC2990" i="13"/>
  <c r="AC2989" i="13"/>
  <c r="AC2972" i="13"/>
  <c r="AC2971" i="13"/>
  <c r="AC2970" i="13"/>
  <c r="AC2969" i="13"/>
  <c r="AC2940" i="13"/>
  <c r="AC2939" i="13"/>
  <c r="AC2938" i="13"/>
  <c r="AC2937" i="13"/>
  <c r="AC2912" i="13"/>
  <c r="AC2911" i="13"/>
  <c r="AC2910" i="13"/>
  <c r="AC2892" i="13"/>
  <c r="AC2891" i="13"/>
  <c r="AC2890" i="13"/>
  <c r="AC2889" i="13"/>
  <c r="AC2872" i="13"/>
  <c r="AC2871" i="13"/>
  <c r="AC2870" i="13"/>
  <c r="AC2860" i="13"/>
  <c r="AC2859" i="13"/>
  <c r="AC2858" i="13"/>
  <c r="AC2857" i="13"/>
  <c r="AC2848" i="13"/>
  <c r="AC2847" i="13"/>
  <c r="AC2846" i="13"/>
  <c r="AC2845" i="13"/>
  <c r="AC2832" i="13"/>
  <c r="AC2831" i="13"/>
  <c r="AC2830" i="13"/>
  <c r="AC2820" i="13"/>
  <c r="AC2819" i="13"/>
  <c r="AC2818" i="13"/>
  <c r="AC2817" i="13"/>
  <c r="AC2805" i="13"/>
  <c r="AC2804" i="13"/>
  <c r="AC2794" i="13"/>
  <c r="AC2790" i="13"/>
  <c r="AC2784" i="13"/>
  <c r="AC2757" i="13"/>
  <c r="AC2756" i="13"/>
  <c r="AC2754" i="13"/>
  <c r="AC2748" i="13"/>
  <c r="AC2746" i="13"/>
  <c r="AC2728" i="13"/>
  <c r="AC2697" i="13"/>
  <c r="AC2696" i="13"/>
  <c r="AC2682" i="13"/>
  <c r="AC2668" i="13"/>
  <c r="AC2650" i="13"/>
  <c r="AC2627" i="13"/>
  <c r="AC2626" i="13"/>
  <c r="AC2624" i="13"/>
  <c r="AC2606" i="13"/>
  <c r="AC2586" i="13"/>
  <c r="AC2566" i="13"/>
  <c r="AC2555" i="13"/>
  <c r="AC2546" i="13"/>
  <c r="AC2543" i="13"/>
  <c r="AC2530" i="13"/>
  <c r="AC2527" i="13"/>
  <c r="AC2522" i="13"/>
  <c r="AC2504" i="13"/>
  <c r="AC2500" i="13"/>
  <c r="AC2487" i="13"/>
  <c r="AC2474" i="13"/>
  <c r="AC2472" i="13"/>
  <c r="AC2462" i="13"/>
  <c r="AC2460" i="13"/>
  <c r="AC2455" i="13"/>
  <c r="AC2454" i="13"/>
  <c r="AC2452" i="13"/>
  <c r="AC2448" i="13"/>
  <c r="AC2434" i="13"/>
  <c r="AC2416" i="13"/>
  <c r="AC2379" i="13"/>
  <c r="AC2375" i="13"/>
  <c r="AC2367" i="13"/>
  <c r="AC2366" i="13"/>
  <c r="AC2364" i="13"/>
  <c r="AC2354" i="13"/>
  <c r="AC2351" i="13"/>
  <c r="AC2346" i="13"/>
  <c r="AC2343" i="13"/>
  <c r="AC2332" i="13"/>
  <c r="AC2321" i="13"/>
  <c r="AC2312" i="13"/>
  <c r="AC2288" i="13"/>
  <c r="AC2264" i="13"/>
  <c r="AC2260" i="13"/>
  <c r="AC2237" i="13"/>
  <c r="AC2224" i="13"/>
  <c r="AC2212" i="13"/>
  <c r="AC2202" i="13"/>
  <c r="AC2201" i="13"/>
  <c r="AC2198" i="13"/>
  <c r="AC2197" i="13"/>
  <c r="AC2186" i="13"/>
  <c r="AC2185" i="13"/>
  <c r="AC2150" i="13"/>
  <c r="AC2136" i="13"/>
  <c r="AC2132" i="13"/>
  <c r="AC2109" i="13"/>
  <c r="AC2096" i="13"/>
  <c r="AC2069" i="13"/>
  <c r="AC2056" i="13"/>
  <c r="AC2031" i="13"/>
  <c r="AC1982" i="13"/>
  <c r="AC1968" i="13"/>
  <c r="AC1339" i="13"/>
  <c r="AC1326" i="13"/>
  <c r="AC1293" i="13"/>
  <c r="AC1274" i="13"/>
  <c r="AC809" i="13"/>
  <c r="AC772" i="13"/>
  <c r="AC740" i="13"/>
  <c r="AC530" i="13"/>
  <c r="AC2807" i="13"/>
  <c r="AC2797" i="13"/>
  <c r="AC2611" i="13"/>
  <c r="AC2391" i="13"/>
  <c r="AC2370" i="13"/>
  <c r="AC2035" i="13"/>
  <c r="AC2010" i="13"/>
  <c r="AC1862" i="13"/>
  <c r="AC2699" i="13"/>
  <c r="AC2685" i="13"/>
  <c r="AC2954" i="13"/>
  <c r="AC2942" i="13"/>
  <c r="AC2914" i="13"/>
  <c r="AC2906" i="13"/>
  <c r="AC2894" i="13"/>
  <c r="AC2886" i="13"/>
  <c r="AC2866" i="13"/>
  <c r="AC2838" i="13"/>
  <c r="AC2826" i="13"/>
  <c r="AC2814" i="13"/>
  <c r="AC2799" i="13"/>
  <c r="AC2777" i="13"/>
  <c r="AC2714" i="13"/>
  <c r="AC2706" i="13"/>
  <c r="AC2687" i="13"/>
  <c r="AC2662" i="13"/>
  <c r="AC2641" i="13"/>
  <c r="AC2638" i="13"/>
  <c r="AC2613" i="13"/>
  <c r="AC2595" i="13"/>
  <c r="AC2594" i="13"/>
  <c r="AC2577" i="13"/>
  <c r="AC2574" i="13"/>
  <c r="AC2562" i="13"/>
  <c r="AC2503" i="13"/>
  <c r="AC2495" i="13"/>
  <c r="AC2442" i="13"/>
  <c r="AC2418" i="13"/>
  <c r="AC2415" i="13"/>
  <c r="AC2402" i="13"/>
  <c r="AC2399" i="13"/>
  <c r="AC2394" i="13"/>
  <c r="AC2341" i="13"/>
  <c r="AC2313" i="13"/>
  <c r="AC2301" i="13"/>
  <c r="AC2292" i="13"/>
  <c r="AC2289" i="13"/>
  <c r="AC2277" i="13"/>
  <c r="AC2268" i="13"/>
  <c r="AC2261" i="13"/>
  <c r="AC2200" i="13"/>
  <c r="AC1978" i="13"/>
  <c r="AC1839" i="13"/>
  <c r="AC1830" i="13"/>
  <c r="AC1823" i="13"/>
  <c r="AC1786" i="13"/>
  <c r="AC1727" i="13"/>
  <c r="AC2082" i="13"/>
  <c r="AC2081" i="13"/>
  <c r="AC2066" i="13"/>
  <c r="AC2065" i="13"/>
  <c r="AC2052" i="13"/>
  <c r="AC2048" i="13"/>
  <c r="AC2046" i="13"/>
  <c r="AC2040" i="13"/>
  <c r="AC2028" i="13"/>
  <c r="AC2020" i="13"/>
  <c r="AC2008" i="13"/>
  <c r="AC1996" i="13"/>
  <c r="AC1976" i="13"/>
  <c r="AC1936" i="13"/>
  <c r="AC1888" i="13"/>
  <c r="AC1808" i="13"/>
  <c r="AC1792" i="13"/>
  <c r="AC1756" i="13"/>
  <c r="AC1735" i="13"/>
  <c r="AC1379" i="13"/>
  <c r="AC1290" i="13"/>
  <c r="AC1960" i="13"/>
  <c r="AC1956" i="13"/>
  <c r="AC1938" i="13"/>
  <c r="AC1934" i="13"/>
  <c r="AC1932" i="13"/>
  <c r="AC1890" i="13"/>
  <c r="AC1886" i="13"/>
  <c r="AC1884" i="13"/>
  <c r="AC1860" i="13"/>
  <c r="AC1794" i="13"/>
  <c r="AC1790" i="13"/>
  <c r="AC1788" i="13"/>
  <c r="AC1736" i="13"/>
  <c r="AC1678" i="13"/>
  <c r="AC1670" i="13"/>
  <c r="AC1642" i="13"/>
  <c r="AC1592" i="13"/>
  <c r="AC1568" i="13"/>
  <c r="AC1367" i="13"/>
  <c r="AC1331" i="13"/>
  <c r="AC2808" i="13"/>
  <c r="AC2806" i="13"/>
  <c r="AC2800" i="13"/>
  <c r="AC2798" i="13"/>
  <c r="AC2792" i="13"/>
  <c r="AC2778" i="13"/>
  <c r="AC2770" i="13"/>
  <c r="AC2764" i="13"/>
  <c r="AC2758" i="13"/>
  <c r="AC2740" i="13"/>
  <c r="AC2726" i="13"/>
  <c r="AC2716" i="13"/>
  <c r="AC2708" i="13"/>
  <c r="AC2700" i="13"/>
  <c r="AC2698" i="13"/>
  <c r="AC2688" i="13"/>
  <c r="AC2686" i="13"/>
  <c r="AC2676" i="13"/>
  <c r="AC2674" i="13"/>
  <c r="AC2644" i="13"/>
  <c r="AC2642" i="13"/>
  <c r="AC2628" i="13"/>
  <c r="AC2614" i="13"/>
  <c r="AC2612" i="13"/>
  <c r="AC2598" i="13"/>
  <c r="AC2596" i="13"/>
  <c r="AC2580" i="13"/>
  <c r="AC2578" i="13"/>
  <c r="AC2552" i="13"/>
  <c r="AC2534" i="13"/>
  <c r="AC2532" i="13"/>
  <c r="AC2528" i="13"/>
  <c r="AC2510" i="13"/>
  <c r="AC2508" i="13"/>
  <c r="AC2488" i="13"/>
  <c r="AC2470" i="13"/>
  <c r="AC2468" i="13"/>
  <c r="AC2464" i="13"/>
  <c r="AC2446" i="13"/>
  <c r="AC2444" i="13"/>
  <c r="AC2424" i="13"/>
  <c r="AC2406" i="13"/>
  <c r="AC2404" i="13"/>
  <c r="AC2400" i="13"/>
  <c r="AC2382" i="13"/>
  <c r="AC2380" i="13"/>
  <c r="AC2358" i="13"/>
  <c r="AC2356" i="13"/>
  <c r="AC2352" i="13"/>
  <c r="AC2337" i="13"/>
  <c r="AC2325" i="13"/>
  <c r="AC2320" i="13"/>
  <c r="AC2316" i="13"/>
  <c r="AC2305" i="13"/>
  <c r="AC2293" i="13"/>
  <c r="AC2281" i="13"/>
  <c r="AC2269" i="13"/>
  <c r="AC2258" i="13"/>
  <c r="AC2257" i="13"/>
  <c r="AC2254" i="13"/>
  <c r="AC2253" i="13"/>
  <c r="AC2240" i="13"/>
  <c r="AC2236" i="13"/>
  <c r="AC2226" i="13"/>
  <c r="AC2225" i="13"/>
  <c r="AC2222" i="13"/>
  <c r="AC2221" i="13"/>
  <c r="AC2208" i="13"/>
  <c r="AC2204" i="13"/>
  <c r="AC2194" i="13"/>
  <c r="AC2193" i="13"/>
  <c r="AC2190" i="13"/>
  <c r="AC2189" i="13"/>
  <c r="AC2176" i="13"/>
  <c r="AC2172" i="13"/>
  <c r="AC2162" i="13"/>
  <c r="AC2161" i="13"/>
  <c r="AC2158" i="13"/>
  <c r="AC2157" i="13"/>
  <c r="AC2144" i="13"/>
  <c r="AC2140" i="13"/>
  <c r="AC2130" i="13"/>
  <c r="AC2129" i="13"/>
  <c r="AC2126" i="13"/>
  <c r="AC2125" i="13"/>
  <c r="AC2112" i="13"/>
  <c r="AC2108" i="13"/>
  <c r="AC2098" i="13"/>
  <c r="AC2097" i="13"/>
  <c r="AC2094" i="13"/>
  <c r="AC2093" i="13"/>
  <c r="AC2084" i="13"/>
  <c r="AC2078" i="13"/>
  <c r="AC2077" i="13"/>
  <c r="AC2068" i="13"/>
  <c r="AC2064" i="13"/>
  <c r="AC2062" i="13"/>
  <c r="AC2044" i="13"/>
  <c r="AC2037" i="13"/>
  <c r="AC2026" i="13"/>
  <c r="AC2024" i="13"/>
  <c r="AC2016" i="13"/>
  <c r="AC2006" i="13"/>
  <c r="AC2002" i="13"/>
  <c r="AC1984" i="13"/>
  <c r="AC1970" i="13"/>
  <c r="AC1966" i="13"/>
  <c r="AC1964" i="13"/>
  <c r="AC1952" i="13"/>
  <c r="AC1944" i="13"/>
  <c r="AC1940" i="13"/>
  <c r="AC1922" i="13"/>
  <c r="AC1918" i="13"/>
  <c r="AC1916" i="13"/>
  <c r="AC1906" i="13"/>
  <c r="AC1900" i="13"/>
  <c r="AC1898" i="13"/>
  <c r="AC1812" i="13"/>
  <c r="AC1807" i="13"/>
  <c r="AC1800" i="13"/>
  <c r="AC1774" i="13"/>
  <c r="AC1770" i="13"/>
  <c r="AC1762" i="13"/>
  <c r="AC1755" i="13"/>
  <c r="AC1752" i="13"/>
  <c r="AC1710" i="13"/>
  <c r="AC1696" i="13"/>
  <c r="AC1679" i="13"/>
  <c r="AC1674" i="13"/>
  <c r="AC1624" i="13"/>
  <c r="AC1608" i="13"/>
  <c r="AC1600" i="13"/>
  <c r="AC1598" i="13"/>
  <c r="AC1596" i="13"/>
  <c r="AC1582" i="13"/>
  <c r="AC1574" i="13"/>
  <c r="AC1546" i="13"/>
  <c r="AC1242" i="13"/>
  <c r="AC1306" i="13"/>
  <c r="AC220" i="13"/>
  <c r="AC176" i="13"/>
  <c r="AC172" i="13"/>
  <c r="AC117" i="13"/>
  <c r="AC1566" i="13"/>
  <c r="AC1564" i="13"/>
  <c r="AC1560" i="13"/>
  <c r="AC1496" i="13"/>
  <c r="AC1480" i="13"/>
  <c r="AC1472" i="13"/>
  <c r="AC1470" i="13"/>
  <c r="AC1468" i="13"/>
  <c r="AC1454" i="13"/>
  <c r="AC1446" i="13"/>
  <c r="AC1418" i="13"/>
  <c r="AC1392" i="13"/>
  <c r="AC1351" i="13"/>
  <c r="AC1346" i="13"/>
  <c r="AC1342" i="13"/>
  <c r="AC1340" i="13"/>
  <c r="AC1334" i="13"/>
  <c r="AC1332" i="13"/>
  <c r="AC1314" i="13"/>
  <c r="AC1313" i="13"/>
  <c r="AC1311" i="13"/>
  <c r="AC1277" i="13"/>
  <c r="AC1262" i="13"/>
  <c r="AC1259" i="13"/>
  <c r="AC1249" i="13"/>
  <c r="AC1247" i="13"/>
  <c r="AC1229" i="13"/>
  <c r="AC1205" i="13"/>
  <c r="AC1173" i="13"/>
  <c r="AC1896" i="13"/>
  <c r="AC1892" i="13"/>
  <c r="AC1874" i="13"/>
  <c r="AC1870" i="13"/>
  <c r="AC1868" i="13"/>
  <c r="AC1840" i="13"/>
  <c r="AC1816" i="13"/>
  <c r="AC1810" i="13"/>
  <c r="AC1806" i="13"/>
  <c r="AC1804" i="13"/>
  <c r="AC1796" i="13"/>
  <c r="AC1776" i="13"/>
  <c r="AC1749" i="13"/>
  <c r="AC1740" i="13"/>
  <c r="AC1724" i="13"/>
  <c r="AC1716" i="13"/>
  <c r="AC1712" i="13"/>
  <c r="AC1700" i="13"/>
  <c r="AC1668" i="13"/>
  <c r="AC1666" i="13"/>
  <c r="AC1658" i="13"/>
  <c r="AC1654" i="13"/>
  <c r="AC1648" i="13"/>
  <c r="AC1636" i="13"/>
  <c r="AC1634" i="13"/>
  <c r="AC1626" i="13"/>
  <c r="AC1622" i="13"/>
  <c r="AC1616" i="13"/>
  <c r="AC1604" i="13"/>
  <c r="AC1602" i="13"/>
  <c r="AC1594" i="13"/>
  <c r="AC1590" i="13"/>
  <c r="AC1584" i="13"/>
  <c r="AC1572" i="13"/>
  <c r="AC1570" i="13"/>
  <c r="AC1562" i="13"/>
  <c r="AC1558" i="13"/>
  <c r="AC1552" i="13"/>
  <c r="AC1528" i="13"/>
  <c r="AC1512" i="13"/>
  <c r="AC1504" i="13"/>
  <c r="AC1502" i="13"/>
  <c r="AC1500" i="13"/>
  <c r="AC1486" i="13"/>
  <c r="AC1478" i="13"/>
  <c r="AC1450" i="13"/>
  <c r="AC1400" i="13"/>
  <c r="AC1323" i="13"/>
  <c r="AC1319" i="13"/>
  <c r="AC1282" i="13"/>
  <c r="AC1266" i="13"/>
  <c r="AC1265" i="13"/>
  <c r="AC1263" i="13"/>
  <c r="AC1250" i="13"/>
  <c r="AC1245" i="13"/>
  <c r="AC1234" i="13"/>
  <c r="AC1211" i="13"/>
  <c r="AC1179" i="13"/>
  <c r="AC920" i="13"/>
  <c r="AC885" i="13"/>
  <c r="AC1540" i="13"/>
  <c r="AC1538" i="13"/>
  <c r="AC1530" i="13"/>
  <c r="AC1526" i="13"/>
  <c r="AC1520" i="13"/>
  <c r="AC1508" i="13"/>
  <c r="AC1506" i="13"/>
  <c r="AC1498" i="13"/>
  <c r="AC1494" i="13"/>
  <c r="AC1488" i="13"/>
  <c r="AC1476" i="13"/>
  <c r="AC1474" i="13"/>
  <c r="AC1466" i="13"/>
  <c r="AC1462" i="13"/>
  <c r="AC1456" i="13"/>
  <c r="AC1444" i="13"/>
  <c r="AC1442" i="13"/>
  <c r="AC1434" i="13"/>
  <c r="AC1430" i="13"/>
  <c r="AC1424" i="13"/>
  <c r="AC1412" i="13"/>
  <c r="AC1410" i="13"/>
  <c r="AC1402" i="13"/>
  <c r="AC1398" i="13"/>
  <c r="AC1390" i="13"/>
  <c r="AC1388" i="13"/>
  <c r="AC1382" i="13"/>
  <c r="AC1370" i="13"/>
  <c r="AC1368" i="13"/>
  <c r="AC1354" i="13"/>
  <c r="AC1352" i="13"/>
  <c r="AC1297" i="13"/>
  <c r="AC1295" i="13"/>
  <c r="AC1291" i="13"/>
  <c r="AC1257" i="13"/>
  <c r="AC1255" i="13"/>
  <c r="AC1251" i="13"/>
  <c r="AC1225" i="13"/>
  <c r="AC1223" i="13"/>
  <c r="AC1217" i="13"/>
  <c r="AC1209" i="13"/>
  <c r="AC1207" i="13"/>
  <c r="AC1201" i="13"/>
  <c r="AC1193" i="13"/>
  <c r="AC1191" i="13"/>
  <c r="AC1185" i="13"/>
  <c r="AC1177" i="13"/>
  <c r="AC1175" i="13"/>
  <c r="AC1169" i="13"/>
  <c r="AC1161" i="13"/>
  <c r="AC1159" i="13"/>
  <c r="AC1153" i="13"/>
  <c r="AC1145" i="13"/>
  <c r="AC1143" i="13"/>
  <c r="AC1137" i="13"/>
  <c r="AC1129" i="13"/>
  <c r="AC1127" i="13"/>
  <c r="AC1121" i="13"/>
  <c r="AC1113" i="13"/>
  <c r="AC1111" i="13"/>
  <c r="AC1105" i="13"/>
  <c r="AC1097" i="13"/>
  <c r="AC1095" i="13"/>
  <c r="AC1089" i="13"/>
  <c r="AC1081" i="13"/>
  <c r="AC1079" i="13"/>
  <c r="AC925" i="13"/>
  <c r="AC438" i="13"/>
  <c r="AC258" i="13"/>
  <c r="AC253" i="13"/>
  <c r="AC1063" i="13"/>
  <c r="AC1047" i="13"/>
  <c r="AC1031" i="13"/>
  <c r="AC788" i="13"/>
  <c r="AC756" i="13"/>
  <c r="AC724" i="13"/>
  <c r="AC398" i="13"/>
  <c r="AC387" i="13"/>
  <c r="AC274" i="13"/>
  <c r="AC270" i="13"/>
  <c r="AC1147" i="13"/>
  <c r="AC1141" i="13"/>
  <c r="AC1131" i="13"/>
  <c r="AC1125" i="13"/>
  <c r="AC1115" i="13"/>
  <c r="AC1109" i="13"/>
  <c r="AC1099" i="13"/>
  <c r="AC1093" i="13"/>
  <c r="AC1083" i="13"/>
  <c r="AC1077" i="13"/>
  <c r="AC918" i="13"/>
  <c r="AC880" i="13"/>
  <c r="AC861" i="13"/>
  <c r="AC829" i="13"/>
  <c r="AC825" i="13"/>
  <c r="AC804" i="13"/>
  <c r="AC517" i="13"/>
  <c r="AC411" i="13"/>
  <c r="AC1071" i="13"/>
  <c r="AC1069" i="13"/>
  <c r="AC1067" i="13"/>
  <c r="AC1061" i="13"/>
  <c r="AC1059" i="13"/>
  <c r="AC1055" i="13"/>
  <c r="AC1053" i="13"/>
  <c r="AC1051" i="13"/>
  <c r="AC1045" i="13"/>
  <c r="AC1043" i="13"/>
  <c r="AC1039" i="13"/>
  <c r="AC1037" i="13"/>
  <c r="AC1035" i="13"/>
  <c r="AC1029" i="13"/>
  <c r="AC1027" i="13"/>
  <c r="AC1023" i="13"/>
  <c r="AC1021" i="13"/>
  <c r="AC1009" i="13"/>
  <c r="AC912" i="13"/>
  <c r="AC888" i="13"/>
  <c r="AC805" i="13"/>
  <c r="AC644" i="13"/>
  <c r="AC539" i="13"/>
  <c r="AC522" i="13"/>
  <c r="AC414" i="13"/>
  <c r="AC310" i="13"/>
  <c r="AC254" i="13"/>
  <c r="AC221" i="13"/>
  <c r="AC145" i="13"/>
  <c r="AC140" i="13"/>
  <c r="AC628" i="13"/>
  <c r="AC554" i="13"/>
  <c r="AC553" i="13"/>
  <c r="AC453" i="13"/>
  <c r="AC419" i="13"/>
  <c r="AC831" i="13"/>
  <c r="AC780" i="13"/>
  <c r="AC764" i="13"/>
  <c r="AC748" i="13"/>
  <c r="AC732" i="13"/>
  <c r="AC567" i="13"/>
  <c r="AC543" i="13"/>
  <c r="AC493" i="13"/>
  <c r="AC485" i="13"/>
  <c r="AC371" i="13"/>
  <c r="AC331" i="13"/>
  <c r="AC323" i="13"/>
  <c r="AC269" i="13"/>
  <c r="AC189" i="13"/>
  <c r="AC148" i="13"/>
  <c r="AC1019" i="13"/>
  <c r="AC1013" i="13"/>
  <c r="AC1011" i="13"/>
  <c r="AC1007" i="13"/>
  <c r="AC1005" i="13"/>
  <c r="AC1003" i="13"/>
  <c r="AC997" i="13"/>
  <c r="AC995" i="13"/>
  <c r="AC991" i="13"/>
  <c r="AC989" i="13"/>
  <c r="AC987" i="13"/>
  <c r="AC981" i="13"/>
  <c r="AC979" i="13"/>
  <c r="AC975" i="13"/>
  <c r="AC973" i="13"/>
  <c r="AC971" i="13"/>
  <c r="AC965" i="13"/>
  <c r="AC963" i="13"/>
  <c r="AC959" i="13"/>
  <c r="AC957" i="13"/>
  <c r="AC955" i="13"/>
  <c r="AC949" i="13"/>
  <c r="AC947" i="13"/>
  <c r="AC943" i="13"/>
  <c r="AC941" i="13"/>
  <c r="AC939" i="13"/>
  <c r="AC933" i="13"/>
  <c r="AC931" i="13"/>
  <c r="AC870" i="13"/>
  <c r="AC838" i="13"/>
  <c r="AC830" i="13"/>
  <c r="AC818" i="13"/>
  <c r="AC812" i="13"/>
  <c r="AC796" i="13"/>
  <c r="AC690" i="13"/>
  <c r="AC688" i="13"/>
  <c r="AC682" i="13"/>
  <c r="AC678" i="13"/>
  <c r="AC674" i="13"/>
  <c r="AC666" i="13"/>
  <c r="AC662" i="13"/>
  <c r="AC658" i="13"/>
  <c r="AC650" i="13"/>
  <c r="AC646" i="13"/>
  <c r="AC642" i="13"/>
  <c r="AC634" i="13"/>
  <c r="AC630" i="13"/>
  <c r="AC626" i="13"/>
  <c r="AC618" i="13"/>
  <c r="AC614" i="13"/>
  <c r="AC610" i="13"/>
  <c r="AC569" i="13"/>
  <c r="AC561" i="13"/>
  <c r="AC559" i="13"/>
  <c r="AC551" i="13"/>
  <c r="AC545" i="13"/>
  <c r="AC537" i="13"/>
  <c r="AC535" i="13"/>
  <c r="AC483" i="13"/>
  <c r="AC477" i="13"/>
  <c r="AC465" i="13"/>
  <c r="AC463" i="13"/>
  <c r="AC459" i="13"/>
  <c r="AC455" i="13"/>
  <c r="AC451" i="13"/>
  <c r="AC445" i="13"/>
  <c r="AC402" i="13"/>
  <c r="AC356" i="13"/>
  <c r="AC315" i="13"/>
  <c r="AC312" i="13"/>
  <c r="AC196" i="13"/>
  <c r="AC158" i="13"/>
  <c r="AC156" i="13"/>
  <c r="AC153" i="13"/>
  <c r="AC906" i="13"/>
  <c r="AC894" i="13"/>
  <c r="AC862" i="13"/>
  <c r="AC854" i="13"/>
  <c r="AC847" i="13"/>
  <c r="AC842" i="13"/>
  <c r="AC822" i="13"/>
  <c r="AC814" i="13"/>
  <c r="AC798" i="13"/>
  <c r="AC702" i="13"/>
  <c r="AC698" i="13"/>
  <c r="AC694" i="13"/>
  <c r="AC680" i="13"/>
  <c r="AC672" i="13"/>
  <c r="AC664" i="13"/>
  <c r="AC656" i="13"/>
  <c r="AC648" i="13"/>
  <c r="AC640" i="13"/>
  <c r="AC632" i="13"/>
  <c r="AC624" i="13"/>
  <c r="AC616" i="13"/>
  <c r="AC608" i="13"/>
  <c r="AC607" i="13"/>
  <c r="AC595" i="13"/>
  <c r="AC593" i="13"/>
  <c r="AC591" i="13"/>
  <c r="AC587" i="13"/>
  <c r="AC585" i="13"/>
  <c r="AC583" i="13"/>
  <c r="AC579" i="13"/>
  <c r="AC571" i="13"/>
  <c r="AC562" i="13"/>
  <c r="AC557" i="13"/>
  <c r="AC547" i="13"/>
  <c r="AC525" i="13"/>
  <c r="AC513" i="13"/>
  <c r="AC511" i="13"/>
  <c r="AC503" i="13"/>
  <c r="AC499" i="13"/>
  <c r="AC491" i="13"/>
  <c r="AC489" i="13"/>
  <c r="AC469" i="13"/>
  <c r="AC457" i="13"/>
  <c r="AC434" i="13"/>
  <c r="AC432" i="13"/>
  <c r="AC406" i="13"/>
  <c r="AC404" i="13"/>
  <c r="AC379" i="13"/>
  <c r="AC376" i="13"/>
  <c r="AC374" i="13"/>
  <c r="AC342" i="13"/>
  <c r="AC340" i="13"/>
  <c r="AC306" i="13"/>
  <c r="AC292" i="13"/>
  <c r="AC268" i="13"/>
  <c r="AC264" i="13"/>
  <c r="AC177" i="13"/>
  <c r="AC166" i="13"/>
  <c r="AC164" i="13"/>
  <c r="AC161" i="13"/>
  <c r="AC134" i="13"/>
  <c r="AC132" i="13"/>
  <c r="AC78" i="13"/>
  <c r="AC252" i="13"/>
  <c r="AC248" i="13"/>
  <c r="AC234" i="13"/>
  <c r="AC192" i="13"/>
  <c r="AC186" i="13"/>
  <c r="AC95" i="13"/>
  <c r="AC57" i="13"/>
  <c r="AC396" i="13"/>
  <c r="AC388" i="13"/>
  <c r="AC368" i="13"/>
  <c r="AC360" i="13"/>
  <c r="AC324" i="13"/>
  <c r="AC304" i="13"/>
  <c r="AC302" i="13"/>
  <c r="AC294" i="13"/>
  <c r="AC290" i="13"/>
  <c r="AC284" i="13"/>
  <c r="AC276" i="13"/>
  <c r="AC272" i="13"/>
  <c r="AC244" i="13"/>
  <c r="AC240" i="13"/>
  <c r="AC226" i="13"/>
  <c r="AC201" i="13"/>
  <c r="AC198" i="13"/>
  <c r="AC170" i="13"/>
  <c r="AC162" i="13"/>
  <c r="AC154" i="13"/>
  <c r="AC146" i="13"/>
  <c r="AC138" i="13"/>
  <c r="AC131" i="13"/>
  <c r="AC122" i="13"/>
  <c r="AC92" i="13"/>
  <c r="AC54" i="13"/>
  <c r="AC39" i="13"/>
  <c r="AC224" i="13"/>
  <c r="AC218" i="13"/>
  <c r="AC210" i="13"/>
  <c r="AC190" i="13"/>
  <c r="AC182" i="13"/>
  <c r="AC178" i="13"/>
  <c r="AC126" i="13"/>
  <c r="AC119" i="13"/>
  <c r="AC114" i="13"/>
  <c r="AC107" i="13"/>
  <c r="AC75" i="13"/>
  <c r="AC63" i="13"/>
  <c r="AC31" i="13"/>
  <c r="AC29" i="13"/>
  <c r="AC71" i="13"/>
  <c r="AC69" i="13"/>
  <c r="AC47" i="13"/>
  <c r="AC35" i="13"/>
  <c r="AC2925" i="13"/>
  <c r="AA2055" i="13"/>
  <c r="AC2029" i="13"/>
  <c r="AA2021" i="13"/>
  <c r="AC1993" i="13"/>
  <c r="AA1969" i="13"/>
  <c r="AC1929" i="13"/>
  <c r="AA1915" i="13"/>
  <c r="AA1905" i="13"/>
  <c r="AC1865" i="13"/>
  <c r="AA1851" i="13"/>
  <c r="AA1841" i="13"/>
  <c r="AC1817" i="13"/>
  <c r="AA1809" i="13"/>
  <c r="AC1785" i="13"/>
  <c r="AA1777" i="13"/>
  <c r="AA1704" i="13"/>
  <c r="AA1270" i="13"/>
  <c r="AC1096" i="13"/>
  <c r="AA831" i="13"/>
  <c r="AC2881" i="13"/>
  <c r="AC2877" i="13"/>
  <c r="AC2869" i="13"/>
  <c r="AC2853" i="13"/>
  <c r="AC2829" i="13"/>
  <c r="AC2809" i="13"/>
  <c r="AC2793" i="13"/>
  <c r="AC2785" i="13"/>
  <c r="AC2769" i="13"/>
  <c r="AC2761" i="13"/>
  <c r="AC2741" i="13"/>
  <c r="AC2733" i="13"/>
  <c r="AC2725" i="13"/>
  <c r="AC2721" i="13"/>
  <c r="AA2719" i="13"/>
  <c r="AC2673" i="13"/>
  <c r="AC2665" i="13"/>
  <c r="AA2563" i="13"/>
  <c r="AA2561" i="13"/>
  <c r="AC2553" i="13"/>
  <c r="AA2547" i="13"/>
  <c r="AA2545" i="13"/>
  <c r="AC2537" i="13"/>
  <c r="AA2531" i="13"/>
  <c r="AA2529" i="13"/>
  <c r="AC2521" i="13"/>
  <c r="AA2515" i="13"/>
  <c r="AA2513" i="13"/>
  <c r="AC2505" i="13"/>
  <c r="AA2499" i="13"/>
  <c r="AA2497" i="13"/>
  <c r="AC2489" i="13"/>
  <c r="AA2483" i="13"/>
  <c r="AA2481" i="13"/>
  <c r="AC2473" i="13"/>
  <c r="AA2467" i="13"/>
  <c r="AA2465" i="13"/>
  <c r="AC2457" i="13"/>
  <c r="AA2451" i="13"/>
  <c r="AA2449" i="13"/>
  <c r="AC2441" i="13"/>
  <c r="AA2435" i="13"/>
  <c r="AA2433" i="13"/>
  <c r="AC2425" i="13"/>
  <c r="AA2419" i="13"/>
  <c r="AA2417" i="13"/>
  <c r="AC2409" i="13"/>
  <c r="AA2403" i="13"/>
  <c r="AA2401" i="13"/>
  <c r="AC2393" i="13"/>
  <c r="AA2387" i="13"/>
  <c r="AA2385" i="13"/>
  <c r="AC2377" i="13"/>
  <c r="AA2371" i="13"/>
  <c r="AA2369" i="13"/>
  <c r="AC2361" i="13"/>
  <c r="AA2355" i="13"/>
  <c r="AA2353" i="13"/>
  <c r="AC2345" i="13"/>
  <c r="AA2341" i="13"/>
  <c r="AA2340" i="13"/>
  <c r="AA2333" i="13"/>
  <c r="AA2332" i="13"/>
  <c r="AA2325" i="13"/>
  <c r="AA2324" i="13"/>
  <c r="AA2317" i="13"/>
  <c r="AA2316" i="13"/>
  <c r="AA2309" i="13"/>
  <c r="AA2308" i="13"/>
  <c r="AA2301" i="13"/>
  <c r="AA2300" i="13"/>
  <c r="AA2293" i="13"/>
  <c r="AA2292" i="13"/>
  <c r="AA2285" i="13"/>
  <c r="AA2284" i="13"/>
  <c r="AA2277" i="13"/>
  <c r="AA2276" i="13"/>
  <c r="AA2269" i="13"/>
  <c r="AA2268" i="13"/>
  <c r="AC2045" i="13"/>
  <c r="AA2037" i="13"/>
  <c r="AC2027" i="13"/>
  <c r="AC2022" i="13"/>
  <c r="AA2011" i="13"/>
  <c r="AA2001" i="13"/>
  <c r="AA1979" i="13"/>
  <c r="AA1963" i="13"/>
  <c r="AA1953" i="13"/>
  <c r="AC1946" i="13"/>
  <c r="AC1913" i="13"/>
  <c r="AA1899" i="13"/>
  <c r="AA1889" i="13"/>
  <c r="AC1882" i="13"/>
  <c r="AC1849" i="13"/>
  <c r="AA1835" i="13"/>
  <c r="AA1803" i="13"/>
  <c r="AA1771" i="13"/>
  <c r="AA1740" i="13"/>
  <c r="AA1302" i="13"/>
  <c r="AC968" i="13"/>
  <c r="AA2887" i="13"/>
  <c r="AC2749" i="13"/>
  <c r="AC2737" i="13"/>
  <c r="AC2653" i="13"/>
  <c r="AC2087" i="13"/>
  <c r="AC2079" i="13"/>
  <c r="AC2071" i="13"/>
  <c r="AC2061" i="13"/>
  <c r="AA2053" i="13"/>
  <c r="AC2043" i="13"/>
  <c r="AC2038" i="13"/>
  <c r="AA2023" i="13"/>
  <c r="AC2009" i="13"/>
  <c r="AC1994" i="13"/>
  <c r="AC1977" i="13"/>
  <c r="AC1961" i="13"/>
  <c r="AA1947" i="13"/>
  <c r="AA1937" i="13"/>
  <c r="AC1930" i="13"/>
  <c r="AC1897" i="13"/>
  <c r="AA1883" i="13"/>
  <c r="AA1873" i="13"/>
  <c r="AC1866" i="13"/>
  <c r="AC1833" i="13"/>
  <c r="AA1825" i="13"/>
  <c r="AC1801" i="13"/>
  <c r="AA1793" i="13"/>
  <c r="AC1769" i="13"/>
  <c r="AA1761" i="13"/>
  <c r="AC1698" i="13"/>
  <c r="AC1689" i="13"/>
  <c r="AC1389" i="13"/>
  <c r="AA1178" i="13"/>
  <c r="AA1172" i="13"/>
  <c r="AC3005" i="13"/>
  <c r="AC2997" i="13"/>
  <c r="AC2977" i="13"/>
  <c r="AC2965" i="13"/>
  <c r="AC2961" i="13"/>
  <c r="AC2949" i="13"/>
  <c r="AC2941" i="13"/>
  <c r="AC2933" i="13"/>
  <c r="AC2929" i="13"/>
  <c r="AC2921" i="13"/>
  <c r="AC2913" i="13"/>
  <c r="AC2909" i="13"/>
  <c r="AC2901" i="13"/>
  <c r="AC2893" i="13"/>
  <c r="AA2651" i="13"/>
  <c r="AC2561" i="13"/>
  <c r="AA2555" i="13"/>
  <c r="AC2545" i="13"/>
  <c r="AA2539" i="13"/>
  <c r="AC2529" i="13"/>
  <c r="AA2523" i="13"/>
  <c r="AC2513" i="13"/>
  <c r="AA2507" i="13"/>
  <c r="AC2497" i="13"/>
  <c r="AA2491" i="13"/>
  <c r="AC2481" i="13"/>
  <c r="AA2475" i="13"/>
  <c r="AC2465" i="13"/>
  <c r="AA2459" i="13"/>
  <c r="AC2449" i="13"/>
  <c r="AA2443" i="13"/>
  <c r="AC2433" i="13"/>
  <c r="AA2427" i="13"/>
  <c r="AC2417" i="13"/>
  <c r="AA2411" i="13"/>
  <c r="AC2401" i="13"/>
  <c r="AA2395" i="13"/>
  <c r="AC2385" i="13"/>
  <c r="AA2379" i="13"/>
  <c r="AC2369" i="13"/>
  <c r="AA2363" i="13"/>
  <c r="AC2353" i="13"/>
  <c r="AA2347" i="13"/>
  <c r="AA2336" i="13"/>
  <c r="AA2328" i="13"/>
  <c r="AA2320" i="13"/>
  <c r="AA2312" i="13"/>
  <c r="AA2304" i="13"/>
  <c r="AA2296" i="13"/>
  <c r="AA2288" i="13"/>
  <c r="AA2280" i="13"/>
  <c r="AA2272" i="13"/>
  <c r="AA2261" i="13"/>
  <c r="AA2253" i="13"/>
  <c r="AA2245" i="13"/>
  <c r="AA2237" i="13"/>
  <c r="AA2229" i="13"/>
  <c r="AA2221" i="13"/>
  <c r="AA2213" i="13"/>
  <c r="AA2205" i="13"/>
  <c r="AA2197" i="13"/>
  <c r="AA2189" i="13"/>
  <c r="AA2181" i="13"/>
  <c r="AA2173" i="13"/>
  <c r="AA2165" i="13"/>
  <c r="AA2157" i="13"/>
  <c r="AA2149" i="13"/>
  <c r="AA2141" i="13"/>
  <c r="AA2133" i="13"/>
  <c r="AA2125" i="13"/>
  <c r="AA2117" i="13"/>
  <c r="AA2109" i="13"/>
  <c r="AA2101" i="13"/>
  <c r="AA2093" i="13"/>
  <c r="AA2085" i="13"/>
  <c r="AA2077" i="13"/>
  <c r="AA2069" i="13"/>
  <c r="AC2059" i="13"/>
  <c r="AC2054" i="13"/>
  <c r="AA2039" i="13"/>
  <c r="AA2028" i="13"/>
  <c r="AA2017" i="13"/>
  <c r="AA1995" i="13"/>
  <c r="AA1985" i="13"/>
  <c r="AC1945" i="13"/>
  <c r="AA1931" i="13"/>
  <c r="AA1921" i="13"/>
  <c r="AC1914" i="13"/>
  <c r="AC1881" i="13"/>
  <c r="AA1867" i="13"/>
  <c r="AA1857" i="13"/>
  <c r="AC1850" i="13"/>
  <c r="AA1819" i="13"/>
  <c r="AA1787" i="13"/>
  <c r="AA1731" i="13"/>
  <c r="AA1713" i="13"/>
  <c r="AC1703" i="13"/>
  <c r="AA1238" i="13"/>
  <c r="AC1224" i="13"/>
  <c r="AA1050" i="13"/>
  <c r="AA1044" i="13"/>
  <c r="AC1737" i="13"/>
  <c r="AA1715" i="13"/>
  <c r="AA1697" i="13"/>
  <c r="AC1677" i="13"/>
  <c r="AA1673" i="13"/>
  <c r="AC1667" i="13"/>
  <c r="AC1661" i="13"/>
  <c r="AA1657" i="13"/>
  <c r="AC1651" i="13"/>
  <c r="AC1645" i="13"/>
  <c r="AA1641" i="13"/>
  <c r="AC1635" i="13"/>
  <c r="AC1629" i="13"/>
  <c r="AA1625" i="13"/>
  <c r="AC1619" i="13"/>
  <c r="AC1613" i="13"/>
  <c r="AA1609" i="13"/>
  <c r="AC1603" i="13"/>
  <c r="AC1597" i="13"/>
  <c r="AA1593" i="13"/>
  <c r="AC1587" i="13"/>
  <c r="AC1581" i="13"/>
  <c r="AA1577" i="13"/>
  <c r="AC1571" i="13"/>
  <c r="AC1565" i="13"/>
  <c r="AA1561" i="13"/>
  <c r="AC1555" i="13"/>
  <c r="AC1549" i="13"/>
  <c r="AA1545" i="13"/>
  <c r="AC1539" i="13"/>
  <c r="AC1533" i="13"/>
  <c r="AA1529" i="13"/>
  <c r="AC1523" i="13"/>
  <c r="AC1517" i="13"/>
  <c r="AA1513" i="13"/>
  <c r="AC1507" i="13"/>
  <c r="AC1501" i="13"/>
  <c r="AA1497" i="13"/>
  <c r="AC1491" i="13"/>
  <c r="AC1485" i="13"/>
  <c r="AA1481" i="13"/>
  <c r="AC1475" i="13"/>
  <c r="AC1469" i="13"/>
  <c r="AA1465" i="13"/>
  <c r="AC1459" i="13"/>
  <c r="AC1453" i="13"/>
  <c r="AA1449" i="13"/>
  <c r="AC1443" i="13"/>
  <c r="AC1437" i="13"/>
  <c r="AA1433" i="13"/>
  <c r="AC1427" i="13"/>
  <c r="AC1421" i="13"/>
  <c r="AA1417" i="13"/>
  <c r="AC1411" i="13"/>
  <c r="AC1405" i="13"/>
  <c r="AA1401" i="13"/>
  <c r="AC1395" i="13"/>
  <c r="AC1324" i="13"/>
  <c r="AC1292" i="13"/>
  <c r="AC1260" i="13"/>
  <c r="AC1228" i="13"/>
  <c r="AC1192" i="13"/>
  <c r="AA1146" i="13"/>
  <c r="AA1140" i="13"/>
  <c r="AC1064" i="13"/>
  <c r="AA1018" i="13"/>
  <c r="AA1012" i="13"/>
  <c r="AC936" i="13"/>
  <c r="AC928" i="13"/>
  <c r="AC927" i="13"/>
  <c r="AA921" i="13"/>
  <c r="AA902" i="13"/>
  <c r="AC1975" i="13"/>
  <c r="AC1959" i="13"/>
  <c r="AC1943" i="13"/>
  <c r="AC1927" i="13"/>
  <c r="AC1911" i="13"/>
  <c r="AC1895" i="13"/>
  <c r="AC1879" i="13"/>
  <c r="AC1863" i="13"/>
  <c r="AC1847" i="13"/>
  <c r="AC1831" i="13"/>
  <c r="AC1815" i="13"/>
  <c r="AC1799" i="13"/>
  <c r="AC1783" i="13"/>
  <c r="AC1767" i="13"/>
  <c r="AA1752" i="13"/>
  <c r="AA1751" i="13"/>
  <c r="AC1746" i="13"/>
  <c r="AC1741" i="13"/>
  <c r="AC1721" i="13"/>
  <c r="AA1699" i="13"/>
  <c r="AC1682" i="13"/>
  <c r="AA1681" i="13"/>
  <c r="AA1391" i="13"/>
  <c r="AA1385" i="13"/>
  <c r="AC1160" i="13"/>
  <c r="AA1114" i="13"/>
  <c r="AA1108" i="13"/>
  <c r="AC1032" i="13"/>
  <c r="AA986" i="13"/>
  <c r="AA980" i="13"/>
  <c r="AC2017" i="13"/>
  <c r="AC2001" i="13"/>
  <c r="AC1985" i="13"/>
  <c r="AC1969" i="13"/>
  <c r="AC1953" i="13"/>
  <c r="AC1937" i="13"/>
  <c r="AC1921" i="13"/>
  <c r="AC1905" i="13"/>
  <c r="AC1889" i="13"/>
  <c r="AC1873" i="13"/>
  <c r="AC1857" i="13"/>
  <c r="AC1841" i="13"/>
  <c r="AC1825" i="13"/>
  <c r="AC1809" i="13"/>
  <c r="AC1793" i="13"/>
  <c r="AC1777" i="13"/>
  <c r="AC1761" i="13"/>
  <c r="AC1757" i="13"/>
  <c r="AC1751" i="13"/>
  <c r="AA1729" i="13"/>
  <c r="AC1705" i="13"/>
  <c r="AA1688" i="13"/>
  <c r="AC1687" i="13"/>
  <c r="AA1683" i="13"/>
  <c r="AA1663" i="13"/>
  <c r="AA1647" i="13"/>
  <c r="AA1631" i="13"/>
  <c r="AA1615" i="13"/>
  <c r="AA1599" i="13"/>
  <c r="AA1583" i="13"/>
  <c r="AA1567" i="13"/>
  <c r="AA1551" i="13"/>
  <c r="AA1535" i="13"/>
  <c r="AA1519" i="13"/>
  <c r="AA1503" i="13"/>
  <c r="AA1487" i="13"/>
  <c r="AA1471" i="13"/>
  <c r="AA1455" i="13"/>
  <c r="AA1439" i="13"/>
  <c r="AA1423" i="13"/>
  <c r="AA1407" i="13"/>
  <c r="AC1317" i="13"/>
  <c r="AC1285" i="13"/>
  <c r="AC1253" i="13"/>
  <c r="AA1210" i="13"/>
  <c r="AA1204" i="13"/>
  <c r="AC1128" i="13"/>
  <c r="AA1082" i="13"/>
  <c r="AA1076" i="13"/>
  <c r="AC1000" i="13"/>
  <c r="AA954" i="13"/>
  <c r="AA948" i="13"/>
  <c r="AA879" i="13"/>
  <c r="AA817" i="13"/>
  <c r="AC771" i="13"/>
  <c r="AA769" i="13"/>
  <c r="AA637" i="13"/>
  <c r="AA197" i="13"/>
  <c r="AA179" i="13"/>
  <c r="AC112" i="13"/>
  <c r="AA1316" i="13"/>
  <c r="AA1307" i="13"/>
  <c r="AA1284" i="13"/>
  <c r="AA1275" i="13"/>
  <c r="AA1252" i="13"/>
  <c r="AA1243" i="13"/>
  <c r="AC1198" i="13"/>
  <c r="AC1166" i="13"/>
  <c r="AC1134" i="13"/>
  <c r="AC1102" i="13"/>
  <c r="AC1070" i="13"/>
  <c r="AC1038" i="13"/>
  <c r="AC1006" i="13"/>
  <c r="AC974" i="13"/>
  <c r="AC942" i="13"/>
  <c r="AC909" i="13"/>
  <c r="AC755" i="13"/>
  <c r="AA753" i="13"/>
  <c r="AA516" i="13"/>
  <c r="AA1735" i="13"/>
  <c r="AC1725" i="13"/>
  <c r="AA1719" i="13"/>
  <c r="AC1709" i="13"/>
  <c r="AA1703" i="13"/>
  <c r="AC1693" i="13"/>
  <c r="AA1687" i="13"/>
  <c r="AC1671" i="13"/>
  <c r="AC1665" i="13"/>
  <c r="AC1655" i="13"/>
  <c r="AC1649" i="13"/>
  <c r="AC1639" i="13"/>
  <c r="AC1633" i="13"/>
  <c r="AC1623" i="13"/>
  <c r="AC1617" i="13"/>
  <c r="AC1607" i="13"/>
  <c r="AC1601" i="13"/>
  <c r="AC1591" i="13"/>
  <c r="AC1585" i="13"/>
  <c r="AC1575" i="13"/>
  <c r="AC1569" i="13"/>
  <c r="AC1559" i="13"/>
  <c r="AC1553" i="13"/>
  <c r="AC1543" i="13"/>
  <c r="AC1537" i="13"/>
  <c r="AC1527" i="13"/>
  <c r="AC1521" i="13"/>
  <c r="AC1511" i="13"/>
  <c r="AC1505" i="13"/>
  <c r="AC1495" i="13"/>
  <c r="AC1489" i="13"/>
  <c r="AC1479" i="13"/>
  <c r="AC1473" i="13"/>
  <c r="AC1463" i="13"/>
  <c r="AC1457" i="13"/>
  <c r="AC1447" i="13"/>
  <c r="AC1441" i="13"/>
  <c r="AC1431" i="13"/>
  <c r="AC1425" i="13"/>
  <c r="AC1415" i="13"/>
  <c r="AC1409" i="13"/>
  <c r="AC1399" i="13"/>
  <c r="AA1318" i="13"/>
  <c r="AC1308" i="13"/>
  <c r="AA1286" i="13"/>
  <c r="AC1276" i="13"/>
  <c r="AA1254" i="13"/>
  <c r="AC1244" i="13"/>
  <c r="AA1226" i="13"/>
  <c r="AA1220" i="13"/>
  <c r="AC1208" i="13"/>
  <c r="AA1194" i="13"/>
  <c r="AA1188" i="13"/>
  <c r="AC1176" i="13"/>
  <c r="AA1162" i="13"/>
  <c r="AA1156" i="13"/>
  <c r="AC1144" i="13"/>
  <c r="AA1130" i="13"/>
  <c r="AA1124" i="13"/>
  <c r="AC1112" i="13"/>
  <c r="AA1098" i="13"/>
  <c r="AA1092" i="13"/>
  <c r="AC1080" i="13"/>
  <c r="AA1066" i="13"/>
  <c r="AA1060" i="13"/>
  <c r="AC1048" i="13"/>
  <c r="AA1034" i="13"/>
  <c r="AA1028" i="13"/>
  <c r="AC1016" i="13"/>
  <c r="AA1002" i="13"/>
  <c r="AA996" i="13"/>
  <c r="AC984" i="13"/>
  <c r="AA970" i="13"/>
  <c r="AA964" i="13"/>
  <c r="AC952" i="13"/>
  <c r="AA938" i="13"/>
  <c r="AA932" i="13"/>
  <c r="AC904" i="13"/>
  <c r="AA903" i="13"/>
  <c r="AC887" i="13"/>
  <c r="AA881" i="13"/>
  <c r="AA878" i="13"/>
  <c r="AC869" i="13"/>
  <c r="AC848" i="13"/>
  <c r="AC837" i="13"/>
  <c r="AC807" i="13"/>
  <c r="AC739" i="13"/>
  <c r="AA737" i="13"/>
  <c r="AA717" i="13"/>
  <c r="AA582" i="13"/>
  <c r="AA579" i="13"/>
  <c r="AA1755" i="13"/>
  <c r="AC1745" i="13"/>
  <c r="AA1739" i="13"/>
  <c r="AC1729" i="13"/>
  <c r="AA1723" i="13"/>
  <c r="AC1713" i="13"/>
  <c r="AA1707" i="13"/>
  <c r="AC1697" i="13"/>
  <c r="AA1691" i="13"/>
  <c r="AC1681" i="13"/>
  <c r="AA1677" i="13"/>
  <c r="AC1675" i="13"/>
  <c r="AC1669" i="13"/>
  <c r="AA1667" i="13"/>
  <c r="AA1661" i="13"/>
  <c r="AC1659" i="13"/>
  <c r="AC1653" i="13"/>
  <c r="AA1651" i="13"/>
  <c r="AA1645" i="13"/>
  <c r="AC1643" i="13"/>
  <c r="AC1637" i="13"/>
  <c r="AA1635" i="13"/>
  <c r="AA1629" i="13"/>
  <c r="AC1627" i="13"/>
  <c r="AC1621" i="13"/>
  <c r="AA1619" i="13"/>
  <c r="AA1613" i="13"/>
  <c r="AC1611" i="13"/>
  <c r="AC1605" i="13"/>
  <c r="AA1603" i="13"/>
  <c r="AA1597" i="13"/>
  <c r="AC1595" i="13"/>
  <c r="AC1589" i="13"/>
  <c r="AA1587" i="13"/>
  <c r="AA1581" i="13"/>
  <c r="AC1579" i="13"/>
  <c r="AC1573" i="13"/>
  <c r="AA1571" i="13"/>
  <c r="AA1565" i="13"/>
  <c r="AC1563" i="13"/>
  <c r="AC1557" i="13"/>
  <c r="AA1555" i="13"/>
  <c r="AA1549" i="13"/>
  <c r="AC1547" i="13"/>
  <c r="AC1541" i="13"/>
  <c r="AA1539" i="13"/>
  <c r="AA1533" i="13"/>
  <c r="AC1531" i="13"/>
  <c r="AC1525" i="13"/>
  <c r="AA1523" i="13"/>
  <c r="AA1517" i="13"/>
  <c r="AC1515" i="13"/>
  <c r="AC1509" i="13"/>
  <c r="AA1507" i="13"/>
  <c r="AA1501" i="13"/>
  <c r="AC1499" i="13"/>
  <c r="AC1493" i="13"/>
  <c r="AA1491" i="13"/>
  <c r="AA1485" i="13"/>
  <c r="AC1483" i="13"/>
  <c r="AC1477" i="13"/>
  <c r="AA1475" i="13"/>
  <c r="AA1469" i="13"/>
  <c r="AC1467" i="13"/>
  <c r="AC1461" i="13"/>
  <c r="AA1459" i="13"/>
  <c r="AA1453" i="13"/>
  <c r="AC1451" i="13"/>
  <c r="AC1445" i="13"/>
  <c r="AA1443" i="13"/>
  <c r="AA1437" i="13"/>
  <c r="AC1435" i="13"/>
  <c r="AC1429" i="13"/>
  <c r="AA1427" i="13"/>
  <c r="AA1421" i="13"/>
  <c r="AC1419" i="13"/>
  <c r="AC1413" i="13"/>
  <c r="AA1411" i="13"/>
  <c r="AA1405" i="13"/>
  <c r="AC1403" i="13"/>
  <c r="AC1397" i="13"/>
  <c r="AA1395" i="13"/>
  <c r="AA1389" i="13"/>
  <c r="AC1387" i="13"/>
  <c r="AC1381" i="13"/>
  <c r="AA1379" i="13"/>
  <c r="AA1375" i="13"/>
  <c r="AA1371" i="13"/>
  <c r="AA1367" i="13"/>
  <c r="AA1363" i="13"/>
  <c r="AA1359" i="13"/>
  <c r="AA1355" i="13"/>
  <c r="AA1351" i="13"/>
  <c r="AA1347" i="13"/>
  <c r="AA1343" i="13"/>
  <c r="AC1301" i="13"/>
  <c r="AA1300" i="13"/>
  <c r="AC1269" i="13"/>
  <c r="AA1268" i="13"/>
  <c r="AC1237" i="13"/>
  <c r="AA1236" i="13"/>
  <c r="AC1214" i="13"/>
  <c r="AC1182" i="13"/>
  <c r="AC1150" i="13"/>
  <c r="AC1118" i="13"/>
  <c r="AC1086" i="13"/>
  <c r="AC1054" i="13"/>
  <c r="AC1022" i="13"/>
  <c r="AC990" i="13"/>
  <c r="AC958" i="13"/>
  <c r="AC864" i="13"/>
  <c r="AC863" i="13"/>
  <c r="AA857" i="13"/>
  <c r="AC787" i="13"/>
  <c r="AA785" i="13"/>
  <c r="AC723" i="13"/>
  <c r="AA697" i="13"/>
  <c r="AC689" i="13"/>
  <c r="AA929" i="13"/>
  <c r="AA927" i="13"/>
  <c r="AA918" i="13"/>
  <c r="AC911" i="13"/>
  <c r="AA905" i="13"/>
  <c r="AA887" i="13"/>
  <c r="AC871" i="13"/>
  <c r="AA865" i="13"/>
  <c r="AA863" i="13"/>
  <c r="AA854" i="13"/>
  <c r="AA847" i="13"/>
  <c r="AA838" i="13"/>
  <c r="AA833" i="13"/>
  <c r="AC823" i="13"/>
  <c r="AC821" i="13"/>
  <c r="AC783" i="13"/>
  <c r="AA781" i="13"/>
  <c r="AC767" i="13"/>
  <c r="AA765" i="13"/>
  <c r="AC751" i="13"/>
  <c r="AA749" i="13"/>
  <c r="AC735" i="13"/>
  <c r="AA733" i="13"/>
  <c r="AC705" i="13"/>
  <c r="AA699" i="13"/>
  <c r="AA695" i="13"/>
  <c r="AA456" i="13"/>
  <c r="AC919" i="13"/>
  <c r="AA913" i="13"/>
  <c r="AA911" i="13"/>
  <c r="AC895" i="13"/>
  <c r="AA889" i="13"/>
  <c r="AA871" i="13"/>
  <c r="AC855" i="13"/>
  <c r="AA849" i="13"/>
  <c r="AC839" i="13"/>
  <c r="AA799" i="13"/>
  <c r="AC779" i="13"/>
  <c r="AA777" i="13"/>
  <c r="AC763" i="13"/>
  <c r="AA761" i="13"/>
  <c r="AC747" i="13"/>
  <c r="AA745" i="13"/>
  <c r="AC731" i="13"/>
  <c r="AA729" i="13"/>
  <c r="AA669" i="13"/>
  <c r="AA415" i="13"/>
  <c r="AA1326" i="13"/>
  <c r="AC1316" i="13"/>
  <c r="AA1310" i="13"/>
  <c r="AC1300" i="13"/>
  <c r="AA1294" i="13"/>
  <c r="AC1284" i="13"/>
  <c r="AA1278" i="13"/>
  <c r="AC1268" i="13"/>
  <c r="AA1262" i="13"/>
  <c r="AC1252" i="13"/>
  <c r="AA1246" i="13"/>
  <c r="AC1236" i="13"/>
  <c r="AA1230" i="13"/>
  <c r="AA1224" i="13"/>
  <c r="AC1222" i="13"/>
  <c r="AC1216" i="13"/>
  <c r="AA1214" i="13"/>
  <c r="AA1208" i="13"/>
  <c r="AC1206" i="13"/>
  <c r="AC1200" i="13"/>
  <c r="AA1198" i="13"/>
  <c r="AA1192" i="13"/>
  <c r="AC1190" i="13"/>
  <c r="AC1184" i="13"/>
  <c r="AA1182" i="13"/>
  <c r="AA1176" i="13"/>
  <c r="AC1174" i="13"/>
  <c r="AC1168" i="13"/>
  <c r="AA1166" i="13"/>
  <c r="AA1160" i="13"/>
  <c r="AC1158" i="13"/>
  <c r="AC1152" i="13"/>
  <c r="AA1150" i="13"/>
  <c r="AA1144" i="13"/>
  <c r="AC1142" i="13"/>
  <c r="AC1136" i="13"/>
  <c r="AA1134" i="13"/>
  <c r="AA1128" i="13"/>
  <c r="AC1126" i="13"/>
  <c r="AC1120" i="13"/>
  <c r="AA1118" i="13"/>
  <c r="AA1112" i="13"/>
  <c r="AC1110" i="13"/>
  <c r="AC1104" i="13"/>
  <c r="AA1102" i="13"/>
  <c r="AA1096" i="13"/>
  <c r="AC1094" i="13"/>
  <c r="AC1088" i="13"/>
  <c r="AA1086" i="13"/>
  <c r="AA1080" i="13"/>
  <c r="AC1078" i="13"/>
  <c r="AC1072" i="13"/>
  <c r="AA1070" i="13"/>
  <c r="AA1064" i="13"/>
  <c r="AC1062" i="13"/>
  <c r="AC1056" i="13"/>
  <c r="AA1054" i="13"/>
  <c r="AA1048" i="13"/>
  <c r="AC1046" i="13"/>
  <c r="AC1040" i="13"/>
  <c r="AA1038" i="13"/>
  <c r="AA1032" i="13"/>
  <c r="AC1030" i="13"/>
  <c r="AC1024" i="13"/>
  <c r="AA1022" i="13"/>
  <c r="AA1016" i="13"/>
  <c r="AC1014" i="13"/>
  <c r="AC1008" i="13"/>
  <c r="AA1006" i="13"/>
  <c r="AA1000" i="13"/>
  <c r="AC998" i="13"/>
  <c r="AC992" i="13"/>
  <c r="AA990" i="13"/>
  <c r="AA984" i="13"/>
  <c r="AC982" i="13"/>
  <c r="AC976" i="13"/>
  <c r="AA974" i="13"/>
  <c r="AA968" i="13"/>
  <c r="AC966" i="13"/>
  <c r="AC960" i="13"/>
  <c r="AA958" i="13"/>
  <c r="AA952" i="13"/>
  <c r="AC950" i="13"/>
  <c r="AC944" i="13"/>
  <c r="AA942" i="13"/>
  <c r="AA936" i="13"/>
  <c r="AC934" i="13"/>
  <c r="AA919" i="13"/>
  <c r="AC903" i="13"/>
  <c r="AC901" i="13"/>
  <c r="AA897" i="13"/>
  <c r="AC896" i="13"/>
  <c r="AA895" i="13"/>
  <c r="AA886" i="13"/>
  <c r="AC879" i="13"/>
  <c r="AC877" i="13"/>
  <c r="AA873" i="13"/>
  <c r="AC872" i="13"/>
  <c r="AA855" i="13"/>
  <c r="AC816" i="13"/>
  <c r="AA815" i="13"/>
  <c r="AA801" i="13"/>
  <c r="AC791" i="13"/>
  <c r="AA789" i="13"/>
  <c r="AC775" i="13"/>
  <c r="AA773" i="13"/>
  <c r="AC759" i="13"/>
  <c r="AA757" i="13"/>
  <c r="AC743" i="13"/>
  <c r="AA741" i="13"/>
  <c r="AC727" i="13"/>
  <c r="AA725" i="13"/>
  <c r="AC707" i="13"/>
  <c r="AC703" i="13"/>
  <c r="AA472" i="13"/>
  <c r="AA440" i="13"/>
  <c r="AC435" i="13"/>
  <c r="AA689" i="13"/>
  <c r="AC683" i="13"/>
  <c r="AA679" i="13"/>
  <c r="AC657" i="13"/>
  <c r="AC651" i="13"/>
  <c r="AA647" i="13"/>
  <c r="AC625" i="13"/>
  <c r="AC619" i="13"/>
  <c r="AA615" i="13"/>
  <c r="AA603" i="13"/>
  <c r="AC588" i="13"/>
  <c r="AC565" i="13"/>
  <c r="AC564" i="13"/>
  <c r="AA558" i="13"/>
  <c r="AC541" i="13"/>
  <c r="AA540" i="13"/>
  <c r="AC506" i="13"/>
  <c r="AC474" i="13"/>
  <c r="AC458" i="13"/>
  <c r="AC442" i="13"/>
  <c r="AC843" i="13"/>
  <c r="AA837" i="13"/>
  <c r="AC827" i="13"/>
  <c r="AA821" i="13"/>
  <c r="AC811" i="13"/>
  <c r="AA805" i="13"/>
  <c r="AC795" i="13"/>
  <c r="AC693" i="13"/>
  <c r="AC687" i="13"/>
  <c r="AA685" i="13"/>
  <c r="AA653" i="13"/>
  <c r="AA621" i="13"/>
  <c r="AA580" i="13"/>
  <c r="AA518" i="13"/>
  <c r="AA515" i="13"/>
  <c r="AA439" i="13"/>
  <c r="AC719" i="13"/>
  <c r="AA713" i="13"/>
  <c r="AA711" i="13"/>
  <c r="AA701" i="13"/>
  <c r="AC673" i="13"/>
  <c r="AC667" i="13"/>
  <c r="AA663" i="13"/>
  <c r="AC641" i="13"/>
  <c r="AC635" i="13"/>
  <c r="AA631" i="13"/>
  <c r="AC609" i="13"/>
  <c r="AC605" i="13"/>
  <c r="AA604" i="13"/>
  <c r="AC570" i="13"/>
  <c r="AC546" i="13"/>
  <c r="AA539" i="13"/>
  <c r="AC524" i="13"/>
  <c r="AC501" i="13"/>
  <c r="AC500" i="13"/>
  <c r="AA494" i="13"/>
  <c r="AC482" i="13"/>
  <c r="AC466" i="13"/>
  <c r="AC450" i="13"/>
  <c r="AC358" i="13"/>
  <c r="AC349" i="13"/>
  <c r="AC326" i="13"/>
  <c r="AC317" i="13"/>
  <c r="AA299" i="13"/>
  <c r="AC281" i="13"/>
  <c r="AA277" i="13"/>
  <c r="AA234" i="13"/>
  <c r="AA681" i="13"/>
  <c r="AA675" i="13"/>
  <c r="AA665" i="13"/>
  <c r="AA659" i="13"/>
  <c r="AA649" i="13"/>
  <c r="AA643" i="13"/>
  <c r="AA633" i="13"/>
  <c r="AA627" i="13"/>
  <c r="AA617" i="13"/>
  <c r="AA611" i="13"/>
  <c r="AA606" i="13"/>
  <c r="AA595" i="13"/>
  <c r="AA588" i="13"/>
  <c r="AC572" i="13"/>
  <c r="AA566" i="13"/>
  <c r="AA564" i="13"/>
  <c r="AA555" i="13"/>
  <c r="AC548" i="13"/>
  <c r="AA542" i="13"/>
  <c r="AA531" i="13"/>
  <c r="AA524" i="13"/>
  <c r="AC508" i="13"/>
  <c r="AA502" i="13"/>
  <c r="AA500" i="13"/>
  <c r="AA491" i="13"/>
  <c r="AC413" i="13"/>
  <c r="AA396" i="13"/>
  <c r="AC395" i="13"/>
  <c r="AA391" i="13"/>
  <c r="AA309" i="13"/>
  <c r="AC287" i="13"/>
  <c r="AC596" i="13"/>
  <c r="AA590" i="13"/>
  <c r="AA572" i="13"/>
  <c r="AC556" i="13"/>
  <c r="AA550" i="13"/>
  <c r="AA548" i="13"/>
  <c r="AC532" i="13"/>
  <c r="AA526" i="13"/>
  <c r="AA508" i="13"/>
  <c r="AC492" i="13"/>
  <c r="AA486" i="13"/>
  <c r="AC484" i="13"/>
  <c r="AC468" i="13"/>
  <c r="AC452" i="13"/>
  <c r="AC430" i="13"/>
  <c r="AA429" i="13"/>
  <c r="AC422" i="13"/>
  <c r="AC421" i="13"/>
  <c r="AA405" i="13"/>
  <c r="AC390" i="13"/>
  <c r="AC381" i="13"/>
  <c r="AC297" i="13"/>
  <c r="AA293" i="13"/>
  <c r="AA283" i="13"/>
  <c r="AC228" i="13"/>
  <c r="AC219" i="13"/>
  <c r="AA721" i="13"/>
  <c r="AC711" i="13"/>
  <c r="AA705" i="13"/>
  <c r="AC695" i="13"/>
  <c r="AC691" i="13"/>
  <c r="AC681" i="13"/>
  <c r="AC675" i="13"/>
  <c r="AC665" i="13"/>
  <c r="AC659" i="13"/>
  <c r="AC649" i="13"/>
  <c r="AC643" i="13"/>
  <c r="AC633" i="13"/>
  <c r="AC627" i="13"/>
  <c r="AC617" i="13"/>
  <c r="AC611" i="13"/>
  <c r="AC604" i="13"/>
  <c r="AC602" i="13"/>
  <c r="AA598" i="13"/>
  <c r="AC597" i="13"/>
  <c r="AA596" i="13"/>
  <c r="AA587" i="13"/>
  <c r="AC580" i="13"/>
  <c r="AC578" i="13"/>
  <c r="AA574" i="13"/>
  <c r="AC573" i="13"/>
  <c r="AA556" i="13"/>
  <c r="AC540" i="13"/>
  <c r="AC538" i="13"/>
  <c r="AA534" i="13"/>
  <c r="AC533" i="13"/>
  <c r="AA532" i="13"/>
  <c r="AA523" i="13"/>
  <c r="AC516" i="13"/>
  <c r="AC514" i="13"/>
  <c r="AA510" i="13"/>
  <c r="AC509" i="13"/>
  <c r="AA492" i="13"/>
  <c r="AA480" i="13"/>
  <c r="AC476" i="13"/>
  <c r="AA464" i="13"/>
  <c r="AC460" i="13"/>
  <c r="AA448" i="13"/>
  <c r="AC444" i="13"/>
  <c r="AA437" i="13"/>
  <c r="AC427" i="13"/>
  <c r="AA407" i="13"/>
  <c r="AC403" i="13"/>
  <c r="AA373" i="13"/>
  <c r="AA359" i="13"/>
  <c r="AA341" i="13"/>
  <c r="AA327" i="13"/>
  <c r="AC303" i="13"/>
  <c r="AA484" i="13"/>
  <c r="AA474" i="13"/>
  <c r="AA468" i="13"/>
  <c r="AA458" i="13"/>
  <c r="AA452" i="13"/>
  <c r="AA442" i="13"/>
  <c r="AC429" i="13"/>
  <c r="AA423" i="13"/>
  <c r="AA421" i="13"/>
  <c r="AA412" i="13"/>
  <c r="AC405" i="13"/>
  <c r="AA389" i="13"/>
  <c r="AC365" i="13"/>
  <c r="AA348" i="13"/>
  <c r="AC347" i="13"/>
  <c r="AA343" i="13"/>
  <c r="AA325" i="13"/>
  <c r="AC437" i="13"/>
  <c r="AA431" i="13"/>
  <c r="AA413" i="13"/>
  <c r="AC397" i="13"/>
  <c r="AA375" i="13"/>
  <c r="AA357" i="13"/>
  <c r="AC333" i="13"/>
  <c r="AA311" i="13"/>
  <c r="AA271" i="13"/>
  <c r="AA263" i="13"/>
  <c r="AA255" i="13"/>
  <c r="AA247" i="13"/>
  <c r="AA239" i="13"/>
  <c r="AC233" i="13"/>
  <c r="AA227" i="13"/>
  <c r="AC203" i="13"/>
  <c r="AA181" i="13"/>
  <c r="AA395" i="13"/>
  <c r="AC385" i="13"/>
  <c r="AA379" i="13"/>
  <c r="AC369" i="13"/>
  <c r="AA363" i="13"/>
  <c r="AC353" i="13"/>
  <c r="AA347" i="13"/>
  <c r="AC337" i="13"/>
  <c r="AA331" i="13"/>
  <c r="AC321" i="13"/>
  <c r="AA315" i="13"/>
  <c r="AC305" i="13"/>
  <c r="AC301" i="13"/>
  <c r="AC291" i="13"/>
  <c r="AC285" i="13"/>
  <c r="AC273" i="13"/>
  <c r="AC265" i="13"/>
  <c r="AC257" i="13"/>
  <c r="AC249" i="13"/>
  <c r="AC241" i="13"/>
  <c r="AA229" i="13"/>
  <c r="AC212" i="13"/>
  <c r="AA211" i="13"/>
  <c r="AC187" i="13"/>
  <c r="AA114" i="13"/>
  <c r="AC97" i="13"/>
  <c r="AA399" i="13"/>
  <c r="AC389" i="13"/>
  <c r="AA383" i="13"/>
  <c r="AC373" i="13"/>
  <c r="AA367" i="13"/>
  <c r="AC357" i="13"/>
  <c r="AA351" i="13"/>
  <c r="AC341" i="13"/>
  <c r="AA335" i="13"/>
  <c r="AC325" i="13"/>
  <c r="AA319" i="13"/>
  <c r="AC309" i="13"/>
  <c r="AA303" i="13"/>
  <c r="AA297" i="13"/>
  <c r="AC295" i="13"/>
  <c r="AC289" i="13"/>
  <c r="AA287" i="13"/>
  <c r="AA281" i="13"/>
  <c r="AC279" i="13"/>
  <c r="AC235" i="13"/>
  <c r="AA218" i="13"/>
  <c r="AC217" i="13"/>
  <c r="AA213" i="13"/>
  <c r="AA195" i="13"/>
  <c r="AC105" i="13"/>
  <c r="AA99" i="13"/>
  <c r="AA88" i="13"/>
  <c r="AA122" i="13"/>
  <c r="AC65" i="13"/>
  <c r="AA64" i="13"/>
  <c r="AC48" i="13"/>
  <c r="AA233" i="13"/>
  <c r="AC223" i="13"/>
  <c r="AA217" i="13"/>
  <c r="AC207" i="13"/>
  <c r="AA201" i="13"/>
  <c r="AC191" i="13"/>
  <c r="AA185" i="13"/>
  <c r="AC128" i="13"/>
  <c r="AC120" i="13"/>
  <c r="AC113" i="13"/>
  <c r="AA98" i="13"/>
  <c r="AA58" i="13"/>
  <c r="AA55" i="13"/>
  <c r="AC227" i="13"/>
  <c r="AA221" i="13"/>
  <c r="AC211" i="13"/>
  <c r="AA205" i="13"/>
  <c r="AC195" i="13"/>
  <c r="AA189" i="13"/>
  <c r="AC179" i="13"/>
  <c r="AA177" i="13"/>
  <c r="AC175" i="13"/>
  <c r="AA173" i="13"/>
  <c r="AC121" i="13"/>
  <c r="AA106" i="13"/>
  <c r="AC81" i="13"/>
  <c r="AA80" i="13"/>
  <c r="AA40" i="13"/>
  <c r="AA42" i="13"/>
  <c r="AA34" i="13"/>
  <c r="AC23" i="13"/>
  <c r="AC70" i="13"/>
  <c r="AA63" i="13"/>
  <c r="AA39" i="13"/>
  <c r="AC127" i="13"/>
  <c r="AC124" i="13"/>
  <c r="AC116" i="13"/>
  <c r="AC108" i="13"/>
  <c r="AC100" i="13"/>
  <c r="AA87" i="13"/>
  <c r="AA82" i="13"/>
  <c r="AA79" i="13"/>
  <c r="AC64" i="13"/>
  <c r="AA56" i="13"/>
  <c r="AC40" i="13"/>
  <c r="AC30" i="13"/>
  <c r="AA27" i="13"/>
  <c r="AC27" i="13"/>
  <c r="AC72" i="13"/>
  <c r="AA66" i="13"/>
  <c r="AA48" i="13"/>
  <c r="AC32" i="13"/>
  <c r="AA24" i="13"/>
  <c r="AC80" i="13"/>
  <c r="AA74" i="13"/>
  <c r="AA72" i="13"/>
  <c r="AC56" i="13"/>
  <c r="AA50" i="13"/>
  <c r="AC49" i="13"/>
  <c r="AA32" i="13"/>
  <c r="AC26" i="13"/>
  <c r="Y25" i="13"/>
  <c r="AA22" i="13" l="1"/>
  <c r="AA25" i="13"/>
  <c r="AC25" i="13"/>
  <c r="Y18" i="13" l="1"/>
  <c r="Y19" i="13"/>
  <c r="Y20" i="13"/>
  <c r="AA20" i="13" s="1"/>
  <c r="Y21" i="13"/>
  <c r="AB21" i="13" s="1"/>
  <c r="Z14" i="13"/>
  <c r="Z15" i="13"/>
  <c r="Z16" i="13"/>
  <c r="Z17" i="13"/>
  <c r="Z18" i="13"/>
  <c r="Z19" i="13"/>
  <c r="Z20" i="13"/>
  <c r="Z21" i="13"/>
  <c r="R14" i="13"/>
  <c r="AA18" i="13" l="1"/>
  <c r="AB18" i="13"/>
  <c r="AC18" i="13" s="1"/>
  <c r="AC20" i="13"/>
  <c r="AA19" i="13"/>
  <c r="AC21" i="13"/>
  <c r="AA21" i="13"/>
  <c r="AC19" i="13"/>
  <c r="X14" i="13" l="1"/>
  <c r="X15" i="13"/>
  <c r="B15" i="13" s="1"/>
  <c r="X16" i="13"/>
  <c r="B16" i="13" s="1"/>
  <c r="X17" i="13"/>
  <c r="B17" i="13" s="1"/>
  <c r="X18" i="13"/>
  <c r="B18" i="13" s="1"/>
  <c r="AE18" i="13" s="1"/>
  <c r="X19" i="13"/>
  <c r="B19" i="13" s="1"/>
  <c r="X20" i="13"/>
  <c r="B20" i="13" s="1"/>
  <c r="X21" i="13"/>
  <c r="B21" i="13" s="1"/>
  <c r="C15" i="13"/>
  <c r="C16" i="13" s="1"/>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C87" i="13" s="1"/>
  <c r="C88" i="13" s="1"/>
  <c r="C89" i="13" s="1"/>
  <c r="C90" i="13" s="1"/>
  <c r="C91" i="13" s="1"/>
  <c r="C92" i="13" s="1"/>
  <c r="C93" i="13" s="1"/>
  <c r="C94" i="13" s="1"/>
  <c r="C95" i="13" s="1"/>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15" i="13" s="1"/>
  <c r="C116" i="13" s="1"/>
  <c r="C117" i="13" s="1"/>
  <c r="C118" i="13" s="1"/>
  <c r="C119" i="13" s="1"/>
  <c r="C120" i="13" s="1"/>
  <c r="C121" i="13" s="1"/>
  <c r="C122" i="13" s="1"/>
  <c r="C123" i="13" s="1"/>
  <c r="C124" i="13" s="1"/>
  <c r="C125" i="13" s="1"/>
  <c r="C126" i="13" s="1"/>
  <c r="C127" i="13" s="1"/>
  <c r="C128" i="13" s="1"/>
  <c r="C129" i="13" s="1"/>
  <c r="C130" i="13" s="1"/>
  <c r="C131" i="13" s="1"/>
  <c r="C132" i="13" s="1"/>
  <c r="C133" i="13" s="1"/>
  <c r="C134" i="13" s="1"/>
  <c r="C135" i="13" s="1"/>
  <c r="C136" i="13" s="1"/>
  <c r="C137" i="13" s="1"/>
  <c r="C138" i="13" s="1"/>
  <c r="C139" i="13" s="1"/>
  <c r="C140" i="13" s="1"/>
  <c r="C141" i="13" s="1"/>
  <c r="C142" i="13" s="1"/>
  <c r="C143" i="13" s="1"/>
  <c r="C144" i="13" s="1"/>
  <c r="C145" i="13" s="1"/>
  <c r="C146" i="13" s="1"/>
  <c r="C147" i="13" s="1"/>
  <c r="C148" i="13" s="1"/>
  <c r="C149" i="13" s="1"/>
  <c r="C150" i="13" s="1"/>
  <c r="C151" i="13" s="1"/>
  <c r="C152" i="13" s="1"/>
  <c r="C153" i="13" s="1"/>
  <c r="C154" i="13" s="1"/>
  <c r="C155" i="13" s="1"/>
  <c r="C156" i="13" s="1"/>
  <c r="C157" i="13" s="1"/>
  <c r="C158" i="13" s="1"/>
  <c r="C159" i="13" s="1"/>
  <c r="C160" i="13" s="1"/>
  <c r="C161" i="13" s="1"/>
  <c r="C162" i="13" s="1"/>
  <c r="C163" i="13" s="1"/>
  <c r="C164" i="13" s="1"/>
  <c r="C165" i="13" s="1"/>
  <c r="C166" i="13" s="1"/>
  <c r="C167" i="13" s="1"/>
  <c r="C168" i="13" s="1"/>
  <c r="C169" i="13" s="1"/>
  <c r="C170" i="13" s="1"/>
  <c r="C171" i="13" s="1"/>
  <c r="C172" i="13" s="1"/>
  <c r="C173" i="13" s="1"/>
  <c r="C174" i="13" s="1"/>
  <c r="C175" i="13" s="1"/>
  <c r="C176" i="13" s="1"/>
  <c r="C177" i="13" s="1"/>
  <c r="C178" i="13" s="1"/>
  <c r="C179" i="13" s="1"/>
  <c r="C180" i="13" s="1"/>
  <c r="C181" i="13" s="1"/>
  <c r="C182" i="13" s="1"/>
  <c r="C183" i="13" s="1"/>
  <c r="C184" i="13" s="1"/>
  <c r="C185" i="13" s="1"/>
  <c r="C186" i="13" s="1"/>
  <c r="C187" i="13" s="1"/>
  <c r="C188" i="13" s="1"/>
  <c r="C189" i="13" s="1"/>
  <c r="C190" i="13" s="1"/>
  <c r="C191" i="13" s="1"/>
  <c r="C192" i="13" s="1"/>
  <c r="C193" i="13" s="1"/>
  <c r="C194" i="13" s="1"/>
  <c r="C195" i="13" s="1"/>
  <c r="C196" i="13" s="1"/>
  <c r="C197" i="13" s="1"/>
  <c r="C198" i="13" s="1"/>
  <c r="C199" i="13" s="1"/>
  <c r="C200" i="13" s="1"/>
  <c r="C201" i="13" s="1"/>
  <c r="C202" i="13" s="1"/>
  <c r="C203" i="13" s="1"/>
  <c r="C204" i="13" s="1"/>
  <c r="C205" i="13" s="1"/>
  <c r="C206" i="13" s="1"/>
  <c r="C207" i="13" s="1"/>
  <c r="C208" i="13" s="1"/>
  <c r="C209" i="13" s="1"/>
  <c r="C210" i="13" s="1"/>
  <c r="C211" i="13" s="1"/>
  <c r="C212" i="13" s="1"/>
  <c r="C213" i="13" s="1"/>
  <c r="C214" i="13" s="1"/>
  <c r="C215" i="13" s="1"/>
  <c r="C216" i="13" s="1"/>
  <c r="C217" i="13" s="1"/>
  <c r="C218" i="13" s="1"/>
  <c r="C219" i="13" s="1"/>
  <c r="C220" i="13" s="1"/>
  <c r="C221" i="13" s="1"/>
  <c r="C222" i="13" s="1"/>
  <c r="C223" i="13" s="1"/>
  <c r="C224" i="13" s="1"/>
  <c r="C225" i="13" s="1"/>
  <c r="C226" i="13" s="1"/>
  <c r="C227" i="13" s="1"/>
  <c r="C228" i="13" s="1"/>
  <c r="C229" i="13" s="1"/>
  <c r="C230" i="13" s="1"/>
  <c r="C231" i="13" s="1"/>
  <c r="C232" i="13" s="1"/>
  <c r="C233" i="13" s="1"/>
  <c r="C234" i="13" s="1"/>
  <c r="C235" i="13" s="1"/>
  <c r="C236" i="13" s="1"/>
  <c r="C237" i="13" s="1"/>
  <c r="C238" i="13" s="1"/>
  <c r="C239" i="13" s="1"/>
  <c r="C240" i="13" s="1"/>
  <c r="C241" i="13" s="1"/>
  <c r="C242" i="13" s="1"/>
  <c r="C243" i="13" s="1"/>
  <c r="C244" i="13" s="1"/>
  <c r="C245" i="13" s="1"/>
  <c r="C246" i="13" s="1"/>
  <c r="C247" i="13" s="1"/>
  <c r="C248" i="13" s="1"/>
  <c r="C249" i="13" s="1"/>
  <c r="C250" i="13" s="1"/>
  <c r="C251" i="13" s="1"/>
  <c r="C252" i="13" s="1"/>
  <c r="C253" i="13" s="1"/>
  <c r="C254" i="13" s="1"/>
  <c r="C255" i="13" s="1"/>
  <c r="C256" i="13" s="1"/>
  <c r="C257" i="13" s="1"/>
  <c r="C258" i="13" s="1"/>
  <c r="C259" i="13" s="1"/>
  <c r="C260" i="13" s="1"/>
  <c r="C261" i="13" s="1"/>
  <c r="C262" i="13" s="1"/>
  <c r="C263" i="13" s="1"/>
  <c r="C264" i="13" s="1"/>
  <c r="C265" i="13" s="1"/>
  <c r="C266" i="13" s="1"/>
  <c r="C267" i="13" s="1"/>
  <c r="C268" i="13" s="1"/>
  <c r="C269" i="13" s="1"/>
  <c r="C270" i="13" s="1"/>
  <c r="C271" i="13" s="1"/>
  <c r="C272" i="13" s="1"/>
  <c r="C273" i="13" s="1"/>
  <c r="C274" i="13" s="1"/>
  <c r="C275" i="13" s="1"/>
  <c r="C276" i="13" s="1"/>
  <c r="C277" i="13" s="1"/>
  <c r="C278" i="13" s="1"/>
  <c r="C279" i="13" s="1"/>
  <c r="C280" i="13" s="1"/>
  <c r="C281" i="13" s="1"/>
  <c r="C282" i="13" s="1"/>
  <c r="C283" i="13" s="1"/>
  <c r="C284" i="13" s="1"/>
  <c r="C285" i="13" s="1"/>
  <c r="C286" i="13" s="1"/>
  <c r="C287" i="13" s="1"/>
  <c r="C288" i="13" s="1"/>
  <c r="C289" i="13" s="1"/>
  <c r="C290" i="13" s="1"/>
  <c r="C291" i="13" s="1"/>
  <c r="C292" i="13" s="1"/>
  <c r="C293" i="13" s="1"/>
  <c r="C294" i="13" s="1"/>
  <c r="C295" i="13" s="1"/>
  <c r="C296" i="13" s="1"/>
  <c r="C297" i="13" s="1"/>
  <c r="C298" i="13" s="1"/>
  <c r="C299" i="13" s="1"/>
  <c r="C300" i="13" s="1"/>
  <c r="C301" i="13" s="1"/>
  <c r="C302" i="13" s="1"/>
  <c r="C303" i="13" s="1"/>
  <c r="C304" i="13" s="1"/>
  <c r="C305" i="13" s="1"/>
  <c r="C306" i="13" s="1"/>
  <c r="C307" i="13" s="1"/>
  <c r="C308" i="13" s="1"/>
  <c r="C309" i="13" s="1"/>
  <c r="C310" i="13" s="1"/>
  <c r="C311" i="13" s="1"/>
  <c r="C312" i="13" s="1"/>
  <c r="C313" i="13" s="1"/>
  <c r="C314" i="13" s="1"/>
  <c r="C315" i="13" s="1"/>
  <c r="C316" i="13" s="1"/>
  <c r="C317" i="13" s="1"/>
  <c r="C318" i="13" s="1"/>
  <c r="C319" i="13" s="1"/>
  <c r="C320" i="13" s="1"/>
  <c r="C321" i="13" s="1"/>
  <c r="C322" i="13" s="1"/>
  <c r="C323" i="13" s="1"/>
  <c r="C324" i="13" s="1"/>
  <c r="C325" i="13" s="1"/>
  <c r="C326" i="13" s="1"/>
  <c r="C327" i="13" s="1"/>
  <c r="C328" i="13" s="1"/>
  <c r="C329" i="13" s="1"/>
  <c r="C330" i="13" s="1"/>
  <c r="C331" i="13" s="1"/>
  <c r="C332" i="13" s="1"/>
  <c r="C333" i="13" s="1"/>
  <c r="C334" i="13" s="1"/>
  <c r="C335" i="13" s="1"/>
  <c r="C336" i="13" s="1"/>
  <c r="C337" i="13" s="1"/>
  <c r="C338" i="13" s="1"/>
  <c r="C339" i="13" s="1"/>
  <c r="C340" i="13" s="1"/>
  <c r="C341" i="13" s="1"/>
  <c r="C342" i="13" s="1"/>
  <c r="C343" i="13" s="1"/>
  <c r="C344" i="13" s="1"/>
  <c r="C345" i="13" s="1"/>
  <c r="C346" i="13" s="1"/>
  <c r="C347" i="13" s="1"/>
  <c r="C348" i="13" s="1"/>
  <c r="C349" i="13" s="1"/>
  <c r="C350" i="13" s="1"/>
  <c r="C351" i="13" s="1"/>
  <c r="C352" i="13" s="1"/>
  <c r="C353" i="13" s="1"/>
  <c r="C354" i="13" s="1"/>
  <c r="C355" i="13" s="1"/>
  <c r="C356" i="13" s="1"/>
  <c r="C357" i="13" s="1"/>
  <c r="C358" i="13" s="1"/>
  <c r="C359" i="13" s="1"/>
  <c r="C360" i="13" s="1"/>
  <c r="C361" i="13" s="1"/>
  <c r="C362" i="13" s="1"/>
  <c r="C363" i="13" s="1"/>
  <c r="C364" i="13" s="1"/>
  <c r="C365" i="13" s="1"/>
  <c r="C366" i="13" s="1"/>
  <c r="C367" i="13" s="1"/>
  <c r="C368" i="13" s="1"/>
  <c r="C369" i="13" s="1"/>
  <c r="C370" i="13" s="1"/>
  <c r="C371" i="13" s="1"/>
  <c r="C372" i="13" s="1"/>
  <c r="C373" i="13" s="1"/>
  <c r="C374" i="13" s="1"/>
  <c r="C375" i="13" s="1"/>
  <c r="C376" i="13" s="1"/>
  <c r="C377" i="13" s="1"/>
  <c r="C378" i="13" s="1"/>
  <c r="C379" i="13" s="1"/>
  <c r="C380" i="13" s="1"/>
  <c r="C381" i="13" s="1"/>
  <c r="C382" i="13" s="1"/>
  <c r="C383" i="13" s="1"/>
  <c r="C384" i="13" s="1"/>
  <c r="C385" i="13" s="1"/>
  <c r="C386" i="13" s="1"/>
  <c r="C387" i="13" s="1"/>
  <c r="C388" i="13" s="1"/>
  <c r="C389" i="13" s="1"/>
  <c r="C390" i="13" s="1"/>
  <c r="C391" i="13" s="1"/>
  <c r="C392" i="13" s="1"/>
  <c r="C393" i="13" s="1"/>
  <c r="C394" i="13" s="1"/>
  <c r="C395" i="13" s="1"/>
  <c r="C396" i="13" s="1"/>
  <c r="C397" i="13" s="1"/>
  <c r="C398" i="13" s="1"/>
  <c r="C399" i="13" s="1"/>
  <c r="C400" i="13" s="1"/>
  <c r="C401" i="13" s="1"/>
  <c r="C402" i="13" s="1"/>
  <c r="C403" i="13" s="1"/>
  <c r="C404" i="13" s="1"/>
  <c r="C405" i="13" s="1"/>
  <c r="C406" i="13" s="1"/>
  <c r="C407" i="13" s="1"/>
  <c r="C408" i="13" s="1"/>
  <c r="C409" i="13" s="1"/>
  <c r="C410" i="13" s="1"/>
  <c r="C411" i="13" s="1"/>
  <c r="C412" i="13" s="1"/>
  <c r="C413" i="13" s="1"/>
  <c r="C414" i="13" s="1"/>
  <c r="C415" i="13" s="1"/>
  <c r="C416" i="13" s="1"/>
  <c r="C417" i="13" s="1"/>
  <c r="C418" i="13" s="1"/>
  <c r="C419" i="13" s="1"/>
  <c r="C420" i="13" s="1"/>
  <c r="C421" i="13" s="1"/>
  <c r="C422" i="13" s="1"/>
  <c r="C423" i="13" s="1"/>
  <c r="C424" i="13" s="1"/>
  <c r="C425" i="13" s="1"/>
  <c r="C426" i="13" s="1"/>
  <c r="C427" i="13" s="1"/>
  <c r="C428" i="13" s="1"/>
  <c r="C429" i="13" s="1"/>
  <c r="C430" i="13" s="1"/>
  <c r="C431" i="13" s="1"/>
  <c r="C432" i="13" s="1"/>
  <c r="C433" i="13" s="1"/>
  <c r="C434" i="13" s="1"/>
  <c r="C435" i="13" s="1"/>
  <c r="C436" i="13" s="1"/>
  <c r="C437" i="13" s="1"/>
  <c r="C438" i="13" s="1"/>
  <c r="C439" i="13" s="1"/>
  <c r="C440" i="13" s="1"/>
  <c r="C441" i="13" s="1"/>
  <c r="C442" i="13" s="1"/>
  <c r="C443" i="13" s="1"/>
  <c r="C444" i="13" s="1"/>
  <c r="C445" i="13" s="1"/>
  <c r="C446" i="13" s="1"/>
  <c r="C447" i="13" s="1"/>
  <c r="C448" i="13" s="1"/>
  <c r="C449" i="13" s="1"/>
  <c r="C450" i="13" s="1"/>
  <c r="C451" i="13" s="1"/>
  <c r="C452" i="13" s="1"/>
  <c r="C453" i="13" s="1"/>
  <c r="C454" i="13" s="1"/>
  <c r="C455" i="13" s="1"/>
  <c r="C456" i="13" s="1"/>
  <c r="C457" i="13" s="1"/>
  <c r="C458" i="13" s="1"/>
  <c r="C459" i="13" s="1"/>
  <c r="C460" i="13" s="1"/>
  <c r="C461" i="13" s="1"/>
  <c r="C462" i="13" s="1"/>
  <c r="C463" i="13" s="1"/>
  <c r="C464" i="13" s="1"/>
  <c r="C465" i="13" s="1"/>
  <c r="C466" i="13" s="1"/>
  <c r="C467" i="13" s="1"/>
  <c r="C468" i="13" s="1"/>
  <c r="C469" i="13" s="1"/>
  <c r="C470" i="13" s="1"/>
  <c r="C471" i="13" s="1"/>
  <c r="C472" i="13" s="1"/>
  <c r="C473" i="13" s="1"/>
  <c r="C474" i="13" s="1"/>
  <c r="C475" i="13" s="1"/>
  <c r="C476" i="13" s="1"/>
  <c r="C477" i="13" s="1"/>
  <c r="C478" i="13" s="1"/>
  <c r="C479" i="13" s="1"/>
  <c r="C480" i="13" s="1"/>
  <c r="C481" i="13" s="1"/>
  <c r="C482" i="13" s="1"/>
  <c r="C483" i="13" s="1"/>
  <c r="C484" i="13" s="1"/>
  <c r="C485" i="13" s="1"/>
  <c r="C486" i="13" s="1"/>
  <c r="C487" i="13" s="1"/>
  <c r="C488" i="13" s="1"/>
  <c r="C489" i="13" s="1"/>
  <c r="C490" i="13" s="1"/>
  <c r="C491" i="13" s="1"/>
  <c r="C492" i="13" s="1"/>
  <c r="C493" i="13" s="1"/>
  <c r="C494" i="13" s="1"/>
  <c r="C495" i="13" s="1"/>
  <c r="C496" i="13" s="1"/>
  <c r="C497" i="13" s="1"/>
  <c r="C498" i="13" s="1"/>
  <c r="C499" i="13" s="1"/>
  <c r="C500" i="13" s="1"/>
  <c r="C501" i="13" s="1"/>
  <c r="C502" i="13" s="1"/>
  <c r="C503" i="13" s="1"/>
  <c r="C504" i="13" s="1"/>
  <c r="C505" i="13" s="1"/>
  <c r="C506" i="13" s="1"/>
  <c r="C507" i="13" s="1"/>
  <c r="C508" i="13" s="1"/>
  <c r="C509" i="13" s="1"/>
  <c r="C510" i="13" s="1"/>
  <c r="C511" i="13" s="1"/>
  <c r="C512" i="13" s="1"/>
  <c r="C513" i="13" s="1"/>
  <c r="C514" i="13" s="1"/>
  <c r="C515" i="13" s="1"/>
  <c r="C516" i="13" s="1"/>
  <c r="C517" i="13" s="1"/>
  <c r="C518" i="13" s="1"/>
  <c r="C519" i="13" s="1"/>
  <c r="C520" i="13" s="1"/>
  <c r="C521" i="13" s="1"/>
  <c r="C522" i="13" s="1"/>
  <c r="C523" i="13" s="1"/>
  <c r="C524" i="13" s="1"/>
  <c r="C525" i="13" s="1"/>
  <c r="C526" i="13" s="1"/>
  <c r="C527" i="13" s="1"/>
  <c r="C528" i="13" s="1"/>
  <c r="C529" i="13" s="1"/>
  <c r="C530" i="13" s="1"/>
  <c r="C531" i="13" s="1"/>
  <c r="C532" i="13" s="1"/>
  <c r="C533" i="13" s="1"/>
  <c r="C534" i="13" s="1"/>
  <c r="C535" i="13" s="1"/>
  <c r="C536" i="13" s="1"/>
  <c r="C537" i="13" s="1"/>
  <c r="C538" i="13" s="1"/>
  <c r="C539" i="13" s="1"/>
  <c r="C540" i="13" s="1"/>
  <c r="C541" i="13" s="1"/>
  <c r="C542" i="13" s="1"/>
  <c r="C543" i="13" s="1"/>
  <c r="C544" i="13" s="1"/>
  <c r="C545" i="13" s="1"/>
  <c r="C546" i="13" s="1"/>
  <c r="C547" i="13" s="1"/>
  <c r="C548" i="13" s="1"/>
  <c r="C549" i="13" s="1"/>
  <c r="C550" i="13" s="1"/>
  <c r="C551" i="13" s="1"/>
  <c r="C552" i="13" s="1"/>
  <c r="C553" i="13" s="1"/>
  <c r="C554" i="13" s="1"/>
  <c r="C555" i="13" s="1"/>
  <c r="C556" i="13" s="1"/>
  <c r="C557" i="13" s="1"/>
  <c r="C558" i="13" s="1"/>
  <c r="C559" i="13" s="1"/>
  <c r="C560" i="13" s="1"/>
  <c r="C561" i="13" s="1"/>
  <c r="C562" i="13" s="1"/>
  <c r="C563" i="13" s="1"/>
  <c r="C564" i="13" s="1"/>
  <c r="C565" i="13" s="1"/>
  <c r="C566" i="13" s="1"/>
  <c r="C567" i="13" s="1"/>
  <c r="C568" i="13" s="1"/>
  <c r="C569" i="13" s="1"/>
  <c r="C570" i="13" s="1"/>
  <c r="C571" i="13" s="1"/>
  <c r="C572" i="13" s="1"/>
  <c r="C573" i="13" s="1"/>
  <c r="C574" i="13" s="1"/>
  <c r="C575" i="13" s="1"/>
  <c r="C576" i="13" s="1"/>
  <c r="C577" i="13" s="1"/>
  <c r="C578" i="13" s="1"/>
  <c r="C579" i="13" s="1"/>
  <c r="C580" i="13" s="1"/>
  <c r="C581" i="13" s="1"/>
  <c r="C582" i="13" s="1"/>
  <c r="C583" i="13" s="1"/>
  <c r="C584" i="13" s="1"/>
  <c r="C585" i="13" s="1"/>
  <c r="C586" i="13" s="1"/>
  <c r="C587" i="13" s="1"/>
  <c r="C588" i="13" s="1"/>
  <c r="C589" i="13" s="1"/>
  <c r="C590" i="13" s="1"/>
  <c r="C591" i="13" s="1"/>
  <c r="C592" i="13" s="1"/>
  <c r="C593" i="13" s="1"/>
  <c r="C594" i="13" s="1"/>
  <c r="C595" i="13" s="1"/>
  <c r="C596" i="13" s="1"/>
  <c r="C597" i="13" s="1"/>
  <c r="C598" i="13" s="1"/>
  <c r="C599" i="13" s="1"/>
  <c r="C600" i="13" s="1"/>
  <c r="C601" i="13" s="1"/>
  <c r="C602" i="13" s="1"/>
  <c r="C603" i="13" s="1"/>
  <c r="C604" i="13" s="1"/>
  <c r="C605" i="13" s="1"/>
  <c r="C606" i="13" s="1"/>
  <c r="C607" i="13" s="1"/>
  <c r="C608" i="13" s="1"/>
  <c r="C609" i="13" s="1"/>
  <c r="C610" i="13" s="1"/>
  <c r="C611" i="13" s="1"/>
  <c r="C612" i="13" s="1"/>
  <c r="C613" i="13" s="1"/>
  <c r="C614" i="13" s="1"/>
  <c r="C615" i="13" s="1"/>
  <c r="C616" i="13" s="1"/>
  <c r="C617" i="13" s="1"/>
  <c r="C618" i="13" s="1"/>
  <c r="C619" i="13" s="1"/>
  <c r="C620" i="13" s="1"/>
  <c r="C621" i="13" s="1"/>
  <c r="C622" i="13" s="1"/>
  <c r="C623" i="13" s="1"/>
  <c r="C624" i="13" s="1"/>
  <c r="C625" i="13" s="1"/>
  <c r="C626" i="13" s="1"/>
  <c r="C627" i="13" s="1"/>
  <c r="C628" i="13" s="1"/>
  <c r="C629" i="13" s="1"/>
  <c r="C630" i="13" s="1"/>
  <c r="C631" i="13" s="1"/>
  <c r="C632" i="13" s="1"/>
  <c r="C633" i="13" s="1"/>
  <c r="C634" i="13" s="1"/>
  <c r="C635" i="13" s="1"/>
  <c r="C636" i="13" s="1"/>
  <c r="C637" i="13" s="1"/>
  <c r="C638" i="13" s="1"/>
  <c r="C639" i="13" s="1"/>
  <c r="C640" i="13" s="1"/>
  <c r="C641" i="13" s="1"/>
  <c r="C642" i="13" s="1"/>
  <c r="C643" i="13" s="1"/>
  <c r="C644" i="13" s="1"/>
  <c r="C645" i="13" s="1"/>
  <c r="C646" i="13" s="1"/>
  <c r="C647" i="13" s="1"/>
  <c r="C648" i="13" s="1"/>
  <c r="C649" i="13" s="1"/>
  <c r="C650" i="13" s="1"/>
  <c r="C651" i="13" s="1"/>
  <c r="C652" i="13" s="1"/>
  <c r="C653" i="13" s="1"/>
  <c r="C654" i="13" s="1"/>
  <c r="C655" i="13" s="1"/>
  <c r="C656" i="13" s="1"/>
  <c r="C657" i="13" s="1"/>
  <c r="C658" i="13" s="1"/>
  <c r="C659" i="13" s="1"/>
  <c r="C660" i="13" s="1"/>
  <c r="C661" i="13" s="1"/>
  <c r="C662" i="13" s="1"/>
  <c r="C663" i="13" s="1"/>
  <c r="C664" i="13" s="1"/>
  <c r="C665" i="13" s="1"/>
  <c r="C666" i="13" s="1"/>
  <c r="C667" i="13" s="1"/>
  <c r="C668" i="13" s="1"/>
  <c r="C669" i="13" s="1"/>
  <c r="C670" i="13" s="1"/>
  <c r="C671" i="13" s="1"/>
  <c r="C672" i="13" s="1"/>
  <c r="C673" i="13" s="1"/>
  <c r="C674" i="13" s="1"/>
  <c r="C675" i="13" s="1"/>
  <c r="C676" i="13" s="1"/>
  <c r="C677" i="13" s="1"/>
  <c r="C678" i="13" s="1"/>
  <c r="C679" i="13" s="1"/>
  <c r="C680" i="13" s="1"/>
  <c r="C681" i="13" s="1"/>
  <c r="C682" i="13" s="1"/>
  <c r="C683" i="13" s="1"/>
  <c r="C684" i="13" s="1"/>
  <c r="C685" i="13" s="1"/>
  <c r="C686" i="13" s="1"/>
  <c r="C687" i="13" s="1"/>
  <c r="C688" i="13" s="1"/>
  <c r="C689" i="13" s="1"/>
  <c r="C690" i="13" s="1"/>
  <c r="C691" i="13" s="1"/>
  <c r="C692" i="13" s="1"/>
  <c r="C693" i="13" s="1"/>
  <c r="C694" i="13" s="1"/>
  <c r="C695" i="13" s="1"/>
  <c r="C696" i="13" s="1"/>
  <c r="C697" i="13" s="1"/>
  <c r="C698" i="13" s="1"/>
  <c r="C699" i="13" s="1"/>
  <c r="C700" i="13" s="1"/>
  <c r="C701" i="13" s="1"/>
  <c r="C702" i="13" s="1"/>
  <c r="C703" i="13" s="1"/>
  <c r="C704" i="13" s="1"/>
  <c r="C705" i="13" s="1"/>
  <c r="C706" i="13" s="1"/>
  <c r="C707" i="13" s="1"/>
  <c r="C708" i="13" s="1"/>
  <c r="C709" i="13" s="1"/>
  <c r="C710" i="13" s="1"/>
  <c r="C711" i="13" s="1"/>
  <c r="C712" i="13" s="1"/>
  <c r="C713" i="13" s="1"/>
  <c r="C714" i="13" s="1"/>
  <c r="C715" i="13" s="1"/>
  <c r="C716" i="13" s="1"/>
  <c r="C717" i="13" s="1"/>
  <c r="C718" i="13" s="1"/>
  <c r="C719" i="13" s="1"/>
  <c r="C720" i="13" s="1"/>
  <c r="C721" i="13" s="1"/>
  <c r="C722" i="13" s="1"/>
  <c r="C723" i="13" s="1"/>
  <c r="C724" i="13" s="1"/>
  <c r="C725" i="13" s="1"/>
  <c r="C726" i="13" s="1"/>
  <c r="C727" i="13" s="1"/>
  <c r="C728" i="13" s="1"/>
  <c r="C729" i="13" s="1"/>
  <c r="C730" i="13" s="1"/>
  <c r="C731" i="13" s="1"/>
  <c r="C732" i="13" s="1"/>
  <c r="C733" i="13" s="1"/>
  <c r="C734" i="13" s="1"/>
  <c r="C735" i="13" s="1"/>
  <c r="C736" i="13" s="1"/>
  <c r="C737" i="13" s="1"/>
  <c r="C738" i="13" s="1"/>
  <c r="C739" i="13" s="1"/>
  <c r="C740" i="13" s="1"/>
  <c r="C741" i="13" s="1"/>
  <c r="C742" i="13" s="1"/>
  <c r="C743" i="13" s="1"/>
  <c r="C744" i="13" s="1"/>
  <c r="C745" i="13" s="1"/>
  <c r="C746" i="13" s="1"/>
  <c r="C747" i="13" s="1"/>
  <c r="C748" i="13" s="1"/>
  <c r="C749" i="13" s="1"/>
  <c r="C750" i="13" s="1"/>
  <c r="C751" i="13" s="1"/>
  <c r="C752" i="13" s="1"/>
  <c r="C753" i="13" s="1"/>
  <c r="C754" i="13" s="1"/>
  <c r="C755" i="13" s="1"/>
  <c r="C756" i="13" s="1"/>
  <c r="C757" i="13" s="1"/>
  <c r="C758" i="13" s="1"/>
  <c r="C759" i="13" s="1"/>
  <c r="C760" i="13" s="1"/>
  <c r="C761" i="13" s="1"/>
  <c r="C762" i="13" s="1"/>
  <c r="C763" i="13" s="1"/>
  <c r="C764" i="13" s="1"/>
  <c r="C765" i="13" s="1"/>
  <c r="C766" i="13" s="1"/>
  <c r="C767" i="13" s="1"/>
  <c r="C768" i="13" s="1"/>
  <c r="C769" i="13" s="1"/>
  <c r="C770" i="13" s="1"/>
  <c r="C771" i="13" s="1"/>
  <c r="C772" i="13" s="1"/>
  <c r="C773" i="13" s="1"/>
  <c r="C774" i="13" s="1"/>
  <c r="C775" i="13" s="1"/>
  <c r="C776" i="13" s="1"/>
  <c r="C777" i="13" s="1"/>
  <c r="C778" i="13" s="1"/>
  <c r="C779" i="13" s="1"/>
  <c r="C780" i="13" s="1"/>
  <c r="C781" i="13" s="1"/>
  <c r="C782" i="13" s="1"/>
  <c r="C783" i="13" s="1"/>
  <c r="C784" i="13" s="1"/>
  <c r="C785" i="13" s="1"/>
  <c r="C786" i="13" s="1"/>
  <c r="C787" i="13" s="1"/>
  <c r="C788" i="13" s="1"/>
  <c r="C789" i="13" s="1"/>
  <c r="C790" i="13" s="1"/>
  <c r="C791" i="13" s="1"/>
  <c r="C792" i="13" s="1"/>
  <c r="C793" i="13" s="1"/>
  <c r="C794" i="13" s="1"/>
  <c r="C795" i="13" s="1"/>
  <c r="C796" i="13" s="1"/>
  <c r="C797" i="13" s="1"/>
  <c r="C798" i="13" s="1"/>
  <c r="C799" i="13" s="1"/>
  <c r="C800" i="13" s="1"/>
  <c r="C801" i="13" s="1"/>
  <c r="C802" i="13" s="1"/>
  <c r="C803" i="13" s="1"/>
  <c r="C804" i="13" s="1"/>
  <c r="C805" i="13" s="1"/>
  <c r="C806" i="13" s="1"/>
  <c r="C807" i="13" s="1"/>
  <c r="C808" i="13" s="1"/>
  <c r="C809" i="13" s="1"/>
  <c r="C810" i="13" s="1"/>
  <c r="C811" i="13" s="1"/>
  <c r="C812" i="13" s="1"/>
  <c r="C813" i="13" s="1"/>
  <c r="C814" i="13" s="1"/>
  <c r="C815" i="13" s="1"/>
  <c r="C816" i="13" s="1"/>
  <c r="C817" i="13" s="1"/>
  <c r="C818" i="13" s="1"/>
  <c r="C819" i="13" s="1"/>
  <c r="C820" i="13" s="1"/>
  <c r="C821" i="13" s="1"/>
  <c r="C822" i="13" s="1"/>
  <c r="C823" i="13" s="1"/>
  <c r="C824" i="13" s="1"/>
  <c r="C825" i="13" s="1"/>
  <c r="C826" i="13" s="1"/>
  <c r="C827" i="13" s="1"/>
  <c r="C828" i="13" s="1"/>
  <c r="C829" i="13" s="1"/>
  <c r="C830" i="13" s="1"/>
  <c r="C831" i="13" s="1"/>
  <c r="C832" i="13" s="1"/>
  <c r="C833" i="13" s="1"/>
  <c r="C834" i="13" s="1"/>
  <c r="C835" i="13" s="1"/>
  <c r="C836" i="13" s="1"/>
  <c r="C837" i="13" s="1"/>
  <c r="C838" i="13" s="1"/>
  <c r="C839" i="13" s="1"/>
  <c r="C840" i="13" s="1"/>
  <c r="C841" i="13" s="1"/>
  <c r="C842" i="13" s="1"/>
  <c r="C843" i="13" s="1"/>
  <c r="C844" i="13" s="1"/>
  <c r="C845" i="13" s="1"/>
  <c r="C846" i="13" s="1"/>
  <c r="C847" i="13" s="1"/>
  <c r="C848" i="13" s="1"/>
  <c r="C849" i="13" s="1"/>
  <c r="C850" i="13" s="1"/>
  <c r="C851" i="13" s="1"/>
  <c r="C852" i="13" s="1"/>
  <c r="C853" i="13" s="1"/>
  <c r="C854" i="13" s="1"/>
  <c r="C855" i="13" s="1"/>
  <c r="C856" i="13" s="1"/>
  <c r="C857" i="13" s="1"/>
  <c r="C858" i="13" s="1"/>
  <c r="C859" i="13" s="1"/>
  <c r="C860" i="13" s="1"/>
  <c r="C861" i="13" s="1"/>
  <c r="C862" i="13" s="1"/>
  <c r="C863" i="13" s="1"/>
  <c r="C864" i="13" s="1"/>
  <c r="C865" i="13" s="1"/>
  <c r="C866" i="13" s="1"/>
  <c r="C867" i="13" s="1"/>
  <c r="C868" i="13" s="1"/>
  <c r="C869" i="13" s="1"/>
  <c r="C870" i="13" s="1"/>
  <c r="C871" i="13" s="1"/>
  <c r="C872" i="13" s="1"/>
  <c r="C873" i="13" s="1"/>
  <c r="C874" i="13" s="1"/>
  <c r="C875" i="13" s="1"/>
  <c r="C876" i="13" s="1"/>
  <c r="C877" i="13" s="1"/>
  <c r="C878" i="13" s="1"/>
  <c r="C879" i="13" s="1"/>
  <c r="C880" i="13" s="1"/>
  <c r="C881" i="13" s="1"/>
  <c r="C882" i="13" s="1"/>
  <c r="C883" i="13" s="1"/>
  <c r="C884" i="13" s="1"/>
  <c r="C885" i="13" s="1"/>
  <c r="C886" i="13" s="1"/>
  <c r="C887" i="13" s="1"/>
  <c r="C888" i="13" s="1"/>
  <c r="C889" i="13" s="1"/>
  <c r="C890" i="13" s="1"/>
  <c r="C891" i="13" s="1"/>
  <c r="C892" i="13" s="1"/>
  <c r="C893" i="13" s="1"/>
  <c r="C894" i="13" s="1"/>
  <c r="C895" i="13" s="1"/>
  <c r="C896" i="13" s="1"/>
  <c r="C897" i="13" s="1"/>
  <c r="C898" i="13" s="1"/>
  <c r="C899" i="13" s="1"/>
  <c r="C900" i="13" s="1"/>
  <c r="C901" i="13" s="1"/>
  <c r="C902" i="13" s="1"/>
  <c r="C903" i="13" s="1"/>
  <c r="C904" i="13" s="1"/>
  <c r="C905" i="13" s="1"/>
  <c r="C906" i="13" s="1"/>
  <c r="C907" i="13" s="1"/>
  <c r="C908" i="13" s="1"/>
  <c r="C909" i="13" s="1"/>
  <c r="C910" i="13" s="1"/>
  <c r="C911" i="13" s="1"/>
  <c r="C912" i="13" s="1"/>
  <c r="C913" i="13" s="1"/>
  <c r="C914" i="13" s="1"/>
  <c r="C915" i="13" s="1"/>
  <c r="C916" i="13" s="1"/>
  <c r="C917" i="13" s="1"/>
  <c r="C918" i="13" s="1"/>
  <c r="C919" i="13" s="1"/>
  <c r="C920" i="13" s="1"/>
  <c r="C921" i="13" s="1"/>
  <c r="C922" i="13" s="1"/>
  <c r="C923" i="13" s="1"/>
  <c r="C924" i="13" s="1"/>
  <c r="C925" i="13" s="1"/>
  <c r="C926" i="13" s="1"/>
  <c r="C927" i="13" s="1"/>
  <c r="C928" i="13" s="1"/>
  <c r="C929" i="13" s="1"/>
  <c r="C930" i="13" s="1"/>
  <c r="C931" i="13" s="1"/>
  <c r="C932" i="13" s="1"/>
  <c r="C933" i="13" s="1"/>
  <c r="C934" i="13" s="1"/>
  <c r="C935" i="13" s="1"/>
  <c r="C936" i="13" s="1"/>
  <c r="C937" i="13" s="1"/>
  <c r="C938" i="13" s="1"/>
  <c r="C939" i="13" s="1"/>
  <c r="C940" i="13" s="1"/>
  <c r="C941" i="13" s="1"/>
  <c r="C942" i="13" s="1"/>
  <c r="C943" i="13" s="1"/>
  <c r="C944" i="13" s="1"/>
  <c r="C945" i="13" s="1"/>
  <c r="C946" i="13" s="1"/>
  <c r="C947" i="13" s="1"/>
  <c r="C948" i="13" s="1"/>
  <c r="C949" i="13" s="1"/>
  <c r="C950" i="13" s="1"/>
  <c r="C951" i="13" s="1"/>
  <c r="C952" i="13" s="1"/>
  <c r="C953" i="13" s="1"/>
  <c r="C954" i="13" s="1"/>
  <c r="C955" i="13" s="1"/>
  <c r="C956" i="13" s="1"/>
  <c r="C957" i="13" s="1"/>
  <c r="C958" i="13" s="1"/>
  <c r="C959" i="13" s="1"/>
  <c r="C960" i="13" s="1"/>
  <c r="C961" i="13" s="1"/>
  <c r="C962" i="13" s="1"/>
  <c r="C963" i="13" s="1"/>
  <c r="C964" i="13" s="1"/>
  <c r="C965" i="13" s="1"/>
  <c r="C966" i="13" s="1"/>
  <c r="C967" i="13" s="1"/>
  <c r="C968" i="13" s="1"/>
  <c r="C969" i="13" s="1"/>
  <c r="C970" i="13" s="1"/>
  <c r="C971" i="13" s="1"/>
  <c r="C972" i="13" s="1"/>
  <c r="C973" i="13" s="1"/>
  <c r="C974" i="13" s="1"/>
  <c r="C975" i="13" s="1"/>
  <c r="C976" i="13" s="1"/>
  <c r="C977" i="13" s="1"/>
  <c r="C978" i="13" s="1"/>
  <c r="C979" i="13" s="1"/>
  <c r="C980" i="13" s="1"/>
  <c r="C981" i="13" s="1"/>
  <c r="C982" i="13" s="1"/>
  <c r="C983" i="13" s="1"/>
  <c r="C984" i="13" s="1"/>
  <c r="C985" i="13" s="1"/>
  <c r="C986" i="13" s="1"/>
  <c r="C987" i="13" s="1"/>
  <c r="C988" i="13" s="1"/>
  <c r="C989" i="13" s="1"/>
  <c r="C990" i="13" s="1"/>
  <c r="C991" i="13" s="1"/>
  <c r="C992" i="13" s="1"/>
  <c r="C993" i="13" s="1"/>
  <c r="C994" i="13" s="1"/>
  <c r="C995" i="13" s="1"/>
  <c r="C996" i="13" s="1"/>
  <c r="C997" i="13" s="1"/>
  <c r="C998" i="13" s="1"/>
  <c r="C999" i="13" s="1"/>
  <c r="C1000" i="13" s="1"/>
  <c r="C1001" i="13" s="1"/>
  <c r="C1002" i="13" s="1"/>
  <c r="C1003" i="13" s="1"/>
  <c r="C1004" i="13" s="1"/>
  <c r="C1005" i="13" s="1"/>
  <c r="C1006" i="13" s="1"/>
  <c r="C1007" i="13" s="1"/>
  <c r="C1008" i="13" s="1"/>
  <c r="C1009" i="13" s="1"/>
  <c r="C1010" i="13" s="1"/>
  <c r="C1011" i="13" s="1"/>
  <c r="C1012" i="13" s="1"/>
  <c r="C1013" i="13" s="1"/>
  <c r="C1014" i="13" s="1"/>
  <c r="C1015" i="13" s="1"/>
  <c r="C1016" i="13" s="1"/>
  <c r="C1017" i="13" s="1"/>
  <c r="C1018" i="13" s="1"/>
  <c r="C1019" i="13" s="1"/>
  <c r="C1020" i="13" s="1"/>
  <c r="C1021" i="13" s="1"/>
  <c r="C1022" i="13" s="1"/>
  <c r="C1023" i="13" s="1"/>
  <c r="C1024" i="13" s="1"/>
  <c r="C1025" i="13" s="1"/>
  <c r="C1026" i="13" s="1"/>
  <c r="C1027" i="13" s="1"/>
  <c r="C1028" i="13" s="1"/>
  <c r="C1029" i="13" s="1"/>
  <c r="C1030" i="13" s="1"/>
  <c r="C1031" i="13" s="1"/>
  <c r="C1032" i="13" s="1"/>
  <c r="C1033" i="13" s="1"/>
  <c r="C1034" i="13" s="1"/>
  <c r="C1035" i="13" s="1"/>
  <c r="C1036" i="13" s="1"/>
  <c r="C1037" i="13" s="1"/>
  <c r="C1038" i="13" s="1"/>
  <c r="C1039" i="13" s="1"/>
  <c r="C1040" i="13" s="1"/>
  <c r="C1041" i="13" s="1"/>
  <c r="C1042" i="13" s="1"/>
  <c r="C1043" i="13" s="1"/>
  <c r="C1044" i="13" s="1"/>
  <c r="C1045" i="13" s="1"/>
  <c r="C1046" i="13" s="1"/>
  <c r="C1047" i="13" s="1"/>
  <c r="C1048" i="13" s="1"/>
  <c r="C1049" i="13" s="1"/>
  <c r="C1050" i="13" s="1"/>
  <c r="C1051" i="13" s="1"/>
  <c r="C1052" i="13" s="1"/>
  <c r="C1053" i="13" s="1"/>
  <c r="C1054" i="13" s="1"/>
  <c r="C1055" i="13" s="1"/>
  <c r="C1056" i="13" s="1"/>
  <c r="C1057" i="13" s="1"/>
  <c r="C1058" i="13" s="1"/>
  <c r="C1059" i="13" s="1"/>
  <c r="C1060" i="13" s="1"/>
  <c r="C1061" i="13" s="1"/>
  <c r="C1062" i="13" s="1"/>
  <c r="C1063" i="13" s="1"/>
  <c r="C1064" i="13" s="1"/>
  <c r="C1065" i="13" s="1"/>
  <c r="C1066" i="13" s="1"/>
  <c r="C1067" i="13" s="1"/>
  <c r="C1068" i="13" s="1"/>
  <c r="C1069" i="13" s="1"/>
  <c r="C1070" i="13" s="1"/>
  <c r="C1071" i="13" s="1"/>
  <c r="C1072" i="13" s="1"/>
  <c r="C1073" i="13" s="1"/>
  <c r="C1074" i="13" s="1"/>
  <c r="C1075" i="13" s="1"/>
  <c r="C1076" i="13" s="1"/>
  <c r="C1077" i="13" s="1"/>
  <c r="C1078" i="13" s="1"/>
  <c r="C1079" i="13" s="1"/>
  <c r="C1080" i="13" s="1"/>
  <c r="C1081" i="13" s="1"/>
  <c r="C1082" i="13" s="1"/>
  <c r="C1083" i="13" s="1"/>
  <c r="C1084" i="13" s="1"/>
  <c r="C1085" i="13" s="1"/>
  <c r="C1086" i="13" s="1"/>
  <c r="C1087" i="13" s="1"/>
  <c r="C1088" i="13" s="1"/>
  <c r="C1089" i="13" s="1"/>
  <c r="C1090" i="13" s="1"/>
  <c r="C1091" i="13" s="1"/>
  <c r="C1092" i="13" s="1"/>
  <c r="C1093" i="13" s="1"/>
  <c r="C1094" i="13" s="1"/>
  <c r="C1095" i="13" s="1"/>
  <c r="C1096" i="13" s="1"/>
  <c r="C1097" i="13" s="1"/>
  <c r="C1098" i="13" s="1"/>
  <c r="C1099" i="13" s="1"/>
  <c r="C1100" i="13" s="1"/>
  <c r="C1101" i="13" s="1"/>
  <c r="C1102" i="13" s="1"/>
  <c r="C1103" i="13" s="1"/>
  <c r="C1104" i="13" s="1"/>
  <c r="C1105" i="13" s="1"/>
  <c r="C1106" i="13" s="1"/>
  <c r="C1107" i="13" s="1"/>
  <c r="C1108" i="13" s="1"/>
  <c r="C1109" i="13" s="1"/>
  <c r="C1110" i="13" s="1"/>
  <c r="C1111" i="13" s="1"/>
  <c r="C1112" i="13" s="1"/>
  <c r="C1113" i="13" s="1"/>
  <c r="C1114" i="13" s="1"/>
  <c r="C1115" i="13" s="1"/>
  <c r="C1116" i="13" s="1"/>
  <c r="C1117" i="13" s="1"/>
  <c r="C1118" i="13" s="1"/>
  <c r="C1119" i="13" s="1"/>
  <c r="C1120" i="13" s="1"/>
  <c r="C1121" i="13" s="1"/>
  <c r="C1122" i="13" s="1"/>
  <c r="C1123" i="13" s="1"/>
  <c r="C1124" i="13" s="1"/>
  <c r="C1125" i="13" s="1"/>
  <c r="C1126" i="13" s="1"/>
  <c r="C1127" i="13" s="1"/>
  <c r="C1128" i="13" s="1"/>
  <c r="C1129" i="13" s="1"/>
  <c r="C1130" i="13" s="1"/>
  <c r="C1131" i="13" s="1"/>
  <c r="C1132" i="13" s="1"/>
  <c r="C1133" i="13" s="1"/>
  <c r="C1134" i="13" s="1"/>
  <c r="C1135" i="13" s="1"/>
  <c r="C1136" i="13" s="1"/>
  <c r="C1137" i="13" s="1"/>
  <c r="C1138" i="13" s="1"/>
  <c r="C1139" i="13" s="1"/>
  <c r="C1140" i="13" s="1"/>
  <c r="C1141" i="13" s="1"/>
  <c r="C1142" i="13" s="1"/>
  <c r="C1143" i="13" s="1"/>
  <c r="C1144" i="13" s="1"/>
  <c r="C1145" i="13" s="1"/>
  <c r="C1146" i="13" s="1"/>
  <c r="C1147" i="13" s="1"/>
  <c r="C1148" i="13" s="1"/>
  <c r="C1149" i="13" s="1"/>
  <c r="C1150" i="13" s="1"/>
  <c r="C1151" i="13" s="1"/>
  <c r="C1152" i="13" s="1"/>
  <c r="C1153" i="13" s="1"/>
  <c r="C1154" i="13" s="1"/>
  <c r="C1155" i="13" s="1"/>
  <c r="C1156" i="13" s="1"/>
  <c r="C1157" i="13" s="1"/>
  <c r="C1158" i="13" s="1"/>
  <c r="C1159" i="13" s="1"/>
  <c r="C1160" i="13" s="1"/>
  <c r="C1161" i="13" s="1"/>
  <c r="C1162" i="13" s="1"/>
  <c r="C1163" i="13" s="1"/>
  <c r="C1164" i="13" s="1"/>
  <c r="C1165" i="13" s="1"/>
  <c r="C1166" i="13" s="1"/>
  <c r="C1167" i="13" s="1"/>
  <c r="C1168" i="13" s="1"/>
  <c r="C1169" i="13" s="1"/>
  <c r="C1170" i="13" s="1"/>
  <c r="C1171" i="13" s="1"/>
  <c r="C1172" i="13" s="1"/>
  <c r="C1173" i="13" s="1"/>
  <c r="C1174" i="13" s="1"/>
  <c r="C1175" i="13" s="1"/>
  <c r="C1176" i="13" s="1"/>
  <c r="C1177" i="13" s="1"/>
  <c r="C1178" i="13" s="1"/>
  <c r="C1179" i="13" s="1"/>
  <c r="C1180" i="13" s="1"/>
  <c r="C1181" i="13" s="1"/>
  <c r="C1182" i="13" s="1"/>
  <c r="C1183" i="13" s="1"/>
  <c r="C1184" i="13" s="1"/>
  <c r="C1185" i="13" s="1"/>
  <c r="C1186" i="13" s="1"/>
  <c r="C1187" i="13" s="1"/>
  <c r="C1188" i="13" s="1"/>
  <c r="C1189" i="13" s="1"/>
  <c r="C1190" i="13" s="1"/>
  <c r="C1191" i="13" s="1"/>
  <c r="C1192" i="13" s="1"/>
  <c r="C1193" i="13" s="1"/>
  <c r="C1194" i="13" s="1"/>
  <c r="C1195" i="13" s="1"/>
  <c r="C1196" i="13" s="1"/>
  <c r="C1197" i="13" s="1"/>
  <c r="C1198" i="13" s="1"/>
  <c r="C1199" i="13" s="1"/>
  <c r="C1200" i="13" s="1"/>
  <c r="C1201" i="13" s="1"/>
  <c r="C1202" i="13" s="1"/>
  <c r="C1203" i="13" s="1"/>
  <c r="C1204" i="13" s="1"/>
  <c r="C1205" i="13" s="1"/>
  <c r="C1206" i="13" s="1"/>
  <c r="C1207" i="13" s="1"/>
  <c r="C1208" i="13" s="1"/>
  <c r="C1209" i="13" s="1"/>
  <c r="C1210" i="13" s="1"/>
  <c r="C1211" i="13" s="1"/>
  <c r="C1212" i="13" s="1"/>
  <c r="C1213" i="13" s="1"/>
  <c r="C1214" i="13" s="1"/>
  <c r="C1215" i="13" s="1"/>
  <c r="C1216" i="13" s="1"/>
  <c r="C1217" i="13" s="1"/>
  <c r="C1218" i="13" s="1"/>
  <c r="C1219" i="13" s="1"/>
  <c r="C1220" i="13" s="1"/>
  <c r="C1221" i="13" s="1"/>
  <c r="C1222" i="13" s="1"/>
  <c r="C1223" i="13" s="1"/>
  <c r="C1224" i="13" s="1"/>
  <c r="C1225" i="13" s="1"/>
  <c r="C1226" i="13" s="1"/>
  <c r="C1227" i="13" s="1"/>
  <c r="C1228" i="13" s="1"/>
  <c r="C1229" i="13" s="1"/>
  <c r="C1230" i="13" s="1"/>
  <c r="C1231" i="13" s="1"/>
  <c r="C1232" i="13" s="1"/>
  <c r="C1233" i="13" s="1"/>
  <c r="C1234" i="13" s="1"/>
  <c r="C1235" i="13" s="1"/>
  <c r="C1236" i="13" s="1"/>
  <c r="C1237" i="13" s="1"/>
  <c r="C1238" i="13" s="1"/>
  <c r="C1239" i="13" s="1"/>
  <c r="C1240" i="13" s="1"/>
  <c r="C1241" i="13" s="1"/>
  <c r="C1242" i="13" s="1"/>
  <c r="C1243" i="13" s="1"/>
  <c r="C1244" i="13" s="1"/>
  <c r="C1245" i="13" s="1"/>
  <c r="C1246" i="13" s="1"/>
  <c r="C1247" i="13" s="1"/>
  <c r="C1248" i="13" s="1"/>
  <c r="C1249" i="13" s="1"/>
  <c r="C1250" i="13" s="1"/>
  <c r="C1251" i="13" s="1"/>
  <c r="C1252" i="13" s="1"/>
  <c r="C1253" i="13" s="1"/>
  <c r="C1254" i="13" s="1"/>
  <c r="C1255" i="13" s="1"/>
  <c r="C1256" i="13" s="1"/>
  <c r="C1257" i="13" s="1"/>
  <c r="C1258" i="13" s="1"/>
  <c r="C1259" i="13" s="1"/>
  <c r="C1260" i="13" s="1"/>
  <c r="C1261" i="13" s="1"/>
  <c r="C1262" i="13" s="1"/>
  <c r="C1263" i="13" s="1"/>
  <c r="C1264" i="13" s="1"/>
  <c r="C1265" i="13" s="1"/>
  <c r="C1266" i="13" s="1"/>
  <c r="C1267" i="13" s="1"/>
  <c r="C1268" i="13" s="1"/>
  <c r="C1269" i="13" s="1"/>
  <c r="C1270" i="13" s="1"/>
  <c r="C1271" i="13" s="1"/>
  <c r="C1272" i="13" s="1"/>
  <c r="C1273" i="13" s="1"/>
  <c r="C1274" i="13" s="1"/>
  <c r="C1275" i="13" s="1"/>
  <c r="C1276" i="13" s="1"/>
  <c r="C1277" i="13" s="1"/>
  <c r="C1278" i="13" s="1"/>
  <c r="C1279" i="13" s="1"/>
  <c r="C1280" i="13" s="1"/>
  <c r="C1281" i="13" s="1"/>
  <c r="C1282" i="13" s="1"/>
  <c r="C1283" i="13" s="1"/>
  <c r="C1284" i="13" s="1"/>
  <c r="C1285" i="13" s="1"/>
  <c r="C1286" i="13" s="1"/>
  <c r="C1287" i="13" s="1"/>
  <c r="C1288" i="13" s="1"/>
  <c r="C1289" i="13" s="1"/>
  <c r="C1290" i="13" s="1"/>
  <c r="C1291" i="13" s="1"/>
  <c r="C1292" i="13" s="1"/>
  <c r="C1293" i="13" s="1"/>
  <c r="C1294" i="13" s="1"/>
  <c r="C1295" i="13" s="1"/>
  <c r="C1296" i="13" s="1"/>
  <c r="C1297" i="13" s="1"/>
  <c r="C1298" i="13" s="1"/>
  <c r="C1299" i="13" s="1"/>
  <c r="C1300" i="13" s="1"/>
  <c r="C1301" i="13" s="1"/>
  <c r="C1302" i="13" s="1"/>
  <c r="C1303" i="13" s="1"/>
  <c r="C1304" i="13" s="1"/>
  <c r="C1305" i="13" s="1"/>
  <c r="C1306" i="13" s="1"/>
  <c r="C1307" i="13" s="1"/>
  <c r="C1308" i="13" s="1"/>
  <c r="C1309" i="13" s="1"/>
  <c r="C1310" i="13" s="1"/>
  <c r="C1311" i="13" s="1"/>
  <c r="C1312" i="13" s="1"/>
  <c r="C1313" i="13" s="1"/>
  <c r="C1314" i="13" s="1"/>
  <c r="C1315" i="13" s="1"/>
  <c r="C1316" i="13" s="1"/>
  <c r="C1317" i="13" s="1"/>
  <c r="C1318" i="13" s="1"/>
  <c r="C1319" i="13" s="1"/>
  <c r="C1320" i="13" s="1"/>
  <c r="C1321" i="13" s="1"/>
  <c r="C1322" i="13" s="1"/>
  <c r="C1323" i="13" s="1"/>
  <c r="C1324" i="13" s="1"/>
  <c r="C1325" i="13" s="1"/>
  <c r="C1326" i="13" s="1"/>
  <c r="C1327" i="13" s="1"/>
  <c r="C1328" i="13" s="1"/>
  <c r="C1329" i="13" s="1"/>
  <c r="C1330" i="13" s="1"/>
  <c r="C1331" i="13" s="1"/>
  <c r="C1332" i="13" s="1"/>
  <c r="C1333" i="13" s="1"/>
  <c r="C1334" i="13" s="1"/>
  <c r="C1335" i="13" s="1"/>
  <c r="C1336" i="13" s="1"/>
  <c r="C1337" i="13" s="1"/>
  <c r="C1338" i="13" s="1"/>
  <c r="C1339" i="13" s="1"/>
  <c r="C1340" i="13" s="1"/>
  <c r="C1341" i="13" s="1"/>
  <c r="C1342" i="13" s="1"/>
  <c r="C1343" i="13" s="1"/>
  <c r="C1344" i="13" s="1"/>
  <c r="C1345" i="13" s="1"/>
  <c r="C1346" i="13" s="1"/>
  <c r="C1347" i="13" s="1"/>
  <c r="C1348" i="13" s="1"/>
  <c r="C1349" i="13" s="1"/>
  <c r="C1350" i="13" s="1"/>
  <c r="C1351" i="13" s="1"/>
  <c r="C1352" i="13" s="1"/>
  <c r="C1353" i="13" s="1"/>
  <c r="C1354" i="13" s="1"/>
  <c r="C1355" i="13" s="1"/>
  <c r="C1356" i="13" s="1"/>
  <c r="C1357" i="13" s="1"/>
  <c r="C1358" i="13" s="1"/>
  <c r="C1359" i="13" s="1"/>
  <c r="C1360" i="13" s="1"/>
  <c r="C1361" i="13" s="1"/>
  <c r="C1362" i="13" s="1"/>
  <c r="C1363" i="13" s="1"/>
  <c r="C1364" i="13" s="1"/>
  <c r="C1365" i="13" s="1"/>
  <c r="C1366" i="13" s="1"/>
  <c r="C1367" i="13" s="1"/>
  <c r="C1368" i="13" s="1"/>
  <c r="C1369" i="13" s="1"/>
  <c r="C1370" i="13" s="1"/>
  <c r="C1371" i="13" s="1"/>
  <c r="C1372" i="13" s="1"/>
  <c r="C1373" i="13" s="1"/>
  <c r="C1374" i="13" s="1"/>
  <c r="C1375" i="13" s="1"/>
  <c r="C1376" i="13" s="1"/>
  <c r="C1377" i="13" s="1"/>
  <c r="C1378" i="13" s="1"/>
  <c r="C1379" i="13" s="1"/>
  <c r="C1380" i="13" s="1"/>
  <c r="C1381" i="13" s="1"/>
  <c r="C1382" i="13" s="1"/>
  <c r="C1383" i="13" s="1"/>
  <c r="C1384" i="13" s="1"/>
  <c r="C1385" i="13" s="1"/>
  <c r="C1386" i="13" s="1"/>
  <c r="C1387" i="13" s="1"/>
  <c r="C1388" i="13" s="1"/>
  <c r="C1389" i="13" s="1"/>
  <c r="C1390" i="13" s="1"/>
  <c r="C1391" i="13" s="1"/>
  <c r="C1392" i="13" s="1"/>
  <c r="C1393" i="13" s="1"/>
  <c r="C1394" i="13" s="1"/>
  <c r="C1395" i="13" s="1"/>
  <c r="C1396" i="13" s="1"/>
  <c r="C1397" i="13" s="1"/>
  <c r="C1398" i="13" s="1"/>
  <c r="C1399" i="13" s="1"/>
  <c r="C1400" i="13" s="1"/>
  <c r="C1401" i="13" s="1"/>
  <c r="C1402" i="13" s="1"/>
  <c r="C1403" i="13" s="1"/>
  <c r="C1404" i="13" s="1"/>
  <c r="C1405" i="13" s="1"/>
  <c r="C1406" i="13" s="1"/>
  <c r="C1407" i="13" s="1"/>
  <c r="C1408" i="13" s="1"/>
  <c r="C1409" i="13" s="1"/>
  <c r="C1410" i="13" s="1"/>
  <c r="C1411" i="13" s="1"/>
  <c r="C1412" i="13" s="1"/>
  <c r="C1413" i="13" s="1"/>
  <c r="C1414" i="13" s="1"/>
  <c r="C1415" i="13" s="1"/>
  <c r="C1416" i="13" s="1"/>
  <c r="C1417" i="13" s="1"/>
  <c r="C1418" i="13" s="1"/>
  <c r="C1419" i="13" s="1"/>
  <c r="C1420" i="13" s="1"/>
  <c r="C1421" i="13" s="1"/>
  <c r="C1422" i="13" s="1"/>
  <c r="C1423" i="13" s="1"/>
  <c r="C1424" i="13" s="1"/>
  <c r="C1425" i="13" s="1"/>
  <c r="C1426" i="13" s="1"/>
  <c r="C1427" i="13" s="1"/>
  <c r="C1428" i="13" s="1"/>
  <c r="C1429" i="13" s="1"/>
  <c r="C1430" i="13" s="1"/>
  <c r="C1431" i="13" s="1"/>
  <c r="C1432" i="13" s="1"/>
  <c r="C1433" i="13" s="1"/>
  <c r="C1434" i="13" s="1"/>
  <c r="C1435" i="13" s="1"/>
  <c r="C1436" i="13" s="1"/>
  <c r="C1437" i="13" s="1"/>
  <c r="C1438" i="13" s="1"/>
  <c r="C1439" i="13" s="1"/>
  <c r="C1440" i="13" s="1"/>
  <c r="C1441" i="13" s="1"/>
  <c r="C1442" i="13" s="1"/>
  <c r="C1443" i="13" s="1"/>
  <c r="C1444" i="13" s="1"/>
  <c r="C1445" i="13" s="1"/>
  <c r="C1446" i="13" s="1"/>
  <c r="C1447" i="13" s="1"/>
  <c r="C1448" i="13" s="1"/>
  <c r="C1449" i="13" s="1"/>
  <c r="C1450" i="13" s="1"/>
  <c r="C1451" i="13" s="1"/>
  <c r="C1452" i="13" s="1"/>
  <c r="C1453" i="13" s="1"/>
  <c r="C1454" i="13" s="1"/>
  <c r="C1455" i="13" s="1"/>
  <c r="C1456" i="13" s="1"/>
  <c r="C1457" i="13" s="1"/>
  <c r="C1458" i="13" s="1"/>
  <c r="C1459" i="13" s="1"/>
  <c r="C1460" i="13" s="1"/>
  <c r="C1461" i="13" s="1"/>
  <c r="C1462" i="13" s="1"/>
  <c r="C1463" i="13" s="1"/>
  <c r="C1464" i="13" s="1"/>
  <c r="C1465" i="13" s="1"/>
  <c r="C1466" i="13" s="1"/>
  <c r="C1467" i="13" s="1"/>
  <c r="C1468" i="13" s="1"/>
  <c r="C1469" i="13" s="1"/>
  <c r="C1470" i="13" s="1"/>
  <c r="C1471" i="13" s="1"/>
  <c r="C1472" i="13" s="1"/>
  <c r="C1473" i="13" s="1"/>
  <c r="C1474" i="13" s="1"/>
  <c r="C1475" i="13" s="1"/>
  <c r="C1476" i="13" s="1"/>
  <c r="C1477" i="13" s="1"/>
  <c r="C1478" i="13" s="1"/>
  <c r="C1479" i="13" s="1"/>
  <c r="C1480" i="13" s="1"/>
  <c r="C1481" i="13" s="1"/>
  <c r="C1482" i="13" s="1"/>
  <c r="C1483" i="13" s="1"/>
  <c r="C1484" i="13" s="1"/>
  <c r="C1485" i="13" s="1"/>
  <c r="C1486" i="13" s="1"/>
  <c r="C1487" i="13" s="1"/>
  <c r="C1488" i="13" s="1"/>
  <c r="C1489" i="13" s="1"/>
  <c r="C1490" i="13" s="1"/>
  <c r="C1491" i="13" s="1"/>
  <c r="C1492" i="13" s="1"/>
  <c r="C1493" i="13" s="1"/>
  <c r="C1494" i="13" s="1"/>
  <c r="C1495" i="13" s="1"/>
  <c r="C1496" i="13" s="1"/>
  <c r="C1497" i="13" s="1"/>
  <c r="C1498" i="13" s="1"/>
  <c r="C1499" i="13" s="1"/>
  <c r="C1500" i="13" s="1"/>
  <c r="C1501" i="13" s="1"/>
  <c r="C1502" i="13" s="1"/>
  <c r="C1503" i="13" s="1"/>
  <c r="C1504" i="13" s="1"/>
  <c r="C1505" i="13" s="1"/>
  <c r="C1506" i="13" s="1"/>
  <c r="C1507" i="13" s="1"/>
  <c r="C1508" i="13" s="1"/>
  <c r="C1509" i="13" s="1"/>
  <c r="C1510" i="13" s="1"/>
  <c r="C1511" i="13" s="1"/>
  <c r="C1512" i="13" s="1"/>
  <c r="C1513" i="13" s="1"/>
  <c r="C1514" i="13" s="1"/>
  <c r="C1515" i="13" s="1"/>
  <c r="C1516" i="13" s="1"/>
  <c r="C1517" i="13" s="1"/>
  <c r="C1518" i="13" s="1"/>
  <c r="C1519" i="13" s="1"/>
  <c r="C1520" i="13" s="1"/>
  <c r="C1521" i="13" s="1"/>
  <c r="C1522" i="13" s="1"/>
  <c r="C1523" i="13" s="1"/>
  <c r="C1524" i="13" s="1"/>
  <c r="C1525" i="13" s="1"/>
  <c r="C1526" i="13" s="1"/>
  <c r="C1527" i="13" s="1"/>
  <c r="C1528" i="13" s="1"/>
  <c r="C1529" i="13" s="1"/>
  <c r="C1530" i="13" s="1"/>
  <c r="C1531" i="13" s="1"/>
  <c r="C1532" i="13" s="1"/>
  <c r="C1533" i="13" s="1"/>
  <c r="C1534" i="13" s="1"/>
  <c r="C1535" i="13" s="1"/>
  <c r="C1536" i="13" s="1"/>
  <c r="C1537" i="13" s="1"/>
  <c r="C1538" i="13" s="1"/>
  <c r="C1539" i="13" s="1"/>
  <c r="C1540" i="13" s="1"/>
  <c r="C1541" i="13" s="1"/>
  <c r="C1542" i="13" s="1"/>
  <c r="C1543" i="13" s="1"/>
  <c r="C1544" i="13" s="1"/>
  <c r="C1545" i="13" s="1"/>
  <c r="C1546" i="13" s="1"/>
  <c r="C1547" i="13" s="1"/>
  <c r="C1548" i="13" s="1"/>
  <c r="C1549" i="13" s="1"/>
  <c r="C1550" i="13" s="1"/>
  <c r="C1551" i="13" s="1"/>
  <c r="C1552" i="13" s="1"/>
  <c r="C1553" i="13" s="1"/>
  <c r="C1554" i="13" s="1"/>
  <c r="C1555" i="13" s="1"/>
  <c r="C1556" i="13" s="1"/>
  <c r="C1557" i="13" s="1"/>
  <c r="C1558" i="13" s="1"/>
  <c r="C1559" i="13" s="1"/>
  <c r="C1560" i="13" s="1"/>
  <c r="C1561" i="13" s="1"/>
  <c r="C1562" i="13" s="1"/>
  <c r="C1563" i="13" s="1"/>
  <c r="C1564" i="13" s="1"/>
  <c r="C1565" i="13" s="1"/>
  <c r="C1566" i="13" s="1"/>
  <c r="C1567" i="13" s="1"/>
  <c r="C1568" i="13" s="1"/>
  <c r="C1569" i="13" s="1"/>
  <c r="C1570" i="13" s="1"/>
  <c r="C1571" i="13" s="1"/>
  <c r="C1572" i="13" s="1"/>
  <c r="C1573" i="13" s="1"/>
  <c r="C1574" i="13" s="1"/>
  <c r="C1575" i="13" s="1"/>
  <c r="C1576" i="13" s="1"/>
  <c r="C1577" i="13" s="1"/>
  <c r="C1578" i="13" s="1"/>
  <c r="C1579" i="13" s="1"/>
  <c r="C1580" i="13" s="1"/>
  <c r="C1581" i="13" s="1"/>
  <c r="C1582" i="13" s="1"/>
  <c r="C1583" i="13" s="1"/>
  <c r="C1584" i="13" s="1"/>
  <c r="C1585" i="13" s="1"/>
  <c r="C1586" i="13" s="1"/>
  <c r="C1587" i="13" s="1"/>
  <c r="C1588" i="13" s="1"/>
  <c r="C1589" i="13" s="1"/>
  <c r="C1590" i="13" s="1"/>
  <c r="C1591" i="13" s="1"/>
  <c r="C1592" i="13" s="1"/>
  <c r="C1593" i="13" s="1"/>
  <c r="C1594" i="13" s="1"/>
  <c r="C1595" i="13" s="1"/>
  <c r="C1596" i="13" s="1"/>
  <c r="C1597" i="13" s="1"/>
  <c r="C1598" i="13" s="1"/>
  <c r="C1599" i="13" s="1"/>
  <c r="C1600" i="13" s="1"/>
  <c r="C1601" i="13" s="1"/>
  <c r="C1602" i="13" s="1"/>
  <c r="C1603" i="13" s="1"/>
  <c r="C1604" i="13" s="1"/>
  <c r="C1605" i="13" s="1"/>
  <c r="C1606" i="13" s="1"/>
  <c r="C1607" i="13" s="1"/>
  <c r="C1608" i="13" s="1"/>
  <c r="C1609" i="13" s="1"/>
  <c r="C1610" i="13" s="1"/>
  <c r="C1611" i="13" s="1"/>
  <c r="C1612" i="13" s="1"/>
  <c r="C1613" i="13" s="1"/>
  <c r="C1614" i="13" s="1"/>
  <c r="C1615" i="13" s="1"/>
  <c r="C1616" i="13" s="1"/>
  <c r="C1617" i="13" s="1"/>
  <c r="C1618" i="13" s="1"/>
  <c r="C1619" i="13" s="1"/>
  <c r="C1620" i="13" s="1"/>
  <c r="C1621" i="13" s="1"/>
  <c r="C1622" i="13" s="1"/>
  <c r="C1623" i="13" s="1"/>
  <c r="C1624" i="13" s="1"/>
  <c r="C1625" i="13" s="1"/>
  <c r="C1626" i="13" s="1"/>
  <c r="C1627" i="13" s="1"/>
  <c r="C1628" i="13" s="1"/>
  <c r="C1629" i="13" s="1"/>
  <c r="C1630" i="13" s="1"/>
  <c r="C1631" i="13" s="1"/>
  <c r="C1632" i="13" s="1"/>
  <c r="C1633" i="13" s="1"/>
  <c r="C1634" i="13" s="1"/>
  <c r="C1635" i="13" s="1"/>
  <c r="C1636" i="13" s="1"/>
  <c r="C1637" i="13" s="1"/>
  <c r="C1638" i="13" s="1"/>
  <c r="C1639" i="13" s="1"/>
  <c r="C1640" i="13" s="1"/>
  <c r="C1641" i="13" s="1"/>
  <c r="C1642" i="13" s="1"/>
  <c r="C1643" i="13" s="1"/>
  <c r="C1644" i="13" s="1"/>
  <c r="C1645" i="13" s="1"/>
  <c r="C1646" i="13" s="1"/>
  <c r="C1647" i="13" s="1"/>
  <c r="C1648" i="13" s="1"/>
  <c r="C1649" i="13" s="1"/>
  <c r="C1650" i="13" s="1"/>
  <c r="C1651" i="13" s="1"/>
  <c r="C1652" i="13" s="1"/>
  <c r="C1653" i="13" s="1"/>
  <c r="C1654" i="13" s="1"/>
  <c r="C1655" i="13" s="1"/>
  <c r="C1656" i="13" s="1"/>
  <c r="C1657" i="13" s="1"/>
  <c r="C1658" i="13" s="1"/>
  <c r="C1659" i="13" s="1"/>
  <c r="C1660" i="13" s="1"/>
  <c r="C1661" i="13" s="1"/>
  <c r="C1662" i="13" s="1"/>
  <c r="C1663" i="13" s="1"/>
  <c r="C1664" i="13" s="1"/>
  <c r="C1665" i="13" s="1"/>
  <c r="C1666" i="13" s="1"/>
  <c r="C1667" i="13" s="1"/>
  <c r="C1668" i="13" s="1"/>
  <c r="C1669" i="13" s="1"/>
  <c r="C1670" i="13" s="1"/>
  <c r="C1671" i="13" s="1"/>
  <c r="C1672" i="13" s="1"/>
  <c r="C1673" i="13" s="1"/>
  <c r="C1674" i="13" s="1"/>
  <c r="C1675" i="13" s="1"/>
  <c r="C1676" i="13" s="1"/>
  <c r="C1677" i="13" s="1"/>
  <c r="C1678" i="13" s="1"/>
  <c r="C1679" i="13" s="1"/>
  <c r="C1680" i="13" s="1"/>
  <c r="C1681" i="13" s="1"/>
  <c r="C1682" i="13" s="1"/>
  <c r="C1683" i="13" s="1"/>
  <c r="C1684" i="13" s="1"/>
  <c r="C1685" i="13" s="1"/>
  <c r="C1686" i="13" s="1"/>
  <c r="C1687" i="13" s="1"/>
  <c r="C1688" i="13" s="1"/>
  <c r="C1689" i="13" s="1"/>
  <c r="C1690" i="13" s="1"/>
  <c r="C1691" i="13" s="1"/>
  <c r="C1692" i="13" s="1"/>
  <c r="C1693" i="13" s="1"/>
  <c r="C1694" i="13" s="1"/>
  <c r="C1695" i="13" s="1"/>
  <c r="C1696" i="13" s="1"/>
  <c r="C1697" i="13" s="1"/>
  <c r="C1698" i="13" s="1"/>
  <c r="C1699" i="13" s="1"/>
  <c r="C1700" i="13" s="1"/>
  <c r="C1701" i="13" s="1"/>
  <c r="C1702" i="13" s="1"/>
  <c r="C1703" i="13" s="1"/>
  <c r="C1704" i="13" s="1"/>
  <c r="C1705" i="13" s="1"/>
  <c r="C1706" i="13" s="1"/>
  <c r="C1707" i="13" s="1"/>
  <c r="C1708" i="13" s="1"/>
  <c r="C1709" i="13" s="1"/>
  <c r="C1710" i="13" s="1"/>
  <c r="C1711" i="13" s="1"/>
  <c r="C1712" i="13" s="1"/>
  <c r="C1713" i="13" s="1"/>
  <c r="C1714" i="13" s="1"/>
  <c r="C1715" i="13" s="1"/>
  <c r="C1716" i="13" s="1"/>
  <c r="C1717" i="13" s="1"/>
  <c r="C1718" i="13" s="1"/>
  <c r="C1719" i="13" s="1"/>
  <c r="C1720" i="13" s="1"/>
  <c r="C1721" i="13" s="1"/>
  <c r="C1722" i="13" s="1"/>
  <c r="C1723" i="13" s="1"/>
  <c r="C1724" i="13" s="1"/>
  <c r="C1725" i="13" s="1"/>
  <c r="C1726" i="13" s="1"/>
  <c r="C1727" i="13" s="1"/>
  <c r="C1728" i="13" s="1"/>
  <c r="C1729" i="13" s="1"/>
  <c r="C1730" i="13" s="1"/>
  <c r="C1731" i="13" s="1"/>
  <c r="C1732" i="13" s="1"/>
  <c r="C1733" i="13" s="1"/>
  <c r="C1734" i="13" s="1"/>
  <c r="C1735" i="13" s="1"/>
  <c r="C1736" i="13" s="1"/>
  <c r="C1737" i="13" s="1"/>
  <c r="C1738" i="13" s="1"/>
  <c r="C1739" i="13" s="1"/>
  <c r="C1740" i="13" s="1"/>
  <c r="C1741" i="13" s="1"/>
  <c r="C1742" i="13" s="1"/>
  <c r="C1743" i="13" s="1"/>
  <c r="C1744" i="13" s="1"/>
  <c r="C1745" i="13" s="1"/>
  <c r="C1746" i="13" s="1"/>
  <c r="C1747" i="13" s="1"/>
  <c r="C1748" i="13" s="1"/>
  <c r="C1749" i="13" s="1"/>
  <c r="C1750" i="13" s="1"/>
  <c r="C1751" i="13" s="1"/>
  <c r="C1752" i="13" s="1"/>
  <c r="C1753" i="13" s="1"/>
  <c r="C1754" i="13" s="1"/>
  <c r="C1755" i="13" s="1"/>
  <c r="C1756" i="13" s="1"/>
  <c r="C1757" i="13" s="1"/>
  <c r="C1758" i="13" s="1"/>
  <c r="C1759" i="13" s="1"/>
  <c r="C1760" i="13" s="1"/>
  <c r="C1761" i="13" s="1"/>
  <c r="C1762" i="13" s="1"/>
  <c r="C1763" i="13" s="1"/>
  <c r="C1764" i="13" s="1"/>
  <c r="C1765" i="13" s="1"/>
  <c r="C1766" i="13" s="1"/>
  <c r="C1767" i="13" s="1"/>
  <c r="C1768" i="13" s="1"/>
  <c r="C1769" i="13" s="1"/>
  <c r="C1770" i="13" s="1"/>
  <c r="C1771" i="13" s="1"/>
  <c r="C1772" i="13" s="1"/>
  <c r="C1773" i="13" s="1"/>
  <c r="C1774" i="13" s="1"/>
  <c r="C1775" i="13" s="1"/>
  <c r="C1776" i="13" s="1"/>
  <c r="C1777" i="13" s="1"/>
  <c r="C1778" i="13" s="1"/>
  <c r="C1779" i="13" s="1"/>
  <c r="C1780" i="13" s="1"/>
  <c r="C1781" i="13" s="1"/>
  <c r="C1782" i="13" s="1"/>
  <c r="C1783" i="13" s="1"/>
  <c r="C1784" i="13" s="1"/>
  <c r="C1785" i="13" s="1"/>
  <c r="C1786" i="13" s="1"/>
  <c r="C1787" i="13" s="1"/>
  <c r="C1788" i="13" s="1"/>
  <c r="C1789" i="13" s="1"/>
  <c r="C1790" i="13" s="1"/>
  <c r="C1791" i="13" s="1"/>
  <c r="C1792" i="13" s="1"/>
  <c r="C1793" i="13" s="1"/>
  <c r="C1794" i="13" s="1"/>
  <c r="C1795" i="13" s="1"/>
  <c r="C1796" i="13" s="1"/>
  <c r="C1797" i="13" s="1"/>
  <c r="C1798" i="13" s="1"/>
  <c r="C1799" i="13" s="1"/>
  <c r="C1800" i="13" s="1"/>
  <c r="C1801" i="13" s="1"/>
  <c r="C1802" i="13" s="1"/>
  <c r="C1803" i="13" s="1"/>
  <c r="C1804" i="13" s="1"/>
  <c r="C1805" i="13" s="1"/>
  <c r="C1806" i="13" s="1"/>
  <c r="C1807" i="13" s="1"/>
  <c r="C1808" i="13" s="1"/>
  <c r="C1809" i="13" s="1"/>
  <c r="C1810" i="13" s="1"/>
  <c r="C1811" i="13" s="1"/>
  <c r="C1812" i="13" s="1"/>
  <c r="C1813" i="13" s="1"/>
  <c r="C1814" i="13" s="1"/>
  <c r="C1815" i="13" s="1"/>
  <c r="C1816" i="13" s="1"/>
  <c r="C1817" i="13" s="1"/>
  <c r="C1818" i="13" s="1"/>
  <c r="C1819" i="13" s="1"/>
  <c r="C1820" i="13" s="1"/>
  <c r="C1821" i="13" s="1"/>
  <c r="C1822" i="13" s="1"/>
  <c r="C1823" i="13" s="1"/>
  <c r="C1824" i="13" s="1"/>
  <c r="C1825" i="13" s="1"/>
  <c r="C1826" i="13" s="1"/>
  <c r="C1827" i="13" s="1"/>
  <c r="C1828" i="13" s="1"/>
  <c r="C1829" i="13" s="1"/>
  <c r="C1830" i="13" s="1"/>
  <c r="C1831" i="13" s="1"/>
  <c r="C1832" i="13" s="1"/>
  <c r="C1833" i="13" s="1"/>
  <c r="C1834" i="13" s="1"/>
  <c r="C1835" i="13" s="1"/>
  <c r="C1836" i="13" s="1"/>
  <c r="C1837" i="13" s="1"/>
  <c r="C1838" i="13" s="1"/>
  <c r="C1839" i="13" s="1"/>
  <c r="C1840" i="13" s="1"/>
  <c r="C1841" i="13" s="1"/>
  <c r="C1842" i="13" s="1"/>
  <c r="C1843" i="13" s="1"/>
  <c r="C1844" i="13" s="1"/>
  <c r="C1845" i="13" s="1"/>
  <c r="C1846" i="13" s="1"/>
  <c r="C1847" i="13" s="1"/>
  <c r="C1848" i="13" s="1"/>
  <c r="C1849" i="13" s="1"/>
  <c r="C1850" i="13" s="1"/>
  <c r="C1851" i="13" s="1"/>
  <c r="C1852" i="13" s="1"/>
  <c r="C1853" i="13" s="1"/>
  <c r="C1854" i="13" s="1"/>
  <c r="C1855" i="13" s="1"/>
  <c r="C1856" i="13" s="1"/>
  <c r="C1857" i="13" s="1"/>
  <c r="C1858" i="13" s="1"/>
  <c r="C1859" i="13" s="1"/>
  <c r="C1860" i="13" s="1"/>
  <c r="C1861" i="13" s="1"/>
  <c r="C1862" i="13" s="1"/>
  <c r="C1863" i="13" s="1"/>
  <c r="C1864" i="13" s="1"/>
  <c r="C1865" i="13" s="1"/>
  <c r="C1866" i="13" s="1"/>
  <c r="C1867" i="13" s="1"/>
  <c r="C1868" i="13" s="1"/>
  <c r="C1869" i="13" s="1"/>
  <c r="C1870" i="13" s="1"/>
  <c r="C1871" i="13" s="1"/>
  <c r="C1872" i="13" s="1"/>
  <c r="C1873" i="13" s="1"/>
  <c r="C1874" i="13" s="1"/>
  <c r="C1875" i="13" s="1"/>
  <c r="C1876" i="13" s="1"/>
  <c r="C1877" i="13" s="1"/>
  <c r="C1878" i="13" s="1"/>
  <c r="C1879" i="13" s="1"/>
  <c r="C1880" i="13" s="1"/>
  <c r="C1881" i="13" s="1"/>
  <c r="C1882" i="13" s="1"/>
  <c r="C1883" i="13" s="1"/>
  <c r="C1884" i="13" s="1"/>
  <c r="C1885" i="13" s="1"/>
  <c r="C1886" i="13" s="1"/>
  <c r="C1887" i="13" s="1"/>
  <c r="C1888" i="13" s="1"/>
  <c r="C1889" i="13" s="1"/>
  <c r="C1890" i="13" s="1"/>
  <c r="C1891" i="13" s="1"/>
  <c r="C1892" i="13" s="1"/>
  <c r="C1893" i="13" s="1"/>
  <c r="C1894" i="13" s="1"/>
  <c r="C1895" i="13" s="1"/>
  <c r="C1896" i="13" s="1"/>
  <c r="C1897" i="13" s="1"/>
  <c r="C1898" i="13" s="1"/>
  <c r="C1899" i="13" s="1"/>
  <c r="C1900" i="13" s="1"/>
  <c r="C1901" i="13" s="1"/>
  <c r="C1902" i="13" s="1"/>
  <c r="C1903" i="13" s="1"/>
  <c r="C1904" i="13" s="1"/>
  <c r="C1905" i="13" s="1"/>
  <c r="C1906" i="13" s="1"/>
  <c r="C1907" i="13" s="1"/>
  <c r="C1908" i="13" s="1"/>
  <c r="C1909" i="13" s="1"/>
  <c r="C1910" i="13" s="1"/>
  <c r="C1911" i="13" s="1"/>
  <c r="C1912" i="13" s="1"/>
  <c r="C1913" i="13" s="1"/>
  <c r="C1914" i="13" s="1"/>
  <c r="C1915" i="13" s="1"/>
  <c r="C1916" i="13" s="1"/>
  <c r="C1917" i="13" s="1"/>
  <c r="C1918" i="13" s="1"/>
  <c r="C1919" i="13" s="1"/>
  <c r="C1920" i="13" s="1"/>
  <c r="C1921" i="13" s="1"/>
  <c r="C1922" i="13" s="1"/>
  <c r="C1923" i="13" s="1"/>
  <c r="C1924" i="13" s="1"/>
  <c r="C1925" i="13" s="1"/>
  <c r="C1926" i="13" s="1"/>
  <c r="C1927" i="13" s="1"/>
  <c r="C1928" i="13" s="1"/>
  <c r="C1929" i="13" s="1"/>
  <c r="C1930" i="13" s="1"/>
  <c r="C1931" i="13" s="1"/>
  <c r="C1932" i="13" s="1"/>
  <c r="C1933" i="13" s="1"/>
  <c r="C1934" i="13" s="1"/>
  <c r="C1935" i="13" s="1"/>
  <c r="C1936" i="13" s="1"/>
  <c r="C1937" i="13" s="1"/>
  <c r="C1938" i="13" s="1"/>
  <c r="C1939" i="13" s="1"/>
  <c r="C1940" i="13" s="1"/>
  <c r="C1941" i="13" s="1"/>
  <c r="C1942" i="13" s="1"/>
  <c r="C1943" i="13" s="1"/>
  <c r="C1944" i="13" s="1"/>
  <c r="C1945" i="13" s="1"/>
  <c r="C1946" i="13" s="1"/>
  <c r="C1947" i="13" s="1"/>
  <c r="C1948" i="13" s="1"/>
  <c r="C1949" i="13" s="1"/>
  <c r="C1950" i="13" s="1"/>
  <c r="C1951" i="13" s="1"/>
  <c r="C1952" i="13" s="1"/>
  <c r="C1953" i="13" s="1"/>
  <c r="C1954" i="13" s="1"/>
  <c r="C1955" i="13" s="1"/>
  <c r="C1956" i="13" s="1"/>
  <c r="C1957" i="13" s="1"/>
  <c r="C1958" i="13" s="1"/>
  <c r="C1959" i="13" s="1"/>
  <c r="C1960" i="13" s="1"/>
  <c r="C1961" i="13" s="1"/>
  <c r="C1962" i="13" s="1"/>
  <c r="C1963" i="13" s="1"/>
  <c r="C1964" i="13" s="1"/>
  <c r="C1965" i="13" s="1"/>
  <c r="C1966" i="13" s="1"/>
  <c r="C1967" i="13" s="1"/>
  <c r="C1968" i="13" s="1"/>
  <c r="C1969" i="13" s="1"/>
  <c r="C1970" i="13" s="1"/>
  <c r="C1971" i="13" s="1"/>
  <c r="C1972" i="13" s="1"/>
  <c r="C1973" i="13" s="1"/>
  <c r="C1974" i="13" s="1"/>
  <c r="C1975" i="13" s="1"/>
  <c r="C1976" i="13" s="1"/>
  <c r="C1977" i="13" s="1"/>
  <c r="C1978" i="13" s="1"/>
  <c r="C1979" i="13" s="1"/>
  <c r="C1980" i="13" s="1"/>
  <c r="C1981" i="13" s="1"/>
  <c r="C1982" i="13" s="1"/>
  <c r="C1983" i="13" s="1"/>
  <c r="C1984" i="13" s="1"/>
  <c r="C1985" i="13" s="1"/>
  <c r="C1986" i="13" s="1"/>
  <c r="C1987" i="13" s="1"/>
  <c r="C1988" i="13" s="1"/>
  <c r="C1989" i="13" s="1"/>
  <c r="C1990" i="13" s="1"/>
  <c r="C1991" i="13" s="1"/>
  <c r="C1992" i="13" s="1"/>
  <c r="C1993" i="13" s="1"/>
  <c r="C1994" i="13" s="1"/>
  <c r="C1995" i="13" s="1"/>
  <c r="C1996" i="13" s="1"/>
  <c r="C1997" i="13" s="1"/>
  <c r="C1998" i="13" s="1"/>
  <c r="C1999" i="13" s="1"/>
  <c r="C2000" i="13" s="1"/>
  <c r="C2001" i="13" s="1"/>
  <c r="C2002" i="13" s="1"/>
  <c r="C2003" i="13" s="1"/>
  <c r="C2004" i="13" s="1"/>
  <c r="C2005" i="13" s="1"/>
  <c r="C2006" i="13" s="1"/>
  <c r="C2007" i="13" s="1"/>
  <c r="C2008" i="13" s="1"/>
  <c r="C2009" i="13" s="1"/>
  <c r="C2010" i="13" s="1"/>
  <c r="C2011" i="13" s="1"/>
  <c r="C2012" i="13" s="1"/>
  <c r="C2013" i="13" s="1"/>
  <c r="C2014" i="13" s="1"/>
  <c r="C2015" i="13" s="1"/>
  <c r="C2016" i="13" s="1"/>
  <c r="C2017" i="13" s="1"/>
  <c r="C2018" i="13" s="1"/>
  <c r="C2019" i="13" s="1"/>
  <c r="C2020" i="13" s="1"/>
  <c r="C2021" i="13" s="1"/>
  <c r="C2022" i="13" s="1"/>
  <c r="C2023" i="13" s="1"/>
  <c r="C2024" i="13" s="1"/>
  <c r="C2025" i="13" s="1"/>
  <c r="C2026" i="13" s="1"/>
  <c r="C2027" i="13" s="1"/>
  <c r="C2028" i="13" s="1"/>
  <c r="C2029" i="13" s="1"/>
  <c r="C2030" i="13" s="1"/>
  <c r="C2031" i="13" s="1"/>
  <c r="C2032" i="13" s="1"/>
  <c r="C2033" i="13" s="1"/>
  <c r="C2034" i="13" s="1"/>
  <c r="C2035" i="13" s="1"/>
  <c r="C2036" i="13" s="1"/>
  <c r="C2037" i="13" s="1"/>
  <c r="C2038" i="13" s="1"/>
  <c r="C2039" i="13" s="1"/>
  <c r="C2040" i="13" s="1"/>
  <c r="C2041" i="13" s="1"/>
  <c r="C2042" i="13" s="1"/>
  <c r="C2043" i="13" s="1"/>
  <c r="C2044" i="13" s="1"/>
  <c r="C2045" i="13" s="1"/>
  <c r="C2046" i="13" s="1"/>
  <c r="C2047" i="13" s="1"/>
  <c r="C2048" i="13" s="1"/>
  <c r="C2049" i="13" s="1"/>
  <c r="C2050" i="13" s="1"/>
  <c r="C2051" i="13" s="1"/>
  <c r="C2052" i="13" s="1"/>
  <c r="C2053" i="13" s="1"/>
  <c r="C2054" i="13" s="1"/>
  <c r="C2055" i="13" s="1"/>
  <c r="C2056" i="13" s="1"/>
  <c r="C2057" i="13" s="1"/>
  <c r="C2058" i="13" s="1"/>
  <c r="C2059" i="13" s="1"/>
  <c r="C2060" i="13" s="1"/>
  <c r="C2061" i="13" s="1"/>
  <c r="C2062" i="13" s="1"/>
  <c r="C2063" i="13" s="1"/>
  <c r="C2064" i="13" s="1"/>
  <c r="C2065" i="13" s="1"/>
  <c r="C2066" i="13" s="1"/>
  <c r="C2067" i="13" s="1"/>
  <c r="C2068" i="13" s="1"/>
  <c r="C2069" i="13" s="1"/>
  <c r="C2070" i="13" s="1"/>
  <c r="C2071" i="13" s="1"/>
  <c r="C2072" i="13" s="1"/>
  <c r="C2073" i="13" s="1"/>
  <c r="C2074" i="13" s="1"/>
  <c r="C2075" i="13" s="1"/>
  <c r="C2076" i="13" s="1"/>
  <c r="C2077" i="13" s="1"/>
  <c r="C2078" i="13" s="1"/>
  <c r="C2079" i="13" s="1"/>
  <c r="C2080" i="13" s="1"/>
  <c r="C2081" i="13" s="1"/>
  <c r="C2082" i="13" s="1"/>
  <c r="C2083" i="13" s="1"/>
  <c r="C2084" i="13" s="1"/>
  <c r="C2085" i="13" s="1"/>
  <c r="C2086" i="13" s="1"/>
  <c r="C2087" i="13" s="1"/>
  <c r="C2088" i="13" s="1"/>
  <c r="C2089" i="13" s="1"/>
  <c r="C2090" i="13" s="1"/>
  <c r="C2091" i="13" s="1"/>
  <c r="C2092" i="13" s="1"/>
  <c r="C2093" i="13" s="1"/>
  <c r="C2094" i="13" s="1"/>
  <c r="C2095" i="13" s="1"/>
  <c r="C2096" i="13" s="1"/>
  <c r="C2097" i="13" s="1"/>
  <c r="C2098" i="13" s="1"/>
  <c r="C2099" i="13" s="1"/>
  <c r="C2100" i="13" s="1"/>
  <c r="C2101" i="13" s="1"/>
  <c r="C2102" i="13" s="1"/>
  <c r="C2103" i="13" s="1"/>
  <c r="C2104" i="13" s="1"/>
  <c r="C2105" i="13" s="1"/>
  <c r="C2106" i="13" s="1"/>
  <c r="C2107" i="13" s="1"/>
  <c r="C2108" i="13" s="1"/>
  <c r="C2109" i="13" s="1"/>
  <c r="C2110" i="13" s="1"/>
  <c r="C2111" i="13" s="1"/>
  <c r="C2112" i="13" s="1"/>
  <c r="C2113" i="13" s="1"/>
  <c r="C2114" i="13" s="1"/>
  <c r="C2115" i="13" s="1"/>
  <c r="C2116" i="13" s="1"/>
  <c r="C2117" i="13" s="1"/>
  <c r="C2118" i="13" s="1"/>
  <c r="C2119" i="13" s="1"/>
  <c r="C2120" i="13" s="1"/>
  <c r="C2121" i="13" s="1"/>
  <c r="C2122" i="13" s="1"/>
  <c r="C2123" i="13" s="1"/>
  <c r="C2124" i="13" s="1"/>
  <c r="C2125" i="13" s="1"/>
  <c r="C2126" i="13" s="1"/>
  <c r="C2127" i="13" s="1"/>
  <c r="C2128" i="13" s="1"/>
  <c r="C2129" i="13" s="1"/>
  <c r="C2130" i="13" s="1"/>
  <c r="C2131" i="13" s="1"/>
  <c r="C2132" i="13" s="1"/>
  <c r="C2133" i="13" s="1"/>
  <c r="C2134" i="13" s="1"/>
  <c r="C2135" i="13" s="1"/>
  <c r="C2136" i="13" s="1"/>
  <c r="C2137" i="13" s="1"/>
  <c r="C2138" i="13" s="1"/>
  <c r="C2139" i="13" s="1"/>
  <c r="C2140" i="13" s="1"/>
  <c r="C2141" i="13" s="1"/>
  <c r="C2142" i="13" s="1"/>
  <c r="C2143" i="13" s="1"/>
  <c r="C2144" i="13" s="1"/>
  <c r="C2145" i="13" s="1"/>
  <c r="C2146" i="13" s="1"/>
  <c r="C2147" i="13" s="1"/>
  <c r="C2148" i="13" s="1"/>
  <c r="C2149" i="13" s="1"/>
  <c r="C2150" i="13" s="1"/>
  <c r="C2151" i="13" s="1"/>
  <c r="C2152" i="13" s="1"/>
  <c r="C2153" i="13" s="1"/>
  <c r="C2154" i="13" s="1"/>
  <c r="C2155" i="13" s="1"/>
  <c r="C2156" i="13" s="1"/>
  <c r="C2157" i="13" s="1"/>
  <c r="C2158" i="13" s="1"/>
  <c r="C2159" i="13" s="1"/>
  <c r="C2160" i="13" s="1"/>
  <c r="C2161" i="13" s="1"/>
  <c r="C2162" i="13" s="1"/>
  <c r="C2163" i="13" s="1"/>
  <c r="C2164" i="13" s="1"/>
  <c r="C2165" i="13" s="1"/>
  <c r="C2166" i="13" s="1"/>
  <c r="C2167" i="13" s="1"/>
  <c r="C2168" i="13" s="1"/>
  <c r="C2169" i="13" s="1"/>
  <c r="C2170" i="13" s="1"/>
  <c r="C2171" i="13" s="1"/>
  <c r="C2172" i="13" s="1"/>
  <c r="C2173" i="13" s="1"/>
  <c r="C2174" i="13" s="1"/>
  <c r="C2175" i="13" s="1"/>
  <c r="C2176" i="13" s="1"/>
  <c r="C2177" i="13" s="1"/>
  <c r="C2178" i="13" s="1"/>
  <c r="C2179" i="13" s="1"/>
  <c r="C2180" i="13" s="1"/>
  <c r="C2181" i="13" s="1"/>
  <c r="C2182" i="13" s="1"/>
  <c r="C2183" i="13" s="1"/>
  <c r="C2184" i="13" s="1"/>
  <c r="C2185" i="13" s="1"/>
  <c r="C2186" i="13" s="1"/>
  <c r="C2187" i="13" s="1"/>
  <c r="C2188" i="13" s="1"/>
  <c r="C2189" i="13" s="1"/>
  <c r="C2190" i="13" s="1"/>
  <c r="C2191" i="13" s="1"/>
  <c r="C2192" i="13" s="1"/>
  <c r="C2193" i="13" s="1"/>
  <c r="C2194" i="13" s="1"/>
  <c r="C2195" i="13" s="1"/>
  <c r="C2196" i="13" s="1"/>
  <c r="C2197" i="13" s="1"/>
  <c r="C2198" i="13" s="1"/>
  <c r="C2199" i="13" s="1"/>
  <c r="C2200" i="13" s="1"/>
  <c r="C2201" i="13" s="1"/>
  <c r="C2202" i="13" s="1"/>
  <c r="C2203" i="13" s="1"/>
  <c r="C2204" i="13" s="1"/>
  <c r="C2205" i="13" s="1"/>
  <c r="C2206" i="13" s="1"/>
  <c r="C2207" i="13" s="1"/>
  <c r="C2208" i="13" s="1"/>
  <c r="C2209" i="13" s="1"/>
  <c r="C2210" i="13" s="1"/>
  <c r="C2211" i="13" s="1"/>
  <c r="C2212" i="13" s="1"/>
  <c r="C2213" i="13" s="1"/>
  <c r="C2214" i="13" s="1"/>
  <c r="C2215" i="13" s="1"/>
  <c r="C2216" i="13" s="1"/>
  <c r="C2217" i="13" s="1"/>
  <c r="C2218" i="13" s="1"/>
  <c r="C2219" i="13" s="1"/>
  <c r="C2220" i="13" s="1"/>
  <c r="C2221" i="13" s="1"/>
  <c r="C2222" i="13" s="1"/>
  <c r="C2223" i="13" s="1"/>
  <c r="C2224" i="13" s="1"/>
  <c r="C2225" i="13" s="1"/>
  <c r="C2226" i="13" s="1"/>
  <c r="C2227" i="13" s="1"/>
  <c r="C2228" i="13" s="1"/>
  <c r="C2229" i="13" s="1"/>
  <c r="C2230" i="13" s="1"/>
  <c r="C2231" i="13" s="1"/>
  <c r="C2232" i="13" s="1"/>
  <c r="C2233" i="13" s="1"/>
  <c r="C2234" i="13" s="1"/>
  <c r="C2235" i="13" s="1"/>
  <c r="C2236" i="13" s="1"/>
  <c r="C2237" i="13" s="1"/>
  <c r="C2238" i="13" s="1"/>
  <c r="C2239" i="13" s="1"/>
  <c r="C2240" i="13" s="1"/>
  <c r="C2241" i="13" s="1"/>
  <c r="C2242" i="13" s="1"/>
  <c r="C2243" i="13" s="1"/>
  <c r="C2244" i="13" s="1"/>
  <c r="C2245" i="13" s="1"/>
  <c r="C2246" i="13" s="1"/>
  <c r="C2247" i="13" s="1"/>
  <c r="C2248" i="13" s="1"/>
  <c r="C2249" i="13" s="1"/>
  <c r="C2250" i="13" s="1"/>
  <c r="C2251" i="13" s="1"/>
  <c r="C2252" i="13" s="1"/>
  <c r="C2253" i="13" s="1"/>
  <c r="C2254" i="13" s="1"/>
  <c r="C2255" i="13" s="1"/>
  <c r="C2256" i="13" s="1"/>
  <c r="C2257" i="13" s="1"/>
  <c r="C2258" i="13" s="1"/>
  <c r="C2259" i="13" s="1"/>
  <c r="C2260" i="13" s="1"/>
  <c r="C2261" i="13" s="1"/>
  <c r="C2262" i="13" s="1"/>
  <c r="C2263" i="13" s="1"/>
  <c r="C2264" i="13" s="1"/>
  <c r="C2265" i="13" s="1"/>
  <c r="C2266" i="13" s="1"/>
  <c r="C2267" i="13" s="1"/>
  <c r="C2268" i="13" s="1"/>
  <c r="C2269" i="13" s="1"/>
  <c r="C2270" i="13" s="1"/>
  <c r="C2271" i="13" s="1"/>
  <c r="C2272" i="13" s="1"/>
  <c r="C2273" i="13" s="1"/>
  <c r="C2274" i="13" s="1"/>
  <c r="C2275" i="13" s="1"/>
  <c r="C2276" i="13" s="1"/>
  <c r="C2277" i="13" s="1"/>
  <c r="C2278" i="13" s="1"/>
  <c r="C2279" i="13" s="1"/>
  <c r="C2280" i="13" s="1"/>
  <c r="C2281" i="13" s="1"/>
  <c r="C2282" i="13" s="1"/>
  <c r="C2283" i="13" s="1"/>
  <c r="C2284" i="13" s="1"/>
  <c r="C2285" i="13" s="1"/>
  <c r="C2286" i="13" s="1"/>
  <c r="C2287" i="13" s="1"/>
  <c r="C2288" i="13" s="1"/>
  <c r="C2289" i="13" s="1"/>
  <c r="C2290" i="13" s="1"/>
  <c r="C2291" i="13" s="1"/>
  <c r="C2292" i="13" s="1"/>
  <c r="C2293" i="13" s="1"/>
  <c r="C2294" i="13" s="1"/>
  <c r="C2295" i="13" s="1"/>
  <c r="C2296" i="13" s="1"/>
  <c r="C2297" i="13" s="1"/>
  <c r="C2298" i="13" s="1"/>
  <c r="C2299" i="13" s="1"/>
  <c r="C2300" i="13" s="1"/>
  <c r="C2301" i="13" s="1"/>
  <c r="C2302" i="13" s="1"/>
  <c r="C2303" i="13" s="1"/>
  <c r="C2304" i="13" s="1"/>
  <c r="C2305" i="13" s="1"/>
  <c r="C2306" i="13" s="1"/>
  <c r="C2307" i="13" s="1"/>
  <c r="C2308" i="13" s="1"/>
  <c r="C2309" i="13" s="1"/>
  <c r="C2310" i="13" s="1"/>
  <c r="C2311" i="13" s="1"/>
  <c r="C2312" i="13" s="1"/>
  <c r="C2313" i="13" s="1"/>
  <c r="C2314" i="13" s="1"/>
  <c r="C2315" i="13" s="1"/>
  <c r="C2316" i="13" s="1"/>
  <c r="C2317" i="13" s="1"/>
  <c r="C2318" i="13" s="1"/>
  <c r="C2319" i="13" s="1"/>
  <c r="C2320" i="13" s="1"/>
  <c r="C2321" i="13" s="1"/>
  <c r="C2322" i="13" s="1"/>
  <c r="C2323" i="13" s="1"/>
  <c r="C2324" i="13" s="1"/>
  <c r="C2325" i="13" s="1"/>
  <c r="C2326" i="13" s="1"/>
  <c r="C2327" i="13" s="1"/>
  <c r="C2328" i="13" s="1"/>
  <c r="C2329" i="13" s="1"/>
  <c r="C2330" i="13" s="1"/>
  <c r="C2331" i="13" s="1"/>
  <c r="C2332" i="13" s="1"/>
  <c r="C2333" i="13" s="1"/>
  <c r="C2334" i="13" s="1"/>
  <c r="C2335" i="13" s="1"/>
  <c r="C2336" i="13" s="1"/>
  <c r="C2337" i="13" s="1"/>
  <c r="C2338" i="13" s="1"/>
  <c r="C2339" i="13" s="1"/>
  <c r="C2340" i="13" s="1"/>
  <c r="C2341" i="13" s="1"/>
  <c r="C2342" i="13" s="1"/>
  <c r="C2343" i="13" s="1"/>
  <c r="C2344" i="13" s="1"/>
  <c r="C2345" i="13" s="1"/>
  <c r="C2346" i="13" s="1"/>
  <c r="C2347" i="13" s="1"/>
  <c r="C2348" i="13" s="1"/>
  <c r="C2349" i="13" s="1"/>
  <c r="C2350" i="13" s="1"/>
  <c r="C2351" i="13" s="1"/>
  <c r="C2352" i="13" s="1"/>
  <c r="C2353" i="13" s="1"/>
  <c r="C2354" i="13" s="1"/>
  <c r="C2355" i="13" s="1"/>
  <c r="C2356" i="13" s="1"/>
  <c r="C2357" i="13" s="1"/>
  <c r="C2358" i="13" s="1"/>
  <c r="C2359" i="13" s="1"/>
  <c r="C2360" i="13" s="1"/>
  <c r="C2361" i="13" s="1"/>
  <c r="C2362" i="13" s="1"/>
  <c r="C2363" i="13" s="1"/>
  <c r="C2364" i="13" s="1"/>
  <c r="C2365" i="13" s="1"/>
  <c r="C2366" i="13" s="1"/>
  <c r="C2367" i="13" s="1"/>
  <c r="C2368" i="13" s="1"/>
  <c r="C2369" i="13" s="1"/>
  <c r="C2370" i="13" s="1"/>
  <c r="C2371" i="13" s="1"/>
  <c r="C2372" i="13" s="1"/>
  <c r="C2373" i="13" s="1"/>
  <c r="C2374" i="13" s="1"/>
  <c r="C2375" i="13" s="1"/>
  <c r="C2376" i="13" s="1"/>
  <c r="C2377" i="13" s="1"/>
  <c r="C2378" i="13" s="1"/>
  <c r="C2379" i="13" s="1"/>
  <c r="C2380" i="13" s="1"/>
  <c r="C2381" i="13" s="1"/>
  <c r="C2382" i="13" s="1"/>
  <c r="C2383" i="13" s="1"/>
  <c r="C2384" i="13" s="1"/>
  <c r="C2385" i="13" s="1"/>
  <c r="C2386" i="13" s="1"/>
  <c r="C2387" i="13" s="1"/>
  <c r="C2388" i="13" s="1"/>
  <c r="C2389" i="13" s="1"/>
  <c r="C2390" i="13" s="1"/>
  <c r="C2391" i="13" s="1"/>
  <c r="C2392" i="13" s="1"/>
  <c r="C2393" i="13" s="1"/>
  <c r="C2394" i="13" s="1"/>
  <c r="C2395" i="13" s="1"/>
  <c r="C2396" i="13" s="1"/>
  <c r="C2397" i="13" s="1"/>
  <c r="C2398" i="13" s="1"/>
  <c r="C2399" i="13" s="1"/>
  <c r="C2400" i="13" s="1"/>
  <c r="C2401" i="13" s="1"/>
  <c r="C2402" i="13" s="1"/>
  <c r="C2403" i="13" s="1"/>
  <c r="C2404" i="13" s="1"/>
  <c r="C2405" i="13" s="1"/>
  <c r="C2406" i="13" s="1"/>
  <c r="C2407" i="13" s="1"/>
  <c r="C2408" i="13" s="1"/>
  <c r="C2409" i="13" s="1"/>
  <c r="C2410" i="13" s="1"/>
  <c r="C2411" i="13" s="1"/>
  <c r="C2412" i="13" s="1"/>
  <c r="C2413" i="13" s="1"/>
  <c r="C2414" i="13" s="1"/>
  <c r="C2415" i="13" s="1"/>
  <c r="C2416" i="13" s="1"/>
  <c r="C2417" i="13" s="1"/>
  <c r="C2418" i="13" s="1"/>
  <c r="C2419" i="13" s="1"/>
  <c r="C2420" i="13" s="1"/>
  <c r="C2421" i="13" s="1"/>
  <c r="C2422" i="13" s="1"/>
  <c r="C2423" i="13" s="1"/>
  <c r="C2424" i="13" s="1"/>
  <c r="C2425" i="13" s="1"/>
  <c r="C2426" i="13" s="1"/>
  <c r="C2427" i="13" s="1"/>
  <c r="C2428" i="13" s="1"/>
  <c r="C2429" i="13" s="1"/>
  <c r="C2430" i="13" s="1"/>
  <c r="C2431" i="13" s="1"/>
  <c r="C2432" i="13" s="1"/>
  <c r="C2433" i="13" s="1"/>
  <c r="C2434" i="13" s="1"/>
  <c r="C2435" i="13" s="1"/>
  <c r="C2436" i="13" s="1"/>
  <c r="C2437" i="13" s="1"/>
  <c r="C2438" i="13" s="1"/>
  <c r="C2439" i="13" s="1"/>
  <c r="C2440" i="13" s="1"/>
  <c r="C2441" i="13" s="1"/>
  <c r="C2442" i="13" s="1"/>
  <c r="C2443" i="13" s="1"/>
  <c r="C2444" i="13" s="1"/>
  <c r="C2445" i="13" s="1"/>
  <c r="C2446" i="13" s="1"/>
  <c r="C2447" i="13" s="1"/>
  <c r="C2448" i="13" s="1"/>
  <c r="C2449" i="13" s="1"/>
  <c r="C2450" i="13" s="1"/>
  <c r="C2451" i="13" s="1"/>
  <c r="C2452" i="13" s="1"/>
  <c r="C2453" i="13" s="1"/>
  <c r="C2454" i="13" s="1"/>
  <c r="C2455" i="13" s="1"/>
  <c r="C2456" i="13" s="1"/>
  <c r="C2457" i="13" s="1"/>
  <c r="C2458" i="13" s="1"/>
  <c r="C2459" i="13" s="1"/>
  <c r="C2460" i="13" s="1"/>
  <c r="C2461" i="13" s="1"/>
  <c r="C2462" i="13" s="1"/>
  <c r="C2463" i="13" s="1"/>
  <c r="C2464" i="13" s="1"/>
  <c r="C2465" i="13" s="1"/>
  <c r="C2466" i="13" s="1"/>
  <c r="C2467" i="13" s="1"/>
  <c r="C2468" i="13" s="1"/>
  <c r="C2469" i="13" s="1"/>
  <c r="C2470" i="13" s="1"/>
  <c r="C2471" i="13" s="1"/>
  <c r="C2472" i="13" s="1"/>
  <c r="C2473" i="13" s="1"/>
  <c r="C2474" i="13" s="1"/>
  <c r="C2475" i="13" s="1"/>
  <c r="C2476" i="13" s="1"/>
  <c r="C2477" i="13" s="1"/>
  <c r="C2478" i="13" s="1"/>
  <c r="C2479" i="13" s="1"/>
  <c r="C2480" i="13" s="1"/>
  <c r="C2481" i="13" s="1"/>
  <c r="C2482" i="13" s="1"/>
  <c r="C2483" i="13" s="1"/>
  <c r="C2484" i="13" s="1"/>
  <c r="C2485" i="13" s="1"/>
  <c r="C2486" i="13" s="1"/>
  <c r="C2487" i="13" s="1"/>
  <c r="C2488" i="13" s="1"/>
  <c r="C2489" i="13" s="1"/>
  <c r="C2490" i="13" s="1"/>
  <c r="C2491" i="13" s="1"/>
  <c r="C2492" i="13" s="1"/>
  <c r="C2493" i="13" s="1"/>
  <c r="C2494" i="13" s="1"/>
  <c r="C2495" i="13" s="1"/>
  <c r="C2496" i="13" s="1"/>
  <c r="C2497" i="13" s="1"/>
  <c r="C2498" i="13" s="1"/>
  <c r="C2499" i="13" s="1"/>
  <c r="C2500" i="13" s="1"/>
  <c r="C2501" i="13" s="1"/>
  <c r="C2502" i="13" s="1"/>
  <c r="C2503" i="13" s="1"/>
  <c r="C2504" i="13" s="1"/>
  <c r="C2505" i="13" s="1"/>
  <c r="C2506" i="13" s="1"/>
  <c r="C2507" i="13" s="1"/>
  <c r="C2508" i="13" s="1"/>
  <c r="C2509" i="13" s="1"/>
  <c r="C2510" i="13" s="1"/>
  <c r="C2511" i="13" s="1"/>
  <c r="C2512" i="13" s="1"/>
  <c r="C2513" i="13" s="1"/>
  <c r="C2514" i="13" s="1"/>
  <c r="C2515" i="13" s="1"/>
  <c r="C2516" i="13" s="1"/>
  <c r="C2517" i="13" s="1"/>
  <c r="C2518" i="13" s="1"/>
  <c r="C2519" i="13" s="1"/>
  <c r="C2520" i="13" s="1"/>
  <c r="C2521" i="13" s="1"/>
  <c r="C2522" i="13" s="1"/>
  <c r="C2523" i="13" s="1"/>
  <c r="C2524" i="13" s="1"/>
  <c r="C2525" i="13" s="1"/>
  <c r="C2526" i="13" s="1"/>
  <c r="C2527" i="13" s="1"/>
  <c r="C2528" i="13" s="1"/>
  <c r="C2529" i="13" s="1"/>
  <c r="C2530" i="13" s="1"/>
  <c r="C2531" i="13" s="1"/>
  <c r="C2532" i="13" s="1"/>
  <c r="C2533" i="13" s="1"/>
  <c r="C2534" i="13" s="1"/>
  <c r="C2535" i="13" s="1"/>
  <c r="C2536" i="13" s="1"/>
  <c r="C2537" i="13" s="1"/>
  <c r="C2538" i="13" s="1"/>
  <c r="C2539" i="13" s="1"/>
  <c r="C2540" i="13" s="1"/>
  <c r="C2541" i="13" s="1"/>
  <c r="C2542" i="13" s="1"/>
  <c r="C2543" i="13" s="1"/>
  <c r="C2544" i="13" s="1"/>
  <c r="C2545" i="13" s="1"/>
  <c r="C2546" i="13" s="1"/>
  <c r="C2547" i="13" s="1"/>
  <c r="C2548" i="13" s="1"/>
  <c r="C2549" i="13" s="1"/>
  <c r="C2550" i="13" s="1"/>
  <c r="C2551" i="13" s="1"/>
  <c r="C2552" i="13" s="1"/>
  <c r="C2553" i="13" s="1"/>
  <c r="C2554" i="13" s="1"/>
  <c r="C2555" i="13" s="1"/>
  <c r="C2556" i="13" s="1"/>
  <c r="C2557" i="13" s="1"/>
  <c r="C2558" i="13" s="1"/>
  <c r="C2559" i="13" s="1"/>
  <c r="C2560" i="13" s="1"/>
  <c r="C2561" i="13" s="1"/>
  <c r="C2562" i="13" s="1"/>
  <c r="C2563" i="13" s="1"/>
  <c r="C2564" i="13" s="1"/>
  <c r="C2565" i="13" s="1"/>
  <c r="C2566" i="13" s="1"/>
  <c r="C2567" i="13" s="1"/>
  <c r="C2568" i="13" s="1"/>
  <c r="C2569" i="13" s="1"/>
  <c r="C2570" i="13" s="1"/>
  <c r="C2571" i="13" s="1"/>
  <c r="C2572" i="13" s="1"/>
  <c r="C2573" i="13" s="1"/>
  <c r="C2574" i="13" s="1"/>
  <c r="C2575" i="13" s="1"/>
  <c r="C2576" i="13" s="1"/>
  <c r="C2577" i="13" s="1"/>
  <c r="C2578" i="13" s="1"/>
  <c r="C2579" i="13" s="1"/>
  <c r="C2580" i="13" s="1"/>
  <c r="C2581" i="13" s="1"/>
  <c r="C2582" i="13" s="1"/>
  <c r="C2583" i="13" s="1"/>
  <c r="C2584" i="13" s="1"/>
  <c r="C2585" i="13" s="1"/>
  <c r="C2586" i="13" s="1"/>
  <c r="C2587" i="13" s="1"/>
  <c r="C2588" i="13" s="1"/>
  <c r="C2589" i="13" s="1"/>
  <c r="C2590" i="13" s="1"/>
  <c r="C2591" i="13" s="1"/>
  <c r="C2592" i="13" s="1"/>
  <c r="C2593" i="13" s="1"/>
  <c r="C2594" i="13" s="1"/>
  <c r="C2595" i="13" s="1"/>
  <c r="C2596" i="13" s="1"/>
  <c r="C2597" i="13" s="1"/>
  <c r="C2598" i="13" s="1"/>
  <c r="C2599" i="13" s="1"/>
  <c r="C2600" i="13" s="1"/>
  <c r="C2601" i="13" s="1"/>
  <c r="C2602" i="13" s="1"/>
  <c r="C2603" i="13" s="1"/>
  <c r="C2604" i="13" s="1"/>
  <c r="C2605" i="13" s="1"/>
  <c r="C2606" i="13" s="1"/>
  <c r="C2607" i="13" s="1"/>
  <c r="C2608" i="13" s="1"/>
  <c r="C2609" i="13" s="1"/>
  <c r="C2610" i="13" s="1"/>
  <c r="C2611" i="13" s="1"/>
  <c r="C2612" i="13" s="1"/>
  <c r="C2613" i="13" s="1"/>
  <c r="C2614" i="13" s="1"/>
  <c r="C2615" i="13" s="1"/>
  <c r="C2616" i="13" s="1"/>
  <c r="C2617" i="13" s="1"/>
  <c r="C2618" i="13" s="1"/>
  <c r="C2619" i="13" s="1"/>
  <c r="C2620" i="13" s="1"/>
  <c r="C2621" i="13" s="1"/>
  <c r="C2622" i="13" s="1"/>
  <c r="C2623" i="13" s="1"/>
  <c r="C2624" i="13" s="1"/>
  <c r="C2625" i="13" s="1"/>
  <c r="C2626" i="13" s="1"/>
  <c r="C2627" i="13" s="1"/>
  <c r="C2628" i="13" s="1"/>
  <c r="C2629" i="13" s="1"/>
  <c r="C2630" i="13" s="1"/>
  <c r="C2631" i="13" s="1"/>
  <c r="C2632" i="13" s="1"/>
  <c r="C2633" i="13" s="1"/>
  <c r="C2634" i="13" s="1"/>
  <c r="C2635" i="13" s="1"/>
  <c r="C2636" i="13" s="1"/>
  <c r="C2637" i="13" s="1"/>
  <c r="C2638" i="13" s="1"/>
  <c r="C2639" i="13" s="1"/>
  <c r="C2640" i="13" s="1"/>
  <c r="C2641" i="13" s="1"/>
  <c r="C2642" i="13" s="1"/>
  <c r="C2643" i="13" s="1"/>
  <c r="C2644" i="13" s="1"/>
  <c r="C2645" i="13" s="1"/>
  <c r="C2646" i="13" s="1"/>
  <c r="C2647" i="13" s="1"/>
  <c r="C2648" i="13" s="1"/>
  <c r="C2649" i="13" s="1"/>
  <c r="C2650" i="13" s="1"/>
  <c r="C2651" i="13" s="1"/>
  <c r="C2652" i="13" s="1"/>
  <c r="C2653" i="13" s="1"/>
  <c r="C2654" i="13" s="1"/>
  <c r="C2655" i="13" s="1"/>
  <c r="C2656" i="13" s="1"/>
  <c r="C2657" i="13" s="1"/>
  <c r="C2658" i="13" s="1"/>
  <c r="C2659" i="13" s="1"/>
  <c r="C2660" i="13" s="1"/>
  <c r="C2661" i="13" s="1"/>
  <c r="C2662" i="13" s="1"/>
  <c r="C2663" i="13" s="1"/>
  <c r="C2664" i="13" s="1"/>
  <c r="C2665" i="13" s="1"/>
  <c r="C2666" i="13" s="1"/>
  <c r="C2667" i="13" s="1"/>
  <c r="C2668" i="13" s="1"/>
  <c r="C2669" i="13" s="1"/>
  <c r="C2670" i="13" s="1"/>
  <c r="C2671" i="13" s="1"/>
  <c r="C2672" i="13" s="1"/>
  <c r="C2673" i="13" s="1"/>
  <c r="C2674" i="13" s="1"/>
  <c r="C2675" i="13" s="1"/>
  <c r="C2676" i="13" s="1"/>
  <c r="C2677" i="13" s="1"/>
  <c r="C2678" i="13" s="1"/>
  <c r="C2679" i="13" s="1"/>
  <c r="C2680" i="13" s="1"/>
  <c r="C2681" i="13" s="1"/>
  <c r="C2682" i="13" s="1"/>
  <c r="C2683" i="13" s="1"/>
  <c r="C2684" i="13" s="1"/>
  <c r="C2685" i="13" s="1"/>
  <c r="C2686" i="13" s="1"/>
  <c r="C2687" i="13" s="1"/>
  <c r="C2688" i="13" s="1"/>
  <c r="C2689" i="13" s="1"/>
  <c r="C2690" i="13" s="1"/>
  <c r="C2691" i="13" s="1"/>
  <c r="C2692" i="13" s="1"/>
  <c r="C2693" i="13" s="1"/>
  <c r="C2694" i="13" s="1"/>
  <c r="C2695" i="13" s="1"/>
  <c r="C2696" i="13" s="1"/>
  <c r="C2697" i="13" s="1"/>
  <c r="C2698" i="13" s="1"/>
  <c r="C2699" i="13" s="1"/>
  <c r="C2700" i="13" s="1"/>
  <c r="C2701" i="13" s="1"/>
  <c r="C2702" i="13" s="1"/>
  <c r="C2703" i="13" s="1"/>
  <c r="C2704" i="13" s="1"/>
  <c r="C2705" i="13" s="1"/>
  <c r="C2706" i="13" s="1"/>
  <c r="C2707" i="13" s="1"/>
  <c r="C2708" i="13" s="1"/>
  <c r="C2709" i="13" s="1"/>
  <c r="C2710" i="13" s="1"/>
  <c r="C2711" i="13" s="1"/>
  <c r="C2712" i="13" s="1"/>
  <c r="C2713" i="13" s="1"/>
  <c r="C2714" i="13" s="1"/>
  <c r="C2715" i="13" s="1"/>
  <c r="C2716" i="13" s="1"/>
  <c r="C2717" i="13" s="1"/>
  <c r="C2718" i="13" s="1"/>
  <c r="C2719" i="13" s="1"/>
  <c r="C2720" i="13" s="1"/>
  <c r="C2721" i="13" s="1"/>
  <c r="C2722" i="13" s="1"/>
  <c r="C2723" i="13" s="1"/>
  <c r="C2724" i="13" s="1"/>
  <c r="C2725" i="13" s="1"/>
  <c r="C2726" i="13" s="1"/>
  <c r="C2727" i="13" s="1"/>
  <c r="C2728" i="13" s="1"/>
  <c r="C2729" i="13" s="1"/>
  <c r="C2730" i="13" s="1"/>
  <c r="C2731" i="13" s="1"/>
  <c r="C2732" i="13" s="1"/>
  <c r="C2733" i="13" s="1"/>
  <c r="C2734" i="13" s="1"/>
  <c r="C2735" i="13" s="1"/>
  <c r="C2736" i="13" s="1"/>
  <c r="C2737" i="13" s="1"/>
  <c r="C2738" i="13" s="1"/>
  <c r="C2739" i="13" s="1"/>
  <c r="C2740" i="13" s="1"/>
  <c r="C2741" i="13" s="1"/>
  <c r="C2742" i="13" s="1"/>
  <c r="C2743" i="13" s="1"/>
  <c r="C2744" i="13" s="1"/>
  <c r="C2745" i="13" s="1"/>
  <c r="C2746" i="13" s="1"/>
  <c r="C2747" i="13" s="1"/>
  <c r="C2748" i="13" s="1"/>
  <c r="C2749" i="13" s="1"/>
  <c r="C2750" i="13" s="1"/>
  <c r="C2751" i="13" s="1"/>
  <c r="C2752" i="13" s="1"/>
  <c r="C2753" i="13" s="1"/>
  <c r="C2754" i="13" s="1"/>
  <c r="C2755" i="13" s="1"/>
  <c r="C2756" i="13" s="1"/>
  <c r="C2757" i="13" s="1"/>
  <c r="C2758" i="13" s="1"/>
  <c r="C2759" i="13" s="1"/>
  <c r="C2760" i="13" s="1"/>
  <c r="C2761" i="13" s="1"/>
  <c r="C2762" i="13" s="1"/>
  <c r="C2763" i="13" s="1"/>
  <c r="C2764" i="13" s="1"/>
  <c r="C2765" i="13" s="1"/>
  <c r="C2766" i="13" s="1"/>
  <c r="C2767" i="13" s="1"/>
  <c r="C2768" i="13" s="1"/>
  <c r="C2769" i="13" s="1"/>
  <c r="C2770" i="13" s="1"/>
  <c r="C2771" i="13" s="1"/>
  <c r="C2772" i="13" s="1"/>
  <c r="C2773" i="13" s="1"/>
  <c r="C2774" i="13" s="1"/>
  <c r="C2775" i="13" s="1"/>
  <c r="C2776" i="13" s="1"/>
  <c r="C2777" i="13" s="1"/>
  <c r="C2778" i="13" s="1"/>
  <c r="C2779" i="13" s="1"/>
  <c r="C2780" i="13" s="1"/>
  <c r="C2781" i="13" s="1"/>
  <c r="C2782" i="13" s="1"/>
  <c r="C2783" i="13" s="1"/>
  <c r="C2784" i="13" s="1"/>
  <c r="C2785" i="13" s="1"/>
  <c r="C2786" i="13" s="1"/>
  <c r="C2787" i="13" s="1"/>
  <c r="C2788" i="13" s="1"/>
  <c r="C2789" i="13" s="1"/>
  <c r="C2790" i="13" s="1"/>
  <c r="C2791" i="13" s="1"/>
  <c r="C2792" i="13" s="1"/>
  <c r="C2793" i="13" s="1"/>
  <c r="C2794" i="13" s="1"/>
  <c r="C2795" i="13" s="1"/>
  <c r="C2796" i="13" s="1"/>
  <c r="C2797" i="13" s="1"/>
  <c r="C2798" i="13" s="1"/>
  <c r="C2799" i="13" s="1"/>
  <c r="C2800" i="13" s="1"/>
  <c r="C2801" i="13" s="1"/>
  <c r="C2802" i="13" s="1"/>
  <c r="C2803" i="13" s="1"/>
  <c r="C2804" i="13" s="1"/>
  <c r="C2805" i="13" s="1"/>
  <c r="C2806" i="13" s="1"/>
  <c r="C2807" i="13" s="1"/>
  <c r="C2808" i="13" s="1"/>
  <c r="C2809" i="13" s="1"/>
  <c r="C2810" i="13" s="1"/>
  <c r="C2811" i="13" s="1"/>
  <c r="C2812" i="13" s="1"/>
  <c r="C2813" i="13" s="1"/>
  <c r="C2814" i="13" s="1"/>
  <c r="C2815" i="13" s="1"/>
  <c r="C2816" i="13" s="1"/>
  <c r="C2817" i="13" s="1"/>
  <c r="C2818" i="13" s="1"/>
  <c r="C2819" i="13" s="1"/>
  <c r="C2820" i="13" s="1"/>
  <c r="C2821" i="13" s="1"/>
  <c r="C2822" i="13" s="1"/>
  <c r="C2823" i="13" s="1"/>
  <c r="C2824" i="13" s="1"/>
  <c r="C2825" i="13" s="1"/>
  <c r="C2826" i="13" s="1"/>
  <c r="C2827" i="13" s="1"/>
  <c r="C2828" i="13" s="1"/>
  <c r="C2829" i="13" s="1"/>
  <c r="C2830" i="13" s="1"/>
  <c r="C2831" i="13" s="1"/>
  <c r="C2832" i="13" s="1"/>
  <c r="C2833" i="13" s="1"/>
  <c r="C2834" i="13" s="1"/>
  <c r="C2835" i="13" s="1"/>
  <c r="C2836" i="13" s="1"/>
  <c r="C2837" i="13" s="1"/>
  <c r="C2838" i="13" s="1"/>
  <c r="C2839" i="13" s="1"/>
  <c r="C2840" i="13" s="1"/>
  <c r="C2841" i="13" s="1"/>
  <c r="C2842" i="13" s="1"/>
  <c r="C2843" i="13" s="1"/>
  <c r="C2844" i="13" s="1"/>
  <c r="C2845" i="13" s="1"/>
  <c r="C2846" i="13" s="1"/>
  <c r="C2847" i="13" s="1"/>
  <c r="C2848" i="13" s="1"/>
  <c r="C2849" i="13" s="1"/>
  <c r="C2850" i="13" s="1"/>
  <c r="C2851" i="13" s="1"/>
  <c r="C2852" i="13" s="1"/>
  <c r="C2853" i="13" s="1"/>
  <c r="C2854" i="13" s="1"/>
  <c r="C2855" i="13" s="1"/>
  <c r="C2856" i="13" s="1"/>
  <c r="C2857" i="13" s="1"/>
  <c r="C2858" i="13" s="1"/>
  <c r="C2859" i="13" s="1"/>
  <c r="C2860" i="13" s="1"/>
  <c r="C2861" i="13" s="1"/>
  <c r="C2862" i="13" s="1"/>
  <c r="C2863" i="13" s="1"/>
  <c r="C2864" i="13" s="1"/>
  <c r="C2865" i="13" s="1"/>
  <c r="C2866" i="13" s="1"/>
  <c r="C2867" i="13" s="1"/>
  <c r="C2868" i="13" s="1"/>
  <c r="C2869" i="13" s="1"/>
  <c r="C2870" i="13" s="1"/>
  <c r="C2871" i="13" s="1"/>
  <c r="C2872" i="13" s="1"/>
  <c r="C2873" i="13" s="1"/>
  <c r="C2874" i="13" s="1"/>
  <c r="C2875" i="13" s="1"/>
  <c r="C2876" i="13" s="1"/>
  <c r="C2877" i="13" s="1"/>
  <c r="C2878" i="13" s="1"/>
  <c r="C2879" i="13" s="1"/>
  <c r="C2880" i="13" s="1"/>
  <c r="C2881" i="13" s="1"/>
  <c r="C2882" i="13" s="1"/>
  <c r="C2883" i="13" s="1"/>
  <c r="C2884" i="13" s="1"/>
  <c r="C2885" i="13" s="1"/>
  <c r="C2886" i="13" s="1"/>
  <c r="C2887" i="13" s="1"/>
  <c r="C2888" i="13" s="1"/>
  <c r="C2889" i="13" s="1"/>
  <c r="C2890" i="13" s="1"/>
  <c r="C2891" i="13" s="1"/>
  <c r="C2892" i="13" s="1"/>
  <c r="C2893" i="13" s="1"/>
  <c r="C2894" i="13" s="1"/>
  <c r="C2895" i="13" s="1"/>
  <c r="C2896" i="13" s="1"/>
  <c r="C2897" i="13" s="1"/>
  <c r="C2898" i="13" s="1"/>
  <c r="C2899" i="13" s="1"/>
  <c r="C2900" i="13" s="1"/>
  <c r="C2901" i="13" s="1"/>
  <c r="C2902" i="13" s="1"/>
  <c r="C2903" i="13" s="1"/>
  <c r="C2904" i="13" s="1"/>
  <c r="C2905" i="13" s="1"/>
  <c r="C2906" i="13" s="1"/>
  <c r="C2907" i="13" s="1"/>
  <c r="C2908" i="13" s="1"/>
  <c r="C2909" i="13" s="1"/>
  <c r="C2910" i="13" s="1"/>
  <c r="C2911" i="13" s="1"/>
  <c r="C2912" i="13" s="1"/>
  <c r="C2913" i="13" s="1"/>
  <c r="C2914" i="13" s="1"/>
  <c r="C2915" i="13" s="1"/>
  <c r="C2916" i="13" s="1"/>
  <c r="C2917" i="13" s="1"/>
  <c r="C2918" i="13" s="1"/>
  <c r="C2919" i="13" s="1"/>
  <c r="C2920" i="13" s="1"/>
  <c r="C2921" i="13" s="1"/>
  <c r="C2922" i="13" s="1"/>
  <c r="C2923" i="13" s="1"/>
  <c r="C2924" i="13" s="1"/>
  <c r="C2925" i="13" s="1"/>
  <c r="C2926" i="13" s="1"/>
  <c r="C2927" i="13" s="1"/>
  <c r="C2928" i="13" s="1"/>
  <c r="C2929" i="13" s="1"/>
  <c r="C2930" i="13" s="1"/>
  <c r="C2931" i="13" s="1"/>
  <c r="C2932" i="13" s="1"/>
  <c r="C2933" i="13" s="1"/>
  <c r="C2934" i="13" s="1"/>
  <c r="C2935" i="13" s="1"/>
  <c r="C2936" i="13" s="1"/>
  <c r="C2937" i="13" s="1"/>
  <c r="C2938" i="13" s="1"/>
  <c r="C2939" i="13" s="1"/>
  <c r="C2940" i="13" s="1"/>
  <c r="C2941" i="13" s="1"/>
  <c r="C2942" i="13" s="1"/>
  <c r="C2943" i="13" s="1"/>
  <c r="C2944" i="13" s="1"/>
  <c r="C2945" i="13" s="1"/>
  <c r="C2946" i="13" s="1"/>
  <c r="C2947" i="13" s="1"/>
  <c r="C2948" i="13" s="1"/>
  <c r="C2949" i="13" s="1"/>
  <c r="C2950" i="13" s="1"/>
  <c r="C2951" i="13" s="1"/>
  <c r="C2952" i="13" s="1"/>
  <c r="C2953" i="13" s="1"/>
  <c r="C2954" i="13" s="1"/>
  <c r="C2955" i="13" s="1"/>
  <c r="C2956" i="13" s="1"/>
  <c r="C2957" i="13" s="1"/>
  <c r="C2958" i="13" s="1"/>
  <c r="C2959" i="13" s="1"/>
  <c r="C2960" i="13" s="1"/>
  <c r="C2961" i="13" s="1"/>
  <c r="C2962" i="13" s="1"/>
  <c r="C2963" i="13" s="1"/>
  <c r="C2964" i="13" s="1"/>
  <c r="C2965" i="13" s="1"/>
  <c r="C2966" i="13" s="1"/>
  <c r="C2967" i="13" s="1"/>
  <c r="C2968" i="13" s="1"/>
  <c r="C2969" i="13" s="1"/>
  <c r="C2970" i="13" s="1"/>
  <c r="C2971" i="13" s="1"/>
  <c r="C2972" i="13" s="1"/>
  <c r="C2973" i="13" s="1"/>
  <c r="C2974" i="13" s="1"/>
  <c r="C2975" i="13" s="1"/>
  <c r="C2976" i="13" s="1"/>
  <c r="C2977" i="13" s="1"/>
  <c r="C2978" i="13" s="1"/>
  <c r="C2979" i="13" s="1"/>
  <c r="C2980" i="13" s="1"/>
  <c r="C2981" i="13" s="1"/>
  <c r="C2982" i="13" s="1"/>
  <c r="C2983" i="13" s="1"/>
  <c r="C2984" i="13" s="1"/>
  <c r="C2985" i="13" s="1"/>
  <c r="C2986" i="13" s="1"/>
  <c r="C2987" i="13" s="1"/>
  <c r="C2988" i="13" s="1"/>
  <c r="C2989" i="13" s="1"/>
  <c r="C2990" i="13" s="1"/>
  <c r="C2991" i="13" s="1"/>
  <c r="C2992" i="13" s="1"/>
  <c r="C2993" i="13" s="1"/>
  <c r="C2994" i="13" s="1"/>
  <c r="C2995" i="13" s="1"/>
  <c r="C2996" i="13" s="1"/>
  <c r="C2997" i="13" s="1"/>
  <c r="C2998" i="13" s="1"/>
  <c r="C2999" i="13" s="1"/>
  <c r="C3000" i="13" s="1"/>
  <c r="C3001" i="13" s="1"/>
  <c r="C3002" i="13" s="1"/>
  <c r="C3003" i="13" s="1"/>
  <c r="C3004" i="13" s="1"/>
  <c r="C3005" i="13" s="1"/>
  <c r="C3006" i="13" s="1"/>
  <c r="C3007" i="13" s="1"/>
  <c r="C3008" i="13" s="1"/>
  <c r="C3009" i="13" s="1"/>
  <c r="C3010" i="13" s="1"/>
  <c r="C3011" i="13" s="1"/>
  <c r="C3012" i="13" s="1"/>
  <c r="C3013" i="13" s="1"/>
  <c r="B14" i="13" l="1"/>
  <c r="AE14" i="13" s="1"/>
  <c r="AF14" i="13" s="1"/>
  <c r="AE21" i="13"/>
  <c r="AF21" i="13" s="1"/>
  <c r="AE17" i="13"/>
  <c r="AF17" i="13" s="1"/>
  <c r="AE20" i="13"/>
  <c r="AF20" i="13" s="1"/>
  <c r="AE16" i="13"/>
  <c r="AF16" i="13" s="1"/>
  <c r="AE19" i="13"/>
  <c r="AF19" i="13" s="1"/>
  <c r="AE15" i="13"/>
  <c r="AF15" i="13" s="1"/>
  <c r="B9" i="13"/>
  <c r="AG21" i="13"/>
  <c r="AG20" i="13"/>
  <c r="AG19" i="13"/>
  <c r="AG18" i="13"/>
  <c r="AF18" i="13"/>
  <c r="C9" i="13" l="1"/>
  <c r="D9" i="13" s="1"/>
  <c r="E9" i="13" s="1"/>
  <c r="D5" i="14"/>
  <c r="C6" i="14" l="1"/>
  <c r="Y14" i="13" l="1"/>
  <c r="AB14" i="13" s="1"/>
  <c r="AC14" i="13" l="1"/>
  <c r="AA14" i="13"/>
  <c r="Y17" i="13" l="1"/>
  <c r="Y16" i="13"/>
  <c r="Y15" i="13"/>
  <c r="AB15" i="13" s="1"/>
  <c r="AB16" i="13" l="1"/>
  <c r="AB17" i="13"/>
  <c r="AC17" i="13" s="1"/>
  <c r="AA17" i="13"/>
  <c r="AA15" i="13"/>
  <c r="AA16" i="13"/>
  <c r="AC15" i="13"/>
  <c r="C6" i="13" l="1" a="1"/>
  <c r="C6" i="13" s="1"/>
  <c r="AC16" i="13"/>
  <c r="D6" i="13" s="1" a="1"/>
  <c r="D6" i="13" s="1"/>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 ref="D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<sst xmlns="http://schemas.openxmlformats.org/spreadsheetml/2006/main" count="141" uniqueCount="105">
  <si>
    <t>CTI</t>
  </si>
  <si>
    <t>MBB</t>
  </si>
  <si>
    <t>ANV</t>
  </si>
  <si>
    <t>KDH</t>
  </si>
  <si>
    <t>VRE</t>
  </si>
  <si>
    <t>CTG</t>
  </si>
  <si>
    <t>BASE CASE</t>
  </si>
  <si>
    <t>WORST CASE</t>
  </si>
  <si>
    <t>CONSERVATIVE CASE</t>
  </si>
  <si>
    <t>Bán lẻ</t>
  </si>
  <si>
    <t>Row Labels</t>
  </si>
  <si>
    <t>Grand Total</t>
  </si>
  <si>
    <t/>
  </si>
  <si>
    <t>Total</t>
  </si>
  <si>
    <t>Net amount</t>
  </si>
  <si>
    <t>INSTRUCTION</t>
  </si>
  <si>
    <t>Creator: Thao Pham</t>
  </si>
  <si>
    <t>Hướng dẫn sử dụng file</t>
  </si>
  <si>
    <t>Bạn hãy đọc nội dung bên dưới trước khi bắt đầu sử dụng file.</t>
  </si>
  <si>
    <t>- Bạn hãy nhấn chọn từng object ở dòng đầu tiên của mỗi worksheet để đi đến từng worksheet bạn muốn.
- Trong từng worksheet có phần hướng dẫn sử dụng cho worksheet đó, bạn hãy đọc qua trước khi bắt đầu nhập dữ liệu cho từng worksheet .
- Trong một số worksheet, đã có sẵn một số dữ liệu mẫu để bạn tham khảo, bạn hãy xóa và bắt đầu nhập dữ liệu của bạn.</t>
  </si>
  <si>
    <t>Cám ơn bạn vì đã tải mẫu Excel "Stock porfolio management". Hy vọng nó sẽ giúp ích cho bạn.</t>
  </si>
  <si>
    <r>
      <t xml:space="preserve">- Tôi là người tạo ra mẫu Excel này và cố gắng giữ cho thông tin được cập nhật và chính xác, tôi không tuyên bố hoặc bảo đảm dưới bất kỳ hình thức nào, rõ ràng hay ngụ ý, về tính đầy đủ, chính xác, độ tin cậy, tính phù hợp hoặc tính khả dụng đối với theo mẫu này. Do đó, bất kỳ sự phụ thuộc nào bạn đặt vào thông tin đó đều hoàn toàn chịu rủi ro của riêng bạn.
- Mục đích của tôi là hỗ trợ mọi người theo dõi danh mục đầu tư,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</si>
  <si>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Mẫu Excel "Stock portfolio management" này sẽ hỗ trợ bạn: 
- Quản lý/ Theo dõi tất cả các giao dịch mua/bán chứng khoán của bạn 
- Tổng hợp các giao dịch chứng khoán và cung cấp cho bạn một bức tranh tổng quan về tỷ suất lợi nhuận của từng mã chứng khoán, từng nhóm ngành</t>
  </si>
  <si>
    <t>Miễn trừ trách nhiệm</t>
  </si>
  <si>
    <t>Quyền sở hữu</t>
  </si>
  <si>
    <r>
      <t xml:space="preserve">- Mục đích của tôi là hỗ trợ mọi người theo dõi danh mục đầu tư, và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</si>
  <si>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DANH MỤC CHỨNG KHOÁN</t>
  </si>
  <si>
    <t>TỔNG LÃI/LỖ</t>
  </si>
  <si>
    <t>% TỶ SUẤT LỢI NHUẬN TRUNG BÌNH</t>
  </si>
  <si>
    <t>% TỶ SUẤT LỢI NHUẬN TRUNG BÌNH NĂM</t>
  </si>
  <si>
    <t>Phí giao dịch chứng khoán</t>
  </si>
  <si>
    <t>Thuế thu nhập cá nhân</t>
  </si>
  <si>
    <r>
      <t xml:space="preserve">TRẠNG THÁI
</t>
    </r>
    <r>
      <rPr>
        <b/>
        <i/>
        <sz val="9"/>
        <color theme="0"/>
        <rFont val="Lato"/>
      </rPr>
      <t>(auto-fill)</t>
    </r>
  </si>
  <si>
    <t>NGÀY MUA</t>
  </si>
  <si>
    <t>MÃ CK</t>
  </si>
  <si>
    <t>GIÁ MUA</t>
  </si>
  <si>
    <t>SỐ LƯỢNG MUA</t>
  </si>
  <si>
    <r>
      <t xml:space="preserve">PHÍ MUA
</t>
    </r>
    <r>
      <rPr>
        <b/>
        <i/>
        <sz val="9"/>
        <color theme="0"/>
        <rFont val="Lato"/>
      </rPr>
      <t>(auto-fill)</t>
    </r>
  </si>
  <si>
    <r>
      <t xml:space="preserve">MỤC TIÊU NẮM GIỮ
</t>
    </r>
    <r>
      <rPr>
        <b/>
        <i/>
        <sz val="9"/>
        <color theme="0"/>
        <rFont val="Lato"/>
      </rPr>
      <t>(ALT+Down để chọn)</t>
    </r>
  </si>
  <si>
    <t>% TĂNG KỲ VỌNG_1</t>
  </si>
  <si>
    <t>% TĂNG KỲ VỌNG_2</t>
  </si>
  <si>
    <t>% GIẢM ĐỂ CẮT LỖ</t>
  </si>
  <si>
    <t>GIÁ BÁN CẮT LỖ</t>
  </si>
  <si>
    <t>CỔ TỨC TIỀN MẶT</t>
  </si>
  <si>
    <r>
      <t xml:space="preserve">% TỶ SUẤT LỢI NHUẬN TỪ CỔ TỨC TIỀN MẶT
</t>
    </r>
    <r>
      <rPr>
        <b/>
        <i/>
        <sz val="9"/>
        <color theme="0"/>
        <rFont val="Lato"/>
      </rPr>
      <t>(auto-fill)</t>
    </r>
  </si>
  <si>
    <t>CỔ TỨC BẰNG CỔ PHIẾU</t>
  </si>
  <si>
    <t>NGÀY BÁN</t>
  </si>
  <si>
    <t>GIÁ BÁN</t>
  </si>
  <si>
    <t>SỐ LƯỢNG BÁN</t>
  </si>
  <si>
    <r>
      <t xml:space="preserve">THUẾ, PHÍ
</t>
    </r>
    <r>
      <rPr>
        <b/>
        <i/>
        <sz val="9"/>
        <color theme="0"/>
        <rFont val="Lato"/>
      </rPr>
      <t>(auto-fill)</t>
    </r>
  </si>
  <si>
    <r>
      <t xml:space="preserve">SỐ LƯỢNG CÒN LẠI
</t>
    </r>
    <r>
      <rPr>
        <b/>
        <i/>
        <sz val="9"/>
        <color theme="0"/>
        <rFont val="Lato"/>
      </rPr>
      <t>(auto-fill)</t>
    </r>
  </si>
  <si>
    <r>
      <t xml:space="preserve">SỐ NGÀY NĂM GIỮ
</t>
    </r>
    <r>
      <rPr>
        <b/>
        <i/>
        <sz val="9"/>
        <color theme="0"/>
        <rFont val="Lato"/>
      </rPr>
      <t>(auto-fill)</t>
    </r>
  </si>
  <si>
    <r>
      <t xml:space="preserve">TỔNG LÃI/(LỖ)
</t>
    </r>
    <r>
      <rPr>
        <b/>
        <i/>
        <sz val="9"/>
        <color theme="0"/>
        <rFont val="Lato"/>
      </rPr>
      <t>(auto-fill)</t>
    </r>
  </si>
  <si>
    <r>
      <t xml:space="preserve">LÃI/(LỖ) TỪ BÁN CK
</t>
    </r>
    <r>
      <rPr>
        <b/>
        <i/>
        <sz val="9"/>
        <color theme="0"/>
        <rFont val="Lato"/>
      </rPr>
      <t>(auto-fill)</t>
    </r>
  </si>
  <si>
    <r>
      <t xml:space="preserve">% TỶ SUẤT LỢI NHUẬN
</t>
    </r>
    <r>
      <rPr>
        <b/>
        <i/>
        <sz val="9"/>
        <color theme="0"/>
        <rFont val="Lato"/>
      </rPr>
      <t>(auto-fill)</t>
    </r>
  </si>
  <si>
    <r>
      <t xml:space="preserve">% TỶ SUẤT LỢI NHUẬN NĂM
</t>
    </r>
    <r>
      <rPr>
        <b/>
        <i/>
        <sz val="9"/>
        <color theme="0"/>
        <rFont val="Lato"/>
      </rPr>
      <t>(auto-fill)</t>
    </r>
  </si>
  <si>
    <t>GIÁ THỊ TRƯỜNG</t>
  </si>
  <si>
    <r>
      <t xml:space="preserve">GIÁ TRỊ THỊ TRƯỜNG
</t>
    </r>
    <r>
      <rPr>
        <b/>
        <i/>
        <sz val="9"/>
        <color theme="0"/>
        <rFont val="Lato"/>
      </rPr>
      <t>(auto-fill)</t>
    </r>
  </si>
  <si>
    <t xml:space="preserve">GIÁ TRỊ THỊ TRƯỜNG </t>
  </si>
  <si>
    <t>Đơn vị tính: '000 VND</t>
  </si>
  <si>
    <t>Ngày chuyển tiền</t>
  </si>
  <si>
    <t>Số tiền chuyển đến tài khoản chứng khoán</t>
  </si>
  <si>
    <t>CHUYỂN TIỀN ĐẾN TÀI KHOẢN CHỨNG KHOÁN</t>
  </si>
  <si>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quản lý việc chuyến đến và đi từ tài khoản chứng khoán
- Input for actual transferring transaction in table below</t>
    </r>
  </si>
  <si>
    <t>Số tiền chuyển đi từ tài khoản chứng khoán</t>
  </si>
  <si>
    <t>PHÂN TÍCH TỶ SUẤT LỢI NHUẬN</t>
  </si>
  <si>
    <t>Ngành cấp 1</t>
  </si>
  <si>
    <t>Sản xuất</t>
  </si>
  <si>
    <t>Tài chính và bảo hiểm</t>
  </si>
  <si>
    <t>Bán buôn</t>
  </si>
  <si>
    <t>Công nghệ và thông tin</t>
  </si>
  <si>
    <t>Khai khoáng</t>
  </si>
  <si>
    <t>Xây dựng và Bất động sản</t>
  </si>
  <si>
    <t>Vận tải và kho bãi</t>
  </si>
  <si>
    <t>Dịch vụ chuyên môn, khoa học và công nghệ</t>
  </si>
  <si>
    <t>Sản xuất nông nghiệp</t>
  </si>
  <si>
    <t>Tiện ích</t>
  </si>
  <si>
    <t>Dịch vụ lưu trú và ăn uống</t>
  </si>
  <si>
    <t>Dịch vụ hỗ trợ (hành chính, du lịch, an ninh, kiểm định…) và xử lý rác thải</t>
  </si>
  <si>
    <t>Dịch vụ giáo dục</t>
  </si>
  <si>
    <t>Dịch vụ khác (ngoại trừ hành chính công)</t>
  </si>
  <si>
    <t>Nghệ thuật, vui chơi và giải trí</t>
  </si>
  <si>
    <t>Hành chính công</t>
  </si>
  <si>
    <t>Thuê và cho thuê</t>
  </si>
  <si>
    <t>Chăm sóc sức khỏe và hoạt động trợ giúp xã hội</t>
  </si>
  <si>
    <t>Ngắn hạn</t>
  </si>
  <si>
    <t>Trung hạn</t>
  </si>
  <si>
    <r>
      <t xml:space="preserve">STT
</t>
    </r>
    <r>
      <rPr>
        <b/>
        <i/>
        <sz val="9"/>
        <color theme="0"/>
        <rFont val="Lato"/>
      </rPr>
      <t>(auto-fill)</t>
    </r>
  </si>
  <si>
    <r>
      <t xml:space="preserve">NHÓM NGÀNH CẤP 1
</t>
    </r>
    <r>
      <rPr>
        <b/>
        <i/>
        <sz val="9"/>
        <color theme="0"/>
        <rFont val="Lato"/>
      </rPr>
      <t>(ALT+Down để chọn)</t>
    </r>
  </si>
  <si>
    <r>
      <t xml:space="preserve">GIÁ BÁN KỲ VỌNG_2
</t>
    </r>
    <r>
      <rPr>
        <b/>
        <i/>
        <sz val="9"/>
        <color theme="0"/>
        <rFont val="Lato"/>
      </rPr>
      <t>(auto-fill)</t>
    </r>
  </si>
  <si>
    <r>
      <t xml:space="preserve">GIÁ BÁN KỲ VỌNG_1
</t>
    </r>
    <r>
      <rPr>
        <b/>
        <i/>
        <sz val="9"/>
        <color theme="0"/>
        <rFont val="Lato"/>
      </rPr>
      <t>(auto-fill)</t>
    </r>
  </si>
  <si>
    <t>% TĂNG/(GIẢM)</t>
  </si>
  <si>
    <t>TĂNG/
(GIẢM )</t>
  </si>
  <si>
    <t>% TĂNG/
(GIẢM)</t>
  </si>
  <si>
    <t>GIÁ VỐN</t>
  </si>
  <si>
    <t>TĂNG/(GIẢM)</t>
  </si>
  <si>
    <t>Average of SỐ NGÀY NĂM GIỮ</t>
  </si>
  <si>
    <t>Average of % TỶ SUẤT LỢI NHUẬN</t>
  </si>
  <si>
    <t>TRẠNG THÁI
(auto-fill)</t>
  </si>
  <si>
    <t>BÁN</t>
  </si>
  <si>
    <t>Sum of GIÁ TRỊ THỊ TRƯỜNG</t>
  </si>
  <si>
    <t>NẮM GIỮ</t>
  </si>
  <si>
    <r>
      <rPr>
        <b/>
        <sz val="9"/>
        <color theme="1" tint="0.249977111117893"/>
        <rFont val="Lato"/>
      </rPr>
      <t>Hướng dẫn</t>
    </r>
    <r>
      <rPr>
        <sz val="9"/>
        <color theme="1" tint="0.249977111117893"/>
        <rFont val="Lato"/>
      </rPr>
      <t>:</t>
    </r>
    <r>
      <rPr>
        <i/>
        <sz val="9"/>
        <color theme="1" tint="0.249977111117893"/>
        <rFont val="Lato"/>
      </rPr>
      <t xml:space="preserve">
- Worksheet này sẽ hỗ trợ bạn quản lý các giao dịch chứng khoán mua vào/ bán ra 
- Với những cột có tiêu đề màu </t>
    </r>
    <r>
      <rPr>
        <b/>
        <i/>
        <sz val="9"/>
        <color theme="5" tint="-0.249977111117893"/>
        <rFont val="Lato"/>
      </rPr>
      <t>Cam</t>
    </r>
    <r>
      <rPr>
        <i/>
        <sz val="9"/>
        <rFont val="Lato"/>
      </rPr>
      <t xml:space="preserve">: nhập thông tin giao dịch chứng khoán mua vào/ bán ra 
</t>
    </r>
    <r>
      <rPr>
        <i/>
        <sz val="9"/>
        <color theme="1" tint="0.249977111117893"/>
        <rFont val="Lato"/>
      </rPr>
      <t xml:space="preserve">- Với những cột có tiêu đề màu </t>
    </r>
    <r>
      <rPr>
        <b/>
        <i/>
        <sz val="9"/>
        <color theme="3" tint="-0.499984740745262"/>
        <rFont val="Lato"/>
      </rPr>
      <t>Xanh</t>
    </r>
    <r>
      <rPr>
        <i/>
        <sz val="9"/>
        <color theme="4" tint="-0.499984740745262"/>
        <rFont val="Lato"/>
      </rPr>
      <t>:</t>
    </r>
    <r>
      <rPr>
        <i/>
        <sz val="9"/>
        <color theme="1" tint="0.249977111117893"/>
        <rFont val="Lato"/>
      </rPr>
      <t xml:space="preserve"> công thức sẽ được cập nhật tự động</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</si>
  <si>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phân tích tỷ suất lợi nhuận theo từng mã chứng khoán và nhóm ngành
- Cập nhật Biểu đồ bằng cách chọn tab Data  -&gt; nhấn chọn Refresh All.</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</si>
  <si>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theo dõi cơ cấu danh mục hiện tại theo mã CK &amp; theo ngành
- Cập nhật Biểu đồ bằng cách chọn tab Data  -&gt; nhấn chọn Refresh 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</si>
</sst>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u/>
      <sz val="10"/>
      <color theme="8" tint="-0.249977111117893"/>
      <name val="Lato"/>
    </font>
    <font>
      <i/>
      <sz val="9"/>
      <color theme="5" tint="-0.249977111117893"/>
      <name val="Lato"/>
    </font>
    <font>
      <b/>
      <sz val="9"/>
      <color indexed="81"/>
      <name val="Tahoma"/>
      <family val="2"/>
    </font>
    <font>
      <sz val="11"/>
      <color rgb="FF333333"/>
      <name val="Arial"/>
      <family val="2"/>
    </font>
    <font>
      <b/>
      <sz val="11"/>
      <color rgb="FF333333"/>
      <name val="Arial"/>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9" borderId="0" applyNumberFormat="0" applyProtection="0">
      <alignment vertical="center"/>
    </xf>
    <xf numFmtId="43" fontId="7" fillId="0" borderId="0" applyFill="0" applyBorder="0" applyAlignment="0" applyProtection="0"/>
    <xf numFmtId="0" fontId="1" fillId="0" borderId="0"/>
    <xf numFmtId="0" fontId="7" fillId="13" borderId="0">
      <alignment vertical="center" wrapText="1"/>
    </xf>
  </cellStyleXfs>
  <cellXfs count="171">
    <xf numFmtId="0" fontId="0" fillId="0" borderId="0" xfId="0"/>
    <xf numFmtId="0" fontId="6" fillId="10" borderId="10" xfId="6" applyFont="1" applyFill="1" applyBorder="1" applyAlignment="1">
      <alignment vertical="center"/>
    </xf>
    <xf numFmtId="0" fontId="8" fillId="10" borderId="9" xfId="6" applyFont="1" applyFill="1" applyBorder="1">
      <alignment vertical="center"/>
    </xf>
    <xf numFmtId="0" fontId="9" fillId="0" borderId="0" xfId="0" applyFont="1"/>
    <xf numFmtId="0" fontId="10" fillId="0" borderId="0" xfId="0" applyFont="1"/>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10" borderId="10" xfId="6" applyFont="1" applyFill="1" applyBorder="1" applyAlignment="1">
      <alignment vertical="center"/>
    </xf>
    <xf numFmtId="0" fontId="20" fillId="0" borderId="0" xfId="0" applyFont="1"/>
    <xf numFmtId="0" fontId="26" fillId="10" borderId="10" xfId="6" applyFont="1" applyFill="1" applyBorder="1" applyAlignment="1">
      <alignment vertical="center"/>
    </xf>
    <xf numFmtId="0" fontId="10" fillId="0" borderId="0" xfId="0" pivotButton="1" applyFont="1"/>
    <xf numFmtId="168" fontId="10" fillId="0" borderId="0" xfId="0" applyNumberFormat="1" applyFont="1"/>
    <xf numFmtId="0" fontId="25" fillId="10"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10" borderId="9" xfId="6" applyFont="1" applyFill="1" applyBorder="1">
      <alignment vertical="center"/>
    </xf>
    <xf numFmtId="0" fontId="33" fillId="10" borderId="10" xfId="6" applyFont="1" applyFill="1" applyBorder="1" applyAlignment="1">
      <alignment vertical="center"/>
    </xf>
    <xf numFmtId="0" fontId="1" fillId="10" borderId="0" xfId="8" applyFill="1"/>
    <xf numFmtId="0" fontId="32" fillId="10"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5" fontId="16" fillId="5" borderId="1" xfId="0" applyNumberFormat="1" applyFont="1" applyFill="1" applyBorder="1" applyAlignment="1" applyProtection="1">
      <alignment horizontal="center" vertical="center" wrapText="1"/>
      <protection locked="0"/>
    </xf>
    <xf numFmtId="49" fontId="16" fillId="5" borderId="1"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5" fontId="16" fillId="5" borderId="1" xfId="2" applyNumberFormat="1" applyFont="1" applyFill="1" applyBorder="1" applyAlignment="1" applyProtection="1">
      <alignment horizontal="left" vertical="center" wrapText="1" indent="1"/>
      <protection locked="0"/>
    </xf>
    <xf numFmtId="167" fontId="16" fillId="5" borderId="1" xfId="2" applyNumberFormat="1" applyFont="1" applyFill="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3" borderId="5" xfId="5" applyNumberFormat="1" applyFont="1" applyFill="1" applyBorder="1" applyAlignment="1" applyProtection="1">
      <alignment horizontal="left" vertical="center" wrapText="1" indent="1"/>
      <protection locked="0"/>
    </xf>
    <xf numFmtId="165" fontId="16" fillId="3" borderId="1"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65" fontId="16" fillId="5" borderId="1" xfId="2" applyNumberFormat="1" applyFont="1" applyFill="1" applyBorder="1" applyAlignment="1" applyProtection="1">
      <alignment horizontal="right" vertical="center" wrapText="1" indent="1"/>
      <protection locked="0"/>
    </xf>
    <xf numFmtId="167" fontId="16" fillId="5" borderId="1" xfId="2" applyNumberFormat="1" applyFont="1" applyFill="1" applyBorder="1" applyAlignment="1" applyProtection="1">
      <alignment horizontal="center" vertical="center" wrapText="1"/>
      <protection locked="0"/>
    </xf>
    <xf numFmtId="10" fontId="40"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0" fontId="10" fillId="0" borderId="0" xfId="0" applyFont="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3" fontId="16" fillId="3" borderId="1"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168" fontId="17" fillId="0" borderId="1" xfId="5" applyNumberFormat="1" applyFont="1" applyBorder="1" applyAlignment="1" applyProtection="1">
      <alignment horizontal="center" vertical="center"/>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0" fontId="16" fillId="3" borderId="1" xfId="0" applyNumberFormat="1" applyFont="1" applyFill="1" applyBorder="1" applyAlignment="1" applyProtection="1">
      <alignment horizontal="left" vertical="center" wrapText="1" indent="1"/>
      <protection hidden="1"/>
    </xf>
    <xf numFmtId="1" fontId="16" fillId="5" borderId="1"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7" fontId="16" fillId="5" borderId="1" xfId="2" applyNumberFormat="1" applyFont="1" applyFill="1" applyBorder="1" applyAlignment="1" applyProtection="1">
      <alignment horizontal="center" vertical="center" wrapText="1"/>
      <protection hidden="1"/>
    </xf>
    <xf numFmtId="167" fontId="16" fillId="3" borderId="1" xfId="2" applyNumberFormat="1" applyFont="1" applyFill="1" applyBorder="1" applyAlignment="1" applyProtection="1">
      <alignment horizontal="center" vertical="center" wrapText="1"/>
      <protection hidden="1"/>
    </xf>
    <xf numFmtId="38" fontId="16" fillId="3" borderId="1" xfId="2" applyNumberFormat="1" applyFont="1" applyFill="1" applyBorder="1" applyAlignment="1" applyProtection="1">
      <alignment horizontal="right" vertical="center" wrapText="1"/>
      <protection hidden="1"/>
    </xf>
    <xf numFmtId="167" fontId="16" fillId="3" borderId="1" xfId="2" applyNumberFormat="1" applyFont="1" applyFill="1" applyBorder="1" applyAlignment="1" applyProtection="1">
      <alignment horizontal="left" vertical="center" wrapText="1" indent="1"/>
      <protection hidden="1"/>
    </xf>
    <xf numFmtId="167" fontId="16" fillId="3" borderId="5" xfId="2" applyNumberFormat="1" applyFont="1" applyFill="1" applyBorder="1" applyAlignment="1" applyProtection="1">
      <alignment horizontal="left" vertical="center" wrapText="1" inden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13" fillId="4" borderId="5" xfId="0" applyFont="1" applyFill="1" applyBorder="1" applyAlignment="1">
      <alignment horizontal="center" vertical="center" wrapText="1"/>
    </xf>
    <xf numFmtId="0" fontId="38" fillId="0" borderId="14" xfId="9" applyFont="1" applyFill="1" applyBorder="1" applyAlignment="1">
      <alignment vertical="center" wrapText="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70" fontId="16" fillId="0" borderId="1" xfId="2" applyNumberFormat="1" applyFont="1" applyBorder="1" applyAlignment="1" applyProtection="1">
      <alignment horizontal="left" vertical="center" wrapText="1" indent="1"/>
      <protection hidden="1"/>
    </xf>
    <xf numFmtId="170" fontId="16" fillId="3" borderId="5" xfId="2" applyNumberFormat="1" applyFont="1" applyFill="1" applyBorder="1" applyAlignment="1" applyProtection="1">
      <alignment horizontal="left" vertical="center" wrapText="1" indent="1"/>
      <protection hidden="1"/>
    </xf>
    <xf numFmtId="170" fontId="16" fillId="3" borderId="1" xfId="2" applyNumberFormat="1" applyFont="1" applyFill="1" applyBorder="1" applyAlignment="1" applyProtection="1">
      <alignment horizontal="left" vertical="center" wrapText="1" inden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0" fillId="0" borderId="0" xfId="0" applyFill="1"/>
    <xf numFmtId="0" fontId="42" fillId="0" borderId="21" xfId="0" applyFont="1" applyFill="1" applyBorder="1" applyAlignment="1">
      <alignment vertical="center"/>
    </xf>
    <xf numFmtId="0" fontId="43" fillId="0" borderId="21" xfId="0" applyFont="1" applyFill="1" applyBorder="1" applyAlignment="1">
      <alignment vertical="center"/>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166" fontId="20" fillId="8" borderId="0" xfId="0" applyNumberFormat="1" applyFont="1" applyFill="1" applyAlignment="1">
      <alignment horizontal="center"/>
    </xf>
    <xf numFmtId="166" fontId="20" fillId="6" borderId="0" xfId="0" applyNumberFormat="1" applyFont="1" applyFill="1" applyAlignment="1">
      <alignment horizontal="center"/>
    </xf>
    <xf numFmtId="166" fontId="20" fillId="7" borderId="0" xfId="0" applyNumberFormat="1" applyFont="1" applyFill="1" applyAlignment="1">
      <alignment horizontal="center"/>
    </xf>
    <xf numFmtId="0" fontId="16" fillId="11" borderId="0" xfId="0" applyFont="1" applyFill="1" applyBorder="1" applyAlignment="1">
      <alignment horizontal="left" vertical="center" wrapText="1"/>
    </xf>
    <xf numFmtId="0" fontId="16" fillId="11" borderId="11" xfId="0" applyFont="1" applyFill="1" applyBorder="1" applyAlignment="1">
      <alignment horizontal="left" vertical="center" wrapText="1"/>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3" borderId="5" xfId="0" applyNumberFormat="1" applyFont="1" applyFill="1" applyBorder="1" applyAlignment="1" applyProtection="1">
      <alignment horizontal="left" vertical="center" wrapText="1" indent="1"/>
      <protection locked="0"/>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83">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numFmt numFmtId="168" formatCode="0.0%"/>
    </dxf>
    <dxf>
      <numFmt numFmtId="13" formatCode="0%"/>
    </dxf>
    <dxf>
      <font>
        <sz val="9"/>
      </font>
    </dxf>
    <dxf>
      <font>
        <sz val="9"/>
      </font>
    </dxf>
    <dxf>
      <font>
        <sz val="9"/>
      </font>
    </dxf>
    <dxf>
      <font>
        <sz val="10"/>
      </font>
    </dxf>
    <dxf>
      <font>
        <sz val="10"/>
      </font>
    </dxf>
    <dxf>
      <font>
        <sz val="10"/>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color auto="1"/>
      </font>
    </dxf>
    <dxf>
      <font>
        <color rgb="FFFF0000"/>
      </font>
    </dxf>
    <dxf>
      <font>
        <color theme="5" tint="-0.24994659260841701"/>
      </font>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management_VN.xlsx]ROI!PivotTable1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Average of SỐ NGÀY NĂM GIỮ</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8B17-48F4-95C1-CE4F2A9324E5}"/>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TỶ SUẤT LỢI NHUẬN</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1-8B17-48F4-95C1-CE4F2A9324E5}"/>
            </c:ext>
          </c:extLst>
        </c:ser>
        <c:dLbls>
          <c:showLegendKey val="0"/>
          <c:showVal val="0"/>
          <c:showCatName val="0"/>
          <c:showSerName val="0"/>
          <c:showPercent val="0"/>
          <c:showBubbleSize val="0"/>
        </c:dLbls>
        <c:marker val="1"/>
        <c:smooth val="0"/>
        <c:axId val="855971520"/>
        <c:axId val="855972352"/>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8559723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855971520"/>
        <c:crosses val="max"/>
        <c:crossBetween val="between"/>
      </c:valAx>
      <c:catAx>
        <c:axId val="855971520"/>
        <c:scaling>
          <c:orientation val="minMax"/>
        </c:scaling>
        <c:delete val="1"/>
        <c:axPos val="b"/>
        <c:numFmt formatCode="General" sourceLinked="1"/>
        <c:majorTickMark val="out"/>
        <c:minorTickMark val="none"/>
        <c:tickLblPos val="nextTo"/>
        <c:crossAx val="855972352"/>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63919117385296009"/>
          <c:h val="5.65586083654436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management_VN.xlsx]Current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Cơ cấu danh mục theo mã CK</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ext>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Portfolio'!$X$9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ED2-4474-A867-8B8D20F327C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ED2-4474-A867-8B8D20F327C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'Current Portfolio'!$W$10:$W$12</c:f>
              <c:strCache>
                <c:ptCount val="2"/>
                <c:pt idx="0">
                  <c:v>CTG</c:v>
                </c:pt>
                <c:pt idx="1">
                  <c:v>VRE</c:v>
                </c:pt>
              </c:strCache>
            </c:strRef>
          </c:cat>
          <c:val>
            <c:numRef>
              <c:f>'Current Portfolio'!$X$10:$X$12</c:f>
              <c:numCache>
                <c:formatCode>0%</c:formatCode>
                <c:ptCount val="2"/>
                <c:pt idx="0">
                  <c:v>0.83609100310237849</c:v>
                </c:pt>
                <c:pt idx="1">
                  <c:v>0.16390899689762151</c:v>
                </c:pt>
              </c:numCache>
            </c:numRef>
          </c:val>
          <c:extLst>
            <c:ext xmlns:c16="http://schemas.microsoft.com/office/drawing/2014/chart" uri="{C3380CC4-5D6E-409C-BE32-E72D297353CC}">
              <c16:uniqueId val="{00000000-0B06-4B38-BE83-D5E03D3FD986}"/>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 management_VN.xlsx]Current Portfolio!PivotTable2</c:name>
    <c:fmtId val="0"/>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r>
              <a:rPr lang="en-US" sz="1500" b="1"/>
              <a:t>Cơ</a:t>
            </a:r>
            <a:r>
              <a:rPr lang="en-US" sz="1500" b="1" baseline="0"/>
              <a:t> cấu danh mục theo ngành</a:t>
            </a:r>
            <a:endParaRPr lang="en-US" sz="1500" b="1"/>
          </a:p>
        </c:rich>
      </c:tx>
      <c:layout/>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'Current Portfolio'!$AD$9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'Current Portfolio'!$AC$10:$AC$14</c:f>
              <c:multiLvlStrCache>
                <c:ptCount val="2"/>
                <c:lvl>
                  <c:pt idx="0">
                    <c:v>CTG</c:v>
                  </c:pt>
                  <c:pt idx="1">
                    <c:v>VRE</c:v>
                  </c:pt>
                </c:lvl>
                <c:lvl>
                  <c:pt idx="0">
                    <c:v>Tài chính và bảo hiểm</c:v>
                  </c:pt>
                  <c:pt idx="1">
                    <c:v>Xây dựng và Bất động sản</c:v>
                  </c:pt>
                </c:lvl>
              </c:multiLvlStrCache>
            </c:multiLvlStrRef>
          </c:cat>
          <c:val>
            <c:numRef>
              <c:f>'Current Portfolio'!$AD$10:$AD$14</c:f>
              <c:numCache>
                <c:formatCode>0%</c:formatCode>
                <c:ptCount val="2"/>
                <c:pt idx="0">
                  <c:v>0.83609100310237849</c:v>
                </c:pt>
                <c:pt idx="1">
                  <c:v>0.16390899689762151</c:v>
                </c:pt>
              </c:numCache>
            </c:numRef>
          </c:val>
          <c:extLst>
            <c:ext xmlns:c16="http://schemas.microsoft.com/office/drawing/2014/chart" uri="{C3380CC4-5D6E-409C-BE32-E72D297353CC}">
              <c16:uniqueId val="{00000000-D03A-4A15-B7FA-68242EBA514A}"/>
            </c:ext>
          </c:extLst>
        </c:ser>
        <c:dLbls>
          <c:dLblPos val="outEnd"/>
          <c:showLegendKey val="0"/>
          <c:showVal val="1"/>
          <c:showCatName val="0"/>
          <c:showSerName val="0"/>
          <c:showPercent val="0"/>
          <c:showBubbleSize val="0"/>
        </c:dLbls>
        <c:gapWidth val="219"/>
        <c:overlap val="-27"/>
        <c:axId val="326572768"/>
        <c:axId val="449867968"/>
      </c:barChart>
      <c:catAx>
        <c:axId val="32657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449867968"/>
        <c:crosses val="autoZero"/>
        <c:auto val="1"/>
        <c:lblAlgn val="ctr"/>
        <c:lblOffset val="100"/>
        <c:noMultiLvlLbl val="0"/>
      </c:catAx>
      <c:valAx>
        <c:axId val="4498679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2657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Money Transferring'!A1"/><Relationship Id="rId7" Type="http://schemas.openxmlformats.org/officeDocument/2006/relationships/hyperlink" Target="#'Current Portfolio'!A1"/><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ROI!A1"/><Relationship Id="rId5" Type="http://schemas.openxmlformats.org/officeDocument/2006/relationships/hyperlink" Target="#Instruction!A1"/><Relationship Id="rId4" Type="http://schemas.openxmlformats.org/officeDocument/2006/relationships/hyperlink" Target="#'Stock Portfolio'!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121213</xdr:colOff>
      <xdr:row>0</xdr:row>
      <xdr:rowOff>78313</xdr:rowOff>
    </xdr:from>
    <xdr:to>
      <xdr:col>4</xdr:col>
      <xdr:colOff>14823</xdr:colOff>
      <xdr:row>0</xdr:row>
      <xdr:rowOff>517225</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29546" y="78313"/>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6</xdr:col>
      <xdr:colOff>707593</xdr:colOff>
      <xdr:row>0</xdr:row>
      <xdr:rowOff>58892</xdr:rowOff>
    </xdr:from>
    <xdr:to>
      <xdr:col>8</xdr:col>
      <xdr:colOff>244475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1104966</xdr:colOff>
      <xdr:row>0</xdr:row>
      <xdr:rowOff>57772</xdr:rowOff>
    </xdr:from>
    <xdr:to>
      <xdr:col>6</xdr:col>
      <xdr:colOff>642051</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133350</xdr:colOff>
      <xdr:row>0</xdr:row>
      <xdr:rowOff>57150</xdr:rowOff>
    </xdr:from>
    <xdr:to>
      <xdr:col>5</xdr:col>
      <xdr:colOff>1064681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308538</xdr:colOff>
      <xdr:row>0</xdr:row>
      <xdr:rowOff>62507</xdr:rowOff>
    </xdr:from>
    <xdr:to>
      <xdr:col>9</xdr:col>
      <xdr:colOff>321740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xdr:from>
      <xdr:col>3</xdr:col>
      <xdr:colOff>924978</xdr:colOff>
      <xdr:row>9</xdr:row>
      <xdr:rowOff>23370</xdr:rowOff>
    </xdr:from>
    <xdr:to>
      <xdr:col>5</xdr:col>
      <xdr:colOff>0</xdr:colOff>
      <xdr:row>11</xdr:row>
      <xdr:rowOff>47625</xdr:rowOff>
    </xdr:to>
    <xdr:sp macro="" textlink="">
      <xdr:nvSpPr>
        <xdr:cNvPr id="6" name="TextBox 5"/>
        <xdr:cNvSpPr txBox="1"/>
      </xdr:nvSpPr>
      <xdr:spPr>
        <a:xfrm>
          <a:off x="2934753" y="2185545"/>
          <a:ext cx="2008722" cy="243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chemeClr val="accent1">
                  <a:lumMod val="50000"/>
                </a:schemeClr>
              </a:solidFill>
              <a:latin typeface="Lato"/>
            </a:rPr>
            <a:t>Nhập</a:t>
          </a:r>
          <a:r>
            <a:rPr lang="en-US" sz="900" i="1" baseline="0">
              <a:solidFill>
                <a:schemeClr val="accent1">
                  <a:lumMod val="50000"/>
                </a:schemeClr>
              </a:solidFill>
              <a:latin typeface="Lato"/>
            </a:rPr>
            <a:t> mức phí của bạn ở đây</a:t>
          </a:r>
          <a:endParaRPr lang="en-US" sz="900" i="1">
            <a:solidFill>
              <a:schemeClr val="accent1">
                <a:lumMod val="50000"/>
              </a:schemeClr>
            </a:solidFill>
            <a:latin typeface="Lato"/>
          </a:endParaRPr>
        </a:p>
      </xdr:txBody>
    </xdr:sp>
    <xdr:clientData/>
  </xdr:twoCellAnchor>
  <xdr:twoCellAnchor editAs="absolute">
    <xdr:from>
      <xdr:col>9</xdr:col>
      <xdr:colOff>381000</xdr:colOff>
      <xdr:row>0</xdr:row>
      <xdr:rowOff>47625</xdr:rowOff>
    </xdr:from>
    <xdr:to>
      <xdr:col>10</xdr:col>
      <xdr:colOff>270377</xdr:colOff>
      <xdr:row>0</xdr:row>
      <xdr:rowOff>486537</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4762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640918</xdr:colOff>
      <xdr:row>0</xdr:row>
      <xdr:rowOff>58892</xdr:rowOff>
    </xdr:from>
    <xdr:to>
      <xdr:col>9</xdr:col>
      <xdr:colOff>387350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0512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6</xdr:col>
      <xdr:colOff>209616</xdr:colOff>
      <xdr:row>0</xdr:row>
      <xdr:rowOff>57772</xdr:rowOff>
    </xdr:from>
    <xdr:to>
      <xdr:col>7</xdr:col>
      <xdr:colOff>575376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9341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609600</xdr:colOff>
      <xdr:row>0</xdr:row>
      <xdr:rowOff>57150</xdr:rowOff>
    </xdr:from>
    <xdr:to>
      <xdr:col>6</xdr:col>
      <xdr:colOff>169331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9625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9</xdr:col>
      <xdr:colOff>451413</xdr:colOff>
      <xdr:row>0</xdr:row>
      <xdr:rowOff>62507</xdr:rowOff>
    </xdr:from>
    <xdr:to>
      <xdr:col>10</xdr:col>
      <xdr:colOff>664640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82333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11</xdr:col>
      <xdr:colOff>19050</xdr:colOff>
      <xdr:row>0</xdr:row>
      <xdr:rowOff>66675</xdr:rowOff>
    </xdr:from>
    <xdr:to>
      <xdr:col>12</xdr:col>
      <xdr:colOff>232277</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91725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6</xdr:row>
      <xdr:rowOff>66675</xdr:rowOff>
    </xdr:from>
    <xdr:to>
      <xdr:col>4</xdr:col>
      <xdr:colOff>219075</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547687</xdr:colOff>
      <xdr:row>6</xdr:row>
      <xdr:rowOff>95250</xdr:rowOff>
    </xdr:from>
    <xdr:to>
      <xdr:col>11</xdr:col>
      <xdr:colOff>319087</xdr:colOff>
      <xdr:row>20</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31318</xdr:colOff>
      <xdr:row>0</xdr:row>
      <xdr:rowOff>68417</xdr:rowOff>
    </xdr:from>
    <xdr:to>
      <xdr:col>10</xdr:col>
      <xdr:colOff>463550</xdr:colOff>
      <xdr:row>0</xdr:row>
      <xdr:rowOff>507329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1000000}"/>
            </a:ext>
          </a:extLst>
        </xdr:cNvPr>
        <xdr:cNvSpPr/>
      </xdr:nvSpPr>
      <xdr:spPr>
        <a:xfrm>
          <a:off x="6813118" y="68417"/>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7</xdr:col>
      <xdr:colOff>285816</xdr:colOff>
      <xdr:row>0</xdr:row>
      <xdr:rowOff>67297</xdr:rowOff>
    </xdr:from>
    <xdr:to>
      <xdr:col>8</xdr:col>
      <xdr:colOff>651576</xdr:colOff>
      <xdr:row>0</xdr:row>
      <xdr:rowOff>506209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5696016" y="67297"/>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6</xdr:col>
      <xdr:colOff>0</xdr:colOff>
      <xdr:row>0</xdr:row>
      <xdr:rowOff>66675</xdr:rowOff>
    </xdr:from>
    <xdr:to>
      <xdr:col>7</xdr:col>
      <xdr:colOff>245531</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5000000}"/>
            </a:ext>
          </a:extLst>
        </xdr:cNvPr>
        <xdr:cNvSpPr/>
      </xdr:nvSpPr>
      <xdr:spPr>
        <a:xfrm>
          <a:off x="4724400" y="66675"/>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10</xdr:col>
      <xdr:colOff>527613</xdr:colOff>
      <xdr:row>0</xdr:row>
      <xdr:rowOff>72032</xdr:rowOff>
    </xdr:from>
    <xdr:to>
      <xdr:col>12</xdr:col>
      <xdr:colOff>55040</xdr:colOff>
      <xdr:row>0</xdr:row>
      <xdr:rowOff>510944</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7995213" y="72032"/>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12</xdr:col>
      <xdr:colOff>104775</xdr:colOff>
      <xdr:row>0</xdr:row>
      <xdr:rowOff>66675</xdr:rowOff>
    </xdr:from>
    <xdr:to>
      <xdr:col>13</xdr:col>
      <xdr:colOff>318002</xdr:colOff>
      <xdr:row>0</xdr:row>
      <xdr:rowOff>505587</xdr:rowOff>
    </xdr:to>
    <xdr:sp macro="" textlink="">
      <xdr:nvSpPr>
        <xdr:cNvPr id="8" name="Rounded Rectangle 7">
          <a:hlinkClick xmlns:r="http://schemas.openxmlformats.org/officeDocument/2006/relationships" r:id="rId7"/>
          <a:extLst>
            <a:ext uri="{FF2B5EF4-FFF2-40B4-BE49-F238E27FC236}">
              <a16:creationId xmlns:a16="http://schemas.microsoft.com/office/drawing/2014/main" id="{00000000-0008-0000-0400-000011000000}"/>
            </a:ext>
          </a:extLst>
        </xdr:cNvPr>
        <xdr:cNvSpPr/>
      </xdr:nvSpPr>
      <xdr:spPr>
        <a:xfrm>
          <a:off x="8943975" y="66675"/>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8.854180092596" createdVersion="6" refreshedVersion="6" minRefreshableVersion="3" recordCount="3000">
  <cacheSource type="worksheet">
    <worksheetSource name="Stock"/>
  </cacheSource>
  <cacheFields count="32">
    <cacheField name="TRẠNG THÁI_x000a_(auto-fill)" numFmtId="0">
      <sharedItems count="3">
        <s v="BÁN"/>
        <s v="NẮM GIỮ"/>
        <s v=""/>
      </sharedItems>
    </cacheField>
    <cacheField name="STT_x000a_(auto-fill)" numFmtId="1">
      <sharedItems containsSemiMixedTypes="0" containsString="0" containsNumber="1" containsInteger="1" minValue="1" maxValue="3000"/>
    </cacheField>
    <cacheField name="NGÀY MUA" numFmtId="15">
      <sharedItems containsNonDate="0" containsDate="1" containsString="0" containsBlank="1" minDate="2021-01-11T00:00:00" maxDate="2021-04-23T00:00:00"/>
    </cacheField>
    <cacheField name="MÃ CK" numFmtId="49">
      <sharedItems containsBlank="1" count="7">
        <s v="MBB"/>
        <s v="CTI"/>
        <s v="ANV"/>
        <s v="KDH"/>
        <s v="VRE"/>
        <s v="CTG"/>
        <m/>
      </sharedItems>
    </cacheField>
    <cacheField name="NHÓM NGÀNH CẤP 1_x000a_(ALT+Down để chọn)" numFmtId="0">
      <sharedItems containsBlank="1" count="5">
        <s v="Tài chính và bảo hiểm"/>
        <s v="Xây dựng và Bất động sản"/>
        <s v="Sản xuất"/>
        <m/>
        <s v=" " u="1"/>
      </sharedItems>
    </cacheField>
    <cacheField name="GIÁ MUA" numFmtId="165">
      <sharedItems containsString="0" containsBlank="1" containsNumber="1" minValue="16.850000000000001" maxValue="41"/>
    </cacheField>
    <cacheField name="SỐ LƯỢNG MUA" numFmtId="167">
      <sharedItems containsString="0" containsBlank="1" containsNumber="1" containsInteger="1" minValue="100" maxValue="200"/>
    </cacheField>
    <cacheField name="PHÍ MUA_x000a_(auto-fill)" numFmtId="167">
      <sharedItems containsMixedTypes="1" containsNumber="1" minValue="2.5275000000000003" maxValue="12.239999999999998"/>
    </cacheField>
    <cacheField name="MỤC TIÊU NẮM GIỮ_x000a_(ALT+Down để chọn)" numFmtId="167">
      <sharedItems containsBlank="1"/>
    </cacheField>
    <cacheField name="% TĂNG KỲ VỌNG_1" numFmtId="9">
      <sharedItems containsString="0" containsBlank="1" containsNumber="1" minValue="0.2" maxValue="0.2"/>
    </cacheField>
    <cacheField name="GIÁ BÁN KỲ VỌNG_1_x000a_(auto-fill)" numFmtId="165">
      <sharedItems containsMixedTypes="1" containsNumber="1" minValue="20.220000000000002" maxValue="49.199999999999996"/>
    </cacheField>
    <cacheField name="% TĂNG KỲ VỌNG_2" numFmtId="0">
      <sharedItems containsString="0" containsBlank="1" containsNumber="1" minValue="0.1" maxValue="0.1"/>
    </cacheField>
    <cacheField name="GIÁ BÁN KỲ VỌNG_2_x000a_(auto-fill)" numFmtId="165">
      <sharedItems containsMixedTypes="1" containsNumber="1" minValue="18.535000000000004" maxValue="45.1"/>
    </cacheField>
    <cacheField name="% GIẢM ĐỂ CẮT LỖ" numFmtId="0">
      <sharedItems containsString="0" containsBlank="1" containsNumber="1" minValue="-0.05" maxValue="-0.05"/>
    </cacheField>
    <cacheField name="GIÁ BÁN CẮT LỖ" numFmtId="165">
      <sharedItems containsMixedTypes="1" containsNumber="1" minValue="16.0075" maxValue="38.949999999999996"/>
    </cacheField>
    <cacheField name="CỔ TỨC TIỀN MẶT" numFmtId="3">
      <sharedItems containsNonDate="0" containsString="0" containsBlank="1"/>
    </cacheField>
    <cacheField name="% TỶ SUẤT LỢI NHUẬN TỪ CỔ TỨC TIỀN MẶT_x000a_(auto-fill)" numFmtId="168">
      <sharedItems/>
    </cacheField>
    <cacheField name="CỔ TỨC BẰNG CỔ PHIẾU" numFmtId="3">
      <sharedItems containsNonDate="0" containsString="0" containsBlank="1"/>
    </cacheField>
    <cacheField name="NGÀY BÁN" numFmtId="15">
      <sharedItems containsNonDate="0" containsDate="1" containsString="0" containsBlank="1" minDate="2021-03-15T00:00:00" maxDate="2021-06-03T00:00:00"/>
    </cacheField>
    <cacheField name="GIÁ BÁN" numFmtId="165">
      <sharedItems containsString="0" containsBlank="1" containsNumber="1" minValue="17.5" maxValue="52"/>
    </cacheField>
    <cacheField name="SỐ LƯỢNG BÁN" numFmtId="167">
      <sharedItems containsString="0" containsBlank="1" containsNumber="1" containsInteger="1" minValue="100" maxValue="100"/>
    </cacheField>
    <cacheField name="THUẾ, PHÍ_x000a_(auto-fill)" numFmtId="167">
      <sharedItems containsMixedTypes="1" containsNumber="1" minValue="4.375" maxValue="13"/>
    </cacheField>
    <cacheField name="SỐ LƯỢNG CÒN LẠI_x000a_(auto-fill)" numFmtId="167">
      <sharedItems containsSemiMixedTypes="0" containsString="0" containsNumber="1" containsInteger="1" minValue="0" maxValue="100"/>
    </cacheField>
    <cacheField name="LÃI/(LỖ) TỪ BÁN CK_x000a_(auto-fill)" numFmtId="38">
      <sharedItems containsMixedTypes="1" containsNumber="1" minValue="-0.14499999999998181" maxValue="1100.8800000000006"/>
    </cacheField>
    <cacheField name="SỐ NGÀY NĂM GIỮ_x000a_(auto-fill)" numFmtId="167">
      <sharedItems containsSemiMixedTypes="0" containsString="0" containsNumber="1" containsInteger="1" minValue="0" maxValue="275"/>
    </cacheField>
    <cacheField name="TỔNG LÃI/(LỖ)_x000a_(auto-fill)" numFmtId="38">
      <sharedItems containsMixedTypes="1" containsNumber="1" minValue="-0.14499999999998181" maxValue="1100.8800000000006"/>
    </cacheField>
    <cacheField name="% TỶ SUẤT LỢI NHUẬN_x000a_(auto-fill)" numFmtId="170">
      <sharedItems containsMixedTypes="1" containsNumber="1" minValue="-5.7226413344403082E-5" maxValue="0.26941940031129791"/>
    </cacheField>
    <cacheField name="% TỶ SUẤT LỢI NHUẬN NĂM_x000a_(auto-fill)" numFmtId="170">
      <sharedItems containsMixedTypes="1" containsNumber="1" minValue="-1.5704993135870018E-4" maxValue="2.3413828836577077"/>
    </cacheField>
    <cacheField name="GIÁ THỊ TRƯỜNG" numFmtId="165">
      <sharedItems containsString="0" containsBlank="1" containsNumber="1" minValue="31.7" maxValue="53.9"/>
    </cacheField>
    <cacheField name="TĂNG/_x000a_(GIẢM )" numFmtId="40">
      <sharedItems containsMixedTypes="1" containsNumber="1" minValue="-0.30000000000000071" maxValue="14.699999999999996"/>
    </cacheField>
    <cacheField name="% TĂNG/_x000a_(GIẢM)" numFmtId="170">
      <sharedItems containsMixedTypes="1" containsNumber="1" minValue="-9.3750000000000222E-3" maxValue="0.37499999999999989"/>
    </cacheField>
    <cacheField name="GIÁ TRỊ THỊ TRƯỜNG_x000a_(auto-fill)" numFmtId="167">
      <sharedItems containsMixedTypes="1" containsNumber="1" containsInteger="1" minValue="3170" maxValue="53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3.9750000000000001"/>
    <s v="Ngắn hạn"/>
    <n v="0.2"/>
    <n v="31.799999999999997"/>
    <n v="0.1"/>
    <n v="29.150000000000002"/>
    <n v="-0.05"/>
    <n v="25.174999999999997"/>
    <m/>
    <s v=""/>
    <m/>
    <d v="2021-03-15T00:00:00"/>
    <n v="28.5"/>
    <n v="100"/>
    <n v="7.125"/>
    <n v="0"/>
    <n v="188.90000000000009"/>
    <n v="64"/>
    <n v="188.90000000000009"/>
    <n v="7.1176254486195273E-2"/>
    <n v="0.40592707636658243"/>
    <m/>
    <s v=""/>
    <s v=""/>
    <s v=""/>
  </r>
  <r>
    <x v="0"/>
    <n v="2"/>
    <d v="2021-01-13T00:00:00"/>
    <x v="1"/>
    <x v="1"/>
    <n v="16.850000000000001"/>
    <n v="100"/>
    <n v="2.5275000000000003"/>
    <s v="Ngắn hạn"/>
    <n v="0.2"/>
    <n v="20.220000000000002"/>
    <n v="0.1"/>
    <n v="18.535000000000004"/>
    <n v="-0.05"/>
    <n v="16.0075"/>
    <m/>
    <s v=""/>
    <m/>
    <d v="2021-03-15T00:00:00"/>
    <n v="17.5"/>
    <n v="100"/>
    <n v="4.375"/>
    <n v="0"/>
    <n v="58.097499999999854"/>
    <n v="62"/>
    <n v="58.097499999999854"/>
    <n v="3.4427587105987811E-2"/>
    <n v="0.20267853699492824"/>
    <m/>
    <s v=""/>
    <s v=""/>
    <s v=""/>
  </r>
  <r>
    <x v="0"/>
    <n v="3"/>
    <d v="2021-01-13T00:00:00"/>
    <x v="2"/>
    <x v="2"/>
    <n v="25.3"/>
    <n v="100"/>
    <n v="3.7949999999999999"/>
    <s v="Ngắn hạn"/>
    <n v="0.2"/>
    <n v="30.36"/>
    <n v="0.1"/>
    <n v="27.830000000000002"/>
    <n v="-0.05"/>
    <n v="24.035"/>
    <m/>
    <s v=""/>
    <m/>
    <d v="2021-05-25T00:00:00"/>
    <n v="25.4"/>
    <n v="100"/>
    <n v="6.35"/>
    <n v="0"/>
    <n v="-0.14499999999998181"/>
    <n v="133"/>
    <n v="-0.14499999999998181"/>
    <n v="-5.7226413344403082E-5"/>
    <n v="-1.5704993135870018E-4"/>
    <m/>
    <s v=""/>
    <s v=""/>
    <s v=""/>
  </r>
  <r>
    <x v="0"/>
    <n v="4"/>
    <d v="2021-01-13T00:00:00"/>
    <x v="3"/>
    <x v="1"/>
    <n v="32.799999999999997"/>
    <n v="100"/>
    <n v="4.919999999999999"/>
    <s v="Ngắn hạn"/>
    <n v="0.2"/>
    <n v="39.359999999999992"/>
    <n v="0.1"/>
    <n v="36.08"/>
    <n v="-0.05"/>
    <n v="31.159999999999997"/>
    <m/>
    <s v=""/>
    <m/>
    <d v="2021-04-23T00:00:00"/>
    <n v="35.299999999999997"/>
    <n v="100"/>
    <n v="8.8249999999999993"/>
    <n v="0"/>
    <n v="236.25500000000011"/>
    <n v="101"/>
    <n v="236.25500000000011"/>
    <n v="7.192108179194627E-2"/>
    <n v="0.25991282033723156"/>
    <m/>
    <s v=""/>
    <s v=""/>
    <s v=""/>
  </r>
  <r>
    <x v="1"/>
    <n v="5"/>
    <d v="2021-01-18T00:00:00"/>
    <x v="4"/>
    <x v="1"/>
    <n v="32"/>
    <n v="100"/>
    <n v="4.8"/>
    <s v="Ngắn hạn"/>
    <n v="0.2"/>
    <n v="38.4"/>
    <n v="0.1"/>
    <n v="35.200000000000003"/>
    <n v="-0.05"/>
    <n v="30.4"/>
    <m/>
    <s v=""/>
    <m/>
    <m/>
    <m/>
    <m/>
    <s v=""/>
    <n v="100"/>
    <s v=""/>
    <n v="275"/>
    <s v=""/>
    <s v=""/>
    <s v=""/>
    <n v="31.7"/>
    <n v="-0.30000000000000071"/>
    <n v="-9.3750000000000222E-3"/>
    <n v="3170"/>
  </r>
  <r>
    <x v="1"/>
    <n v="6"/>
    <d v="2021-01-18T00:00:00"/>
    <x v="5"/>
    <x v="0"/>
    <n v="39.200000000000003"/>
    <n v="100"/>
    <n v="5.8800000000000008"/>
    <s v="Trung hạn"/>
    <n v="0.2"/>
    <n v="47.04"/>
    <n v="0.1"/>
    <n v="43.120000000000005"/>
    <n v="-0.05"/>
    <n v="37.24"/>
    <m/>
    <s v=""/>
    <m/>
    <m/>
    <m/>
    <m/>
    <s v=""/>
    <n v="100"/>
    <s v=""/>
    <n v="275"/>
    <s v=""/>
    <s v=""/>
    <s v=""/>
    <n v="53.9"/>
    <n v="14.699999999999996"/>
    <n v="0.37499999999999989"/>
    <n v="5390"/>
  </r>
  <r>
    <x v="1"/>
    <n v="7"/>
    <d v="2021-04-16T00:00:00"/>
    <x v="5"/>
    <x v="0"/>
    <n v="41"/>
    <n v="100"/>
    <n v="6.15"/>
    <s v="Trung hạn"/>
    <n v="0.2"/>
    <n v="49.199999999999996"/>
    <n v="0.1"/>
    <n v="45.1"/>
    <n v="-0.05"/>
    <n v="38.949999999999996"/>
    <m/>
    <s v=""/>
    <m/>
    <m/>
    <m/>
    <m/>
    <s v=""/>
    <n v="100"/>
    <s v=""/>
    <n v="187"/>
    <s v=""/>
    <s v=""/>
    <s v=""/>
    <n v="53.9"/>
    <n v="12.899999999999999"/>
    <n v="0.31463414634146336"/>
    <n v="5390"/>
  </r>
  <r>
    <x v="1"/>
    <n v="8"/>
    <d v="2021-04-22T00:00:00"/>
    <x v="5"/>
    <x v="0"/>
    <n v="40.799999999999997"/>
    <n v="200"/>
    <n v="12.239999999999998"/>
    <s v="Trung hạn"/>
    <n v="0.2"/>
    <n v="48.959999999999994"/>
    <n v="0.1"/>
    <n v="44.88"/>
    <n v="-0.05"/>
    <n v="38.76"/>
    <m/>
    <s v=""/>
    <m/>
    <d v="2021-06-02T00:00:00"/>
    <n v="52"/>
    <n v="100"/>
    <n v="13"/>
    <n v="100"/>
    <n v="1100.8800000000006"/>
    <n v="42"/>
    <n v="1100.8800000000006"/>
    <n v="0.26941940031129791"/>
    <n v="2.3413828836577077"/>
    <n v="53.9"/>
    <n v="13.100000000000001"/>
    <n v="0.3210784313725491"/>
    <n v="5390"/>
  </r>
  <r>
    <x v="2"/>
    <n v="9"/>
    <m/>
    <x v="6"/>
    <x v="3"/>
    <m/>
    <m/>
    <s v=""/>
    <m/>
    <m/>
    <s v=""/>
    <m/>
    <s v=""/>
    <m/>
    <s v=""/>
    <m/>
    <s v=""/>
    <m/>
    <m/>
    <m/>
    <m/>
    <s v=""/>
    <n v="0"/>
    <s v=""/>
    <n v="0"/>
    <s v=""/>
    <s v=""/>
    <s v=""/>
    <m/>
    <s v=""/>
    <s v=""/>
    <s v=""/>
  </r>
  <r>
    <x v="2"/>
    <n v="10"/>
    <m/>
    <x v="6"/>
    <x v="3"/>
    <m/>
    <m/>
    <s v=""/>
    <m/>
    <m/>
    <s v=""/>
    <m/>
    <s v=""/>
    <m/>
    <s v=""/>
    <m/>
    <s v=""/>
    <m/>
    <m/>
    <m/>
    <m/>
    <s v=""/>
    <n v="0"/>
    <s v=""/>
    <n v="0"/>
    <s v=""/>
    <s v=""/>
    <s v=""/>
    <m/>
    <s v=""/>
    <s v=""/>
    <s v=""/>
  </r>
  <r>
    <x v="2"/>
    <n v="11"/>
    <m/>
    <x v="6"/>
    <x v="3"/>
    <m/>
    <m/>
    <s v=""/>
    <m/>
    <m/>
    <s v=""/>
    <m/>
    <s v=""/>
    <m/>
    <s v=""/>
    <m/>
    <s v=""/>
    <m/>
    <m/>
    <m/>
    <m/>
    <s v=""/>
    <n v="0"/>
    <s v=""/>
    <n v="0"/>
    <s v=""/>
    <s v=""/>
    <s v=""/>
    <m/>
    <s v=""/>
    <s v=""/>
    <s v=""/>
  </r>
  <r>
    <x v="2"/>
    <n v="12"/>
    <m/>
    <x v="6"/>
    <x v="3"/>
    <m/>
    <m/>
    <s v=""/>
    <m/>
    <m/>
    <s v=""/>
    <m/>
    <s v=""/>
    <m/>
    <s v=""/>
    <m/>
    <s v=""/>
    <m/>
    <m/>
    <m/>
    <m/>
    <s v=""/>
    <n v="0"/>
    <s v=""/>
    <n v="0"/>
    <s v=""/>
    <s v=""/>
    <s v=""/>
    <m/>
    <s v=""/>
    <s v=""/>
    <s v=""/>
  </r>
  <r>
    <x v="2"/>
    <n v="13"/>
    <m/>
    <x v="6"/>
    <x v="3"/>
    <m/>
    <m/>
    <s v=""/>
    <m/>
    <m/>
    <s v=""/>
    <m/>
    <s v=""/>
    <m/>
    <s v=""/>
    <m/>
    <s v=""/>
    <m/>
    <m/>
    <m/>
    <m/>
    <s v=""/>
    <n v="0"/>
    <s v=""/>
    <n v="0"/>
    <s v=""/>
    <s v=""/>
    <s v=""/>
    <m/>
    <s v=""/>
    <s v=""/>
    <s v=""/>
  </r>
  <r>
    <x v="2"/>
    <n v="14"/>
    <m/>
    <x v="6"/>
    <x v="3"/>
    <m/>
    <m/>
    <s v=""/>
    <m/>
    <m/>
    <s v=""/>
    <m/>
    <s v=""/>
    <m/>
    <s v=""/>
    <m/>
    <s v=""/>
    <m/>
    <m/>
    <m/>
    <m/>
    <s v=""/>
    <n v="0"/>
    <s v=""/>
    <n v="0"/>
    <s v=""/>
    <s v=""/>
    <s v=""/>
    <m/>
    <s v=""/>
    <s v=""/>
    <s v=""/>
  </r>
  <r>
    <x v="2"/>
    <n v="15"/>
    <m/>
    <x v="6"/>
    <x v="3"/>
    <m/>
    <m/>
    <s v=""/>
    <m/>
    <m/>
    <s v=""/>
    <m/>
    <s v=""/>
    <m/>
    <s v=""/>
    <m/>
    <s v=""/>
    <m/>
    <m/>
    <m/>
    <m/>
    <s v=""/>
    <n v="0"/>
    <s v=""/>
    <n v="0"/>
    <s v=""/>
    <s v=""/>
    <s v=""/>
    <m/>
    <s v=""/>
    <s v=""/>
    <s v=""/>
  </r>
  <r>
    <x v="2"/>
    <n v="16"/>
    <m/>
    <x v="6"/>
    <x v="3"/>
    <m/>
    <m/>
    <s v=""/>
    <m/>
    <m/>
    <s v=""/>
    <m/>
    <s v=""/>
    <m/>
    <s v=""/>
    <m/>
    <s v=""/>
    <m/>
    <m/>
    <m/>
    <m/>
    <s v=""/>
    <n v="0"/>
    <s v=""/>
    <n v="0"/>
    <s v=""/>
    <s v=""/>
    <s v=""/>
    <m/>
    <s v=""/>
    <s v=""/>
    <s v=""/>
  </r>
  <r>
    <x v="2"/>
    <n v="17"/>
    <m/>
    <x v="6"/>
    <x v="3"/>
    <m/>
    <m/>
    <s v=""/>
    <m/>
    <m/>
    <s v=""/>
    <m/>
    <s v=""/>
    <m/>
    <s v=""/>
    <m/>
    <s v=""/>
    <m/>
    <m/>
    <m/>
    <m/>
    <s v=""/>
    <n v="0"/>
    <s v=""/>
    <n v="0"/>
    <s v=""/>
    <s v=""/>
    <s v=""/>
    <m/>
    <s v=""/>
    <s v=""/>
    <s v=""/>
  </r>
  <r>
    <x v="2"/>
    <n v="18"/>
    <m/>
    <x v="6"/>
    <x v="3"/>
    <m/>
    <m/>
    <s v=""/>
    <m/>
    <m/>
    <s v=""/>
    <m/>
    <s v=""/>
    <m/>
    <s v=""/>
    <m/>
    <s v=""/>
    <m/>
    <m/>
    <m/>
    <m/>
    <s v=""/>
    <n v="0"/>
    <s v=""/>
    <n v="0"/>
    <s v=""/>
    <s v=""/>
    <s v=""/>
    <m/>
    <s v=""/>
    <s v=""/>
    <s v=""/>
  </r>
  <r>
    <x v="2"/>
    <n v="19"/>
    <m/>
    <x v="6"/>
    <x v="3"/>
    <m/>
    <m/>
    <s v=""/>
    <m/>
    <m/>
    <s v=""/>
    <m/>
    <s v=""/>
    <m/>
    <s v=""/>
    <m/>
    <s v=""/>
    <m/>
    <m/>
    <m/>
    <m/>
    <s v=""/>
    <n v="0"/>
    <s v=""/>
    <n v="0"/>
    <s v=""/>
    <s v=""/>
    <s v=""/>
    <m/>
    <s v=""/>
    <s v=""/>
    <s v=""/>
  </r>
  <r>
    <x v="2"/>
    <n v="20"/>
    <m/>
    <x v="6"/>
    <x v="3"/>
    <m/>
    <m/>
    <s v=""/>
    <m/>
    <m/>
    <s v=""/>
    <m/>
    <s v=""/>
    <m/>
    <s v=""/>
    <m/>
    <s v=""/>
    <m/>
    <m/>
    <m/>
    <m/>
    <s v=""/>
    <n v="0"/>
    <s v=""/>
    <n v="0"/>
    <s v=""/>
    <s v=""/>
    <s v=""/>
    <m/>
    <s v=""/>
    <s v=""/>
    <s v=""/>
  </r>
  <r>
    <x v="2"/>
    <n v="21"/>
    <m/>
    <x v="6"/>
    <x v="3"/>
    <m/>
    <m/>
    <s v=""/>
    <m/>
    <m/>
    <s v=""/>
    <m/>
    <s v=""/>
    <m/>
    <s v=""/>
    <m/>
    <s v=""/>
    <m/>
    <m/>
    <m/>
    <m/>
    <s v=""/>
    <n v="0"/>
    <s v=""/>
    <n v="0"/>
    <s v=""/>
    <s v=""/>
    <s v=""/>
    <m/>
    <s v=""/>
    <s v=""/>
    <s v=""/>
  </r>
  <r>
    <x v="2"/>
    <n v="22"/>
    <m/>
    <x v="6"/>
    <x v="3"/>
    <m/>
    <m/>
    <s v=""/>
    <m/>
    <m/>
    <s v=""/>
    <m/>
    <s v=""/>
    <m/>
    <s v=""/>
    <m/>
    <s v=""/>
    <m/>
    <m/>
    <m/>
    <m/>
    <s v=""/>
    <n v="0"/>
    <s v=""/>
    <n v="0"/>
    <s v=""/>
    <s v=""/>
    <s v=""/>
    <m/>
    <s v=""/>
    <s v=""/>
    <s v=""/>
  </r>
  <r>
    <x v="2"/>
    <n v="23"/>
    <m/>
    <x v="6"/>
    <x v="3"/>
    <m/>
    <m/>
    <s v=""/>
    <m/>
    <m/>
    <s v=""/>
    <m/>
    <s v=""/>
    <m/>
    <s v=""/>
    <m/>
    <s v=""/>
    <m/>
    <m/>
    <m/>
    <m/>
    <s v=""/>
    <n v="0"/>
    <s v=""/>
    <n v="0"/>
    <s v=""/>
    <s v=""/>
    <s v=""/>
    <m/>
    <s v=""/>
    <s v=""/>
    <s v=""/>
  </r>
  <r>
    <x v="2"/>
    <n v="24"/>
    <m/>
    <x v="6"/>
    <x v="3"/>
    <m/>
    <m/>
    <s v=""/>
    <m/>
    <m/>
    <s v=""/>
    <m/>
    <s v=""/>
    <m/>
    <s v=""/>
    <m/>
    <s v=""/>
    <m/>
    <m/>
    <m/>
    <m/>
    <s v=""/>
    <n v="0"/>
    <s v=""/>
    <n v="0"/>
    <s v=""/>
    <s v=""/>
    <s v=""/>
    <m/>
    <s v=""/>
    <s v=""/>
    <s v=""/>
  </r>
  <r>
    <x v="2"/>
    <n v="25"/>
    <m/>
    <x v="6"/>
    <x v="3"/>
    <m/>
    <m/>
    <s v=""/>
    <m/>
    <m/>
    <s v=""/>
    <m/>
    <s v=""/>
    <m/>
    <s v=""/>
    <m/>
    <s v=""/>
    <m/>
    <m/>
    <m/>
    <m/>
    <s v=""/>
    <n v="0"/>
    <s v=""/>
    <n v="0"/>
    <s v=""/>
    <s v=""/>
    <s v=""/>
    <m/>
    <s v=""/>
    <s v=""/>
    <s v=""/>
  </r>
  <r>
    <x v="2"/>
    <n v="26"/>
    <m/>
    <x v="6"/>
    <x v="3"/>
    <m/>
    <m/>
    <s v=""/>
    <m/>
    <m/>
    <s v=""/>
    <m/>
    <s v=""/>
    <m/>
    <s v=""/>
    <m/>
    <s v=""/>
    <m/>
    <m/>
    <m/>
    <m/>
    <s v=""/>
    <n v="0"/>
    <s v=""/>
    <n v="0"/>
    <s v=""/>
    <s v=""/>
    <s v=""/>
    <m/>
    <s v=""/>
    <s v=""/>
    <s v=""/>
  </r>
  <r>
    <x v="2"/>
    <n v="27"/>
    <m/>
    <x v="6"/>
    <x v="3"/>
    <m/>
    <m/>
    <s v=""/>
    <m/>
    <m/>
    <s v=""/>
    <m/>
    <s v=""/>
    <m/>
    <s v=""/>
    <m/>
    <s v=""/>
    <m/>
    <m/>
    <m/>
    <m/>
    <s v=""/>
    <n v="0"/>
    <s v=""/>
    <n v="0"/>
    <s v=""/>
    <s v=""/>
    <s v=""/>
    <m/>
    <s v=""/>
    <s v=""/>
    <s v=""/>
  </r>
  <r>
    <x v="2"/>
    <n v="28"/>
    <m/>
    <x v="6"/>
    <x v="3"/>
    <m/>
    <m/>
    <s v=""/>
    <m/>
    <m/>
    <s v=""/>
    <m/>
    <s v=""/>
    <m/>
    <s v=""/>
    <m/>
    <s v=""/>
    <m/>
    <m/>
    <m/>
    <m/>
    <s v=""/>
    <n v="0"/>
    <s v=""/>
    <n v="0"/>
    <s v=""/>
    <s v=""/>
    <s v=""/>
    <m/>
    <s v=""/>
    <s v=""/>
    <s v=""/>
  </r>
  <r>
    <x v="2"/>
    <n v="29"/>
    <m/>
    <x v="6"/>
    <x v="3"/>
    <m/>
    <m/>
    <s v=""/>
    <m/>
    <m/>
    <s v=""/>
    <m/>
    <s v=""/>
    <m/>
    <s v=""/>
    <m/>
    <s v=""/>
    <m/>
    <m/>
    <m/>
    <m/>
    <s v=""/>
    <n v="0"/>
    <s v=""/>
    <n v="0"/>
    <s v=""/>
    <s v=""/>
    <s v=""/>
    <m/>
    <s v=""/>
    <s v=""/>
    <s v=""/>
  </r>
  <r>
    <x v="2"/>
    <n v="30"/>
    <m/>
    <x v="6"/>
    <x v="3"/>
    <m/>
    <m/>
    <s v=""/>
    <m/>
    <m/>
    <s v=""/>
    <m/>
    <s v=""/>
    <m/>
    <s v=""/>
    <m/>
    <s v=""/>
    <m/>
    <m/>
    <m/>
    <m/>
    <s v=""/>
    <n v="0"/>
    <s v=""/>
    <n v="0"/>
    <s v=""/>
    <s v=""/>
    <s v=""/>
    <m/>
    <s v=""/>
    <s v=""/>
    <s v=""/>
  </r>
  <r>
    <x v="2"/>
    <n v="31"/>
    <m/>
    <x v="6"/>
    <x v="3"/>
    <m/>
    <m/>
    <s v=""/>
    <m/>
    <m/>
    <s v=""/>
    <m/>
    <s v=""/>
    <m/>
    <s v=""/>
    <m/>
    <s v=""/>
    <m/>
    <m/>
    <m/>
    <m/>
    <s v=""/>
    <n v="0"/>
    <s v=""/>
    <n v="0"/>
    <s v=""/>
    <s v=""/>
    <s v=""/>
    <m/>
    <s v=""/>
    <s v=""/>
    <s v=""/>
  </r>
  <r>
    <x v="2"/>
    <n v="32"/>
    <m/>
    <x v="6"/>
    <x v="3"/>
    <m/>
    <m/>
    <s v=""/>
    <m/>
    <m/>
    <s v=""/>
    <m/>
    <s v=""/>
    <m/>
    <s v=""/>
    <m/>
    <s v=""/>
    <m/>
    <m/>
    <m/>
    <m/>
    <s v=""/>
    <n v="0"/>
    <s v=""/>
    <n v="0"/>
    <s v=""/>
    <s v=""/>
    <s v=""/>
    <m/>
    <s v=""/>
    <s v=""/>
    <s v=""/>
  </r>
  <r>
    <x v="2"/>
    <n v="33"/>
    <m/>
    <x v="6"/>
    <x v="3"/>
    <m/>
    <m/>
    <s v=""/>
    <m/>
    <m/>
    <s v=""/>
    <m/>
    <s v=""/>
    <m/>
    <s v=""/>
    <m/>
    <s v=""/>
    <m/>
    <m/>
    <m/>
    <m/>
    <s v=""/>
    <n v="0"/>
    <s v=""/>
    <n v="0"/>
    <s v=""/>
    <s v=""/>
    <s v=""/>
    <m/>
    <s v=""/>
    <s v=""/>
    <s v=""/>
  </r>
  <r>
    <x v="2"/>
    <n v="34"/>
    <m/>
    <x v="6"/>
    <x v="3"/>
    <m/>
    <m/>
    <s v=""/>
    <m/>
    <m/>
    <s v=""/>
    <m/>
    <s v=""/>
    <m/>
    <s v=""/>
    <m/>
    <s v=""/>
    <m/>
    <m/>
    <m/>
    <m/>
    <s v=""/>
    <n v="0"/>
    <s v=""/>
    <n v="0"/>
    <s v=""/>
    <s v=""/>
    <s v=""/>
    <m/>
    <s v=""/>
    <s v=""/>
    <s v=""/>
  </r>
  <r>
    <x v="2"/>
    <n v="35"/>
    <m/>
    <x v="6"/>
    <x v="3"/>
    <m/>
    <m/>
    <s v=""/>
    <m/>
    <m/>
    <s v=""/>
    <m/>
    <s v=""/>
    <m/>
    <s v=""/>
    <m/>
    <s v=""/>
    <m/>
    <m/>
    <m/>
    <m/>
    <s v=""/>
    <n v="0"/>
    <s v=""/>
    <n v="0"/>
    <s v=""/>
    <s v=""/>
    <s v=""/>
    <m/>
    <s v=""/>
    <s v=""/>
    <s v=""/>
  </r>
  <r>
    <x v="2"/>
    <n v="36"/>
    <m/>
    <x v="6"/>
    <x v="3"/>
    <m/>
    <m/>
    <s v=""/>
    <m/>
    <m/>
    <s v=""/>
    <m/>
    <s v=""/>
    <m/>
    <s v=""/>
    <m/>
    <s v=""/>
    <m/>
    <m/>
    <m/>
    <m/>
    <s v=""/>
    <n v="0"/>
    <s v=""/>
    <n v="0"/>
    <s v=""/>
    <s v=""/>
    <s v=""/>
    <m/>
    <s v=""/>
    <s v=""/>
    <s v=""/>
  </r>
  <r>
    <x v="2"/>
    <n v="37"/>
    <m/>
    <x v="6"/>
    <x v="3"/>
    <m/>
    <m/>
    <s v=""/>
    <m/>
    <m/>
    <s v=""/>
    <m/>
    <s v=""/>
    <m/>
    <s v=""/>
    <m/>
    <s v=""/>
    <m/>
    <m/>
    <m/>
    <m/>
    <s v=""/>
    <n v="0"/>
    <s v=""/>
    <n v="0"/>
    <s v=""/>
    <s v=""/>
    <s v=""/>
    <m/>
    <s v=""/>
    <s v=""/>
    <s v=""/>
  </r>
  <r>
    <x v="2"/>
    <n v="38"/>
    <m/>
    <x v="6"/>
    <x v="3"/>
    <m/>
    <m/>
    <s v=""/>
    <m/>
    <m/>
    <s v=""/>
    <m/>
    <s v=""/>
    <m/>
    <s v=""/>
    <m/>
    <s v=""/>
    <m/>
    <m/>
    <m/>
    <m/>
    <s v=""/>
    <n v="0"/>
    <s v=""/>
    <n v="0"/>
    <s v=""/>
    <s v=""/>
    <s v=""/>
    <m/>
    <s v=""/>
    <s v=""/>
    <s v=""/>
  </r>
  <r>
    <x v="2"/>
    <n v="39"/>
    <m/>
    <x v="6"/>
    <x v="3"/>
    <m/>
    <m/>
    <s v=""/>
    <m/>
    <m/>
    <s v=""/>
    <m/>
    <s v=""/>
    <m/>
    <s v=""/>
    <m/>
    <s v=""/>
    <m/>
    <m/>
    <m/>
    <m/>
    <s v=""/>
    <n v="0"/>
    <s v=""/>
    <n v="0"/>
    <s v=""/>
    <s v=""/>
    <s v=""/>
    <m/>
    <s v=""/>
    <s v=""/>
    <s v=""/>
  </r>
  <r>
    <x v="2"/>
    <n v="40"/>
    <m/>
    <x v="6"/>
    <x v="3"/>
    <m/>
    <m/>
    <s v=""/>
    <m/>
    <m/>
    <s v=""/>
    <m/>
    <s v=""/>
    <m/>
    <s v=""/>
    <m/>
    <s v=""/>
    <m/>
    <m/>
    <m/>
    <m/>
    <s v=""/>
    <n v="0"/>
    <s v=""/>
    <n v="0"/>
    <s v=""/>
    <s v=""/>
    <s v=""/>
    <m/>
    <s v=""/>
    <s v=""/>
    <s v=""/>
  </r>
  <r>
    <x v="2"/>
    <n v="41"/>
    <m/>
    <x v="6"/>
    <x v="3"/>
    <m/>
    <m/>
    <s v=""/>
    <m/>
    <m/>
    <s v=""/>
    <m/>
    <s v=""/>
    <m/>
    <s v=""/>
    <m/>
    <s v=""/>
    <m/>
    <m/>
    <m/>
    <m/>
    <s v=""/>
    <n v="0"/>
    <s v=""/>
    <n v="0"/>
    <s v=""/>
    <s v=""/>
    <s v=""/>
    <m/>
    <s v=""/>
    <s v=""/>
    <s v=""/>
  </r>
  <r>
    <x v="2"/>
    <n v="42"/>
    <m/>
    <x v="6"/>
    <x v="3"/>
    <m/>
    <m/>
    <s v=""/>
    <m/>
    <m/>
    <s v=""/>
    <m/>
    <s v=""/>
    <m/>
    <s v=""/>
    <m/>
    <s v=""/>
    <m/>
    <m/>
    <m/>
    <m/>
    <s v=""/>
    <n v="0"/>
    <s v=""/>
    <n v="0"/>
    <s v=""/>
    <s v=""/>
    <s v=""/>
    <m/>
    <s v=""/>
    <s v=""/>
    <s v=""/>
  </r>
  <r>
    <x v="2"/>
    <n v="43"/>
    <m/>
    <x v="6"/>
    <x v="3"/>
    <m/>
    <m/>
    <s v=""/>
    <m/>
    <m/>
    <s v=""/>
    <m/>
    <s v=""/>
    <m/>
    <s v=""/>
    <m/>
    <s v=""/>
    <m/>
    <m/>
    <m/>
    <m/>
    <s v=""/>
    <n v="0"/>
    <s v=""/>
    <n v="0"/>
    <s v=""/>
    <s v=""/>
    <s v=""/>
    <m/>
    <s v=""/>
    <s v=""/>
    <s v=""/>
  </r>
  <r>
    <x v="2"/>
    <n v="44"/>
    <m/>
    <x v="6"/>
    <x v="3"/>
    <m/>
    <m/>
    <s v=""/>
    <m/>
    <m/>
    <s v=""/>
    <m/>
    <s v=""/>
    <m/>
    <s v=""/>
    <m/>
    <s v=""/>
    <m/>
    <m/>
    <m/>
    <m/>
    <s v=""/>
    <n v="0"/>
    <s v=""/>
    <n v="0"/>
    <s v=""/>
    <s v=""/>
    <s v=""/>
    <m/>
    <s v=""/>
    <s v=""/>
    <s v=""/>
  </r>
  <r>
    <x v="2"/>
    <n v="45"/>
    <m/>
    <x v="6"/>
    <x v="3"/>
    <m/>
    <m/>
    <s v=""/>
    <m/>
    <m/>
    <s v=""/>
    <m/>
    <s v=""/>
    <m/>
    <s v=""/>
    <m/>
    <s v=""/>
    <m/>
    <m/>
    <m/>
    <m/>
    <s v=""/>
    <n v="0"/>
    <s v=""/>
    <n v="0"/>
    <s v=""/>
    <s v=""/>
    <s v=""/>
    <m/>
    <s v=""/>
    <s v=""/>
    <s v=""/>
  </r>
  <r>
    <x v="2"/>
    <n v="46"/>
    <m/>
    <x v="6"/>
    <x v="3"/>
    <m/>
    <m/>
    <s v=""/>
    <m/>
    <m/>
    <s v=""/>
    <m/>
    <s v=""/>
    <m/>
    <s v=""/>
    <m/>
    <s v=""/>
    <m/>
    <m/>
    <m/>
    <m/>
    <s v=""/>
    <n v="0"/>
    <s v=""/>
    <n v="0"/>
    <s v=""/>
    <s v=""/>
    <s v=""/>
    <m/>
    <s v=""/>
    <s v=""/>
    <s v=""/>
  </r>
  <r>
    <x v="2"/>
    <n v="47"/>
    <m/>
    <x v="6"/>
    <x v="3"/>
    <m/>
    <m/>
    <s v=""/>
    <m/>
    <m/>
    <s v=""/>
    <m/>
    <s v=""/>
    <m/>
    <s v=""/>
    <m/>
    <s v=""/>
    <m/>
    <m/>
    <m/>
    <m/>
    <s v=""/>
    <n v="0"/>
    <s v=""/>
    <n v="0"/>
    <s v=""/>
    <s v=""/>
    <s v=""/>
    <m/>
    <s v=""/>
    <s v=""/>
    <s v=""/>
  </r>
  <r>
    <x v="2"/>
    <n v="48"/>
    <m/>
    <x v="6"/>
    <x v="3"/>
    <m/>
    <m/>
    <s v=""/>
    <m/>
    <m/>
    <s v=""/>
    <m/>
    <s v=""/>
    <m/>
    <s v=""/>
    <m/>
    <s v=""/>
    <m/>
    <m/>
    <m/>
    <m/>
    <s v=""/>
    <n v="0"/>
    <s v=""/>
    <n v="0"/>
    <s v=""/>
    <s v=""/>
    <s v=""/>
    <m/>
    <s v=""/>
    <s v=""/>
    <s v=""/>
  </r>
  <r>
    <x v="2"/>
    <n v="49"/>
    <m/>
    <x v="6"/>
    <x v="3"/>
    <m/>
    <m/>
    <s v=""/>
    <m/>
    <m/>
    <s v=""/>
    <m/>
    <s v=""/>
    <m/>
    <s v=""/>
    <m/>
    <s v=""/>
    <m/>
    <m/>
    <m/>
    <m/>
    <s v=""/>
    <n v="0"/>
    <s v=""/>
    <n v="0"/>
    <s v=""/>
    <s v=""/>
    <s v=""/>
    <m/>
    <s v=""/>
    <s v=""/>
    <s v=""/>
  </r>
  <r>
    <x v="2"/>
    <n v="50"/>
    <m/>
    <x v="6"/>
    <x v="3"/>
    <m/>
    <m/>
    <s v=""/>
    <m/>
    <m/>
    <s v=""/>
    <m/>
    <s v=""/>
    <m/>
    <s v=""/>
    <m/>
    <s v=""/>
    <m/>
    <m/>
    <m/>
    <m/>
    <s v=""/>
    <n v="0"/>
    <s v=""/>
    <n v="0"/>
    <s v=""/>
    <s v=""/>
    <s v=""/>
    <m/>
    <s v=""/>
    <s v=""/>
    <s v=""/>
  </r>
  <r>
    <x v="2"/>
    <n v="51"/>
    <m/>
    <x v="6"/>
    <x v="3"/>
    <m/>
    <m/>
    <s v=""/>
    <m/>
    <m/>
    <s v=""/>
    <m/>
    <s v=""/>
    <m/>
    <s v=""/>
    <m/>
    <s v=""/>
    <m/>
    <m/>
    <m/>
    <m/>
    <s v=""/>
    <n v="0"/>
    <s v=""/>
    <n v="0"/>
    <s v=""/>
    <s v=""/>
    <s v=""/>
    <m/>
    <s v=""/>
    <s v=""/>
    <s v=""/>
  </r>
  <r>
    <x v="2"/>
    <n v="52"/>
    <m/>
    <x v="6"/>
    <x v="3"/>
    <m/>
    <m/>
    <s v=""/>
    <m/>
    <m/>
    <s v=""/>
    <m/>
    <s v=""/>
    <m/>
    <s v=""/>
    <m/>
    <s v=""/>
    <m/>
    <m/>
    <m/>
    <m/>
    <s v=""/>
    <n v="0"/>
    <s v=""/>
    <n v="0"/>
    <s v=""/>
    <s v=""/>
    <s v=""/>
    <m/>
    <s v=""/>
    <s v=""/>
    <s v=""/>
  </r>
  <r>
    <x v="2"/>
    <n v="53"/>
    <m/>
    <x v="6"/>
    <x v="3"/>
    <m/>
    <m/>
    <s v=""/>
    <m/>
    <m/>
    <s v=""/>
    <m/>
    <s v=""/>
    <m/>
    <s v=""/>
    <m/>
    <s v=""/>
    <m/>
    <m/>
    <m/>
    <m/>
    <s v=""/>
    <n v="0"/>
    <s v=""/>
    <n v="0"/>
    <s v=""/>
    <s v=""/>
    <s v=""/>
    <m/>
    <s v=""/>
    <s v=""/>
    <s v=""/>
  </r>
  <r>
    <x v="2"/>
    <n v="54"/>
    <m/>
    <x v="6"/>
    <x v="3"/>
    <m/>
    <m/>
    <s v=""/>
    <m/>
    <m/>
    <s v=""/>
    <m/>
    <s v=""/>
    <m/>
    <s v=""/>
    <m/>
    <s v=""/>
    <m/>
    <m/>
    <m/>
    <m/>
    <s v=""/>
    <n v="0"/>
    <s v=""/>
    <n v="0"/>
    <s v=""/>
    <s v=""/>
    <s v=""/>
    <m/>
    <s v=""/>
    <s v=""/>
    <s v=""/>
  </r>
  <r>
    <x v="2"/>
    <n v="55"/>
    <m/>
    <x v="6"/>
    <x v="3"/>
    <m/>
    <m/>
    <s v=""/>
    <m/>
    <m/>
    <s v=""/>
    <m/>
    <s v=""/>
    <m/>
    <s v=""/>
    <m/>
    <s v=""/>
    <m/>
    <m/>
    <m/>
    <m/>
    <s v=""/>
    <n v="0"/>
    <s v=""/>
    <n v="0"/>
    <s v=""/>
    <s v=""/>
    <s v=""/>
    <m/>
    <s v=""/>
    <s v=""/>
    <s v=""/>
  </r>
  <r>
    <x v="2"/>
    <n v="56"/>
    <m/>
    <x v="6"/>
    <x v="3"/>
    <m/>
    <m/>
    <s v=""/>
    <m/>
    <m/>
    <s v=""/>
    <m/>
    <s v=""/>
    <m/>
    <s v=""/>
    <m/>
    <s v=""/>
    <m/>
    <m/>
    <m/>
    <m/>
    <s v=""/>
    <n v="0"/>
    <s v=""/>
    <n v="0"/>
    <s v=""/>
    <s v=""/>
    <s v=""/>
    <m/>
    <s v=""/>
    <s v=""/>
    <s v=""/>
  </r>
  <r>
    <x v="2"/>
    <n v="57"/>
    <m/>
    <x v="6"/>
    <x v="3"/>
    <m/>
    <m/>
    <s v=""/>
    <m/>
    <m/>
    <s v=""/>
    <m/>
    <s v=""/>
    <m/>
    <s v=""/>
    <m/>
    <s v=""/>
    <m/>
    <m/>
    <m/>
    <m/>
    <s v=""/>
    <n v="0"/>
    <s v=""/>
    <n v="0"/>
    <s v=""/>
    <s v=""/>
    <s v=""/>
    <m/>
    <s v=""/>
    <s v=""/>
    <s v=""/>
  </r>
  <r>
    <x v="2"/>
    <n v="58"/>
    <m/>
    <x v="6"/>
    <x v="3"/>
    <m/>
    <m/>
    <s v=""/>
    <m/>
    <m/>
    <s v=""/>
    <m/>
    <s v=""/>
    <m/>
    <s v=""/>
    <m/>
    <s v=""/>
    <m/>
    <m/>
    <m/>
    <m/>
    <s v=""/>
    <n v="0"/>
    <s v=""/>
    <n v="0"/>
    <s v=""/>
    <s v=""/>
    <s v=""/>
    <m/>
    <s v=""/>
    <s v=""/>
    <s v=""/>
  </r>
  <r>
    <x v="2"/>
    <n v="59"/>
    <m/>
    <x v="6"/>
    <x v="3"/>
    <m/>
    <m/>
    <s v=""/>
    <m/>
    <m/>
    <s v=""/>
    <m/>
    <s v=""/>
    <m/>
    <s v=""/>
    <m/>
    <s v=""/>
    <m/>
    <m/>
    <m/>
    <m/>
    <s v=""/>
    <n v="0"/>
    <s v=""/>
    <n v="0"/>
    <s v=""/>
    <s v=""/>
    <s v=""/>
    <m/>
    <s v=""/>
    <s v=""/>
    <s v=""/>
  </r>
  <r>
    <x v="2"/>
    <n v="60"/>
    <m/>
    <x v="6"/>
    <x v="3"/>
    <m/>
    <m/>
    <s v=""/>
    <m/>
    <m/>
    <s v=""/>
    <m/>
    <s v=""/>
    <m/>
    <s v=""/>
    <m/>
    <s v=""/>
    <m/>
    <m/>
    <m/>
    <m/>
    <s v=""/>
    <n v="0"/>
    <s v=""/>
    <n v="0"/>
    <s v=""/>
    <s v=""/>
    <s v=""/>
    <m/>
    <s v=""/>
    <s v=""/>
    <s v=""/>
  </r>
  <r>
    <x v="2"/>
    <n v="61"/>
    <m/>
    <x v="6"/>
    <x v="3"/>
    <m/>
    <m/>
    <s v=""/>
    <m/>
    <m/>
    <s v=""/>
    <m/>
    <s v=""/>
    <m/>
    <s v=""/>
    <m/>
    <s v=""/>
    <m/>
    <m/>
    <m/>
    <m/>
    <s v=""/>
    <n v="0"/>
    <s v=""/>
    <n v="0"/>
    <s v=""/>
    <s v=""/>
    <s v=""/>
    <m/>
    <s v=""/>
    <s v=""/>
    <s v=""/>
  </r>
  <r>
    <x v="2"/>
    <n v="62"/>
    <m/>
    <x v="6"/>
    <x v="3"/>
    <m/>
    <m/>
    <s v=""/>
    <m/>
    <m/>
    <s v=""/>
    <m/>
    <s v=""/>
    <m/>
    <s v=""/>
    <m/>
    <s v=""/>
    <m/>
    <m/>
    <m/>
    <m/>
    <s v=""/>
    <n v="0"/>
    <s v=""/>
    <n v="0"/>
    <s v=""/>
    <s v=""/>
    <s v=""/>
    <m/>
    <s v=""/>
    <s v=""/>
    <s v=""/>
  </r>
  <r>
    <x v="2"/>
    <n v="63"/>
    <m/>
    <x v="6"/>
    <x v="3"/>
    <m/>
    <m/>
    <s v=""/>
    <m/>
    <m/>
    <s v=""/>
    <m/>
    <s v=""/>
    <m/>
    <s v=""/>
    <m/>
    <s v=""/>
    <m/>
    <m/>
    <m/>
    <m/>
    <s v=""/>
    <n v="0"/>
    <s v=""/>
    <n v="0"/>
    <s v=""/>
    <s v=""/>
    <s v=""/>
    <m/>
    <s v=""/>
    <s v=""/>
    <s v=""/>
  </r>
  <r>
    <x v="2"/>
    <n v="64"/>
    <m/>
    <x v="6"/>
    <x v="3"/>
    <m/>
    <m/>
    <s v=""/>
    <m/>
    <m/>
    <s v=""/>
    <m/>
    <s v=""/>
    <m/>
    <s v=""/>
    <m/>
    <s v=""/>
    <m/>
    <m/>
    <m/>
    <m/>
    <s v=""/>
    <n v="0"/>
    <s v=""/>
    <n v="0"/>
    <s v=""/>
    <s v=""/>
    <s v=""/>
    <m/>
    <s v=""/>
    <s v=""/>
    <s v=""/>
  </r>
  <r>
    <x v="2"/>
    <n v="65"/>
    <m/>
    <x v="6"/>
    <x v="3"/>
    <m/>
    <m/>
    <s v=""/>
    <m/>
    <m/>
    <s v=""/>
    <m/>
    <s v=""/>
    <m/>
    <s v=""/>
    <m/>
    <s v=""/>
    <m/>
    <m/>
    <m/>
    <m/>
    <s v=""/>
    <n v="0"/>
    <s v=""/>
    <n v="0"/>
    <s v=""/>
    <s v=""/>
    <s v=""/>
    <m/>
    <s v=""/>
    <s v=""/>
    <s v=""/>
  </r>
  <r>
    <x v="2"/>
    <n v="66"/>
    <m/>
    <x v="6"/>
    <x v="3"/>
    <m/>
    <m/>
    <s v=""/>
    <m/>
    <m/>
    <s v=""/>
    <m/>
    <s v=""/>
    <m/>
    <s v=""/>
    <m/>
    <s v=""/>
    <m/>
    <m/>
    <m/>
    <m/>
    <s v=""/>
    <n v="0"/>
    <s v=""/>
    <n v="0"/>
    <s v=""/>
    <s v=""/>
    <s v=""/>
    <m/>
    <s v=""/>
    <s v=""/>
    <s v=""/>
  </r>
  <r>
    <x v="2"/>
    <n v="67"/>
    <m/>
    <x v="6"/>
    <x v="3"/>
    <m/>
    <m/>
    <s v=""/>
    <m/>
    <m/>
    <s v=""/>
    <m/>
    <s v=""/>
    <m/>
    <s v=""/>
    <m/>
    <s v=""/>
    <m/>
    <m/>
    <m/>
    <m/>
    <s v=""/>
    <n v="0"/>
    <s v=""/>
    <n v="0"/>
    <s v=""/>
    <s v=""/>
    <s v=""/>
    <m/>
    <s v=""/>
    <s v=""/>
    <s v=""/>
  </r>
  <r>
    <x v="2"/>
    <n v="68"/>
    <m/>
    <x v="6"/>
    <x v="3"/>
    <m/>
    <m/>
    <s v=""/>
    <m/>
    <m/>
    <s v=""/>
    <m/>
    <s v=""/>
    <m/>
    <s v=""/>
    <m/>
    <s v=""/>
    <m/>
    <m/>
    <m/>
    <m/>
    <s v=""/>
    <n v="0"/>
    <s v=""/>
    <n v="0"/>
    <s v=""/>
    <s v=""/>
    <s v=""/>
    <m/>
    <s v=""/>
    <s v=""/>
    <s v=""/>
  </r>
  <r>
    <x v="2"/>
    <n v="69"/>
    <m/>
    <x v="6"/>
    <x v="3"/>
    <m/>
    <m/>
    <s v=""/>
    <m/>
    <m/>
    <s v=""/>
    <m/>
    <s v=""/>
    <m/>
    <s v=""/>
    <m/>
    <s v=""/>
    <m/>
    <m/>
    <m/>
    <m/>
    <s v=""/>
    <n v="0"/>
    <s v=""/>
    <n v="0"/>
    <s v=""/>
    <s v=""/>
    <s v=""/>
    <m/>
    <s v=""/>
    <s v=""/>
    <s v=""/>
  </r>
  <r>
    <x v="2"/>
    <n v="70"/>
    <m/>
    <x v="6"/>
    <x v="3"/>
    <m/>
    <m/>
    <s v=""/>
    <m/>
    <m/>
    <s v=""/>
    <m/>
    <s v=""/>
    <m/>
    <s v=""/>
    <m/>
    <s v=""/>
    <m/>
    <m/>
    <m/>
    <m/>
    <s v=""/>
    <n v="0"/>
    <s v=""/>
    <n v="0"/>
    <s v=""/>
    <s v=""/>
    <s v=""/>
    <m/>
    <s v=""/>
    <s v=""/>
    <s v=""/>
  </r>
  <r>
    <x v="2"/>
    <n v="71"/>
    <m/>
    <x v="6"/>
    <x v="3"/>
    <m/>
    <m/>
    <s v=""/>
    <m/>
    <m/>
    <s v=""/>
    <m/>
    <s v=""/>
    <m/>
    <s v=""/>
    <m/>
    <s v=""/>
    <m/>
    <m/>
    <m/>
    <m/>
    <s v=""/>
    <n v="0"/>
    <s v=""/>
    <n v="0"/>
    <s v=""/>
    <s v=""/>
    <s v=""/>
    <m/>
    <s v=""/>
    <s v=""/>
    <s v=""/>
  </r>
  <r>
    <x v="2"/>
    <n v="72"/>
    <m/>
    <x v="6"/>
    <x v="3"/>
    <m/>
    <m/>
    <s v=""/>
    <m/>
    <m/>
    <s v=""/>
    <m/>
    <s v=""/>
    <m/>
    <s v=""/>
    <m/>
    <s v=""/>
    <m/>
    <m/>
    <m/>
    <m/>
    <s v=""/>
    <n v="0"/>
    <s v=""/>
    <n v="0"/>
    <s v=""/>
    <s v=""/>
    <s v=""/>
    <m/>
    <s v=""/>
    <s v=""/>
    <s v=""/>
  </r>
  <r>
    <x v="2"/>
    <n v="73"/>
    <m/>
    <x v="6"/>
    <x v="3"/>
    <m/>
    <m/>
    <s v=""/>
    <m/>
    <m/>
    <s v=""/>
    <m/>
    <s v=""/>
    <m/>
    <s v=""/>
    <m/>
    <s v=""/>
    <m/>
    <m/>
    <m/>
    <m/>
    <s v=""/>
    <n v="0"/>
    <s v=""/>
    <n v="0"/>
    <s v=""/>
    <s v=""/>
    <s v=""/>
    <m/>
    <s v=""/>
    <s v=""/>
    <s v=""/>
  </r>
  <r>
    <x v="2"/>
    <n v="74"/>
    <m/>
    <x v="6"/>
    <x v="3"/>
    <m/>
    <m/>
    <s v=""/>
    <m/>
    <m/>
    <s v=""/>
    <m/>
    <s v=""/>
    <m/>
    <s v=""/>
    <m/>
    <s v=""/>
    <m/>
    <m/>
    <m/>
    <m/>
    <s v=""/>
    <n v="0"/>
    <s v=""/>
    <n v="0"/>
    <s v=""/>
    <s v=""/>
    <s v=""/>
    <m/>
    <s v=""/>
    <s v=""/>
    <s v=""/>
  </r>
  <r>
    <x v="2"/>
    <n v="75"/>
    <m/>
    <x v="6"/>
    <x v="3"/>
    <m/>
    <m/>
    <s v=""/>
    <m/>
    <m/>
    <s v=""/>
    <m/>
    <s v=""/>
    <m/>
    <s v=""/>
    <m/>
    <s v=""/>
    <m/>
    <m/>
    <m/>
    <m/>
    <s v=""/>
    <n v="0"/>
    <s v=""/>
    <n v="0"/>
    <s v=""/>
    <s v=""/>
    <s v=""/>
    <m/>
    <s v=""/>
    <s v=""/>
    <s v=""/>
  </r>
  <r>
    <x v="2"/>
    <n v="76"/>
    <m/>
    <x v="6"/>
    <x v="3"/>
    <m/>
    <m/>
    <s v=""/>
    <m/>
    <m/>
    <s v=""/>
    <m/>
    <s v=""/>
    <m/>
    <s v=""/>
    <m/>
    <s v=""/>
    <m/>
    <m/>
    <m/>
    <m/>
    <s v=""/>
    <n v="0"/>
    <s v=""/>
    <n v="0"/>
    <s v=""/>
    <s v=""/>
    <s v=""/>
    <m/>
    <s v=""/>
    <s v=""/>
    <s v=""/>
  </r>
  <r>
    <x v="2"/>
    <n v="77"/>
    <m/>
    <x v="6"/>
    <x v="3"/>
    <m/>
    <m/>
    <s v=""/>
    <m/>
    <m/>
    <s v=""/>
    <m/>
    <s v=""/>
    <m/>
    <s v=""/>
    <m/>
    <s v=""/>
    <m/>
    <m/>
    <m/>
    <m/>
    <s v=""/>
    <n v="0"/>
    <s v=""/>
    <n v="0"/>
    <s v=""/>
    <s v=""/>
    <s v=""/>
    <m/>
    <s v=""/>
    <s v=""/>
    <s v=""/>
  </r>
  <r>
    <x v="2"/>
    <n v="78"/>
    <m/>
    <x v="6"/>
    <x v="3"/>
    <m/>
    <m/>
    <s v=""/>
    <m/>
    <m/>
    <s v=""/>
    <m/>
    <s v=""/>
    <m/>
    <s v=""/>
    <m/>
    <s v=""/>
    <m/>
    <m/>
    <m/>
    <m/>
    <s v=""/>
    <n v="0"/>
    <s v=""/>
    <n v="0"/>
    <s v=""/>
    <s v=""/>
    <s v=""/>
    <m/>
    <s v=""/>
    <s v=""/>
    <s v=""/>
  </r>
  <r>
    <x v="2"/>
    <n v="79"/>
    <m/>
    <x v="6"/>
    <x v="3"/>
    <m/>
    <m/>
    <s v=""/>
    <m/>
    <m/>
    <s v=""/>
    <m/>
    <s v=""/>
    <m/>
    <s v=""/>
    <m/>
    <s v=""/>
    <m/>
    <m/>
    <m/>
    <m/>
    <s v=""/>
    <n v="0"/>
    <s v=""/>
    <n v="0"/>
    <s v=""/>
    <s v=""/>
    <s v=""/>
    <m/>
    <s v=""/>
    <s v=""/>
    <s v=""/>
  </r>
  <r>
    <x v="2"/>
    <n v="80"/>
    <m/>
    <x v="6"/>
    <x v="3"/>
    <m/>
    <m/>
    <s v=""/>
    <m/>
    <m/>
    <s v=""/>
    <m/>
    <s v=""/>
    <m/>
    <s v=""/>
    <m/>
    <s v=""/>
    <m/>
    <m/>
    <m/>
    <m/>
    <s v=""/>
    <n v="0"/>
    <s v=""/>
    <n v="0"/>
    <s v=""/>
    <s v=""/>
    <s v=""/>
    <m/>
    <s v=""/>
    <s v=""/>
    <s v=""/>
  </r>
  <r>
    <x v="2"/>
    <n v="81"/>
    <m/>
    <x v="6"/>
    <x v="3"/>
    <m/>
    <m/>
    <s v=""/>
    <m/>
    <m/>
    <s v=""/>
    <m/>
    <s v=""/>
    <m/>
    <s v=""/>
    <m/>
    <s v=""/>
    <m/>
    <m/>
    <m/>
    <m/>
    <s v=""/>
    <n v="0"/>
    <s v=""/>
    <n v="0"/>
    <s v=""/>
    <s v=""/>
    <s v=""/>
    <m/>
    <s v=""/>
    <s v=""/>
    <s v=""/>
  </r>
  <r>
    <x v="2"/>
    <n v="82"/>
    <m/>
    <x v="6"/>
    <x v="3"/>
    <m/>
    <m/>
    <s v=""/>
    <m/>
    <m/>
    <s v=""/>
    <m/>
    <s v=""/>
    <m/>
    <s v=""/>
    <m/>
    <s v=""/>
    <m/>
    <m/>
    <m/>
    <m/>
    <s v=""/>
    <n v="0"/>
    <s v=""/>
    <n v="0"/>
    <s v=""/>
    <s v=""/>
    <s v=""/>
    <m/>
    <s v=""/>
    <s v=""/>
    <s v=""/>
  </r>
  <r>
    <x v="2"/>
    <n v="83"/>
    <m/>
    <x v="6"/>
    <x v="3"/>
    <m/>
    <m/>
    <s v=""/>
    <m/>
    <m/>
    <s v=""/>
    <m/>
    <s v=""/>
    <m/>
    <s v=""/>
    <m/>
    <s v=""/>
    <m/>
    <m/>
    <m/>
    <m/>
    <s v=""/>
    <n v="0"/>
    <s v=""/>
    <n v="0"/>
    <s v=""/>
    <s v=""/>
    <s v=""/>
    <m/>
    <s v=""/>
    <s v=""/>
    <s v=""/>
  </r>
  <r>
    <x v="2"/>
    <n v="84"/>
    <m/>
    <x v="6"/>
    <x v="3"/>
    <m/>
    <m/>
    <s v=""/>
    <m/>
    <m/>
    <s v=""/>
    <m/>
    <s v=""/>
    <m/>
    <s v=""/>
    <m/>
    <s v=""/>
    <m/>
    <m/>
    <m/>
    <m/>
    <s v=""/>
    <n v="0"/>
    <s v=""/>
    <n v="0"/>
    <s v=""/>
    <s v=""/>
    <s v=""/>
    <m/>
    <s v=""/>
    <s v=""/>
    <s v=""/>
  </r>
  <r>
    <x v="2"/>
    <n v="85"/>
    <m/>
    <x v="6"/>
    <x v="3"/>
    <m/>
    <m/>
    <s v=""/>
    <m/>
    <m/>
    <s v=""/>
    <m/>
    <s v=""/>
    <m/>
    <s v=""/>
    <m/>
    <s v=""/>
    <m/>
    <m/>
    <m/>
    <m/>
    <s v=""/>
    <n v="0"/>
    <s v=""/>
    <n v="0"/>
    <s v=""/>
    <s v=""/>
    <s v=""/>
    <m/>
    <s v=""/>
    <s v=""/>
    <s v=""/>
  </r>
  <r>
    <x v="2"/>
    <n v="86"/>
    <m/>
    <x v="6"/>
    <x v="3"/>
    <m/>
    <m/>
    <s v=""/>
    <m/>
    <m/>
    <s v=""/>
    <m/>
    <s v=""/>
    <m/>
    <s v=""/>
    <m/>
    <s v=""/>
    <m/>
    <m/>
    <m/>
    <m/>
    <s v=""/>
    <n v="0"/>
    <s v=""/>
    <n v="0"/>
    <s v=""/>
    <s v=""/>
    <s v=""/>
    <m/>
    <s v=""/>
    <s v=""/>
    <s v=""/>
  </r>
  <r>
    <x v="2"/>
    <n v="87"/>
    <m/>
    <x v="6"/>
    <x v="3"/>
    <m/>
    <m/>
    <s v=""/>
    <m/>
    <m/>
    <s v=""/>
    <m/>
    <s v=""/>
    <m/>
    <s v=""/>
    <m/>
    <s v=""/>
    <m/>
    <m/>
    <m/>
    <m/>
    <s v=""/>
    <n v="0"/>
    <s v=""/>
    <n v="0"/>
    <s v=""/>
    <s v=""/>
    <s v=""/>
    <m/>
    <s v=""/>
    <s v=""/>
    <s v=""/>
  </r>
  <r>
    <x v="2"/>
    <n v="88"/>
    <m/>
    <x v="6"/>
    <x v="3"/>
    <m/>
    <m/>
    <s v=""/>
    <m/>
    <m/>
    <s v=""/>
    <m/>
    <s v=""/>
    <m/>
    <s v=""/>
    <m/>
    <s v=""/>
    <m/>
    <m/>
    <m/>
    <m/>
    <s v=""/>
    <n v="0"/>
    <s v=""/>
    <n v="0"/>
    <s v=""/>
    <s v=""/>
    <s v=""/>
    <m/>
    <s v=""/>
    <s v=""/>
    <s v=""/>
  </r>
  <r>
    <x v="2"/>
    <n v="89"/>
    <m/>
    <x v="6"/>
    <x v="3"/>
    <m/>
    <m/>
    <s v=""/>
    <m/>
    <m/>
    <s v=""/>
    <m/>
    <s v=""/>
    <m/>
    <s v=""/>
    <m/>
    <s v=""/>
    <m/>
    <m/>
    <m/>
    <m/>
    <s v=""/>
    <n v="0"/>
    <s v=""/>
    <n v="0"/>
    <s v=""/>
    <s v=""/>
    <s v=""/>
    <m/>
    <s v=""/>
    <s v=""/>
    <s v=""/>
  </r>
  <r>
    <x v="2"/>
    <n v="90"/>
    <m/>
    <x v="6"/>
    <x v="3"/>
    <m/>
    <m/>
    <s v=""/>
    <m/>
    <m/>
    <s v=""/>
    <m/>
    <s v=""/>
    <m/>
    <s v=""/>
    <m/>
    <s v=""/>
    <m/>
    <m/>
    <m/>
    <m/>
    <s v=""/>
    <n v="0"/>
    <s v=""/>
    <n v="0"/>
    <s v=""/>
    <s v=""/>
    <s v=""/>
    <m/>
    <s v=""/>
    <s v=""/>
    <s v=""/>
  </r>
  <r>
    <x v="2"/>
    <n v="91"/>
    <m/>
    <x v="6"/>
    <x v="3"/>
    <m/>
    <m/>
    <s v=""/>
    <m/>
    <m/>
    <s v=""/>
    <m/>
    <s v=""/>
    <m/>
    <s v=""/>
    <m/>
    <s v=""/>
    <m/>
    <m/>
    <m/>
    <m/>
    <s v=""/>
    <n v="0"/>
    <s v=""/>
    <n v="0"/>
    <s v=""/>
    <s v=""/>
    <s v=""/>
    <m/>
    <s v=""/>
    <s v=""/>
    <s v=""/>
  </r>
  <r>
    <x v="2"/>
    <n v="92"/>
    <m/>
    <x v="6"/>
    <x v="3"/>
    <m/>
    <m/>
    <s v=""/>
    <m/>
    <m/>
    <s v=""/>
    <m/>
    <s v=""/>
    <m/>
    <s v=""/>
    <m/>
    <s v=""/>
    <m/>
    <m/>
    <m/>
    <m/>
    <s v=""/>
    <n v="0"/>
    <s v=""/>
    <n v="0"/>
    <s v=""/>
    <s v=""/>
    <s v=""/>
    <m/>
    <s v=""/>
    <s v=""/>
    <s v=""/>
  </r>
  <r>
    <x v="2"/>
    <n v="93"/>
    <m/>
    <x v="6"/>
    <x v="3"/>
    <m/>
    <m/>
    <s v=""/>
    <m/>
    <m/>
    <s v=""/>
    <m/>
    <s v=""/>
    <m/>
    <s v=""/>
    <m/>
    <s v=""/>
    <m/>
    <m/>
    <m/>
    <m/>
    <s v=""/>
    <n v="0"/>
    <s v=""/>
    <n v="0"/>
    <s v=""/>
    <s v=""/>
    <s v=""/>
    <m/>
    <s v=""/>
    <s v=""/>
    <s v=""/>
  </r>
  <r>
    <x v="2"/>
    <n v="94"/>
    <m/>
    <x v="6"/>
    <x v="3"/>
    <m/>
    <m/>
    <s v=""/>
    <m/>
    <m/>
    <s v=""/>
    <m/>
    <s v=""/>
    <m/>
    <s v=""/>
    <m/>
    <s v=""/>
    <m/>
    <m/>
    <m/>
    <m/>
    <s v=""/>
    <n v="0"/>
    <s v=""/>
    <n v="0"/>
    <s v=""/>
    <s v=""/>
    <s v=""/>
    <m/>
    <s v=""/>
    <s v=""/>
    <s v=""/>
  </r>
  <r>
    <x v="2"/>
    <n v="95"/>
    <m/>
    <x v="6"/>
    <x v="3"/>
    <m/>
    <m/>
    <s v=""/>
    <m/>
    <m/>
    <s v=""/>
    <m/>
    <s v=""/>
    <m/>
    <s v=""/>
    <m/>
    <s v=""/>
    <m/>
    <m/>
    <m/>
    <m/>
    <s v=""/>
    <n v="0"/>
    <s v=""/>
    <n v="0"/>
    <s v=""/>
    <s v=""/>
    <s v=""/>
    <m/>
    <s v=""/>
    <s v=""/>
    <s v=""/>
  </r>
  <r>
    <x v="2"/>
    <n v="96"/>
    <m/>
    <x v="6"/>
    <x v="3"/>
    <m/>
    <m/>
    <s v=""/>
    <m/>
    <m/>
    <s v=""/>
    <m/>
    <s v=""/>
    <m/>
    <s v=""/>
    <m/>
    <s v=""/>
    <m/>
    <m/>
    <m/>
    <m/>
    <s v=""/>
    <n v="0"/>
    <s v=""/>
    <n v="0"/>
    <s v=""/>
    <s v=""/>
    <s v=""/>
    <m/>
    <s v=""/>
    <s v=""/>
    <s v=""/>
  </r>
  <r>
    <x v="2"/>
    <n v="97"/>
    <m/>
    <x v="6"/>
    <x v="3"/>
    <m/>
    <m/>
    <s v=""/>
    <m/>
    <m/>
    <s v=""/>
    <m/>
    <s v=""/>
    <m/>
    <s v=""/>
    <m/>
    <s v=""/>
    <m/>
    <m/>
    <m/>
    <m/>
    <s v=""/>
    <n v="0"/>
    <s v=""/>
    <n v="0"/>
    <s v=""/>
    <s v=""/>
    <s v=""/>
    <m/>
    <s v=""/>
    <s v=""/>
    <s v=""/>
  </r>
  <r>
    <x v="2"/>
    <n v="98"/>
    <m/>
    <x v="6"/>
    <x v="3"/>
    <m/>
    <m/>
    <s v=""/>
    <m/>
    <m/>
    <s v=""/>
    <m/>
    <s v=""/>
    <m/>
    <s v=""/>
    <m/>
    <s v=""/>
    <m/>
    <m/>
    <m/>
    <m/>
    <s v=""/>
    <n v="0"/>
    <s v=""/>
    <n v="0"/>
    <s v=""/>
    <s v=""/>
    <s v=""/>
    <m/>
    <s v=""/>
    <s v=""/>
    <s v=""/>
  </r>
  <r>
    <x v="2"/>
    <n v="99"/>
    <m/>
    <x v="6"/>
    <x v="3"/>
    <m/>
    <m/>
    <s v=""/>
    <m/>
    <m/>
    <s v=""/>
    <m/>
    <s v=""/>
    <m/>
    <s v=""/>
    <m/>
    <s v=""/>
    <m/>
    <m/>
    <m/>
    <m/>
    <s v=""/>
    <n v="0"/>
    <s v=""/>
    <n v="0"/>
    <s v=""/>
    <s v=""/>
    <s v=""/>
    <m/>
    <s v=""/>
    <s v=""/>
    <s v=""/>
  </r>
  <r>
    <x v="2"/>
    <n v="100"/>
    <m/>
    <x v="6"/>
    <x v="3"/>
    <m/>
    <m/>
    <s v=""/>
    <m/>
    <m/>
    <s v=""/>
    <m/>
    <s v=""/>
    <m/>
    <s v=""/>
    <m/>
    <s v=""/>
    <m/>
    <m/>
    <m/>
    <m/>
    <s v=""/>
    <n v="0"/>
    <s v=""/>
    <n v="0"/>
    <s v=""/>
    <s v=""/>
    <s v=""/>
    <m/>
    <s v=""/>
    <s v=""/>
    <s v=""/>
  </r>
  <r>
    <x v="2"/>
    <n v="101"/>
    <m/>
    <x v="6"/>
    <x v="3"/>
    <m/>
    <m/>
    <s v=""/>
    <m/>
    <m/>
    <s v=""/>
    <m/>
    <s v=""/>
    <m/>
    <s v=""/>
    <m/>
    <s v=""/>
    <m/>
    <m/>
    <m/>
    <m/>
    <s v=""/>
    <n v="0"/>
    <s v=""/>
    <n v="0"/>
    <s v=""/>
    <s v=""/>
    <s v=""/>
    <m/>
    <s v=""/>
    <s v=""/>
    <s v=""/>
  </r>
  <r>
    <x v="2"/>
    <n v="102"/>
    <m/>
    <x v="6"/>
    <x v="3"/>
    <m/>
    <m/>
    <s v=""/>
    <m/>
    <m/>
    <s v=""/>
    <m/>
    <s v=""/>
    <m/>
    <s v=""/>
    <m/>
    <s v=""/>
    <m/>
    <m/>
    <m/>
    <m/>
    <s v=""/>
    <n v="0"/>
    <s v=""/>
    <n v="0"/>
    <s v=""/>
    <s v=""/>
    <s v=""/>
    <m/>
    <s v=""/>
    <s v=""/>
    <s v=""/>
  </r>
  <r>
    <x v="2"/>
    <n v="103"/>
    <m/>
    <x v="6"/>
    <x v="3"/>
    <m/>
    <m/>
    <s v=""/>
    <m/>
    <m/>
    <s v=""/>
    <m/>
    <s v=""/>
    <m/>
    <s v=""/>
    <m/>
    <s v=""/>
    <m/>
    <m/>
    <m/>
    <m/>
    <s v=""/>
    <n v="0"/>
    <s v=""/>
    <n v="0"/>
    <s v=""/>
    <s v=""/>
    <s v=""/>
    <m/>
    <s v=""/>
    <s v=""/>
    <s v=""/>
  </r>
  <r>
    <x v="2"/>
    <n v="104"/>
    <m/>
    <x v="6"/>
    <x v="3"/>
    <m/>
    <m/>
    <s v=""/>
    <m/>
    <m/>
    <s v=""/>
    <m/>
    <s v=""/>
    <m/>
    <s v=""/>
    <m/>
    <s v=""/>
    <m/>
    <m/>
    <m/>
    <m/>
    <s v=""/>
    <n v="0"/>
    <s v=""/>
    <n v="0"/>
    <s v=""/>
    <s v=""/>
    <s v=""/>
    <m/>
    <s v=""/>
    <s v=""/>
    <s v=""/>
  </r>
  <r>
    <x v="2"/>
    <n v="105"/>
    <m/>
    <x v="6"/>
    <x v="3"/>
    <m/>
    <m/>
    <s v=""/>
    <m/>
    <m/>
    <s v=""/>
    <m/>
    <s v=""/>
    <m/>
    <s v=""/>
    <m/>
    <s v=""/>
    <m/>
    <m/>
    <m/>
    <m/>
    <s v=""/>
    <n v="0"/>
    <s v=""/>
    <n v="0"/>
    <s v=""/>
    <s v=""/>
    <s v=""/>
    <m/>
    <s v=""/>
    <s v=""/>
    <s v=""/>
  </r>
  <r>
    <x v="2"/>
    <n v="106"/>
    <m/>
    <x v="6"/>
    <x v="3"/>
    <m/>
    <m/>
    <s v=""/>
    <m/>
    <m/>
    <s v=""/>
    <m/>
    <s v=""/>
    <m/>
    <s v=""/>
    <m/>
    <s v=""/>
    <m/>
    <m/>
    <m/>
    <m/>
    <s v=""/>
    <n v="0"/>
    <s v=""/>
    <n v="0"/>
    <s v=""/>
    <s v=""/>
    <s v=""/>
    <m/>
    <s v=""/>
    <s v=""/>
    <s v=""/>
  </r>
  <r>
    <x v="2"/>
    <n v="107"/>
    <m/>
    <x v="6"/>
    <x v="3"/>
    <m/>
    <m/>
    <s v=""/>
    <m/>
    <m/>
    <s v=""/>
    <m/>
    <s v=""/>
    <m/>
    <s v=""/>
    <m/>
    <s v=""/>
    <m/>
    <m/>
    <m/>
    <m/>
    <s v=""/>
    <n v="0"/>
    <s v=""/>
    <n v="0"/>
    <s v=""/>
    <s v=""/>
    <s v=""/>
    <m/>
    <s v=""/>
    <s v=""/>
    <s v=""/>
  </r>
  <r>
    <x v="2"/>
    <n v="108"/>
    <m/>
    <x v="6"/>
    <x v="3"/>
    <m/>
    <m/>
    <s v=""/>
    <m/>
    <m/>
    <s v=""/>
    <m/>
    <s v=""/>
    <m/>
    <s v=""/>
    <m/>
    <s v=""/>
    <m/>
    <m/>
    <m/>
    <m/>
    <s v=""/>
    <n v="0"/>
    <s v=""/>
    <n v="0"/>
    <s v=""/>
    <s v=""/>
    <s v=""/>
    <m/>
    <s v=""/>
    <s v=""/>
    <s v=""/>
  </r>
  <r>
    <x v="2"/>
    <n v="109"/>
    <m/>
    <x v="6"/>
    <x v="3"/>
    <m/>
    <m/>
    <s v=""/>
    <m/>
    <m/>
    <s v=""/>
    <m/>
    <s v=""/>
    <m/>
    <s v=""/>
    <m/>
    <s v=""/>
    <m/>
    <m/>
    <m/>
    <m/>
    <s v=""/>
    <n v="0"/>
    <s v=""/>
    <n v="0"/>
    <s v=""/>
    <s v=""/>
    <s v=""/>
    <m/>
    <s v=""/>
    <s v=""/>
    <s v=""/>
  </r>
  <r>
    <x v="2"/>
    <n v="110"/>
    <m/>
    <x v="6"/>
    <x v="3"/>
    <m/>
    <m/>
    <s v=""/>
    <m/>
    <m/>
    <s v=""/>
    <m/>
    <s v=""/>
    <m/>
    <s v=""/>
    <m/>
    <s v=""/>
    <m/>
    <m/>
    <m/>
    <m/>
    <s v=""/>
    <n v="0"/>
    <s v=""/>
    <n v="0"/>
    <s v=""/>
    <s v=""/>
    <s v=""/>
    <m/>
    <s v=""/>
    <s v=""/>
    <s v=""/>
  </r>
  <r>
    <x v="2"/>
    <n v="111"/>
    <m/>
    <x v="6"/>
    <x v="3"/>
    <m/>
    <m/>
    <s v=""/>
    <m/>
    <m/>
    <s v=""/>
    <m/>
    <s v=""/>
    <m/>
    <s v=""/>
    <m/>
    <s v=""/>
    <m/>
    <m/>
    <m/>
    <m/>
    <s v=""/>
    <n v="0"/>
    <s v=""/>
    <n v="0"/>
    <s v=""/>
    <s v=""/>
    <s v=""/>
    <m/>
    <s v=""/>
    <s v=""/>
    <s v=""/>
  </r>
  <r>
    <x v="2"/>
    <n v="112"/>
    <m/>
    <x v="6"/>
    <x v="3"/>
    <m/>
    <m/>
    <s v=""/>
    <m/>
    <m/>
    <s v=""/>
    <m/>
    <s v=""/>
    <m/>
    <s v=""/>
    <m/>
    <s v=""/>
    <m/>
    <m/>
    <m/>
    <m/>
    <s v=""/>
    <n v="0"/>
    <s v=""/>
    <n v="0"/>
    <s v=""/>
    <s v=""/>
    <s v=""/>
    <m/>
    <s v=""/>
    <s v=""/>
    <s v=""/>
  </r>
  <r>
    <x v="2"/>
    <n v="113"/>
    <m/>
    <x v="6"/>
    <x v="3"/>
    <m/>
    <m/>
    <s v=""/>
    <m/>
    <m/>
    <s v=""/>
    <m/>
    <s v=""/>
    <m/>
    <s v=""/>
    <m/>
    <s v=""/>
    <m/>
    <m/>
    <m/>
    <m/>
    <s v=""/>
    <n v="0"/>
    <s v=""/>
    <n v="0"/>
    <s v=""/>
    <s v=""/>
    <s v=""/>
    <m/>
    <s v=""/>
    <s v=""/>
    <s v=""/>
  </r>
  <r>
    <x v="2"/>
    <n v="114"/>
    <m/>
    <x v="6"/>
    <x v="3"/>
    <m/>
    <m/>
    <s v=""/>
    <m/>
    <m/>
    <s v=""/>
    <m/>
    <s v=""/>
    <m/>
    <s v=""/>
    <m/>
    <s v=""/>
    <m/>
    <m/>
    <m/>
    <m/>
    <s v=""/>
    <n v="0"/>
    <s v=""/>
    <n v="0"/>
    <s v=""/>
    <s v=""/>
    <s v=""/>
    <m/>
    <s v=""/>
    <s v=""/>
    <s v=""/>
  </r>
  <r>
    <x v="2"/>
    <n v="115"/>
    <m/>
    <x v="6"/>
    <x v="3"/>
    <m/>
    <m/>
    <s v=""/>
    <m/>
    <m/>
    <s v=""/>
    <m/>
    <s v=""/>
    <m/>
    <s v=""/>
    <m/>
    <s v=""/>
    <m/>
    <m/>
    <m/>
    <m/>
    <s v=""/>
    <n v="0"/>
    <s v=""/>
    <n v="0"/>
    <s v=""/>
    <s v=""/>
    <s v=""/>
    <m/>
    <s v=""/>
    <s v=""/>
    <s v=""/>
  </r>
  <r>
    <x v="2"/>
    <n v="116"/>
    <m/>
    <x v="6"/>
    <x v="3"/>
    <m/>
    <m/>
    <s v=""/>
    <m/>
    <m/>
    <s v=""/>
    <m/>
    <s v=""/>
    <m/>
    <s v=""/>
    <m/>
    <s v=""/>
    <m/>
    <m/>
    <m/>
    <m/>
    <s v=""/>
    <n v="0"/>
    <s v=""/>
    <n v="0"/>
    <s v=""/>
    <s v=""/>
    <s v=""/>
    <m/>
    <s v=""/>
    <s v=""/>
    <s v=""/>
  </r>
  <r>
    <x v="2"/>
    <n v="117"/>
    <m/>
    <x v="6"/>
    <x v="3"/>
    <m/>
    <m/>
    <s v=""/>
    <m/>
    <m/>
    <s v=""/>
    <m/>
    <s v=""/>
    <m/>
    <s v=""/>
    <m/>
    <s v=""/>
    <m/>
    <m/>
    <m/>
    <m/>
    <s v=""/>
    <n v="0"/>
    <s v=""/>
    <n v="0"/>
    <s v=""/>
    <s v=""/>
    <s v=""/>
    <m/>
    <s v=""/>
    <s v=""/>
    <s v=""/>
  </r>
  <r>
    <x v="2"/>
    <n v="118"/>
    <m/>
    <x v="6"/>
    <x v="3"/>
    <m/>
    <m/>
    <s v=""/>
    <m/>
    <m/>
    <s v=""/>
    <m/>
    <s v=""/>
    <m/>
    <s v=""/>
    <m/>
    <s v=""/>
    <m/>
    <m/>
    <m/>
    <m/>
    <s v=""/>
    <n v="0"/>
    <s v=""/>
    <n v="0"/>
    <s v=""/>
    <s v=""/>
    <s v=""/>
    <m/>
    <s v=""/>
    <s v=""/>
    <s v=""/>
  </r>
  <r>
    <x v="2"/>
    <n v="119"/>
    <m/>
    <x v="6"/>
    <x v="3"/>
    <m/>
    <m/>
    <s v=""/>
    <m/>
    <m/>
    <s v=""/>
    <m/>
    <s v=""/>
    <m/>
    <s v=""/>
    <m/>
    <s v=""/>
    <m/>
    <m/>
    <m/>
    <m/>
    <s v=""/>
    <n v="0"/>
    <s v=""/>
    <n v="0"/>
    <s v=""/>
    <s v=""/>
    <s v=""/>
    <m/>
    <s v=""/>
    <s v=""/>
    <s v=""/>
  </r>
  <r>
    <x v="2"/>
    <n v="120"/>
    <m/>
    <x v="6"/>
    <x v="3"/>
    <m/>
    <m/>
    <s v=""/>
    <m/>
    <m/>
    <s v=""/>
    <m/>
    <s v=""/>
    <m/>
    <s v=""/>
    <m/>
    <s v=""/>
    <m/>
    <m/>
    <m/>
    <m/>
    <s v=""/>
    <n v="0"/>
    <s v=""/>
    <n v="0"/>
    <s v=""/>
    <s v=""/>
    <s v=""/>
    <m/>
    <s v=""/>
    <s v=""/>
    <s v=""/>
  </r>
  <r>
    <x v="2"/>
    <n v="121"/>
    <m/>
    <x v="6"/>
    <x v="3"/>
    <m/>
    <m/>
    <s v=""/>
    <m/>
    <m/>
    <s v=""/>
    <m/>
    <s v=""/>
    <m/>
    <s v=""/>
    <m/>
    <s v=""/>
    <m/>
    <m/>
    <m/>
    <m/>
    <s v=""/>
    <n v="0"/>
    <s v=""/>
    <n v="0"/>
    <s v=""/>
    <s v=""/>
    <s v=""/>
    <m/>
    <s v=""/>
    <s v=""/>
    <s v=""/>
  </r>
  <r>
    <x v="2"/>
    <n v="122"/>
    <m/>
    <x v="6"/>
    <x v="3"/>
    <m/>
    <m/>
    <s v=""/>
    <m/>
    <m/>
    <s v=""/>
    <m/>
    <s v=""/>
    <m/>
    <s v=""/>
    <m/>
    <s v=""/>
    <m/>
    <m/>
    <m/>
    <m/>
    <s v=""/>
    <n v="0"/>
    <s v=""/>
    <n v="0"/>
    <s v=""/>
    <s v=""/>
    <s v=""/>
    <m/>
    <s v=""/>
    <s v=""/>
    <s v=""/>
  </r>
  <r>
    <x v="2"/>
    <n v="123"/>
    <m/>
    <x v="6"/>
    <x v="3"/>
    <m/>
    <m/>
    <s v=""/>
    <m/>
    <m/>
    <s v=""/>
    <m/>
    <s v=""/>
    <m/>
    <s v=""/>
    <m/>
    <s v=""/>
    <m/>
    <m/>
    <m/>
    <m/>
    <s v=""/>
    <n v="0"/>
    <s v=""/>
    <n v="0"/>
    <s v=""/>
    <s v=""/>
    <s v=""/>
    <m/>
    <s v=""/>
    <s v=""/>
    <s v=""/>
  </r>
  <r>
    <x v="2"/>
    <n v="124"/>
    <m/>
    <x v="6"/>
    <x v="3"/>
    <m/>
    <m/>
    <s v=""/>
    <m/>
    <m/>
    <s v=""/>
    <m/>
    <s v=""/>
    <m/>
    <s v=""/>
    <m/>
    <s v=""/>
    <m/>
    <m/>
    <m/>
    <m/>
    <s v=""/>
    <n v="0"/>
    <s v=""/>
    <n v="0"/>
    <s v=""/>
    <s v=""/>
    <s v=""/>
    <m/>
    <s v=""/>
    <s v=""/>
    <s v=""/>
  </r>
  <r>
    <x v="2"/>
    <n v="125"/>
    <m/>
    <x v="6"/>
    <x v="3"/>
    <m/>
    <m/>
    <s v=""/>
    <m/>
    <m/>
    <s v=""/>
    <m/>
    <s v=""/>
    <m/>
    <s v=""/>
    <m/>
    <s v=""/>
    <m/>
    <m/>
    <m/>
    <m/>
    <s v=""/>
    <n v="0"/>
    <s v=""/>
    <n v="0"/>
    <s v=""/>
    <s v=""/>
    <s v=""/>
    <m/>
    <s v=""/>
    <s v=""/>
    <s v=""/>
  </r>
  <r>
    <x v="2"/>
    <n v="126"/>
    <m/>
    <x v="6"/>
    <x v="3"/>
    <m/>
    <m/>
    <s v=""/>
    <m/>
    <m/>
    <s v=""/>
    <m/>
    <s v=""/>
    <m/>
    <s v=""/>
    <m/>
    <s v=""/>
    <m/>
    <m/>
    <m/>
    <m/>
    <s v=""/>
    <n v="0"/>
    <s v=""/>
    <n v="0"/>
    <s v=""/>
    <s v=""/>
    <s v=""/>
    <m/>
    <s v=""/>
    <s v=""/>
    <s v=""/>
  </r>
  <r>
    <x v="2"/>
    <n v="127"/>
    <m/>
    <x v="6"/>
    <x v="3"/>
    <m/>
    <m/>
    <s v=""/>
    <m/>
    <m/>
    <s v=""/>
    <m/>
    <s v=""/>
    <m/>
    <s v=""/>
    <m/>
    <s v=""/>
    <m/>
    <m/>
    <m/>
    <m/>
    <s v=""/>
    <n v="0"/>
    <s v=""/>
    <n v="0"/>
    <s v=""/>
    <s v=""/>
    <s v=""/>
    <m/>
    <s v=""/>
    <s v=""/>
    <s v=""/>
  </r>
  <r>
    <x v="2"/>
    <n v="128"/>
    <m/>
    <x v="6"/>
    <x v="3"/>
    <m/>
    <m/>
    <s v=""/>
    <m/>
    <m/>
    <s v=""/>
    <m/>
    <s v=""/>
    <m/>
    <s v=""/>
    <m/>
    <s v=""/>
    <m/>
    <m/>
    <m/>
    <m/>
    <s v=""/>
    <n v="0"/>
    <s v=""/>
    <n v="0"/>
    <s v=""/>
    <s v=""/>
    <s v=""/>
    <m/>
    <s v=""/>
    <s v=""/>
    <s v=""/>
  </r>
  <r>
    <x v="2"/>
    <n v="129"/>
    <m/>
    <x v="6"/>
    <x v="3"/>
    <m/>
    <m/>
    <s v=""/>
    <m/>
    <m/>
    <s v=""/>
    <m/>
    <s v=""/>
    <m/>
    <s v=""/>
    <m/>
    <s v=""/>
    <m/>
    <m/>
    <m/>
    <m/>
    <s v=""/>
    <n v="0"/>
    <s v=""/>
    <n v="0"/>
    <s v=""/>
    <s v=""/>
    <s v=""/>
    <m/>
    <s v=""/>
    <s v=""/>
    <s v=""/>
  </r>
  <r>
    <x v="2"/>
    <n v="130"/>
    <m/>
    <x v="6"/>
    <x v="3"/>
    <m/>
    <m/>
    <s v=""/>
    <m/>
    <m/>
    <s v=""/>
    <m/>
    <s v=""/>
    <m/>
    <s v=""/>
    <m/>
    <s v=""/>
    <m/>
    <m/>
    <m/>
    <m/>
    <s v=""/>
    <n v="0"/>
    <s v=""/>
    <n v="0"/>
    <s v=""/>
    <s v=""/>
    <s v=""/>
    <m/>
    <s v=""/>
    <s v=""/>
    <s v=""/>
  </r>
  <r>
    <x v="2"/>
    <n v="131"/>
    <m/>
    <x v="6"/>
    <x v="3"/>
    <m/>
    <m/>
    <s v=""/>
    <m/>
    <m/>
    <s v=""/>
    <m/>
    <s v=""/>
    <m/>
    <s v=""/>
    <m/>
    <s v=""/>
    <m/>
    <m/>
    <m/>
    <m/>
    <s v=""/>
    <n v="0"/>
    <s v=""/>
    <n v="0"/>
    <s v=""/>
    <s v=""/>
    <s v=""/>
    <m/>
    <s v=""/>
    <s v=""/>
    <s v=""/>
  </r>
  <r>
    <x v="2"/>
    <n v="132"/>
    <m/>
    <x v="6"/>
    <x v="3"/>
    <m/>
    <m/>
    <s v=""/>
    <m/>
    <m/>
    <s v=""/>
    <m/>
    <s v=""/>
    <m/>
    <s v=""/>
    <m/>
    <s v=""/>
    <m/>
    <m/>
    <m/>
    <m/>
    <s v=""/>
    <n v="0"/>
    <s v=""/>
    <n v="0"/>
    <s v=""/>
    <s v=""/>
    <s v=""/>
    <m/>
    <s v=""/>
    <s v=""/>
    <s v=""/>
  </r>
  <r>
    <x v="2"/>
    <n v="133"/>
    <m/>
    <x v="6"/>
    <x v="3"/>
    <m/>
    <m/>
    <s v=""/>
    <m/>
    <m/>
    <s v=""/>
    <m/>
    <s v=""/>
    <m/>
    <s v=""/>
    <m/>
    <s v=""/>
    <m/>
    <m/>
    <m/>
    <m/>
    <s v=""/>
    <n v="0"/>
    <s v=""/>
    <n v="0"/>
    <s v=""/>
    <s v=""/>
    <s v=""/>
    <m/>
    <s v=""/>
    <s v=""/>
    <s v=""/>
  </r>
  <r>
    <x v="2"/>
    <n v="134"/>
    <m/>
    <x v="6"/>
    <x v="3"/>
    <m/>
    <m/>
    <s v=""/>
    <m/>
    <m/>
    <s v=""/>
    <m/>
    <s v=""/>
    <m/>
    <s v=""/>
    <m/>
    <s v=""/>
    <m/>
    <m/>
    <m/>
    <m/>
    <s v=""/>
    <n v="0"/>
    <s v=""/>
    <n v="0"/>
    <s v=""/>
    <s v=""/>
    <s v=""/>
    <m/>
    <s v=""/>
    <s v=""/>
    <s v=""/>
  </r>
  <r>
    <x v="2"/>
    <n v="135"/>
    <m/>
    <x v="6"/>
    <x v="3"/>
    <m/>
    <m/>
    <s v=""/>
    <m/>
    <m/>
    <s v=""/>
    <m/>
    <s v=""/>
    <m/>
    <s v=""/>
    <m/>
    <s v=""/>
    <m/>
    <m/>
    <m/>
    <m/>
    <s v=""/>
    <n v="0"/>
    <s v=""/>
    <n v="0"/>
    <s v=""/>
    <s v=""/>
    <s v=""/>
    <m/>
    <s v=""/>
    <s v=""/>
    <s v=""/>
  </r>
  <r>
    <x v="2"/>
    <n v="136"/>
    <m/>
    <x v="6"/>
    <x v="3"/>
    <m/>
    <m/>
    <s v=""/>
    <m/>
    <m/>
    <s v=""/>
    <m/>
    <s v=""/>
    <m/>
    <s v=""/>
    <m/>
    <s v=""/>
    <m/>
    <m/>
    <m/>
    <m/>
    <s v=""/>
    <n v="0"/>
    <s v=""/>
    <n v="0"/>
    <s v=""/>
    <s v=""/>
    <s v=""/>
    <m/>
    <s v=""/>
    <s v=""/>
    <s v=""/>
  </r>
  <r>
    <x v="2"/>
    <n v="137"/>
    <m/>
    <x v="6"/>
    <x v="3"/>
    <m/>
    <m/>
    <s v=""/>
    <m/>
    <m/>
    <s v=""/>
    <m/>
    <s v=""/>
    <m/>
    <s v=""/>
    <m/>
    <s v=""/>
    <m/>
    <m/>
    <m/>
    <m/>
    <s v=""/>
    <n v="0"/>
    <s v=""/>
    <n v="0"/>
    <s v=""/>
    <s v=""/>
    <s v=""/>
    <m/>
    <s v=""/>
    <s v=""/>
    <s v=""/>
  </r>
  <r>
    <x v="2"/>
    <n v="138"/>
    <m/>
    <x v="6"/>
    <x v="3"/>
    <m/>
    <m/>
    <s v=""/>
    <m/>
    <m/>
    <s v=""/>
    <m/>
    <s v=""/>
    <m/>
    <s v=""/>
    <m/>
    <s v=""/>
    <m/>
    <m/>
    <m/>
    <m/>
    <s v=""/>
    <n v="0"/>
    <s v=""/>
    <n v="0"/>
    <s v=""/>
    <s v=""/>
    <s v=""/>
    <m/>
    <s v=""/>
    <s v=""/>
    <s v=""/>
  </r>
  <r>
    <x v="2"/>
    <n v="139"/>
    <m/>
    <x v="6"/>
    <x v="3"/>
    <m/>
    <m/>
    <s v=""/>
    <m/>
    <m/>
    <s v=""/>
    <m/>
    <s v=""/>
    <m/>
    <s v=""/>
    <m/>
    <s v=""/>
    <m/>
    <m/>
    <m/>
    <m/>
    <s v=""/>
    <n v="0"/>
    <s v=""/>
    <n v="0"/>
    <s v=""/>
    <s v=""/>
    <s v=""/>
    <m/>
    <s v=""/>
    <s v=""/>
    <s v=""/>
  </r>
  <r>
    <x v="2"/>
    <n v="140"/>
    <m/>
    <x v="6"/>
    <x v="3"/>
    <m/>
    <m/>
    <s v=""/>
    <m/>
    <m/>
    <s v=""/>
    <m/>
    <s v=""/>
    <m/>
    <s v=""/>
    <m/>
    <s v=""/>
    <m/>
    <m/>
    <m/>
    <m/>
    <s v=""/>
    <n v="0"/>
    <s v=""/>
    <n v="0"/>
    <s v=""/>
    <s v=""/>
    <s v=""/>
    <m/>
    <s v=""/>
    <s v=""/>
    <s v=""/>
  </r>
  <r>
    <x v="2"/>
    <n v="141"/>
    <m/>
    <x v="6"/>
    <x v="3"/>
    <m/>
    <m/>
    <s v=""/>
    <m/>
    <m/>
    <s v=""/>
    <m/>
    <s v=""/>
    <m/>
    <s v=""/>
    <m/>
    <s v=""/>
    <m/>
    <m/>
    <m/>
    <m/>
    <s v=""/>
    <n v="0"/>
    <s v=""/>
    <n v="0"/>
    <s v=""/>
    <s v=""/>
    <s v=""/>
    <m/>
    <s v=""/>
    <s v=""/>
    <s v=""/>
  </r>
  <r>
    <x v="2"/>
    <n v="142"/>
    <m/>
    <x v="6"/>
    <x v="3"/>
    <m/>
    <m/>
    <s v=""/>
    <m/>
    <m/>
    <s v=""/>
    <m/>
    <s v=""/>
    <m/>
    <s v=""/>
    <m/>
    <s v=""/>
    <m/>
    <m/>
    <m/>
    <m/>
    <s v=""/>
    <n v="0"/>
    <s v=""/>
    <n v="0"/>
    <s v=""/>
    <s v=""/>
    <s v=""/>
    <m/>
    <s v=""/>
    <s v=""/>
    <s v=""/>
  </r>
  <r>
    <x v="2"/>
    <n v="143"/>
    <m/>
    <x v="6"/>
    <x v="3"/>
    <m/>
    <m/>
    <s v=""/>
    <m/>
    <m/>
    <s v=""/>
    <m/>
    <s v=""/>
    <m/>
    <s v=""/>
    <m/>
    <s v=""/>
    <m/>
    <m/>
    <m/>
    <m/>
    <s v=""/>
    <n v="0"/>
    <s v=""/>
    <n v="0"/>
    <s v=""/>
    <s v=""/>
    <s v=""/>
    <m/>
    <s v=""/>
    <s v=""/>
    <s v=""/>
  </r>
  <r>
    <x v="2"/>
    <n v="144"/>
    <m/>
    <x v="6"/>
    <x v="3"/>
    <m/>
    <m/>
    <s v=""/>
    <m/>
    <m/>
    <s v=""/>
    <m/>
    <s v=""/>
    <m/>
    <s v=""/>
    <m/>
    <s v=""/>
    <m/>
    <m/>
    <m/>
    <m/>
    <s v=""/>
    <n v="0"/>
    <s v=""/>
    <n v="0"/>
    <s v=""/>
    <s v=""/>
    <s v=""/>
    <m/>
    <s v=""/>
    <s v=""/>
    <s v=""/>
  </r>
  <r>
    <x v="2"/>
    <n v="145"/>
    <m/>
    <x v="6"/>
    <x v="3"/>
    <m/>
    <m/>
    <s v=""/>
    <m/>
    <m/>
    <s v=""/>
    <m/>
    <s v=""/>
    <m/>
    <s v=""/>
    <m/>
    <s v=""/>
    <m/>
    <m/>
    <m/>
    <m/>
    <s v=""/>
    <n v="0"/>
    <s v=""/>
    <n v="0"/>
    <s v=""/>
    <s v=""/>
    <s v=""/>
    <m/>
    <s v=""/>
    <s v=""/>
    <s v=""/>
  </r>
  <r>
    <x v="2"/>
    <n v="146"/>
    <m/>
    <x v="6"/>
    <x v="3"/>
    <m/>
    <m/>
    <s v=""/>
    <m/>
    <m/>
    <s v=""/>
    <m/>
    <s v=""/>
    <m/>
    <s v=""/>
    <m/>
    <s v=""/>
    <m/>
    <m/>
    <m/>
    <m/>
    <s v=""/>
    <n v="0"/>
    <s v=""/>
    <n v="0"/>
    <s v=""/>
    <s v=""/>
    <s v=""/>
    <m/>
    <s v=""/>
    <s v=""/>
    <s v=""/>
  </r>
  <r>
    <x v="2"/>
    <n v="147"/>
    <m/>
    <x v="6"/>
    <x v="3"/>
    <m/>
    <m/>
    <s v=""/>
    <m/>
    <m/>
    <s v=""/>
    <m/>
    <s v=""/>
    <m/>
    <s v=""/>
    <m/>
    <s v=""/>
    <m/>
    <m/>
    <m/>
    <m/>
    <s v=""/>
    <n v="0"/>
    <s v=""/>
    <n v="0"/>
    <s v=""/>
    <s v=""/>
    <s v=""/>
    <m/>
    <s v=""/>
    <s v=""/>
    <s v=""/>
  </r>
  <r>
    <x v="2"/>
    <n v="148"/>
    <m/>
    <x v="6"/>
    <x v="3"/>
    <m/>
    <m/>
    <s v=""/>
    <m/>
    <m/>
    <s v=""/>
    <m/>
    <s v=""/>
    <m/>
    <s v=""/>
    <m/>
    <s v=""/>
    <m/>
    <m/>
    <m/>
    <m/>
    <s v=""/>
    <n v="0"/>
    <s v=""/>
    <n v="0"/>
    <s v=""/>
    <s v=""/>
    <s v=""/>
    <m/>
    <s v=""/>
    <s v=""/>
    <s v=""/>
  </r>
  <r>
    <x v="2"/>
    <n v="149"/>
    <m/>
    <x v="6"/>
    <x v="3"/>
    <m/>
    <m/>
    <s v=""/>
    <m/>
    <m/>
    <s v=""/>
    <m/>
    <s v=""/>
    <m/>
    <s v=""/>
    <m/>
    <s v=""/>
    <m/>
    <m/>
    <m/>
    <m/>
    <s v=""/>
    <n v="0"/>
    <s v=""/>
    <n v="0"/>
    <s v=""/>
    <s v=""/>
    <s v=""/>
    <m/>
    <s v=""/>
    <s v=""/>
    <s v=""/>
  </r>
  <r>
    <x v="2"/>
    <n v="150"/>
    <m/>
    <x v="6"/>
    <x v="3"/>
    <m/>
    <m/>
    <s v=""/>
    <m/>
    <m/>
    <s v=""/>
    <m/>
    <s v=""/>
    <m/>
    <s v=""/>
    <m/>
    <s v=""/>
    <m/>
    <m/>
    <m/>
    <m/>
    <s v=""/>
    <n v="0"/>
    <s v=""/>
    <n v="0"/>
    <s v=""/>
    <s v=""/>
    <s v=""/>
    <m/>
    <s v=""/>
    <s v=""/>
    <s v=""/>
  </r>
  <r>
    <x v="2"/>
    <n v="151"/>
    <m/>
    <x v="6"/>
    <x v="3"/>
    <m/>
    <m/>
    <s v=""/>
    <m/>
    <m/>
    <s v=""/>
    <m/>
    <s v=""/>
    <m/>
    <s v=""/>
    <m/>
    <s v=""/>
    <m/>
    <m/>
    <m/>
    <m/>
    <s v=""/>
    <n v="0"/>
    <s v=""/>
    <n v="0"/>
    <s v=""/>
    <s v=""/>
    <s v=""/>
    <m/>
    <s v=""/>
    <s v=""/>
    <s v=""/>
  </r>
  <r>
    <x v="2"/>
    <n v="152"/>
    <m/>
    <x v="6"/>
    <x v="3"/>
    <m/>
    <m/>
    <s v=""/>
    <m/>
    <m/>
    <s v=""/>
    <m/>
    <s v=""/>
    <m/>
    <s v=""/>
    <m/>
    <s v=""/>
    <m/>
    <m/>
    <m/>
    <m/>
    <s v=""/>
    <n v="0"/>
    <s v=""/>
    <n v="0"/>
    <s v=""/>
    <s v=""/>
    <s v=""/>
    <m/>
    <s v=""/>
    <s v=""/>
    <s v=""/>
  </r>
  <r>
    <x v="2"/>
    <n v="153"/>
    <m/>
    <x v="6"/>
    <x v="3"/>
    <m/>
    <m/>
    <s v=""/>
    <m/>
    <m/>
    <s v=""/>
    <m/>
    <s v=""/>
    <m/>
    <s v=""/>
    <m/>
    <s v=""/>
    <m/>
    <m/>
    <m/>
    <m/>
    <s v=""/>
    <n v="0"/>
    <s v=""/>
    <n v="0"/>
    <s v=""/>
    <s v=""/>
    <s v=""/>
    <m/>
    <s v=""/>
    <s v=""/>
    <s v=""/>
  </r>
  <r>
    <x v="2"/>
    <n v="154"/>
    <m/>
    <x v="6"/>
    <x v="3"/>
    <m/>
    <m/>
    <s v=""/>
    <m/>
    <m/>
    <s v=""/>
    <m/>
    <s v=""/>
    <m/>
    <s v=""/>
    <m/>
    <s v=""/>
    <m/>
    <m/>
    <m/>
    <m/>
    <s v=""/>
    <n v="0"/>
    <s v=""/>
    <n v="0"/>
    <s v=""/>
    <s v=""/>
    <s v=""/>
    <m/>
    <s v=""/>
    <s v=""/>
    <s v=""/>
  </r>
  <r>
    <x v="2"/>
    <n v="155"/>
    <m/>
    <x v="6"/>
    <x v="3"/>
    <m/>
    <m/>
    <s v=""/>
    <m/>
    <m/>
    <s v=""/>
    <m/>
    <s v=""/>
    <m/>
    <s v=""/>
    <m/>
    <s v=""/>
    <m/>
    <m/>
    <m/>
    <m/>
    <s v=""/>
    <n v="0"/>
    <s v=""/>
    <n v="0"/>
    <s v=""/>
    <s v=""/>
    <s v=""/>
    <m/>
    <s v=""/>
    <s v=""/>
    <s v=""/>
  </r>
  <r>
    <x v="2"/>
    <n v="156"/>
    <m/>
    <x v="6"/>
    <x v="3"/>
    <m/>
    <m/>
    <s v=""/>
    <m/>
    <m/>
    <s v=""/>
    <m/>
    <s v=""/>
    <m/>
    <s v=""/>
    <m/>
    <s v=""/>
    <m/>
    <m/>
    <m/>
    <m/>
    <s v=""/>
    <n v="0"/>
    <s v=""/>
    <n v="0"/>
    <s v=""/>
    <s v=""/>
    <s v=""/>
    <m/>
    <s v=""/>
    <s v=""/>
    <s v=""/>
  </r>
  <r>
    <x v="2"/>
    <n v="157"/>
    <m/>
    <x v="6"/>
    <x v="3"/>
    <m/>
    <m/>
    <s v=""/>
    <m/>
    <m/>
    <s v=""/>
    <m/>
    <s v=""/>
    <m/>
    <s v=""/>
    <m/>
    <s v=""/>
    <m/>
    <m/>
    <m/>
    <m/>
    <s v=""/>
    <n v="0"/>
    <s v=""/>
    <n v="0"/>
    <s v=""/>
    <s v=""/>
    <s v=""/>
    <m/>
    <s v=""/>
    <s v=""/>
    <s v=""/>
  </r>
  <r>
    <x v="2"/>
    <n v="158"/>
    <m/>
    <x v="6"/>
    <x v="3"/>
    <m/>
    <m/>
    <s v=""/>
    <m/>
    <m/>
    <s v=""/>
    <m/>
    <s v=""/>
    <m/>
    <s v=""/>
    <m/>
    <s v=""/>
    <m/>
    <m/>
    <m/>
    <m/>
    <s v=""/>
    <n v="0"/>
    <s v=""/>
    <n v="0"/>
    <s v=""/>
    <s v=""/>
    <s v=""/>
    <m/>
    <s v=""/>
    <s v=""/>
    <s v=""/>
  </r>
  <r>
    <x v="2"/>
    <n v="159"/>
    <m/>
    <x v="6"/>
    <x v="3"/>
    <m/>
    <m/>
    <s v=""/>
    <m/>
    <m/>
    <s v=""/>
    <m/>
    <s v=""/>
    <m/>
    <s v=""/>
    <m/>
    <s v=""/>
    <m/>
    <m/>
    <m/>
    <m/>
    <s v=""/>
    <n v="0"/>
    <s v=""/>
    <n v="0"/>
    <s v=""/>
    <s v=""/>
    <s v=""/>
    <m/>
    <s v=""/>
    <s v=""/>
    <s v=""/>
  </r>
  <r>
    <x v="2"/>
    <n v="160"/>
    <m/>
    <x v="6"/>
    <x v="3"/>
    <m/>
    <m/>
    <s v=""/>
    <m/>
    <m/>
    <s v=""/>
    <m/>
    <s v=""/>
    <m/>
    <s v=""/>
    <m/>
    <s v=""/>
    <m/>
    <m/>
    <m/>
    <m/>
    <s v=""/>
    <n v="0"/>
    <s v=""/>
    <n v="0"/>
    <s v=""/>
    <s v=""/>
    <s v=""/>
    <m/>
    <s v=""/>
    <s v=""/>
    <s v=""/>
  </r>
  <r>
    <x v="2"/>
    <n v="161"/>
    <m/>
    <x v="6"/>
    <x v="3"/>
    <m/>
    <m/>
    <s v=""/>
    <m/>
    <m/>
    <s v=""/>
    <m/>
    <s v=""/>
    <m/>
    <s v=""/>
    <m/>
    <s v=""/>
    <m/>
    <m/>
    <m/>
    <m/>
    <s v=""/>
    <n v="0"/>
    <s v=""/>
    <n v="0"/>
    <s v=""/>
    <s v=""/>
    <s v=""/>
    <m/>
    <s v=""/>
    <s v=""/>
    <s v=""/>
  </r>
  <r>
    <x v="2"/>
    <n v="162"/>
    <m/>
    <x v="6"/>
    <x v="3"/>
    <m/>
    <m/>
    <s v=""/>
    <m/>
    <m/>
    <s v=""/>
    <m/>
    <s v=""/>
    <m/>
    <s v=""/>
    <m/>
    <s v=""/>
    <m/>
    <m/>
    <m/>
    <m/>
    <s v=""/>
    <n v="0"/>
    <s v=""/>
    <n v="0"/>
    <s v=""/>
    <s v=""/>
    <s v=""/>
    <m/>
    <s v=""/>
    <s v=""/>
    <s v=""/>
  </r>
  <r>
    <x v="2"/>
    <n v="163"/>
    <m/>
    <x v="6"/>
    <x v="3"/>
    <m/>
    <m/>
    <s v=""/>
    <m/>
    <m/>
    <s v=""/>
    <m/>
    <s v=""/>
    <m/>
    <s v=""/>
    <m/>
    <s v=""/>
    <m/>
    <m/>
    <m/>
    <m/>
    <s v=""/>
    <n v="0"/>
    <s v=""/>
    <n v="0"/>
    <s v=""/>
    <s v=""/>
    <s v=""/>
    <m/>
    <s v=""/>
    <s v=""/>
    <s v=""/>
  </r>
  <r>
    <x v="2"/>
    <n v="164"/>
    <m/>
    <x v="6"/>
    <x v="3"/>
    <m/>
    <m/>
    <s v=""/>
    <m/>
    <m/>
    <s v=""/>
    <m/>
    <s v=""/>
    <m/>
    <s v=""/>
    <m/>
    <s v=""/>
    <m/>
    <m/>
    <m/>
    <m/>
    <s v=""/>
    <n v="0"/>
    <s v=""/>
    <n v="0"/>
    <s v=""/>
    <s v=""/>
    <s v=""/>
    <m/>
    <s v=""/>
    <s v=""/>
    <s v=""/>
  </r>
  <r>
    <x v="2"/>
    <n v="165"/>
    <m/>
    <x v="6"/>
    <x v="3"/>
    <m/>
    <m/>
    <s v=""/>
    <m/>
    <m/>
    <s v=""/>
    <m/>
    <s v=""/>
    <m/>
    <s v=""/>
    <m/>
    <s v=""/>
    <m/>
    <m/>
    <m/>
    <m/>
    <s v=""/>
    <n v="0"/>
    <s v=""/>
    <n v="0"/>
    <s v=""/>
    <s v=""/>
    <s v=""/>
    <m/>
    <s v=""/>
    <s v=""/>
    <s v=""/>
  </r>
  <r>
    <x v="2"/>
    <n v="166"/>
    <m/>
    <x v="6"/>
    <x v="3"/>
    <m/>
    <m/>
    <s v=""/>
    <m/>
    <m/>
    <s v=""/>
    <m/>
    <s v=""/>
    <m/>
    <s v=""/>
    <m/>
    <s v=""/>
    <m/>
    <m/>
    <m/>
    <m/>
    <s v=""/>
    <n v="0"/>
    <s v=""/>
    <n v="0"/>
    <s v=""/>
    <s v=""/>
    <s v=""/>
    <m/>
    <s v=""/>
    <s v=""/>
    <s v=""/>
  </r>
  <r>
    <x v="2"/>
    <n v="167"/>
    <m/>
    <x v="6"/>
    <x v="3"/>
    <m/>
    <m/>
    <s v=""/>
    <m/>
    <m/>
    <s v=""/>
    <m/>
    <s v=""/>
    <m/>
    <s v=""/>
    <m/>
    <s v=""/>
    <m/>
    <m/>
    <m/>
    <m/>
    <s v=""/>
    <n v="0"/>
    <s v=""/>
    <n v="0"/>
    <s v=""/>
    <s v=""/>
    <s v=""/>
    <m/>
    <s v=""/>
    <s v=""/>
    <s v=""/>
  </r>
  <r>
    <x v="2"/>
    <n v="168"/>
    <m/>
    <x v="6"/>
    <x v="3"/>
    <m/>
    <m/>
    <s v=""/>
    <m/>
    <m/>
    <s v=""/>
    <m/>
    <s v=""/>
    <m/>
    <s v=""/>
    <m/>
    <s v=""/>
    <m/>
    <m/>
    <m/>
    <m/>
    <s v=""/>
    <n v="0"/>
    <s v=""/>
    <n v="0"/>
    <s v=""/>
    <s v=""/>
    <s v=""/>
    <m/>
    <s v=""/>
    <s v=""/>
    <s v=""/>
  </r>
  <r>
    <x v="2"/>
    <n v="169"/>
    <m/>
    <x v="6"/>
    <x v="3"/>
    <m/>
    <m/>
    <s v=""/>
    <m/>
    <m/>
    <s v=""/>
    <m/>
    <s v=""/>
    <m/>
    <s v=""/>
    <m/>
    <s v=""/>
    <m/>
    <m/>
    <m/>
    <m/>
    <s v=""/>
    <n v="0"/>
    <s v=""/>
    <n v="0"/>
    <s v=""/>
    <s v=""/>
    <s v=""/>
    <m/>
    <s v=""/>
    <s v=""/>
    <s v=""/>
  </r>
  <r>
    <x v="2"/>
    <n v="170"/>
    <m/>
    <x v="6"/>
    <x v="3"/>
    <m/>
    <m/>
    <s v=""/>
    <m/>
    <m/>
    <s v=""/>
    <m/>
    <s v=""/>
    <m/>
    <s v=""/>
    <m/>
    <s v=""/>
    <m/>
    <m/>
    <m/>
    <m/>
    <s v=""/>
    <n v="0"/>
    <s v=""/>
    <n v="0"/>
    <s v=""/>
    <s v=""/>
    <s v=""/>
    <m/>
    <s v=""/>
    <s v=""/>
    <s v=""/>
  </r>
  <r>
    <x v="2"/>
    <n v="171"/>
    <m/>
    <x v="6"/>
    <x v="3"/>
    <m/>
    <m/>
    <s v=""/>
    <m/>
    <m/>
    <s v=""/>
    <m/>
    <s v=""/>
    <m/>
    <s v=""/>
    <m/>
    <s v=""/>
    <m/>
    <m/>
    <m/>
    <m/>
    <s v=""/>
    <n v="0"/>
    <s v=""/>
    <n v="0"/>
    <s v=""/>
    <s v=""/>
    <s v=""/>
    <m/>
    <s v=""/>
    <s v=""/>
    <s v=""/>
  </r>
  <r>
    <x v="2"/>
    <n v="172"/>
    <m/>
    <x v="6"/>
    <x v="3"/>
    <m/>
    <m/>
    <s v=""/>
    <m/>
    <m/>
    <s v=""/>
    <m/>
    <s v=""/>
    <m/>
    <s v=""/>
    <m/>
    <s v=""/>
    <m/>
    <m/>
    <m/>
    <m/>
    <s v=""/>
    <n v="0"/>
    <s v=""/>
    <n v="0"/>
    <s v=""/>
    <s v=""/>
    <s v=""/>
    <m/>
    <s v=""/>
    <s v=""/>
    <s v=""/>
  </r>
  <r>
    <x v="2"/>
    <n v="173"/>
    <m/>
    <x v="6"/>
    <x v="3"/>
    <m/>
    <m/>
    <s v=""/>
    <m/>
    <m/>
    <s v=""/>
    <m/>
    <s v=""/>
    <m/>
    <s v=""/>
    <m/>
    <s v=""/>
    <m/>
    <m/>
    <m/>
    <m/>
    <s v=""/>
    <n v="0"/>
    <s v=""/>
    <n v="0"/>
    <s v=""/>
    <s v=""/>
    <s v=""/>
    <m/>
    <s v=""/>
    <s v=""/>
    <s v=""/>
  </r>
  <r>
    <x v="2"/>
    <n v="174"/>
    <m/>
    <x v="6"/>
    <x v="3"/>
    <m/>
    <m/>
    <s v=""/>
    <m/>
    <m/>
    <s v=""/>
    <m/>
    <s v=""/>
    <m/>
    <s v=""/>
    <m/>
    <s v=""/>
    <m/>
    <m/>
    <m/>
    <m/>
    <s v=""/>
    <n v="0"/>
    <s v=""/>
    <n v="0"/>
    <s v=""/>
    <s v=""/>
    <s v=""/>
    <m/>
    <s v=""/>
    <s v=""/>
    <s v=""/>
  </r>
  <r>
    <x v="2"/>
    <n v="175"/>
    <m/>
    <x v="6"/>
    <x v="3"/>
    <m/>
    <m/>
    <s v=""/>
    <m/>
    <m/>
    <s v=""/>
    <m/>
    <s v=""/>
    <m/>
    <s v=""/>
    <m/>
    <s v=""/>
    <m/>
    <m/>
    <m/>
    <m/>
    <s v=""/>
    <n v="0"/>
    <s v=""/>
    <n v="0"/>
    <s v=""/>
    <s v=""/>
    <s v=""/>
    <m/>
    <s v=""/>
    <s v=""/>
    <s v=""/>
  </r>
  <r>
    <x v="2"/>
    <n v="176"/>
    <m/>
    <x v="6"/>
    <x v="3"/>
    <m/>
    <m/>
    <s v=""/>
    <m/>
    <m/>
    <s v=""/>
    <m/>
    <s v=""/>
    <m/>
    <s v=""/>
    <m/>
    <s v=""/>
    <m/>
    <m/>
    <m/>
    <m/>
    <s v=""/>
    <n v="0"/>
    <s v=""/>
    <n v="0"/>
    <s v=""/>
    <s v=""/>
    <s v=""/>
    <m/>
    <s v=""/>
    <s v=""/>
    <s v=""/>
  </r>
  <r>
    <x v="2"/>
    <n v="177"/>
    <m/>
    <x v="6"/>
    <x v="3"/>
    <m/>
    <m/>
    <s v=""/>
    <m/>
    <m/>
    <s v=""/>
    <m/>
    <s v=""/>
    <m/>
    <s v=""/>
    <m/>
    <s v=""/>
    <m/>
    <m/>
    <m/>
    <m/>
    <s v=""/>
    <n v="0"/>
    <s v=""/>
    <n v="0"/>
    <s v=""/>
    <s v=""/>
    <s v=""/>
    <m/>
    <s v=""/>
    <s v=""/>
    <s v=""/>
  </r>
  <r>
    <x v="2"/>
    <n v="178"/>
    <m/>
    <x v="6"/>
    <x v="3"/>
    <m/>
    <m/>
    <s v=""/>
    <m/>
    <m/>
    <s v=""/>
    <m/>
    <s v=""/>
    <m/>
    <s v=""/>
    <m/>
    <s v=""/>
    <m/>
    <m/>
    <m/>
    <m/>
    <s v=""/>
    <n v="0"/>
    <s v=""/>
    <n v="0"/>
    <s v=""/>
    <s v=""/>
    <s v=""/>
    <m/>
    <s v=""/>
    <s v=""/>
    <s v=""/>
  </r>
  <r>
    <x v="2"/>
    <n v="179"/>
    <m/>
    <x v="6"/>
    <x v="3"/>
    <m/>
    <m/>
    <s v=""/>
    <m/>
    <m/>
    <s v=""/>
    <m/>
    <s v=""/>
    <m/>
    <s v=""/>
    <m/>
    <s v=""/>
    <m/>
    <m/>
    <m/>
    <m/>
    <s v=""/>
    <n v="0"/>
    <s v=""/>
    <n v="0"/>
    <s v=""/>
    <s v=""/>
    <s v=""/>
    <m/>
    <s v=""/>
    <s v=""/>
    <s v=""/>
  </r>
  <r>
    <x v="2"/>
    <n v="180"/>
    <m/>
    <x v="6"/>
    <x v="3"/>
    <m/>
    <m/>
    <s v=""/>
    <m/>
    <m/>
    <s v=""/>
    <m/>
    <s v=""/>
    <m/>
    <s v=""/>
    <m/>
    <s v=""/>
    <m/>
    <m/>
    <m/>
    <m/>
    <s v=""/>
    <n v="0"/>
    <s v=""/>
    <n v="0"/>
    <s v=""/>
    <s v=""/>
    <s v=""/>
    <m/>
    <s v=""/>
    <s v=""/>
    <s v=""/>
  </r>
  <r>
    <x v="2"/>
    <n v="181"/>
    <m/>
    <x v="6"/>
    <x v="3"/>
    <m/>
    <m/>
    <s v=""/>
    <m/>
    <m/>
    <s v=""/>
    <m/>
    <s v=""/>
    <m/>
    <s v=""/>
    <m/>
    <s v=""/>
    <m/>
    <m/>
    <m/>
    <m/>
    <s v=""/>
    <n v="0"/>
    <s v=""/>
    <n v="0"/>
    <s v=""/>
    <s v=""/>
    <s v=""/>
    <m/>
    <s v=""/>
    <s v=""/>
    <s v=""/>
  </r>
  <r>
    <x v="2"/>
    <n v="182"/>
    <m/>
    <x v="6"/>
    <x v="3"/>
    <m/>
    <m/>
    <s v=""/>
    <m/>
    <m/>
    <s v=""/>
    <m/>
    <s v=""/>
    <m/>
    <s v=""/>
    <m/>
    <s v=""/>
    <m/>
    <m/>
    <m/>
    <m/>
    <s v=""/>
    <n v="0"/>
    <s v=""/>
    <n v="0"/>
    <s v=""/>
    <s v=""/>
    <s v=""/>
    <m/>
    <s v=""/>
    <s v=""/>
    <s v=""/>
  </r>
  <r>
    <x v="2"/>
    <n v="183"/>
    <m/>
    <x v="6"/>
    <x v="3"/>
    <m/>
    <m/>
    <s v=""/>
    <m/>
    <m/>
    <s v=""/>
    <m/>
    <s v=""/>
    <m/>
    <s v=""/>
    <m/>
    <s v=""/>
    <m/>
    <m/>
    <m/>
    <m/>
    <s v=""/>
    <n v="0"/>
    <s v=""/>
    <n v="0"/>
    <s v=""/>
    <s v=""/>
    <s v=""/>
    <m/>
    <s v=""/>
    <s v=""/>
    <s v=""/>
  </r>
  <r>
    <x v="2"/>
    <n v="184"/>
    <m/>
    <x v="6"/>
    <x v="3"/>
    <m/>
    <m/>
    <s v=""/>
    <m/>
    <m/>
    <s v=""/>
    <m/>
    <s v=""/>
    <m/>
    <s v=""/>
    <m/>
    <s v=""/>
    <m/>
    <m/>
    <m/>
    <m/>
    <s v=""/>
    <n v="0"/>
    <s v=""/>
    <n v="0"/>
    <s v=""/>
    <s v=""/>
    <s v=""/>
    <m/>
    <s v=""/>
    <s v=""/>
    <s v=""/>
  </r>
  <r>
    <x v="2"/>
    <n v="185"/>
    <m/>
    <x v="6"/>
    <x v="3"/>
    <m/>
    <m/>
    <s v=""/>
    <m/>
    <m/>
    <s v=""/>
    <m/>
    <s v=""/>
    <m/>
    <s v=""/>
    <m/>
    <s v=""/>
    <m/>
    <m/>
    <m/>
    <m/>
    <s v=""/>
    <n v="0"/>
    <s v=""/>
    <n v="0"/>
    <s v=""/>
    <s v=""/>
    <s v=""/>
    <m/>
    <s v=""/>
    <s v=""/>
    <s v=""/>
  </r>
  <r>
    <x v="2"/>
    <n v="186"/>
    <m/>
    <x v="6"/>
    <x v="3"/>
    <m/>
    <m/>
    <s v=""/>
    <m/>
    <m/>
    <s v=""/>
    <m/>
    <s v=""/>
    <m/>
    <s v=""/>
    <m/>
    <s v=""/>
    <m/>
    <m/>
    <m/>
    <m/>
    <s v=""/>
    <n v="0"/>
    <s v=""/>
    <n v="0"/>
    <s v=""/>
    <s v=""/>
    <s v=""/>
    <m/>
    <s v=""/>
    <s v=""/>
    <s v=""/>
  </r>
  <r>
    <x v="2"/>
    <n v="187"/>
    <m/>
    <x v="6"/>
    <x v="3"/>
    <m/>
    <m/>
    <s v=""/>
    <m/>
    <m/>
    <s v=""/>
    <m/>
    <s v=""/>
    <m/>
    <s v=""/>
    <m/>
    <s v=""/>
    <m/>
    <m/>
    <m/>
    <m/>
    <s v=""/>
    <n v="0"/>
    <s v=""/>
    <n v="0"/>
    <s v=""/>
    <s v=""/>
    <s v=""/>
    <m/>
    <s v=""/>
    <s v=""/>
    <s v=""/>
  </r>
  <r>
    <x v="2"/>
    <n v="188"/>
    <m/>
    <x v="6"/>
    <x v="3"/>
    <m/>
    <m/>
    <s v=""/>
    <m/>
    <m/>
    <s v=""/>
    <m/>
    <s v=""/>
    <m/>
    <s v=""/>
    <m/>
    <s v=""/>
    <m/>
    <m/>
    <m/>
    <m/>
    <s v=""/>
    <n v="0"/>
    <s v=""/>
    <n v="0"/>
    <s v=""/>
    <s v=""/>
    <s v=""/>
    <m/>
    <s v=""/>
    <s v=""/>
    <s v=""/>
  </r>
  <r>
    <x v="2"/>
    <n v="189"/>
    <m/>
    <x v="6"/>
    <x v="3"/>
    <m/>
    <m/>
    <s v=""/>
    <m/>
    <m/>
    <s v=""/>
    <m/>
    <s v=""/>
    <m/>
    <s v=""/>
    <m/>
    <s v=""/>
    <m/>
    <m/>
    <m/>
    <m/>
    <s v=""/>
    <n v="0"/>
    <s v=""/>
    <n v="0"/>
    <s v=""/>
    <s v=""/>
    <s v=""/>
    <m/>
    <s v=""/>
    <s v=""/>
    <s v=""/>
  </r>
  <r>
    <x v="2"/>
    <n v="190"/>
    <m/>
    <x v="6"/>
    <x v="3"/>
    <m/>
    <m/>
    <s v=""/>
    <m/>
    <m/>
    <s v=""/>
    <m/>
    <s v=""/>
    <m/>
    <s v=""/>
    <m/>
    <s v=""/>
    <m/>
    <m/>
    <m/>
    <m/>
    <s v=""/>
    <n v="0"/>
    <s v=""/>
    <n v="0"/>
    <s v=""/>
    <s v=""/>
    <s v=""/>
    <m/>
    <s v=""/>
    <s v=""/>
    <s v=""/>
  </r>
  <r>
    <x v="2"/>
    <n v="191"/>
    <m/>
    <x v="6"/>
    <x v="3"/>
    <m/>
    <m/>
    <s v=""/>
    <m/>
    <m/>
    <s v=""/>
    <m/>
    <s v=""/>
    <m/>
    <s v=""/>
    <m/>
    <s v=""/>
    <m/>
    <m/>
    <m/>
    <m/>
    <s v=""/>
    <n v="0"/>
    <s v=""/>
    <n v="0"/>
    <s v=""/>
    <s v=""/>
    <s v=""/>
    <m/>
    <s v=""/>
    <s v=""/>
    <s v=""/>
  </r>
  <r>
    <x v="2"/>
    <n v="192"/>
    <m/>
    <x v="6"/>
    <x v="3"/>
    <m/>
    <m/>
    <s v=""/>
    <m/>
    <m/>
    <s v=""/>
    <m/>
    <s v=""/>
    <m/>
    <s v=""/>
    <m/>
    <s v=""/>
    <m/>
    <m/>
    <m/>
    <m/>
    <s v=""/>
    <n v="0"/>
    <s v=""/>
    <n v="0"/>
    <s v=""/>
    <s v=""/>
    <s v=""/>
    <m/>
    <s v=""/>
    <s v=""/>
    <s v=""/>
  </r>
  <r>
    <x v="2"/>
    <n v="193"/>
    <m/>
    <x v="6"/>
    <x v="3"/>
    <m/>
    <m/>
    <s v=""/>
    <m/>
    <m/>
    <s v=""/>
    <m/>
    <s v=""/>
    <m/>
    <s v=""/>
    <m/>
    <s v=""/>
    <m/>
    <m/>
    <m/>
    <m/>
    <s v=""/>
    <n v="0"/>
    <s v=""/>
    <n v="0"/>
    <s v=""/>
    <s v=""/>
    <s v=""/>
    <m/>
    <s v=""/>
    <s v=""/>
    <s v=""/>
  </r>
  <r>
    <x v="2"/>
    <n v="194"/>
    <m/>
    <x v="6"/>
    <x v="3"/>
    <m/>
    <m/>
    <s v=""/>
    <m/>
    <m/>
    <s v=""/>
    <m/>
    <s v=""/>
    <m/>
    <s v=""/>
    <m/>
    <s v=""/>
    <m/>
    <m/>
    <m/>
    <m/>
    <s v=""/>
    <n v="0"/>
    <s v=""/>
    <n v="0"/>
    <s v=""/>
    <s v=""/>
    <s v=""/>
    <m/>
    <s v=""/>
    <s v=""/>
    <s v=""/>
  </r>
  <r>
    <x v="2"/>
    <n v="195"/>
    <m/>
    <x v="6"/>
    <x v="3"/>
    <m/>
    <m/>
    <s v=""/>
    <m/>
    <m/>
    <s v=""/>
    <m/>
    <s v=""/>
    <m/>
    <s v=""/>
    <m/>
    <s v=""/>
    <m/>
    <m/>
    <m/>
    <m/>
    <s v=""/>
    <n v="0"/>
    <s v=""/>
    <n v="0"/>
    <s v=""/>
    <s v=""/>
    <s v=""/>
    <m/>
    <s v=""/>
    <s v=""/>
    <s v=""/>
  </r>
  <r>
    <x v="2"/>
    <n v="196"/>
    <m/>
    <x v="6"/>
    <x v="3"/>
    <m/>
    <m/>
    <s v=""/>
    <m/>
    <m/>
    <s v=""/>
    <m/>
    <s v=""/>
    <m/>
    <s v=""/>
    <m/>
    <s v=""/>
    <m/>
    <m/>
    <m/>
    <m/>
    <s v=""/>
    <n v="0"/>
    <s v=""/>
    <n v="0"/>
    <s v=""/>
    <s v=""/>
    <s v=""/>
    <m/>
    <s v=""/>
    <s v=""/>
    <s v=""/>
  </r>
  <r>
    <x v="2"/>
    <n v="197"/>
    <m/>
    <x v="6"/>
    <x v="3"/>
    <m/>
    <m/>
    <s v=""/>
    <m/>
    <m/>
    <s v=""/>
    <m/>
    <s v=""/>
    <m/>
    <s v=""/>
    <m/>
    <s v=""/>
    <m/>
    <m/>
    <m/>
    <m/>
    <s v=""/>
    <n v="0"/>
    <s v=""/>
    <n v="0"/>
    <s v=""/>
    <s v=""/>
    <s v=""/>
    <m/>
    <s v=""/>
    <s v=""/>
    <s v=""/>
  </r>
  <r>
    <x v="2"/>
    <n v="198"/>
    <m/>
    <x v="6"/>
    <x v="3"/>
    <m/>
    <m/>
    <s v=""/>
    <m/>
    <m/>
    <s v=""/>
    <m/>
    <s v=""/>
    <m/>
    <s v=""/>
    <m/>
    <s v=""/>
    <m/>
    <m/>
    <m/>
    <m/>
    <s v=""/>
    <n v="0"/>
    <s v=""/>
    <n v="0"/>
    <s v=""/>
    <s v=""/>
    <s v=""/>
    <m/>
    <s v=""/>
    <s v=""/>
    <s v=""/>
  </r>
  <r>
    <x v="2"/>
    <n v="199"/>
    <m/>
    <x v="6"/>
    <x v="3"/>
    <m/>
    <m/>
    <s v=""/>
    <m/>
    <m/>
    <s v=""/>
    <m/>
    <s v=""/>
    <m/>
    <s v=""/>
    <m/>
    <s v=""/>
    <m/>
    <m/>
    <m/>
    <m/>
    <s v=""/>
    <n v="0"/>
    <s v=""/>
    <n v="0"/>
    <s v=""/>
    <s v=""/>
    <s v=""/>
    <m/>
    <s v=""/>
    <s v=""/>
    <s v=""/>
  </r>
  <r>
    <x v="2"/>
    <n v="200"/>
    <m/>
    <x v="6"/>
    <x v="3"/>
    <m/>
    <m/>
    <s v=""/>
    <m/>
    <m/>
    <s v=""/>
    <m/>
    <s v=""/>
    <m/>
    <s v=""/>
    <m/>
    <s v=""/>
    <m/>
    <m/>
    <m/>
    <m/>
    <s v=""/>
    <n v="0"/>
    <s v=""/>
    <n v="0"/>
    <s v=""/>
    <s v=""/>
    <s v=""/>
    <m/>
    <s v=""/>
    <s v=""/>
    <s v=""/>
  </r>
  <r>
    <x v="2"/>
    <n v="201"/>
    <m/>
    <x v="6"/>
    <x v="3"/>
    <m/>
    <m/>
    <s v=""/>
    <m/>
    <m/>
    <s v=""/>
    <m/>
    <s v=""/>
    <m/>
    <s v=""/>
    <m/>
    <s v=""/>
    <m/>
    <m/>
    <m/>
    <m/>
    <s v=""/>
    <n v="0"/>
    <s v=""/>
    <n v="0"/>
    <s v=""/>
    <s v=""/>
    <s v=""/>
    <m/>
    <s v=""/>
    <s v=""/>
    <s v=""/>
  </r>
  <r>
    <x v="2"/>
    <n v="202"/>
    <m/>
    <x v="6"/>
    <x v="3"/>
    <m/>
    <m/>
    <s v=""/>
    <m/>
    <m/>
    <s v=""/>
    <m/>
    <s v=""/>
    <m/>
    <s v=""/>
    <m/>
    <s v=""/>
    <m/>
    <m/>
    <m/>
    <m/>
    <s v=""/>
    <n v="0"/>
    <s v=""/>
    <n v="0"/>
    <s v=""/>
    <s v=""/>
    <s v=""/>
    <m/>
    <s v=""/>
    <s v=""/>
    <s v=""/>
  </r>
  <r>
    <x v="2"/>
    <n v="203"/>
    <m/>
    <x v="6"/>
    <x v="3"/>
    <m/>
    <m/>
    <s v=""/>
    <m/>
    <m/>
    <s v=""/>
    <m/>
    <s v=""/>
    <m/>
    <s v=""/>
    <m/>
    <s v=""/>
    <m/>
    <m/>
    <m/>
    <m/>
    <s v=""/>
    <n v="0"/>
    <s v=""/>
    <n v="0"/>
    <s v=""/>
    <s v=""/>
    <s v=""/>
    <m/>
    <s v=""/>
    <s v=""/>
    <s v=""/>
  </r>
  <r>
    <x v="2"/>
    <n v="204"/>
    <m/>
    <x v="6"/>
    <x v="3"/>
    <m/>
    <m/>
    <s v=""/>
    <m/>
    <m/>
    <s v=""/>
    <m/>
    <s v=""/>
    <m/>
    <s v=""/>
    <m/>
    <s v=""/>
    <m/>
    <m/>
    <m/>
    <m/>
    <s v=""/>
    <n v="0"/>
    <s v=""/>
    <n v="0"/>
    <s v=""/>
    <s v=""/>
    <s v=""/>
    <m/>
    <s v=""/>
    <s v=""/>
    <s v=""/>
  </r>
  <r>
    <x v="2"/>
    <n v="205"/>
    <m/>
    <x v="6"/>
    <x v="3"/>
    <m/>
    <m/>
    <s v=""/>
    <m/>
    <m/>
    <s v=""/>
    <m/>
    <s v=""/>
    <m/>
    <s v=""/>
    <m/>
    <s v=""/>
    <m/>
    <m/>
    <m/>
    <m/>
    <s v=""/>
    <n v="0"/>
    <s v=""/>
    <n v="0"/>
    <s v=""/>
    <s v=""/>
    <s v=""/>
    <m/>
    <s v=""/>
    <s v=""/>
    <s v=""/>
  </r>
  <r>
    <x v="2"/>
    <n v="206"/>
    <m/>
    <x v="6"/>
    <x v="3"/>
    <m/>
    <m/>
    <s v=""/>
    <m/>
    <m/>
    <s v=""/>
    <m/>
    <s v=""/>
    <m/>
    <s v=""/>
    <m/>
    <s v=""/>
    <m/>
    <m/>
    <m/>
    <m/>
    <s v=""/>
    <n v="0"/>
    <s v=""/>
    <n v="0"/>
    <s v=""/>
    <s v=""/>
    <s v=""/>
    <m/>
    <s v=""/>
    <s v=""/>
    <s v=""/>
  </r>
  <r>
    <x v="2"/>
    <n v="207"/>
    <m/>
    <x v="6"/>
    <x v="3"/>
    <m/>
    <m/>
    <s v=""/>
    <m/>
    <m/>
    <s v=""/>
    <m/>
    <s v=""/>
    <m/>
    <s v=""/>
    <m/>
    <s v=""/>
    <m/>
    <m/>
    <m/>
    <m/>
    <s v=""/>
    <n v="0"/>
    <s v=""/>
    <n v="0"/>
    <s v=""/>
    <s v=""/>
    <s v=""/>
    <m/>
    <s v=""/>
    <s v=""/>
    <s v=""/>
  </r>
  <r>
    <x v="2"/>
    <n v="208"/>
    <m/>
    <x v="6"/>
    <x v="3"/>
    <m/>
    <m/>
    <s v=""/>
    <m/>
    <m/>
    <s v=""/>
    <m/>
    <s v=""/>
    <m/>
    <s v=""/>
    <m/>
    <s v=""/>
    <m/>
    <m/>
    <m/>
    <m/>
    <s v=""/>
    <n v="0"/>
    <s v=""/>
    <n v="0"/>
    <s v=""/>
    <s v=""/>
    <s v=""/>
    <m/>
    <s v=""/>
    <s v=""/>
    <s v=""/>
  </r>
  <r>
    <x v="2"/>
    <n v="209"/>
    <m/>
    <x v="6"/>
    <x v="3"/>
    <m/>
    <m/>
    <s v=""/>
    <m/>
    <m/>
    <s v=""/>
    <m/>
    <s v=""/>
    <m/>
    <s v=""/>
    <m/>
    <s v=""/>
    <m/>
    <m/>
    <m/>
    <m/>
    <s v=""/>
    <n v="0"/>
    <s v=""/>
    <n v="0"/>
    <s v=""/>
    <s v=""/>
    <s v=""/>
    <m/>
    <s v=""/>
    <s v=""/>
    <s v=""/>
  </r>
  <r>
    <x v="2"/>
    <n v="210"/>
    <m/>
    <x v="6"/>
    <x v="3"/>
    <m/>
    <m/>
    <s v=""/>
    <m/>
    <m/>
    <s v=""/>
    <m/>
    <s v=""/>
    <m/>
    <s v=""/>
    <m/>
    <s v=""/>
    <m/>
    <m/>
    <m/>
    <m/>
    <s v=""/>
    <n v="0"/>
    <s v=""/>
    <n v="0"/>
    <s v=""/>
    <s v=""/>
    <s v=""/>
    <m/>
    <s v=""/>
    <s v=""/>
    <s v=""/>
  </r>
  <r>
    <x v="2"/>
    <n v="211"/>
    <m/>
    <x v="6"/>
    <x v="3"/>
    <m/>
    <m/>
    <s v=""/>
    <m/>
    <m/>
    <s v=""/>
    <m/>
    <s v=""/>
    <m/>
    <s v=""/>
    <m/>
    <s v=""/>
    <m/>
    <m/>
    <m/>
    <m/>
    <s v=""/>
    <n v="0"/>
    <s v=""/>
    <n v="0"/>
    <s v=""/>
    <s v=""/>
    <s v=""/>
    <m/>
    <s v=""/>
    <s v=""/>
    <s v=""/>
  </r>
  <r>
    <x v="2"/>
    <n v="212"/>
    <m/>
    <x v="6"/>
    <x v="3"/>
    <m/>
    <m/>
    <s v=""/>
    <m/>
    <m/>
    <s v=""/>
    <m/>
    <s v=""/>
    <m/>
    <s v=""/>
    <m/>
    <s v=""/>
    <m/>
    <m/>
    <m/>
    <m/>
    <s v=""/>
    <n v="0"/>
    <s v=""/>
    <n v="0"/>
    <s v=""/>
    <s v=""/>
    <s v=""/>
    <m/>
    <s v=""/>
    <s v=""/>
    <s v=""/>
  </r>
  <r>
    <x v="2"/>
    <n v="213"/>
    <m/>
    <x v="6"/>
    <x v="3"/>
    <m/>
    <m/>
    <s v=""/>
    <m/>
    <m/>
    <s v=""/>
    <m/>
    <s v=""/>
    <m/>
    <s v=""/>
    <m/>
    <s v=""/>
    <m/>
    <m/>
    <m/>
    <m/>
    <s v=""/>
    <n v="0"/>
    <s v=""/>
    <n v="0"/>
    <s v=""/>
    <s v=""/>
    <s v=""/>
    <m/>
    <s v=""/>
    <s v=""/>
    <s v=""/>
  </r>
  <r>
    <x v="2"/>
    <n v="214"/>
    <m/>
    <x v="6"/>
    <x v="3"/>
    <m/>
    <m/>
    <s v=""/>
    <m/>
    <m/>
    <s v=""/>
    <m/>
    <s v=""/>
    <m/>
    <s v=""/>
    <m/>
    <s v=""/>
    <m/>
    <m/>
    <m/>
    <m/>
    <s v=""/>
    <n v="0"/>
    <s v=""/>
    <n v="0"/>
    <s v=""/>
    <s v=""/>
    <s v=""/>
    <m/>
    <s v=""/>
    <s v=""/>
    <s v=""/>
  </r>
  <r>
    <x v="2"/>
    <n v="215"/>
    <m/>
    <x v="6"/>
    <x v="3"/>
    <m/>
    <m/>
    <s v=""/>
    <m/>
    <m/>
    <s v=""/>
    <m/>
    <s v=""/>
    <m/>
    <s v=""/>
    <m/>
    <s v=""/>
    <m/>
    <m/>
    <m/>
    <m/>
    <s v=""/>
    <n v="0"/>
    <s v=""/>
    <n v="0"/>
    <s v=""/>
    <s v=""/>
    <s v=""/>
    <m/>
    <s v=""/>
    <s v=""/>
    <s v=""/>
  </r>
  <r>
    <x v="2"/>
    <n v="216"/>
    <m/>
    <x v="6"/>
    <x v="3"/>
    <m/>
    <m/>
    <s v=""/>
    <m/>
    <m/>
    <s v=""/>
    <m/>
    <s v=""/>
    <m/>
    <s v=""/>
    <m/>
    <s v=""/>
    <m/>
    <m/>
    <m/>
    <m/>
    <s v=""/>
    <n v="0"/>
    <s v=""/>
    <n v="0"/>
    <s v=""/>
    <s v=""/>
    <s v=""/>
    <m/>
    <s v=""/>
    <s v=""/>
    <s v=""/>
  </r>
  <r>
    <x v="2"/>
    <n v="217"/>
    <m/>
    <x v="6"/>
    <x v="3"/>
    <m/>
    <m/>
    <s v=""/>
    <m/>
    <m/>
    <s v=""/>
    <m/>
    <s v=""/>
    <m/>
    <s v=""/>
    <m/>
    <s v=""/>
    <m/>
    <m/>
    <m/>
    <m/>
    <s v=""/>
    <n v="0"/>
    <s v=""/>
    <n v="0"/>
    <s v=""/>
    <s v=""/>
    <s v=""/>
    <m/>
    <s v=""/>
    <s v=""/>
    <s v=""/>
  </r>
  <r>
    <x v="2"/>
    <n v="218"/>
    <m/>
    <x v="6"/>
    <x v="3"/>
    <m/>
    <m/>
    <s v=""/>
    <m/>
    <m/>
    <s v=""/>
    <m/>
    <s v=""/>
    <m/>
    <s v=""/>
    <m/>
    <s v=""/>
    <m/>
    <m/>
    <m/>
    <m/>
    <s v=""/>
    <n v="0"/>
    <s v=""/>
    <n v="0"/>
    <s v=""/>
    <s v=""/>
    <s v=""/>
    <m/>
    <s v=""/>
    <s v=""/>
    <s v=""/>
  </r>
  <r>
    <x v="2"/>
    <n v="219"/>
    <m/>
    <x v="6"/>
    <x v="3"/>
    <m/>
    <m/>
    <s v=""/>
    <m/>
    <m/>
    <s v=""/>
    <m/>
    <s v=""/>
    <m/>
    <s v=""/>
    <m/>
    <s v=""/>
    <m/>
    <m/>
    <m/>
    <m/>
    <s v=""/>
    <n v="0"/>
    <s v=""/>
    <n v="0"/>
    <s v=""/>
    <s v=""/>
    <s v=""/>
    <m/>
    <s v=""/>
    <s v=""/>
    <s v=""/>
  </r>
  <r>
    <x v="2"/>
    <n v="220"/>
    <m/>
    <x v="6"/>
    <x v="3"/>
    <m/>
    <m/>
    <s v=""/>
    <m/>
    <m/>
    <s v=""/>
    <m/>
    <s v=""/>
    <m/>
    <s v=""/>
    <m/>
    <s v=""/>
    <m/>
    <m/>
    <m/>
    <m/>
    <s v=""/>
    <n v="0"/>
    <s v=""/>
    <n v="0"/>
    <s v=""/>
    <s v=""/>
    <s v=""/>
    <m/>
    <s v=""/>
    <s v=""/>
    <s v=""/>
  </r>
  <r>
    <x v="2"/>
    <n v="221"/>
    <m/>
    <x v="6"/>
    <x v="3"/>
    <m/>
    <m/>
    <s v=""/>
    <m/>
    <m/>
    <s v=""/>
    <m/>
    <s v=""/>
    <m/>
    <s v=""/>
    <m/>
    <s v=""/>
    <m/>
    <m/>
    <m/>
    <m/>
    <s v=""/>
    <n v="0"/>
    <s v=""/>
    <n v="0"/>
    <s v=""/>
    <s v=""/>
    <s v=""/>
    <m/>
    <s v=""/>
    <s v=""/>
    <s v=""/>
  </r>
  <r>
    <x v="2"/>
    <n v="222"/>
    <m/>
    <x v="6"/>
    <x v="3"/>
    <m/>
    <m/>
    <s v=""/>
    <m/>
    <m/>
    <s v=""/>
    <m/>
    <s v=""/>
    <m/>
    <s v=""/>
    <m/>
    <s v=""/>
    <m/>
    <m/>
    <m/>
    <m/>
    <s v=""/>
    <n v="0"/>
    <s v=""/>
    <n v="0"/>
    <s v=""/>
    <s v=""/>
    <s v=""/>
    <m/>
    <s v=""/>
    <s v=""/>
    <s v=""/>
  </r>
  <r>
    <x v="2"/>
    <n v="223"/>
    <m/>
    <x v="6"/>
    <x v="3"/>
    <m/>
    <m/>
    <s v=""/>
    <m/>
    <m/>
    <s v=""/>
    <m/>
    <s v=""/>
    <m/>
    <s v=""/>
    <m/>
    <s v=""/>
    <m/>
    <m/>
    <m/>
    <m/>
    <s v=""/>
    <n v="0"/>
    <s v=""/>
    <n v="0"/>
    <s v=""/>
    <s v=""/>
    <s v=""/>
    <m/>
    <s v=""/>
    <s v=""/>
    <s v=""/>
  </r>
  <r>
    <x v="2"/>
    <n v="224"/>
    <m/>
    <x v="6"/>
    <x v="3"/>
    <m/>
    <m/>
    <s v=""/>
    <m/>
    <m/>
    <s v=""/>
    <m/>
    <s v=""/>
    <m/>
    <s v=""/>
    <m/>
    <s v=""/>
    <m/>
    <m/>
    <m/>
    <m/>
    <s v=""/>
    <n v="0"/>
    <s v=""/>
    <n v="0"/>
    <s v=""/>
    <s v=""/>
    <s v=""/>
    <m/>
    <s v=""/>
    <s v=""/>
    <s v=""/>
  </r>
  <r>
    <x v="2"/>
    <n v="225"/>
    <m/>
    <x v="6"/>
    <x v="3"/>
    <m/>
    <m/>
    <s v=""/>
    <m/>
    <m/>
    <s v=""/>
    <m/>
    <s v=""/>
    <m/>
    <s v=""/>
    <m/>
    <s v=""/>
    <m/>
    <m/>
    <m/>
    <m/>
    <s v=""/>
    <n v="0"/>
    <s v=""/>
    <n v="0"/>
    <s v=""/>
    <s v=""/>
    <s v=""/>
    <m/>
    <s v=""/>
    <s v=""/>
    <s v=""/>
  </r>
  <r>
    <x v="2"/>
    <n v="226"/>
    <m/>
    <x v="6"/>
    <x v="3"/>
    <m/>
    <m/>
    <s v=""/>
    <m/>
    <m/>
    <s v=""/>
    <m/>
    <s v=""/>
    <m/>
    <s v=""/>
    <m/>
    <s v=""/>
    <m/>
    <m/>
    <m/>
    <m/>
    <s v=""/>
    <n v="0"/>
    <s v=""/>
    <n v="0"/>
    <s v=""/>
    <s v=""/>
    <s v=""/>
    <m/>
    <s v=""/>
    <s v=""/>
    <s v=""/>
  </r>
  <r>
    <x v="2"/>
    <n v="227"/>
    <m/>
    <x v="6"/>
    <x v="3"/>
    <m/>
    <m/>
    <s v=""/>
    <m/>
    <m/>
    <s v=""/>
    <m/>
    <s v=""/>
    <m/>
    <s v=""/>
    <m/>
    <s v=""/>
    <m/>
    <m/>
    <m/>
    <m/>
    <s v=""/>
    <n v="0"/>
    <s v=""/>
    <n v="0"/>
    <s v=""/>
    <s v=""/>
    <s v=""/>
    <m/>
    <s v=""/>
    <s v=""/>
    <s v=""/>
  </r>
  <r>
    <x v="2"/>
    <n v="228"/>
    <m/>
    <x v="6"/>
    <x v="3"/>
    <m/>
    <m/>
    <s v=""/>
    <m/>
    <m/>
    <s v=""/>
    <m/>
    <s v=""/>
    <m/>
    <s v=""/>
    <m/>
    <s v=""/>
    <m/>
    <m/>
    <m/>
    <m/>
    <s v=""/>
    <n v="0"/>
    <s v=""/>
    <n v="0"/>
    <s v=""/>
    <s v=""/>
    <s v=""/>
    <m/>
    <s v=""/>
    <s v=""/>
    <s v=""/>
  </r>
  <r>
    <x v="2"/>
    <n v="229"/>
    <m/>
    <x v="6"/>
    <x v="3"/>
    <m/>
    <m/>
    <s v=""/>
    <m/>
    <m/>
    <s v=""/>
    <m/>
    <s v=""/>
    <m/>
    <s v=""/>
    <m/>
    <s v=""/>
    <m/>
    <m/>
    <m/>
    <m/>
    <s v=""/>
    <n v="0"/>
    <s v=""/>
    <n v="0"/>
    <s v=""/>
    <s v=""/>
    <s v=""/>
    <m/>
    <s v=""/>
    <s v=""/>
    <s v=""/>
  </r>
  <r>
    <x v="2"/>
    <n v="230"/>
    <m/>
    <x v="6"/>
    <x v="3"/>
    <m/>
    <m/>
    <s v=""/>
    <m/>
    <m/>
    <s v=""/>
    <m/>
    <s v=""/>
    <m/>
    <s v=""/>
    <m/>
    <s v=""/>
    <m/>
    <m/>
    <m/>
    <m/>
    <s v=""/>
    <n v="0"/>
    <s v=""/>
    <n v="0"/>
    <s v=""/>
    <s v=""/>
    <s v=""/>
    <m/>
    <s v=""/>
    <s v=""/>
    <s v=""/>
  </r>
  <r>
    <x v="2"/>
    <n v="231"/>
    <m/>
    <x v="6"/>
    <x v="3"/>
    <m/>
    <m/>
    <s v=""/>
    <m/>
    <m/>
    <s v=""/>
    <m/>
    <s v=""/>
    <m/>
    <s v=""/>
    <m/>
    <s v=""/>
    <m/>
    <m/>
    <m/>
    <m/>
    <s v=""/>
    <n v="0"/>
    <s v=""/>
    <n v="0"/>
    <s v=""/>
    <s v=""/>
    <s v=""/>
    <m/>
    <s v=""/>
    <s v=""/>
    <s v=""/>
  </r>
  <r>
    <x v="2"/>
    <n v="232"/>
    <m/>
    <x v="6"/>
    <x v="3"/>
    <m/>
    <m/>
    <s v=""/>
    <m/>
    <m/>
    <s v=""/>
    <m/>
    <s v=""/>
    <m/>
    <s v=""/>
    <m/>
    <s v=""/>
    <m/>
    <m/>
    <m/>
    <m/>
    <s v=""/>
    <n v="0"/>
    <s v=""/>
    <n v="0"/>
    <s v=""/>
    <s v=""/>
    <s v=""/>
    <m/>
    <s v=""/>
    <s v=""/>
    <s v=""/>
  </r>
  <r>
    <x v="2"/>
    <n v="233"/>
    <m/>
    <x v="6"/>
    <x v="3"/>
    <m/>
    <m/>
    <s v=""/>
    <m/>
    <m/>
    <s v=""/>
    <m/>
    <s v=""/>
    <m/>
    <s v=""/>
    <m/>
    <s v=""/>
    <m/>
    <m/>
    <m/>
    <m/>
    <s v=""/>
    <n v="0"/>
    <s v=""/>
    <n v="0"/>
    <s v=""/>
    <s v=""/>
    <s v=""/>
    <m/>
    <s v=""/>
    <s v=""/>
    <s v=""/>
  </r>
  <r>
    <x v="2"/>
    <n v="234"/>
    <m/>
    <x v="6"/>
    <x v="3"/>
    <m/>
    <m/>
    <s v=""/>
    <m/>
    <m/>
    <s v=""/>
    <m/>
    <s v=""/>
    <m/>
    <s v=""/>
    <m/>
    <s v=""/>
    <m/>
    <m/>
    <m/>
    <m/>
    <s v=""/>
    <n v="0"/>
    <s v=""/>
    <n v="0"/>
    <s v=""/>
    <s v=""/>
    <s v=""/>
    <m/>
    <s v=""/>
    <s v=""/>
    <s v=""/>
  </r>
  <r>
    <x v="2"/>
    <n v="235"/>
    <m/>
    <x v="6"/>
    <x v="3"/>
    <m/>
    <m/>
    <s v=""/>
    <m/>
    <m/>
    <s v=""/>
    <m/>
    <s v=""/>
    <m/>
    <s v=""/>
    <m/>
    <s v=""/>
    <m/>
    <m/>
    <m/>
    <m/>
    <s v=""/>
    <n v="0"/>
    <s v=""/>
    <n v="0"/>
    <s v=""/>
    <s v=""/>
    <s v=""/>
    <m/>
    <s v=""/>
    <s v=""/>
    <s v=""/>
  </r>
  <r>
    <x v="2"/>
    <n v="236"/>
    <m/>
    <x v="6"/>
    <x v="3"/>
    <m/>
    <m/>
    <s v=""/>
    <m/>
    <m/>
    <s v=""/>
    <m/>
    <s v=""/>
    <m/>
    <s v=""/>
    <m/>
    <s v=""/>
    <m/>
    <m/>
    <m/>
    <m/>
    <s v=""/>
    <n v="0"/>
    <s v=""/>
    <n v="0"/>
    <s v=""/>
    <s v=""/>
    <s v=""/>
    <m/>
    <s v=""/>
    <s v=""/>
    <s v=""/>
  </r>
  <r>
    <x v="2"/>
    <n v="237"/>
    <m/>
    <x v="6"/>
    <x v="3"/>
    <m/>
    <m/>
    <s v=""/>
    <m/>
    <m/>
    <s v=""/>
    <m/>
    <s v=""/>
    <m/>
    <s v=""/>
    <m/>
    <s v=""/>
    <m/>
    <m/>
    <m/>
    <m/>
    <s v=""/>
    <n v="0"/>
    <s v=""/>
    <n v="0"/>
    <s v=""/>
    <s v=""/>
    <s v=""/>
    <m/>
    <s v=""/>
    <s v=""/>
    <s v=""/>
  </r>
  <r>
    <x v="2"/>
    <n v="238"/>
    <m/>
    <x v="6"/>
    <x v="3"/>
    <m/>
    <m/>
    <s v=""/>
    <m/>
    <m/>
    <s v=""/>
    <m/>
    <s v=""/>
    <m/>
    <s v=""/>
    <m/>
    <s v=""/>
    <m/>
    <m/>
    <m/>
    <m/>
    <s v=""/>
    <n v="0"/>
    <s v=""/>
    <n v="0"/>
    <s v=""/>
    <s v=""/>
    <s v=""/>
    <m/>
    <s v=""/>
    <s v=""/>
    <s v=""/>
  </r>
  <r>
    <x v="2"/>
    <n v="239"/>
    <m/>
    <x v="6"/>
    <x v="3"/>
    <m/>
    <m/>
    <s v=""/>
    <m/>
    <m/>
    <s v=""/>
    <m/>
    <s v=""/>
    <m/>
    <s v=""/>
    <m/>
    <s v=""/>
    <m/>
    <m/>
    <m/>
    <m/>
    <s v=""/>
    <n v="0"/>
    <s v=""/>
    <n v="0"/>
    <s v=""/>
    <s v=""/>
    <s v=""/>
    <m/>
    <s v=""/>
    <s v=""/>
    <s v=""/>
  </r>
  <r>
    <x v="2"/>
    <n v="240"/>
    <m/>
    <x v="6"/>
    <x v="3"/>
    <m/>
    <m/>
    <s v=""/>
    <m/>
    <m/>
    <s v=""/>
    <m/>
    <s v=""/>
    <m/>
    <s v=""/>
    <m/>
    <s v=""/>
    <m/>
    <m/>
    <m/>
    <m/>
    <s v=""/>
    <n v="0"/>
    <s v=""/>
    <n v="0"/>
    <s v=""/>
    <s v=""/>
    <s v=""/>
    <m/>
    <s v=""/>
    <s v=""/>
    <s v=""/>
  </r>
  <r>
    <x v="2"/>
    <n v="241"/>
    <m/>
    <x v="6"/>
    <x v="3"/>
    <m/>
    <m/>
    <s v=""/>
    <m/>
    <m/>
    <s v=""/>
    <m/>
    <s v=""/>
    <m/>
    <s v=""/>
    <m/>
    <s v=""/>
    <m/>
    <m/>
    <m/>
    <m/>
    <s v=""/>
    <n v="0"/>
    <s v=""/>
    <n v="0"/>
    <s v=""/>
    <s v=""/>
    <s v=""/>
    <m/>
    <s v=""/>
    <s v=""/>
    <s v=""/>
  </r>
  <r>
    <x v="2"/>
    <n v="242"/>
    <m/>
    <x v="6"/>
    <x v="3"/>
    <m/>
    <m/>
    <s v=""/>
    <m/>
    <m/>
    <s v=""/>
    <m/>
    <s v=""/>
    <m/>
    <s v=""/>
    <m/>
    <s v=""/>
    <m/>
    <m/>
    <m/>
    <m/>
    <s v=""/>
    <n v="0"/>
    <s v=""/>
    <n v="0"/>
    <s v=""/>
    <s v=""/>
    <s v=""/>
    <m/>
    <s v=""/>
    <s v=""/>
    <s v=""/>
  </r>
  <r>
    <x v="2"/>
    <n v="243"/>
    <m/>
    <x v="6"/>
    <x v="3"/>
    <m/>
    <m/>
    <s v=""/>
    <m/>
    <m/>
    <s v=""/>
    <m/>
    <s v=""/>
    <m/>
    <s v=""/>
    <m/>
    <s v=""/>
    <m/>
    <m/>
    <m/>
    <m/>
    <s v=""/>
    <n v="0"/>
    <s v=""/>
    <n v="0"/>
    <s v=""/>
    <s v=""/>
    <s v=""/>
    <m/>
    <s v=""/>
    <s v=""/>
    <s v=""/>
  </r>
  <r>
    <x v="2"/>
    <n v="244"/>
    <m/>
    <x v="6"/>
    <x v="3"/>
    <m/>
    <m/>
    <s v=""/>
    <m/>
    <m/>
    <s v=""/>
    <m/>
    <s v=""/>
    <m/>
    <s v=""/>
    <m/>
    <s v=""/>
    <m/>
    <m/>
    <m/>
    <m/>
    <s v=""/>
    <n v="0"/>
    <s v=""/>
    <n v="0"/>
    <s v=""/>
    <s v=""/>
    <s v=""/>
    <m/>
    <s v=""/>
    <s v=""/>
    <s v=""/>
  </r>
  <r>
    <x v="2"/>
    <n v="245"/>
    <m/>
    <x v="6"/>
    <x v="3"/>
    <m/>
    <m/>
    <s v=""/>
    <m/>
    <m/>
    <s v=""/>
    <m/>
    <s v=""/>
    <m/>
    <s v=""/>
    <m/>
    <s v=""/>
    <m/>
    <m/>
    <m/>
    <m/>
    <s v=""/>
    <n v="0"/>
    <s v=""/>
    <n v="0"/>
    <s v=""/>
    <s v=""/>
    <s v=""/>
    <m/>
    <s v=""/>
    <s v=""/>
    <s v=""/>
  </r>
  <r>
    <x v="2"/>
    <n v="246"/>
    <m/>
    <x v="6"/>
    <x v="3"/>
    <m/>
    <m/>
    <s v=""/>
    <m/>
    <m/>
    <s v=""/>
    <m/>
    <s v=""/>
    <m/>
    <s v=""/>
    <m/>
    <s v=""/>
    <m/>
    <m/>
    <m/>
    <m/>
    <s v=""/>
    <n v="0"/>
    <s v=""/>
    <n v="0"/>
    <s v=""/>
    <s v=""/>
    <s v=""/>
    <m/>
    <s v=""/>
    <s v=""/>
    <s v=""/>
  </r>
  <r>
    <x v="2"/>
    <n v="247"/>
    <m/>
    <x v="6"/>
    <x v="3"/>
    <m/>
    <m/>
    <s v=""/>
    <m/>
    <m/>
    <s v=""/>
    <m/>
    <s v=""/>
    <m/>
    <s v=""/>
    <m/>
    <s v=""/>
    <m/>
    <m/>
    <m/>
    <m/>
    <s v=""/>
    <n v="0"/>
    <s v=""/>
    <n v="0"/>
    <s v=""/>
    <s v=""/>
    <s v=""/>
    <m/>
    <s v=""/>
    <s v=""/>
    <s v=""/>
  </r>
  <r>
    <x v="2"/>
    <n v="248"/>
    <m/>
    <x v="6"/>
    <x v="3"/>
    <m/>
    <m/>
    <s v=""/>
    <m/>
    <m/>
    <s v=""/>
    <m/>
    <s v=""/>
    <m/>
    <s v=""/>
    <m/>
    <s v=""/>
    <m/>
    <m/>
    <m/>
    <m/>
    <s v=""/>
    <n v="0"/>
    <s v=""/>
    <n v="0"/>
    <s v=""/>
    <s v=""/>
    <s v=""/>
    <m/>
    <s v=""/>
    <s v=""/>
    <s v=""/>
  </r>
  <r>
    <x v="2"/>
    <n v="249"/>
    <m/>
    <x v="6"/>
    <x v="3"/>
    <m/>
    <m/>
    <s v=""/>
    <m/>
    <m/>
    <s v=""/>
    <m/>
    <s v=""/>
    <m/>
    <s v=""/>
    <m/>
    <s v=""/>
    <m/>
    <m/>
    <m/>
    <m/>
    <s v=""/>
    <n v="0"/>
    <s v=""/>
    <n v="0"/>
    <s v=""/>
    <s v=""/>
    <s v=""/>
    <m/>
    <s v=""/>
    <s v=""/>
    <s v=""/>
  </r>
  <r>
    <x v="2"/>
    <n v="250"/>
    <m/>
    <x v="6"/>
    <x v="3"/>
    <m/>
    <m/>
    <s v=""/>
    <m/>
    <m/>
    <s v=""/>
    <m/>
    <s v=""/>
    <m/>
    <s v=""/>
    <m/>
    <s v=""/>
    <m/>
    <m/>
    <m/>
    <m/>
    <s v=""/>
    <n v="0"/>
    <s v=""/>
    <n v="0"/>
    <s v=""/>
    <s v=""/>
    <s v=""/>
    <m/>
    <s v=""/>
    <s v=""/>
    <s v=""/>
  </r>
  <r>
    <x v="2"/>
    <n v="251"/>
    <m/>
    <x v="6"/>
    <x v="3"/>
    <m/>
    <m/>
    <s v=""/>
    <m/>
    <m/>
    <s v=""/>
    <m/>
    <s v=""/>
    <m/>
    <s v=""/>
    <m/>
    <s v=""/>
    <m/>
    <m/>
    <m/>
    <m/>
    <s v=""/>
    <n v="0"/>
    <s v=""/>
    <n v="0"/>
    <s v=""/>
    <s v=""/>
    <s v=""/>
    <m/>
    <s v=""/>
    <s v=""/>
    <s v=""/>
  </r>
  <r>
    <x v="2"/>
    <n v="252"/>
    <m/>
    <x v="6"/>
    <x v="3"/>
    <m/>
    <m/>
    <s v=""/>
    <m/>
    <m/>
    <s v=""/>
    <m/>
    <s v=""/>
    <m/>
    <s v=""/>
    <m/>
    <s v=""/>
    <m/>
    <m/>
    <m/>
    <m/>
    <s v=""/>
    <n v="0"/>
    <s v=""/>
    <n v="0"/>
    <s v=""/>
    <s v=""/>
    <s v=""/>
    <m/>
    <s v=""/>
    <s v=""/>
    <s v=""/>
  </r>
  <r>
    <x v="2"/>
    <n v="253"/>
    <m/>
    <x v="6"/>
    <x v="3"/>
    <m/>
    <m/>
    <s v=""/>
    <m/>
    <m/>
    <s v=""/>
    <m/>
    <s v=""/>
    <m/>
    <s v=""/>
    <m/>
    <s v=""/>
    <m/>
    <m/>
    <m/>
    <m/>
    <s v=""/>
    <n v="0"/>
    <s v=""/>
    <n v="0"/>
    <s v=""/>
    <s v=""/>
    <s v=""/>
    <m/>
    <s v=""/>
    <s v=""/>
    <s v=""/>
  </r>
  <r>
    <x v="2"/>
    <n v="254"/>
    <m/>
    <x v="6"/>
    <x v="3"/>
    <m/>
    <m/>
    <s v=""/>
    <m/>
    <m/>
    <s v=""/>
    <m/>
    <s v=""/>
    <m/>
    <s v=""/>
    <m/>
    <s v=""/>
    <m/>
    <m/>
    <m/>
    <m/>
    <s v=""/>
    <n v="0"/>
    <s v=""/>
    <n v="0"/>
    <s v=""/>
    <s v=""/>
    <s v=""/>
    <m/>
    <s v=""/>
    <s v=""/>
    <s v=""/>
  </r>
  <r>
    <x v="2"/>
    <n v="255"/>
    <m/>
    <x v="6"/>
    <x v="3"/>
    <m/>
    <m/>
    <s v=""/>
    <m/>
    <m/>
    <s v=""/>
    <m/>
    <s v=""/>
    <m/>
    <s v=""/>
    <m/>
    <s v=""/>
    <m/>
    <m/>
    <m/>
    <m/>
    <s v=""/>
    <n v="0"/>
    <s v=""/>
    <n v="0"/>
    <s v=""/>
    <s v=""/>
    <s v=""/>
    <m/>
    <s v=""/>
    <s v=""/>
    <s v=""/>
  </r>
  <r>
    <x v="2"/>
    <n v="256"/>
    <m/>
    <x v="6"/>
    <x v="3"/>
    <m/>
    <m/>
    <s v=""/>
    <m/>
    <m/>
    <s v=""/>
    <m/>
    <s v=""/>
    <m/>
    <s v=""/>
    <m/>
    <s v=""/>
    <m/>
    <m/>
    <m/>
    <m/>
    <s v=""/>
    <n v="0"/>
    <s v=""/>
    <n v="0"/>
    <s v=""/>
    <s v=""/>
    <s v=""/>
    <m/>
    <s v=""/>
    <s v=""/>
    <s v=""/>
  </r>
  <r>
    <x v="2"/>
    <n v="257"/>
    <m/>
    <x v="6"/>
    <x v="3"/>
    <m/>
    <m/>
    <s v=""/>
    <m/>
    <m/>
    <s v=""/>
    <m/>
    <s v=""/>
    <m/>
    <s v=""/>
    <m/>
    <s v=""/>
    <m/>
    <m/>
    <m/>
    <m/>
    <s v=""/>
    <n v="0"/>
    <s v=""/>
    <n v="0"/>
    <s v=""/>
    <s v=""/>
    <s v=""/>
    <m/>
    <s v=""/>
    <s v=""/>
    <s v=""/>
  </r>
  <r>
    <x v="2"/>
    <n v="258"/>
    <m/>
    <x v="6"/>
    <x v="3"/>
    <m/>
    <m/>
    <s v=""/>
    <m/>
    <m/>
    <s v=""/>
    <m/>
    <s v=""/>
    <m/>
    <s v=""/>
    <m/>
    <s v=""/>
    <m/>
    <m/>
    <m/>
    <m/>
    <s v=""/>
    <n v="0"/>
    <s v=""/>
    <n v="0"/>
    <s v=""/>
    <s v=""/>
    <s v=""/>
    <m/>
    <s v=""/>
    <s v=""/>
    <s v=""/>
  </r>
  <r>
    <x v="2"/>
    <n v="259"/>
    <m/>
    <x v="6"/>
    <x v="3"/>
    <m/>
    <m/>
    <s v=""/>
    <m/>
    <m/>
    <s v=""/>
    <m/>
    <s v=""/>
    <m/>
    <s v=""/>
    <m/>
    <s v=""/>
    <m/>
    <m/>
    <m/>
    <m/>
    <s v=""/>
    <n v="0"/>
    <s v=""/>
    <n v="0"/>
    <s v=""/>
    <s v=""/>
    <s v=""/>
    <m/>
    <s v=""/>
    <s v=""/>
    <s v=""/>
  </r>
  <r>
    <x v="2"/>
    <n v="260"/>
    <m/>
    <x v="6"/>
    <x v="3"/>
    <m/>
    <m/>
    <s v=""/>
    <m/>
    <m/>
    <s v=""/>
    <m/>
    <s v=""/>
    <m/>
    <s v=""/>
    <m/>
    <s v=""/>
    <m/>
    <m/>
    <m/>
    <m/>
    <s v=""/>
    <n v="0"/>
    <s v=""/>
    <n v="0"/>
    <s v=""/>
    <s v=""/>
    <s v=""/>
    <m/>
    <s v=""/>
    <s v=""/>
    <s v=""/>
  </r>
  <r>
    <x v="2"/>
    <n v="261"/>
    <m/>
    <x v="6"/>
    <x v="3"/>
    <m/>
    <m/>
    <s v=""/>
    <m/>
    <m/>
    <s v=""/>
    <m/>
    <s v=""/>
    <m/>
    <s v=""/>
    <m/>
    <s v=""/>
    <m/>
    <m/>
    <m/>
    <m/>
    <s v=""/>
    <n v="0"/>
    <s v=""/>
    <n v="0"/>
    <s v=""/>
    <s v=""/>
    <s v=""/>
    <m/>
    <s v=""/>
    <s v=""/>
    <s v=""/>
  </r>
  <r>
    <x v="2"/>
    <n v="262"/>
    <m/>
    <x v="6"/>
    <x v="3"/>
    <m/>
    <m/>
    <s v=""/>
    <m/>
    <m/>
    <s v=""/>
    <m/>
    <s v=""/>
    <m/>
    <s v=""/>
    <m/>
    <s v=""/>
    <m/>
    <m/>
    <m/>
    <m/>
    <s v=""/>
    <n v="0"/>
    <s v=""/>
    <n v="0"/>
    <s v=""/>
    <s v=""/>
    <s v=""/>
    <m/>
    <s v=""/>
    <s v=""/>
    <s v=""/>
  </r>
  <r>
    <x v="2"/>
    <n v="263"/>
    <m/>
    <x v="6"/>
    <x v="3"/>
    <m/>
    <m/>
    <s v=""/>
    <m/>
    <m/>
    <s v=""/>
    <m/>
    <s v=""/>
    <m/>
    <s v=""/>
    <m/>
    <s v=""/>
    <m/>
    <m/>
    <m/>
    <m/>
    <s v=""/>
    <n v="0"/>
    <s v=""/>
    <n v="0"/>
    <s v=""/>
    <s v=""/>
    <s v=""/>
    <m/>
    <s v=""/>
    <s v=""/>
    <s v=""/>
  </r>
  <r>
    <x v="2"/>
    <n v="264"/>
    <m/>
    <x v="6"/>
    <x v="3"/>
    <m/>
    <m/>
    <s v=""/>
    <m/>
    <m/>
    <s v=""/>
    <m/>
    <s v=""/>
    <m/>
    <s v=""/>
    <m/>
    <s v=""/>
    <m/>
    <m/>
    <m/>
    <m/>
    <s v=""/>
    <n v="0"/>
    <s v=""/>
    <n v="0"/>
    <s v=""/>
    <s v=""/>
    <s v=""/>
    <m/>
    <s v=""/>
    <s v=""/>
    <s v=""/>
  </r>
  <r>
    <x v="2"/>
    <n v="265"/>
    <m/>
    <x v="6"/>
    <x v="3"/>
    <m/>
    <m/>
    <s v=""/>
    <m/>
    <m/>
    <s v=""/>
    <m/>
    <s v=""/>
    <m/>
    <s v=""/>
    <m/>
    <s v=""/>
    <m/>
    <m/>
    <m/>
    <m/>
    <s v=""/>
    <n v="0"/>
    <s v=""/>
    <n v="0"/>
    <s v=""/>
    <s v=""/>
    <s v=""/>
    <m/>
    <s v=""/>
    <s v=""/>
    <s v=""/>
  </r>
  <r>
    <x v="2"/>
    <n v="266"/>
    <m/>
    <x v="6"/>
    <x v="3"/>
    <m/>
    <m/>
    <s v=""/>
    <m/>
    <m/>
    <s v=""/>
    <m/>
    <s v=""/>
    <m/>
    <s v=""/>
    <m/>
    <s v=""/>
    <m/>
    <m/>
    <m/>
    <m/>
    <s v=""/>
    <n v="0"/>
    <s v=""/>
    <n v="0"/>
    <s v=""/>
    <s v=""/>
    <s v=""/>
    <m/>
    <s v=""/>
    <s v=""/>
    <s v=""/>
  </r>
  <r>
    <x v="2"/>
    <n v="267"/>
    <m/>
    <x v="6"/>
    <x v="3"/>
    <m/>
    <m/>
    <s v=""/>
    <m/>
    <m/>
    <s v=""/>
    <m/>
    <s v=""/>
    <m/>
    <s v=""/>
    <m/>
    <s v=""/>
    <m/>
    <m/>
    <m/>
    <m/>
    <s v=""/>
    <n v="0"/>
    <s v=""/>
    <n v="0"/>
    <s v=""/>
    <s v=""/>
    <s v=""/>
    <m/>
    <s v=""/>
    <s v=""/>
    <s v=""/>
  </r>
  <r>
    <x v="2"/>
    <n v="268"/>
    <m/>
    <x v="6"/>
    <x v="3"/>
    <m/>
    <m/>
    <s v=""/>
    <m/>
    <m/>
    <s v=""/>
    <m/>
    <s v=""/>
    <m/>
    <s v=""/>
    <m/>
    <s v=""/>
    <m/>
    <m/>
    <m/>
    <m/>
    <s v=""/>
    <n v="0"/>
    <s v=""/>
    <n v="0"/>
    <s v=""/>
    <s v=""/>
    <s v=""/>
    <m/>
    <s v=""/>
    <s v=""/>
    <s v=""/>
  </r>
  <r>
    <x v="2"/>
    <n v="269"/>
    <m/>
    <x v="6"/>
    <x v="3"/>
    <m/>
    <m/>
    <s v=""/>
    <m/>
    <m/>
    <s v=""/>
    <m/>
    <s v=""/>
    <m/>
    <s v=""/>
    <m/>
    <s v=""/>
    <m/>
    <m/>
    <m/>
    <m/>
    <s v=""/>
    <n v="0"/>
    <s v=""/>
    <n v="0"/>
    <s v=""/>
    <s v=""/>
    <s v=""/>
    <m/>
    <s v=""/>
    <s v=""/>
    <s v=""/>
  </r>
  <r>
    <x v="2"/>
    <n v="270"/>
    <m/>
    <x v="6"/>
    <x v="3"/>
    <m/>
    <m/>
    <s v=""/>
    <m/>
    <m/>
    <s v=""/>
    <m/>
    <s v=""/>
    <m/>
    <s v=""/>
    <m/>
    <s v=""/>
    <m/>
    <m/>
    <m/>
    <m/>
    <s v=""/>
    <n v="0"/>
    <s v=""/>
    <n v="0"/>
    <s v=""/>
    <s v=""/>
    <s v=""/>
    <m/>
    <s v=""/>
    <s v=""/>
    <s v=""/>
  </r>
  <r>
    <x v="2"/>
    <n v="271"/>
    <m/>
    <x v="6"/>
    <x v="3"/>
    <m/>
    <m/>
    <s v=""/>
    <m/>
    <m/>
    <s v=""/>
    <m/>
    <s v=""/>
    <m/>
    <s v=""/>
    <m/>
    <s v=""/>
    <m/>
    <m/>
    <m/>
    <m/>
    <s v=""/>
    <n v="0"/>
    <s v=""/>
    <n v="0"/>
    <s v=""/>
    <s v=""/>
    <s v=""/>
    <m/>
    <s v=""/>
    <s v=""/>
    <s v=""/>
  </r>
  <r>
    <x v="2"/>
    <n v="272"/>
    <m/>
    <x v="6"/>
    <x v="3"/>
    <m/>
    <m/>
    <s v=""/>
    <m/>
    <m/>
    <s v=""/>
    <m/>
    <s v=""/>
    <m/>
    <s v=""/>
    <m/>
    <s v=""/>
    <m/>
    <m/>
    <m/>
    <m/>
    <s v=""/>
    <n v="0"/>
    <s v=""/>
    <n v="0"/>
    <s v=""/>
    <s v=""/>
    <s v=""/>
    <m/>
    <s v=""/>
    <s v=""/>
    <s v=""/>
  </r>
  <r>
    <x v="2"/>
    <n v="273"/>
    <m/>
    <x v="6"/>
    <x v="3"/>
    <m/>
    <m/>
    <s v=""/>
    <m/>
    <m/>
    <s v=""/>
    <m/>
    <s v=""/>
    <m/>
    <s v=""/>
    <m/>
    <s v=""/>
    <m/>
    <m/>
    <m/>
    <m/>
    <s v=""/>
    <n v="0"/>
    <s v=""/>
    <n v="0"/>
    <s v=""/>
    <s v=""/>
    <s v=""/>
    <m/>
    <s v=""/>
    <s v=""/>
    <s v=""/>
  </r>
  <r>
    <x v="2"/>
    <n v="274"/>
    <m/>
    <x v="6"/>
    <x v="3"/>
    <m/>
    <m/>
    <s v=""/>
    <m/>
    <m/>
    <s v=""/>
    <m/>
    <s v=""/>
    <m/>
    <s v=""/>
    <m/>
    <s v=""/>
    <m/>
    <m/>
    <m/>
    <m/>
    <s v=""/>
    <n v="0"/>
    <s v=""/>
    <n v="0"/>
    <s v=""/>
    <s v=""/>
    <s v=""/>
    <m/>
    <s v=""/>
    <s v=""/>
    <s v=""/>
  </r>
  <r>
    <x v="2"/>
    <n v="275"/>
    <m/>
    <x v="6"/>
    <x v="3"/>
    <m/>
    <m/>
    <s v=""/>
    <m/>
    <m/>
    <s v=""/>
    <m/>
    <s v=""/>
    <m/>
    <s v=""/>
    <m/>
    <s v=""/>
    <m/>
    <m/>
    <m/>
    <m/>
    <s v=""/>
    <n v="0"/>
    <s v=""/>
    <n v="0"/>
    <s v=""/>
    <s v=""/>
    <s v=""/>
    <m/>
    <s v=""/>
    <s v=""/>
    <s v=""/>
  </r>
  <r>
    <x v="2"/>
    <n v="276"/>
    <m/>
    <x v="6"/>
    <x v="3"/>
    <m/>
    <m/>
    <s v=""/>
    <m/>
    <m/>
    <s v=""/>
    <m/>
    <s v=""/>
    <m/>
    <s v=""/>
    <m/>
    <s v=""/>
    <m/>
    <m/>
    <m/>
    <m/>
    <s v=""/>
    <n v="0"/>
    <s v=""/>
    <n v="0"/>
    <s v=""/>
    <s v=""/>
    <s v=""/>
    <m/>
    <s v=""/>
    <s v=""/>
    <s v=""/>
  </r>
  <r>
    <x v="2"/>
    <n v="277"/>
    <m/>
    <x v="6"/>
    <x v="3"/>
    <m/>
    <m/>
    <s v=""/>
    <m/>
    <m/>
    <s v=""/>
    <m/>
    <s v=""/>
    <m/>
    <s v=""/>
    <m/>
    <s v=""/>
    <m/>
    <m/>
    <m/>
    <m/>
    <s v=""/>
    <n v="0"/>
    <s v=""/>
    <n v="0"/>
    <s v=""/>
    <s v=""/>
    <s v=""/>
    <m/>
    <s v=""/>
    <s v=""/>
    <s v=""/>
  </r>
  <r>
    <x v="2"/>
    <n v="278"/>
    <m/>
    <x v="6"/>
    <x v="3"/>
    <m/>
    <m/>
    <s v=""/>
    <m/>
    <m/>
    <s v=""/>
    <m/>
    <s v=""/>
    <m/>
    <s v=""/>
    <m/>
    <s v=""/>
    <m/>
    <m/>
    <m/>
    <m/>
    <s v=""/>
    <n v="0"/>
    <s v=""/>
    <n v="0"/>
    <s v=""/>
    <s v=""/>
    <s v=""/>
    <m/>
    <s v=""/>
    <s v=""/>
    <s v=""/>
  </r>
  <r>
    <x v="2"/>
    <n v="279"/>
    <m/>
    <x v="6"/>
    <x v="3"/>
    <m/>
    <m/>
    <s v=""/>
    <m/>
    <m/>
    <s v=""/>
    <m/>
    <s v=""/>
    <m/>
    <s v=""/>
    <m/>
    <s v=""/>
    <m/>
    <m/>
    <m/>
    <m/>
    <s v=""/>
    <n v="0"/>
    <s v=""/>
    <n v="0"/>
    <s v=""/>
    <s v=""/>
    <s v=""/>
    <m/>
    <s v=""/>
    <s v=""/>
    <s v=""/>
  </r>
  <r>
    <x v="2"/>
    <n v="280"/>
    <m/>
    <x v="6"/>
    <x v="3"/>
    <m/>
    <m/>
    <s v=""/>
    <m/>
    <m/>
    <s v=""/>
    <m/>
    <s v=""/>
    <m/>
    <s v=""/>
    <m/>
    <s v=""/>
    <m/>
    <m/>
    <m/>
    <m/>
    <s v=""/>
    <n v="0"/>
    <s v=""/>
    <n v="0"/>
    <s v=""/>
    <s v=""/>
    <s v=""/>
    <m/>
    <s v=""/>
    <s v=""/>
    <s v=""/>
  </r>
  <r>
    <x v="2"/>
    <n v="281"/>
    <m/>
    <x v="6"/>
    <x v="3"/>
    <m/>
    <m/>
    <s v=""/>
    <m/>
    <m/>
    <s v=""/>
    <m/>
    <s v=""/>
    <m/>
    <s v=""/>
    <m/>
    <s v=""/>
    <m/>
    <m/>
    <m/>
    <m/>
    <s v=""/>
    <n v="0"/>
    <s v=""/>
    <n v="0"/>
    <s v=""/>
    <s v=""/>
    <s v=""/>
    <m/>
    <s v=""/>
    <s v=""/>
    <s v=""/>
  </r>
  <r>
    <x v="2"/>
    <n v="282"/>
    <m/>
    <x v="6"/>
    <x v="3"/>
    <m/>
    <m/>
    <s v=""/>
    <m/>
    <m/>
    <s v=""/>
    <m/>
    <s v=""/>
    <m/>
    <s v=""/>
    <m/>
    <s v=""/>
    <m/>
    <m/>
    <m/>
    <m/>
    <s v=""/>
    <n v="0"/>
    <s v=""/>
    <n v="0"/>
    <s v=""/>
    <s v=""/>
    <s v=""/>
    <m/>
    <s v=""/>
    <s v=""/>
    <s v=""/>
  </r>
  <r>
    <x v="2"/>
    <n v="283"/>
    <m/>
    <x v="6"/>
    <x v="3"/>
    <m/>
    <m/>
    <s v=""/>
    <m/>
    <m/>
    <s v=""/>
    <m/>
    <s v=""/>
    <m/>
    <s v=""/>
    <m/>
    <s v=""/>
    <m/>
    <m/>
    <m/>
    <m/>
    <s v=""/>
    <n v="0"/>
    <s v=""/>
    <n v="0"/>
    <s v=""/>
    <s v=""/>
    <s v=""/>
    <m/>
    <s v=""/>
    <s v=""/>
    <s v=""/>
  </r>
  <r>
    <x v="2"/>
    <n v="284"/>
    <m/>
    <x v="6"/>
    <x v="3"/>
    <m/>
    <m/>
    <s v=""/>
    <m/>
    <m/>
    <s v=""/>
    <m/>
    <s v=""/>
    <m/>
    <s v=""/>
    <m/>
    <s v=""/>
    <m/>
    <m/>
    <m/>
    <m/>
    <s v=""/>
    <n v="0"/>
    <s v=""/>
    <n v="0"/>
    <s v=""/>
    <s v=""/>
    <s v=""/>
    <m/>
    <s v=""/>
    <s v=""/>
    <s v=""/>
  </r>
  <r>
    <x v="2"/>
    <n v="285"/>
    <m/>
    <x v="6"/>
    <x v="3"/>
    <m/>
    <m/>
    <s v=""/>
    <m/>
    <m/>
    <s v=""/>
    <m/>
    <s v=""/>
    <m/>
    <s v=""/>
    <m/>
    <s v=""/>
    <m/>
    <m/>
    <m/>
    <m/>
    <s v=""/>
    <n v="0"/>
    <s v=""/>
    <n v="0"/>
    <s v=""/>
    <s v=""/>
    <s v=""/>
    <m/>
    <s v=""/>
    <s v=""/>
    <s v=""/>
  </r>
  <r>
    <x v="2"/>
    <n v="286"/>
    <m/>
    <x v="6"/>
    <x v="3"/>
    <m/>
    <m/>
    <s v=""/>
    <m/>
    <m/>
    <s v=""/>
    <m/>
    <s v=""/>
    <m/>
    <s v=""/>
    <m/>
    <s v=""/>
    <m/>
    <m/>
    <m/>
    <m/>
    <s v=""/>
    <n v="0"/>
    <s v=""/>
    <n v="0"/>
    <s v=""/>
    <s v=""/>
    <s v=""/>
    <m/>
    <s v=""/>
    <s v=""/>
    <s v=""/>
  </r>
  <r>
    <x v="2"/>
    <n v="287"/>
    <m/>
    <x v="6"/>
    <x v="3"/>
    <m/>
    <m/>
    <s v=""/>
    <m/>
    <m/>
    <s v=""/>
    <m/>
    <s v=""/>
    <m/>
    <s v=""/>
    <m/>
    <s v=""/>
    <m/>
    <m/>
    <m/>
    <m/>
    <s v=""/>
    <n v="0"/>
    <s v=""/>
    <n v="0"/>
    <s v=""/>
    <s v=""/>
    <s v=""/>
    <m/>
    <s v=""/>
    <s v=""/>
    <s v=""/>
  </r>
  <r>
    <x v="2"/>
    <n v="288"/>
    <m/>
    <x v="6"/>
    <x v="3"/>
    <m/>
    <m/>
    <s v=""/>
    <m/>
    <m/>
    <s v=""/>
    <m/>
    <s v=""/>
    <m/>
    <s v=""/>
    <m/>
    <s v=""/>
    <m/>
    <m/>
    <m/>
    <m/>
    <s v=""/>
    <n v="0"/>
    <s v=""/>
    <n v="0"/>
    <s v=""/>
    <s v=""/>
    <s v=""/>
    <m/>
    <s v=""/>
    <s v=""/>
    <s v=""/>
  </r>
  <r>
    <x v="2"/>
    <n v="289"/>
    <m/>
    <x v="6"/>
    <x v="3"/>
    <m/>
    <m/>
    <s v=""/>
    <m/>
    <m/>
    <s v=""/>
    <m/>
    <s v=""/>
    <m/>
    <s v=""/>
    <m/>
    <s v=""/>
    <m/>
    <m/>
    <m/>
    <m/>
    <s v=""/>
    <n v="0"/>
    <s v=""/>
    <n v="0"/>
    <s v=""/>
    <s v=""/>
    <s v=""/>
    <m/>
    <s v=""/>
    <s v=""/>
    <s v=""/>
  </r>
  <r>
    <x v="2"/>
    <n v="290"/>
    <m/>
    <x v="6"/>
    <x v="3"/>
    <m/>
    <m/>
    <s v=""/>
    <m/>
    <m/>
    <s v=""/>
    <m/>
    <s v=""/>
    <m/>
    <s v=""/>
    <m/>
    <s v=""/>
    <m/>
    <m/>
    <m/>
    <m/>
    <s v=""/>
    <n v="0"/>
    <s v=""/>
    <n v="0"/>
    <s v=""/>
    <s v=""/>
    <s v=""/>
    <m/>
    <s v=""/>
    <s v=""/>
    <s v=""/>
  </r>
  <r>
    <x v="2"/>
    <n v="291"/>
    <m/>
    <x v="6"/>
    <x v="3"/>
    <m/>
    <m/>
    <s v=""/>
    <m/>
    <m/>
    <s v=""/>
    <m/>
    <s v=""/>
    <m/>
    <s v=""/>
    <m/>
    <s v=""/>
    <m/>
    <m/>
    <m/>
    <m/>
    <s v=""/>
    <n v="0"/>
    <s v=""/>
    <n v="0"/>
    <s v=""/>
    <s v=""/>
    <s v=""/>
    <m/>
    <s v=""/>
    <s v=""/>
    <s v=""/>
  </r>
  <r>
    <x v="2"/>
    <n v="292"/>
    <m/>
    <x v="6"/>
    <x v="3"/>
    <m/>
    <m/>
    <s v=""/>
    <m/>
    <m/>
    <s v=""/>
    <m/>
    <s v=""/>
    <m/>
    <s v=""/>
    <m/>
    <s v=""/>
    <m/>
    <m/>
    <m/>
    <m/>
    <s v=""/>
    <n v="0"/>
    <s v=""/>
    <n v="0"/>
    <s v=""/>
    <s v=""/>
    <s v=""/>
    <m/>
    <s v=""/>
    <s v=""/>
    <s v=""/>
  </r>
  <r>
    <x v="2"/>
    <n v="293"/>
    <m/>
    <x v="6"/>
    <x v="3"/>
    <m/>
    <m/>
    <s v=""/>
    <m/>
    <m/>
    <s v=""/>
    <m/>
    <s v=""/>
    <m/>
    <s v=""/>
    <m/>
    <s v=""/>
    <m/>
    <m/>
    <m/>
    <m/>
    <s v=""/>
    <n v="0"/>
    <s v=""/>
    <n v="0"/>
    <s v=""/>
    <s v=""/>
    <s v=""/>
    <m/>
    <s v=""/>
    <s v=""/>
    <s v=""/>
  </r>
  <r>
    <x v="2"/>
    <n v="294"/>
    <m/>
    <x v="6"/>
    <x v="3"/>
    <m/>
    <m/>
    <s v=""/>
    <m/>
    <m/>
    <s v=""/>
    <m/>
    <s v=""/>
    <m/>
    <s v=""/>
    <m/>
    <s v=""/>
    <m/>
    <m/>
    <m/>
    <m/>
    <s v=""/>
    <n v="0"/>
    <s v=""/>
    <n v="0"/>
    <s v=""/>
    <s v=""/>
    <s v=""/>
    <m/>
    <s v=""/>
    <s v=""/>
    <s v=""/>
  </r>
  <r>
    <x v="2"/>
    <n v="295"/>
    <m/>
    <x v="6"/>
    <x v="3"/>
    <m/>
    <m/>
    <s v=""/>
    <m/>
    <m/>
    <s v=""/>
    <m/>
    <s v=""/>
    <m/>
    <s v=""/>
    <m/>
    <s v=""/>
    <m/>
    <m/>
    <m/>
    <m/>
    <s v=""/>
    <n v="0"/>
    <s v=""/>
    <n v="0"/>
    <s v=""/>
    <s v=""/>
    <s v=""/>
    <m/>
    <s v=""/>
    <s v=""/>
    <s v=""/>
  </r>
  <r>
    <x v="2"/>
    <n v="296"/>
    <m/>
    <x v="6"/>
    <x v="3"/>
    <m/>
    <m/>
    <s v=""/>
    <m/>
    <m/>
    <s v=""/>
    <m/>
    <s v=""/>
    <m/>
    <s v=""/>
    <m/>
    <s v=""/>
    <m/>
    <m/>
    <m/>
    <m/>
    <s v=""/>
    <n v="0"/>
    <s v=""/>
    <n v="0"/>
    <s v=""/>
    <s v=""/>
    <s v=""/>
    <m/>
    <s v=""/>
    <s v=""/>
    <s v=""/>
  </r>
  <r>
    <x v="2"/>
    <n v="297"/>
    <m/>
    <x v="6"/>
    <x v="3"/>
    <m/>
    <m/>
    <s v=""/>
    <m/>
    <m/>
    <s v=""/>
    <m/>
    <s v=""/>
    <m/>
    <s v=""/>
    <m/>
    <s v=""/>
    <m/>
    <m/>
    <m/>
    <m/>
    <s v=""/>
    <n v="0"/>
    <s v=""/>
    <n v="0"/>
    <s v=""/>
    <s v=""/>
    <s v=""/>
    <m/>
    <s v=""/>
    <s v=""/>
    <s v=""/>
  </r>
  <r>
    <x v="2"/>
    <n v="298"/>
    <m/>
    <x v="6"/>
    <x v="3"/>
    <m/>
    <m/>
    <s v=""/>
    <m/>
    <m/>
    <s v=""/>
    <m/>
    <s v=""/>
    <m/>
    <s v=""/>
    <m/>
    <s v=""/>
    <m/>
    <m/>
    <m/>
    <m/>
    <s v=""/>
    <n v="0"/>
    <s v=""/>
    <n v="0"/>
    <s v=""/>
    <s v=""/>
    <s v=""/>
    <m/>
    <s v=""/>
    <s v=""/>
    <s v=""/>
  </r>
  <r>
    <x v="2"/>
    <n v="299"/>
    <m/>
    <x v="6"/>
    <x v="3"/>
    <m/>
    <m/>
    <s v=""/>
    <m/>
    <m/>
    <s v=""/>
    <m/>
    <s v=""/>
    <m/>
    <s v=""/>
    <m/>
    <s v=""/>
    <m/>
    <m/>
    <m/>
    <m/>
    <s v=""/>
    <n v="0"/>
    <s v=""/>
    <n v="0"/>
    <s v=""/>
    <s v=""/>
    <s v=""/>
    <m/>
    <s v=""/>
    <s v=""/>
    <s v=""/>
  </r>
  <r>
    <x v="2"/>
    <n v="300"/>
    <m/>
    <x v="6"/>
    <x v="3"/>
    <m/>
    <m/>
    <s v=""/>
    <m/>
    <m/>
    <s v=""/>
    <m/>
    <s v=""/>
    <m/>
    <s v=""/>
    <m/>
    <s v=""/>
    <m/>
    <m/>
    <m/>
    <m/>
    <s v=""/>
    <n v="0"/>
    <s v=""/>
    <n v="0"/>
    <s v=""/>
    <s v=""/>
    <s v=""/>
    <m/>
    <s v=""/>
    <s v=""/>
    <s v=""/>
  </r>
  <r>
    <x v="2"/>
    <n v="301"/>
    <m/>
    <x v="6"/>
    <x v="3"/>
    <m/>
    <m/>
    <s v=""/>
    <m/>
    <m/>
    <s v=""/>
    <m/>
    <s v=""/>
    <m/>
    <s v=""/>
    <m/>
    <s v=""/>
    <m/>
    <m/>
    <m/>
    <m/>
    <s v=""/>
    <n v="0"/>
    <s v=""/>
    <n v="0"/>
    <s v=""/>
    <s v=""/>
    <s v=""/>
    <m/>
    <s v=""/>
    <s v=""/>
    <s v=""/>
  </r>
  <r>
    <x v="2"/>
    <n v="302"/>
    <m/>
    <x v="6"/>
    <x v="3"/>
    <m/>
    <m/>
    <s v=""/>
    <m/>
    <m/>
    <s v=""/>
    <m/>
    <s v=""/>
    <m/>
    <s v=""/>
    <m/>
    <s v=""/>
    <m/>
    <m/>
    <m/>
    <m/>
    <s v=""/>
    <n v="0"/>
    <s v=""/>
    <n v="0"/>
    <s v=""/>
    <s v=""/>
    <s v=""/>
    <m/>
    <s v=""/>
    <s v=""/>
    <s v=""/>
  </r>
  <r>
    <x v="2"/>
    <n v="303"/>
    <m/>
    <x v="6"/>
    <x v="3"/>
    <m/>
    <m/>
    <s v=""/>
    <m/>
    <m/>
    <s v=""/>
    <m/>
    <s v=""/>
    <m/>
    <s v=""/>
    <m/>
    <s v=""/>
    <m/>
    <m/>
    <m/>
    <m/>
    <s v=""/>
    <n v="0"/>
    <s v=""/>
    <n v="0"/>
    <s v=""/>
    <s v=""/>
    <s v=""/>
    <m/>
    <s v=""/>
    <s v=""/>
    <s v=""/>
  </r>
  <r>
    <x v="2"/>
    <n v="304"/>
    <m/>
    <x v="6"/>
    <x v="3"/>
    <m/>
    <m/>
    <s v=""/>
    <m/>
    <m/>
    <s v=""/>
    <m/>
    <s v=""/>
    <m/>
    <s v=""/>
    <m/>
    <s v=""/>
    <m/>
    <m/>
    <m/>
    <m/>
    <s v=""/>
    <n v="0"/>
    <s v=""/>
    <n v="0"/>
    <s v=""/>
    <s v=""/>
    <s v=""/>
    <m/>
    <s v=""/>
    <s v=""/>
    <s v=""/>
  </r>
  <r>
    <x v="2"/>
    <n v="305"/>
    <m/>
    <x v="6"/>
    <x v="3"/>
    <m/>
    <m/>
    <s v=""/>
    <m/>
    <m/>
    <s v=""/>
    <m/>
    <s v=""/>
    <m/>
    <s v=""/>
    <m/>
    <s v=""/>
    <m/>
    <m/>
    <m/>
    <m/>
    <s v=""/>
    <n v="0"/>
    <s v=""/>
    <n v="0"/>
    <s v=""/>
    <s v=""/>
    <s v=""/>
    <m/>
    <s v=""/>
    <s v=""/>
    <s v=""/>
  </r>
  <r>
    <x v="2"/>
    <n v="306"/>
    <m/>
    <x v="6"/>
    <x v="3"/>
    <m/>
    <m/>
    <s v=""/>
    <m/>
    <m/>
    <s v=""/>
    <m/>
    <s v=""/>
    <m/>
    <s v=""/>
    <m/>
    <s v=""/>
    <m/>
    <m/>
    <m/>
    <m/>
    <s v=""/>
    <n v="0"/>
    <s v=""/>
    <n v="0"/>
    <s v=""/>
    <s v=""/>
    <s v=""/>
    <m/>
    <s v=""/>
    <s v=""/>
    <s v=""/>
  </r>
  <r>
    <x v="2"/>
    <n v="307"/>
    <m/>
    <x v="6"/>
    <x v="3"/>
    <m/>
    <m/>
    <s v=""/>
    <m/>
    <m/>
    <s v=""/>
    <m/>
    <s v=""/>
    <m/>
    <s v=""/>
    <m/>
    <s v=""/>
    <m/>
    <m/>
    <m/>
    <m/>
    <s v=""/>
    <n v="0"/>
    <s v=""/>
    <n v="0"/>
    <s v=""/>
    <s v=""/>
    <s v=""/>
    <m/>
    <s v=""/>
    <s v=""/>
    <s v=""/>
  </r>
  <r>
    <x v="2"/>
    <n v="308"/>
    <m/>
    <x v="6"/>
    <x v="3"/>
    <m/>
    <m/>
    <s v=""/>
    <m/>
    <m/>
    <s v=""/>
    <m/>
    <s v=""/>
    <m/>
    <s v=""/>
    <m/>
    <s v=""/>
    <m/>
    <m/>
    <m/>
    <m/>
    <s v=""/>
    <n v="0"/>
    <s v=""/>
    <n v="0"/>
    <s v=""/>
    <s v=""/>
    <s v=""/>
    <m/>
    <s v=""/>
    <s v=""/>
    <s v=""/>
  </r>
  <r>
    <x v="2"/>
    <n v="309"/>
    <m/>
    <x v="6"/>
    <x v="3"/>
    <m/>
    <m/>
    <s v=""/>
    <m/>
    <m/>
    <s v=""/>
    <m/>
    <s v=""/>
    <m/>
    <s v=""/>
    <m/>
    <s v=""/>
    <m/>
    <m/>
    <m/>
    <m/>
    <s v=""/>
    <n v="0"/>
    <s v=""/>
    <n v="0"/>
    <s v=""/>
    <s v=""/>
    <s v=""/>
    <m/>
    <s v=""/>
    <s v=""/>
    <s v=""/>
  </r>
  <r>
    <x v="2"/>
    <n v="310"/>
    <m/>
    <x v="6"/>
    <x v="3"/>
    <m/>
    <m/>
    <s v=""/>
    <m/>
    <m/>
    <s v=""/>
    <m/>
    <s v=""/>
    <m/>
    <s v=""/>
    <m/>
    <s v=""/>
    <m/>
    <m/>
    <m/>
    <m/>
    <s v=""/>
    <n v="0"/>
    <s v=""/>
    <n v="0"/>
    <s v=""/>
    <s v=""/>
    <s v=""/>
    <m/>
    <s v=""/>
    <s v=""/>
    <s v=""/>
  </r>
  <r>
    <x v="2"/>
    <n v="311"/>
    <m/>
    <x v="6"/>
    <x v="3"/>
    <m/>
    <m/>
    <s v=""/>
    <m/>
    <m/>
    <s v=""/>
    <m/>
    <s v=""/>
    <m/>
    <s v=""/>
    <m/>
    <s v=""/>
    <m/>
    <m/>
    <m/>
    <m/>
    <s v=""/>
    <n v="0"/>
    <s v=""/>
    <n v="0"/>
    <s v=""/>
    <s v=""/>
    <s v=""/>
    <m/>
    <s v=""/>
    <s v=""/>
    <s v=""/>
  </r>
  <r>
    <x v="2"/>
    <n v="312"/>
    <m/>
    <x v="6"/>
    <x v="3"/>
    <m/>
    <m/>
    <s v=""/>
    <m/>
    <m/>
    <s v=""/>
    <m/>
    <s v=""/>
    <m/>
    <s v=""/>
    <m/>
    <s v=""/>
    <m/>
    <m/>
    <m/>
    <m/>
    <s v=""/>
    <n v="0"/>
    <s v=""/>
    <n v="0"/>
    <s v=""/>
    <s v=""/>
    <s v=""/>
    <m/>
    <s v=""/>
    <s v=""/>
    <s v=""/>
  </r>
  <r>
    <x v="2"/>
    <n v="313"/>
    <m/>
    <x v="6"/>
    <x v="3"/>
    <m/>
    <m/>
    <s v=""/>
    <m/>
    <m/>
    <s v=""/>
    <m/>
    <s v=""/>
    <m/>
    <s v=""/>
    <m/>
    <s v=""/>
    <m/>
    <m/>
    <m/>
    <m/>
    <s v=""/>
    <n v="0"/>
    <s v=""/>
    <n v="0"/>
    <s v=""/>
    <s v=""/>
    <s v=""/>
    <m/>
    <s v=""/>
    <s v=""/>
    <s v=""/>
  </r>
  <r>
    <x v="2"/>
    <n v="314"/>
    <m/>
    <x v="6"/>
    <x v="3"/>
    <m/>
    <m/>
    <s v=""/>
    <m/>
    <m/>
    <s v=""/>
    <m/>
    <s v=""/>
    <m/>
    <s v=""/>
    <m/>
    <s v=""/>
    <m/>
    <m/>
    <m/>
    <m/>
    <s v=""/>
    <n v="0"/>
    <s v=""/>
    <n v="0"/>
    <s v=""/>
    <s v=""/>
    <s v=""/>
    <m/>
    <s v=""/>
    <s v=""/>
    <s v=""/>
  </r>
  <r>
    <x v="2"/>
    <n v="315"/>
    <m/>
    <x v="6"/>
    <x v="3"/>
    <m/>
    <m/>
    <s v=""/>
    <m/>
    <m/>
    <s v=""/>
    <m/>
    <s v=""/>
    <m/>
    <s v=""/>
    <m/>
    <s v=""/>
    <m/>
    <m/>
    <m/>
    <m/>
    <s v=""/>
    <n v="0"/>
    <s v=""/>
    <n v="0"/>
    <s v=""/>
    <s v=""/>
    <s v=""/>
    <m/>
    <s v=""/>
    <s v=""/>
    <s v=""/>
  </r>
  <r>
    <x v="2"/>
    <n v="316"/>
    <m/>
    <x v="6"/>
    <x v="3"/>
    <m/>
    <m/>
    <s v=""/>
    <m/>
    <m/>
    <s v=""/>
    <m/>
    <s v=""/>
    <m/>
    <s v=""/>
    <m/>
    <s v=""/>
    <m/>
    <m/>
    <m/>
    <m/>
    <s v=""/>
    <n v="0"/>
    <s v=""/>
    <n v="0"/>
    <s v=""/>
    <s v=""/>
    <s v=""/>
    <m/>
    <s v=""/>
    <s v=""/>
    <s v=""/>
  </r>
  <r>
    <x v="2"/>
    <n v="317"/>
    <m/>
    <x v="6"/>
    <x v="3"/>
    <m/>
    <m/>
    <s v=""/>
    <m/>
    <m/>
    <s v=""/>
    <m/>
    <s v=""/>
    <m/>
    <s v=""/>
    <m/>
    <s v=""/>
    <m/>
    <m/>
    <m/>
    <m/>
    <s v=""/>
    <n v="0"/>
    <s v=""/>
    <n v="0"/>
    <s v=""/>
    <s v=""/>
    <s v=""/>
    <m/>
    <s v=""/>
    <s v=""/>
    <s v=""/>
  </r>
  <r>
    <x v="2"/>
    <n v="318"/>
    <m/>
    <x v="6"/>
    <x v="3"/>
    <m/>
    <m/>
    <s v=""/>
    <m/>
    <m/>
    <s v=""/>
    <m/>
    <s v=""/>
    <m/>
    <s v=""/>
    <m/>
    <s v=""/>
    <m/>
    <m/>
    <m/>
    <m/>
    <s v=""/>
    <n v="0"/>
    <s v=""/>
    <n v="0"/>
    <s v=""/>
    <s v=""/>
    <s v=""/>
    <m/>
    <s v=""/>
    <s v=""/>
    <s v=""/>
  </r>
  <r>
    <x v="2"/>
    <n v="319"/>
    <m/>
    <x v="6"/>
    <x v="3"/>
    <m/>
    <m/>
    <s v=""/>
    <m/>
    <m/>
    <s v=""/>
    <m/>
    <s v=""/>
    <m/>
    <s v=""/>
    <m/>
    <s v=""/>
    <m/>
    <m/>
    <m/>
    <m/>
    <s v=""/>
    <n v="0"/>
    <s v=""/>
    <n v="0"/>
    <s v=""/>
    <s v=""/>
    <s v=""/>
    <m/>
    <s v=""/>
    <s v=""/>
    <s v=""/>
  </r>
  <r>
    <x v="2"/>
    <n v="320"/>
    <m/>
    <x v="6"/>
    <x v="3"/>
    <m/>
    <m/>
    <s v=""/>
    <m/>
    <m/>
    <s v=""/>
    <m/>
    <s v=""/>
    <m/>
    <s v=""/>
    <m/>
    <s v=""/>
    <m/>
    <m/>
    <m/>
    <m/>
    <s v=""/>
    <n v="0"/>
    <s v=""/>
    <n v="0"/>
    <s v=""/>
    <s v=""/>
    <s v=""/>
    <m/>
    <s v=""/>
    <s v=""/>
    <s v=""/>
  </r>
  <r>
    <x v="2"/>
    <n v="321"/>
    <m/>
    <x v="6"/>
    <x v="3"/>
    <m/>
    <m/>
    <s v=""/>
    <m/>
    <m/>
    <s v=""/>
    <m/>
    <s v=""/>
    <m/>
    <s v=""/>
    <m/>
    <s v=""/>
    <m/>
    <m/>
    <m/>
    <m/>
    <s v=""/>
    <n v="0"/>
    <s v=""/>
    <n v="0"/>
    <s v=""/>
    <s v=""/>
    <s v=""/>
    <m/>
    <s v=""/>
    <s v=""/>
    <s v=""/>
  </r>
  <r>
    <x v="2"/>
    <n v="322"/>
    <m/>
    <x v="6"/>
    <x v="3"/>
    <m/>
    <m/>
    <s v=""/>
    <m/>
    <m/>
    <s v=""/>
    <m/>
    <s v=""/>
    <m/>
    <s v=""/>
    <m/>
    <s v=""/>
    <m/>
    <m/>
    <m/>
    <m/>
    <s v=""/>
    <n v="0"/>
    <s v=""/>
    <n v="0"/>
    <s v=""/>
    <s v=""/>
    <s v=""/>
    <m/>
    <s v=""/>
    <s v=""/>
    <s v=""/>
  </r>
  <r>
    <x v="2"/>
    <n v="323"/>
    <m/>
    <x v="6"/>
    <x v="3"/>
    <m/>
    <m/>
    <s v=""/>
    <m/>
    <m/>
    <s v=""/>
    <m/>
    <s v=""/>
    <m/>
    <s v=""/>
    <m/>
    <s v=""/>
    <m/>
    <m/>
    <m/>
    <m/>
    <s v=""/>
    <n v="0"/>
    <s v=""/>
    <n v="0"/>
    <s v=""/>
    <s v=""/>
    <s v=""/>
    <m/>
    <s v=""/>
    <s v=""/>
    <s v=""/>
  </r>
  <r>
    <x v="2"/>
    <n v="324"/>
    <m/>
    <x v="6"/>
    <x v="3"/>
    <m/>
    <m/>
    <s v=""/>
    <m/>
    <m/>
    <s v=""/>
    <m/>
    <s v=""/>
    <m/>
    <s v=""/>
    <m/>
    <s v=""/>
    <m/>
    <m/>
    <m/>
    <m/>
    <s v=""/>
    <n v="0"/>
    <s v=""/>
    <n v="0"/>
    <s v=""/>
    <s v=""/>
    <s v=""/>
    <m/>
    <s v=""/>
    <s v=""/>
    <s v=""/>
  </r>
  <r>
    <x v="2"/>
    <n v="325"/>
    <m/>
    <x v="6"/>
    <x v="3"/>
    <m/>
    <m/>
    <s v=""/>
    <m/>
    <m/>
    <s v=""/>
    <m/>
    <s v=""/>
    <m/>
    <s v=""/>
    <m/>
    <s v=""/>
    <m/>
    <m/>
    <m/>
    <m/>
    <s v=""/>
    <n v="0"/>
    <s v=""/>
    <n v="0"/>
    <s v=""/>
    <s v=""/>
    <s v=""/>
    <m/>
    <s v=""/>
    <s v=""/>
    <s v=""/>
  </r>
  <r>
    <x v="2"/>
    <n v="326"/>
    <m/>
    <x v="6"/>
    <x v="3"/>
    <m/>
    <m/>
    <s v=""/>
    <m/>
    <m/>
    <s v=""/>
    <m/>
    <s v=""/>
    <m/>
    <s v=""/>
    <m/>
    <s v=""/>
    <m/>
    <m/>
    <m/>
    <m/>
    <s v=""/>
    <n v="0"/>
    <s v=""/>
    <n v="0"/>
    <s v=""/>
    <s v=""/>
    <s v=""/>
    <m/>
    <s v=""/>
    <s v=""/>
    <s v=""/>
  </r>
  <r>
    <x v="2"/>
    <n v="327"/>
    <m/>
    <x v="6"/>
    <x v="3"/>
    <m/>
    <m/>
    <s v=""/>
    <m/>
    <m/>
    <s v=""/>
    <m/>
    <s v=""/>
    <m/>
    <s v=""/>
    <m/>
    <s v=""/>
    <m/>
    <m/>
    <m/>
    <m/>
    <s v=""/>
    <n v="0"/>
    <s v=""/>
    <n v="0"/>
    <s v=""/>
    <s v=""/>
    <s v=""/>
    <m/>
    <s v=""/>
    <s v=""/>
    <s v=""/>
  </r>
  <r>
    <x v="2"/>
    <n v="328"/>
    <m/>
    <x v="6"/>
    <x v="3"/>
    <m/>
    <m/>
    <s v=""/>
    <m/>
    <m/>
    <s v=""/>
    <m/>
    <s v=""/>
    <m/>
    <s v=""/>
    <m/>
    <s v=""/>
    <m/>
    <m/>
    <m/>
    <m/>
    <s v=""/>
    <n v="0"/>
    <s v=""/>
    <n v="0"/>
    <s v=""/>
    <s v=""/>
    <s v=""/>
    <m/>
    <s v=""/>
    <s v=""/>
    <s v=""/>
  </r>
  <r>
    <x v="2"/>
    <n v="329"/>
    <m/>
    <x v="6"/>
    <x v="3"/>
    <m/>
    <m/>
    <s v=""/>
    <m/>
    <m/>
    <s v=""/>
    <m/>
    <s v=""/>
    <m/>
    <s v=""/>
    <m/>
    <s v=""/>
    <m/>
    <m/>
    <m/>
    <m/>
    <s v=""/>
    <n v="0"/>
    <s v=""/>
    <n v="0"/>
    <s v=""/>
    <s v=""/>
    <s v=""/>
    <m/>
    <s v=""/>
    <s v=""/>
    <s v=""/>
  </r>
  <r>
    <x v="2"/>
    <n v="330"/>
    <m/>
    <x v="6"/>
    <x v="3"/>
    <m/>
    <m/>
    <s v=""/>
    <m/>
    <m/>
    <s v=""/>
    <m/>
    <s v=""/>
    <m/>
    <s v=""/>
    <m/>
    <s v=""/>
    <m/>
    <m/>
    <m/>
    <m/>
    <s v=""/>
    <n v="0"/>
    <s v=""/>
    <n v="0"/>
    <s v=""/>
    <s v=""/>
    <s v=""/>
    <m/>
    <s v=""/>
    <s v=""/>
    <s v=""/>
  </r>
  <r>
    <x v="2"/>
    <n v="331"/>
    <m/>
    <x v="6"/>
    <x v="3"/>
    <m/>
    <m/>
    <s v=""/>
    <m/>
    <m/>
    <s v=""/>
    <m/>
    <s v=""/>
    <m/>
    <s v=""/>
    <m/>
    <s v=""/>
    <m/>
    <m/>
    <m/>
    <m/>
    <s v=""/>
    <n v="0"/>
    <s v=""/>
    <n v="0"/>
    <s v=""/>
    <s v=""/>
    <s v=""/>
    <m/>
    <s v=""/>
    <s v=""/>
    <s v=""/>
  </r>
  <r>
    <x v="2"/>
    <n v="332"/>
    <m/>
    <x v="6"/>
    <x v="3"/>
    <m/>
    <m/>
    <s v=""/>
    <m/>
    <m/>
    <s v=""/>
    <m/>
    <s v=""/>
    <m/>
    <s v=""/>
    <m/>
    <s v=""/>
    <m/>
    <m/>
    <m/>
    <m/>
    <s v=""/>
    <n v="0"/>
    <s v=""/>
    <n v="0"/>
    <s v=""/>
    <s v=""/>
    <s v=""/>
    <m/>
    <s v=""/>
    <s v=""/>
    <s v=""/>
  </r>
  <r>
    <x v="2"/>
    <n v="333"/>
    <m/>
    <x v="6"/>
    <x v="3"/>
    <m/>
    <m/>
    <s v=""/>
    <m/>
    <m/>
    <s v=""/>
    <m/>
    <s v=""/>
    <m/>
    <s v=""/>
    <m/>
    <s v=""/>
    <m/>
    <m/>
    <m/>
    <m/>
    <s v=""/>
    <n v="0"/>
    <s v=""/>
    <n v="0"/>
    <s v=""/>
    <s v=""/>
    <s v=""/>
    <m/>
    <s v=""/>
    <s v=""/>
    <s v=""/>
  </r>
  <r>
    <x v="2"/>
    <n v="334"/>
    <m/>
    <x v="6"/>
    <x v="3"/>
    <m/>
    <m/>
    <s v=""/>
    <m/>
    <m/>
    <s v=""/>
    <m/>
    <s v=""/>
    <m/>
    <s v=""/>
    <m/>
    <s v=""/>
    <m/>
    <m/>
    <m/>
    <m/>
    <s v=""/>
    <n v="0"/>
    <s v=""/>
    <n v="0"/>
    <s v=""/>
    <s v=""/>
    <s v=""/>
    <m/>
    <s v=""/>
    <s v=""/>
    <s v=""/>
  </r>
  <r>
    <x v="2"/>
    <n v="335"/>
    <m/>
    <x v="6"/>
    <x v="3"/>
    <m/>
    <m/>
    <s v=""/>
    <m/>
    <m/>
    <s v=""/>
    <m/>
    <s v=""/>
    <m/>
    <s v=""/>
    <m/>
    <s v=""/>
    <m/>
    <m/>
    <m/>
    <m/>
    <s v=""/>
    <n v="0"/>
    <s v=""/>
    <n v="0"/>
    <s v=""/>
    <s v=""/>
    <s v=""/>
    <m/>
    <s v=""/>
    <s v=""/>
    <s v=""/>
  </r>
  <r>
    <x v="2"/>
    <n v="336"/>
    <m/>
    <x v="6"/>
    <x v="3"/>
    <m/>
    <m/>
    <s v=""/>
    <m/>
    <m/>
    <s v=""/>
    <m/>
    <s v=""/>
    <m/>
    <s v=""/>
    <m/>
    <s v=""/>
    <m/>
    <m/>
    <m/>
    <m/>
    <s v=""/>
    <n v="0"/>
    <s v=""/>
    <n v="0"/>
    <s v=""/>
    <s v=""/>
    <s v=""/>
    <m/>
    <s v=""/>
    <s v=""/>
    <s v=""/>
  </r>
  <r>
    <x v="2"/>
    <n v="337"/>
    <m/>
    <x v="6"/>
    <x v="3"/>
    <m/>
    <m/>
    <s v=""/>
    <m/>
    <m/>
    <s v=""/>
    <m/>
    <s v=""/>
    <m/>
    <s v=""/>
    <m/>
    <s v=""/>
    <m/>
    <m/>
    <m/>
    <m/>
    <s v=""/>
    <n v="0"/>
    <s v=""/>
    <n v="0"/>
    <s v=""/>
    <s v=""/>
    <s v=""/>
    <m/>
    <s v=""/>
    <s v=""/>
    <s v=""/>
  </r>
  <r>
    <x v="2"/>
    <n v="338"/>
    <m/>
    <x v="6"/>
    <x v="3"/>
    <m/>
    <m/>
    <s v=""/>
    <m/>
    <m/>
    <s v=""/>
    <m/>
    <s v=""/>
    <m/>
    <s v=""/>
    <m/>
    <s v=""/>
    <m/>
    <m/>
    <m/>
    <m/>
    <s v=""/>
    <n v="0"/>
    <s v=""/>
    <n v="0"/>
    <s v=""/>
    <s v=""/>
    <s v=""/>
    <m/>
    <s v=""/>
    <s v=""/>
    <s v=""/>
  </r>
  <r>
    <x v="2"/>
    <n v="339"/>
    <m/>
    <x v="6"/>
    <x v="3"/>
    <m/>
    <m/>
    <s v=""/>
    <m/>
    <m/>
    <s v=""/>
    <m/>
    <s v=""/>
    <m/>
    <s v=""/>
    <m/>
    <s v=""/>
    <m/>
    <m/>
    <m/>
    <m/>
    <s v=""/>
    <n v="0"/>
    <s v=""/>
    <n v="0"/>
    <s v=""/>
    <s v=""/>
    <s v=""/>
    <m/>
    <s v=""/>
    <s v=""/>
    <s v=""/>
  </r>
  <r>
    <x v="2"/>
    <n v="340"/>
    <m/>
    <x v="6"/>
    <x v="3"/>
    <m/>
    <m/>
    <s v=""/>
    <m/>
    <m/>
    <s v=""/>
    <m/>
    <s v=""/>
    <m/>
    <s v=""/>
    <m/>
    <s v=""/>
    <m/>
    <m/>
    <m/>
    <m/>
    <s v=""/>
    <n v="0"/>
    <s v=""/>
    <n v="0"/>
    <s v=""/>
    <s v=""/>
    <s v=""/>
    <m/>
    <s v=""/>
    <s v=""/>
    <s v=""/>
  </r>
  <r>
    <x v="2"/>
    <n v="341"/>
    <m/>
    <x v="6"/>
    <x v="3"/>
    <m/>
    <m/>
    <s v=""/>
    <m/>
    <m/>
    <s v=""/>
    <m/>
    <s v=""/>
    <m/>
    <s v=""/>
    <m/>
    <s v=""/>
    <m/>
    <m/>
    <m/>
    <m/>
    <s v=""/>
    <n v="0"/>
    <s v=""/>
    <n v="0"/>
    <s v=""/>
    <s v=""/>
    <s v=""/>
    <m/>
    <s v=""/>
    <s v=""/>
    <s v=""/>
  </r>
  <r>
    <x v="2"/>
    <n v="342"/>
    <m/>
    <x v="6"/>
    <x v="3"/>
    <m/>
    <m/>
    <s v=""/>
    <m/>
    <m/>
    <s v=""/>
    <m/>
    <s v=""/>
    <m/>
    <s v=""/>
    <m/>
    <s v=""/>
    <m/>
    <m/>
    <m/>
    <m/>
    <s v=""/>
    <n v="0"/>
    <s v=""/>
    <n v="0"/>
    <s v=""/>
    <s v=""/>
    <s v=""/>
    <m/>
    <s v=""/>
    <s v=""/>
    <s v=""/>
  </r>
  <r>
    <x v="2"/>
    <n v="343"/>
    <m/>
    <x v="6"/>
    <x v="3"/>
    <m/>
    <m/>
    <s v=""/>
    <m/>
    <m/>
    <s v=""/>
    <m/>
    <s v=""/>
    <m/>
    <s v=""/>
    <m/>
    <s v=""/>
    <m/>
    <m/>
    <m/>
    <m/>
    <s v=""/>
    <n v="0"/>
    <s v=""/>
    <n v="0"/>
    <s v=""/>
    <s v=""/>
    <s v=""/>
    <m/>
    <s v=""/>
    <s v=""/>
    <s v=""/>
  </r>
  <r>
    <x v="2"/>
    <n v="344"/>
    <m/>
    <x v="6"/>
    <x v="3"/>
    <m/>
    <m/>
    <s v=""/>
    <m/>
    <m/>
    <s v=""/>
    <m/>
    <s v=""/>
    <m/>
    <s v=""/>
    <m/>
    <s v=""/>
    <m/>
    <m/>
    <m/>
    <m/>
    <s v=""/>
    <n v="0"/>
    <s v=""/>
    <n v="0"/>
    <s v=""/>
    <s v=""/>
    <s v=""/>
    <m/>
    <s v=""/>
    <s v=""/>
    <s v=""/>
  </r>
  <r>
    <x v="2"/>
    <n v="345"/>
    <m/>
    <x v="6"/>
    <x v="3"/>
    <m/>
    <m/>
    <s v=""/>
    <m/>
    <m/>
    <s v=""/>
    <m/>
    <s v=""/>
    <m/>
    <s v=""/>
    <m/>
    <s v=""/>
    <m/>
    <m/>
    <m/>
    <m/>
    <s v=""/>
    <n v="0"/>
    <s v=""/>
    <n v="0"/>
    <s v=""/>
    <s v=""/>
    <s v=""/>
    <m/>
    <s v=""/>
    <s v=""/>
    <s v=""/>
  </r>
  <r>
    <x v="2"/>
    <n v="346"/>
    <m/>
    <x v="6"/>
    <x v="3"/>
    <m/>
    <m/>
    <s v=""/>
    <m/>
    <m/>
    <s v=""/>
    <m/>
    <s v=""/>
    <m/>
    <s v=""/>
    <m/>
    <s v=""/>
    <m/>
    <m/>
    <m/>
    <m/>
    <s v=""/>
    <n v="0"/>
    <s v=""/>
    <n v="0"/>
    <s v=""/>
    <s v=""/>
    <s v=""/>
    <m/>
    <s v=""/>
    <s v=""/>
    <s v=""/>
  </r>
  <r>
    <x v="2"/>
    <n v="347"/>
    <m/>
    <x v="6"/>
    <x v="3"/>
    <m/>
    <m/>
    <s v=""/>
    <m/>
    <m/>
    <s v=""/>
    <m/>
    <s v=""/>
    <m/>
    <s v=""/>
    <m/>
    <s v=""/>
    <m/>
    <m/>
    <m/>
    <m/>
    <s v=""/>
    <n v="0"/>
    <s v=""/>
    <n v="0"/>
    <s v=""/>
    <s v=""/>
    <s v=""/>
    <m/>
    <s v=""/>
    <s v=""/>
    <s v=""/>
  </r>
  <r>
    <x v="2"/>
    <n v="348"/>
    <m/>
    <x v="6"/>
    <x v="3"/>
    <m/>
    <m/>
    <s v=""/>
    <m/>
    <m/>
    <s v=""/>
    <m/>
    <s v=""/>
    <m/>
    <s v=""/>
    <m/>
    <s v=""/>
    <m/>
    <m/>
    <m/>
    <m/>
    <s v=""/>
    <n v="0"/>
    <s v=""/>
    <n v="0"/>
    <s v=""/>
    <s v=""/>
    <s v=""/>
    <m/>
    <s v=""/>
    <s v=""/>
    <s v=""/>
  </r>
  <r>
    <x v="2"/>
    <n v="349"/>
    <m/>
    <x v="6"/>
    <x v="3"/>
    <m/>
    <m/>
    <s v=""/>
    <m/>
    <m/>
    <s v=""/>
    <m/>
    <s v=""/>
    <m/>
    <s v=""/>
    <m/>
    <s v=""/>
    <m/>
    <m/>
    <m/>
    <m/>
    <s v=""/>
    <n v="0"/>
    <s v=""/>
    <n v="0"/>
    <s v=""/>
    <s v=""/>
    <s v=""/>
    <m/>
    <s v=""/>
    <s v=""/>
    <s v=""/>
  </r>
  <r>
    <x v="2"/>
    <n v="350"/>
    <m/>
    <x v="6"/>
    <x v="3"/>
    <m/>
    <m/>
    <s v=""/>
    <m/>
    <m/>
    <s v=""/>
    <m/>
    <s v=""/>
    <m/>
    <s v=""/>
    <m/>
    <s v=""/>
    <m/>
    <m/>
    <m/>
    <m/>
    <s v=""/>
    <n v="0"/>
    <s v=""/>
    <n v="0"/>
    <s v=""/>
    <s v=""/>
    <s v=""/>
    <m/>
    <s v=""/>
    <s v=""/>
    <s v=""/>
  </r>
  <r>
    <x v="2"/>
    <n v="351"/>
    <m/>
    <x v="6"/>
    <x v="3"/>
    <m/>
    <m/>
    <s v=""/>
    <m/>
    <m/>
    <s v=""/>
    <m/>
    <s v=""/>
    <m/>
    <s v=""/>
    <m/>
    <s v=""/>
    <m/>
    <m/>
    <m/>
    <m/>
    <s v=""/>
    <n v="0"/>
    <s v=""/>
    <n v="0"/>
    <s v=""/>
    <s v=""/>
    <s v=""/>
    <m/>
    <s v=""/>
    <s v=""/>
    <s v=""/>
  </r>
  <r>
    <x v="2"/>
    <n v="352"/>
    <m/>
    <x v="6"/>
    <x v="3"/>
    <m/>
    <m/>
    <s v=""/>
    <m/>
    <m/>
    <s v=""/>
    <m/>
    <s v=""/>
    <m/>
    <s v=""/>
    <m/>
    <s v=""/>
    <m/>
    <m/>
    <m/>
    <m/>
    <s v=""/>
    <n v="0"/>
    <s v=""/>
    <n v="0"/>
    <s v=""/>
    <s v=""/>
    <s v=""/>
    <m/>
    <s v=""/>
    <s v=""/>
    <s v=""/>
  </r>
  <r>
    <x v="2"/>
    <n v="353"/>
    <m/>
    <x v="6"/>
    <x v="3"/>
    <m/>
    <m/>
    <s v=""/>
    <m/>
    <m/>
    <s v=""/>
    <m/>
    <s v=""/>
    <m/>
    <s v=""/>
    <m/>
    <s v=""/>
    <m/>
    <m/>
    <m/>
    <m/>
    <s v=""/>
    <n v="0"/>
    <s v=""/>
    <n v="0"/>
    <s v=""/>
    <s v=""/>
    <s v=""/>
    <m/>
    <s v=""/>
    <s v=""/>
    <s v=""/>
  </r>
  <r>
    <x v="2"/>
    <n v="354"/>
    <m/>
    <x v="6"/>
    <x v="3"/>
    <m/>
    <m/>
    <s v=""/>
    <m/>
    <m/>
    <s v=""/>
    <m/>
    <s v=""/>
    <m/>
    <s v=""/>
    <m/>
    <s v=""/>
    <m/>
    <m/>
    <m/>
    <m/>
    <s v=""/>
    <n v="0"/>
    <s v=""/>
    <n v="0"/>
    <s v=""/>
    <s v=""/>
    <s v=""/>
    <m/>
    <s v=""/>
    <s v=""/>
    <s v=""/>
  </r>
  <r>
    <x v="2"/>
    <n v="355"/>
    <m/>
    <x v="6"/>
    <x v="3"/>
    <m/>
    <m/>
    <s v=""/>
    <m/>
    <m/>
    <s v=""/>
    <m/>
    <s v=""/>
    <m/>
    <s v=""/>
    <m/>
    <s v=""/>
    <m/>
    <m/>
    <m/>
    <m/>
    <s v=""/>
    <n v="0"/>
    <s v=""/>
    <n v="0"/>
    <s v=""/>
    <s v=""/>
    <s v=""/>
    <m/>
    <s v=""/>
    <s v=""/>
    <s v=""/>
  </r>
  <r>
    <x v="2"/>
    <n v="356"/>
    <m/>
    <x v="6"/>
    <x v="3"/>
    <m/>
    <m/>
    <s v=""/>
    <m/>
    <m/>
    <s v=""/>
    <m/>
    <s v=""/>
    <m/>
    <s v=""/>
    <m/>
    <s v=""/>
    <m/>
    <m/>
    <m/>
    <m/>
    <s v=""/>
    <n v="0"/>
    <s v=""/>
    <n v="0"/>
    <s v=""/>
    <s v=""/>
    <s v=""/>
    <m/>
    <s v=""/>
    <s v=""/>
    <s v=""/>
  </r>
  <r>
    <x v="2"/>
    <n v="357"/>
    <m/>
    <x v="6"/>
    <x v="3"/>
    <m/>
    <m/>
    <s v=""/>
    <m/>
    <m/>
    <s v=""/>
    <m/>
    <s v=""/>
    <m/>
    <s v=""/>
    <m/>
    <s v=""/>
    <m/>
    <m/>
    <m/>
    <m/>
    <s v=""/>
    <n v="0"/>
    <s v=""/>
    <n v="0"/>
    <s v=""/>
    <s v=""/>
    <s v=""/>
    <m/>
    <s v=""/>
    <s v=""/>
    <s v=""/>
  </r>
  <r>
    <x v="2"/>
    <n v="358"/>
    <m/>
    <x v="6"/>
    <x v="3"/>
    <m/>
    <m/>
    <s v=""/>
    <m/>
    <m/>
    <s v=""/>
    <m/>
    <s v=""/>
    <m/>
    <s v=""/>
    <m/>
    <s v=""/>
    <m/>
    <m/>
    <m/>
    <m/>
    <s v=""/>
    <n v="0"/>
    <s v=""/>
    <n v="0"/>
    <s v=""/>
    <s v=""/>
    <s v=""/>
    <m/>
    <s v=""/>
    <s v=""/>
    <s v=""/>
  </r>
  <r>
    <x v="2"/>
    <n v="359"/>
    <m/>
    <x v="6"/>
    <x v="3"/>
    <m/>
    <m/>
    <s v=""/>
    <m/>
    <m/>
    <s v=""/>
    <m/>
    <s v=""/>
    <m/>
    <s v=""/>
    <m/>
    <s v=""/>
    <m/>
    <m/>
    <m/>
    <m/>
    <s v=""/>
    <n v="0"/>
    <s v=""/>
    <n v="0"/>
    <s v=""/>
    <s v=""/>
    <s v=""/>
    <m/>
    <s v=""/>
    <s v=""/>
    <s v=""/>
  </r>
  <r>
    <x v="2"/>
    <n v="360"/>
    <m/>
    <x v="6"/>
    <x v="3"/>
    <m/>
    <m/>
    <s v=""/>
    <m/>
    <m/>
    <s v=""/>
    <m/>
    <s v=""/>
    <m/>
    <s v=""/>
    <m/>
    <s v=""/>
    <m/>
    <m/>
    <m/>
    <m/>
    <s v=""/>
    <n v="0"/>
    <s v=""/>
    <n v="0"/>
    <s v=""/>
    <s v=""/>
    <s v=""/>
    <m/>
    <s v=""/>
    <s v=""/>
    <s v=""/>
  </r>
  <r>
    <x v="2"/>
    <n v="361"/>
    <m/>
    <x v="6"/>
    <x v="3"/>
    <m/>
    <m/>
    <s v=""/>
    <m/>
    <m/>
    <s v=""/>
    <m/>
    <s v=""/>
    <m/>
    <s v=""/>
    <m/>
    <s v=""/>
    <m/>
    <m/>
    <m/>
    <m/>
    <s v=""/>
    <n v="0"/>
    <s v=""/>
    <n v="0"/>
    <s v=""/>
    <s v=""/>
    <s v=""/>
    <m/>
    <s v=""/>
    <s v=""/>
    <s v=""/>
  </r>
  <r>
    <x v="2"/>
    <n v="362"/>
    <m/>
    <x v="6"/>
    <x v="3"/>
    <m/>
    <m/>
    <s v=""/>
    <m/>
    <m/>
    <s v=""/>
    <m/>
    <s v=""/>
    <m/>
    <s v=""/>
    <m/>
    <s v=""/>
    <m/>
    <m/>
    <m/>
    <m/>
    <s v=""/>
    <n v="0"/>
    <s v=""/>
    <n v="0"/>
    <s v=""/>
    <s v=""/>
    <s v=""/>
    <m/>
    <s v=""/>
    <s v=""/>
    <s v=""/>
  </r>
  <r>
    <x v="2"/>
    <n v="363"/>
    <m/>
    <x v="6"/>
    <x v="3"/>
    <m/>
    <m/>
    <s v=""/>
    <m/>
    <m/>
    <s v=""/>
    <m/>
    <s v=""/>
    <m/>
    <s v=""/>
    <m/>
    <s v=""/>
    <m/>
    <m/>
    <m/>
    <m/>
    <s v=""/>
    <n v="0"/>
    <s v=""/>
    <n v="0"/>
    <s v=""/>
    <s v=""/>
    <s v=""/>
    <m/>
    <s v=""/>
    <s v=""/>
    <s v=""/>
  </r>
  <r>
    <x v="2"/>
    <n v="364"/>
    <m/>
    <x v="6"/>
    <x v="3"/>
    <m/>
    <m/>
    <s v=""/>
    <m/>
    <m/>
    <s v=""/>
    <m/>
    <s v=""/>
    <m/>
    <s v=""/>
    <m/>
    <s v=""/>
    <m/>
    <m/>
    <m/>
    <m/>
    <s v=""/>
    <n v="0"/>
    <s v=""/>
    <n v="0"/>
    <s v=""/>
    <s v=""/>
    <s v=""/>
    <m/>
    <s v=""/>
    <s v=""/>
    <s v=""/>
  </r>
  <r>
    <x v="2"/>
    <n v="365"/>
    <m/>
    <x v="6"/>
    <x v="3"/>
    <m/>
    <m/>
    <s v=""/>
    <m/>
    <m/>
    <s v=""/>
    <m/>
    <s v=""/>
    <m/>
    <s v=""/>
    <m/>
    <s v=""/>
    <m/>
    <m/>
    <m/>
    <m/>
    <s v=""/>
    <n v="0"/>
    <s v=""/>
    <n v="0"/>
    <s v=""/>
    <s v=""/>
    <s v=""/>
    <m/>
    <s v=""/>
    <s v=""/>
    <s v=""/>
  </r>
  <r>
    <x v="2"/>
    <n v="366"/>
    <m/>
    <x v="6"/>
    <x v="3"/>
    <m/>
    <m/>
    <s v=""/>
    <m/>
    <m/>
    <s v=""/>
    <m/>
    <s v=""/>
    <m/>
    <s v=""/>
    <m/>
    <s v=""/>
    <m/>
    <m/>
    <m/>
    <m/>
    <s v=""/>
    <n v="0"/>
    <s v=""/>
    <n v="0"/>
    <s v=""/>
    <s v=""/>
    <s v=""/>
    <m/>
    <s v=""/>
    <s v=""/>
    <s v=""/>
  </r>
  <r>
    <x v="2"/>
    <n v="367"/>
    <m/>
    <x v="6"/>
    <x v="3"/>
    <m/>
    <m/>
    <s v=""/>
    <m/>
    <m/>
    <s v=""/>
    <m/>
    <s v=""/>
    <m/>
    <s v=""/>
    <m/>
    <s v=""/>
    <m/>
    <m/>
    <m/>
    <m/>
    <s v=""/>
    <n v="0"/>
    <s v=""/>
    <n v="0"/>
    <s v=""/>
    <s v=""/>
    <s v=""/>
    <m/>
    <s v=""/>
    <s v=""/>
    <s v=""/>
  </r>
  <r>
    <x v="2"/>
    <n v="368"/>
    <m/>
    <x v="6"/>
    <x v="3"/>
    <m/>
    <m/>
    <s v=""/>
    <m/>
    <m/>
    <s v=""/>
    <m/>
    <s v=""/>
    <m/>
    <s v=""/>
    <m/>
    <s v=""/>
    <m/>
    <m/>
    <m/>
    <m/>
    <s v=""/>
    <n v="0"/>
    <s v=""/>
    <n v="0"/>
    <s v=""/>
    <s v=""/>
    <s v=""/>
    <m/>
    <s v=""/>
    <s v=""/>
    <s v=""/>
  </r>
  <r>
    <x v="2"/>
    <n v="369"/>
    <m/>
    <x v="6"/>
    <x v="3"/>
    <m/>
    <m/>
    <s v=""/>
    <m/>
    <m/>
    <s v=""/>
    <m/>
    <s v=""/>
    <m/>
    <s v=""/>
    <m/>
    <s v=""/>
    <m/>
    <m/>
    <m/>
    <m/>
    <s v=""/>
    <n v="0"/>
    <s v=""/>
    <n v="0"/>
    <s v=""/>
    <s v=""/>
    <s v=""/>
    <m/>
    <s v=""/>
    <s v=""/>
    <s v=""/>
  </r>
  <r>
    <x v="2"/>
    <n v="370"/>
    <m/>
    <x v="6"/>
    <x v="3"/>
    <m/>
    <m/>
    <s v=""/>
    <m/>
    <m/>
    <s v=""/>
    <m/>
    <s v=""/>
    <m/>
    <s v=""/>
    <m/>
    <s v=""/>
    <m/>
    <m/>
    <m/>
    <m/>
    <s v=""/>
    <n v="0"/>
    <s v=""/>
    <n v="0"/>
    <s v=""/>
    <s v=""/>
    <s v=""/>
    <m/>
    <s v=""/>
    <s v=""/>
    <s v=""/>
  </r>
  <r>
    <x v="2"/>
    <n v="371"/>
    <m/>
    <x v="6"/>
    <x v="3"/>
    <m/>
    <m/>
    <s v=""/>
    <m/>
    <m/>
    <s v=""/>
    <m/>
    <s v=""/>
    <m/>
    <s v=""/>
    <m/>
    <s v=""/>
    <m/>
    <m/>
    <m/>
    <m/>
    <s v=""/>
    <n v="0"/>
    <s v=""/>
    <n v="0"/>
    <s v=""/>
    <s v=""/>
    <s v=""/>
    <m/>
    <s v=""/>
    <s v=""/>
    <s v=""/>
  </r>
  <r>
    <x v="2"/>
    <n v="372"/>
    <m/>
    <x v="6"/>
    <x v="3"/>
    <m/>
    <m/>
    <s v=""/>
    <m/>
    <m/>
    <s v=""/>
    <m/>
    <s v=""/>
    <m/>
    <s v=""/>
    <m/>
    <s v=""/>
    <m/>
    <m/>
    <m/>
    <m/>
    <s v=""/>
    <n v="0"/>
    <s v=""/>
    <n v="0"/>
    <s v=""/>
    <s v=""/>
    <s v=""/>
    <m/>
    <s v=""/>
    <s v=""/>
    <s v=""/>
  </r>
  <r>
    <x v="2"/>
    <n v="373"/>
    <m/>
    <x v="6"/>
    <x v="3"/>
    <m/>
    <m/>
    <s v=""/>
    <m/>
    <m/>
    <s v=""/>
    <m/>
    <s v=""/>
    <m/>
    <s v=""/>
    <m/>
    <s v=""/>
    <m/>
    <m/>
    <m/>
    <m/>
    <s v=""/>
    <n v="0"/>
    <s v=""/>
    <n v="0"/>
    <s v=""/>
    <s v=""/>
    <s v=""/>
    <m/>
    <s v=""/>
    <s v=""/>
    <s v=""/>
  </r>
  <r>
    <x v="2"/>
    <n v="374"/>
    <m/>
    <x v="6"/>
    <x v="3"/>
    <m/>
    <m/>
    <s v=""/>
    <m/>
    <m/>
    <s v=""/>
    <m/>
    <s v=""/>
    <m/>
    <s v=""/>
    <m/>
    <s v=""/>
    <m/>
    <m/>
    <m/>
    <m/>
    <s v=""/>
    <n v="0"/>
    <s v=""/>
    <n v="0"/>
    <s v=""/>
    <s v=""/>
    <s v=""/>
    <m/>
    <s v=""/>
    <s v=""/>
    <s v=""/>
  </r>
  <r>
    <x v="2"/>
    <n v="375"/>
    <m/>
    <x v="6"/>
    <x v="3"/>
    <m/>
    <m/>
    <s v=""/>
    <m/>
    <m/>
    <s v=""/>
    <m/>
    <s v=""/>
    <m/>
    <s v=""/>
    <m/>
    <s v=""/>
    <m/>
    <m/>
    <m/>
    <m/>
    <s v=""/>
    <n v="0"/>
    <s v=""/>
    <n v="0"/>
    <s v=""/>
    <s v=""/>
    <s v=""/>
    <m/>
    <s v=""/>
    <s v=""/>
    <s v=""/>
  </r>
  <r>
    <x v="2"/>
    <n v="376"/>
    <m/>
    <x v="6"/>
    <x v="3"/>
    <m/>
    <m/>
    <s v=""/>
    <m/>
    <m/>
    <s v=""/>
    <m/>
    <s v=""/>
    <m/>
    <s v=""/>
    <m/>
    <s v=""/>
    <m/>
    <m/>
    <m/>
    <m/>
    <s v=""/>
    <n v="0"/>
    <s v=""/>
    <n v="0"/>
    <s v=""/>
    <s v=""/>
    <s v=""/>
    <m/>
    <s v=""/>
    <s v=""/>
    <s v=""/>
  </r>
  <r>
    <x v="2"/>
    <n v="377"/>
    <m/>
    <x v="6"/>
    <x v="3"/>
    <m/>
    <m/>
    <s v=""/>
    <m/>
    <m/>
    <s v=""/>
    <m/>
    <s v=""/>
    <m/>
    <s v=""/>
    <m/>
    <s v=""/>
    <m/>
    <m/>
    <m/>
    <m/>
    <s v=""/>
    <n v="0"/>
    <s v=""/>
    <n v="0"/>
    <s v=""/>
    <s v=""/>
    <s v=""/>
    <m/>
    <s v=""/>
    <s v=""/>
    <s v=""/>
  </r>
  <r>
    <x v="2"/>
    <n v="378"/>
    <m/>
    <x v="6"/>
    <x v="3"/>
    <m/>
    <m/>
    <s v=""/>
    <m/>
    <m/>
    <s v=""/>
    <m/>
    <s v=""/>
    <m/>
    <s v=""/>
    <m/>
    <s v=""/>
    <m/>
    <m/>
    <m/>
    <m/>
    <s v=""/>
    <n v="0"/>
    <s v=""/>
    <n v="0"/>
    <s v=""/>
    <s v=""/>
    <s v=""/>
    <m/>
    <s v=""/>
    <s v=""/>
    <s v=""/>
  </r>
  <r>
    <x v="2"/>
    <n v="379"/>
    <m/>
    <x v="6"/>
    <x v="3"/>
    <m/>
    <m/>
    <s v=""/>
    <m/>
    <m/>
    <s v=""/>
    <m/>
    <s v=""/>
    <m/>
    <s v=""/>
    <m/>
    <s v=""/>
    <m/>
    <m/>
    <m/>
    <m/>
    <s v=""/>
    <n v="0"/>
    <s v=""/>
    <n v="0"/>
    <s v=""/>
    <s v=""/>
    <s v=""/>
    <m/>
    <s v=""/>
    <s v=""/>
    <s v=""/>
  </r>
  <r>
    <x v="2"/>
    <n v="380"/>
    <m/>
    <x v="6"/>
    <x v="3"/>
    <m/>
    <m/>
    <s v=""/>
    <m/>
    <m/>
    <s v=""/>
    <m/>
    <s v=""/>
    <m/>
    <s v=""/>
    <m/>
    <s v=""/>
    <m/>
    <m/>
    <m/>
    <m/>
    <s v=""/>
    <n v="0"/>
    <s v=""/>
    <n v="0"/>
    <s v=""/>
    <s v=""/>
    <s v=""/>
    <m/>
    <s v=""/>
    <s v=""/>
    <s v=""/>
  </r>
  <r>
    <x v="2"/>
    <n v="381"/>
    <m/>
    <x v="6"/>
    <x v="3"/>
    <m/>
    <m/>
    <s v=""/>
    <m/>
    <m/>
    <s v=""/>
    <m/>
    <s v=""/>
    <m/>
    <s v=""/>
    <m/>
    <s v=""/>
    <m/>
    <m/>
    <m/>
    <m/>
    <s v=""/>
    <n v="0"/>
    <s v=""/>
    <n v="0"/>
    <s v=""/>
    <s v=""/>
    <s v=""/>
    <m/>
    <s v=""/>
    <s v=""/>
    <s v=""/>
  </r>
  <r>
    <x v="2"/>
    <n v="382"/>
    <m/>
    <x v="6"/>
    <x v="3"/>
    <m/>
    <m/>
    <s v=""/>
    <m/>
    <m/>
    <s v=""/>
    <m/>
    <s v=""/>
    <m/>
    <s v=""/>
    <m/>
    <s v=""/>
    <m/>
    <m/>
    <m/>
    <m/>
    <s v=""/>
    <n v="0"/>
    <s v=""/>
    <n v="0"/>
    <s v=""/>
    <s v=""/>
    <s v=""/>
    <m/>
    <s v=""/>
    <s v=""/>
    <s v=""/>
  </r>
  <r>
    <x v="2"/>
    <n v="383"/>
    <m/>
    <x v="6"/>
    <x v="3"/>
    <m/>
    <m/>
    <s v=""/>
    <m/>
    <m/>
    <s v=""/>
    <m/>
    <s v=""/>
    <m/>
    <s v=""/>
    <m/>
    <s v=""/>
    <m/>
    <m/>
    <m/>
    <m/>
    <s v=""/>
    <n v="0"/>
    <s v=""/>
    <n v="0"/>
    <s v=""/>
    <s v=""/>
    <s v=""/>
    <m/>
    <s v=""/>
    <s v=""/>
    <s v=""/>
  </r>
  <r>
    <x v="2"/>
    <n v="384"/>
    <m/>
    <x v="6"/>
    <x v="3"/>
    <m/>
    <m/>
    <s v=""/>
    <m/>
    <m/>
    <s v=""/>
    <m/>
    <s v=""/>
    <m/>
    <s v=""/>
    <m/>
    <s v=""/>
    <m/>
    <m/>
    <m/>
    <m/>
    <s v=""/>
    <n v="0"/>
    <s v=""/>
    <n v="0"/>
    <s v=""/>
    <s v=""/>
    <s v=""/>
    <m/>
    <s v=""/>
    <s v=""/>
    <s v=""/>
  </r>
  <r>
    <x v="2"/>
    <n v="385"/>
    <m/>
    <x v="6"/>
    <x v="3"/>
    <m/>
    <m/>
    <s v=""/>
    <m/>
    <m/>
    <s v=""/>
    <m/>
    <s v=""/>
    <m/>
    <s v=""/>
    <m/>
    <s v=""/>
    <m/>
    <m/>
    <m/>
    <m/>
    <s v=""/>
    <n v="0"/>
    <s v=""/>
    <n v="0"/>
    <s v=""/>
    <s v=""/>
    <s v=""/>
    <m/>
    <s v=""/>
    <s v=""/>
    <s v=""/>
  </r>
  <r>
    <x v="2"/>
    <n v="386"/>
    <m/>
    <x v="6"/>
    <x v="3"/>
    <m/>
    <m/>
    <s v=""/>
    <m/>
    <m/>
    <s v=""/>
    <m/>
    <s v=""/>
    <m/>
    <s v=""/>
    <m/>
    <s v=""/>
    <m/>
    <m/>
    <m/>
    <m/>
    <s v=""/>
    <n v="0"/>
    <s v=""/>
    <n v="0"/>
    <s v=""/>
    <s v=""/>
    <s v=""/>
    <m/>
    <s v=""/>
    <s v=""/>
    <s v=""/>
  </r>
  <r>
    <x v="2"/>
    <n v="387"/>
    <m/>
    <x v="6"/>
    <x v="3"/>
    <m/>
    <m/>
    <s v=""/>
    <m/>
    <m/>
    <s v=""/>
    <m/>
    <s v=""/>
    <m/>
    <s v=""/>
    <m/>
    <s v=""/>
    <m/>
    <m/>
    <m/>
    <m/>
    <s v=""/>
    <n v="0"/>
    <s v=""/>
    <n v="0"/>
    <s v=""/>
    <s v=""/>
    <s v=""/>
    <m/>
    <s v=""/>
    <s v=""/>
    <s v=""/>
  </r>
  <r>
    <x v="2"/>
    <n v="388"/>
    <m/>
    <x v="6"/>
    <x v="3"/>
    <m/>
    <m/>
    <s v=""/>
    <m/>
    <m/>
    <s v=""/>
    <m/>
    <s v=""/>
    <m/>
    <s v=""/>
    <m/>
    <s v=""/>
    <m/>
    <m/>
    <m/>
    <m/>
    <s v=""/>
    <n v="0"/>
    <s v=""/>
    <n v="0"/>
    <s v=""/>
    <s v=""/>
    <s v=""/>
    <m/>
    <s v=""/>
    <s v=""/>
    <s v=""/>
  </r>
  <r>
    <x v="2"/>
    <n v="389"/>
    <m/>
    <x v="6"/>
    <x v="3"/>
    <m/>
    <m/>
    <s v=""/>
    <m/>
    <m/>
    <s v=""/>
    <m/>
    <s v=""/>
    <m/>
    <s v=""/>
    <m/>
    <s v=""/>
    <m/>
    <m/>
    <m/>
    <m/>
    <s v=""/>
    <n v="0"/>
    <s v=""/>
    <n v="0"/>
    <s v=""/>
    <s v=""/>
    <s v=""/>
    <m/>
    <s v=""/>
    <s v=""/>
    <s v=""/>
  </r>
  <r>
    <x v="2"/>
    <n v="390"/>
    <m/>
    <x v="6"/>
    <x v="3"/>
    <m/>
    <m/>
    <s v=""/>
    <m/>
    <m/>
    <s v=""/>
    <m/>
    <s v=""/>
    <m/>
    <s v=""/>
    <m/>
    <s v=""/>
    <m/>
    <m/>
    <m/>
    <m/>
    <s v=""/>
    <n v="0"/>
    <s v=""/>
    <n v="0"/>
    <s v=""/>
    <s v=""/>
    <s v=""/>
    <m/>
    <s v=""/>
    <s v=""/>
    <s v=""/>
  </r>
  <r>
    <x v="2"/>
    <n v="391"/>
    <m/>
    <x v="6"/>
    <x v="3"/>
    <m/>
    <m/>
    <s v=""/>
    <m/>
    <m/>
    <s v=""/>
    <m/>
    <s v=""/>
    <m/>
    <s v=""/>
    <m/>
    <s v=""/>
    <m/>
    <m/>
    <m/>
    <m/>
    <s v=""/>
    <n v="0"/>
    <s v=""/>
    <n v="0"/>
    <s v=""/>
    <s v=""/>
    <s v=""/>
    <m/>
    <s v=""/>
    <s v=""/>
    <s v=""/>
  </r>
  <r>
    <x v="2"/>
    <n v="392"/>
    <m/>
    <x v="6"/>
    <x v="3"/>
    <m/>
    <m/>
    <s v=""/>
    <m/>
    <m/>
    <s v=""/>
    <m/>
    <s v=""/>
    <m/>
    <s v=""/>
    <m/>
    <s v=""/>
    <m/>
    <m/>
    <m/>
    <m/>
    <s v=""/>
    <n v="0"/>
    <s v=""/>
    <n v="0"/>
    <s v=""/>
    <s v=""/>
    <s v=""/>
    <m/>
    <s v=""/>
    <s v=""/>
    <s v=""/>
  </r>
  <r>
    <x v="2"/>
    <n v="393"/>
    <m/>
    <x v="6"/>
    <x v="3"/>
    <m/>
    <m/>
    <s v=""/>
    <m/>
    <m/>
    <s v=""/>
    <m/>
    <s v=""/>
    <m/>
    <s v=""/>
    <m/>
    <s v=""/>
    <m/>
    <m/>
    <m/>
    <m/>
    <s v=""/>
    <n v="0"/>
    <s v=""/>
    <n v="0"/>
    <s v=""/>
    <s v=""/>
    <s v=""/>
    <m/>
    <s v=""/>
    <s v=""/>
    <s v=""/>
  </r>
  <r>
    <x v="2"/>
    <n v="394"/>
    <m/>
    <x v="6"/>
    <x v="3"/>
    <m/>
    <m/>
    <s v=""/>
    <m/>
    <m/>
    <s v=""/>
    <m/>
    <s v=""/>
    <m/>
    <s v=""/>
    <m/>
    <s v=""/>
    <m/>
    <m/>
    <m/>
    <m/>
    <s v=""/>
    <n v="0"/>
    <s v=""/>
    <n v="0"/>
    <s v=""/>
    <s v=""/>
    <s v=""/>
    <m/>
    <s v=""/>
    <s v=""/>
    <s v=""/>
  </r>
  <r>
    <x v="2"/>
    <n v="395"/>
    <m/>
    <x v="6"/>
    <x v="3"/>
    <m/>
    <m/>
    <s v=""/>
    <m/>
    <m/>
    <s v=""/>
    <m/>
    <s v=""/>
    <m/>
    <s v=""/>
    <m/>
    <s v=""/>
    <m/>
    <m/>
    <m/>
    <m/>
    <s v=""/>
    <n v="0"/>
    <s v=""/>
    <n v="0"/>
    <s v=""/>
    <s v=""/>
    <s v=""/>
    <m/>
    <s v=""/>
    <s v=""/>
    <s v=""/>
  </r>
  <r>
    <x v="2"/>
    <n v="396"/>
    <m/>
    <x v="6"/>
    <x v="3"/>
    <m/>
    <m/>
    <s v=""/>
    <m/>
    <m/>
    <s v=""/>
    <m/>
    <s v=""/>
    <m/>
    <s v=""/>
    <m/>
    <s v=""/>
    <m/>
    <m/>
    <m/>
    <m/>
    <s v=""/>
    <n v="0"/>
    <s v=""/>
    <n v="0"/>
    <s v=""/>
    <s v=""/>
    <s v=""/>
    <m/>
    <s v=""/>
    <s v=""/>
    <s v=""/>
  </r>
  <r>
    <x v="2"/>
    <n v="397"/>
    <m/>
    <x v="6"/>
    <x v="3"/>
    <m/>
    <m/>
    <s v=""/>
    <m/>
    <m/>
    <s v=""/>
    <m/>
    <s v=""/>
    <m/>
    <s v=""/>
    <m/>
    <s v=""/>
    <m/>
    <m/>
    <m/>
    <m/>
    <s v=""/>
    <n v="0"/>
    <s v=""/>
    <n v="0"/>
    <s v=""/>
    <s v=""/>
    <s v=""/>
    <m/>
    <s v=""/>
    <s v=""/>
    <s v=""/>
  </r>
  <r>
    <x v="2"/>
    <n v="398"/>
    <m/>
    <x v="6"/>
    <x v="3"/>
    <m/>
    <m/>
    <s v=""/>
    <m/>
    <m/>
    <s v=""/>
    <m/>
    <s v=""/>
    <m/>
    <s v=""/>
    <m/>
    <s v=""/>
    <m/>
    <m/>
    <m/>
    <m/>
    <s v=""/>
    <n v="0"/>
    <s v=""/>
    <n v="0"/>
    <s v=""/>
    <s v=""/>
    <s v=""/>
    <m/>
    <s v=""/>
    <s v=""/>
    <s v=""/>
  </r>
  <r>
    <x v="2"/>
    <n v="399"/>
    <m/>
    <x v="6"/>
    <x v="3"/>
    <m/>
    <m/>
    <s v=""/>
    <m/>
    <m/>
    <s v=""/>
    <m/>
    <s v=""/>
    <m/>
    <s v=""/>
    <m/>
    <s v=""/>
    <m/>
    <m/>
    <m/>
    <m/>
    <s v=""/>
    <n v="0"/>
    <s v=""/>
    <n v="0"/>
    <s v=""/>
    <s v=""/>
    <s v=""/>
    <m/>
    <s v=""/>
    <s v=""/>
    <s v=""/>
  </r>
  <r>
    <x v="2"/>
    <n v="400"/>
    <m/>
    <x v="6"/>
    <x v="3"/>
    <m/>
    <m/>
    <s v=""/>
    <m/>
    <m/>
    <s v=""/>
    <m/>
    <s v=""/>
    <m/>
    <s v=""/>
    <m/>
    <s v=""/>
    <m/>
    <m/>
    <m/>
    <m/>
    <s v=""/>
    <n v="0"/>
    <s v=""/>
    <n v="0"/>
    <s v=""/>
    <s v=""/>
    <s v=""/>
    <m/>
    <s v=""/>
    <s v=""/>
    <s v=""/>
  </r>
  <r>
    <x v="2"/>
    <n v="401"/>
    <m/>
    <x v="6"/>
    <x v="3"/>
    <m/>
    <m/>
    <s v=""/>
    <m/>
    <m/>
    <s v=""/>
    <m/>
    <s v=""/>
    <m/>
    <s v=""/>
    <m/>
    <s v=""/>
    <m/>
    <m/>
    <m/>
    <m/>
    <s v=""/>
    <n v="0"/>
    <s v=""/>
    <n v="0"/>
    <s v=""/>
    <s v=""/>
    <s v=""/>
    <m/>
    <s v=""/>
    <s v=""/>
    <s v=""/>
  </r>
  <r>
    <x v="2"/>
    <n v="402"/>
    <m/>
    <x v="6"/>
    <x v="3"/>
    <m/>
    <m/>
    <s v=""/>
    <m/>
    <m/>
    <s v=""/>
    <m/>
    <s v=""/>
    <m/>
    <s v=""/>
    <m/>
    <s v=""/>
    <m/>
    <m/>
    <m/>
    <m/>
    <s v=""/>
    <n v="0"/>
    <s v=""/>
    <n v="0"/>
    <s v=""/>
    <s v=""/>
    <s v=""/>
    <m/>
    <s v=""/>
    <s v=""/>
    <s v=""/>
  </r>
  <r>
    <x v="2"/>
    <n v="403"/>
    <m/>
    <x v="6"/>
    <x v="3"/>
    <m/>
    <m/>
    <s v=""/>
    <m/>
    <m/>
    <s v=""/>
    <m/>
    <s v=""/>
    <m/>
    <s v=""/>
    <m/>
    <s v=""/>
    <m/>
    <m/>
    <m/>
    <m/>
    <s v=""/>
    <n v="0"/>
    <s v=""/>
    <n v="0"/>
    <s v=""/>
    <s v=""/>
    <s v=""/>
    <m/>
    <s v=""/>
    <s v=""/>
    <s v=""/>
  </r>
  <r>
    <x v="2"/>
    <n v="404"/>
    <m/>
    <x v="6"/>
    <x v="3"/>
    <m/>
    <m/>
    <s v=""/>
    <m/>
    <m/>
    <s v=""/>
    <m/>
    <s v=""/>
    <m/>
    <s v=""/>
    <m/>
    <s v=""/>
    <m/>
    <m/>
    <m/>
    <m/>
    <s v=""/>
    <n v="0"/>
    <s v=""/>
    <n v="0"/>
    <s v=""/>
    <s v=""/>
    <s v=""/>
    <m/>
    <s v=""/>
    <s v=""/>
    <s v=""/>
  </r>
  <r>
    <x v="2"/>
    <n v="405"/>
    <m/>
    <x v="6"/>
    <x v="3"/>
    <m/>
    <m/>
    <s v=""/>
    <m/>
    <m/>
    <s v=""/>
    <m/>
    <s v=""/>
    <m/>
    <s v=""/>
    <m/>
    <s v=""/>
    <m/>
    <m/>
    <m/>
    <m/>
    <s v=""/>
    <n v="0"/>
    <s v=""/>
    <n v="0"/>
    <s v=""/>
    <s v=""/>
    <s v=""/>
    <m/>
    <s v=""/>
    <s v=""/>
    <s v=""/>
  </r>
  <r>
    <x v="2"/>
    <n v="406"/>
    <m/>
    <x v="6"/>
    <x v="3"/>
    <m/>
    <m/>
    <s v=""/>
    <m/>
    <m/>
    <s v=""/>
    <m/>
    <s v=""/>
    <m/>
    <s v=""/>
    <m/>
    <s v=""/>
    <m/>
    <m/>
    <m/>
    <m/>
    <s v=""/>
    <n v="0"/>
    <s v=""/>
    <n v="0"/>
    <s v=""/>
    <s v=""/>
    <s v=""/>
    <m/>
    <s v=""/>
    <s v=""/>
    <s v=""/>
  </r>
  <r>
    <x v="2"/>
    <n v="407"/>
    <m/>
    <x v="6"/>
    <x v="3"/>
    <m/>
    <m/>
    <s v=""/>
    <m/>
    <m/>
    <s v=""/>
    <m/>
    <s v=""/>
    <m/>
    <s v=""/>
    <m/>
    <s v=""/>
    <m/>
    <m/>
    <m/>
    <m/>
    <s v=""/>
    <n v="0"/>
    <s v=""/>
    <n v="0"/>
    <s v=""/>
    <s v=""/>
    <s v=""/>
    <m/>
    <s v=""/>
    <s v=""/>
    <s v=""/>
  </r>
  <r>
    <x v="2"/>
    <n v="408"/>
    <m/>
    <x v="6"/>
    <x v="3"/>
    <m/>
    <m/>
    <s v=""/>
    <m/>
    <m/>
    <s v=""/>
    <m/>
    <s v=""/>
    <m/>
    <s v=""/>
    <m/>
    <s v=""/>
    <m/>
    <m/>
    <m/>
    <m/>
    <s v=""/>
    <n v="0"/>
    <s v=""/>
    <n v="0"/>
    <s v=""/>
    <s v=""/>
    <s v=""/>
    <m/>
    <s v=""/>
    <s v=""/>
    <s v=""/>
  </r>
  <r>
    <x v="2"/>
    <n v="409"/>
    <m/>
    <x v="6"/>
    <x v="3"/>
    <m/>
    <m/>
    <s v=""/>
    <m/>
    <m/>
    <s v=""/>
    <m/>
    <s v=""/>
    <m/>
    <s v=""/>
    <m/>
    <s v=""/>
    <m/>
    <m/>
    <m/>
    <m/>
    <s v=""/>
    <n v="0"/>
    <s v=""/>
    <n v="0"/>
    <s v=""/>
    <s v=""/>
    <s v=""/>
    <m/>
    <s v=""/>
    <s v=""/>
    <s v=""/>
  </r>
  <r>
    <x v="2"/>
    <n v="410"/>
    <m/>
    <x v="6"/>
    <x v="3"/>
    <m/>
    <m/>
    <s v=""/>
    <m/>
    <m/>
    <s v=""/>
    <m/>
    <s v=""/>
    <m/>
    <s v=""/>
    <m/>
    <s v=""/>
    <m/>
    <m/>
    <m/>
    <m/>
    <s v=""/>
    <n v="0"/>
    <s v=""/>
    <n v="0"/>
    <s v=""/>
    <s v=""/>
    <s v=""/>
    <m/>
    <s v=""/>
    <s v=""/>
    <s v=""/>
  </r>
  <r>
    <x v="2"/>
    <n v="411"/>
    <m/>
    <x v="6"/>
    <x v="3"/>
    <m/>
    <m/>
    <s v=""/>
    <m/>
    <m/>
    <s v=""/>
    <m/>
    <s v=""/>
    <m/>
    <s v=""/>
    <m/>
    <s v=""/>
    <m/>
    <m/>
    <m/>
    <m/>
    <s v=""/>
    <n v="0"/>
    <s v=""/>
    <n v="0"/>
    <s v=""/>
    <s v=""/>
    <s v=""/>
    <m/>
    <s v=""/>
    <s v=""/>
    <s v=""/>
  </r>
  <r>
    <x v="2"/>
    <n v="412"/>
    <m/>
    <x v="6"/>
    <x v="3"/>
    <m/>
    <m/>
    <s v=""/>
    <m/>
    <m/>
    <s v=""/>
    <m/>
    <s v=""/>
    <m/>
    <s v=""/>
    <m/>
    <s v=""/>
    <m/>
    <m/>
    <m/>
    <m/>
    <s v=""/>
    <n v="0"/>
    <s v=""/>
    <n v="0"/>
    <s v=""/>
    <s v=""/>
    <s v=""/>
    <m/>
    <s v=""/>
    <s v=""/>
    <s v=""/>
  </r>
  <r>
    <x v="2"/>
    <n v="413"/>
    <m/>
    <x v="6"/>
    <x v="3"/>
    <m/>
    <m/>
    <s v=""/>
    <m/>
    <m/>
    <s v=""/>
    <m/>
    <s v=""/>
    <m/>
    <s v=""/>
    <m/>
    <s v=""/>
    <m/>
    <m/>
    <m/>
    <m/>
    <s v=""/>
    <n v="0"/>
    <s v=""/>
    <n v="0"/>
    <s v=""/>
    <s v=""/>
    <s v=""/>
    <m/>
    <s v=""/>
    <s v=""/>
    <s v=""/>
  </r>
  <r>
    <x v="2"/>
    <n v="414"/>
    <m/>
    <x v="6"/>
    <x v="3"/>
    <m/>
    <m/>
    <s v=""/>
    <m/>
    <m/>
    <s v=""/>
    <m/>
    <s v=""/>
    <m/>
    <s v=""/>
    <m/>
    <s v=""/>
    <m/>
    <m/>
    <m/>
    <m/>
    <s v=""/>
    <n v="0"/>
    <s v=""/>
    <n v="0"/>
    <s v=""/>
    <s v=""/>
    <s v=""/>
    <m/>
    <s v=""/>
    <s v=""/>
    <s v=""/>
  </r>
  <r>
    <x v="2"/>
    <n v="415"/>
    <m/>
    <x v="6"/>
    <x v="3"/>
    <m/>
    <m/>
    <s v=""/>
    <m/>
    <m/>
    <s v=""/>
    <m/>
    <s v=""/>
    <m/>
    <s v=""/>
    <m/>
    <s v=""/>
    <m/>
    <m/>
    <m/>
    <m/>
    <s v=""/>
    <n v="0"/>
    <s v=""/>
    <n v="0"/>
    <s v=""/>
    <s v=""/>
    <s v=""/>
    <m/>
    <s v=""/>
    <s v=""/>
    <s v=""/>
  </r>
  <r>
    <x v="2"/>
    <n v="416"/>
    <m/>
    <x v="6"/>
    <x v="3"/>
    <m/>
    <m/>
    <s v=""/>
    <m/>
    <m/>
    <s v=""/>
    <m/>
    <s v=""/>
    <m/>
    <s v=""/>
    <m/>
    <s v=""/>
    <m/>
    <m/>
    <m/>
    <m/>
    <s v=""/>
    <n v="0"/>
    <s v=""/>
    <n v="0"/>
    <s v=""/>
    <s v=""/>
    <s v=""/>
    <m/>
    <s v=""/>
    <s v=""/>
    <s v=""/>
  </r>
  <r>
    <x v="2"/>
    <n v="417"/>
    <m/>
    <x v="6"/>
    <x v="3"/>
    <m/>
    <m/>
    <s v=""/>
    <m/>
    <m/>
    <s v=""/>
    <m/>
    <s v=""/>
    <m/>
    <s v=""/>
    <m/>
    <s v=""/>
    <m/>
    <m/>
    <m/>
    <m/>
    <s v=""/>
    <n v="0"/>
    <s v=""/>
    <n v="0"/>
    <s v=""/>
    <s v=""/>
    <s v=""/>
    <m/>
    <s v=""/>
    <s v=""/>
    <s v=""/>
  </r>
  <r>
    <x v="2"/>
    <n v="418"/>
    <m/>
    <x v="6"/>
    <x v="3"/>
    <m/>
    <m/>
    <s v=""/>
    <m/>
    <m/>
    <s v=""/>
    <m/>
    <s v=""/>
    <m/>
    <s v=""/>
    <m/>
    <s v=""/>
    <m/>
    <m/>
    <m/>
    <m/>
    <s v=""/>
    <n v="0"/>
    <s v=""/>
    <n v="0"/>
    <s v=""/>
    <s v=""/>
    <s v=""/>
    <m/>
    <s v=""/>
    <s v=""/>
    <s v=""/>
  </r>
  <r>
    <x v="2"/>
    <n v="419"/>
    <m/>
    <x v="6"/>
    <x v="3"/>
    <m/>
    <m/>
    <s v=""/>
    <m/>
    <m/>
    <s v=""/>
    <m/>
    <s v=""/>
    <m/>
    <s v=""/>
    <m/>
    <s v=""/>
    <m/>
    <m/>
    <m/>
    <m/>
    <s v=""/>
    <n v="0"/>
    <s v=""/>
    <n v="0"/>
    <s v=""/>
    <s v=""/>
    <s v=""/>
    <m/>
    <s v=""/>
    <s v=""/>
    <s v=""/>
  </r>
  <r>
    <x v="2"/>
    <n v="420"/>
    <m/>
    <x v="6"/>
    <x v="3"/>
    <m/>
    <m/>
    <s v=""/>
    <m/>
    <m/>
    <s v=""/>
    <m/>
    <s v=""/>
    <m/>
    <s v=""/>
    <m/>
    <s v=""/>
    <m/>
    <m/>
    <m/>
    <m/>
    <s v=""/>
    <n v="0"/>
    <s v=""/>
    <n v="0"/>
    <s v=""/>
    <s v=""/>
    <s v=""/>
    <m/>
    <s v=""/>
    <s v=""/>
    <s v=""/>
  </r>
  <r>
    <x v="2"/>
    <n v="421"/>
    <m/>
    <x v="6"/>
    <x v="3"/>
    <m/>
    <m/>
    <s v=""/>
    <m/>
    <m/>
    <s v=""/>
    <m/>
    <s v=""/>
    <m/>
    <s v=""/>
    <m/>
    <s v=""/>
    <m/>
    <m/>
    <m/>
    <m/>
    <s v=""/>
    <n v="0"/>
    <s v=""/>
    <n v="0"/>
    <s v=""/>
    <s v=""/>
    <s v=""/>
    <m/>
    <s v=""/>
    <s v=""/>
    <s v=""/>
  </r>
  <r>
    <x v="2"/>
    <n v="422"/>
    <m/>
    <x v="6"/>
    <x v="3"/>
    <m/>
    <m/>
    <s v=""/>
    <m/>
    <m/>
    <s v=""/>
    <m/>
    <s v=""/>
    <m/>
    <s v=""/>
    <m/>
    <s v=""/>
    <m/>
    <m/>
    <m/>
    <m/>
    <s v=""/>
    <n v="0"/>
    <s v=""/>
    <n v="0"/>
    <s v=""/>
    <s v=""/>
    <s v=""/>
    <m/>
    <s v=""/>
    <s v=""/>
    <s v=""/>
  </r>
  <r>
    <x v="2"/>
    <n v="423"/>
    <m/>
    <x v="6"/>
    <x v="3"/>
    <m/>
    <m/>
    <s v=""/>
    <m/>
    <m/>
    <s v=""/>
    <m/>
    <s v=""/>
    <m/>
    <s v=""/>
    <m/>
    <s v=""/>
    <m/>
    <m/>
    <m/>
    <m/>
    <s v=""/>
    <n v="0"/>
    <s v=""/>
    <n v="0"/>
    <s v=""/>
    <s v=""/>
    <s v=""/>
    <m/>
    <s v=""/>
    <s v=""/>
    <s v=""/>
  </r>
  <r>
    <x v="2"/>
    <n v="424"/>
    <m/>
    <x v="6"/>
    <x v="3"/>
    <m/>
    <m/>
    <s v=""/>
    <m/>
    <m/>
    <s v=""/>
    <m/>
    <s v=""/>
    <m/>
    <s v=""/>
    <m/>
    <s v=""/>
    <m/>
    <m/>
    <m/>
    <m/>
    <s v=""/>
    <n v="0"/>
    <s v=""/>
    <n v="0"/>
    <s v=""/>
    <s v=""/>
    <s v=""/>
    <m/>
    <s v=""/>
    <s v=""/>
    <s v=""/>
  </r>
  <r>
    <x v="2"/>
    <n v="425"/>
    <m/>
    <x v="6"/>
    <x v="3"/>
    <m/>
    <m/>
    <s v=""/>
    <m/>
    <m/>
    <s v=""/>
    <m/>
    <s v=""/>
    <m/>
    <s v=""/>
    <m/>
    <s v=""/>
    <m/>
    <m/>
    <m/>
    <m/>
    <s v=""/>
    <n v="0"/>
    <s v=""/>
    <n v="0"/>
    <s v=""/>
    <s v=""/>
    <s v=""/>
    <m/>
    <s v=""/>
    <s v=""/>
    <s v=""/>
  </r>
  <r>
    <x v="2"/>
    <n v="426"/>
    <m/>
    <x v="6"/>
    <x v="3"/>
    <m/>
    <m/>
    <s v=""/>
    <m/>
    <m/>
    <s v=""/>
    <m/>
    <s v=""/>
    <m/>
    <s v=""/>
    <m/>
    <s v=""/>
    <m/>
    <m/>
    <m/>
    <m/>
    <s v=""/>
    <n v="0"/>
    <s v=""/>
    <n v="0"/>
    <s v=""/>
    <s v=""/>
    <s v=""/>
    <m/>
    <s v=""/>
    <s v=""/>
    <s v=""/>
  </r>
  <r>
    <x v="2"/>
    <n v="427"/>
    <m/>
    <x v="6"/>
    <x v="3"/>
    <m/>
    <m/>
    <s v=""/>
    <m/>
    <m/>
    <s v=""/>
    <m/>
    <s v=""/>
    <m/>
    <s v=""/>
    <m/>
    <s v=""/>
    <m/>
    <m/>
    <m/>
    <m/>
    <s v=""/>
    <n v="0"/>
    <s v=""/>
    <n v="0"/>
    <s v=""/>
    <s v=""/>
    <s v=""/>
    <m/>
    <s v=""/>
    <s v=""/>
    <s v=""/>
  </r>
  <r>
    <x v="2"/>
    <n v="428"/>
    <m/>
    <x v="6"/>
    <x v="3"/>
    <m/>
    <m/>
    <s v=""/>
    <m/>
    <m/>
    <s v=""/>
    <m/>
    <s v=""/>
    <m/>
    <s v=""/>
    <m/>
    <s v=""/>
    <m/>
    <m/>
    <m/>
    <m/>
    <s v=""/>
    <n v="0"/>
    <s v=""/>
    <n v="0"/>
    <s v=""/>
    <s v=""/>
    <s v=""/>
    <m/>
    <s v=""/>
    <s v=""/>
    <s v=""/>
  </r>
  <r>
    <x v="2"/>
    <n v="429"/>
    <m/>
    <x v="6"/>
    <x v="3"/>
    <m/>
    <m/>
    <s v=""/>
    <m/>
    <m/>
    <s v=""/>
    <m/>
    <s v=""/>
    <m/>
    <s v=""/>
    <m/>
    <s v=""/>
    <m/>
    <m/>
    <m/>
    <m/>
    <s v=""/>
    <n v="0"/>
    <s v=""/>
    <n v="0"/>
    <s v=""/>
    <s v=""/>
    <s v=""/>
    <m/>
    <s v=""/>
    <s v=""/>
    <s v=""/>
  </r>
  <r>
    <x v="2"/>
    <n v="430"/>
    <m/>
    <x v="6"/>
    <x v="3"/>
    <m/>
    <m/>
    <s v=""/>
    <m/>
    <m/>
    <s v=""/>
    <m/>
    <s v=""/>
    <m/>
    <s v=""/>
    <m/>
    <s v=""/>
    <m/>
    <m/>
    <m/>
    <m/>
    <s v=""/>
    <n v="0"/>
    <s v=""/>
    <n v="0"/>
    <s v=""/>
    <s v=""/>
    <s v=""/>
    <m/>
    <s v=""/>
    <s v=""/>
    <s v=""/>
  </r>
  <r>
    <x v="2"/>
    <n v="431"/>
    <m/>
    <x v="6"/>
    <x v="3"/>
    <m/>
    <m/>
    <s v=""/>
    <m/>
    <m/>
    <s v=""/>
    <m/>
    <s v=""/>
    <m/>
    <s v=""/>
    <m/>
    <s v=""/>
    <m/>
    <m/>
    <m/>
    <m/>
    <s v=""/>
    <n v="0"/>
    <s v=""/>
    <n v="0"/>
    <s v=""/>
    <s v=""/>
    <s v=""/>
    <m/>
    <s v=""/>
    <s v=""/>
    <s v=""/>
  </r>
  <r>
    <x v="2"/>
    <n v="432"/>
    <m/>
    <x v="6"/>
    <x v="3"/>
    <m/>
    <m/>
    <s v=""/>
    <m/>
    <m/>
    <s v=""/>
    <m/>
    <s v=""/>
    <m/>
    <s v=""/>
    <m/>
    <s v=""/>
    <m/>
    <m/>
    <m/>
    <m/>
    <s v=""/>
    <n v="0"/>
    <s v=""/>
    <n v="0"/>
    <s v=""/>
    <s v=""/>
    <s v=""/>
    <m/>
    <s v=""/>
    <s v=""/>
    <s v=""/>
  </r>
  <r>
    <x v="2"/>
    <n v="433"/>
    <m/>
    <x v="6"/>
    <x v="3"/>
    <m/>
    <m/>
    <s v=""/>
    <m/>
    <m/>
    <s v=""/>
    <m/>
    <s v=""/>
    <m/>
    <s v=""/>
    <m/>
    <s v=""/>
    <m/>
    <m/>
    <m/>
    <m/>
    <s v=""/>
    <n v="0"/>
    <s v=""/>
    <n v="0"/>
    <s v=""/>
    <s v=""/>
    <s v=""/>
    <m/>
    <s v=""/>
    <s v=""/>
    <s v=""/>
  </r>
  <r>
    <x v="2"/>
    <n v="434"/>
    <m/>
    <x v="6"/>
    <x v="3"/>
    <m/>
    <m/>
    <s v=""/>
    <m/>
    <m/>
    <s v=""/>
    <m/>
    <s v=""/>
    <m/>
    <s v=""/>
    <m/>
    <s v=""/>
    <m/>
    <m/>
    <m/>
    <m/>
    <s v=""/>
    <n v="0"/>
    <s v=""/>
    <n v="0"/>
    <s v=""/>
    <s v=""/>
    <s v=""/>
    <m/>
    <s v=""/>
    <s v=""/>
    <s v=""/>
  </r>
  <r>
    <x v="2"/>
    <n v="435"/>
    <m/>
    <x v="6"/>
    <x v="3"/>
    <m/>
    <m/>
    <s v=""/>
    <m/>
    <m/>
    <s v=""/>
    <m/>
    <s v=""/>
    <m/>
    <s v=""/>
    <m/>
    <s v=""/>
    <m/>
    <m/>
    <m/>
    <m/>
    <s v=""/>
    <n v="0"/>
    <s v=""/>
    <n v="0"/>
    <s v=""/>
    <s v=""/>
    <s v=""/>
    <m/>
    <s v=""/>
    <s v=""/>
    <s v=""/>
  </r>
  <r>
    <x v="2"/>
    <n v="436"/>
    <m/>
    <x v="6"/>
    <x v="3"/>
    <m/>
    <m/>
    <s v=""/>
    <m/>
    <m/>
    <s v=""/>
    <m/>
    <s v=""/>
    <m/>
    <s v=""/>
    <m/>
    <s v=""/>
    <m/>
    <m/>
    <m/>
    <m/>
    <s v=""/>
    <n v="0"/>
    <s v=""/>
    <n v="0"/>
    <s v=""/>
    <s v=""/>
    <s v=""/>
    <m/>
    <s v=""/>
    <s v=""/>
    <s v=""/>
  </r>
  <r>
    <x v="2"/>
    <n v="437"/>
    <m/>
    <x v="6"/>
    <x v="3"/>
    <m/>
    <m/>
    <s v=""/>
    <m/>
    <m/>
    <s v=""/>
    <m/>
    <s v=""/>
    <m/>
    <s v=""/>
    <m/>
    <s v=""/>
    <m/>
    <m/>
    <m/>
    <m/>
    <s v=""/>
    <n v="0"/>
    <s v=""/>
    <n v="0"/>
    <s v=""/>
    <s v=""/>
    <s v=""/>
    <m/>
    <s v=""/>
    <s v=""/>
    <s v=""/>
  </r>
  <r>
    <x v="2"/>
    <n v="438"/>
    <m/>
    <x v="6"/>
    <x v="3"/>
    <m/>
    <m/>
    <s v=""/>
    <m/>
    <m/>
    <s v=""/>
    <m/>
    <s v=""/>
    <m/>
    <s v=""/>
    <m/>
    <s v=""/>
    <m/>
    <m/>
    <m/>
    <m/>
    <s v=""/>
    <n v="0"/>
    <s v=""/>
    <n v="0"/>
    <s v=""/>
    <s v=""/>
    <s v=""/>
    <m/>
    <s v=""/>
    <s v=""/>
    <s v=""/>
  </r>
  <r>
    <x v="2"/>
    <n v="439"/>
    <m/>
    <x v="6"/>
    <x v="3"/>
    <m/>
    <m/>
    <s v=""/>
    <m/>
    <m/>
    <s v=""/>
    <m/>
    <s v=""/>
    <m/>
    <s v=""/>
    <m/>
    <s v=""/>
    <m/>
    <m/>
    <m/>
    <m/>
    <s v=""/>
    <n v="0"/>
    <s v=""/>
    <n v="0"/>
    <s v=""/>
    <s v=""/>
    <s v=""/>
    <m/>
    <s v=""/>
    <s v=""/>
    <s v=""/>
  </r>
  <r>
    <x v="2"/>
    <n v="440"/>
    <m/>
    <x v="6"/>
    <x v="3"/>
    <m/>
    <m/>
    <s v=""/>
    <m/>
    <m/>
    <s v=""/>
    <m/>
    <s v=""/>
    <m/>
    <s v=""/>
    <m/>
    <s v=""/>
    <m/>
    <m/>
    <m/>
    <m/>
    <s v=""/>
    <n v="0"/>
    <s v=""/>
    <n v="0"/>
    <s v=""/>
    <s v=""/>
    <s v=""/>
    <m/>
    <s v=""/>
    <s v=""/>
    <s v=""/>
  </r>
  <r>
    <x v="2"/>
    <n v="441"/>
    <m/>
    <x v="6"/>
    <x v="3"/>
    <m/>
    <m/>
    <s v=""/>
    <m/>
    <m/>
    <s v=""/>
    <m/>
    <s v=""/>
    <m/>
    <s v=""/>
    <m/>
    <s v=""/>
    <m/>
    <m/>
    <m/>
    <m/>
    <s v=""/>
    <n v="0"/>
    <s v=""/>
    <n v="0"/>
    <s v=""/>
    <s v=""/>
    <s v=""/>
    <m/>
    <s v=""/>
    <s v=""/>
    <s v=""/>
  </r>
  <r>
    <x v="2"/>
    <n v="442"/>
    <m/>
    <x v="6"/>
    <x v="3"/>
    <m/>
    <m/>
    <s v=""/>
    <m/>
    <m/>
    <s v=""/>
    <m/>
    <s v=""/>
    <m/>
    <s v=""/>
    <m/>
    <s v=""/>
    <m/>
    <m/>
    <m/>
    <m/>
    <s v=""/>
    <n v="0"/>
    <s v=""/>
    <n v="0"/>
    <s v=""/>
    <s v=""/>
    <s v=""/>
    <m/>
    <s v=""/>
    <s v=""/>
    <s v=""/>
  </r>
  <r>
    <x v="2"/>
    <n v="443"/>
    <m/>
    <x v="6"/>
    <x v="3"/>
    <m/>
    <m/>
    <s v=""/>
    <m/>
    <m/>
    <s v=""/>
    <m/>
    <s v=""/>
    <m/>
    <s v=""/>
    <m/>
    <s v=""/>
    <m/>
    <m/>
    <m/>
    <m/>
    <s v=""/>
    <n v="0"/>
    <s v=""/>
    <n v="0"/>
    <s v=""/>
    <s v=""/>
    <s v=""/>
    <m/>
    <s v=""/>
    <s v=""/>
    <s v=""/>
  </r>
  <r>
    <x v="2"/>
    <n v="444"/>
    <m/>
    <x v="6"/>
    <x v="3"/>
    <m/>
    <m/>
    <s v=""/>
    <m/>
    <m/>
    <s v=""/>
    <m/>
    <s v=""/>
    <m/>
    <s v=""/>
    <m/>
    <s v=""/>
    <m/>
    <m/>
    <m/>
    <m/>
    <s v=""/>
    <n v="0"/>
    <s v=""/>
    <n v="0"/>
    <s v=""/>
    <s v=""/>
    <s v=""/>
    <m/>
    <s v=""/>
    <s v=""/>
    <s v=""/>
  </r>
  <r>
    <x v="2"/>
    <n v="445"/>
    <m/>
    <x v="6"/>
    <x v="3"/>
    <m/>
    <m/>
    <s v=""/>
    <m/>
    <m/>
    <s v=""/>
    <m/>
    <s v=""/>
    <m/>
    <s v=""/>
    <m/>
    <s v=""/>
    <m/>
    <m/>
    <m/>
    <m/>
    <s v=""/>
    <n v="0"/>
    <s v=""/>
    <n v="0"/>
    <s v=""/>
    <s v=""/>
    <s v=""/>
    <m/>
    <s v=""/>
    <s v=""/>
    <s v=""/>
  </r>
  <r>
    <x v="2"/>
    <n v="446"/>
    <m/>
    <x v="6"/>
    <x v="3"/>
    <m/>
    <m/>
    <s v=""/>
    <m/>
    <m/>
    <s v=""/>
    <m/>
    <s v=""/>
    <m/>
    <s v=""/>
    <m/>
    <s v=""/>
    <m/>
    <m/>
    <m/>
    <m/>
    <s v=""/>
    <n v="0"/>
    <s v=""/>
    <n v="0"/>
    <s v=""/>
    <s v=""/>
    <s v=""/>
    <m/>
    <s v=""/>
    <s v=""/>
    <s v=""/>
  </r>
  <r>
    <x v="2"/>
    <n v="447"/>
    <m/>
    <x v="6"/>
    <x v="3"/>
    <m/>
    <m/>
    <s v=""/>
    <m/>
    <m/>
    <s v=""/>
    <m/>
    <s v=""/>
    <m/>
    <s v=""/>
    <m/>
    <s v=""/>
    <m/>
    <m/>
    <m/>
    <m/>
    <s v=""/>
    <n v="0"/>
    <s v=""/>
    <n v="0"/>
    <s v=""/>
    <s v=""/>
    <s v=""/>
    <m/>
    <s v=""/>
    <s v=""/>
    <s v=""/>
  </r>
  <r>
    <x v="2"/>
    <n v="448"/>
    <m/>
    <x v="6"/>
    <x v="3"/>
    <m/>
    <m/>
    <s v=""/>
    <m/>
    <m/>
    <s v=""/>
    <m/>
    <s v=""/>
    <m/>
    <s v=""/>
    <m/>
    <s v=""/>
    <m/>
    <m/>
    <m/>
    <m/>
    <s v=""/>
    <n v="0"/>
    <s v=""/>
    <n v="0"/>
    <s v=""/>
    <s v=""/>
    <s v=""/>
    <m/>
    <s v=""/>
    <s v=""/>
    <s v=""/>
  </r>
  <r>
    <x v="2"/>
    <n v="449"/>
    <m/>
    <x v="6"/>
    <x v="3"/>
    <m/>
    <m/>
    <s v=""/>
    <m/>
    <m/>
    <s v=""/>
    <m/>
    <s v=""/>
    <m/>
    <s v=""/>
    <m/>
    <s v=""/>
    <m/>
    <m/>
    <m/>
    <m/>
    <s v=""/>
    <n v="0"/>
    <s v=""/>
    <n v="0"/>
    <s v=""/>
    <s v=""/>
    <s v=""/>
    <m/>
    <s v=""/>
    <s v=""/>
    <s v=""/>
  </r>
  <r>
    <x v="2"/>
    <n v="450"/>
    <m/>
    <x v="6"/>
    <x v="3"/>
    <m/>
    <m/>
    <s v=""/>
    <m/>
    <m/>
    <s v=""/>
    <m/>
    <s v=""/>
    <m/>
    <s v=""/>
    <m/>
    <s v=""/>
    <m/>
    <m/>
    <m/>
    <m/>
    <s v=""/>
    <n v="0"/>
    <s v=""/>
    <n v="0"/>
    <s v=""/>
    <s v=""/>
    <s v=""/>
    <m/>
    <s v=""/>
    <s v=""/>
    <s v=""/>
  </r>
  <r>
    <x v="2"/>
    <n v="451"/>
    <m/>
    <x v="6"/>
    <x v="3"/>
    <m/>
    <m/>
    <s v=""/>
    <m/>
    <m/>
    <s v=""/>
    <m/>
    <s v=""/>
    <m/>
    <s v=""/>
    <m/>
    <s v=""/>
    <m/>
    <m/>
    <m/>
    <m/>
    <s v=""/>
    <n v="0"/>
    <s v=""/>
    <n v="0"/>
    <s v=""/>
    <s v=""/>
    <s v=""/>
    <m/>
    <s v=""/>
    <s v=""/>
    <s v=""/>
  </r>
  <r>
    <x v="2"/>
    <n v="452"/>
    <m/>
    <x v="6"/>
    <x v="3"/>
    <m/>
    <m/>
    <s v=""/>
    <m/>
    <m/>
    <s v=""/>
    <m/>
    <s v=""/>
    <m/>
    <s v=""/>
    <m/>
    <s v=""/>
    <m/>
    <m/>
    <m/>
    <m/>
    <s v=""/>
    <n v="0"/>
    <s v=""/>
    <n v="0"/>
    <s v=""/>
    <s v=""/>
    <s v=""/>
    <m/>
    <s v=""/>
    <s v=""/>
    <s v=""/>
  </r>
  <r>
    <x v="2"/>
    <n v="453"/>
    <m/>
    <x v="6"/>
    <x v="3"/>
    <m/>
    <m/>
    <s v=""/>
    <m/>
    <m/>
    <s v=""/>
    <m/>
    <s v=""/>
    <m/>
    <s v=""/>
    <m/>
    <s v=""/>
    <m/>
    <m/>
    <m/>
    <m/>
    <s v=""/>
    <n v="0"/>
    <s v=""/>
    <n v="0"/>
    <s v=""/>
    <s v=""/>
    <s v=""/>
    <m/>
    <s v=""/>
    <s v=""/>
    <s v=""/>
  </r>
  <r>
    <x v="2"/>
    <n v="454"/>
    <m/>
    <x v="6"/>
    <x v="3"/>
    <m/>
    <m/>
    <s v=""/>
    <m/>
    <m/>
    <s v=""/>
    <m/>
    <s v=""/>
    <m/>
    <s v=""/>
    <m/>
    <s v=""/>
    <m/>
    <m/>
    <m/>
    <m/>
    <s v=""/>
    <n v="0"/>
    <s v=""/>
    <n v="0"/>
    <s v=""/>
    <s v=""/>
    <s v=""/>
    <m/>
    <s v=""/>
    <s v=""/>
    <s v=""/>
  </r>
  <r>
    <x v="2"/>
    <n v="455"/>
    <m/>
    <x v="6"/>
    <x v="3"/>
    <m/>
    <m/>
    <s v=""/>
    <m/>
    <m/>
    <s v=""/>
    <m/>
    <s v=""/>
    <m/>
    <s v=""/>
    <m/>
    <s v=""/>
    <m/>
    <m/>
    <m/>
    <m/>
    <s v=""/>
    <n v="0"/>
    <s v=""/>
    <n v="0"/>
    <s v=""/>
    <s v=""/>
    <s v=""/>
    <m/>
    <s v=""/>
    <s v=""/>
    <s v=""/>
  </r>
  <r>
    <x v="2"/>
    <n v="456"/>
    <m/>
    <x v="6"/>
    <x v="3"/>
    <m/>
    <m/>
    <s v=""/>
    <m/>
    <m/>
    <s v=""/>
    <m/>
    <s v=""/>
    <m/>
    <s v=""/>
    <m/>
    <s v=""/>
    <m/>
    <m/>
    <m/>
    <m/>
    <s v=""/>
    <n v="0"/>
    <s v=""/>
    <n v="0"/>
    <s v=""/>
    <s v=""/>
    <s v=""/>
    <m/>
    <s v=""/>
    <s v=""/>
    <s v=""/>
  </r>
  <r>
    <x v="2"/>
    <n v="457"/>
    <m/>
    <x v="6"/>
    <x v="3"/>
    <m/>
    <m/>
    <s v=""/>
    <m/>
    <m/>
    <s v=""/>
    <m/>
    <s v=""/>
    <m/>
    <s v=""/>
    <m/>
    <s v=""/>
    <m/>
    <m/>
    <m/>
    <m/>
    <s v=""/>
    <n v="0"/>
    <s v=""/>
    <n v="0"/>
    <s v=""/>
    <s v=""/>
    <s v=""/>
    <m/>
    <s v=""/>
    <s v=""/>
    <s v=""/>
  </r>
  <r>
    <x v="2"/>
    <n v="458"/>
    <m/>
    <x v="6"/>
    <x v="3"/>
    <m/>
    <m/>
    <s v=""/>
    <m/>
    <m/>
    <s v=""/>
    <m/>
    <s v=""/>
    <m/>
    <s v=""/>
    <m/>
    <s v=""/>
    <m/>
    <m/>
    <m/>
    <m/>
    <s v=""/>
    <n v="0"/>
    <s v=""/>
    <n v="0"/>
    <s v=""/>
    <s v=""/>
    <s v=""/>
    <m/>
    <s v=""/>
    <s v=""/>
    <s v=""/>
  </r>
  <r>
    <x v="2"/>
    <n v="459"/>
    <m/>
    <x v="6"/>
    <x v="3"/>
    <m/>
    <m/>
    <s v=""/>
    <m/>
    <m/>
    <s v=""/>
    <m/>
    <s v=""/>
    <m/>
    <s v=""/>
    <m/>
    <s v=""/>
    <m/>
    <m/>
    <m/>
    <m/>
    <s v=""/>
    <n v="0"/>
    <s v=""/>
    <n v="0"/>
    <s v=""/>
    <s v=""/>
    <s v=""/>
    <m/>
    <s v=""/>
    <s v=""/>
    <s v=""/>
  </r>
  <r>
    <x v="2"/>
    <n v="460"/>
    <m/>
    <x v="6"/>
    <x v="3"/>
    <m/>
    <m/>
    <s v=""/>
    <m/>
    <m/>
    <s v=""/>
    <m/>
    <s v=""/>
    <m/>
    <s v=""/>
    <m/>
    <s v=""/>
    <m/>
    <m/>
    <m/>
    <m/>
    <s v=""/>
    <n v="0"/>
    <s v=""/>
    <n v="0"/>
    <s v=""/>
    <s v=""/>
    <s v=""/>
    <m/>
    <s v=""/>
    <s v=""/>
    <s v=""/>
  </r>
  <r>
    <x v="2"/>
    <n v="461"/>
    <m/>
    <x v="6"/>
    <x v="3"/>
    <m/>
    <m/>
    <s v=""/>
    <m/>
    <m/>
    <s v=""/>
    <m/>
    <s v=""/>
    <m/>
    <s v=""/>
    <m/>
    <s v=""/>
    <m/>
    <m/>
    <m/>
    <m/>
    <s v=""/>
    <n v="0"/>
    <s v=""/>
    <n v="0"/>
    <s v=""/>
    <s v=""/>
    <s v=""/>
    <m/>
    <s v=""/>
    <s v=""/>
    <s v=""/>
  </r>
  <r>
    <x v="2"/>
    <n v="462"/>
    <m/>
    <x v="6"/>
    <x v="3"/>
    <m/>
    <m/>
    <s v=""/>
    <m/>
    <m/>
    <s v=""/>
    <m/>
    <s v=""/>
    <m/>
    <s v=""/>
    <m/>
    <s v=""/>
    <m/>
    <m/>
    <m/>
    <m/>
    <s v=""/>
    <n v="0"/>
    <s v=""/>
    <n v="0"/>
    <s v=""/>
    <s v=""/>
    <s v=""/>
    <m/>
    <s v=""/>
    <s v=""/>
    <s v=""/>
  </r>
  <r>
    <x v="2"/>
    <n v="463"/>
    <m/>
    <x v="6"/>
    <x v="3"/>
    <m/>
    <m/>
    <s v=""/>
    <m/>
    <m/>
    <s v=""/>
    <m/>
    <s v=""/>
    <m/>
    <s v=""/>
    <m/>
    <s v=""/>
    <m/>
    <m/>
    <m/>
    <m/>
    <s v=""/>
    <n v="0"/>
    <s v=""/>
    <n v="0"/>
    <s v=""/>
    <s v=""/>
    <s v=""/>
    <m/>
    <s v=""/>
    <s v=""/>
    <s v=""/>
  </r>
  <r>
    <x v="2"/>
    <n v="464"/>
    <m/>
    <x v="6"/>
    <x v="3"/>
    <m/>
    <m/>
    <s v=""/>
    <m/>
    <m/>
    <s v=""/>
    <m/>
    <s v=""/>
    <m/>
    <s v=""/>
    <m/>
    <s v=""/>
    <m/>
    <m/>
    <m/>
    <m/>
    <s v=""/>
    <n v="0"/>
    <s v=""/>
    <n v="0"/>
    <s v=""/>
    <s v=""/>
    <s v=""/>
    <m/>
    <s v=""/>
    <s v=""/>
    <s v=""/>
  </r>
  <r>
    <x v="2"/>
    <n v="465"/>
    <m/>
    <x v="6"/>
    <x v="3"/>
    <m/>
    <m/>
    <s v=""/>
    <m/>
    <m/>
    <s v=""/>
    <m/>
    <s v=""/>
    <m/>
    <s v=""/>
    <m/>
    <s v=""/>
    <m/>
    <m/>
    <m/>
    <m/>
    <s v=""/>
    <n v="0"/>
    <s v=""/>
    <n v="0"/>
    <s v=""/>
    <s v=""/>
    <s v=""/>
    <m/>
    <s v=""/>
    <s v=""/>
    <s v=""/>
  </r>
  <r>
    <x v="2"/>
    <n v="466"/>
    <m/>
    <x v="6"/>
    <x v="3"/>
    <m/>
    <m/>
    <s v=""/>
    <m/>
    <m/>
    <s v=""/>
    <m/>
    <s v=""/>
    <m/>
    <s v=""/>
    <m/>
    <s v=""/>
    <m/>
    <m/>
    <m/>
    <m/>
    <s v=""/>
    <n v="0"/>
    <s v=""/>
    <n v="0"/>
    <s v=""/>
    <s v=""/>
    <s v=""/>
    <m/>
    <s v=""/>
    <s v=""/>
    <s v=""/>
  </r>
  <r>
    <x v="2"/>
    <n v="467"/>
    <m/>
    <x v="6"/>
    <x v="3"/>
    <m/>
    <m/>
    <s v=""/>
    <m/>
    <m/>
    <s v=""/>
    <m/>
    <s v=""/>
    <m/>
    <s v=""/>
    <m/>
    <s v=""/>
    <m/>
    <m/>
    <m/>
    <m/>
    <s v=""/>
    <n v="0"/>
    <s v=""/>
    <n v="0"/>
    <s v=""/>
    <s v=""/>
    <s v=""/>
    <m/>
    <s v=""/>
    <s v=""/>
    <s v=""/>
  </r>
  <r>
    <x v="2"/>
    <n v="468"/>
    <m/>
    <x v="6"/>
    <x v="3"/>
    <m/>
    <m/>
    <s v=""/>
    <m/>
    <m/>
    <s v=""/>
    <m/>
    <s v=""/>
    <m/>
    <s v=""/>
    <m/>
    <s v=""/>
    <m/>
    <m/>
    <m/>
    <m/>
    <s v=""/>
    <n v="0"/>
    <s v=""/>
    <n v="0"/>
    <s v=""/>
    <s v=""/>
    <s v=""/>
    <m/>
    <s v=""/>
    <s v=""/>
    <s v=""/>
  </r>
  <r>
    <x v="2"/>
    <n v="469"/>
    <m/>
    <x v="6"/>
    <x v="3"/>
    <m/>
    <m/>
    <s v=""/>
    <m/>
    <m/>
    <s v=""/>
    <m/>
    <s v=""/>
    <m/>
    <s v=""/>
    <m/>
    <s v=""/>
    <m/>
    <m/>
    <m/>
    <m/>
    <s v=""/>
    <n v="0"/>
    <s v=""/>
    <n v="0"/>
    <s v=""/>
    <s v=""/>
    <s v=""/>
    <m/>
    <s v=""/>
    <s v=""/>
    <s v=""/>
  </r>
  <r>
    <x v="2"/>
    <n v="470"/>
    <m/>
    <x v="6"/>
    <x v="3"/>
    <m/>
    <m/>
    <s v=""/>
    <m/>
    <m/>
    <s v=""/>
    <m/>
    <s v=""/>
    <m/>
    <s v=""/>
    <m/>
    <s v=""/>
    <m/>
    <m/>
    <m/>
    <m/>
    <s v=""/>
    <n v="0"/>
    <s v=""/>
    <n v="0"/>
    <s v=""/>
    <s v=""/>
    <s v=""/>
    <m/>
    <s v=""/>
    <s v=""/>
    <s v=""/>
  </r>
  <r>
    <x v="2"/>
    <n v="471"/>
    <m/>
    <x v="6"/>
    <x v="3"/>
    <m/>
    <m/>
    <s v=""/>
    <m/>
    <m/>
    <s v=""/>
    <m/>
    <s v=""/>
    <m/>
    <s v=""/>
    <m/>
    <s v=""/>
    <m/>
    <m/>
    <m/>
    <m/>
    <s v=""/>
    <n v="0"/>
    <s v=""/>
    <n v="0"/>
    <s v=""/>
    <s v=""/>
    <s v=""/>
    <m/>
    <s v=""/>
    <s v=""/>
    <s v=""/>
  </r>
  <r>
    <x v="2"/>
    <n v="472"/>
    <m/>
    <x v="6"/>
    <x v="3"/>
    <m/>
    <m/>
    <s v=""/>
    <m/>
    <m/>
    <s v=""/>
    <m/>
    <s v=""/>
    <m/>
    <s v=""/>
    <m/>
    <s v=""/>
    <m/>
    <m/>
    <m/>
    <m/>
    <s v=""/>
    <n v="0"/>
    <s v=""/>
    <n v="0"/>
    <s v=""/>
    <s v=""/>
    <s v=""/>
    <m/>
    <s v=""/>
    <s v=""/>
    <s v=""/>
  </r>
  <r>
    <x v="2"/>
    <n v="473"/>
    <m/>
    <x v="6"/>
    <x v="3"/>
    <m/>
    <m/>
    <s v=""/>
    <m/>
    <m/>
    <s v=""/>
    <m/>
    <s v=""/>
    <m/>
    <s v=""/>
    <m/>
    <s v=""/>
    <m/>
    <m/>
    <m/>
    <m/>
    <s v=""/>
    <n v="0"/>
    <s v=""/>
    <n v="0"/>
    <s v=""/>
    <s v=""/>
    <s v=""/>
    <m/>
    <s v=""/>
    <s v=""/>
    <s v=""/>
  </r>
  <r>
    <x v="2"/>
    <n v="474"/>
    <m/>
    <x v="6"/>
    <x v="3"/>
    <m/>
    <m/>
    <s v=""/>
    <m/>
    <m/>
    <s v=""/>
    <m/>
    <s v=""/>
    <m/>
    <s v=""/>
    <m/>
    <s v=""/>
    <m/>
    <m/>
    <m/>
    <m/>
    <s v=""/>
    <n v="0"/>
    <s v=""/>
    <n v="0"/>
    <s v=""/>
    <s v=""/>
    <s v=""/>
    <m/>
    <s v=""/>
    <s v=""/>
    <s v=""/>
  </r>
  <r>
    <x v="2"/>
    <n v="475"/>
    <m/>
    <x v="6"/>
    <x v="3"/>
    <m/>
    <m/>
    <s v=""/>
    <m/>
    <m/>
    <s v=""/>
    <m/>
    <s v=""/>
    <m/>
    <s v=""/>
    <m/>
    <s v=""/>
    <m/>
    <m/>
    <m/>
    <m/>
    <s v=""/>
    <n v="0"/>
    <s v=""/>
    <n v="0"/>
    <s v=""/>
    <s v=""/>
    <s v=""/>
    <m/>
    <s v=""/>
    <s v=""/>
    <s v=""/>
  </r>
  <r>
    <x v="2"/>
    <n v="476"/>
    <m/>
    <x v="6"/>
    <x v="3"/>
    <m/>
    <m/>
    <s v=""/>
    <m/>
    <m/>
    <s v=""/>
    <m/>
    <s v=""/>
    <m/>
    <s v=""/>
    <m/>
    <s v=""/>
    <m/>
    <m/>
    <m/>
    <m/>
    <s v=""/>
    <n v="0"/>
    <s v=""/>
    <n v="0"/>
    <s v=""/>
    <s v=""/>
    <s v=""/>
    <m/>
    <s v=""/>
    <s v=""/>
    <s v=""/>
  </r>
  <r>
    <x v="2"/>
    <n v="477"/>
    <m/>
    <x v="6"/>
    <x v="3"/>
    <m/>
    <m/>
    <s v=""/>
    <m/>
    <m/>
    <s v=""/>
    <m/>
    <s v=""/>
    <m/>
    <s v=""/>
    <m/>
    <s v=""/>
    <m/>
    <m/>
    <m/>
    <m/>
    <s v=""/>
    <n v="0"/>
    <s v=""/>
    <n v="0"/>
    <s v=""/>
    <s v=""/>
    <s v=""/>
    <m/>
    <s v=""/>
    <s v=""/>
    <s v=""/>
  </r>
  <r>
    <x v="2"/>
    <n v="478"/>
    <m/>
    <x v="6"/>
    <x v="3"/>
    <m/>
    <m/>
    <s v=""/>
    <m/>
    <m/>
    <s v=""/>
    <m/>
    <s v=""/>
    <m/>
    <s v=""/>
    <m/>
    <s v=""/>
    <m/>
    <m/>
    <m/>
    <m/>
    <s v=""/>
    <n v="0"/>
    <s v=""/>
    <n v="0"/>
    <s v=""/>
    <s v=""/>
    <s v=""/>
    <m/>
    <s v=""/>
    <s v=""/>
    <s v=""/>
  </r>
  <r>
    <x v="2"/>
    <n v="479"/>
    <m/>
    <x v="6"/>
    <x v="3"/>
    <m/>
    <m/>
    <s v=""/>
    <m/>
    <m/>
    <s v=""/>
    <m/>
    <s v=""/>
    <m/>
    <s v=""/>
    <m/>
    <s v=""/>
    <m/>
    <m/>
    <m/>
    <m/>
    <s v=""/>
    <n v="0"/>
    <s v=""/>
    <n v="0"/>
    <s v=""/>
    <s v=""/>
    <s v=""/>
    <m/>
    <s v=""/>
    <s v=""/>
    <s v=""/>
  </r>
  <r>
    <x v="2"/>
    <n v="480"/>
    <m/>
    <x v="6"/>
    <x v="3"/>
    <m/>
    <m/>
    <s v=""/>
    <m/>
    <m/>
    <s v=""/>
    <m/>
    <s v=""/>
    <m/>
    <s v=""/>
    <m/>
    <s v=""/>
    <m/>
    <m/>
    <m/>
    <m/>
    <s v=""/>
    <n v="0"/>
    <s v=""/>
    <n v="0"/>
    <s v=""/>
    <s v=""/>
    <s v=""/>
    <m/>
    <s v=""/>
    <s v=""/>
    <s v=""/>
  </r>
  <r>
    <x v="2"/>
    <n v="481"/>
    <m/>
    <x v="6"/>
    <x v="3"/>
    <m/>
    <m/>
    <s v=""/>
    <m/>
    <m/>
    <s v=""/>
    <m/>
    <s v=""/>
    <m/>
    <s v=""/>
    <m/>
    <s v=""/>
    <m/>
    <m/>
    <m/>
    <m/>
    <s v=""/>
    <n v="0"/>
    <s v=""/>
    <n v="0"/>
    <s v=""/>
    <s v=""/>
    <s v=""/>
    <m/>
    <s v=""/>
    <s v=""/>
    <s v=""/>
  </r>
  <r>
    <x v="2"/>
    <n v="482"/>
    <m/>
    <x v="6"/>
    <x v="3"/>
    <m/>
    <m/>
    <s v=""/>
    <m/>
    <m/>
    <s v=""/>
    <m/>
    <s v=""/>
    <m/>
    <s v=""/>
    <m/>
    <s v=""/>
    <m/>
    <m/>
    <m/>
    <m/>
    <s v=""/>
    <n v="0"/>
    <s v=""/>
    <n v="0"/>
    <s v=""/>
    <s v=""/>
    <s v=""/>
    <m/>
    <s v=""/>
    <s v=""/>
    <s v=""/>
  </r>
  <r>
    <x v="2"/>
    <n v="483"/>
    <m/>
    <x v="6"/>
    <x v="3"/>
    <m/>
    <m/>
    <s v=""/>
    <m/>
    <m/>
    <s v=""/>
    <m/>
    <s v=""/>
    <m/>
    <s v=""/>
    <m/>
    <s v=""/>
    <m/>
    <m/>
    <m/>
    <m/>
    <s v=""/>
    <n v="0"/>
    <s v=""/>
    <n v="0"/>
    <s v=""/>
    <s v=""/>
    <s v=""/>
    <m/>
    <s v=""/>
    <s v=""/>
    <s v=""/>
  </r>
  <r>
    <x v="2"/>
    <n v="484"/>
    <m/>
    <x v="6"/>
    <x v="3"/>
    <m/>
    <m/>
    <s v=""/>
    <m/>
    <m/>
    <s v=""/>
    <m/>
    <s v=""/>
    <m/>
    <s v=""/>
    <m/>
    <s v=""/>
    <m/>
    <m/>
    <m/>
    <m/>
    <s v=""/>
    <n v="0"/>
    <s v=""/>
    <n v="0"/>
    <s v=""/>
    <s v=""/>
    <s v=""/>
    <m/>
    <s v=""/>
    <s v=""/>
    <s v=""/>
  </r>
  <r>
    <x v="2"/>
    <n v="485"/>
    <m/>
    <x v="6"/>
    <x v="3"/>
    <m/>
    <m/>
    <s v=""/>
    <m/>
    <m/>
    <s v=""/>
    <m/>
    <s v=""/>
    <m/>
    <s v=""/>
    <m/>
    <s v=""/>
    <m/>
    <m/>
    <m/>
    <m/>
    <s v=""/>
    <n v="0"/>
    <s v=""/>
    <n v="0"/>
    <s v=""/>
    <s v=""/>
    <s v=""/>
    <m/>
    <s v=""/>
    <s v=""/>
    <s v=""/>
  </r>
  <r>
    <x v="2"/>
    <n v="486"/>
    <m/>
    <x v="6"/>
    <x v="3"/>
    <m/>
    <m/>
    <s v=""/>
    <m/>
    <m/>
    <s v=""/>
    <m/>
    <s v=""/>
    <m/>
    <s v=""/>
    <m/>
    <s v=""/>
    <m/>
    <m/>
    <m/>
    <m/>
    <s v=""/>
    <n v="0"/>
    <s v=""/>
    <n v="0"/>
    <s v=""/>
    <s v=""/>
    <s v=""/>
    <m/>
    <s v=""/>
    <s v=""/>
    <s v=""/>
  </r>
  <r>
    <x v="2"/>
    <n v="487"/>
    <m/>
    <x v="6"/>
    <x v="3"/>
    <m/>
    <m/>
    <s v=""/>
    <m/>
    <m/>
    <s v=""/>
    <m/>
    <s v=""/>
    <m/>
    <s v=""/>
    <m/>
    <s v=""/>
    <m/>
    <m/>
    <m/>
    <m/>
    <s v=""/>
    <n v="0"/>
    <s v=""/>
    <n v="0"/>
    <s v=""/>
    <s v=""/>
    <s v=""/>
    <m/>
    <s v=""/>
    <s v=""/>
    <s v=""/>
  </r>
  <r>
    <x v="2"/>
    <n v="488"/>
    <m/>
    <x v="6"/>
    <x v="3"/>
    <m/>
    <m/>
    <s v=""/>
    <m/>
    <m/>
    <s v=""/>
    <m/>
    <s v=""/>
    <m/>
    <s v=""/>
    <m/>
    <s v=""/>
    <m/>
    <m/>
    <m/>
    <m/>
    <s v=""/>
    <n v="0"/>
    <s v=""/>
    <n v="0"/>
    <s v=""/>
    <s v=""/>
    <s v=""/>
    <m/>
    <s v=""/>
    <s v=""/>
    <s v=""/>
  </r>
  <r>
    <x v="2"/>
    <n v="489"/>
    <m/>
    <x v="6"/>
    <x v="3"/>
    <m/>
    <m/>
    <s v=""/>
    <m/>
    <m/>
    <s v=""/>
    <m/>
    <s v=""/>
    <m/>
    <s v=""/>
    <m/>
    <s v=""/>
    <m/>
    <m/>
    <m/>
    <m/>
    <s v=""/>
    <n v="0"/>
    <s v=""/>
    <n v="0"/>
    <s v=""/>
    <s v=""/>
    <s v=""/>
    <m/>
    <s v=""/>
    <s v=""/>
    <s v=""/>
  </r>
  <r>
    <x v="2"/>
    <n v="490"/>
    <m/>
    <x v="6"/>
    <x v="3"/>
    <m/>
    <m/>
    <s v=""/>
    <m/>
    <m/>
    <s v=""/>
    <m/>
    <s v=""/>
    <m/>
    <s v=""/>
    <m/>
    <s v=""/>
    <m/>
    <m/>
    <m/>
    <m/>
    <s v=""/>
    <n v="0"/>
    <s v=""/>
    <n v="0"/>
    <s v=""/>
    <s v=""/>
    <s v=""/>
    <m/>
    <s v=""/>
    <s v=""/>
    <s v=""/>
  </r>
  <r>
    <x v="2"/>
    <n v="491"/>
    <m/>
    <x v="6"/>
    <x v="3"/>
    <m/>
    <m/>
    <s v=""/>
    <m/>
    <m/>
    <s v=""/>
    <m/>
    <s v=""/>
    <m/>
    <s v=""/>
    <m/>
    <s v=""/>
    <m/>
    <m/>
    <m/>
    <m/>
    <s v=""/>
    <n v="0"/>
    <s v=""/>
    <n v="0"/>
    <s v=""/>
    <s v=""/>
    <s v=""/>
    <m/>
    <s v=""/>
    <s v=""/>
    <s v=""/>
  </r>
  <r>
    <x v="2"/>
    <n v="492"/>
    <m/>
    <x v="6"/>
    <x v="3"/>
    <m/>
    <m/>
    <s v=""/>
    <m/>
    <m/>
    <s v=""/>
    <m/>
    <s v=""/>
    <m/>
    <s v=""/>
    <m/>
    <s v=""/>
    <m/>
    <m/>
    <m/>
    <m/>
    <s v=""/>
    <n v="0"/>
    <s v=""/>
    <n v="0"/>
    <s v=""/>
    <s v=""/>
    <s v=""/>
    <m/>
    <s v=""/>
    <s v=""/>
    <s v=""/>
  </r>
  <r>
    <x v="2"/>
    <n v="493"/>
    <m/>
    <x v="6"/>
    <x v="3"/>
    <m/>
    <m/>
    <s v=""/>
    <m/>
    <m/>
    <s v=""/>
    <m/>
    <s v=""/>
    <m/>
    <s v=""/>
    <m/>
    <s v=""/>
    <m/>
    <m/>
    <m/>
    <m/>
    <s v=""/>
    <n v="0"/>
    <s v=""/>
    <n v="0"/>
    <s v=""/>
    <s v=""/>
    <s v=""/>
    <m/>
    <s v=""/>
    <s v=""/>
    <s v=""/>
  </r>
  <r>
    <x v="2"/>
    <n v="494"/>
    <m/>
    <x v="6"/>
    <x v="3"/>
    <m/>
    <m/>
    <s v=""/>
    <m/>
    <m/>
    <s v=""/>
    <m/>
    <s v=""/>
    <m/>
    <s v=""/>
    <m/>
    <s v=""/>
    <m/>
    <m/>
    <m/>
    <m/>
    <s v=""/>
    <n v="0"/>
    <s v=""/>
    <n v="0"/>
    <s v=""/>
    <s v=""/>
    <s v=""/>
    <m/>
    <s v=""/>
    <s v=""/>
    <s v=""/>
  </r>
  <r>
    <x v="2"/>
    <n v="495"/>
    <m/>
    <x v="6"/>
    <x v="3"/>
    <m/>
    <m/>
    <s v=""/>
    <m/>
    <m/>
    <s v=""/>
    <m/>
    <s v=""/>
    <m/>
    <s v=""/>
    <m/>
    <s v=""/>
    <m/>
    <m/>
    <m/>
    <m/>
    <s v=""/>
    <n v="0"/>
    <s v=""/>
    <n v="0"/>
    <s v=""/>
    <s v=""/>
    <s v=""/>
    <m/>
    <s v=""/>
    <s v=""/>
    <s v=""/>
  </r>
  <r>
    <x v="2"/>
    <n v="496"/>
    <m/>
    <x v="6"/>
    <x v="3"/>
    <m/>
    <m/>
    <s v=""/>
    <m/>
    <m/>
    <s v=""/>
    <m/>
    <s v=""/>
    <m/>
    <s v=""/>
    <m/>
    <s v=""/>
    <m/>
    <m/>
    <m/>
    <m/>
    <s v=""/>
    <n v="0"/>
    <s v=""/>
    <n v="0"/>
    <s v=""/>
    <s v=""/>
    <s v=""/>
    <m/>
    <s v=""/>
    <s v=""/>
    <s v=""/>
  </r>
  <r>
    <x v="2"/>
    <n v="497"/>
    <m/>
    <x v="6"/>
    <x v="3"/>
    <m/>
    <m/>
    <s v=""/>
    <m/>
    <m/>
    <s v=""/>
    <m/>
    <s v=""/>
    <m/>
    <s v=""/>
    <m/>
    <s v=""/>
    <m/>
    <m/>
    <m/>
    <m/>
    <s v=""/>
    <n v="0"/>
    <s v=""/>
    <n v="0"/>
    <s v=""/>
    <s v=""/>
    <s v=""/>
    <m/>
    <s v=""/>
    <s v=""/>
    <s v=""/>
  </r>
  <r>
    <x v="2"/>
    <n v="498"/>
    <m/>
    <x v="6"/>
    <x v="3"/>
    <m/>
    <m/>
    <s v=""/>
    <m/>
    <m/>
    <s v=""/>
    <m/>
    <s v=""/>
    <m/>
    <s v=""/>
    <m/>
    <s v=""/>
    <m/>
    <m/>
    <m/>
    <m/>
    <s v=""/>
    <n v="0"/>
    <s v=""/>
    <n v="0"/>
    <s v=""/>
    <s v=""/>
    <s v=""/>
    <m/>
    <s v=""/>
    <s v=""/>
    <s v=""/>
  </r>
  <r>
    <x v="2"/>
    <n v="499"/>
    <m/>
    <x v="6"/>
    <x v="3"/>
    <m/>
    <m/>
    <s v=""/>
    <m/>
    <m/>
    <s v=""/>
    <m/>
    <s v=""/>
    <m/>
    <s v=""/>
    <m/>
    <s v=""/>
    <m/>
    <m/>
    <m/>
    <m/>
    <s v=""/>
    <n v="0"/>
    <s v=""/>
    <n v="0"/>
    <s v=""/>
    <s v=""/>
    <s v=""/>
    <m/>
    <s v=""/>
    <s v=""/>
    <s v=""/>
  </r>
  <r>
    <x v="2"/>
    <n v="500"/>
    <m/>
    <x v="6"/>
    <x v="3"/>
    <m/>
    <m/>
    <s v=""/>
    <m/>
    <m/>
    <s v=""/>
    <m/>
    <s v=""/>
    <m/>
    <s v=""/>
    <m/>
    <s v=""/>
    <m/>
    <m/>
    <m/>
    <m/>
    <s v=""/>
    <n v="0"/>
    <s v=""/>
    <n v="0"/>
    <s v=""/>
    <s v=""/>
    <s v=""/>
    <m/>
    <s v=""/>
    <s v=""/>
    <s v=""/>
  </r>
  <r>
    <x v="2"/>
    <n v="501"/>
    <m/>
    <x v="6"/>
    <x v="3"/>
    <m/>
    <m/>
    <s v=""/>
    <m/>
    <m/>
    <s v=""/>
    <m/>
    <s v=""/>
    <m/>
    <s v=""/>
    <m/>
    <s v=""/>
    <m/>
    <m/>
    <m/>
    <m/>
    <s v=""/>
    <n v="0"/>
    <s v=""/>
    <n v="0"/>
    <s v=""/>
    <s v=""/>
    <s v=""/>
    <m/>
    <s v=""/>
    <s v=""/>
    <s v=""/>
  </r>
  <r>
    <x v="2"/>
    <n v="502"/>
    <m/>
    <x v="6"/>
    <x v="3"/>
    <m/>
    <m/>
    <s v=""/>
    <m/>
    <m/>
    <s v=""/>
    <m/>
    <s v=""/>
    <m/>
    <s v=""/>
    <m/>
    <s v=""/>
    <m/>
    <m/>
    <m/>
    <m/>
    <s v=""/>
    <n v="0"/>
    <s v=""/>
    <n v="0"/>
    <s v=""/>
    <s v=""/>
    <s v=""/>
    <m/>
    <s v=""/>
    <s v=""/>
    <s v=""/>
  </r>
  <r>
    <x v="2"/>
    <n v="503"/>
    <m/>
    <x v="6"/>
    <x v="3"/>
    <m/>
    <m/>
    <s v=""/>
    <m/>
    <m/>
    <s v=""/>
    <m/>
    <s v=""/>
    <m/>
    <s v=""/>
    <m/>
    <s v=""/>
    <m/>
    <m/>
    <m/>
    <m/>
    <s v=""/>
    <n v="0"/>
    <s v=""/>
    <n v="0"/>
    <s v=""/>
    <s v=""/>
    <s v=""/>
    <m/>
    <s v=""/>
    <s v=""/>
    <s v=""/>
  </r>
  <r>
    <x v="2"/>
    <n v="504"/>
    <m/>
    <x v="6"/>
    <x v="3"/>
    <m/>
    <m/>
    <s v=""/>
    <m/>
    <m/>
    <s v=""/>
    <m/>
    <s v=""/>
    <m/>
    <s v=""/>
    <m/>
    <s v=""/>
    <m/>
    <m/>
    <m/>
    <m/>
    <s v=""/>
    <n v="0"/>
    <s v=""/>
    <n v="0"/>
    <s v=""/>
    <s v=""/>
    <s v=""/>
    <m/>
    <s v=""/>
    <s v=""/>
    <s v=""/>
  </r>
  <r>
    <x v="2"/>
    <n v="505"/>
    <m/>
    <x v="6"/>
    <x v="3"/>
    <m/>
    <m/>
    <s v=""/>
    <m/>
    <m/>
    <s v=""/>
    <m/>
    <s v=""/>
    <m/>
    <s v=""/>
    <m/>
    <s v=""/>
    <m/>
    <m/>
    <m/>
    <m/>
    <s v=""/>
    <n v="0"/>
    <s v=""/>
    <n v="0"/>
    <s v=""/>
    <s v=""/>
    <s v=""/>
    <m/>
    <s v=""/>
    <s v=""/>
    <s v=""/>
  </r>
  <r>
    <x v="2"/>
    <n v="506"/>
    <m/>
    <x v="6"/>
    <x v="3"/>
    <m/>
    <m/>
    <s v=""/>
    <m/>
    <m/>
    <s v=""/>
    <m/>
    <s v=""/>
    <m/>
    <s v=""/>
    <m/>
    <s v=""/>
    <m/>
    <m/>
    <m/>
    <m/>
    <s v=""/>
    <n v="0"/>
    <s v=""/>
    <n v="0"/>
    <s v=""/>
    <s v=""/>
    <s v=""/>
    <m/>
    <s v=""/>
    <s v=""/>
    <s v=""/>
  </r>
  <r>
    <x v="2"/>
    <n v="507"/>
    <m/>
    <x v="6"/>
    <x v="3"/>
    <m/>
    <m/>
    <s v=""/>
    <m/>
    <m/>
    <s v=""/>
    <m/>
    <s v=""/>
    <m/>
    <s v=""/>
    <m/>
    <s v=""/>
    <m/>
    <m/>
    <m/>
    <m/>
    <s v=""/>
    <n v="0"/>
    <s v=""/>
    <n v="0"/>
    <s v=""/>
    <s v=""/>
    <s v=""/>
    <m/>
    <s v=""/>
    <s v=""/>
    <s v=""/>
  </r>
  <r>
    <x v="2"/>
    <n v="508"/>
    <m/>
    <x v="6"/>
    <x v="3"/>
    <m/>
    <m/>
    <s v=""/>
    <m/>
    <m/>
    <s v=""/>
    <m/>
    <s v=""/>
    <m/>
    <s v=""/>
    <m/>
    <s v=""/>
    <m/>
    <m/>
    <m/>
    <m/>
    <s v=""/>
    <n v="0"/>
    <s v=""/>
    <n v="0"/>
    <s v=""/>
    <s v=""/>
    <s v=""/>
    <m/>
    <s v=""/>
    <s v=""/>
    <s v=""/>
  </r>
  <r>
    <x v="2"/>
    <n v="509"/>
    <m/>
    <x v="6"/>
    <x v="3"/>
    <m/>
    <m/>
    <s v=""/>
    <m/>
    <m/>
    <s v=""/>
    <m/>
    <s v=""/>
    <m/>
    <s v=""/>
    <m/>
    <s v=""/>
    <m/>
    <m/>
    <m/>
    <m/>
    <s v=""/>
    <n v="0"/>
    <s v=""/>
    <n v="0"/>
    <s v=""/>
    <s v=""/>
    <s v=""/>
    <m/>
    <s v=""/>
    <s v=""/>
    <s v=""/>
  </r>
  <r>
    <x v="2"/>
    <n v="510"/>
    <m/>
    <x v="6"/>
    <x v="3"/>
    <m/>
    <m/>
    <s v=""/>
    <m/>
    <m/>
    <s v=""/>
    <m/>
    <s v=""/>
    <m/>
    <s v=""/>
    <m/>
    <s v=""/>
    <m/>
    <m/>
    <m/>
    <m/>
    <s v=""/>
    <n v="0"/>
    <s v=""/>
    <n v="0"/>
    <s v=""/>
    <s v=""/>
    <s v=""/>
    <m/>
    <s v=""/>
    <s v=""/>
    <s v=""/>
  </r>
  <r>
    <x v="2"/>
    <n v="511"/>
    <m/>
    <x v="6"/>
    <x v="3"/>
    <m/>
    <m/>
    <s v=""/>
    <m/>
    <m/>
    <s v=""/>
    <m/>
    <s v=""/>
    <m/>
    <s v=""/>
    <m/>
    <s v=""/>
    <m/>
    <m/>
    <m/>
    <m/>
    <s v=""/>
    <n v="0"/>
    <s v=""/>
    <n v="0"/>
    <s v=""/>
    <s v=""/>
    <s v=""/>
    <m/>
    <s v=""/>
    <s v=""/>
    <s v=""/>
  </r>
  <r>
    <x v="2"/>
    <n v="512"/>
    <m/>
    <x v="6"/>
    <x v="3"/>
    <m/>
    <m/>
    <s v=""/>
    <m/>
    <m/>
    <s v=""/>
    <m/>
    <s v=""/>
    <m/>
    <s v=""/>
    <m/>
    <s v=""/>
    <m/>
    <m/>
    <m/>
    <m/>
    <s v=""/>
    <n v="0"/>
    <s v=""/>
    <n v="0"/>
    <s v=""/>
    <s v=""/>
    <s v=""/>
    <m/>
    <s v=""/>
    <s v=""/>
    <s v=""/>
  </r>
  <r>
    <x v="2"/>
    <n v="513"/>
    <m/>
    <x v="6"/>
    <x v="3"/>
    <m/>
    <m/>
    <s v=""/>
    <m/>
    <m/>
    <s v=""/>
    <m/>
    <s v=""/>
    <m/>
    <s v=""/>
    <m/>
    <s v=""/>
    <m/>
    <m/>
    <m/>
    <m/>
    <s v=""/>
    <n v="0"/>
    <s v=""/>
    <n v="0"/>
    <s v=""/>
    <s v=""/>
    <s v=""/>
    <m/>
    <s v=""/>
    <s v=""/>
    <s v=""/>
  </r>
  <r>
    <x v="2"/>
    <n v="514"/>
    <m/>
    <x v="6"/>
    <x v="3"/>
    <m/>
    <m/>
    <s v=""/>
    <m/>
    <m/>
    <s v=""/>
    <m/>
    <s v=""/>
    <m/>
    <s v=""/>
    <m/>
    <s v=""/>
    <m/>
    <m/>
    <m/>
    <m/>
    <s v=""/>
    <n v="0"/>
    <s v=""/>
    <n v="0"/>
    <s v=""/>
    <s v=""/>
    <s v=""/>
    <m/>
    <s v=""/>
    <s v=""/>
    <s v=""/>
  </r>
  <r>
    <x v="2"/>
    <n v="515"/>
    <m/>
    <x v="6"/>
    <x v="3"/>
    <m/>
    <m/>
    <s v=""/>
    <m/>
    <m/>
    <s v=""/>
    <m/>
    <s v=""/>
    <m/>
    <s v=""/>
    <m/>
    <s v=""/>
    <m/>
    <m/>
    <m/>
    <m/>
    <s v=""/>
    <n v="0"/>
    <s v=""/>
    <n v="0"/>
    <s v=""/>
    <s v=""/>
    <s v=""/>
    <m/>
    <s v=""/>
    <s v=""/>
    <s v=""/>
  </r>
  <r>
    <x v="2"/>
    <n v="516"/>
    <m/>
    <x v="6"/>
    <x v="3"/>
    <m/>
    <m/>
    <s v=""/>
    <m/>
    <m/>
    <s v=""/>
    <m/>
    <s v=""/>
    <m/>
    <s v=""/>
    <m/>
    <s v=""/>
    <m/>
    <m/>
    <m/>
    <m/>
    <s v=""/>
    <n v="0"/>
    <s v=""/>
    <n v="0"/>
    <s v=""/>
    <s v=""/>
    <s v=""/>
    <m/>
    <s v=""/>
    <s v=""/>
    <s v=""/>
  </r>
  <r>
    <x v="2"/>
    <n v="517"/>
    <m/>
    <x v="6"/>
    <x v="3"/>
    <m/>
    <m/>
    <s v=""/>
    <m/>
    <m/>
    <s v=""/>
    <m/>
    <s v=""/>
    <m/>
    <s v=""/>
    <m/>
    <s v=""/>
    <m/>
    <m/>
    <m/>
    <m/>
    <s v=""/>
    <n v="0"/>
    <s v=""/>
    <n v="0"/>
    <s v=""/>
    <s v=""/>
    <s v=""/>
    <m/>
    <s v=""/>
    <s v=""/>
    <s v=""/>
  </r>
  <r>
    <x v="2"/>
    <n v="518"/>
    <m/>
    <x v="6"/>
    <x v="3"/>
    <m/>
    <m/>
    <s v=""/>
    <m/>
    <m/>
    <s v=""/>
    <m/>
    <s v=""/>
    <m/>
    <s v=""/>
    <m/>
    <s v=""/>
    <m/>
    <m/>
    <m/>
    <m/>
    <s v=""/>
    <n v="0"/>
    <s v=""/>
    <n v="0"/>
    <s v=""/>
    <s v=""/>
    <s v=""/>
    <m/>
    <s v=""/>
    <s v=""/>
    <s v=""/>
  </r>
  <r>
    <x v="2"/>
    <n v="519"/>
    <m/>
    <x v="6"/>
    <x v="3"/>
    <m/>
    <m/>
    <s v=""/>
    <m/>
    <m/>
    <s v=""/>
    <m/>
    <s v=""/>
    <m/>
    <s v=""/>
    <m/>
    <s v=""/>
    <m/>
    <m/>
    <m/>
    <m/>
    <s v=""/>
    <n v="0"/>
    <s v=""/>
    <n v="0"/>
    <s v=""/>
    <s v=""/>
    <s v=""/>
    <m/>
    <s v=""/>
    <s v=""/>
    <s v=""/>
  </r>
  <r>
    <x v="2"/>
    <n v="520"/>
    <m/>
    <x v="6"/>
    <x v="3"/>
    <m/>
    <m/>
    <s v=""/>
    <m/>
    <m/>
    <s v=""/>
    <m/>
    <s v=""/>
    <m/>
    <s v=""/>
    <m/>
    <s v=""/>
    <m/>
    <m/>
    <m/>
    <m/>
    <s v=""/>
    <n v="0"/>
    <s v=""/>
    <n v="0"/>
    <s v=""/>
    <s v=""/>
    <s v=""/>
    <m/>
    <s v=""/>
    <s v=""/>
    <s v=""/>
  </r>
  <r>
    <x v="2"/>
    <n v="521"/>
    <m/>
    <x v="6"/>
    <x v="3"/>
    <m/>
    <m/>
    <s v=""/>
    <m/>
    <m/>
    <s v=""/>
    <m/>
    <s v=""/>
    <m/>
    <s v=""/>
    <m/>
    <s v=""/>
    <m/>
    <m/>
    <m/>
    <m/>
    <s v=""/>
    <n v="0"/>
    <s v=""/>
    <n v="0"/>
    <s v=""/>
    <s v=""/>
    <s v=""/>
    <m/>
    <s v=""/>
    <s v=""/>
    <s v=""/>
  </r>
  <r>
    <x v="2"/>
    <n v="522"/>
    <m/>
    <x v="6"/>
    <x v="3"/>
    <m/>
    <m/>
    <s v=""/>
    <m/>
    <m/>
    <s v=""/>
    <m/>
    <s v=""/>
    <m/>
    <s v=""/>
    <m/>
    <s v=""/>
    <m/>
    <m/>
    <m/>
    <m/>
    <s v=""/>
    <n v="0"/>
    <s v=""/>
    <n v="0"/>
    <s v=""/>
    <s v=""/>
    <s v=""/>
    <m/>
    <s v=""/>
    <s v=""/>
    <s v=""/>
  </r>
  <r>
    <x v="2"/>
    <n v="523"/>
    <m/>
    <x v="6"/>
    <x v="3"/>
    <m/>
    <m/>
    <s v=""/>
    <m/>
    <m/>
    <s v=""/>
    <m/>
    <s v=""/>
    <m/>
    <s v=""/>
    <m/>
    <s v=""/>
    <m/>
    <m/>
    <m/>
    <m/>
    <s v=""/>
    <n v="0"/>
    <s v=""/>
    <n v="0"/>
    <s v=""/>
    <s v=""/>
    <s v=""/>
    <m/>
    <s v=""/>
    <s v=""/>
    <s v=""/>
  </r>
  <r>
    <x v="2"/>
    <n v="524"/>
    <m/>
    <x v="6"/>
    <x v="3"/>
    <m/>
    <m/>
    <s v=""/>
    <m/>
    <m/>
    <s v=""/>
    <m/>
    <s v=""/>
    <m/>
    <s v=""/>
    <m/>
    <s v=""/>
    <m/>
    <m/>
    <m/>
    <m/>
    <s v=""/>
    <n v="0"/>
    <s v=""/>
    <n v="0"/>
    <s v=""/>
    <s v=""/>
    <s v=""/>
    <m/>
    <s v=""/>
    <s v=""/>
    <s v=""/>
  </r>
  <r>
    <x v="2"/>
    <n v="525"/>
    <m/>
    <x v="6"/>
    <x v="3"/>
    <m/>
    <m/>
    <s v=""/>
    <m/>
    <m/>
    <s v=""/>
    <m/>
    <s v=""/>
    <m/>
    <s v=""/>
    <m/>
    <s v=""/>
    <m/>
    <m/>
    <m/>
    <m/>
    <s v=""/>
    <n v="0"/>
    <s v=""/>
    <n v="0"/>
    <s v=""/>
    <s v=""/>
    <s v=""/>
    <m/>
    <s v=""/>
    <s v=""/>
    <s v=""/>
  </r>
  <r>
    <x v="2"/>
    <n v="526"/>
    <m/>
    <x v="6"/>
    <x v="3"/>
    <m/>
    <m/>
    <s v=""/>
    <m/>
    <m/>
    <s v=""/>
    <m/>
    <s v=""/>
    <m/>
    <s v=""/>
    <m/>
    <s v=""/>
    <m/>
    <m/>
    <m/>
    <m/>
    <s v=""/>
    <n v="0"/>
    <s v=""/>
    <n v="0"/>
    <s v=""/>
    <s v=""/>
    <s v=""/>
    <m/>
    <s v=""/>
    <s v=""/>
    <s v=""/>
  </r>
  <r>
    <x v="2"/>
    <n v="527"/>
    <m/>
    <x v="6"/>
    <x v="3"/>
    <m/>
    <m/>
    <s v=""/>
    <m/>
    <m/>
    <s v=""/>
    <m/>
    <s v=""/>
    <m/>
    <s v=""/>
    <m/>
    <s v=""/>
    <m/>
    <m/>
    <m/>
    <m/>
    <s v=""/>
    <n v="0"/>
    <s v=""/>
    <n v="0"/>
    <s v=""/>
    <s v=""/>
    <s v=""/>
    <m/>
    <s v=""/>
    <s v=""/>
    <s v=""/>
  </r>
  <r>
    <x v="2"/>
    <n v="528"/>
    <m/>
    <x v="6"/>
    <x v="3"/>
    <m/>
    <m/>
    <s v=""/>
    <m/>
    <m/>
    <s v=""/>
    <m/>
    <s v=""/>
    <m/>
    <s v=""/>
    <m/>
    <s v=""/>
    <m/>
    <m/>
    <m/>
    <m/>
    <s v=""/>
    <n v="0"/>
    <s v=""/>
    <n v="0"/>
    <s v=""/>
    <s v=""/>
    <s v=""/>
    <m/>
    <s v=""/>
    <s v=""/>
    <s v=""/>
  </r>
  <r>
    <x v="2"/>
    <n v="529"/>
    <m/>
    <x v="6"/>
    <x v="3"/>
    <m/>
    <m/>
    <s v=""/>
    <m/>
    <m/>
    <s v=""/>
    <m/>
    <s v=""/>
    <m/>
    <s v=""/>
    <m/>
    <s v=""/>
    <m/>
    <m/>
    <m/>
    <m/>
    <s v=""/>
    <n v="0"/>
    <s v=""/>
    <n v="0"/>
    <s v=""/>
    <s v=""/>
    <s v=""/>
    <m/>
    <s v=""/>
    <s v=""/>
    <s v=""/>
  </r>
  <r>
    <x v="2"/>
    <n v="530"/>
    <m/>
    <x v="6"/>
    <x v="3"/>
    <m/>
    <m/>
    <s v=""/>
    <m/>
    <m/>
    <s v=""/>
    <m/>
    <s v=""/>
    <m/>
    <s v=""/>
    <m/>
    <s v=""/>
    <m/>
    <m/>
    <m/>
    <m/>
    <s v=""/>
    <n v="0"/>
    <s v=""/>
    <n v="0"/>
    <s v=""/>
    <s v=""/>
    <s v=""/>
    <m/>
    <s v=""/>
    <s v=""/>
    <s v=""/>
  </r>
  <r>
    <x v="2"/>
    <n v="531"/>
    <m/>
    <x v="6"/>
    <x v="3"/>
    <m/>
    <m/>
    <s v=""/>
    <m/>
    <m/>
    <s v=""/>
    <m/>
    <s v=""/>
    <m/>
    <s v=""/>
    <m/>
    <s v=""/>
    <m/>
    <m/>
    <m/>
    <m/>
    <s v=""/>
    <n v="0"/>
    <s v=""/>
    <n v="0"/>
    <s v=""/>
    <s v=""/>
    <s v=""/>
    <m/>
    <s v=""/>
    <s v=""/>
    <s v=""/>
  </r>
  <r>
    <x v="2"/>
    <n v="532"/>
    <m/>
    <x v="6"/>
    <x v="3"/>
    <m/>
    <m/>
    <s v=""/>
    <m/>
    <m/>
    <s v=""/>
    <m/>
    <s v=""/>
    <m/>
    <s v=""/>
    <m/>
    <s v=""/>
    <m/>
    <m/>
    <m/>
    <m/>
    <s v=""/>
    <n v="0"/>
    <s v=""/>
    <n v="0"/>
    <s v=""/>
    <s v=""/>
    <s v=""/>
    <m/>
    <s v=""/>
    <s v=""/>
    <s v=""/>
  </r>
  <r>
    <x v="2"/>
    <n v="533"/>
    <m/>
    <x v="6"/>
    <x v="3"/>
    <m/>
    <m/>
    <s v=""/>
    <m/>
    <m/>
    <s v=""/>
    <m/>
    <s v=""/>
    <m/>
    <s v=""/>
    <m/>
    <s v=""/>
    <m/>
    <m/>
    <m/>
    <m/>
    <s v=""/>
    <n v="0"/>
    <s v=""/>
    <n v="0"/>
    <s v=""/>
    <s v=""/>
    <s v=""/>
    <m/>
    <s v=""/>
    <s v=""/>
    <s v=""/>
  </r>
  <r>
    <x v="2"/>
    <n v="534"/>
    <m/>
    <x v="6"/>
    <x v="3"/>
    <m/>
    <m/>
    <s v=""/>
    <m/>
    <m/>
    <s v=""/>
    <m/>
    <s v=""/>
    <m/>
    <s v=""/>
    <m/>
    <s v=""/>
    <m/>
    <m/>
    <m/>
    <m/>
    <s v=""/>
    <n v="0"/>
    <s v=""/>
    <n v="0"/>
    <s v=""/>
    <s v=""/>
    <s v=""/>
    <m/>
    <s v=""/>
    <s v=""/>
    <s v=""/>
  </r>
  <r>
    <x v="2"/>
    <n v="535"/>
    <m/>
    <x v="6"/>
    <x v="3"/>
    <m/>
    <m/>
    <s v=""/>
    <m/>
    <m/>
    <s v=""/>
    <m/>
    <s v=""/>
    <m/>
    <s v=""/>
    <m/>
    <s v=""/>
    <m/>
    <m/>
    <m/>
    <m/>
    <s v=""/>
    <n v="0"/>
    <s v=""/>
    <n v="0"/>
    <s v=""/>
    <s v=""/>
    <s v=""/>
    <m/>
    <s v=""/>
    <s v=""/>
    <s v=""/>
  </r>
  <r>
    <x v="2"/>
    <n v="536"/>
    <m/>
    <x v="6"/>
    <x v="3"/>
    <m/>
    <m/>
    <s v=""/>
    <m/>
    <m/>
    <s v=""/>
    <m/>
    <s v=""/>
    <m/>
    <s v=""/>
    <m/>
    <s v=""/>
    <m/>
    <m/>
    <m/>
    <m/>
    <s v=""/>
    <n v="0"/>
    <s v=""/>
    <n v="0"/>
    <s v=""/>
    <s v=""/>
    <s v=""/>
    <m/>
    <s v=""/>
    <s v=""/>
    <s v=""/>
  </r>
  <r>
    <x v="2"/>
    <n v="537"/>
    <m/>
    <x v="6"/>
    <x v="3"/>
    <m/>
    <m/>
    <s v=""/>
    <m/>
    <m/>
    <s v=""/>
    <m/>
    <s v=""/>
    <m/>
    <s v=""/>
    <m/>
    <s v=""/>
    <m/>
    <m/>
    <m/>
    <m/>
    <s v=""/>
    <n v="0"/>
    <s v=""/>
    <n v="0"/>
    <s v=""/>
    <s v=""/>
    <s v=""/>
    <m/>
    <s v=""/>
    <s v=""/>
    <s v=""/>
  </r>
  <r>
    <x v="2"/>
    <n v="538"/>
    <m/>
    <x v="6"/>
    <x v="3"/>
    <m/>
    <m/>
    <s v=""/>
    <m/>
    <m/>
    <s v=""/>
    <m/>
    <s v=""/>
    <m/>
    <s v=""/>
    <m/>
    <s v=""/>
    <m/>
    <m/>
    <m/>
    <m/>
    <s v=""/>
    <n v="0"/>
    <s v=""/>
    <n v="0"/>
    <s v=""/>
    <s v=""/>
    <s v=""/>
    <m/>
    <s v=""/>
    <s v=""/>
    <s v=""/>
  </r>
  <r>
    <x v="2"/>
    <n v="539"/>
    <m/>
    <x v="6"/>
    <x v="3"/>
    <m/>
    <m/>
    <s v=""/>
    <m/>
    <m/>
    <s v=""/>
    <m/>
    <s v=""/>
    <m/>
    <s v=""/>
    <m/>
    <s v=""/>
    <m/>
    <m/>
    <m/>
    <m/>
    <s v=""/>
    <n v="0"/>
    <s v=""/>
    <n v="0"/>
    <s v=""/>
    <s v=""/>
    <s v=""/>
    <m/>
    <s v=""/>
    <s v=""/>
    <s v=""/>
  </r>
  <r>
    <x v="2"/>
    <n v="540"/>
    <m/>
    <x v="6"/>
    <x v="3"/>
    <m/>
    <m/>
    <s v=""/>
    <m/>
    <m/>
    <s v=""/>
    <m/>
    <s v=""/>
    <m/>
    <s v=""/>
    <m/>
    <s v=""/>
    <m/>
    <m/>
    <m/>
    <m/>
    <s v=""/>
    <n v="0"/>
    <s v=""/>
    <n v="0"/>
    <s v=""/>
    <s v=""/>
    <s v=""/>
    <m/>
    <s v=""/>
    <s v=""/>
    <s v=""/>
  </r>
  <r>
    <x v="2"/>
    <n v="541"/>
    <m/>
    <x v="6"/>
    <x v="3"/>
    <m/>
    <m/>
    <s v=""/>
    <m/>
    <m/>
    <s v=""/>
    <m/>
    <s v=""/>
    <m/>
    <s v=""/>
    <m/>
    <s v=""/>
    <m/>
    <m/>
    <m/>
    <m/>
    <s v=""/>
    <n v="0"/>
    <s v=""/>
    <n v="0"/>
    <s v=""/>
    <s v=""/>
    <s v=""/>
    <m/>
    <s v=""/>
    <s v=""/>
    <s v=""/>
  </r>
  <r>
    <x v="2"/>
    <n v="542"/>
    <m/>
    <x v="6"/>
    <x v="3"/>
    <m/>
    <m/>
    <s v=""/>
    <m/>
    <m/>
    <s v=""/>
    <m/>
    <s v=""/>
    <m/>
    <s v=""/>
    <m/>
    <s v=""/>
    <m/>
    <m/>
    <m/>
    <m/>
    <s v=""/>
    <n v="0"/>
    <s v=""/>
    <n v="0"/>
    <s v=""/>
    <s v=""/>
    <s v=""/>
    <m/>
    <s v=""/>
    <s v=""/>
    <s v=""/>
  </r>
  <r>
    <x v="2"/>
    <n v="543"/>
    <m/>
    <x v="6"/>
    <x v="3"/>
    <m/>
    <m/>
    <s v=""/>
    <m/>
    <m/>
    <s v=""/>
    <m/>
    <s v=""/>
    <m/>
    <s v=""/>
    <m/>
    <s v=""/>
    <m/>
    <m/>
    <m/>
    <m/>
    <s v=""/>
    <n v="0"/>
    <s v=""/>
    <n v="0"/>
    <s v=""/>
    <s v=""/>
    <s v=""/>
    <m/>
    <s v=""/>
    <s v=""/>
    <s v=""/>
  </r>
  <r>
    <x v="2"/>
    <n v="544"/>
    <m/>
    <x v="6"/>
    <x v="3"/>
    <m/>
    <m/>
    <s v=""/>
    <m/>
    <m/>
    <s v=""/>
    <m/>
    <s v=""/>
    <m/>
    <s v=""/>
    <m/>
    <s v=""/>
    <m/>
    <m/>
    <m/>
    <m/>
    <s v=""/>
    <n v="0"/>
    <s v=""/>
    <n v="0"/>
    <s v=""/>
    <s v=""/>
    <s v=""/>
    <m/>
    <s v=""/>
    <s v=""/>
    <s v=""/>
  </r>
  <r>
    <x v="2"/>
    <n v="545"/>
    <m/>
    <x v="6"/>
    <x v="3"/>
    <m/>
    <m/>
    <s v=""/>
    <m/>
    <m/>
    <s v=""/>
    <m/>
    <s v=""/>
    <m/>
    <s v=""/>
    <m/>
    <s v=""/>
    <m/>
    <m/>
    <m/>
    <m/>
    <s v=""/>
    <n v="0"/>
    <s v=""/>
    <n v="0"/>
    <s v=""/>
    <s v=""/>
    <s v=""/>
    <m/>
    <s v=""/>
    <s v=""/>
    <s v=""/>
  </r>
  <r>
    <x v="2"/>
    <n v="546"/>
    <m/>
    <x v="6"/>
    <x v="3"/>
    <m/>
    <m/>
    <s v=""/>
    <m/>
    <m/>
    <s v=""/>
    <m/>
    <s v=""/>
    <m/>
    <s v=""/>
    <m/>
    <s v=""/>
    <m/>
    <m/>
    <m/>
    <m/>
    <s v=""/>
    <n v="0"/>
    <s v=""/>
    <n v="0"/>
    <s v=""/>
    <s v=""/>
    <s v=""/>
    <m/>
    <s v=""/>
    <s v=""/>
    <s v=""/>
  </r>
  <r>
    <x v="2"/>
    <n v="547"/>
    <m/>
    <x v="6"/>
    <x v="3"/>
    <m/>
    <m/>
    <s v=""/>
    <m/>
    <m/>
    <s v=""/>
    <m/>
    <s v=""/>
    <m/>
    <s v=""/>
    <m/>
    <s v=""/>
    <m/>
    <m/>
    <m/>
    <m/>
    <s v=""/>
    <n v="0"/>
    <s v=""/>
    <n v="0"/>
    <s v=""/>
    <s v=""/>
    <s v=""/>
    <m/>
    <s v=""/>
    <s v=""/>
    <s v=""/>
  </r>
  <r>
    <x v="2"/>
    <n v="548"/>
    <m/>
    <x v="6"/>
    <x v="3"/>
    <m/>
    <m/>
    <s v=""/>
    <m/>
    <m/>
    <s v=""/>
    <m/>
    <s v=""/>
    <m/>
    <s v=""/>
    <m/>
    <s v=""/>
    <m/>
    <m/>
    <m/>
    <m/>
    <s v=""/>
    <n v="0"/>
    <s v=""/>
    <n v="0"/>
    <s v=""/>
    <s v=""/>
    <s v=""/>
    <m/>
    <s v=""/>
    <s v=""/>
    <s v=""/>
  </r>
  <r>
    <x v="2"/>
    <n v="549"/>
    <m/>
    <x v="6"/>
    <x v="3"/>
    <m/>
    <m/>
    <s v=""/>
    <m/>
    <m/>
    <s v=""/>
    <m/>
    <s v=""/>
    <m/>
    <s v=""/>
    <m/>
    <s v=""/>
    <m/>
    <m/>
    <m/>
    <m/>
    <s v=""/>
    <n v="0"/>
    <s v=""/>
    <n v="0"/>
    <s v=""/>
    <s v=""/>
    <s v=""/>
    <m/>
    <s v=""/>
    <s v=""/>
    <s v=""/>
  </r>
  <r>
    <x v="2"/>
    <n v="550"/>
    <m/>
    <x v="6"/>
    <x v="3"/>
    <m/>
    <m/>
    <s v=""/>
    <m/>
    <m/>
    <s v=""/>
    <m/>
    <s v=""/>
    <m/>
    <s v=""/>
    <m/>
    <s v=""/>
    <m/>
    <m/>
    <m/>
    <m/>
    <s v=""/>
    <n v="0"/>
    <s v=""/>
    <n v="0"/>
    <s v=""/>
    <s v=""/>
    <s v=""/>
    <m/>
    <s v=""/>
    <s v=""/>
    <s v=""/>
  </r>
  <r>
    <x v="2"/>
    <n v="551"/>
    <m/>
    <x v="6"/>
    <x v="3"/>
    <m/>
    <m/>
    <s v=""/>
    <m/>
    <m/>
    <s v=""/>
    <m/>
    <s v=""/>
    <m/>
    <s v=""/>
    <m/>
    <s v=""/>
    <m/>
    <m/>
    <m/>
    <m/>
    <s v=""/>
    <n v="0"/>
    <s v=""/>
    <n v="0"/>
    <s v=""/>
    <s v=""/>
    <s v=""/>
    <m/>
    <s v=""/>
    <s v=""/>
    <s v=""/>
  </r>
  <r>
    <x v="2"/>
    <n v="552"/>
    <m/>
    <x v="6"/>
    <x v="3"/>
    <m/>
    <m/>
    <s v=""/>
    <m/>
    <m/>
    <s v=""/>
    <m/>
    <s v=""/>
    <m/>
    <s v=""/>
    <m/>
    <s v=""/>
    <m/>
    <m/>
    <m/>
    <m/>
    <s v=""/>
    <n v="0"/>
    <s v=""/>
    <n v="0"/>
    <s v=""/>
    <s v=""/>
    <s v=""/>
    <m/>
    <s v=""/>
    <s v=""/>
    <s v=""/>
  </r>
  <r>
    <x v="2"/>
    <n v="553"/>
    <m/>
    <x v="6"/>
    <x v="3"/>
    <m/>
    <m/>
    <s v=""/>
    <m/>
    <m/>
    <s v=""/>
    <m/>
    <s v=""/>
    <m/>
    <s v=""/>
    <m/>
    <s v=""/>
    <m/>
    <m/>
    <m/>
    <m/>
    <s v=""/>
    <n v="0"/>
    <s v=""/>
    <n v="0"/>
    <s v=""/>
    <s v=""/>
    <s v=""/>
    <m/>
    <s v=""/>
    <s v=""/>
    <s v=""/>
  </r>
  <r>
    <x v="2"/>
    <n v="554"/>
    <m/>
    <x v="6"/>
    <x v="3"/>
    <m/>
    <m/>
    <s v=""/>
    <m/>
    <m/>
    <s v=""/>
    <m/>
    <s v=""/>
    <m/>
    <s v=""/>
    <m/>
    <s v=""/>
    <m/>
    <m/>
    <m/>
    <m/>
    <s v=""/>
    <n v="0"/>
    <s v=""/>
    <n v="0"/>
    <s v=""/>
    <s v=""/>
    <s v=""/>
    <m/>
    <s v=""/>
    <s v=""/>
    <s v=""/>
  </r>
  <r>
    <x v="2"/>
    <n v="555"/>
    <m/>
    <x v="6"/>
    <x v="3"/>
    <m/>
    <m/>
    <s v=""/>
    <m/>
    <m/>
    <s v=""/>
    <m/>
    <s v=""/>
    <m/>
    <s v=""/>
    <m/>
    <s v=""/>
    <m/>
    <m/>
    <m/>
    <m/>
    <s v=""/>
    <n v="0"/>
    <s v=""/>
    <n v="0"/>
    <s v=""/>
    <s v=""/>
    <s v=""/>
    <m/>
    <s v=""/>
    <s v=""/>
    <s v=""/>
  </r>
  <r>
    <x v="2"/>
    <n v="556"/>
    <m/>
    <x v="6"/>
    <x v="3"/>
    <m/>
    <m/>
    <s v=""/>
    <m/>
    <m/>
    <s v=""/>
    <m/>
    <s v=""/>
    <m/>
    <s v=""/>
    <m/>
    <s v=""/>
    <m/>
    <m/>
    <m/>
    <m/>
    <s v=""/>
    <n v="0"/>
    <s v=""/>
    <n v="0"/>
    <s v=""/>
    <s v=""/>
    <s v=""/>
    <m/>
    <s v=""/>
    <s v=""/>
    <s v=""/>
  </r>
  <r>
    <x v="2"/>
    <n v="557"/>
    <m/>
    <x v="6"/>
    <x v="3"/>
    <m/>
    <m/>
    <s v=""/>
    <m/>
    <m/>
    <s v=""/>
    <m/>
    <s v=""/>
    <m/>
    <s v=""/>
    <m/>
    <s v=""/>
    <m/>
    <m/>
    <m/>
    <m/>
    <s v=""/>
    <n v="0"/>
    <s v=""/>
    <n v="0"/>
    <s v=""/>
    <s v=""/>
    <s v=""/>
    <m/>
    <s v=""/>
    <s v=""/>
    <s v=""/>
  </r>
  <r>
    <x v="2"/>
    <n v="558"/>
    <m/>
    <x v="6"/>
    <x v="3"/>
    <m/>
    <m/>
    <s v=""/>
    <m/>
    <m/>
    <s v=""/>
    <m/>
    <s v=""/>
    <m/>
    <s v=""/>
    <m/>
    <s v=""/>
    <m/>
    <m/>
    <m/>
    <m/>
    <s v=""/>
    <n v="0"/>
    <s v=""/>
    <n v="0"/>
    <s v=""/>
    <s v=""/>
    <s v=""/>
    <m/>
    <s v=""/>
    <s v=""/>
    <s v=""/>
  </r>
  <r>
    <x v="2"/>
    <n v="559"/>
    <m/>
    <x v="6"/>
    <x v="3"/>
    <m/>
    <m/>
    <s v=""/>
    <m/>
    <m/>
    <s v=""/>
    <m/>
    <s v=""/>
    <m/>
    <s v=""/>
    <m/>
    <s v=""/>
    <m/>
    <m/>
    <m/>
    <m/>
    <s v=""/>
    <n v="0"/>
    <s v=""/>
    <n v="0"/>
    <s v=""/>
    <s v=""/>
    <s v=""/>
    <m/>
    <s v=""/>
    <s v=""/>
    <s v=""/>
  </r>
  <r>
    <x v="2"/>
    <n v="560"/>
    <m/>
    <x v="6"/>
    <x v="3"/>
    <m/>
    <m/>
    <s v=""/>
    <m/>
    <m/>
    <s v=""/>
    <m/>
    <s v=""/>
    <m/>
    <s v=""/>
    <m/>
    <s v=""/>
    <m/>
    <m/>
    <m/>
    <m/>
    <s v=""/>
    <n v="0"/>
    <s v=""/>
    <n v="0"/>
    <s v=""/>
    <s v=""/>
    <s v=""/>
    <m/>
    <s v=""/>
    <s v=""/>
    <s v=""/>
  </r>
  <r>
    <x v="2"/>
    <n v="561"/>
    <m/>
    <x v="6"/>
    <x v="3"/>
    <m/>
    <m/>
    <s v=""/>
    <m/>
    <m/>
    <s v=""/>
    <m/>
    <s v=""/>
    <m/>
    <s v=""/>
    <m/>
    <s v=""/>
    <m/>
    <m/>
    <m/>
    <m/>
    <s v=""/>
    <n v="0"/>
    <s v=""/>
    <n v="0"/>
    <s v=""/>
    <s v=""/>
    <s v=""/>
    <m/>
    <s v=""/>
    <s v=""/>
    <s v=""/>
  </r>
  <r>
    <x v="2"/>
    <n v="562"/>
    <m/>
    <x v="6"/>
    <x v="3"/>
    <m/>
    <m/>
    <s v=""/>
    <m/>
    <m/>
    <s v=""/>
    <m/>
    <s v=""/>
    <m/>
    <s v=""/>
    <m/>
    <s v=""/>
    <m/>
    <m/>
    <m/>
    <m/>
    <s v=""/>
    <n v="0"/>
    <s v=""/>
    <n v="0"/>
    <s v=""/>
    <s v=""/>
    <s v=""/>
    <m/>
    <s v=""/>
    <s v=""/>
    <s v=""/>
  </r>
  <r>
    <x v="2"/>
    <n v="563"/>
    <m/>
    <x v="6"/>
    <x v="3"/>
    <m/>
    <m/>
    <s v=""/>
    <m/>
    <m/>
    <s v=""/>
    <m/>
    <s v=""/>
    <m/>
    <s v=""/>
    <m/>
    <s v=""/>
    <m/>
    <m/>
    <m/>
    <m/>
    <s v=""/>
    <n v="0"/>
    <s v=""/>
    <n v="0"/>
    <s v=""/>
    <s v=""/>
    <s v=""/>
    <m/>
    <s v=""/>
    <s v=""/>
    <s v=""/>
  </r>
  <r>
    <x v="2"/>
    <n v="564"/>
    <m/>
    <x v="6"/>
    <x v="3"/>
    <m/>
    <m/>
    <s v=""/>
    <m/>
    <m/>
    <s v=""/>
    <m/>
    <s v=""/>
    <m/>
    <s v=""/>
    <m/>
    <s v=""/>
    <m/>
    <m/>
    <m/>
    <m/>
    <s v=""/>
    <n v="0"/>
    <s v=""/>
    <n v="0"/>
    <s v=""/>
    <s v=""/>
    <s v=""/>
    <m/>
    <s v=""/>
    <s v=""/>
    <s v=""/>
  </r>
  <r>
    <x v="2"/>
    <n v="565"/>
    <m/>
    <x v="6"/>
    <x v="3"/>
    <m/>
    <m/>
    <s v=""/>
    <m/>
    <m/>
    <s v=""/>
    <m/>
    <s v=""/>
    <m/>
    <s v=""/>
    <m/>
    <s v=""/>
    <m/>
    <m/>
    <m/>
    <m/>
    <s v=""/>
    <n v="0"/>
    <s v=""/>
    <n v="0"/>
    <s v=""/>
    <s v=""/>
    <s v=""/>
    <m/>
    <s v=""/>
    <s v=""/>
    <s v=""/>
  </r>
  <r>
    <x v="2"/>
    <n v="566"/>
    <m/>
    <x v="6"/>
    <x v="3"/>
    <m/>
    <m/>
    <s v=""/>
    <m/>
    <m/>
    <s v=""/>
    <m/>
    <s v=""/>
    <m/>
    <s v=""/>
    <m/>
    <s v=""/>
    <m/>
    <m/>
    <m/>
    <m/>
    <s v=""/>
    <n v="0"/>
    <s v=""/>
    <n v="0"/>
    <s v=""/>
    <s v=""/>
    <s v=""/>
    <m/>
    <s v=""/>
    <s v=""/>
    <s v=""/>
  </r>
  <r>
    <x v="2"/>
    <n v="567"/>
    <m/>
    <x v="6"/>
    <x v="3"/>
    <m/>
    <m/>
    <s v=""/>
    <m/>
    <m/>
    <s v=""/>
    <m/>
    <s v=""/>
    <m/>
    <s v=""/>
    <m/>
    <s v=""/>
    <m/>
    <m/>
    <m/>
    <m/>
    <s v=""/>
    <n v="0"/>
    <s v=""/>
    <n v="0"/>
    <s v=""/>
    <s v=""/>
    <s v=""/>
    <m/>
    <s v=""/>
    <s v=""/>
    <s v=""/>
  </r>
  <r>
    <x v="2"/>
    <n v="568"/>
    <m/>
    <x v="6"/>
    <x v="3"/>
    <m/>
    <m/>
    <s v=""/>
    <m/>
    <m/>
    <s v=""/>
    <m/>
    <s v=""/>
    <m/>
    <s v=""/>
    <m/>
    <s v=""/>
    <m/>
    <m/>
    <m/>
    <m/>
    <s v=""/>
    <n v="0"/>
    <s v=""/>
    <n v="0"/>
    <s v=""/>
    <s v=""/>
    <s v=""/>
    <m/>
    <s v=""/>
    <s v=""/>
    <s v=""/>
  </r>
  <r>
    <x v="2"/>
    <n v="569"/>
    <m/>
    <x v="6"/>
    <x v="3"/>
    <m/>
    <m/>
    <s v=""/>
    <m/>
    <m/>
    <s v=""/>
    <m/>
    <s v=""/>
    <m/>
    <s v=""/>
    <m/>
    <s v=""/>
    <m/>
    <m/>
    <m/>
    <m/>
    <s v=""/>
    <n v="0"/>
    <s v=""/>
    <n v="0"/>
    <s v=""/>
    <s v=""/>
    <s v=""/>
    <m/>
    <s v=""/>
    <s v=""/>
    <s v=""/>
  </r>
  <r>
    <x v="2"/>
    <n v="570"/>
    <m/>
    <x v="6"/>
    <x v="3"/>
    <m/>
    <m/>
    <s v=""/>
    <m/>
    <m/>
    <s v=""/>
    <m/>
    <s v=""/>
    <m/>
    <s v=""/>
    <m/>
    <s v=""/>
    <m/>
    <m/>
    <m/>
    <m/>
    <s v=""/>
    <n v="0"/>
    <s v=""/>
    <n v="0"/>
    <s v=""/>
    <s v=""/>
    <s v=""/>
    <m/>
    <s v=""/>
    <s v=""/>
    <s v=""/>
  </r>
  <r>
    <x v="2"/>
    <n v="571"/>
    <m/>
    <x v="6"/>
    <x v="3"/>
    <m/>
    <m/>
    <s v=""/>
    <m/>
    <m/>
    <s v=""/>
    <m/>
    <s v=""/>
    <m/>
    <s v=""/>
    <m/>
    <s v=""/>
    <m/>
    <m/>
    <m/>
    <m/>
    <s v=""/>
    <n v="0"/>
    <s v=""/>
    <n v="0"/>
    <s v=""/>
    <s v=""/>
    <s v=""/>
    <m/>
    <s v=""/>
    <s v=""/>
    <s v=""/>
  </r>
  <r>
    <x v="2"/>
    <n v="572"/>
    <m/>
    <x v="6"/>
    <x v="3"/>
    <m/>
    <m/>
    <s v=""/>
    <m/>
    <m/>
    <s v=""/>
    <m/>
    <s v=""/>
    <m/>
    <s v=""/>
    <m/>
    <s v=""/>
    <m/>
    <m/>
    <m/>
    <m/>
    <s v=""/>
    <n v="0"/>
    <s v=""/>
    <n v="0"/>
    <s v=""/>
    <s v=""/>
    <s v=""/>
    <m/>
    <s v=""/>
    <s v=""/>
    <s v=""/>
  </r>
  <r>
    <x v="2"/>
    <n v="573"/>
    <m/>
    <x v="6"/>
    <x v="3"/>
    <m/>
    <m/>
    <s v=""/>
    <m/>
    <m/>
    <s v=""/>
    <m/>
    <s v=""/>
    <m/>
    <s v=""/>
    <m/>
    <s v=""/>
    <m/>
    <m/>
    <m/>
    <m/>
    <s v=""/>
    <n v="0"/>
    <s v=""/>
    <n v="0"/>
    <s v=""/>
    <s v=""/>
    <s v=""/>
    <m/>
    <s v=""/>
    <s v=""/>
    <s v=""/>
  </r>
  <r>
    <x v="2"/>
    <n v="574"/>
    <m/>
    <x v="6"/>
    <x v="3"/>
    <m/>
    <m/>
    <s v=""/>
    <m/>
    <m/>
    <s v=""/>
    <m/>
    <s v=""/>
    <m/>
    <s v=""/>
    <m/>
    <s v=""/>
    <m/>
    <m/>
    <m/>
    <m/>
    <s v=""/>
    <n v="0"/>
    <s v=""/>
    <n v="0"/>
    <s v=""/>
    <s v=""/>
    <s v=""/>
    <m/>
    <s v=""/>
    <s v=""/>
    <s v=""/>
  </r>
  <r>
    <x v="2"/>
    <n v="575"/>
    <m/>
    <x v="6"/>
    <x v="3"/>
    <m/>
    <m/>
    <s v=""/>
    <m/>
    <m/>
    <s v=""/>
    <m/>
    <s v=""/>
    <m/>
    <s v=""/>
    <m/>
    <s v=""/>
    <m/>
    <m/>
    <m/>
    <m/>
    <s v=""/>
    <n v="0"/>
    <s v=""/>
    <n v="0"/>
    <s v=""/>
    <s v=""/>
    <s v=""/>
    <m/>
    <s v=""/>
    <s v=""/>
    <s v=""/>
  </r>
  <r>
    <x v="2"/>
    <n v="576"/>
    <m/>
    <x v="6"/>
    <x v="3"/>
    <m/>
    <m/>
    <s v=""/>
    <m/>
    <m/>
    <s v=""/>
    <m/>
    <s v=""/>
    <m/>
    <s v=""/>
    <m/>
    <s v=""/>
    <m/>
    <m/>
    <m/>
    <m/>
    <s v=""/>
    <n v="0"/>
    <s v=""/>
    <n v="0"/>
    <s v=""/>
    <s v=""/>
    <s v=""/>
    <m/>
    <s v=""/>
    <s v=""/>
    <s v=""/>
  </r>
  <r>
    <x v="2"/>
    <n v="577"/>
    <m/>
    <x v="6"/>
    <x v="3"/>
    <m/>
    <m/>
    <s v=""/>
    <m/>
    <m/>
    <s v=""/>
    <m/>
    <s v=""/>
    <m/>
    <s v=""/>
    <m/>
    <s v=""/>
    <m/>
    <m/>
    <m/>
    <m/>
    <s v=""/>
    <n v="0"/>
    <s v=""/>
    <n v="0"/>
    <s v=""/>
    <s v=""/>
    <s v=""/>
    <m/>
    <s v=""/>
    <s v=""/>
    <s v=""/>
  </r>
  <r>
    <x v="2"/>
    <n v="578"/>
    <m/>
    <x v="6"/>
    <x v="3"/>
    <m/>
    <m/>
    <s v=""/>
    <m/>
    <m/>
    <s v=""/>
    <m/>
    <s v=""/>
    <m/>
    <s v=""/>
    <m/>
    <s v=""/>
    <m/>
    <m/>
    <m/>
    <m/>
    <s v=""/>
    <n v="0"/>
    <s v=""/>
    <n v="0"/>
    <s v=""/>
    <s v=""/>
    <s v=""/>
    <m/>
    <s v=""/>
    <s v=""/>
    <s v=""/>
  </r>
  <r>
    <x v="2"/>
    <n v="579"/>
    <m/>
    <x v="6"/>
    <x v="3"/>
    <m/>
    <m/>
    <s v=""/>
    <m/>
    <m/>
    <s v=""/>
    <m/>
    <s v=""/>
    <m/>
    <s v=""/>
    <m/>
    <s v=""/>
    <m/>
    <m/>
    <m/>
    <m/>
    <s v=""/>
    <n v="0"/>
    <s v=""/>
    <n v="0"/>
    <s v=""/>
    <s v=""/>
    <s v=""/>
    <m/>
    <s v=""/>
    <s v=""/>
    <s v=""/>
  </r>
  <r>
    <x v="2"/>
    <n v="580"/>
    <m/>
    <x v="6"/>
    <x v="3"/>
    <m/>
    <m/>
    <s v=""/>
    <m/>
    <m/>
    <s v=""/>
    <m/>
    <s v=""/>
    <m/>
    <s v=""/>
    <m/>
    <s v=""/>
    <m/>
    <m/>
    <m/>
    <m/>
    <s v=""/>
    <n v="0"/>
    <s v=""/>
    <n v="0"/>
    <s v=""/>
    <s v=""/>
    <s v=""/>
    <m/>
    <s v=""/>
    <s v=""/>
    <s v=""/>
  </r>
  <r>
    <x v="2"/>
    <n v="581"/>
    <m/>
    <x v="6"/>
    <x v="3"/>
    <m/>
    <m/>
    <s v=""/>
    <m/>
    <m/>
    <s v=""/>
    <m/>
    <s v=""/>
    <m/>
    <s v=""/>
    <m/>
    <s v=""/>
    <m/>
    <m/>
    <m/>
    <m/>
    <s v=""/>
    <n v="0"/>
    <s v=""/>
    <n v="0"/>
    <s v=""/>
    <s v=""/>
    <s v=""/>
    <m/>
    <s v=""/>
    <s v=""/>
    <s v=""/>
  </r>
  <r>
    <x v="2"/>
    <n v="582"/>
    <m/>
    <x v="6"/>
    <x v="3"/>
    <m/>
    <m/>
    <s v=""/>
    <m/>
    <m/>
    <s v=""/>
    <m/>
    <s v=""/>
    <m/>
    <s v=""/>
    <m/>
    <s v=""/>
    <m/>
    <m/>
    <m/>
    <m/>
    <s v=""/>
    <n v="0"/>
    <s v=""/>
    <n v="0"/>
    <s v=""/>
    <s v=""/>
    <s v=""/>
    <m/>
    <s v=""/>
    <s v=""/>
    <s v=""/>
  </r>
  <r>
    <x v="2"/>
    <n v="583"/>
    <m/>
    <x v="6"/>
    <x v="3"/>
    <m/>
    <m/>
    <s v=""/>
    <m/>
    <m/>
    <s v=""/>
    <m/>
    <s v=""/>
    <m/>
    <s v=""/>
    <m/>
    <s v=""/>
    <m/>
    <m/>
    <m/>
    <m/>
    <s v=""/>
    <n v="0"/>
    <s v=""/>
    <n v="0"/>
    <s v=""/>
    <s v=""/>
    <s v=""/>
    <m/>
    <s v=""/>
    <s v=""/>
    <s v=""/>
  </r>
  <r>
    <x v="2"/>
    <n v="584"/>
    <m/>
    <x v="6"/>
    <x v="3"/>
    <m/>
    <m/>
    <s v=""/>
    <m/>
    <m/>
    <s v=""/>
    <m/>
    <s v=""/>
    <m/>
    <s v=""/>
    <m/>
    <s v=""/>
    <m/>
    <m/>
    <m/>
    <m/>
    <s v=""/>
    <n v="0"/>
    <s v=""/>
    <n v="0"/>
    <s v=""/>
    <s v=""/>
    <s v=""/>
    <m/>
    <s v=""/>
    <s v=""/>
    <s v=""/>
  </r>
  <r>
    <x v="2"/>
    <n v="585"/>
    <m/>
    <x v="6"/>
    <x v="3"/>
    <m/>
    <m/>
    <s v=""/>
    <m/>
    <m/>
    <s v=""/>
    <m/>
    <s v=""/>
    <m/>
    <s v=""/>
    <m/>
    <s v=""/>
    <m/>
    <m/>
    <m/>
    <m/>
    <s v=""/>
    <n v="0"/>
    <s v=""/>
    <n v="0"/>
    <s v=""/>
    <s v=""/>
    <s v=""/>
    <m/>
    <s v=""/>
    <s v=""/>
    <s v=""/>
  </r>
  <r>
    <x v="2"/>
    <n v="586"/>
    <m/>
    <x v="6"/>
    <x v="3"/>
    <m/>
    <m/>
    <s v=""/>
    <m/>
    <m/>
    <s v=""/>
    <m/>
    <s v=""/>
    <m/>
    <s v=""/>
    <m/>
    <s v=""/>
    <m/>
    <m/>
    <m/>
    <m/>
    <s v=""/>
    <n v="0"/>
    <s v=""/>
    <n v="0"/>
    <s v=""/>
    <s v=""/>
    <s v=""/>
    <m/>
    <s v=""/>
    <s v=""/>
    <s v=""/>
  </r>
  <r>
    <x v="2"/>
    <n v="587"/>
    <m/>
    <x v="6"/>
    <x v="3"/>
    <m/>
    <m/>
    <s v=""/>
    <m/>
    <m/>
    <s v=""/>
    <m/>
    <s v=""/>
    <m/>
    <s v=""/>
    <m/>
    <s v=""/>
    <m/>
    <m/>
    <m/>
    <m/>
    <s v=""/>
    <n v="0"/>
    <s v=""/>
    <n v="0"/>
    <s v=""/>
    <s v=""/>
    <s v=""/>
    <m/>
    <s v=""/>
    <s v=""/>
    <s v=""/>
  </r>
  <r>
    <x v="2"/>
    <n v="588"/>
    <m/>
    <x v="6"/>
    <x v="3"/>
    <m/>
    <m/>
    <s v=""/>
    <m/>
    <m/>
    <s v=""/>
    <m/>
    <s v=""/>
    <m/>
    <s v=""/>
    <m/>
    <s v=""/>
    <m/>
    <m/>
    <m/>
    <m/>
    <s v=""/>
    <n v="0"/>
    <s v=""/>
    <n v="0"/>
    <s v=""/>
    <s v=""/>
    <s v=""/>
    <m/>
    <s v=""/>
    <s v=""/>
    <s v=""/>
  </r>
  <r>
    <x v="2"/>
    <n v="589"/>
    <m/>
    <x v="6"/>
    <x v="3"/>
    <m/>
    <m/>
    <s v=""/>
    <m/>
    <m/>
    <s v=""/>
    <m/>
    <s v=""/>
    <m/>
    <s v=""/>
    <m/>
    <s v=""/>
    <m/>
    <m/>
    <m/>
    <m/>
    <s v=""/>
    <n v="0"/>
    <s v=""/>
    <n v="0"/>
    <s v=""/>
    <s v=""/>
    <s v=""/>
    <m/>
    <s v=""/>
    <s v=""/>
    <s v=""/>
  </r>
  <r>
    <x v="2"/>
    <n v="590"/>
    <m/>
    <x v="6"/>
    <x v="3"/>
    <m/>
    <m/>
    <s v=""/>
    <m/>
    <m/>
    <s v=""/>
    <m/>
    <s v=""/>
    <m/>
    <s v=""/>
    <m/>
    <s v=""/>
    <m/>
    <m/>
    <m/>
    <m/>
    <s v=""/>
    <n v="0"/>
    <s v=""/>
    <n v="0"/>
    <s v=""/>
    <s v=""/>
    <s v=""/>
    <m/>
    <s v=""/>
    <s v=""/>
    <s v=""/>
  </r>
  <r>
    <x v="2"/>
    <n v="591"/>
    <m/>
    <x v="6"/>
    <x v="3"/>
    <m/>
    <m/>
    <s v=""/>
    <m/>
    <m/>
    <s v=""/>
    <m/>
    <s v=""/>
    <m/>
    <s v=""/>
    <m/>
    <s v=""/>
    <m/>
    <m/>
    <m/>
    <m/>
    <s v=""/>
    <n v="0"/>
    <s v=""/>
    <n v="0"/>
    <s v=""/>
    <s v=""/>
    <s v=""/>
    <m/>
    <s v=""/>
    <s v=""/>
    <s v=""/>
  </r>
  <r>
    <x v="2"/>
    <n v="592"/>
    <m/>
    <x v="6"/>
    <x v="3"/>
    <m/>
    <m/>
    <s v=""/>
    <m/>
    <m/>
    <s v=""/>
    <m/>
    <s v=""/>
    <m/>
    <s v=""/>
    <m/>
    <s v=""/>
    <m/>
    <m/>
    <m/>
    <m/>
    <s v=""/>
    <n v="0"/>
    <s v=""/>
    <n v="0"/>
    <s v=""/>
    <s v=""/>
    <s v=""/>
    <m/>
    <s v=""/>
    <s v=""/>
    <s v=""/>
  </r>
  <r>
    <x v="2"/>
    <n v="593"/>
    <m/>
    <x v="6"/>
    <x v="3"/>
    <m/>
    <m/>
    <s v=""/>
    <m/>
    <m/>
    <s v=""/>
    <m/>
    <s v=""/>
    <m/>
    <s v=""/>
    <m/>
    <s v=""/>
    <m/>
    <m/>
    <m/>
    <m/>
    <s v=""/>
    <n v="0"/>
    <s v=""/>
    <n v="0"/>
    <s v=""/>
    <s v=""/>
    <s v=""/>
    <m/>
    <s v=""/>
    <s v=""/>
    <s v=""/>
  </r>
  <r>
    <x v="2"/>
    <n v="594"/>
    <m/>
    <x v="6"/>
    <x v="3"/>
    <m/>
    <m/>
    <s v=""/>
    <m/>
    <m/>
    <s v=""/>
    <m/>
    <s v=""/>
    <m/>
    <s v=""/>
    <m/>
    <s v=""/>
    <m/>
    <m/>
    <m/>
    <m/>
    <s v=""/>
    <n v="0"/>
    <s v=""/>
    <n v="0"/>
    <s v=""/>
    <s v=""/>
    <s v=""/>
    <m/>
    <s v=""/>
    <s v=""/>
    <s v=""/>
  </r>
  <r>
    <x v="2"/>
    <n v="595"/>
    <m/>
    <x v="6"/>
    <x v="3"/>
    <m/>
    <m/>
    <s v=""/>
    <m/>
    <m/>
    <s v=""/>
    <m/>
    <s v=""/>
    <m/>
    <s v=""/>
    <m/>
    <s v=""/>
    <m/>
    <m/>
    <m/>
    <m/>
    <s v=""/>
    <n v="0"/>
    <s v=""/>
    <n v="0"/>
    <s v=""/>
    <s v=""/>
    <s v=""/>
    <m/>
    <s v=""/>
    <s v=""/>
    <s v=""/>
  </r>
  <r>
    <x v="2"/>
    <n v="596"/>
    <m/>
    <x v="6"/>
    <x v="3"/>
    <m/>
    <m/>
    <s v=""/>
    <m/>
    <m/>
    <s v=""/>
    <m/>
    <s v=""/>
    <m/>
    <s v=""/>
    <m/>
    <s v=""/>
    <m/>
    <m/>
    <m/>
    <m/>
    <s v=""/>
    <n v="0"/>
    <s v=""/>
    <n v="0"/>
    <s v=""/>
    <s v=""/>
    <s v=""/>
    <m/>
    <s v=""/>
    <s v=""/>
    <s v=""/>
  </r>
  <r>
    <x v="2"/>
    <n v="597"/>
    <m/>
    <x v="6"/>
    <x v="3"/>
    <m/>
    <m/>
    <s v=""/>
    <m/>
    <m/>
    <s v=""/>
    <m/>
    <s v=""/>
    <m/>
    <s v=""/>
    <m/>
    <s v=""/>
    <m/>
    <m/>
    <m/>
    <m/>
    <s v=""/>
    <n v="0"/>
    <s v=""/>
    <n v="0"/>
    <s v=""/>
    <s v=""/>
    <s v=""/>
    <m/>
    <s v=""/>
    <s v=""/>
    <s v=""/>
  </r>
  <r>
    <x v="2"/>
    <n v="598"/>
    <m/>
    <x v="6"/>
    <x v="3"/>
    <m/>
    <m/>
    <s v=""/>
    <m/>
    <m/>
    <s v=""/>
    <m/>
    <s v=""/>
    <m/>
    <s v=""/>
    <m/>
    <s v=""/>
    <m/>
    <m/>
    <m/>
    <m/>
    <s v=""/>
    <n v="0"/>
    <s v=""/>
    <n v="0"/>
    <s v=""/>
    <s v=""/>
    <s v=""/>
    <m/>
    <s v=""/>
    <s v=""/>
    <s v=""/>
  </r>
  <r>
    <x v="2"/>
    <n v="599"/>
    <m/>
    <x v="6"/>
    <x v="3"/>
    <m/>
    <m/>
    <s v=""/>
    <m/>
    <m/>
    <s v=""/>
    <m/>
    <s v=""/>
    <m/>
    <s v=""/>
    <m/>
    <s v=""/>
    <m/>
    <m/>
    <m/>
    <m/>
    <s v=""/>
    <n v="0"/>
    <s v=""/>
    <n v="0"/>
    <s v=""/>
    <s v=""/>
    <s v=""/>
    <m/>
    <s v=""/>
    <s v=""/>
    <s v=""/>
  </r>
  <r>
    <x v="2"/>
    <n v="600"/>
    <m/>
    <x v="6"/>
    <x v="3"/>
    <m/>
    <m/>
    <s v=""/>
    <m/>
    <m/>
    <s v=""/>
    <m/>
    <s v=""/>
    <m/>
    <s v=""/>
    <m/>
    <s v=""/>
    <m/>
    <m/>
    <m/>
    <m/>
    <s v=""/>
    <n v="0"/>
    <s v=""/>
    <n v="0"/>
    <s v=""/>
    <s v=""/>
    <s v=""/>
    <m/>
    <s v=""/>
    <s v=""/>
    <s v=""/>
  </r>
  <r>
    <x v="2"/>
    <n v="601"/>
    <m/>
    <x v="6"/>
    <x v="3"/>
    <m/>
    <m/>
    <s v=""/>
    <m/>
    <m/>
    <s v=""/>
    <m/>
    <s v=""/>
    <m/>
    <s v=""/>
    <m/>
    <s v=""/>
    <m/>
    <m/>
    <m/>
    <m/>
    <s v=""/>
    <n v="0"/>
    <s v=""/>
    <n v="0"/>
    <s v=""/>
    <s v=""/>
    <s v=""/>
    <m/>
    <s v=""/>
    <s v=""/>
    <s v=""/>
  </r>
  <r>
    <x v="2"/>
    <n v="602"/>
    <m/>
    <x v="6"/>
    <x v="3"/>
    <m/>
    <m/>
    <s v=""/>
    <m/>
    <m/>
    <s v=""/>
    <m/>
    <s v=""/>
    <m/>
    <s v=""/>
    <m/>
    <s v=""/>
    <m/>
    <m/>
    <m/>
    <m/>
    <s v=""/>
    <n v="0"/>
    <s v=""/>
    <n v="0"/>
    <s v=""/>
    <s v=""/>
    <s v=""/>
    <m/>
    <s v=""/>
    <s v=""/>
    <s v=""/>
  </r>
  <r>
    <x v="2"/>
    <n v="603"/>
    <m/>
    <x v="6"/>
    <x v="3"/>
    <m/>
    <m/>
    <s v=""/>
    <m/>
    <m/>
    <s v=""/>
    <m/>
    <s v=""/>
    <m/>
    <s v=""/>
    <m/>
    <s v=""/>
    <m/>
    <m/>
    <m/>
    <m/>
    <s v=""/>
    <n v="0"/>
    <s v=""/>
    <n v="0"/>
    <s v=""/>
    <s v=""/>
    <s v=""/>
    <m/>
    <s v=""/>
    <s v=""/>
    <s v=""/>
  </r>
  <r>
    <x v="2"/>
    <n v="604"/>
    <m/>
    <x v="6"/>
    <x v="3"/>
    <m/>
    <m/>
    <s v=""/>
    <m/>
    <m/>
    <s v=""/>
    <m/>
    <s v=""/>
    <m/>
    <s v=""/>
    <m/>
    <s v=""/>
    <m/>
    <m/>
    <m/>
    <m/>
    <s v=""/>
    <n v="0"/>
    <s v=""/>
    <n v="0"/>
    <s v=""/>
    <s v=""/>
    <s v=""/>
    <m/>
    <s v=""/>
    <s v=""/>
    <s v=""/>
  </r>
  <r>
    <x v="2"/>
    <n v="605"/>
    <m/>
    <x v="6"/>
    <x v="3"/>
    <m/>
    <m/>
    <s v=""/>
    <m/>
    <m/>
    <s v=""/>
    <m/>
    <s v=""/>
    <m/>
    <s v=""/>
    <m/>
    <s v=""/>
    <m/>
    <m/>
    <m/>
    <m/>
    <s v=""/>
    <n v="0"/>
    <s v=""/>
    <n v="0"/>
    <s v=""/>
    <s v=""/>
    <s v=""/>
    <m/>
    <s v=""/>
    <s v=""/>
    <s v=""/>
  </r>
  <r>
    <x v="2"/>
    <n v="606"/>
    <m/>
    <x v="6"/>
    <x v="3"/>
    <m/>
    <m/>
    <s v=""/>
    <m/>
    <m/>
    <s v=""/>
    <m/>
    <s v=""/>
    <m/>
    <s v=""/>
    <m/>
    <s v=""/>
    <m/>
    <m/>
    <m/>
    <m/>
    <s v=""/>
    <n v="0"/>
    <s v=""/>
    <n v="0"/>
    <s v=""/>
    <s v=""/>
    <s v=""/>
    <m/>
    <s v=""/>
    <s v=""/>
    <s v=""/>
  </r>
  <r>
    <x v="2"/>
    <n v="607"/>
    <m/>
    <x v="6"/>
    <x v="3"/>
    <m/>
    <m/>
    <s v=""/>
    <m/>
    <m/>
    <s v=""/>
    <m/>
    <s v=""/>
    <m/>
    <s v=""/>
    <m/>
    <s v=""/>
    <m/>
    <m/>
    <m/>
    <m/>
    <s v=""/>
    <n v="0"/>
    <s v=""/>
    <n v="0"/>
    <s v=""/>
    <s v=""/>
    <s v=""/>
    <m/>
    <s v=""/>
    <s v=""/>
    <s v=""/>
  </r>
  <r>
    <x v="2"/>
    <n v="608"/>
    <m/>
    <x v="6"/>
    <x v="3"/>
    <m/>
    <m/>
    <s v=""/>
    <m/>
    <m/>
    <s v=""/>
    <m/>
    <s v=""/>
    <m/>
    <s v=""/>
    <m/>
    <s v=""/>
    <m/>
    <m/>
    <m/>
    <m/>
    <s v=""/>
    <n v="0"/>
    <s v=""/>
    <n v="0"/>
    <s v=""/>
    <s v=""/>
    <s v=""/>
    <m/>
    <s v=""/>
    <s v=""/>
    <s v=""/>
  </r>
  <r>
    <x v="2"/>
    <n v="609"/>
    <m/>
    <x v="6"/>
    <x v="3"/>
    <m/>
    <m/>
    <s v=""/>
    <m/>
    <m/>
    <s v=""/>
    <m/>
    <s v=""/>
    <m/>
    <s v=""/>
    <m/>
    <s v=""/>
    <m/>
    <m/>
    <m/>
    <m/>
    <s v=""/>
    <n v="0"/>
    <s v=""/>
    <n v="0"/>
    <s v=""/>
    <s v=""/>
    <s v=""/>
    <m/>
    <s v=""/>
    <s v=""/>
    <s v=""/>
  </r>
  <r>
    <x v="2"/>
    <n v="610"/>
    <m/>
    <x v="6"/>
    <x v="3"/>
    <m/>
    <m/>
    <s v=""/>
    <m/>
    <m/>
    <s v=""/>
    <m/>
    <s v=""/>
    <m/>
    <s v=""/>
    <m/>
    <s v=""/>
    <m/>
    <m/>
    <m/>
    <m/>
    <s v=""/>
    <n v="0"/>
    <s v=""/>
    <n v="0"/>
    <s v=""/>
    <s v=""/>
    <s v=""/>
    <m/>
    <s v=""/>
    <s v=""/>
    <s v=""/>
  </r>
  <r>
    <x v="2"/>
    <n v="611"/>
    <m/>
    <x v="6"/>
    <x v="3"/>
    <m/>
    <m/>
    <s v=""/>
    <m/>
    <m/>
    <s v=""/>
    <m/>
    <s v=""/>
    <m/>
    <s v=""/>
    <m/>
    <s v=""/>
    <m/>
    <m/>
    <m/>
    <m/>
    <s v=""/>
    <n v="0"/>
    <s v=""/>
    <n v="0"/>
    <s v=""/>
    <s v=""/>
    <s v=""/>
    <m/>
    <s v=""/>
    <s v=""/>
    <s v=""/>
  </r>
  <r>
    <x v="2"/>
    <n v="612"/>
    <m/>
    <x v="6"/>
    <x v="3"/>
    <m/>
    <m/>
    <s v=""/>
    <m/>
    <m/>
    <s v=""/>
    <m/>
    <s v=""/>
    <m/>
    <s v=""/>
    <m/>
    <s v=""/>
    <m/>
    <m/>
    <m/>
    <m/>
    <s v=""/>
    <n v="0"/>
    <s v=""/>
    <n v="0"/>
    <s v=""/>
    <s v=""/>
    <s v=""/>
    <m/>
    <s v=""/>
    <s v=""/>
    <s v=""/>
  </r>
  <r>
    <x v="2"/>
    <n v="613"/>
    <m/>
    <x v="6"/>
    <x v="3"/>
    <m/>
    <m/>
    <s v=""/>
    <m/>
    <m/>
    <s v=""/>
    <m/>
    <s v=""/>
    <m/>
    <s v=""/>
    <m/>
    <s v=""/>
    <m/>
    <m/>
    <m/>
    <m/>
    <s v=""/>
    <n v="0"/>
    <s v=""/>
    <n v="0"/>
    <s v=""/>
    <s v=""/>
    <s v=""/>
    <m/>
    <s v=""/>
    <s v=""/>
    <s v=""/>
  </r>
  <r>
    <x v="2"/>
    <n v="614"/>
    <m/>
    <x v="6"/>
    <x v="3"/>
    <m/>
    <m/>
    <s v=""/>
    <m/>
    <m/>
    <s v=""/>
    <m/>
    <s v=""/>
    <m/>
    <s v=""/>
    <m/>
    <s v=""/>
    <m/>
    <m/>
    <m/>
    <m/>
    <s v=""/>
    <n v="0"/>
    <s v=""/>
    <n v="0"/>
    <s v=""/>
    <s v=""/>
    <s v=""/>
    <m/>
    <s v=""/>
    <s v=""/>
    <s v=""/>
  </r>
  <r>
    <x v="2"/>
    <n v="615"/>
    <m/>
    <x v="6"/>
    <x v="3"/>
    <m/>
    <m/>
    <s v=""/>
    <m/>
    <m/>
    <s v=""/>
    <m/>
    <s v=""/>
    <m/>
    <s v=""/>
    <m/>
    <s v=""/>
    <m/>
    <m/>
    <m/>
    <m/>
    <s v=""/>
    <n v="0"/>
    <s v=""/>
    <n v="0"/>
    <s v=""/>
    <s v=""/>
    <s v=""/>
    <m/>
    <s v=""/>
    <s v=""/>
    <s v=""/>
  </r>
  <r>
    <x v="2"/>
    <n v="616"/>
    <m/>
    <x v="6"/>
    <x v="3"/>
    <m/>
    <m/>
    <s v=""/>
    <m/>
    <m/>
    <s v=""/>
    <m/>
    <s v=""/>
    <m/>
    <s v=""/>
    <m/>
    <s v=""/>
    <m/>
    <m/>
    <m/>
    <m/>
    <s v=""/>
    <n v="0"/>
    <s v=""/>
    <n v="0"/>
    <s v=""/>
    <s v=""/>
    <s v=""/>
    <m/>
    <s v=""/>
    <s v=""/>
    <s v=""/>
  </r>
  <r>
    <x v="2"/>
    <n v="617"/>
    <m/>
    <x v="6"/>
    <x v="3"/>
    <m/>
    <m/>
    <s v=""/>
    <m/>
    <m/>
    <s v=""/>
    <m/>
    <s v=""/>
    <m/>
    <s v=""/>
    <m/>
    <s v=""/>
    <m/>
    <m/>
    <m/>
    <m/>
    <s v=""/>
    <n v="0"/>
    <s v=""/>
    <n v="0"/>
    <s v=""/>
    <s v=""/>
    <s v=""/>
    <m/>
    <s v=""/>
    <s v=""/>
    <s v=""/>
  </r>
  <r>
    <x v="2"/>
    <n v="618"/>
    <m/>
    <x v="6"/>
    <x v="3"/>
    <m/>
    <m/>
    <s v=""/>
    <m/>
    <m/>
    <s v=""/>
    <m/>
    <s v=""/>
    <m/>
    <s v=""/>
    <m/>
    <s v=""/>
    <m/>
    <m/>
    <m/>
    <m/>
    <s v=""/>
    <n v="0"/>
    <s v=""/>
    <n v="0"/>
    <s v=""/>
    <s v=""/>
    <s v=""/>
    <m/>
    <s v=""/>
    <s v=""/>
    <s v=""/>
  </r>
  <r>
    <x v="2"/>
    <n v="619"/>
    <m/>
    <x v="6"/>
    <x v="3"/>
    <m/>
    <m/>
    <s v=""/>
    <m/>
    <m/>
    <s v=""/>
    <m/>
    <s v=""/>
    <m/>
    <s v=""/>
    <m/>
    <s v=""/>
    <m/>
    <m/>
    <m/>
    <m/>
    <s v=""/>
    <n v="0"/>
    <s v=""/>
    <n v="0"/>
    <s v=""/>
    <s v=""/>
    <s v=""/>
    <m/>
    <s v=""/>
    <s v=""/>
    <s v=""/>
  </r>
  <r>
    <x v="2"/>
    <n v="620"/>
    <m/>
    <x v="6"/>
    <x v="3"/>
    <m/>
    <m/>
    <s v=""/>
    <m/>
    <m/>
    <s v=""/>
    <m/>
    <s v=""/>
    <m/>
    <s v=""/>
    <m/>
    <s v=""/>
    <m/>
    <m/>
    <m/>
    <m/>
    <s v=""/>
    <n v="0"/>
    <s v=""/>
    <n v="0"/>
    <s v=""/>
    <s v=""/>
    <s v=""/>
    <m/>
    <s v=""/>
    <s v=""/>
    <s v=""/>
  </r>
  <r>
    <x v="2"/>
    <n v="621"/>
    <m/>
    <x v="6"/>
    <x v="3"/>
    <m/>
    <m/>
    <s v=""/>
    <m/>
    <m/>
    <s v=""/>
    <m/>
    <s v=""/>
    <m/>
    <s v=""/>
    <m/>
    <s v=""/>
    <m/>
    <m/>
    <m/>
    <m/>
    <s v=""/>
    <n v="0"/>
    <s v=""/>
    <n v="0"/>
    <s v=""/>
    <s v=""/>
    <s v=""/>
    <m/>
    <s v=""/>
    <s v=""/>
    <s v=""/>
  </r>
  <r>
    <x v="2"/>
    <n v="622"/>
    <m/>
    <x v="6"/>
    <x v="3"/>
    <m/>
    <m/>
    <s v=""/>
    <m/>
    <m/>
    <s v=""/>
    <m/>
    <s v=""/>
    <m/>
    <s v=""/>
    <m/>
    <s v=""/>
    <m/>
    <m/>
    <m/>
    <m/>
    <s v=""/>
    <n v="0"/>
    <s v=""/>
    <n v="0"/>
    <s v=""/>
    <s v=""/>
    <s v=""/>
    <m/>
    <s v=""/>
    <s v=""/>
    <s v=""/>
  </r>
  <r>
    <x v="2"/>
    <n v="623"/>
    <m/>
    <x v="6"/>
    <x v="3"/>
    <m/>
    <m/>
    <s v=""/>
    <m/>
    <m/>
    <s v=""/>
    <m/>
    <s v=""/>
    <m/>
    <s v=""/>
    <m/>
    <s v=""/>
    <m/>
    <m/>
    <m/>
    <m/>
    <s v=""/>
    <n v="0"/>
    <s v=""/>
    <n v="0"/>
    <s v=""/>
    <s v=""/>
    <s v=""/>
    <m/>
    <s v=""/>
    <s v=""/>
    <s v=""/>
  </r>
  <r>
    <x v="2"/>
    <n v="624"/>
    <m/>
    <x v="6"/>
    <x v="3"/>
    <m/>
    <m/>
    <s v=""/>
    <m/>
    <m/>
    <s v=""/>
    <m/>
    <s v=""/>
    <m/>
    <s v=""/>
    <m/>
    <s v=""/>
    <m/>
    <m/>
    <m/>
    <m/>
    <s v=""/>
    <n v="0"/>
    <s v=""/>
    <n v="0"/>
    <s v=""/>
    <s v=""/>
    <s v=""/>
    <m/>
    <s v=""/>
    <s v=""/>
    <s v=""/>
  </r>
  <r>
    <x v="2"/>
    <n v="625"/>
    <m/>
    <x v="6"/>
    <x v="3"/>
    <m/>
    <m/>
    <s v=""/>
    <m/>
    <m/>
    <s v=""/>
    <m/>
    <s v=""/>
    <m/>
    <s v=""/>
    <m/>
    <s v=""/>
    <m/>
    <m/>
    <m/>
    <m/>
    <s v=""/>
    <n v="0"/>
    <s v=""/>
    <n v="0"/>
    <s v=""/>
    <s v=""/>
    <s v=""/>
    <m/>
    <s v=""/>
    <s v=""/>
    <s v=""/>
  </r>
  <r>
    <x v="2"/>
    <n v="626"/>
    <m/>
    <x v="6"/>
    <x v="3"/>
    <m/>
    <m/>
    <s v=""/>
    <m/>
    <m/>
    <s v=""/>
    <m/>
    <s v=""/>
    <m/>
    <s v=""/>
    <m/>
    <s v=""/>
    <m/>
    <m/>
    <m/>
    <m/>
    <s v=""/>
    <n v="0"/>
    <s v=""/>
    <n v="0"/>
    <s v=""/>
    <s v=""/>
    <s v=""/>
    <m/>
    <s v=""/>
    <s v=""/>
    <s v=""/>
  </r>
  <r>
    <x v="2"/>
    <n v="627"/>
    <m/>
    <x v="6"/>
    <x v="3"/>
    <m/>
    <m/>
    <s v=""/>
    <m/>
    <m/>
    <s v=""/>
    <m/>
    <s v=""/>
    <m/>
    <s v=""/>
    <m/>
    <s v=""/>
    <m/>
    <m/>
    <m/>
    <m/>
    <s v=""/>
    <n v="0"/>
    <s v=""/>
    <n v="0"/>
    <s v=""/>
    <s v=""/>
    <s v=""/>
    <m/>
    <s v=""/>
    <s v=""/>
    <s v=""/>
  </r>
  <r>
    <x v="2"/>
    <n v="628"/>
    <m/>
    <x v="6"/>
    <x v="3"/>
    <m/>
    <m/>
    <s v=""/>
    <m/>
    <m/>
    <s v=""/>
    <m/>
    <s v=""/>
    <m/>
    <s v=""/>
    <m/>
    <s v=""/>
    <m/>
    <m/>
    <m/>
    <m/>
    <s v=""/>
    <n v="0"/>
    <s v=""/>
    <n v="0"/>
    <s v=""/>
    <s v=""/>
    <s v=""/>
    <m/>
    <s v=""/>
    <s v=""/>
    <s v=""/>
  </r>
  <r>
    <x v="2"/>
    <n v="629"/>
    <m/>
    <x v="6"/>
    <x v="3"/>
    <m/>
    <m/>
    <s v=""/>
    <m/>
    <m/>
    <s v=""/>
    <m/>
    <s v=""/>
    <m/>
    <s v=""/>
    <m/>
    <s v=""/>
    <m/>
    <m/>
    <m/>
    <m/>
    <s v=""/>
    <n v="0"/>
    <s v=""/>
    <n v="0"/>
    <s v=""/>
    <s v=""/>
    <s v=""/>
    <m/>
    <s v=""/>
    <s v=""/>
    <s v=""/>
  </r>
  <r>
    <x v="2"/>
    <n v="630"/>
    <m/>
    <x v="6"/>
    <x v="3"/>
    <m/>
    <m/>
    <s v=""/>
    <m/>
    <m/>
    <s v=""/>
    <m/>
    <s v=""/>
    <m/>
    <s v=""/>
    <m/>
    <s v=""/>
    <m/>
    <m/>
    <m/>
    <m/>
    <s v=""/>
    <n v="0"/>
    <s v=""/>
    <n v="0"/>
    <s v=""/>
    <s v=""/>
    <s v=""/>
    <m/>
    <s v=""/>
    <s v=""/>
    <s v=""/>
  </r>
  <r>
    <x v="2"/>
    <n v="631"/>
    <m/>
    <x v="6"/>
    <x v="3"/>
    <m/>
    <m/>
    <s v=""/>
    <m/>
    <m/>
    <s v=""/>
    <m/>
    <s v=""/>
    <m/>
    <s v=""/>
    <m/>
    <s v=""/>
    <m/>
    <m/>
    <m/>
    <m/>
    <s v=""/>
    <n v="0"/>
    <s v=""/>
    <n v="0"/>
    <s v=""/>
    <s v=""/>
    <s v=""/>
    <m/>
    <s v=""/>
    <s v=""/>
    <s v=""/>
  </r>
  <r>
    <x v="2"/>
    <n v="632"/>
    <m/>
    <x v="6"/>
    <x v="3"/>
    <m/>
    <m/>
    <s v=""/>
    <m/>
    <m/>
    <s v=""/>
    <m/>
    <s v=""/>
    <m/>
    <s v=""/>
    <m/>
    <s v=""/>
    <m/>
    <m/>
    <m/>
    <m/>
    <s v=""/>
    <n v="0"/>
    <s v=""/>
    <n v="0"/>
    <s v=""/>
    <s v=""/>
    <s v=""/>
    <m/>
    <s v=""/>
    <s v=""/>
    <s v=""/>
  </r>
  <r>
    <x v="2"/>
    <n v="633"/>
    <m/>
    <x v="6"/>
    <x v="3"/>
    <m/>
    <m/>
    <s v=""/>
    <m/>
    <m/>
    <s v=""/>
    <m/>
    <s v=""/>
    <m/>
    <s v=""/>
    <m/>
    <s v=""/>
    <m/>
    <m/>
    <m/>
    <m/>
    <s v=""/>
    <n v="0"/>
    <s v=""/>
    <n v="0"/>
    <s v=""/>
    <s v=""/>
    <s v=""/>
    <m/>
    <s v=""/>
    <s v=""/>
    <s v=""/>
  </r>
  <r>
    <x v="2"/>
    <n v="634"/>
    <m/>
    <x v="6"/>
    <x v="3"/>
    <m/>
    <m/>
    <s v=""/>
    <m/>
    <m/>
    <s v=""/>
    <m/>
    <s v=""/>
    <m/>
    <s v=""/>
    <m/>
    <s v=""/>
    <m/>
    <m/>
    <m/>
    <m/>
    <s v=""/>
    <n v="0"/>
    <s v=""/>
    <n v="0"/>
    <s v=""/>
    <s v=""/>
    <s v=""/>
    <m/>
    <s v=""/>
    <s v=""/>
    <s v=""/>
  </r>
  <r>
    <x v="2"/>
    <n v="635"/>
    <m/>
    <x v="6"/>
    <x v="3"/>
    <m/>
    <m/>
    <s v=""/>
    <m/>
    <m/>
    <s v=""/>
    <m/>
    <s v=""/>
    <m/>
    <s v=""/>
    <m/>
    <s v=""/>
    <m/>
    <m/>
    <m/>
    <m/>
    <s v=""/>
    <n v="0"/>
    <s v=""/>
    <n v="0"/>
    <s v=""/>
    <s v=""/>
    <s v=""/>
    <m/>
    <s v=""/>
    <s v=""/>
    <s v=""/>
  </r>
  <r>
    <x v="2"/>
    <n v="636"/>
    <m/>
    <x v="6"/>
    <x v="3"/>
    <m/>
    <m/>
    <s v=""/>
    <m/>
    <m/>
    <s v=""/>
    <m/>
    <s v=""/>
    <m/>
    <s v=""/>
    <m/>
    <s v=""/>
    <m/>
    <m/>
    <m/>
    <m/>
    <s v=""/>
    <n v="0"/>
    <s v=""/>
    <n v="0"/>
    <s v=""/>
    <s v=""/>
    <s v=""/>
    <m/>
    <s v=""/>
    <s v=""/>
    <s v=""/>
  </r>
  <r>
    <x v="2"/>
    <n v="637"/>
    <m/>
    <x v="6"/>
    <x v="3"/>
    <m/>
    <m/>
    <s v=""/>
    <m/>
    <m/>
    <s v=""/>
    <m/>
    <s v=""/>
    <m/>
    <s v=""/>
    <m/>
    <s v=""/>
    <m/>
    <m/>
    <m/>
    <m/>
    <s v=""/>
    <n v="0"/>
    <s v=""/>
    <n v="0"/>
    <s v=""/>
    <s v=""/>
    <s v=""/>
    <m/>
    <s v=""/>
    <s v=""/>
    <s v=""/>
  </r>
  <r>
    <x v="2"/>
    <n v="638"/>
    <m/>
    <x v="6"/>
    <x v="3"/>
    <m/>
    <m/>
    <s v=""/>
    <m/>
    <m/>
    <s v=""/>
    <m/>
    <s v=""/>
    <m/>
    <s v=""/>
    <m/>
    <s v=""/>
    <m/>
    <m/>
    <m/>
    <m/>
    <s v=""/>
    <n v="0"/>
    <s v=""/>
    <n v="0"/>
    <s v=""/>
    <s v=""/>
    <s v=""/>
    <m/>
    <s v=""/>
    <s v=""/>
    <s v=""/>
  </r>
  <r>
    <x v="2"/>
    <n v="639"/>
    <m/>
    <x v="6"/>
    <x v="3"/>
    <m/>
    <m/>
    <s v=""/>
    <m/>
    <m/>
    <s v=""/>
    <m/>
    <s v=""/>
    <m/>
    <s v=""/>
    <m/>
    <s v=""/>
    <m/>
    <m/>
    <m/>
    <m/>
    <s v=""/>
    <n v="0"/>
    <s v=""/>
    <n v="0"/>
    <s v=""/>
    <s v=""/>
    <s v=""/>
    <m/>
    <s v=""/>
    <s v=""/>
    <s v=""/>
  </r>
  <r>
    <x v="2"/>
    <n v="640"/>
    <m/>
    <x v="6"/>
    <x v="3"/>
    <m/>
    <m/>
    <s v=""/>
    <m/>
    <m/>
    <s v=""/>
    <m/>
    <s v=""/>
    <m/>
    <s v=""/>
    <m/>
    <s v=""/>
    <m/>
    <m/>
    <m/>
    <m/>
    <s v=""/>
    <n v="0"/>
    <s v=""/>
    <n v="0"/>
    <s v=""/>
    <s v=""/>
    <s v=""/>
    <m/>
    <s v=""/>
    <s v=""/>
    <s v=""/>
  </r>
  <r>
    <x v="2"/>
    <n v="641"/>
    <m/>
    <x v="6"/>
    <x v="3"/>
    <m/>
    <m/>
    <s v=""/>
    <m/>
    <m/>
    <s v=""/>
    <m/>
    <s v=""/>
    <m/>
    <s v=""/>
    <m/>
    <s v=""/>
    <m/>
    <m/>
    <m/>
    <m/>
    <s v=""/>
    <n v="0"/>
    <s v=""/>
    <n v="0"/>
    <s v=""/>
    <s v=""/>
    <s v=""/>
    <m/>
    <s v=""/>
    <s v=""/>
    <s v=""/>
  </r>
  <r>
    <x v="2"/>
    <n v="642"/>
    <m/>
    <x v="6"/>
    <x v="3"/>
    <m/>
    <m/>
    <s v=""/>
    <m/>
    <m/>
    <s v=""/>
    <m/>
    <s v=""/>
    <m/>
    <s v=""/>
    <m/>
    <s v=""/>
    <m/>
    <m/>
    <m/>
    <m/>
    <s v=""/>
    <n v="0"/>
    <s v=""/>
    <n v="0"/>
    <s v=""/>
    <s v=""/>
    <s v=""/>
    <m/>
    <s v=""/>
    <s v=""/>
    <s v=""/>
  </r>
  <r>
    <x v="2"/>
    <n v="643"/>
    <m/>
    <x v="6"/>
    <x v="3"/>
    <m/>
    <m/>
    <s v=""/>
    <m/>
    <m/>
    <s v=""/>
    <m/>
    <s v=""/>
    <m/>
    <s v=""/>
    <m/>
    <s v=""/>
    <m/>
    <m/>
    <m/>
    <m/>
    <s v=""/>
    <n v="0"/>
    <s v=""/>
    <n v="0"/>
    <s v=""/>
    <s v=""/>
    <s v=""/>
    <m/>
    <s v=""/>
    <s v=""/>
    <s v=""/>
  </r>
  <r>
    <x v="2"/>
    <n v="644"/>
    <m/>
    <x v="6"/>
    <x v="3"/>
    <m/>
    <m/>
    <s v=""/>
    <m/>
    <m/>
    <s v=""/>
    <m/>
    <s v=""/>
    <m/>
    <s v=""/>
    <m/>
    <s v=""/>
    <m/>
    <m/>
    <m/>
    <m/>
    <s v=""/>
    <n v="0"/>
    <s v=""/>
    <n v="0"/>
    <s v=""/>
    <s v=""/>
    <s v=""/>
    <m/>
    <s v=""/>
    <s v=""/>
    <s v=""/>
  </r>
  <r>
    <x v="2"/>
    <n v="645"/>
    <m/>
    <x v="6"/>
    <x v="3"/>
    <m/>
    <m/>
    <s v=""/>
    <m/>
    <m/>
    <s v=""/>
    <m/>
    <s v=""/>
    <m/>
    <s v=""/>
    <m/>
    <s v=""/>
    <m/>
    <m/>
    <m/>
    <m/>
    <s v=""/>
    <n v="0"/>
    <s v=""/>
    <n v="0"/>
    <s v=""/>
    <s v=""/>
    <s v=""/>
    <m/>
    <s v=""/>
    <s v=""/>
    <s v=""/>
  </r>
  <r>
    <x v="2"/>
    <n v="646"/>
    <m/>
    <x v="6"/>
    <x v="3"/>
    <m/>
    <m/>
    <s v=""/>
    <m/>
    <m/>
    <s v=""/>
    <m/>
    <s v=""/>
    <m/>
    <s v=""/>
    <m/>
    <s v=""/>
    <m/>
    <m/>
    <m/>
    <m/>
    <s v=""/>
    <n v="0"/>
    <s v=""/>
    <n v="0"/>
    <s v=""/>
    <s v=""/>
    <s v=""/>
    <m/>
    <s v=""/>
    <s v=""/>
    <s v=""/>
  </r>
  <r>
    <x v="2"/>
    <n v="647"/>
    <m/>
    <x v="6"/>
    <x v="3"/>
    <m/>
    <m/>
    <s v=""/>
    <m/>
    <m/>
    <s v=""/>
    <m/>
    <s v=""/>
    <m/>
    <s v=""/>
    <m/>
    <s v=""/>
    <m/>
    <m/>
    <m/>
    <m/>
    <s v=""/>
    <n v="0"/>
    <s v=""/>
    <n v="0"/>
    <s v=""/>
    <s v=""/>
    <s v=""/>
    <m/>
    <s v=""/>
    <s v=""/>
    <s v=""/>
  </r>
  <r>
    <x v="2"/>
    <n v="648"/>
    <m/>
    <x v="6"/>
    <x v="3"/>
    <m/>
    <m/>
    <s v=""/>
    <m/>
    <m/>
    <s v=""/>
    <m/>
    <s v=""/>
    <m/>
    <s v=""/>
    <m/>
    <s v=""/>
    <m/>
    <m/>
    <m/>
    <m/>
    <s v=""/>
    <n v="0"/>
    <s v=""/>
    <n v="0"/>
    <s v=""/>
    <s v=""/>
    <s v=""/>
    <m/>
    <s v=""/>
    <s v=""/>
    <s v=""/>
  </r>
  <r>
    <x v="2"/>
    <n v="649"/>
    <m/>
    <x v="6"/>
    <x v="3"/>
    <m/>
    <m/>
    <s v=""/>
    <m/>
    <m/>
    <s v=""/>
    <m/>
    <s v=""/>
    <m/>
    <s v=""/>
    <m/>
    <s v=""/>
    <m/>
    <m/>
    <m/>
    <m/>
    <s v=""/>
    <n v="0"/>
    <s v=""/>
    <n v="0"/>
    <s v=""/>
    <s v=""/>
    <s v=""/>
    <m/>
    <s v=""/>
    <s v=""/>
    <s v=""/>
  </r>
  <r>
    <x v="2"/>
    <n v="650"/>
    <m/>
    <x v="6"/>
    <x v="3"/>
    <m/>
    <m/>
    <s v=""/>
    <m/>
    <m/>
    <s v=""/>
    <m/>
    <s v=""/>
    <m/>
    <s v=""/>
    <m/>
    <s v=""/>
    <m/>
    <m/>
    <m/>
    <m/>
    <s v=""/>
    <n v="0"/>
    <s v=""/>
    <n v="0"/>
    <s v=""/>
    <s v=""/>
    <s v=""/>
    <m/>
    <s v=""/>
    <s v=""/>
    <s v=""/>
  </r>
  <r>
    <x v="2"/>
    <n v="651"/>
    <m/>
    <x v="6"/>
    <x v="3"/>
    <m/>
    <m/>
    <s v=""/>
    <m/>
    <m/>
    <s v=""/>
    <m/>
    <s v=""/>
    <m/>
    <s v=""/>
    <m/>
    <s v=""/>
    <m/>
    <m/>
    <m/>
    <m/>
    <s v=""/>
    <n v="0"/>
    <s v=""/>
    <n v="0"/>
    <s v=""/>
    <s v=""/>
    <s v=""/>
    <m/>
    <s v=""/>
    <s v=""/>
    <s v=""/>
  </r>
  <r>
    <x v="2"/>
    <n v="652"/>
    <m/>
    <x v="6"/>
    <x v="3"/>
    <m/>
    <m/>
    <s v=""/>
    <m/>
    <m/>
    <s v=""/>
    <m/>
    <s v=""/>
    <m/>
    <s v=""/>
    <m/>
    <s v=""/>
    <m/>
    <m/>
    <m/>
    <m/>
    <s v=""/>
    <n v="0"/>
    <s v=""/>
    <n v="0"/>
    <s v=""/>
    <s v=""/>
    <s v=""/>
    <m/>
    <s v=""/>
    <s v=""/>
    <s v=""/>
  </r>
  <r>
    <x v="2"/>
    <n v="653"/>
    <m/>
    <x v="6"/>
    <x v="3"/>
    <m/>
    <m/>
    <s v=""/>
    <m/>
    <m/>
    <s v=""/>
    <m/>
    <s v=""/>
    <m/>
    <s v=""/>
    <m/>
    <s v=""/>
    <m/>
    <m/>
    <m/>
    <m/>
    <s v=""/>
    <n v="0"/>
    <s v=""/>
    <n v="0"/>
    <s v=""/>
    <s v=""/>
    <s v=""/>
    <m/>
    <s v=""/>
    <s v=""/>
    <s v=""/>
  </r>
  <r>
    <x v="2"/>
    <n v="654"/>
    <m/>
    <x v="6"/>
    <x v="3"/>
    <m/>
    <m/>
    <s v=""/>
    <m/>
    <m/>
    <s v=""/>
    <m/>
    <s v=""/>
    <m/>
    <s v=""/>
    <m/>
    <s v=""/>
    <m/>
    <m/>
    <m/>
    <m/>
    <s v=""/>
    <n v="0"/>
    <s v=""/>
    <n v="0"/>
    <s v=""/>
    <s v=""/>
    <s v=""/>
    <m/>
    <s v=""/>
    <s v=""/>
    <s v=""/>
  </r>
  <r>
    <x v="2"/>
    <n v="655"/>
    <m/>
    <x v="6"/>
    <x v="3"/>
    <m/>
    <m/>
    <s v=""/>
    <m/>
    <m/>
    <s v=""/>
    <m/>
    <s v=""/>
    <m/>
    <s v=""/>
    <m/>
    <s v=""/>
    <m/>
    <m/>
    <m/>
    <m/>
    <s v=""/>
    <n v="0"/>
    <s v=""/>
    <n v="0"/>
    <s v=""/>
    <s v=""/>
    <s v=""/>
    <m/>
    <s v=""/>
    <s v=""/>
    <s v=""/>
  </r>
  <r>
    <x v="2"/>
    <n v="656"/>
    <m/>
    <x v="6"/>
    <x v="3"/>
    <m/>
    <m/>
    <s v=""/>
    <m/>
    <m/>
    <s v=""/>
    <m/>
    <s v=""/>
    <m/>
    <s v=""/>
    <m/>
    <s v=""/>
    <m/>
    <m/>
    <m/>
    <m/>
    <s v=""/>
    <n v="0"/>
    <s v=""/>
    <n v="0"/>
    <s v=""/>
    <s v=""/>
    <s v=""/>
    <m/>
    <s v=""/>
    <s v=""/>
    <s v=""/>
  </r>
  <r>
    <x v="2"/>
    <n v="657"/>
    <m/>
    <x v="6"/>
    <x v="3"/>
    <m/>
    <m/>
    <s v=""/>
    <m/>
    <m/>
    <s v=""/>
    <m/>
    <s v=""/>
    <m/>
    <s v=""/>
    <m/>
    <s v=""/>
    <m/>
    <m/>
    <m/>
    <m/>
    <s v=""/>
    <n v="0"/>
    <s v=""/>
    <n v="0"/>
    <s v=""/>
    <s v=""/>
    <s v=""/>
    <m/>
    <s v=""/>
    <s v=""/>
    <s v=""/>
  </r>
  <r>
    <x v="2"/>
    <n v="658"/>
    <m/>
    <x v="6"/>
    <x v="3"/>
    <m/>
    <m/>
    <s v=""/>
    <m/>
    <m/>
    <s v=""/>
    <m/>
    <s v=""/>
    <m/>
    <s v=""/>
    <m/>
    <s v=""/>
    <m/>
    <m/>
    <m/>
    <m/>
    <s v=""/>
    <n v="0"/>
    <s v=""/>
    <n v="0"/>
    <s v=""/>
    <s v=""/>
    <s v=""/>
    <m/>
    <s v=""/>
    <s v=""/>
    <s v=""/>
  </r>
  <r>
    <x v="2"/>
    <n v="659"/>
    <m/>
    <x v="6"/>
    <x v="3"/>
    <m/>
    <m/>
    <s v=""/>
    <m/>
    <m/>
    <s v=""/>
    <m/>
    <s v=""/>
    <m/>
    <s v=""/>
    <m/>
    <s v=""/>
    <m/>
    <m/>
    <m/>
    <m/>
    <s v=""/>
    <n v="0"/>
    <s v=""/>
    <n v="0"/>
    <s v=""/>
    <s v=""/>
    <s v=""/>
    <m/>
    <s v=""/>
    <s v=""/>
    <s v=""/>
  </r>
  <r>
    <x v="2"/>
    <n v="660"/>
    <m/>
    <x v="6"/>
    <x v="3"/>
    <m/>
    <m/>
    <s v=""/>
    <m/>
    <m/>
    <s v=""/>
    <m/>
    <s v=""/>
    <m/>
    <s v=""/>
    <m/>
    <s v=""/>
    <m/>
    <m/>
    <m/>
    <m/>
    <s v=""/>
    <n v="0"/>
    <s v=""/>
    <n v="0"/>
    <s v=""/>
    <s v=""/>
    <s v=""/>
    <m/>
    <s v=""/>
    <s v=""/>
    <s v=""/>
  </r>
  <r>
    <x v="2"/>
    <n v="661"/>
    <m/>
    <x v="6"/>
    <x v="3"/>
    <m/>
    <m/>
    <s v=""/>
    <m/>
    <m/>
    <s v=""/>
    <m/>
    <s v=""/>
    <m/>
    <s v=""/>
    <m/>
    <s v=""/>
    <m/>
    <m/>
    <m/>
    <m/>
    <s v=""/>
    <n v="0"/>
    <s v=""/>
    <n v="0"/>
    <s v=""/>
    <s v=""/>
    <s v=""/>
    <m/>
    <s v=""/>
    <s v=""/>
    <s v=""/>
  </r>
  <r>
    <x v="2"/>
    <n v="662"/>
    <m/>
    <x v="6"/>
    <x v="3"/>
    <m/>
    <m/>
    <s v=""/>
    <m/>
    <m/>
    <s v=""/>
    <m/>
    <s v=""/>
    <m/>
    <s v=""/>
    <m/>
    <s v=""/>
    <m/>
    <m/>
    <m/>
    <m/>
    <s v=""/>
    <n v="0"/>
    <s v=""/>
    <n v="0"/>
    <s v=""/>
    <s v=""/>
    <s v=""/>
    <m/>
    <s v=""/>
    <s v=""/>
    <s v=""/>
  </r>
  <r>
    <x v="2"/>
    <n v="663"/>
    <m/>
    <x v="6"/>
    <x v="3"/>
    <m/>
    <m/>
    <s v=""/>
    <m/>
    <m/>
    <s v=""/>
    <m/>
    <s v=""/>
    <m/>
    <s v=""/>
    <m/>
    <s v=""/>
    <m/>
    <m/>
    <m/>
    <m/>
    <s v=""/>
    <n v="0"/>
    <s v=""/>
    <n v="0"/>
    <s v=""/>
    <s v=""/>
    <s v=""/>
    <m/>
    <s v=""/>
    <s v=""/>
    <s v=""/>
  </r>
  <r>
    <x v="2"/>
    <n v="664"/>
    <m/>
    <x v="6"/>
    <x v="3"/>
    <m/>
    <m/>
    <s v=""/>
    <m/>
    <m/>
    <s v=""/>
    <m/>
    <s v=""/>
    <m/>
    <s v=""/>
    <m/>
    <s v=""/>
    <m/>
    <m/>
    <m/>
    <m/>
    <s v=""/>
    <n v="0"/>
    <s v=""/>
    <n v="0"/>
    <s v=""/>
    <s v=""/>
    <s v=""/>
    <m/>
    <s v=""/>
    <s v=""/>
    <s v=""/>
  </r>
  <r>
    <x v="2"/>
    <n v="665"/>
    <m/>
    <x v="6"/>
    <x v="3"/>
    <m/>
    <m/>
    <s v=""/>
    <m/>
    <m/>
    <s v=""/>
    <m/>
    <s v=""/>
    <m/>
    <s v=""/>
    <m/>
    <s v=""/>
    <m/>
    <m/>
    <m/>
    <m/>
    <s v=""/>
    <n v="0"/>
    <s v=""/>
    <n v="0"/>
    <s v=""/>
    <s v=""/>
    <s v=""/>
    <m/>
    <s v=""/>
    <s v=""/>
    <s v=""/>
  </r>
  <r>
    <x v="2"/>
    <n v="666"/>
    <m/>
    <x v="6"/>
    <x v="3"/>
    <m/>
    <m/>
    <s v=""/>
    <m/>
    <m/>
    <s v=""/>
    <m/>
    <s v=""/>
    <m/>
    <s v=""/>
    <m/>
    <s v=""/>
    <m/>
    <m/>
    <m/>
    <m/>
    <s v=""/>
    <n v="0"/>
    <s v=""/>
    <n v="0"/>
    <s v=""/>
    <s v=""/>
    <s v=""/>
    <m/>
    <s v=""/>
    <s v=""/>
    <s v=""/>
  </r>
  <r>
    <x v="2"/>
    <n v="667"/>
    <m/>
    <x v="6"/>
    <x v="3"/>
    <m/>
    <m/>
    <s v=""/>
    <m/>
    <m/>
    <s v=""/>
    <m/>
    <s v=""/>
    <m/>
    <s v=""/>
    <m/>
    <s v=""/>
    <m/>
    <m/>
    <m/>
    <m/>
    <s v=""/>
    <n v="0"/>
    <s v=""/>
    <n v="0"/>
    <s v=""/>
    <s v=""/>
    <s v=""/>
    <m/>
    <s v=""/>
    <s v=""/>
    <s v=""/>
  </r>
  <r>
    <x v="2"/>
    <n v="668"/>
    <m/>
    <x v="6"/>
    <x v="3"/>
    <m/>
    <m/>
    <s v=""/>
    <m/>
    <m/>
    <s v=""/>
    <m/>
    <s v=""/>
    <m/>
    <s v=""/>
    <m/>
    <s v=""/>
    <m/>
    <m/>
    <m/>
    <m/>
    <s v=""/>
    <n v="0"/>
    <s v=""/>
    <n v="0"/>
    <s v=""/>
    <s v=""/>
    <s v=""/>
    <m/>
    <s v=""/>
    <s v=""/>
    <s v=""/>
  </r>
  <r>
    <x v="2"/>
    <n v="669"/>
    <m/>
    <x v="6"/>
    <x v="3"/>
    <m/>
    <m/>
    <s v=""/>
    <m/>
    <m/>
    <s v=""/>
    <m/>
    <s v=""/>
    <m/>
    <s v=""/>
    <m/>
    <s v=""/>
    <m/>
    <m/>
    <m/>
    <m/>
    <s v=""/>
    <n v="0"/>
    <s v=""/>
    <n v="0"/>
    <s v=""/>
    <s v=""/>
    <s v=""/>
    <m/>
    <s v=""/>
    <s v=""/>
    <s v=""/>
  </r>
  <r>
    <x v="2"/>
    <n v="670"/>
    <m/>
    <x v="6"/>
    <x v="3"/>
    <m/>
    <m/>
    <s v=""/>
    <m/>
    <m/>
    <s v=""/>
    <m/>
    <s v=""/>
    <m/>
    <s v=""/>
    <m/>
    <s v=""/>
    <m/>
    <m/>
    <m/>
    <m/>
    <s v=""/>
    <n v="0"/>
    <s v=""/>
    <n v="0"/>
    <s v=""/>
    <s v=""/>
    <s v=""/>
    <m/>
    <s v=""/>
    <s v=""/>
    <s v=""/>
  </r>
  <r>
    <x v="2"/>
    <n v="671"/>
    <m/>
    <x v="6"/>
    <x v="3"/>
    <m/>
    <m/>
    <s v=""/>
    <m/>
    <m/>
    <s v=""/>
    <m/>
    <s v=""/>
    <m/>
    <s v=""/>
    <m/>
    <s v=""/>
    <m/>
    <m/>
    <m/>
    <m/>
    <s v=""/>
    <n v="0"/>
    <s v=""/>
    <n v="0"/>
    <s v=""/>
    <s v=""/>
    <s v=""/>
    <m/>
    <s v=""/>
    <s v=""/>
    <s v=""/>
  </r>
  <r>
    <x v="2"/>
    <n v="672"/>
    <m/>
    <x v="6"/>
    <x v="3"/>
    <m/>
    <m/>
    <s v=""/>
    <m/>
    <m/>
    <s v=""/>
    <m/>
    <s v=""/>
    <m/>
    <s v=""/>
    <m/>
    <s v=""/>
    <m/>
    <m/>
    <m/>
    <m/>
    <s v=""/>
    <n v="0"/>
    <s v=""/>
    <n v="0"/>
    <s v=""/>
    <s v=""/>
    <s v=""/>
    <m/>
    <s v=""/>
    <s v=""/>
    <s v=""/>
  </r>
  <r>
    <x v="2"/>
    <n v="673"/>
    <m/>
    <x v="6"/>
    <x v="3"/>
    <m/>
    <m/>
    <s v=""/>
    <m/>
    <m/>
    <s v=""/>
    <m/>
    <s v=""/>
    <m/>
    <s v=""/>
    <m/>
    <s v=""/>
    <m/>
    <m/>
    <m/>
    <m/>
    <s v=""/>
    <n v="0"/>
    <s v=""/>
    <n v="0"/>
    <s v=""/>
    <s v=""/>
    <s v=""/>
    <m/>
    <s v=""/>
    <s v=""/>
    <s v=""/>
  </r>
  <r>
    <x v="2"/>
    <n v="674"/>
    <m/>
    <x v="6"/>
    <x v="3"/>
    <m/>
    <m/>
    <s v=""/>
    <m/>
    <m/>
    <s v=""/>
    <m/>
    <s v=""/>
    <m/>
    <s v=""/>
    <m/>
    <s v=""/>
    <m/>
    <m/>
    <m/>
    <m/>
    <s v=""/>
    <n v="0"/>
    <s v=""/>
    <n v="0"/>
    <s v=""/>
    <s v=""/>
    <s v=""/>
    <m/>
    <s v=""/>
    <s v=""/>
    <s v=""/>
  </r>
  <r>
    <x v="2"/>
    <n v="675"/>
    <m/>
    <x v="6"/>
    <x v="3"/>
    <m/>
    <m/>
    <s v=""/>
    <m/>
    <m/>
    <s v=""/>
    <m/>
    <s v=""/>
    <m/>
    <s v=""/>
    <m/>
    <s v=""/>
    <m/>
    <m/>
    <m/>
    <m/>
    <s v=""/>
    <n v="0"/>
    <s v=""/>
    <n v="0"/>
    <s v=""/>
    <s v=""/>
    <s v=""/>
    <m/>
    <s v=""/>
    <s v=""/>
    <s v=""/>
  </r>
  <r>
    <x v="2"/>
    <n v="676"/>
    <m/>
    <x v="6"/>
    <x v="3"/>
    <m/>
    <m/>
    <s v=""/>
    <m/>
    <m/>
    <s v=""/>
    <m/>
    <s v=""/>
    <m/>
    <s v=""/>
    <m/>
    <s v=""/>
    <m/>
    <m/>
    <m/>
    <m/>
    <s v=""/>
    <n v="0"/>
    <s v=""/>
    <n v="0"/>
    <s v=""/>
    <s v=""/>
    <s v=""/>
    <m/>
    <s v=""/>
    <s v=""/>
    <s v=""/>
  </r>
  <r>
    <x v="2"/>
    <n v="677"/>
    <m/>
    <x v="6"/>
    <x v="3"/>
    <m/>
    <m/>
    <s v=""/>
    <m/>
    <m/>
    <s v=""/>
    <m/>
    <s v=""/>
    <m/>
    <s v=""/>
    <m/>
    <s v=""/>
    <m/>
    <m/>
    <m/>
    <m/>
    <s v=""/>
    <n v="0"/>
    <s v=""/>
    <n v="0"/>
    <s v=""/>
    <s v=""/>
    <s v=""/>
    <m/>
    <s v=""/>
    <s v=""/>
    <s v=""/>
  </r>
  <r>
    <x v="2"/>
    <n v="678"/>
    <m/>
    <x v="6"/>
    <x v="3"/>
    <m/>
    <m/>
    <s v=""/>
    <m/>
    <m/>
    <s v=""/>
    <m/>
    <s v=""/>
    <m/>
    <s v=""/>
    <m/>
    <s v=""/>
    <m/>
    <m/>
    <m/>
    <m/>
    <s v=""/>
    <n v="0"/>
    <s v=""/>
    <n v="0"/>
    <s v=""/>
    <s v=""/>
    <s v=""/>
    <m/>
    <s v=""/>
    <s v=""/>
    <s v=""/>
  </r>
  <r>
    <x v="2"/>
    <n v="679"/>
    <m/>
    <x v="6"/>
    <x v="3"/>
    <m/>
    <m/>
    <s v=""/>
    <m/>
    <m/>
    <s v=""/>
    <m/>
    <s v=""/>
    <m/>
    <s v=""/>
    <m/>
    <s v=""/>
    <m/>
    <m/>
    <m/>
    <m/>
    <s v=""/>
    <n v="0"/>
    <s v=""/>
    <n v="0"/>
    <s v=""/>
    <s v=""/>
    <s v=""/>
    <m/>
    <s v=""/>
    <s v=""/>
    <s v=""/>
  </r>
  <r>
    <x v="2"/>
    <n v="680"/>
    <m/>
    <x v="6"/>
    <x v="3"/>
    <m/>
    <m/>
    <s v=""/>
    <m/>
    <m/>
    <s v=""/>
    <m/>
    <s v=""/>
    <m/>
    <s v=""/>
    <m/>
    <s v=""/>
    <m/>
    <m/>
    <m/>
    <m/>
    <s v=""/>
    <n v="0"/>
    <s v=""/>
    <n v="0"/>
    <s v=""/>
    <s v=""/>
    <s v=""/>
    <m/>
    <s v=""/>
    <s v=""/>
    <s v=""/>
  </r>
  <r>
    <x v="2"/>
    <n v="681"/>
    <m/>
    <x v="6"/>
    <x v="3"/>
    <m/>
    <m/>
    <s v=""/>
    <m/>
    <m/>
    <s v=""/>
    <m/>
    <s v=""/>
    <m/>
    <s v=""/>
    <m/>
    <s v=""/>
    <m/>
    <m/>
    <m/>
    <m/>
    <s v=""/>
    <n v="0"/>
    <s v=""/>
    <n v="0"/>
    <s v=""/>
    <s v=""/>
    <s v=""/>
    <m/>
    <s v=""/>
    <s v=""/>
    <s v=""/>
  </r>
  <r>
    <x v="2"/>
    <n v="682"/>
    <m/>
    <x v="6"/>
    <x v="3"/>
    <m/>
    <m/>
    <s v=""/>
    <m/>
    <m/>
    <s v=""/>
    <m/>
    <s v=""/>
    <m/>
    <s v=""/>
    <m/>
    <s v=""/>
    <m/>
    <m/>
    <m/>
    <m/>
    <s v=""/>
    <n v="0"/>
    <s v=""/>
    <n v="0"/>
    <s v=""/>
    <s v=""/>
    <s v=""/>
    <m/>
    <s v=""/>
    <s v=""/>
    <s v=""/>
  </r>
  <r>
    <x v="2"/>
    <n v="683"/>
    <m/>
    <x v="6"/>
    <x v="3"/>
    <m/>
    <m/>
    <s v=""/>
    <m/>
    <m/>
    <s v=""/>
    <m/>
    <s v=""/>
    <m/>
    <s v=""/>
    <m/>
    <s v=""/>
    <m/>
    <m/>
    <m/>
    <m/>
    <s v=""/>
    <n v="0"/>
    <s v=""/>
    <n v="0"/>
    <s v=""/>
    <s v=""/>
    <s v=""/>
    <m/>
    <s v=""/>
    <s v=""/>
    <s v=""/>
  </r>
  <r>
    <x v="2"/>
    <n v="684"/>
    <m/>
    <x v="6"/>
    <x v="3"/>
    <m/>
    <m/>
    <s v=""/>
    <m/>
    <m/>
    <s v=""/>
    <m/>
    <s v=""/>
    <m/>
    <s v=""/>
    <m/>
    <s v=""/>
    <m/>
    <m/>
    <m/>
    <m/>
    <s v=""/>
    <n v="0"/>
    <s v=""/>
    <n v="0"/>
    <s v=""/>
    <s v=""/>
    <s v=""/>
    <m/>
    <s v=""/>
    <s v=""/>
    <s v=""/>
  </r>
  <r>
    <x v="2"/>
    <n v="685"/>
    <m/>
    <x v="6"/>
    <x v="3"/>
    <m/>
    <m/>
    <s v=""/>
    <m/>
    <m/>
    <s v=""/>
    <m/>
    <s v=""/>
    <m/>
    <s v=""/>
    <m/>
    <s v=""/>
    <m/>
    <m/>
    <m/>
    <m/>
    <s v=""/>
    <n v="0"/>
    <s v=""/>
    <n v="0"/>
    <s v=""/>
    <s v=""/>
    <s v=""/>
    <m/>
    <s v=""/>
    <s v=""/>
    <s v=""/>
  </r>
  <r>
    <x v="2"/>
    <n v="686"/>
    <m/>
    <x v="6"/>
    <x v="3"/>
    <m/>
    <m/>
    <s v=""/>
    <m/>
    <m/>
    <s v=""/>
    <m/>
    <s v=""/>
    <m/>
    <s v=""/>
    <m/>
    <s v=""/>
    <m/>
    <m/>
    <m/>
    <m/>
    <s v=""/>
    <n v="0"/>
    <s v=""/>
    <n v="0"/>
    <s v=""/>
    <s v=""/>
    <s v=""/>
    <m/>
    <s v=""/>
    <s v=""/>
    <s v=""/>
  </r>
  <r>
    <x v="2"/>
    <n v="687"/>
    <m/>
    <x v="6"/>
    <x v="3"/>
    <m/>
    <m/>
    <s v=""/>
    <m/>
    <m/>
    <s v=""/>
    <m/>
    <s v=""/>
    <m/>
    <s v=""/>
    <m/>
    <s v=""/>
    <m/>
    <m/>
    <m/>
    <m/>
    <s v=""/>
    <n v="0"/>
    <s v=""/>
    <n v="0"/>
    <s v=""/>
    <s v=""/>
    <s v=""/>
    <m/>
    <s v=""/>
    <s v=""/>
    <s v=""/>
  </r>
  <r>
    <x v="2"/>
    <n v="688"/>
    <m/>
    <x v="6"/>
    <x v="3"/>
    <m/>
    <m/>
    <s v=""/>
    <m/>
    <m/>
    <s v=""/>
    <m/>
    <s v=""/>
    <m/>
    <s v=""/>
    <m/>
    <s v=""/>
    <m/>
    <m/>
    <m/>
    <m/>
    <s v=""/>
    <n v="0"/>
    <s v=""/>
    <n v="0"/>
    <s v=""/>
    <s v=""/>
    <s v=""/>
    <m/>
    <s v=""/>
    <s v=""/>
    <s v=""/>
  </r>
  <r>
    <x v="2"/>
    <n v="689"/>
    <m/>
    <x v="6"/>
    <x v="3"/>
    <m/>
    <m/>
    <s v=""/>
    <m/>
    <m/>
    <s v=""/>
    <m/>
    <s v=""/>
    <m/>
    <s v=""/>
    <m/>
    <s v=""/>
    <m/>
    <m/>
    <m/>
    <m/>
    <s v=""/>
    <n v="0"/>
    <s v=""/>
    <n v="0"/>
    <s v=""/>
    <s v=""/>
    <s v=""/>
    <m/>
    <s v=""/>
    <s v=""/>
    <s v=""/>
  </r>
  <r>
    <x v="2"/>
    <n v="690"/>
    <m/>
    <x v="6"/>
    <x v="3"/>
    <m/>
    <m/>
    <s v=""/>
    <m/>
    <m/>
    <s v=""/>
    <m/>
    <s v=""/>
    <m/>
    <s v=""/>
    <m/>
    <s v=""/>
    <m/>
    <m/>
    <m/>
    <m/>
    <s v=""/>
    <n v="0"/>
    <s v=""/>
    <n v="0"/>
    <s v=""/>
    <s v=""/>
    <s v=""/>
    <m/>
    <s v=""/>
    <s v=""/>
    <s v=""/>
  </r>
  <r>
    <x v="2"/>
    <n v="691"/>
    <m/>
    <x v="6"/>
    <x v="3"/>
    <m/>
    <m/>
    <s v=""/>
    <m/>
    <m/>
    <s v=""/>
    <m/>
    <s v=""/>
    <m/>
    <s v=""/>
    <m/>
    <s v=""/>
    <m/>
    <m/>
    <m/>
    <m/>
    <s v=""/>
    <n v="0"/>
    <s v=""/>
    <n v="0"/>
    <s v=""/>
    <s v=""/>
    <s v=""/>
    <m/>
    <s v=""/>
    <s v=""/>
    <s v=""/>
  </r>
  <r>
    <x v="2"/>
    <n v="692"/>
    <m/>
    <x v="6"/>
    <x v="3"/>
    <m/>
    <m/>
    <s v=""/>
    <m/>
    <m/>
    <s v=""/>
    <m/>
    <s v=""/>
    <m/>
    <s v=""/>
    <m/>
    <s v=""/>
    <m/>
    <m/>
    <m/>
    <m/>
    <s v=""/>
    <n v="0"/>
    <s v=""/>
    <n v="0"/>
    <s v=""/>
    <s v=""/>
    <s v=""/>
    <m/>
    <s v=""/>
    <s v=""/>
    <s v=""/>
  </r>
  <r>
    <x v="2"/>
    <n v="693"/>
    <m/>
    <x v="6"/>
    <x v="3"/>
    <m/>
    <m/>
    <s v=""/>
    <m/>
    <m/>
    <s v=""/>
    <m/>
    <s v=""/>
    <m/>
    <s v=""/>
    <m/>
    <s v=""/>
    <m/>
    <m/>
    <m/>
    <m/>
    <s v=""/>
    <n v="0"/>
    <s v=""/>
    <n v="0"/>
    <s v=""/>
    <s v=""/>
    <s v=""/>
    <m/>
    <s v=""/>
    <s v=""/>
    <s v=""/>
  </r>
  <r>
    <x v="2"/>
    <n v="694"/>
    <m/>
    <x v="6"/>
    <x v="3"/>
    <m/>
    <m/>
    <s v=""/>
    <m/>
    <m/>
    <s v=""/>
    <m/>
    <s v=""/>
    <m/>
    <s v=""/>
    <m/>
    <s v=""/>
    <m/>
    <m/>
    <m/>
    <m/>
    <s v=""/>
    <n v="0"/>
    <s v=""/>
    <n v="0"/>
    <s v=""/>
    <s v=""/>
    <s v=""/>
    <m/>
    <s v=""/>
    <s v=""/>
    <s v=""/>
  </r>
  <r>
    <x v="2"/>
    <n v="695"/>
    <m/>
    <x v="6"/>
    <x v="3"/>
    <m/>
    <m/>
    <s v=""/>
    <m/>
    <m/>
    <s v=""/>
    <m/>
    <s v=""/>
    <m/>
    <s v=""/>
    <m/>
    <s v=""/>
    <m/>
    <m/>
    <m/>
    <m/>
    <s v=""/>
    <n v="0"/>
    <s v=""/>
    <n v="0"/>
    <s v=""/>
    <s v=""/>
    <s v=""/>
    <m/>
    <s v=""/>
    <s v=""/>
    <s v=""/>
  </r>
  <r>
    <x v="2"/>
    <n v="696"/>
    <m/>
    <x v="6"/>
    <x v="3"/>
    <m/>
    <m/>
    <s v=""/>
    <m/>
    <m/>
    <s v=""/>
    <m/>
    <s v=""/>
    <m/>
    <s v=""/>
    <m/>
    <s v=""/>
    <m/>
    <m/>
    <m/>
    <m/>
    <s v=""/>
    <n v="0"/>
    <s v=""/>
    <n v="0"/>
    <s v=""/>
    <s v=""/>
    <s v=""/>
    <m/>
    <s v=""/>
    <s v=""/>
    <s v=""/>
  </r>
  <r>
    <x v="2"/>
    <n v="697"/>
    <m/>
    <x v="6"/>
    <x v="3"/>
    <m/>
    <m/>
    <s v=""/>
    <m/>
    <m/>
    <s v=""/>
    <m/>
    <s v=""/>
    <m/>
    <s v=""/>
    <m/>
    <s v=""/>
    <m/>
    <m/>
    <m/>
    <m/>
    <s v=""/>
    <n v="0"/>
    <s v=""/>
    <n v="0"/>
    <s v=""/>
    <s v=""/>
    <s v=""/>
    <m/>
    <s v=""/>
    <s v=""/>
    <s v=""/>
  </r>
  <r>
    <x v="2"/>
    <n v="698"/>
    <m/>
    <x v="6"/>
    <x v="3"/>
    <m/>
    <m/>
    <s v=""/>
    <m/>
    <m/>
    <s v=""/>
    <m/>
    <s v=""/>
    <m/>
    <s v=""/>
    <m/>
    <s v=""/>
    <m/>
    <m/>
    <m/>
    <m/>
    <s v=""/>
    <n v="0"/>
    <s v=""/>
    <n v="0"/>
    <s v=""/>
    <s v=""/>
    <s v=""/>
    <m/>
    <s v=""/>
    <s v=""/>
    <s v=""/>
  </r>
  <r>
    <x v="2"/>
    <n v="699"/>
    <m/>
    <x v="6"/>
    <x v="3"/>
    <m/>
    <m/>
    <s v=""/>
    <m/>
    <m/>
    <s v=""/>
    <m/>
    <s v=""/>
    <m/>
    <s v=""/>
    <m/>
    <s v=""/>
    <m/>
    <m/>
    <m/>
    <m/>
    <s v=""/>
    <n v="0"/>
    <s v=""/>
    <n v="0"/>
    <s v=""/>
    <s v=""/>
    <s v=""/>
    <m/>
    <s v=""/>
    <s v=""/>
    <s v=""/>
  </r>
  <r>
    <x v="2"/>
    <n v="700"/>
    <m/>
    <x v="6"/>
    <x v="3"/>
    <m/>
    <m/>
    <s v=""/>
    <m/>
    <m/>
    <s v=""/>
    <m/>
    <s v=""/>
    <m/>
    <s v=""/>
    <m/>
    <s v=""/>
    <m/>
    <m/>
    <m/>
    <m/>
    <s v=""/>
    <n v="0"/>
    <s v=""/>
    <n v="0"/>
    <s v=""/>
    <s v=""/>
    <s v=""/>
    <m/>
    <s v=""/>
    <s v=""/>
    <s v=""/>
  </r>
  <r>
    <x v="2"/>
    <n v="701"/>
    <m/>
    <x v="6"/>
    <x v="3"/>
    <m/>
    <m/>
    <s v=""/>
    <m/>
    <m/>
    <s v=""/>
    <m/>
    <s v=""/>
    <m/>
    <s v=""/>
    <m/>
    <s v=""/>
    <m/>
    <m/>
    <m/>
    <m/>
    <s v=""/>
    <n v="0"/>
    <s v=""/>
    <n v="0"/>
    <s v=""/>
    <s v=""/>
    <s v=""/>
    <m/>
    <s v=""/>
    <s v=""/>
    <s v=""/>
  </r>
  <r>
    <x v="2"/>
    <n v="702"/>
    <m/>
    <x v="6"/>
    <x v="3"/>
    <m/>
    <m/>
    <s v=""/>
    <m/>
    <m/>
    <s v=""/>
    <m/>
    <s v=""/>
    <m/>
    <s v=""/>
    <m/>
    <s v=""/>
    <m/>
    <m/>
    <m/>
    <m/>
    <s v=""/>
    <n v="0"/>
    <s v=""/>
    <n v="0"/>
    <s v=""/>
    <s v=""/>
    <s v=""/>
    <m/>
    <s v=""/>
    <s v=""/>
    <s v=""/>
  </r>
  <r>
    <x v="2"/>
    <n v="703"/>
    <m/>
    <x v="6"/>
    <x v="3"/>
    <m/>
    <m/>
    <s v=""/>
    <m/>
    <m/>
    <s v=""/>
    <m/>
    <s v=""/>
    <m/>
    <s v=""/>
    <m/>
    <s v=""/>
    <m/>
    <m/>
    <m/>
    <m/>
    <s v=""/>
    <n v="0"/>
    <s v=""/>
    <n v="0"/>
    <s v=""/>
    <s v=""/>
    <s v=""/>
    <m/>
    <s v=""/>
    <s v=""/>
    <s v=""/>
  </r>
  <r>
    <x v="2"/>
    <n v="704"/>
    <m/>
    <x v="6"/>
    <x v="3"/>
    <m/>
    <m/>
    <s v=""/>
    <m/>
    <m/>
    <s v=""/>
    <m/>
    <s v=""/>
    <m/>
    <s v=""/>
    <m/>
    <s v=""/>
    <m/>
    <m/>
    <m/>
    <m/>
    <s v=""/>
    <n v="0"/>
    <s v=""/>
    <n v="0"/>
    <s v=""/>
    <s v=""/>
    <s v=""/>
    <m/>
    <s v=""/>
    <s v=""/>
    <s v=""/>
  </r>
  <r>
    <x v="2"/>
    <n v="705"/>
    <m/>
    <x v="6"/>
    <x v="3"/>
    <m/>
    <m/>
    <s v=""/>
    <m/>
    <m/>
    <s v=""/>
    <m/>
    <s v=""/>
    <m/>
    <s v=""/>
    <m/>
    <s v=""/>
    <m/>
    <m/>
    <m/>
    <m/>
    <s v=""/>
    <n v="0"/>
    <s v=""/>
    <n v="0"/>
    <s v=""/>
    <s v=""/>
    <s v=""/>
    <m/>
    <s v=""/>
    <s v=""/>
    <s v=""/>
  </r>
  <r>
    <x v="2"/>
    <n v="706"/>
    <m/>
    <x v="6"/>
    <x v="3"/>
    <m/>
    <m/>
    <s v=""/>
    <m/>
    <m/>
    <s v=""/>
    <m/>
    <s v=""/>
    <m/>
    <s v=""/>
    <m/>
    <s v=""/>
    <m/>
    <m/>
    <m/>
    <m/>
    <s v=""/>
    <n v="0"/>
    <s v=""/>
    <n v="0"/>
    <s v=""/>
    <s v=""/>
    <s v=""/>
    <m/>
    <s v=""/>
    <s v=""/>
    <s v=""/>
  </r>
  <r>
    <x v="2"/>
    <n v="707"/>
    <m/>
    <x v="6"/>
    <x v="3"/>
    <m/>
    <m/>
    <s v=""/>
    <m/>
    <m/>
    <s v=""/>
    <m/>
    <s v=""/>
    <m/>
    <s v=""/>
    <m/>
    <s v=""/>
    <m/>
    <m/>
    <m/>
    <m/>
    <s v=""/>
    <n v="0"/>
    <s v=""/>
    <n v="0"/>
    <s v=""/>
    <s v=""/>
    <s v=""/>
    <m/>
    <s v=""/>
    <s v=""/>
    <s v=""/>
  </r>
  <r>
    <x v="2"/>
    <n v="708"/>
    <m/>
    <x v="6"/>
    <x v="3"/>
    <m/>
    <m/>
    <s v=""/>
    <m/>
    <m/>
    <s v=""/>
    <m/>
    <s v=""/>
    <m/>
    <s v=""/>
    <m/>
    <s v=""/>
    <m/>
    <m/>
    <m/>
    <m/>
    <s v=""/>
    <n v="0"/>
    <s v=""/>
    <n v="0"/>
    <s v=""/>
    <s v=""/>
    <s v=""/>
    <m/>
    <s v=""/>
    <s v=""/>
    <s v=""/>
  </r>
  <r>
    <x v="2"/>
    <n v="709"/>
    <m/>
    <x v="6"/>
    <x v="3"/>
    <m/>
    <m/>
    <s v=""/>
    <m/>
    <m/>
    <s v=""/>
    <m/>
    <s v=""/>
    <m/>
    <s v=""/>
    <m/>
    <s v=""/>
    <m/>
    <m/>
    <m/>
    <m/>
    <s v=""/>
    <n v="0"/>
    <s v=""/>
    <n v="0"/>
    <s v=""/>
    <s v=""/>
    <s v=""/>
    <m/>
    <s v=""/>
    <s v=""/>
    <s v=""/>
  </r>
  <r>
    <x v="2"/>
    <n v="710"/>
    <m/>
    <x v="6"/>
    <x v="3"/>
    <m/>
    <m/>
    <s v=""/>
    <m/>
    <m/>
    <s v=""/>
    <m/>
    <s v=""/>
    <m/>
    <s v=""/>
    <m/>
    <s v=""/>
    <m/>
    <m/>
    <m/>
    <m/>
    <s v=""/>
    <n v="0"/>
    <s v=""/>
    <n v="0"/>
    <s v=""/>
    <s v=""/>
    <s v=""/>
    <m/>
    <s v=""/>
    <s v=""/>
    <s v=""/>
  </r>
  <r>
    <x v="2"/>
    <n v="711"/>
    <m/>
    <x v="6"/>
    <x v="3"/>
    <m/>
    <m/>
    <s v=""/>
    <m/>
    <m/>
    <s v=""/>
    <m/>
    <s v=""/>
    <m/>
    <s v=""/>
    <m/>
    <s v=""/>
    <m/>
    <m/>
    <m/>
    <m/>
    <s v=""/>
    <n v="0"/>
    <s v=""/>
    <n v="0"/>
    <s v=""/>
    <s v=""/>
    <s v=""/>
    <m/>
    <s v=""/>
    <s v=""/>
    <s v=""/>
  </r>
  <r>
    <x v="2"/>
    <n v="712"/>
    <m/>
    <x v="6"/>
    <x v="3"/>
    <m/>
    <m/>
    <s v=""/>
    <m/>
    <m/>
    <s v=""/>
    <m/>
    <s v=""/>
    <m/>
    <s v=""/>
    <m/>
    <s v=""/>
    <m/>
    <m/>
    <m/>
    <m/>
    <s v=""/>
    <n v="0"/>
    <s v=""/>
    <n v="0"/>
    <s v=""/>
    <s v=""/>
    <s v=""/>
    <m/>
    <s v=""/>
    <s v=""/>
    <s v=""/>
  </r>
  <r>
    <x v="2"/>
    <n v="713"/>
    <m/>
    <x v="6"/>
    <x v="3"/>
    <m/>
    <m/>
    <s v=""/>
    <m/>
    <m/>
    <s v=""/>
    <m/>
    <s v=""/>
    <m/>
    <s v=""/>
    <m/>
    <s v=""/>
    <m/>
    <m/>
    <m/>
    <m/>
    <s v=""/>
    <n v="0"/>
    <s v=""/>
    <n v="0"/>
    <s v=""/>
    <s v=""/>
    <s v=""/>
    <m/>
    <s v=""/>
    <s v=""/>
    <s v=""/>
  </r>
  <r>
    <x v="2"/>
    <n v="714"/>
    <m/>
    <x v="6"/>
    <x v="3"/>
    <m/>
    <m/>
    <s v=""/>
    <m/>
    <m/>
    <s v=""/>
    <m/>
    <s v=""/>
    <m/>
    <s v=""/>
    <m/>
    <s v=""/>
    <m/>
    <m/>
    <m/>
    <m/>
    <s v=""/>
    <n v="0"/>
    <s v=""/>
    <n v="0"/>
    <s v=""/>
    <s v=""/>
    <s v=""/>
    <m/>
    <s v=""/>
    <s v=""/>
    <s v=""/>
  </r>
  <r>
    <x v="2"/>
    <n v="715"/>
    <m/>
    <x v="6"/>
    <x v="3"/>
    <m/>
    <m/>
    <s v=""/>
    <m/>
    <m/>
    <s v=""/>
    <m/>
    <s v=""/>
    <m/>
    <s v=""/>
    <m/>
    <s v=""/>
    <m/>
    <m/>
    <m/>
    <m/>
    <s v=""/>
    <n v="0"/>
    <s v=""/>
    <n v="0"/>
    <s v=""/>
    <s v=""/>
    <s v=""/>
    <m/>
    <s v=""/>
    <s v=""/>
    <s v=""/>
  </r>
  <r>
    <x v="2"/>
    <n v="716"/>
    <m/>
    <x v="6"/>
    <x v="3"/>
    <m/>
    <m/>
    <s v=""/>
    <m/>
    <m/>
    <s v=""/>
    <m/>
    <s v=""/>
    <m/>
    <s v=""/>
    <m/>
    <s v=""/>
    <m/>
    <m/>
    <m/>
    <m/>
    <s v=""/>
    <n v="0"/>
    <s v=""/>
    <n v="0"/>
    <s v=""/>
    <s v=""/>
    <s v=""/>
    <m/>
    <s v=""/>
    <s v=""/>
    <s v=""/>
  </r>
  <r>
    <x v="2"/>
    <n v="717"/>
    <m/>
    <x v="6"/>
    <x v="3"/>
    <m/>
    <m/>
    <s v=""/>
    <m/>
    <m/>
    <s v=""/>
    <m/>
    <s v=""/>
    <m/>
    <s v=""/>
    <m/>
    <s v=""/>
    <m/>
    <m/>
    <m/>
    <m/>
    <s v=""/>
    <n v="0"/>
    <s v=""/>
    <n v="0"/>
    <s v=""/>
    <s v=""/>
    <s v=""/>
    <m/>
    <s v=""/>
    <s v=""/>
    <s v=""/>
  </r>
  <r>
    <x v="2"/>
    <n v="718"/>
    <m/>
    <x v="6"/>
    <x v="3"/>
    <m/>
    <m/>
    <s v=""/>
    <m/>
    <m/>
    <s v=""/>
    <m/>
    <s v=""/>
    <m/>
    <s v=""/>
    <m/>
    <s v=""/>
    <m/>
    <m/>
    <m/>
    <m/>
    <s v=""/>
    <n v="0"/>
    <s v=""/>
    <n v="0"/>
    <s v=""/>
    <s v=""/>
    <s v=""/>
    <m/>
    <s v=""/>
    <s v=""/>
    <s v=""/>
  </r>
  <r>
    <x v="2"/>
    <n v="719"/>
    <m/>
    <x v="6"/>
    <x v="3"/>
    <m/>
    <m/>
    <s v=""/>
    <m/>
    <m/>
    <s v=""/>
    <m/>
    <s v=""/>
    <m/>
    <s v=""/>
    <m/>
    <s v=""/>
    <m/>
    <m/>
    <m/>
    <m/>
    <s v=""/>
    <n v="0"/>
    <s v=""/>
    <n v="0"/>
    <s v=""/>
    <s v=""/>
    <s v=""/>
    <m/>
    <s v=""/>
    <s v=""/>
    <s v=""/>
  </r>
  <r>
    <x v="2"/>
    <n v="720"/>
    <m/>
    <x v="6"/>
    <x v="3"/>
    <m/>
    <m/>
    <s v=""/>
    <m/>
    <m/>
    <s v=""/>
    <m/>
    <s v=""/>
    <m/>
    <s v=""/>
    <m/>
    <s v=""/>
    <m/>
    <m/>
    <m/>
    <m/>
    <s v=""/>
    <n v="0"/>
    <s v=""/>
    <n v="0"/>
    <s v=""/>
    <s v=""/>
    <s v=""/>
    <m/>
    <s v=""/>
    <s v=""/>
    <s v=""/>
  </r>
  <r>
    <x v="2"/>
    <n v="721"/>
    <m/>
    <x v="6"/>
    <x v="3"/>
    <m/>
    <m/>
    <s v=""/>
    <m/>
    <m/>
    <s v=""/>
    <m/>
    <s v=""/>
    <m/>
    <s v=""/>
    <m/>
    <s v=""/>
    <m/>
    <m/>
    <m/>
    <m/>
    <s v=""/>
    <n v="0"/>
    <s v=""/>
    <n v="0"/>
    <s v=""/>
    <s v=""/>
    <s v=""/>
    <m/>
    <s v=""/>
    <s v=""/>
    <s v=""/>
  </r>
  <r>
    <x v="2"/>
    <n v="722"/>
    <m/>
    <x v="6"/>
    <x v="3"/>
    <m/>
    <m/>
    <s v=""/>
    <m/>
    <m/>
    <s v=""/>
    <m/>
    <s v=""/>
    <m/>
    <s v=""/>
    <m/>
    <s v=""/>
    <m/>
    <m/>
    <m/>
    <m/>
    <s v=""/>
    <n v="0"/>
    <s v=""/>
    <n v="0"/>
    <s v=""/>
    <s v=""/>
    <s v=""/>
    <m/>
    <s v=""/>
    <s v=""/>
    <s v=""/>
  </r>
  <r>
    <x v="2"/>
    <n v="723"/>
    <m/>
    <x v="6"/>
    <x v="3"/>
    <m/>
    <m/>
    <s v=""/>
    <m/>
    <m/>
    <s v=""/>
    <m/>
    <s v=""/>
    <m/>
    <s v=""/>
    <m/>
    <s v=""/>
    <m/>
    <m/>
    <m/>
    <m/>
    <s v=""/>
    <n v="0"/>
    <s v=""/>
    <n v="0"/>
    <s v=""/>
    <s v=""/>
    <s v=""/>
    <m/>
    <s v=""/>
    <s v=""/>
    <s v=""/>
  </r>
  <r>
    <x v="2"/>
    <n v="724"/>
    <m/>
    <x v="6"/>
    <x v="3"/>
    <m/>
    <m/>
    <s v=""/>
    <m/>
    <m/>
    <s v=""/>
    <m/>
    <s v=""/>
    <m/>
    <s v=""/>
    <m/>
    <s v=""/>
    <m/>
    <m/>
    <m/>
    <m/>
    <s v=""/>
    <n v="0"/>
    <s v=""/>
    <n v="0"/>
    <s v=""/>
    <s v=""/>
    <s v=""/>
    <m/>
    <s v=""/>
    <s v=""/>
    <s v=""/>
  </r>
  <r>
    <x v="2"/>
    <n v="725"/>
    <m/>
    <x v="6"/>
    <x v="3"/>
    <m/>
    <m/>
    <s v=""/>
    <m/>
    <m/>
    <s v=""/>
    <m/>
    <s v=""/>
    <m/>
    <s v=""/>
    <m/>
    <s v=""/>
    <m/>
    <m/>
    <m/>
    <m/>
    <s v=""/>
    <n v="0"/>
    <s v=""/>
    <n v="0"/>
    <s v=""/>
    <s v=""/>
    <s v=""/>
    <m/>
    <s v=""/>
    <s v=""/>
    <s v=""/>
  </r>
  <r>
    <x v="2"/>
    <n v="726"/>
    <m/>
    <x v="6"/>
    <x v="3"/>
    <m/>
    <m/>
    <s v=""/>
    <m/>
    <m/>
    <s v=""/>
    <m/>
    <s v=""/>
    <m/>
    <s v=""/>
    <m/>
    <s v=""/>
    <m/>
    <m/>
    <m/>
    <m/>
    <s v=""/>
    <n v="0"/>
    <s v=""/>
    <n v="0"/>
    <s v=""/>
    <s v=""/>
    <s v=""/>
    <m/>
    <s v=""/>
    <s v=""/>
    <s v=""/>
  </r>
  <r>
    <x v="2"/>
    <n v="727"/>
    <m/>
    <x v="6"/>
    <x v="3"/>
    <m/>
    <m/>
    <s v=""/>
    <m/>
    <m/>
    <s v=""/>
    <m/>
    <s v=""/>
    <m/>
    <s v=""/>
    <m/>
    <s v=""/>
    <m/>
    <m/>
    <m/>
    <m/>
    <s v=""/>
    <n v="0"/>
    <s v=""/>
    <n v="0"/>
    <s v=""/>
    <s v=""/>
    <s v=""/>
    <m/>
    <s v=""/>
    <s v=""/>
    <s v=""/>
  </r>
  <r>
    <x v="2"/>
    <n v="728"/>
    <m/>
    <x v="6"/>
    <x v="3"/>
    <m/>
    <m/>
    <s v=""/>
    <m/>
    <m/>
    <s v=""/>
    <m/>
    <s v=""/>
    <m/>
    <s v=""/>
    <m/>
    <s v=""/>
    <m/>
    <m/>
    <m/>
    <m/>
    <s v=""/>
    <n v="0"/>
    <s v=""/>
    <n v="0"/>
    <s v=""/>
    <s v=""/>
    <s v=""/>
    <m/>
    <s v=""/>
    <s v=""/>
    <s v=""/>
  </r>
  <r>
    <x v="2"/>
    <n v="729"/>
    <m/>
    <x v="6"/>
    <x v="3"/>
    <m/>
    <m/>
    <s v=""/>
    <m/>
    <m/>
    <s v=""/>
    <m/>
    <s v=""/>
    <m/>
    <s v=""/>
    <m/>
    <s v=""/>
    <m/>
    <m/>
    <m/>
    <m/>
    <s v=""/>
    <n v="0"/>
    <s v=""/>
    <n v="0"/>
    <s v=""/>
    <s v=""/>
    <s v=""/>
    <m/>
    <s v=""/>
    <s v=""/>
    <s v=""/>
  </r>
  <r>
    <x v="2"/>
    <n v="730"/>
    <m/>
    <x v="6"/>
    <x v="3"/>
    <m/>
    <m/>
    <s v=""/>
    <m/>
    <m/>
    <s v=""/>
    <m/>
    <s v=""/>
    <m/>
    <s v=""/>
    <m/>
    <s v=""/>
    <m/>
    <m/>
    <m/>
    <m/>
    <s v=""/>
    <n v="0"/>
    <s v=""/>
    <n v="0"/>
    <s v=""/>
    <s v=""/>
    <s v=""/>
    <m/>
    <s v=""/>
    <s v=""/>
    <s v=""/>
  </r>
  <r>
    <x v="2"/>
    <n v="731"/>
    <m/>
    <x v="6"/>
    <x v="3"/>
    <m/>
    <m/>
    <s v=""/>
    <m/>
    <m/>
    <s v=""/>
    <m/>
    <s v=""/>
    <m/>
    <s v=""/>
    <m/>
    <s v=""/>
    <m/>
    <m/>
    <m/>
    <m/>
    <s v=""/>
    <n v="0"/>
    <s v=""/>
    <n v="0"/>
    <s v=""/>
    <s v=""/>
    <s v=""/>
    <m/>
    <s v=""/>
    <s v=""/>
    <s v=""/>
  </r>
  <r>
    <x v="2"/>
    <n v="732"/>
    <m/>
    <x v="6"/>
    <x v="3"/>
    <m/>
    <m/>
    <s v=""/>
    <m/>
    <m/>
    <s v=""/>
    <m/>
    <s v=""/>
    <m/>
    <s v=""/>
    <m/>
    <s v=""/>
    <m/>
    <m/>
    <m/>
    <m/>
    <s v=""/>
    <n v="0"/>
    <s v=""/>
    <n v="0"/>
    <s v=""/>
    <s v=""/>
    <s v=""/>
    <m/>
    <s v=""/>
    <s v=""/>
    <s v=""/>
  </r>
  <r>
    <x v="2"/>
    <n v="733"/>
    <m/>
    <x v="6"/>
    <x v="3"/>
    <m/>
    <m/>
    <s v=""/>
    <m/>
    <m/>
    <s v=""/>
    <m/>
    <s v=""/>
    <m/>
    <s v=""/>
    <m/>
    <s v=""/>
    <m/>
    <m/>
    <m/>
    <m/>
    <s v=""/>
    <n v="0"/>
    <s v=""/>
    <n v="0"/>
    <s v=""/>
    <s v=""/>
    <s v=""/>
    <m/>
    <s v=""/>
    <s v=""/>
    <s v=""/>
  </r>
  <r>
    <x v="2"/>
    <n v="734"/>
    <m/>
    <x v="6"/>
    <x v="3"/>
    <m/>
    <m/>
    <s v=""/>
    <m/>
    <m/>
    <s v=""/>
    <m/>
    <s v=""/>
    <m/>
    <s v=""/>
    <m/>
    <s v=""/>
    <m/>
    <m/>
    <m/>
    <m/>
    <s v=""/>
    <n v="0"/>
    <s v=""/>
    <n v="0"/>
    <s v=""/>
    <s v=""/>
    <s v=""/>
    <m/>
    <s v=""/>
    <s v=""/>
    <s v=""/>
  </r>
  <r>
    <x v="2"/>
    <n v="735"/>
    <m/>
    <x v="6"/>
    <x v="3"/>
    <m/>
    <m/>
    <s v=""/>
    <m/>
    <m/>
    <s v=""/>
    <m/>
    <s v=""/>
    <m/>
    <s v=""/>
    <m/>
    <s v=""/>
    <m/>
    <m/>
    <m/>
    <m/>
    <s v=""/>
    <n v="0"/>
    <s v=""/>
    <n v="0"/>
    <s v=""/>
    <s v=""/>
    <s v=""/>
    <m/>
    <s v=""/>
    <s v=""/>
    <s v=""/>
  </r>
  <r>
    <x v="2"/>
    <n v="736"/>
    <m/>
    <x v="6"/>
    <x v="3"/>
    <m/>
    <m/>
    <s v=""/>
    <m/>
    <m/>
    <s v=""/>
    <m/>
    <s v=""/>
    <m/>
    <s v=""/>
    <m/>
    <s v=""/>
    <m/>
    <m/>
    <m/>
    <m/>
    <s v=""/>
    <n v="0"/>
    <s v=""/>
    <n v="0"/>
    <s v=""/>
    <s v=""/>
    <s v=""/>
    <m/>
    <s v=""/>
    <s v=""/>
    <s v=""/>
  </r>
  <r>
    <x v="2"/>
    <n v="737"/>
    <m/>
    <x v="6"/>
    <x v="3"/>
    <m/>
    <m/>
    <s v=""/>
    <m/>
    <m/>
    <s v=""/>
    <m/>
    <s v=""/>
    <m/>
    <s v=""/>
    <m/>
    <s v=""/>
    <m/>
    <m/>
    <m/>
    <m/>
    <s v=""/>
    <n v="0"/>
    <s v=""/>
    <n v="0"/>
    <s v=""/>
    <s v=""/>
    <s v=""/>
    <m/>
    <s v=""/>
    <s v=""/>
    <s v=""/>
  </r>
  <r>
    <x v="2"/>
    <n v="738"/>
    <m/>
    <x v="6"/>
    <x v="3"/>
    <m/>
    <m/>
    <s v=""/>
    <m/>
    <m/>
    <s v=""/>
    <m/>
    <s v=""/>
    <m/>
    <s v=""/>
    <m/>
    <s v=""/>
    <m/>
    <m/>
    <m/>
    <m/>
    <s v=""/>
    <n v="0"/>
    <s v=""/>
    <n v="0"/>
    <s v=""/>
    <s v=""/>
    <s v=""/>
    <m/>
    <s v=""/>
    <s v=""/>
    <s v=""/>
  </r>
  <r>
    <x v="2"/>
    <n v="739"/>
    <m/>
    <x v="6"/>
    <x v="3"/>
    <m/>
    <m/>
    <s v=""/>
    <m/>
    <m/>
    <s v=""/>
    <m/>
    <s v=""/>
    <m/>
    <s v=""/>
    <m/>
    <s v=""/>
    <m/>
    <m/>
    <m/>
    <m/>
    <s v=""/>
    <n v="0"/>
    <s v=""/>
    <n v="0"/>
    <s v=""/>
    <s v=""/>
    <s v=""/>
    <m/>
    <s v=""/>
    <s v=""/>
    <s v=""/>
  </r>
  <r>
    <x v="2"/>
    <n v="740"/>
    <m/>
    <x v="6"/>
    <x v="3"/>
    <m/>
    <m/>
    <s v=""/>
    <m/>
    <m/>
    <s v=""/>
    <m/>
    <s v=""/>
    <m/>
    <s v=""/>
    <m/>
    <s v=""/>
    <m/>
    <m/>
    <m/>
    <m/>
    <s v=""/>
    <n v="0"/>
    <s v=""/>
    <n v="0"/>
    <s v=""/>
    <s v=""/>
    <s v=""/>
    <m/>
    <s v=""/>
    <s v=""/>
    <s v=""/>
  </r>
  <r>
    <x v="2"/>
    <n v="741"/>
    <m/>
    <x v="6"/>
    <x v="3"/>
    <m/>
    <m/>
    <s v=""/>
    <m/>
    <m/>
    <s v=""/>
    <m/>
    <s v=""/>
    <m/>
    <s v=""/>
    <m/>
    <s v=""/>
    <m/>
    <m/>
    <m/>
    <m/>
    <s v=""/>
    <n v="0"/>
    <s v=""/>
    <n v="0"/>
    <s v=""/>
    <s v=""/>
    <s v=""/>
    <m/>
    <s v=""/>
    <s v=""/>
    <s v=""/>
  </r>
  <r>
    <x v="2"/>
    <n v="742"/>
    <m/>
    <x v="6"/>
    <x v="3"/>
    <m/>
    <m/>
    <s v=""/>
    <m/>
    <m/>
    <s v=""/>
    <m/>
    <s v=""/>
    <m/>
    <s v=""/>
    <m/>
    <s v=""/>
    <m/>
    <m/>
    <m/>
    <m/>
    <s v=""/>
    <n v="0"/>
    <s v=""/>
    <n v="0"/>
    <s v=""/>
    <s v=""/>
    <s v=""/>
    <m/>
    <s v=""/>
    <s v=""/>
    <s v=""/>
  </r>
  <r>
    <x v="2"/>
    <n v="743"/>
    <m/>
    <x v="6"/>
    <x v="3"/>
    <m/>
    <m/>
    <s v=""/>
    <m/>
    <m/>
    <s v=""/>
    <m/>
    <s v=""/>
    <m/>
    <s v=""/>
    <m/>
    <s v=""/>
    <m/>
    <m/>
    <m/>
    <m/>
    <s v=""/>
    <n v="0"/>
    <s v=""/>
    <n v="0"/>
    <s v=""/>
    <s v=""/>
    <s v=""/>
    <m/>
    <s v=""/>
    <s v=""/>
    <s v=""/>
  </r>
  <r>
    <x v="2"/>
    <n v="744"/>
    <m/>
    <x v="6"/>
    <x v="3"/>
    <m/>
    <m/>
    <s v=""/>
    <m/>
    <m/>
    <s v=""/>
    <m/>
    <s v=""/>
    <m/>
    <s v=""/>
    <m/>
    <s v=""/>
    <m/>
    <m/>
    <m/>
    <m/>
    <s v=""/>
    <n v="0"/>
    <s v=""/>
    <n v="0"/>
    <s v=""/>
    <s v=""/>
    <s v=""/>
    <m/>
    <s v=""/>
    <s v=""/>
    <s v=""/>
  </r>
  <r>
    <x v="2"/>
    <n v="745"/>
    <m/>
    <x v="6"/>
    <x v="3"/>
    <m/>
    <m/>
    <s v=""/>
    <m/>
    <m/>
    <s v=""/>
    <m/>
    <s v=""/>
    <m/>
    <s v=""/>
    <m/>
    <s v=""/>
    <m/>
    <m/>
    <m/>
    <m/>
    <s v=""/>
    <n v="0"/>
    <s v=""/>
    <n v="0"/>
    <s v=""/>
    <s v=""/>
    <s v=""/>
    <m/>
    <s v=""/>
    <s v=""/>
    <s v=""/>
  </r>
  <r>
    <x v="2"/>
    <n v="746"/>
    <m/>
    <x v="6"/>
    <x v="3"/>
    <m/>
    <m/>
    <s v=""/>
    <m/>
    <m/>
    <s v=""/>
    <m/>
    <s v=""/>
    <m/>
    <s v=""/>
    <m/>
    <s v=""/>
    <m/>
    <m/>
    <m/>
    <m/>
    <s v=""/>
    <n v="0"/>
    <s v=""/>
    <n v="0"/>
    <s v=""/>
    <s v=""/>
    <s v=""/>
    <m/>
    <s v=""/>
    <s v=""/>
    <s v=""/>
  </r>
  <r>
    <x v="2"/>
    <n v="747"/>
    <m/>
    <x v="6"/>
    <x v="3"/>
    <m/>
    <m/>
    <s v=""/>
    <m/>
    <m/>
    <s v=""/>
    <m/>
    <s v=""/>
    <m/>
    <s v=""/>
    <m/>
    <s v=""/>
    <m/>
    <m/>
    <m/>
    <m/>
    <s v=""/>
    <n v="0"/>
    <s v=""/>
    <n v="0"/>
    <s v=""/>
    <s v=""/>
    <s v=""/>
    <m/>
    <s v=""/>
    <s v=""/>
    <s v=""/>
  </r>
  <r>
    <x v="2"/>
    <n v="748"/>
    <m/>
    <x v="6"/>
    <x v="3"/>
    <m/>
    <m/>
    <s v=""/>
    <m/>
    <m/>
    <s v=""/>
    <m/>
    <s v=""/>
    <m/>
    <s v=""/>
    <m/>
    <s v=""/>
    <m/>
    <m/>
    <m/>
    <m/>
    <s v=""/>
    <n v="0"/>
    <s v=""/>
    <n v="0"/>
    <s v=""/>
    <s v=""/>
    <s v=""/>
    <m/>
    <s v=""/>
    <s v=""/>
    <s v=""/>
  </r>
  <r>
    <x v="2"/>
    <n v="749"/>
    <m/>
    <x v="6"/>
    <x v="3"/>
    <m/>
    <m/>
    <s v=""/>
    <m/>
    <m/>
    <s v=""/>
    <m/>
    <s v=""/>
    <m/>
    <s v=""/>
    <m/>
    <s v=""/>
    <m/>
    <m/>
    <m/>
    <m/>
    <s v=""/>
    <n v="0"/>
    <s v=""/>
    <n v="0"/>
    <s v=""/>
    <s v=""/>
    <s v=""/>
    <m/>
    <s v=""/>
    <s v=""/>
    <s v=""/>
  </r>
  <r>
    <x v="2"/>
    <n v="750"/>
    <m/>
    <x v="6"/>
    <x v="3"/>
    <m/>
    <m/>
    <s v=""/>
    <m/>
    <m/>
    <s v=""/>
    <m/>
    <s v=""/>
    <m/>
    <s v=""/>
    <m/>
    <s v=""/>
    <m/>
    <m/>
    <m/>
    <m/>
    <s v=""/>
    <n v="0"/>
    <s v=""/>
    <n v="0"/>
    <s v=""/>
    <s v=""/>
    <s v=""/>
    <m/>
    <s v=""/>
    <s v=""/>
    <s v=""/>
  </r>
  <r>
    <x v="2"/>
    <n v="751"/>
    <m/>
    <x v="6"/>
    <x v="3"/>
    <m/>
    <m/>
    <s v=""/>
    <m/>
    <m/>
    <s v=""/>
    <m/>
    <s v=""/>
    <m/>
    <s v=""/>
    <m/>
    <s v=""/>
    <m/>
    <m/>
    <m/>
    <m/>
    <s v=""/>
    <n v="0"/>
    <s v=""/>
    <n v="0"/>
    <s v=""/>
    <s v=""/>
    <s v=""/>
    <m/>
    <s v=""/>
    <s v=""/>
    <s v=""/>
  </r>
  <r>
    <x v="2"/>
    <n v="752"/>
    <m/>
    <x v="6"/>
    <x v="3"/>
    <m/>
    <m/>
    <s v=""/>
    <m/>
    <m/>
    <s v=""/>
    <m/>
    <s v=""/>
    <m/>
    <s v=""/>
    <m/>
    <s v=""/>
    <m/>
    <m/>
    <m/>
    <m/>
    <s v=""/>
    <n v="0"/>
    <s v=""/>
    <n v="0"/>
    <s v=""/>
    <s v=""/>
    <s v=""/>
    <m/>
    <s v=""/>
    <s v=""/>
    <s v=""/>
  </r>
  <r>
    <x v="2"/>
    <n v="753"/>
    <m/>
    <x v="6"/>
    <x v="3"/>
    <m/>
    <m/>
    <s v=""/>
    <m/>
    <m/>
    <s v=""/>
    <m/>
    <s v=""/>
    <m/>
    <s v=""/>
    <m/>
    <s v=""/>
    <m/>
    <m/>
    <m/>
    <m/>
    <s v=""/>
    <n v="0"/>
    <s v=""/>
    <n v="0"/>
    <s v=""/>
    <s v=""/>
    <s v=""/>
    <m/>
    <s v=""/>
    <s v=""/>
    <s v=""/>
  </r>
  <r>
    <x v="2"/>
    <n v="754"/>
    <m/>
    <x v="6"/>
    <x v="3"/>
    <m/>
    <m/>
    <s v=""/>
    <m/>
    <m/>
    <s v=""/>
    <m/>
    <s v=""/>
    <m/>
    <s v=""/>
    <m/>
    <s v=""/>
    <m/>
    <m/>
    <m/>
    <m/>
    <s v=""/>
    <n v="0"/>
    <s v=""/>
    <n v="0"/>
    <s v=""/>
    <s v=""/>
    <s v=""/>
    <m/>
    <s v=""/>
    <s v=""/>
    <s v=""/>
  </r>
  <r>
    <x v="2"/>
    <n v="755"/>
    <m/>
    <x v="6"/>
    <x v="3"/>
    <m/>
    <m/>
    <s v=""/>
    <m/>
    <m/>
    <s v=""/>
    <m/>
    <s v=""/>
    <m/>
    <s v=""/>
    <m/>
    <s v=""/>
    <m/>
    <m/>
    <m/>
    <m/>
    <s v=""/>
    <n v="0"/>
    <s v=""/>
    <n v="0"/>
    <s v=""/>
    <s v=""/>
    <s v=""/>
    <m/>
    <s v=""/>
    <s v=""/>
    <s v=""/>
  </r>
  <r>
    <x v="2"/>
    <n v="756"/>
    <m/>
    <x v="6"/>
    <x v="3"/>
    <m/>
    <m/>
    <s v=""/>
    <m/>
    <m/>
    <s v=""/>
    <m/>
    <s v=""/>
    <m/>
    <s v=""/>
    <m/>
    <s v=""/>
    <m/>
    <m/>
    <m/>
    <m/>
    <s v=""/>
    <n v="0"/>
    <s v=""/>
    <n v="0"/>
    <s v=""/>
    <s v=""/>
    <s v=""/>
    <m/>
    <s v=""/>
    <s v=""/>
    <s v=""/>
  </r>
  <r>
    <x v="2"/>
    <n v="757"/>
    <m/>
    <x v="6"/>
    <x v="3"/>
    <m/>
    <m/>
    <s v=""/>
    <m/>
    <m/>
    <s v=""/>
    <m/>
    <s v=""/>
    <m/>
    <s v=""/>
    <m/>
    <s v=""/>
    <m/>
    <m/>
    <m/>
    <m/>
    <s v=""/>
    <n v="0"/>
    <s v=""/>
    <n v="0"/>
    <s v=""/>
    <s v=""/>
    <s v=""/>
    <m/>
    <s v=""/>
    <s v=""/>
    <s v=""/>
  </r>
  <r>
    <x v="2"/>
    <n v="758"/>
    <m/>
    <x v="6"/>
    <x v="3"/>
    <m/>
    <m/>
    <s v=""/>
    <m/>
    <m/>
    <s v=""/>
    <m/>
    <s v=""/>
    <m/>
    <s v=""/>
    <m/>
    <s v=""/>
    <m/>
    <m/>
    <m/>
    <m/>
    <s v=""/>
    <n v="0"/>
    <s v=""/>
    <n v="0"/>
    <s v=""/>
    <s v=""/>
    <s v=""/>
    <m/>
    <s v=""/>
    <s v=""/>
    <s v=""/>
  </r>
  <r>
    <x v="2"/>
    <n v="759"/>
    <m/>
    <x v="6"/>
    <x v="3"/>
    <m/>
    <m/>
    <s v=""/>
    <m/>
    <m/>
    <s v=""/>
    <m/>
    <s v=""/>
    <m/>
    <s v=""/>
    <m/>
    <s v=""/>
    <m/>
    <m/>
    <m/>
    <m/>
    <s v=""/>
    <n v="0"/>
    <s v=""/>
    <n v="0"/>
    <s v=""/>
    <s v=""/>
    <s v=""/>
    <m/>
    <s v=""/>
    <s v=""/>
    <s v=""/>
  </r>
  <r>
    <x v="2"/>
    <n v="760"/>
    <m/>
    <x v="6"/>
    <x v="3"/>
    <m/>
    <m/>
    <s v=""/>
    <m/>
    <m/>
    <s v=""/>
    <m/>
    <s v=""/>
    <m/>
    <s v=""/>
    <m/>
    <s v=""/>
    <m/>
    <m/>
    <m/>
    <m/>
    <s v=""/>
    <n v="0"/>
    <s v=""/>
    <n v="0"/>
    <s v=""/>
    <s v=""/>
    <s v=""/>
    <m/>
    <s v=""/>
    <s v=""/>
    <s v=""/>
  </r>
  <r>
    <x v="2"/>
    <n v="761"/>
    <m/>
    <x v="6"/>
    <x v="3"/>
    <m/>
    <m/>
    <s v=""/>
    <m/>
    <m/>
    <s v=""/>
    <m/>
    <s v=""/>
    <m/>
    <s v=""/>
    <m/>
    <s v=""/>
    <m/>
    <m/>
    <m/>
    <m/>
    <s v=""/>
    <n v="0"/>
    <s v=""/>
    <n v="0"/>
    <s v=""/>
    <s v=""/>
    <s v=""/>
    <m/>
    <s v=""/>
    <s v=""/>
    <s v=""/>
  </r>
  <r>
    <x v="2"/>
    <n v="762"/>
    <m/>
    <x v="6"/>
    <x v="3"/>
    <m/>
    <m/>
    <s v=""/>
    <m/>
    <m/>
    <s v=""/>
    <m/>
    <s v=""/>
    <m/>
    <s v=""/>
    <m/>
    <s v=""/>
    <m/>
    <m/>
    <m/>
    <m/>
    <s v=""/>
    <n v="0"/>
    <s v=""/>
    <n v="0"/>
    <s v=""/>
    <s v=""/>
    <s v=""/>
    <m/>
    <s v=""/>
    <s v=""/>
    <s v=""/>
  </r>
  <r>
    <x v="2"/>
    <n v="763"/>
    <m/>
    <x v="6"/>
    <x v="3"/>
    <m/>
    <m/>
    <s v=""/>
    <m/>
    <m/>
    <s v=""/>
    <m/>
    <s v=""/>
    <m/>
    <s v=""/>
    <m/>
    <s v=""/>
    <m/>
    <m/>
    <m/>
    <m/>
    <s v=""/>
    <n v="0"/>
    <s v=""/>
    <n v="0"/>
    <s v=""/>
    <s v=""/>
    <s v=""/>
    <m/>
    <s v=""/>
    <s v=""/>
    <s v=""/>
  </r>
  <r>
    <x v="2"/>
    <n v="764"/>
    <m/>
    <x v="6"/>
    <x v="3"/>
    <m/>
    <m/>
    <s v=""/>
    <m/>
    <m/>
    <s v=""/>
    <m/>
    <s v=""/>
    <m/>
    <s v=""/>
    <m/>
    <s v=""/>
    <m/>
    <m/>
    <m/>
    <m/>
    <s v=""/>
    <n v="0"/>
    <s v=""/>
    <n v="0"/>
    <s v=""/>
    <s v=""/>
    <s v=""/>
    <m/>
    <s v=""/>
    <s v=""/>
    <s v=""/>
  </r>
  <r>
    <x v="2"/>
    <n v="765"/>
    <m/>
    <x v="6"/>
    <x v="3"/>
    <m/>
    <m/>
    <s v=""/>
    <m/>
    <m/>
    <s v=""/>
    <m/>
    <s v=""/>
    <m/>
    <s v=""/>
    <m/>
    <s v=""/>
    <m/>
    <m/>
    <m/>
    <m/>
    <s v=""/>
    <n v="0"/>
    <s v=""/>
    <n v="0"/>
    <s v=""/>
    <s v=""/>
    <s v=""/>
    <m/>
    <s v=""/>
    <s v=""/>
    <s v=""/>
  </r>
  <r>
    <x v="2"/>
    <n v="766"/>
    <m/>
    <x v="6"/>
    <x v="3"/>
    <m/>
    <m/>
    <s v=""/>
    <m/>
    <m/>
    <s v=""/>
    <m/>
    <s v=""/>
    <m/>
    <s v=""/>
    <m/>
    <s v=""/>
    <m/>
    <m/>
    <m/>
    <m/>
    <s v=""/>
    <n v="0"/>
    <s v=""/>
    <n v="0"/>
    <s v=""/>
    <s v=""/>
    <s v=""/>
    <m/>
    <s v=""/>
    <s v=""/>
    <s v=""/>
  </r>
  <r>
    <x v="2"/>
    <n v="767"/>
    <m/>
    <x v="6"/>
    <x v="3"/>
    <m/>
    <m/>
    <s v=""/>
    <m/>
    <m/>
    <s v=""/>
    <m/>
    <s v=""/>
    <m/>
    <s v=""/>
    <m/>
    <s v=""/>
    <m/>
    <m/>
    <m/>
    <m/>
    <s v=""/>
    <n v="0"/>
    <s v=""/>
    <n v="0"/>
    <s v=""/>
    <s v=""/>
    <s v=""/>
    <m/>
    <s v=""/>
    <s v=""/>
    <s v=""/>
  </r>
  <r>
    <x v="2"/>
    <n v="768"/>
    <m/>
    <x v="6"/>
    <x v="3"/>
    <m/>
    <m/>
    <s v=""/>
    <m/>
    <m/>
    <s v=""/>
    <m/>
    <s v=""/>
    <m/>
    <s v=""/>
    <m/>
    <s v=""/>
    <m/>
    <m/>
    <m/>
    <m/>
    <s v=""/>
    <n v="0"/>
    <s v=""/>
    <n v="0"/>
    <s v=""/>
    <s v=""/>
    <s v=""/>
    <m/>
    <s v=""/>
    <s v=""/>
    <s v=""/>
  </r>
  <r>
    <x v="2"/>
    <n v="769"/>
    <m/>
    <x v="6"/>
    <x v="3"/>
    <m/>
    <m/>
    <s v=""/>
    <m/>
    <m/>
    <s v=""/>
    <m/>
    <s v=""/>
    <m/>
    <s v=""/>
    <m/>
    <s v=""/>
    <m/>
    <m/>
    <m/>
    <m/>
    <s v=""/>
    <n v="0"/>
    <s v=""/>
    <n v="0"/>
    <s v=""/>
    <s v=""/>
    <s v=""/>
    <m/>
    <s v=""/>
    <s v=""/>
    <s v=""/>
  </r>
  <r>
    <x v="2"/>
    <n v="770"/>
    <m/>
    <x v="6"/>
    <x v="3"/>
    <m/>
    <m/>
    <s v=""/>
    <m/>
    <m/>
    <s v=""/>
    <m/>
    <s v=""/>
    <m/>
    <s v=""/>
    <m/>
    <s v=""/>
    <m/>
    <m/>
    <m/>
    <m/>
    <s v=""/>
    <n v="0"/>
    <s v=""/>
    <n v="0"/>
    <s v=""/>
    <s v=""/>
    <s v=""/>
    <m/>
    <s v=""/>
    <s v=""/>
    <s v=""/>
  </r>
  <r>
    <x v="2"/>
    <n v="771"/>
    <m/>
    <x v="6"/>
    <x v="3"/>
    <m/>
    <m/>
    <s v=""/>
    <m/>
    <m/>
    <s v=""/>
    <m/>
    <s v=""/>
    <m/>
    <s v=""/>
    <m/>
    <s v=""/>
    <m/>
    <m/>
    <m/>
    <m/>
    <s v=""/>
    <n v="0"/>
    <s v=""/>
    <n v="0"/>
    <s v=""/>
    <s v=""/>
    <s v=""/>
    <m/>
    <s v=""/>
    <s v=""/>
    <s v=""/>
  </r>
  <r>
    <x v="2"/>
    <n v="772"/>
    <m/>
    <x v="6"/>
    <x v="3"/>
    <m/>
    <m/>
    <s v=""/>
    <m/>
    <m/>
    <s v=""/>
    <m/>
    <s v=""/>
    <m/>
    <s v=""/>
    <m/>
    <s v=""/>
    <m/>
    <m/>
    <m/>
    <m/>
    <s v=""/>
    <n v="0"/>
    <s v=""/>
    <n v="0"/>
    <s v=""/>
    <s v=""/>
    <s v=""/>
    <m/>
    <s v=""/>
    <s v=""/>
    <s v=""/>
  </r>
  <r>
    <x v="2"/>
    <n v="773"/>
    <m/>
    <x v="6"/>
    <x v="3"/>
    <m/>
    <m/>
    <s v=""/>
    <m/>
    <m/>
    <s v=""/>
    <m/>
    <s v=""/>
    <m/>
    <s v=""/>
    <m/>
    <s v=""/>
    <m/>
    <m/>
    <m/>
    <m/>
    <s v=""/>
    <n v="0"/>
    <s v=""/>
    <n v="0"/>
    <s v=""/>
    <s v=""/>
    <s v=""/>
    <m/>
    <s v=""/>
    <s v=""/>
    <s v=""/>
  </r>
  <r>
    <x v="2"/>
    <n v="774"/>
    <m/>
    <x v="6"/>
    <x v="3"/>
    <m/>
    <m/>
    <s v=""/>
    <m/>
    <m/>
    <s v=""/>
    <m/>
    <s v=""/>
    <m/>
    <s v=""/>
    <m/>
    <s v=""/>
    <m/>
    <m/>
    <m/>
    <m/>
    <s v=""/>
    <n v="0"/>
    <s v=""/>
    <n v="0"/>
    <s v=""/>
    <s v=""/>
    <s v=""/>
    <m/>
    <s v=""/>
    <s v=""/>
    <s v=""/>
  </r>
  <r>
    <x v="2"/>
    <n v="775"/>
    <m/>
    <x v="6"/>
    <x v="3"/>
    <m/>
    <m/>
    <s v=""/>
    <m/>
    <m/>
    <s v=""/>
    <m/>
    <s v=""/>
    <m/>
    <s v=""/>
    <m/>
    <s v=""/>
    <m/>
    <m/>
    <m/>
    <m/>
    <s v=""/>
    <n v="0"/>
    <s v=""/>
    <n v="0"/>
    <s v=""/>
    <s v=""/>
    <s v=""/>
    <m/>
    <s v=""/>
    <s v=""/>
    <s v=""/>
  </r>
  <r>
    <x v="2"/>
    <n v="776"/>
    <m/>
    <x v="6"/>
    <x v="3"/>
    <m/>
    <m/>
    <s v=""/>
    <m/>
    <m/>
    <s v=""/>
    <m/>
    <s v=""/>
    <m/>
    <s v=""/>
    <m/>
    <s v=""/>
    <m/>
    <m/>
    <m/>
    <m/>
    <s v=""/>
    <n v="0"/>
    <s v=""/>
    <n v="0"/>
    <s v=""/>
    <s v=""/>
    <s v=""/>
    <m/>
    <s v=""/>
    <s v=""/>
    <s v=""/>
  </r>
  <r>
    <x v="2"/>
    <n v="777"/>
    <m/>
    <x v="6"/>
    <x v="3"/>
    <m/>
    <m/>
    <s v=""/>
    <m/>
    <m/>
    <s v=""/>
    <m/>
    <s v=""/>
    <m/>
    <s v=""/>
    <m/>
    <s v=""/>
    <m/>
    <m/>
    <m/>
    <m/>
    <s v=""/>
    <n v="0"/>
    <s v=""/>
    <n v="0"/>
    <s v=""/>
    <s v=""/>
    <s v=""/>
    <m/>
    <s v=""/>
    <s v=""/>
    <s v=""/>
  </r>
  <r>
    <x v="2"/>
    <n v="778"/>
    <m/>
    <x v="6"/>
    <x v="3"/>
    <m/>
    <m/>
    <s v=""/>
    <m/>
    <m/>
    <s v=""/>
    <m/>
    <s v=""/>
    <m/>
    <s v=""/>
    <m/>
    <s v=""/>
    <m/>
    <m/>
    <m/>
    <m/>
    <s v=""/>
    <n v="0"/>
    <s v=""/>
    <n v="0"/>
    <s v=""/>
    <s v=""/>
    <s v=""/>
    <m/>
    <s v=""/>
    <s v=""/>
    <s v=""/>
  </r>
  <r>
    <x v="2"/>
    <n v="779"/>
    <m/>
    <x v="6"/>
    <x v="3"/>
    <m/>
    <m/>
    <s v=""/>
    <m/>
    <m/>
    <s v=""/>
    <m/>
    <s v=""/>
    <m/>
    <s v=""/>
    <m/>
    <s v=""/>
    <m/>
    <m/>
    <m/>
    <m/>
    <s v=""/>
    <n v="0"/>
    <s v=""/>
    <n v="0"/>
    <s v=""/>
    <s v=""/>
    <s v=""/>
    <m/>
    <s v=""/>
    <s v=""/>
    <s v=""/>
  </r>
  <r>
    <x v="2"/>
    <n v="780"/>
    <m/>
    <x v="6"/>
    <x v="3"/>
    <m/>
    <m/>
    <s v=""/>
    <m/>
    <m/>
    <s v=""/>
    <m/>
    <s v=""/>
    <m/>
    <s v=""/>
    <m/>
    <s v=""/>
    <m/>
    <m/>
    <m/>
    <m/>
    <s v=""/>
    <n v="0"/>
    <s v=""/>
    <n v="0"/>
    <s v=""/>
    <s v=""/>
    <s v=""/>
    <m/>
    <s v=""/>
    <s v=""/>
    <s v=""/>
  </r>
  <r>
    <x v="2"/>
    <n v="781"/>
    <m/>
    <x v="6"/>
    <x v="3"/>
    <m/>
    <m/>
    <s v=""/>
    <m/>
    <m/>
    <s v=""/>
    <m/>
    <s v=""/>
    <m/>
    <s v=""/>
    <m/>
    <s v=""/>
    <m/>
    <m/>
    <m/>
    <m/>
    <s v=""/>
    <n v="0"/>
    <s v=""/>
    <n v="0"/>
    <s v=""/>
    <s v=""/>
    <s v=""/>
    <m/>
    <s v=""/>
    <s v=""/>
    <s v=""/>
  </r>
  <r>
    <x v="2"/>
    <n v="782"/>
    <m/>
    <x v="6"/>
    <x v="3"/>
    <m/>
    <m/>
    <s v=""/>
    <m/>
    <m/>
    <s v=""/>
    <m/>
    <s v=""/>
    <m/>
    <s v=""/>
    <m/>
    <s v=""/>
    <m/>
    <m/>
    <m/>
    <m/>
    <s v=""/>
    <n v="0"/>
    <s v=""/>
    <n v="0"/>
    <s v=""/>
    <s v=""/>
    <s v=""/>
    <m/>
    <s v=""/>
    <s v=""/>
    <s v=""/>
  </r>
  <r>
    <x v="2"/>
    <n v="783"/>
    <m/>
    <x v="6"/>
    <x v="3"/>
    <m/>
    <m/>
    <s v=""/>
    <m/>
    <m/>
    <s v=""/>
    <m/>
    <s v=""/>
    <m/>
    <s v=""/>
    <m/>
    <s v=""/>
    <m/>
    <m/>
    <m/>
    <m/>
    <s v=""/>
    <n v="0"/>
    <s v=""/>
    <n v="0"/>
    <s v=""/>
    <s v=""/>
    <s v=""/>
    <m/>
    <s v=""/>
    <s v=""/>
    <s v=""/>
  </r>
  <r>
    <x v="2"/>
    <n v="784"/>
    <m/>
    <x v="6"/>
    <x v="3"/>
    <m/>
    <m/>
    <s v=""/>
    <m/>
    <m/>
    <s v=""/>
    <m/>
    <s v=""/>
    <m/>
    <s v=""/>
    <m/>
    <s v=""/>
    <m/>
    <m/>
    <m/>
    <m/>
    <s v=""/>
    <n v="0"/>
    <s v=""/>
    <n v="0"/>
    <s v=""/>
    <s v=""/>
    <s v=""/>
    <m/>
    <s v=""/>
    <s v=""/>
    <s v=""/>
  </r>
  <r>
    <x v="2"/>
    <n v="785"/>
    <m/>
    <x v="6"/>
    <x v="3"/>
    <m/>
    <m/>
    <s v=""/>
    <m/>
    <m/>
    <s v=""/>
    <m/>
    <s v=""/>
    <m/>
    <s v=""/>
    <m/>
    <s v=""/>
    <m/>
    <m/>
    <m/>
    <m/>
    <s v=""/>
    <n v="0"/>
    <s v=""/>
    <n v="0"/>
    <s v=""/>
    <s v=""/>
    <s v=""/>
    <m/>
    <s v=""/>
    <s v=""/>
    <s v=""/>
  </r>
  <r>
    <x v="2"/>
    <n v="786"/>
    <m/>
    <x v="6"/>
    <x v="3"/>
    <m/>
    <m/>
    <s v=""/>
    <m/>
    <m/>
    <s v=""/>
    <m/>
    <s v=""/>
    <m/>
    <s v=""/>
    <m/>
    <s v=""/>
    <m/>
    <m/>
    <m/>
    <m/>
    <s v=""/>
    <n v="0"/>
    <s v=""/>
    <n v="0"/>
    <s v=""/>
    <s v=""/>
    <s v=""/>
    <m/>
    <s v=""/>
    <s v=""/>
    <s v=""/>
  </r>
  <r>
    <x v="2"/>
    <n v="787"/>
    <m/>
    <x v="6"/>
    <x v="3"/>
    <m/>
    <m/>
    <s v=""/>
    <m/>
    <m/>
    <s v=""/>
    <m/>
    <s v=""/>
    <m/>
    <s v=""/>
    <m/>
    <s v=""/>
    <m/>
    <m/>
    <m/>
    <m/>
    <s v=""/>
    <n v="0"/>
    <s v=""/>
    <n v="0"/>
    <s v=""/>
    <s v=""/>
    <s v=""/>
    <m/>
    <s v=""/>
    <s v=""/>
    <s v=""/>
  </r>
  <r>
    <x v="2"/>
    <n v="788"/>
    <m/>
    <x v="6"/>
    <x v="3"/>
    <m/>
    <m/>
    <s v=""/>
    <m/>
    <m/>
    <s v=""/>
    <m/>
    <s v=""/>
    <m/>
    <s v=""/>
    <m/>
    <s v=""/>
    <m/>
    <m/>
    <m/>
    <m/>
    <s v=""/>
    <n v="0"/>
    <s v=""/>
    <n v="0"/>
    <s v=""/>
    <s v=""/>
    <s v=""/>
    <m/>
    <s v=""/>
    <s v=""/>
    <s v=""/>
  </r>
  <r>
    <x v="2"/>
    <n v="789"/>
    <m/>
    <x v="6"/>
    <x v="3"/>
    <m/>
    <m/>
    <s v=""/>
    <m/>
    <m/>
    <s v=""/>
    <m/>
    <s v=""/>
    <m/>
    <s v=""/>
    <m/>
    <s v=""/>
    <m/>
    <m/>
    <m/>
    <m/>
    <s v=""/>
    <n v="0"/>
    <s v=""/>
    <n v="0"/>
    <s v=""/>
    <s v=""/>
    <s v=""/>
    <m/>
    <s v=""/>
    <s v=""/>
    <s v=""/>
  </r>
  <r>
    <x v="2"/>
    <n v="790"/>
    <m/>
    <x v="6"/>
    <x v="3"/>
    <m/>
    <m/>
    <s v=""/>
    <m/>
    <m/>
    <s v=""/>
    <m/>
    <s v=""/>
    <m/>
    <s v=""/>
    <m/>
    <s v=""/>
    <m/>
    <m/>
    <m/>
    <m/>
    <s v=""/>
    <n v="0"/>
    <s v=""/>
    <n v="0"/>
    <s v=""/>
    <s v=""/>
    <s v=""/>
    <m/>
    <s v=""/>
    <s v=""/>
    <s v=""/>
  </r>
  <r>
    <x v="2"/>
    <n v="791"/>
    <m/>
    <x v="6"/>
    <x v="3"/>
    <m/>
    <m/>
    <s v=""/>
    <m/>
    <m/>
    <s v=""/>
    <m/>
    <s v=""/>
    <m/>
    <s v=""/>
    <m/>
    <s v=""/>
    <m/>
    <m/>
    <m/>
    <m/>
    <s v=""/>
    <n v="0"/>
    <s v=""/>
    <n v="0"/>
    <s v=""/>
    <s v=""/>
    <s v=""/>
    <m/>
    <s v=""/>
    <s v=""/>
    <s v=""/>
  </r>
  <r>
    <x v="2"/>
    <n v="792"/>
    <m/>
    <x v="6"/>
    <x v="3"/>
    <m/>
    <m/>
    <s v=""/>
    <m/>
    <m/>
    <s v=""/>
    <m/>
    <s v=""/>
    <m/>
    <s v=""/>
    <m/>
    <s v=""/>
    <m/>
    <m/>
    <m/>
    <m/>
    <s v=""/>
    <n v="0"/>
    <s v=""/>
    <n v="0"/>
    <s v=""/>
    <s v=""/>
    <s v=""/>
    <m/>
    <s v=""/>
    <s v=""/>
    <s v=""/>
  </r>
  <r>
    <x v="2"/>
    <n v="793"/>
    <m/>
    <x v="6"/>
    <x v="3"/>
    <m/>
    <m/>
    <s v=""/>
    <m/>
    <m/>
    <s v=""/>
    <m/>
    <s v=""/>
    <m/>
    <s v=""/>
    <m/>
    <s v=""/>
    <m/>
    <m/>
    <m/>
    <m/>
    <s v=""/>
    <n v="0"/>
    <s v=""/>
    <n v="0"/>
    <s v=""/>
    <s v=""/>
    <s v=""/>
    <m/>
    <s v=""/>
    <s v=""/>
    <s v=""/>
  </r>
  <r>
    <x v="2"/>
    <n v="794"/>
    <m/>
    <x v="6"/>
    <x v="3"/>
    <m/>
    <m/>
    <s v=""/>
    <m/>
    <m/>
    <s v=""/>
    <m/>
    <s v=""/>
    <m/>
    <s v=""/>
    <m/>
    <s v=""/>
    <m/>
    <m/>
    <m/>
    <m/>
    <s v=""/>
    <n v="0"/>
    <s v=""/>
    <n v="0"/>
    <s v=""/>
    <s v=""/>
    <s v=""/>
    <m/>
    <s v=""/>
    <s v=""/>
    <s v=""/>
  </r>
  <r>
    <x v="2"/>
    <n v="795"/>
    <m/>
    <x v="6"/>
    <x v="3"/>
    <m/>
    <m/>
    <s v=""/>
    <m/>
    <m/>
    <s v=""/>
    <m/>
    <s v=""/>
    <m/>
    <s v=""/>
    <m/>
    <s v=""/>
    <m/>
    <m/>
    <m/>
    <m/>
    <s v=""/>
    <n v="0"/>
    <s v=""/>
    <n v="0"/>
    <s v=""/>
    <s v=""/>
    <s v=""/>
    <m/>
    <s v=""/>
    <s v=""/>
    <s v=""/>
  </r>
  <r>
    <x v="2"/>
    <n v="796"/>
    <m/>
    <x v="6"/>
    <x v="3"/>
    <m/>
    <m/>
    <s v=""/>
    <m/>
    <m/>
    <s v=""/>
    <m/>
    <s v=""/>
    <m/>
    <s v=""/>
    <m/>
    <s v=""/>
    <m/>
    <m/>
    <m/>
    <m/>
    <s v=""/>
    <n v="0"/>
    <s v=""/>
    <n v="0"/>
    <s v=""/>
    <s v=""/>
    <s v=""/>
    <m/>
    <s v=""/>
    <s v=""/>
    <s v=""/>
  </r>
  <r>
    <x v="2"/>
    <n v="797"/>
    <m/>
    <x v="6"/>
    <x v="3"/>
    <m/>
    <m/>
    <s v=""/>
    <m/>
    <m/>
    <s v=""/>
    <m/>
    <s v=""/>
    <m/>
    <s v=""/>
    <m/>
    <s v=""/>
    <m/>
    <m/>
    <m/>
    <m/>
    <s v=""/>
    <n v="0"/>
    <s v=""/>
    <n v="0"/>
    <s v=""/>
    <s v=""/>
    <s v=""/>
    <m/>
    <s v=""/>
    <s v=""/>
    <s v=""/>
  </r>
  <r>
    <x v="2"/>
    <n v="798"/>
    <m/>
    <x v="6"/>
    <x v="3"/>
    <m/>
    <m/>
    <s v=""/>
    <m/>
    <m/>
    <s v=""/>
    <m/>
    <s v=""/>
    <m/>
    <s v=""/>
    <m/>
    <s v=""/>
    <m/>
    <m/>
    <m/>
    <m/>
    <s v=""/>
    <n v="0"/>
    <s v=""/>
    <n v="0"/>
    <s v=""/>
    <s v=""/>
    <s v=""/>
    <m/>
    <s v=""/>
    <s v=""/>
    <s v=""/>
  </r>
  <r>
    <x v="2"/>
    <n v="799"/>
    <m/>
    <x v="6"/>
    <x v="3"/>
    <m/>
    <m/>
    <s v=""/>
    <m/>
    <m/>
    <s v=""/>
    <m/>
    <s v=""/>
    <m/>
    <s v=""/>
    <m/>
    <s v=""/>
    <m/>
    <m/>
    <m/>
    <m/>
    <s v=""/>
    <n v="0"/>
    <s v=""/>
    <n v="0"/>
    <s v=""/>
    <s v=""/>
    <s v=""/>
    <m/>
    <s v=""/>
    <s v=""/>
    <s v=""/>
  </r>
  <r>
    <x v="2"/>
    <n v="800"/>
    <m/>
    <x v="6"/>
    <x v="3"/>
    <m/>
    <m/>
    <s v=""/>
    <m/>
    <m/>
    <s v=""/>
    <m/>
    <s v=""/>
    <m/>
    <s v=""/>
    <m/>
    <s v=""/>
    <m/>
    <m/>
    <m/>
    <m/>
    <s v=""/>
    <n v="0"/>
    <s v=""/>
    <n v="0"/>
    <s v=""/>
    <s v=""/>
    <s v=""/>
    <m/>
    <s v=""/>
    <s v=""/>
    <s v=""/>
  </r>
  <r>
    <x v="2"/>
    <n v="801"/>
    <m/>
    <x v="6"/>
    <x v="3"/>
    <m/>
    <m/>
    <s v=""/>
    <m/>
    <m/>
    <s v=""/>
    <m/>
    <s v=""/>
    <m/>
    <s v=""/>
    <m/>
    <s v=""/>
    <m/>
    <m/>
    <m/>
    <m/>
    <s v=""/>
    <n v="0"/>
    <s v=""/>
    <n v="0"/>
    <s v=""/>
    <s v=""/>
    <s v=""/>
    <m/>
    <s v=""/>
    <s v=""/>
    <s v=""/>
  </r>
  <r>
    <x v="2"/>
    <n v="802"/>
    <m/>
    <x v="6"/>
    <x v="3"/>
    <m/>
    <m/>
    <s v=""/>
    <m/>
    <m/>
    <s v=""/>
    <m/>
    <s v=""/>
    <m/>
    <s v=""/>
    <m/>
    <s v=""/>
    <m/>
    <m/>
    <m/>
    <m/>
    <s v=""/>
    <n v="0"/>
    <s v=""/>
    <n v="0"/>
    <s v=""/>
    <s v=""/>
    <s v=""/>
    <m/>
    <s v=""/>
    <s v=""/>
    <s v=""/>
  </r>
  <r>
    <x v="2"/>
    <n v="803"/>
    <m/>
    <x v="6"/>
    <x v="3"/>
    <m/>
    <m/>
    <s v=""/>
    <m/>
    <m/>
    <s v=""/>
    <m/>
    <s v=""/>
    <m/>
    <s v=""/>
    <m/>
    <s v=""/>
    <m/>
    <m/>
    <m/>
    <m/>
    <s v=""/>
    <n v="0"/>
    <s v=""/>
    <n v="0"/>
    <s v=""/>
    <s v=""/>
    <s v=""/>
    <m/>
    <s v=""/>
    <s v=""/>
    <s v=""/>
  </r>
  <r>
    <x v="2"/>
    <n v="804"/>
    <m/>
    <x v="6"/>
    <x v="3"/>
    <m/>
    <m/>
    <s v=""/>
    <m/>
    <m/>
    <s v=""/>
    <m/>
    <s v=""/>
    <m/>
    <s v=""/>
    <m/>
    <s v=""/>
    <m/>
    <m/>
    <m/>
    <m/>
    <s v=""/>
    <n v="0"/>
    <s v=""/>
    <n v="0"/>
    <s v=""/>
    <s v=""/>
    <s v=""/>
    <m/>
    <s v=""/>
    <s v=""/>
    <s v=""/>
  </r>
  <r>
    <x v="2"/>
    <n v="805"/>
    <m/>
    <x v="6"/>
    <x v="3"/>
    <m/>
    <m/>
    <s v=""/>
    <m/>
    <m/>
    <s v=""/>
    <m/>
    <s v=""/>
    <m/>
    <s v=""/>
    <m/>
    <s v=""/>
    <m/>
    <m/>
    <m/>
    <m/>
    <s v=""/>
    <n v="0"/>
    <s v=""/>
    <n v="0"/>
    <s v=""/>
    <s v=""/>
    <s v=""/>
    <m/>
    <s v=""/>
    <s v=""/>
    <s v=""/>
  </r>
  <r>
    <x v="2"/>
    <n v="806"/>
    <m/>
    <x v="6"/>
    <x v="3"/>
    <m/>
    <m/>
    <s v=""/>
    <m/>
    <m/>
    <s v=""/>
    <m/>
    <s v=""/>
    <m/>
    <s v=""/>
    <m/>
    <s v=""/>
    <m/>
    <m/>
    <m/>
    <m/>
    <s v=""/>
    <n v="0"/>
    <s v=""/>
    <n v="0"/>
    <s v=""/>
    <s v=""/>
    <s v=""/>
    <m/>
    <s v=""/>
    <s v=""/>
    <s v=""/>
  </r>
  <r>
    <x v="2"/>
    <n v="807"/>
    <m/>
    <x v="6"/>
    <x v="3"/>
    <m/>
    <m/>
    <s v=""/>
    <m/>
    <m/>
    <s v=""/>
    <m/>
    <s v=""/>
    <m/>
    <s v=""/>
    <m/>
    <s v=""/>
    <m/>
    <m/>
    <m/>
    <m/>
    <s v=""/>
    <n v="0"/>
    <s v=""/>
    <n v="0"/>
    <s v=""/>
    <s v=""/>
    <s v=""/>
    <m/>
    <s v=""/>
    <s v=""/>
    <s v=""/>
  </r>
  <r>
    <x v="2"/>
    <n v="808"/>
    <m/>
    <x v="6"/>
    <x v="3"/>
    <m/>
    <m/>
    <s v=""/>
    <m/>
    <m/>
    <s v=""/>
    <m/>
    <s v=""/>
    <m/>
    <s v=""/>
    <m/>
    <s v=""/>
    <m/>
    <m/>
    <m/>
    <m/>
    <s v=""/>
    <n v="0"/>
    <s v=""/>
    <n v="0"/>
    <s v=""/>
    <s v=""/>
    <s v=""/>
    <m/>
    <s v=""/>
    <s v=""/>
    <s v=""/>
  </r>
  <r>
    <x v="2"/>
    <n v="809"/>
    <m/>
    <x v="6"/>
    <x v="3"/>
    <m/>
    <m/>
    <s v=""/>
    <m/>
    <m/>
    <s v=""/>
    <m/>
    <s v=""/>
    <m/>
    <s v=""/>
    <m/>
    <s v=""/>
    <m/>
    <m/>
    <m/>
    <m/>
    <s v=""/>
    <n v="0"/>
    <s v=""/>
    <n v="0"/>
    <s v=""/>
    <s v=""/>
    <s v=""/>
    <m/>
    <s v=""/>
    <s v=""/>
    <s v=""/>
  </r>
  <r>
    <x v="2"/>
    <n v="810"/>
    <m/>
    <x v="6"/>
    <x v="3"/>
    <m/>
    <m/>
    <s v=""/>
    <m/>
    <m/>
    <s v=""/>
    <m/>
    <s v=""/>
    <m/>
    <s v=""/>
    <m/>
    <s v=""/>
    <m/>
    <m/>
    <m/>
    <m/>
    <s v=""/>
    <n v="0"/>
    <s v=""/>
    <n v="0"/>
    <s v=""/>
    <s v=""/>
    <s v=""/>
    <m/>
    <s v=""/>
    <s v=""/>
    <s v=""/>
  </r>
  <r>
    <x v="2"/>
    <n v="811"/>
    <m/>
    <x v="6"/>
    <x v="3"/>
    <m/>
    <m/>
    <s v=""/>
    <m/>
    <m/>
    <s v=""/>
    <m/>
    <s v=""/>
    <m/>
    <s v=""/>
    <m/>
    <s v=""/>
    <m/>
    <m/>
    <m/>
    <m/>
    <s v=""/>
    <n v="0"/>
    <s v=""/>
    <n v="0"/>
    <s v=""/>
    <s v=""/>
    <s v=""/>
    <m/>
    <s v=""/>
    <s v=""/>
    <s v=""/>
  </r>
  <r>
    <x v="2"/>
    <n v="812"/>
    <m/>
    <x v="6"/>
    <x v="3"/>
    <m/>
    <m/>
    <s v=""/>
    <m/>
    <m/>
    <s v=""/>
    <m/>
    <s v=""/>
    <m/>
    <s v=""/>
    <m/>
    <s v=""/>
    <m/>
    <m/>
    <m/>
    <m/>
    <s v=""/>
    <n v="0"/>
    <s v=""/>
    <n v="0"/>
    <s v=""/>
    <s v=""/>
    <s v=""/>
    <m/>
    <s v=""/>
    <s v=""/>
    <s v=""/>
  </r>
  <r>
    <x v="2"/>
    <n v="813"/>
    <m/>
    <x v="6"/>
    <x v="3"/>
    <m/>
    <m/>
    <s v=""/>
    <m/>
    <m/>
    <s v=""/>
    <m/>
    <s v=""/>
    <m/>
    <s v=""/>
    <m/>
    <s v=""/>
    <m/>
    <m/>
    <m/>
    <m/>
    <s v=""/>
    <n v="0"/>
    <s v=""/>
    <n v="0"/>
    <s v=""/>
    <s v=""/>
    <s v=""/>
    <m/>
    <s v=""/>
    <s v=""/>
    <s v=""/>
  </r>
  <r>
    <x v="2"/>
    <n v="814"/>
    <m/>
    <x v="6"/>
    <x v="3"/>
    <m/>
    <m/>
    <s v=""/>
    <m/>
    <m/>
    <s v=""/>
    <m/>
    <s v=""/>
    <m/>
    <s v=""/>
    <m/>
    <s v=""/>
    <m/>
    <m/>
    <m/>
    <m/>
    <s v=""/>
    <n v="0"/>
    <s v=""/>
    <n v="0"/>
    <s v=""/>
    <s v=""/>
    <s v=""/>
    <m/>
    <s v=""/>
    <s v=""/>
    <s v=""/>
  </r>
  <r>
    <x v="2"/>
    <n v="815"/>
    <m/>
    <x v="6"/>
    <x v="3"/>
    <m/>
    <m/>
    <s v=""/>
    <m/>
    <m/>
    <s v=""/>
    <m/>
    <s v=""/>
    <m/>
    <s v=""/>
    <m/>
    <s v=""/>
    <m/>
    <m/>
    <m/>
    <m/>
    <s v=""/>
    <n v="0"/>
    <s v=""/>
    <n v="0"/>
    <s v=""/>
    <s v=""/>
    <s v=""/>
    <m/>
    <s v=""/>
    <s v=""/>
    <s v=""/>
  </r>
  <r>
    <x v="2"/>
    <n v="816"/>
    <m/>
    <x v="6"/>
    <x v="3"/>
    <m/>
    <m/>
    <s v=""/>
    <m/>
    <m/>
    <s v=""/>
    <m/>
    <s v=""/>
    <m/>
    <s v=""/>
    <m/>
    <s v=""/>
    <m/>
    <m/>
    <m/>
    <m/>
    <s v=""/>
    <n v="0"/>
    <s v=""/>
    <n v="0"/>
    <s v=""/>
    <s v=""/>
    <s v=""/>
    <m/>
    <s v=""/>
    <s v=""/>
    <s v=""/>
  </r>
  <r>
    <x v="2"/>
    <n v="817"/>
    <m/>
    <x v="6"/>
    <x v="3"/>
    <m/>
    <m/>
    <s v=""/>
    <m/>
    <m/>
    <s v=""/>
    <m/>
    <s v=""/>
    <m/>
    <s v=""/>
    <m/>
    <s v=""/>
    <m/>
    <m/>
    <m/>
    <m/>
    <s v=""/>
    <n v="0"/>
    <s v=""/>
    <n v="0"/>
    <s v=""/>
    <s v=""/>
    <s v=""/>
    <m/>
    <s v=""/>
    <s v=""/>
    <s v=""/>
  </r>
  <r>
    <x v="2"/>
    <n v="818"/>
    <m/>
    <x v="6"/>
    <x v="3"/>
    <m/>
    <m/>
    <s v=""/>
    <m/>
    <m/>
    <s v=""/>
    <m/>
    <s v=""/>
    <m/>
    <s v=""/>
    <m/>
    <s v=""/>
    <m/>
    <m/>
    <m/>
    <m/>
    <s v=""/>
    <n v="0"/>
    <s v=""/>
    <n v="0"/>
    <s v=""/>
    <s v=""/>
    <s v=""/>
    <m/>
    <s v=""/>
    <s v=""/>
    <s v=""/>
  </r>
  <r>
    <x v="2"/>
    <n v="819"/>
    <m/>
    <x v="6"/>
    <x v="3"/>
    <m/>
    <m/>
    <s v=""/>
    <m/>
    <m/>
    <s v=""/>
    <m/>
    <s v=""/>
    <m/>
    <s v=""/>
    <m/>
    <s v=""/>
    <m/>
    <m/>
    <m/>
    <m/>
    <s v=""/>
    <n v="0"/>
    <s v=""/>
    <n v="0"/>
    <s v=""/>
    <s v=""/>
    <s v=""/>
    <m/>
    <s v=""/>
    <s v=""/>
    <s v=""/>
  </r>
  <r>
    <x v="2"/>
    <n v="820"/>
    <m/>
    <x v="6"/>
    <x v="3"/>
    <m/>
    <m/>
    <s v=""/>
    <m/>
    <m/>
    <s v=""/>
    <m/>
    <s v=""/>
    <m/>
    <s v=""/>
    <m/>
    <s v=""/>
    <m/>
    <m/>
    <m/>
    <m/>
    <s v=""/>
    <n v="0"/>
    <s v=""/>
    <n v="0"/>
    <s v=""/>
    <s v=""/>
    <s v=""/>
    <m/>
    <s v=""/>
    <s v=""/>
    <s v=""/>
  </r>
  <r>
    <x v="2"/>
    <n v="821"/>
    <m/>
    <x v="6"/>
    <x v="3"/>
    <m/>
    <m/>
    <s v=""/>
    <m/>
    <m/>
    <s v=""/>
    <m/>
    <s v=""/>
    <m/>
    <s v=""/>
    <m/>
    <s v=""/>
    <m/>
    <m/>
    <m/>
    <m/>
    <s v=""/>
    <n v="0"/>
    <s v=""/>
    <n v="0"/>
    <s v=""/>
    <s v=""/>
    <s v=""/>
    <m/>
    <s v=""/>
    <s v=""/>
    <s v=""/>
  </r>
  <r>
    <x v="2"/>
    <n v="822"/>
    <m/>
    <x v="6"/>
    <x v="3"/>
    <m/>
    <m/>
    <s v=""/>
    <m/>
    <m/>
    <s v=""/>
    <m/>
    <s v=""/>
    <m/>
    <s v=""/>
    <m/>
    <s v=""/>
    <m/>
    <m/>
    <m/>
    <m/>
    <s v=""/>
    <n v="0"/>
    <s v=""/>
    <n v="0"/>
    <s v=""/>
    <s v=""/>
    <s v=""/>
    <m/>
    <s v=""/>
    <s v=""/>
    <s v=""/>
  </r>
  <r>
    <x v="2"/>
    <n v="823"/>
    <m/>
    <x v="6"/>
    <x v="3"/>
    <m/>
    <m/>
    <s v=""/>
    <m/>
    <m/>
    <s v=""/>
    <m/>
    <s v=""/>
    <m/>
    <s v=""/>
    <m/>
    <s v=""/>
    <m/>
    <m/>
    <m/>
    <m/>
    <s v=""/>
    <n v="0"/>
    <s v=""/>
    <n v="0"/>
    <s v=""/>
    <s v=""/>
    <s v=""/>
    <m/>
    <s v=""/>
    <s v=""/>
    <s v=""/>
  </r>
  <r>
    <x v="2"/>
    <n v="824"/>
    <m/>
    <x v="6"/>
    <x v="3"/>
    <m/>
    <m/>
    <s v=""/>
    <m/>
    <m/>
    <s v=""/>
    <m/>
    <s v=""/>
    <m/>
    <s v=""/>
    <m/>
    <s v=""/>
    <m/>
    <m/>
    <m/>
    <m/>
    <s v=""/>
    <n v="0"/>
    <s v=""/>
    <n v="0"/>
    <s v=""/>
    <s v=""/>
    <s v=""/>
    <m/>
    <s v=""/>
    <s v=""/>
    <s v=""/>
  </r>
  <r>
    <x v="2"/>
    <n v="825"/>
    <m/>
    <x v="6"/>
    <x v="3"/>
    <m/>
    <m/>
    <s v=""/>
    <m/>
    <m/>
    <s v=""/>
    <m/>
    <s v=""/>
    <m/>
    <s v=""/>
    <m/>
    <s v=""/>
    <m/>
    <m/>
    <m/>
    <m/>
    <s v=""/>
    <n v="0"/>
    <s v=""/>
    <n v="0"/>
    <s v=""/>
    <s v=""/>
    <s v=""/>
    <m/>
    <s v=""/>
    <s v=""/>
    <s v=""/>
  </r>
  <r>
    <x v="2"/>
    <n v="826"/>
    <m/>
    <x v="6"/>
    <x v="3"/>
    <m/>
    <m/>
    <s v=""/>
    <m/>
    <m/>
    <s v=""/>
    <m/>
    <s v=""/>
    <m/>
    <s v=""/>
    <m/>
    <s v=""/>
    <m/>
    <m/>
    <m/>
    <m/>
    <s v=""/>
    <n v="0"/>
    <s v=""/>
    <n v="0"/>
    <s v=""/>
    <s v=""/>
    <s v=""/>
    <m/>
    <s v=""/>
    <s v=""/>
    <s v=""/>
  </r>
  <r>
    <x v="2"/>
    <n v="827"/>
    <m/>
    <x v="6"/>
    <x v="3"/>
    <m/>
    <m/>
    <s v=""/>
    <m/>
    <m/>
    <s v=""/>
    <m/>
    <s v=""/>
    <m/>
    <s v=""/>
    <m/>
    <s v=""/>
    <m/>
    <m/>
    <m/>
    <m/>
    <s v=""/>
    <n v="0"/>
    <s v=""/>
    <n v="0"/>
    <s v=""/>
    <s v=""/>
    <s v=""/>
    <m/>
    <s v=""/>
    <s v=""/>
    <s v=""/>
  </r>
  <r>
    <x v="2"/>
    <n v="828"/>
    <m/>
    <x v="6"/>
    <x v="3"/>
    <m/>
    <m/>
    <s v=""/>
    <m/>
    <m/>
    <s v=""/>
    <m/>
    <s v=""/>
    <m/>
    <s v=""/>
    <m/>
    <s v=""/>
    <m/>
    <m/>
    <m/>
    <m/>
    <s v=""/>
    <n v="0"/>
    <s v=""/>
    <n v="0"/>
    <s v=""/>
    <s v=""/>
    <s v=""/>
    <m/>
    <s v=""/>
    <s v=""/>
    <s v=""/>
  </r>
  <r>
    <x v="2"/>
    <n v="829"/>
    <m/>
    <x v="6"/>
    <x v="3"/>
    <m/>
    <m/>
    <s v=""/>
    <m/>
    <m/>
    <s v=""/>
    <m/>
    <s v=""/>
    <m/>
    <s v=""/>
    <m/>
    <s v=""/>
    <m/>
    <m/>
    <m/>
    <m/>
    <s v=""/>
    <n v="0"/>
    <s v=""/>
    <n v="0"/>
    <s v=""/>
    <s v=""/>
    <s v=""/>
    <m/>
    <s v=""/>
    <s v=""/>
    <s v=""/>
  </r>
  <r>
    <x v="2"/>
    <n v="830"/>
    <m/>
    <x v="6"/>
    <x v="3"/>
    <m/>
    <m/>
    <s v=""/>
    <m/>
    <m/>
    <s v=""/>
    <m/>
    <s v=""/>
    <m/>
    <s v=""/>
    <m/>
    <s v=""/>
    <m/>
    <m/>
    <m/>
    <m/>
    <s v=""/>
    <n v="0"/>
    <s v=""/>
    <n v="0"/>
    <s v=""/>
    <s v=""/>
    <s v=""/>
    <m/>
    <s v=""/>
    <s v=""/>
    <s v=""/>
  </r>
  <r>
    <x v="2"/>
    <n v="831"/>
    <m/>
    <x v="6"/>
    <x v="3"/>
    <m/>
    <m/>
    <s v=""/>
    <m/>
    <m/>
    <s v=""/>
    <m/>
    <s v=""/>
    <m/>
    <s v=""/>
    <m/>
    <s v=""/>
    <m/>
    <m/>
    <m/>
    <m/>
    <s v=""/>
    <n v="0"/>
    <s v=""/>
    <n v="0"/>
    <s v=""/>
    <s v=""/>
    <s v=""/>
    <m/>
    <s v=""/>
    <s v=""/>
    <s v=""/>
  </r>
  <r>
    <x v="2"/>
    <n v="832"/>
    <m/>
    <x v="6"/>
    <x v="3"/>
    <m/>
    <m/>
    <s v=""/>
    <m/>
    <m/>
    <s v=""/>
    <m/>
    <s v=""/>
    <m/>
    <s v=""/>
    <m/>
    <s v=""/>
    <m/>
    <m/>
    <m/>
    <m/>
    <s v=""/>
    <n v="0"/>
    <s v=""/>
    <n v="0"/>
    <s v=""/>
    <s v=""/>
    <s v=""/>
    <m/>
    <s v=""/>
    <s v=""/>
    <s v=""/>
  </r>
  <r>
    <x v="2"/>
    <n v="833"/>
    <m/>
    <x v="6"/>
    <x v="3"/>
    <m/>
    <m/>
    <s v=""/>
    <m/>
    <m/>
    <s v=""/>
    <m/>
    <s v=""/>
    <m/>
    <s v=""/>
    <m/>
    <s v=""/>
    <m/>
    <m/>
    <m/>
    <m/>
    <s v=""/>
    <n v="0"/>
    <s v=""/>
    <n v="0"/>
    <s v=""/>
    <s v=""/>
    <s v=""/>
    <m/>
    <s v=""/>
    <s v=""/>
    <s v=""/>
  </r>
  <r>
    <x v="2"/>
    <n v="834"/>
    <m/>
    <x v="6"/>
    <x v="3"/>
    <m/>
    <m/>
    <s v=""/>
    <m/>
    <m/>
    <s v=""/>
    <m/>
    <s v=""/>
    <m/>
    <s v=""/>
    <m/>
    <s v=""/>
    <m/>
    <m/>
    <m/>
    <m/>
    <s v=""/>
    <n v="0"/>
    <s v=""/>
    <n v="0"/>
    <s v=""/>
    <s v=""/>
    <s v=""/>
    <m/>
    <s v=""/>
    <s v=""/>
    <s v=""/>
  </r>
  <r>
    <x v="2"/>
    <n v="835"/>
    <m/>
    <x v="6"/>
    <x v="3"/>
    <m/>
    <m/>
    <s v=""/>
    <m/>
    <m/>
    <s v=""/>
    <m/>
    <s v=""/>
    <m/>
    <s v=""/>
    <m/>
    <s v=""/>
    <m/>
    <m/>
    <m/>
    <m/>
    <s v=""/>
    <n v="0"/>
    <s v=""/>
    <n v="0"/>
    <s v=""/>
    <s v=""/>
    <s v=""/>
    <m/>
    <s v=""/>
    <s v=""/>
    <s v=""/>
  </r>
  <r>
    <x v="2"/>
    <n v="836"/>
    <m/>
    <x v="6"/>
    <x v="3"/>
    <m/>
    <m/>
    <s v=""/>
    <m/>
    <m/>
    <s v=""/>
    <m/>
    <s v=""/>
    <m/>
    <s v=""/>
    <m/>
    <s v=""/>
    <m/>
    <m/>
    <m/>
    <m/>
    <s v=""/>
    <n v="0"/>
    <s v=""/>
    <n v="0"/>
    <s v=""/>
    <s v=""/>
    <s v=""/>
    <m/>
    <s v=""/>
    <s v=""/>
    <s v=""/>
  </r>
  <r>
    <x v="2"/>
    <n v="837"/>
    <m/>
    <x v="6"/>
    <x v="3"/>
    <m/>
    <m/>
    <s v=""/>
    <m/>
    <m/>
    <s v=""/>
    <m/>
    <s v=""/>
    <m/>
    <s v=""/>
    <m/>
    <s v=""/>
    <m/>
    <m/>
    <m/>
    <m/>
    <s v=""/>
    <n v="0"/>
    <s v=""/>
    <n v="0"/>
    <s v=""/>
    <s v=""/>
    <s v=""/>
    <m/>
    <s v=""/>
    <s v=""/>
    <s v=""/>
  </r>
  <r>
    <x v="2"/>
    <n v="838"/>
    <m/>
    <x v="6"/>
    <x v="3"/>
    <m/>
    <m/>
    <s v=""/>
    <m/>
    <m/>
    <s v=""/>
    <m/>
    <s v=""/>
    <m/>
    <s v=""/>
    <m/>
    <s v=""/>
    <m/>
    <m/>
    <m/>
    <m/>
    <s v=""/>
    <n v="0"/>
    <s v=""/>
    <n v="0"/>
    <s v=""/>
    <s v=""/>
    <s v=""/>
    <m/>
    <s v=""/>
    <s v=""/>
    <s v=""/>
  </r>
  <r>
    <x v="2"/>
    <n v="839"/>
    <m/>
    <x v="6"/>
    <x v="3"/>
    <m/>
    <m/>
    <s v=""/>
    <m/>
    <m/>
    <s v=""/>
    <m/>
    <s v=""/>
    <m/>
    <s v=""/>
    <m/>
    <s v=""/>
    <m/>
    <m/>
    <m/>
    <m/>
    <s v=""/>
    <n v="0"/>
    <s v=""/>
    <n v="0"/>
    <s v=""/>
    <s v=""/>
    <s v=""/>
    <m/>
    <s v=""/>
    <s v=""/>
    <s v=""/>
  </r>
  <r>
    <x v="2"/>
    <n v="840"/>
    <m/>
    <x v="6"/>
    <x v="3"/>
    <m/>
    <m/>
    <s v=""/>
    <m/>
    <m/>
    <s v=""/>
    <m/>
    <s v=""/>
    <m/>
    <s v=""/>
    <m/>
    <s v=""/>
    <m/>
    <m/>
    <m/>
    <m/>
    <s v=""/>
    <n v="0"/>
    <s v=""/>
    <n v="0"/>
    <s v=""/>
    <s v=""/>
    <s v=""/>
    <m/>
    <s v=""/>
    <s v=""/>
    <s v=""/>
  </r>
  <r>
    <x v="2"/>
    <n v="841"/>
    <m/>
    <x v="6"/>
    <x v="3"/>
    <m/>
    <m/>
    <s v=""/>
    <m/>
    <m/>
    <s v=""/>
    <m/>
    <s v=""/>
    <m/>
    <s v=""/>
    <m/>
    <s v=""/>
    <m/>
    <m/>
    <m/>
    <m/>
    <s v=""/>
    <n v="0"/>
    <s v=""/>
    <n v="0"/>
    <s v=""/>
    <s v=""/>
    <s v=""/>
    <m/>
    <s v=""/>
    <s v=""/>
    <s v=""/>
  </r>
  <r>
    <x v="2"/>
    <n v="842"/>
    <m/>
    <x v="6"/>
    <x v="3"/>
    <m/>
    <m/>
    <s v=""/>
    <m/>
    <m/>
    <s v=""/>
    <m/>
    <s v=""/>
    <m/>
    <s v=""/>
    <m/>
    <s v=""/>
    <m/>
    <m/>
    <m/>
    <m/>
    <s v=""/>
    <n v="0"/>
    <s v=""/>
    <n v="0"/>
    <s v=""/>
    <s v=""/>
    <s v=""/>
    <m/>
    <s v=""/>
    <s v=""/>
    <s v=""/>
  </r>
  <r>
    <x v="2"/>
    <n v="843"/>
    <m/>
    <x v="6"/>
    <x v="3"/>
    <m/>
    <m/>
    <s v=""/>
    <m/>
    <m/>
    <s v=""/>
    <m/>
    <s v=""/>
    <m/>
    <s v=""/>
    <m/>
    <s v=""/>
    <m/>
    <m/>
    <m/>
    <m/>
    <s v=""/>
    <n v="0"/>
    <s v=""/>
    <n v="0"/>
    <s v=""/>
    <s v=""/>
    <s v=""/>
    <m/>
    <s v=""/>
    <s v=""/>
    <s v=""/>
  </r>
  <r>
    <x v="2"/>
    <n v="844"/>
    <m/>
    <x v="6"/>
    <x v="3"/>
    <m/>
    <m/>
    <s v=""/>
    <m/>
    <m/>
    <s v=""/>
    <m/>
    <s v=""/>
    <m/>
    <s v=""/>
    <m/>
    <s v=""/>
    <m/>
    <m/>
    <m/>
    <m/>
    <s v=""/>
    <n v="0"/>
    <s v=""/>
    <n v="0"/>
    <s v=""/>
    <s v=""/>
    <s v=""/>
    <m/>
    <s v=""/>
    <s v=""/>
    <s v=""/>
  </r>
  <r>
    <x v="2"/>
    <n v="845"/>
    <m/>
    <x v="6"/>
    <x v="3"/>
    <m/>
    <m/>
    <s v=""/>
    <m/>
    <m/>
    <s v=""/>
    <m/>
    <s v=""/>
    <m/>
    <s v=""/>
    <m/>
    <s v=""/>
    <m/>
    <m/>
    <m/>
    <m/>
    <s v=""/>
    <n v="0"/>
    <s v=""/>
    <n v="0"/>
    <s v=""/>
    <s v=""/>
    <s v=""/>
    <m/>
    <s v=""/>
    <s v=""/>
    <s v=""/>
  </r>
  <r>
    <x v="2"/>
    <n v="846"/>
    <m/>
    <x v="6"/>
    <x v="3"/>
    <m/>
    <m/>
    <s v=""/>
    <m/>
    <m/>
    <s v=""/>
    <m/>
    <s v=""/>
    <m/>
    <s v=""/>
    <m/>
    <s v=""/>
    <m/>
    <m/>
    <m/>
    <m/>
    <s v=""/>
    <n v="0"/>
    <s v=""/>
    <n v="0"/>
    <s v=""/>
    <s v=""/>
    <s v=""/>
    <m/>
    <s v=""/>
    <s v=""/>
    <s v=""/>
  </r>
  <r>
    <x v="2"/>
    <n v="847"/>
    <m/>
    <x v="6"/>
    <x v="3"/>
    <m/>
    <m/>
    <s v=""/>
    <m/>
    <m/>
    <s v=""/>
    <m/>
    <s v=""/>
    <m/>
    <s v=""/>
    <m/>
    <s v=""/>
    <m/>
    <m/>
    <m/>
    <m/>
    <s v=""/>
    <n v="0"/>
    <s v=""/>
    <n v="0"/>
    <s v=""/>
    <s v=""/>
    <s v=""/>
    <m/>
    <s v=""/>
    <s v=""/>
    <s v=""/>
  </r>
  <r>
    <x v="2"/>
    <n v="848"/>
    <m/>
    <x v="6"/>
    <x v="3"/>
    <m/>
    <m/>
    <s v=""/>
    <m/>
    <m/>
    <s v=""/>
    <m/>
    <s v=""/>
    <m/>
    <s v=""/>
    <m/>
    <s v=""/>
    <m/>
    <m/>
    <m/>
    <m/>
    <s v=""/>
    <n v="0"/>
    <s v=""/>
    <n v="0"/>
    <s v=""/>
    <s v=""/>
    <s v=""/>
    <m/>
    <s v=""/>
    <s v=""/>
    <s v=""/>
  </r>
  <r>
    <x v="2"/>
    <n v="849"/>
    <m/>
    <x v="6"/>
    <x v="3"/>
    <m/>
    <m/>
    <s v=""/>
    <m/>
    <m/>
    <s v=""/>
    <m/>
    <s v=""/>
    <m/>
    <s v=""/>
    <m/>
    <s v=""/>
    <m/>
    <m/>
    <m/>
    <m/>
    <s v=""/>
    <n v="0"/>
    <s v=""/>
    <n v="0"/>
    <s v=""/>
    <s v=""/>
    <s v=""/>
    <m/>
    <s v=""/>
    <s v=""/>
    <s v=""/>
  </r>
  <r>
    <x v="2"/>
    <n v="850"/>
    <m/>
    <x v="6"/>
    <x v="3"/>
    <m/>
    <m/>
    <s v=""/>
    <m/>
    <m/>
    <s v=""/>
    <m/>
    <s v=""/>
    <m/>
    <s v=""/>
    <m/>
    <s v=""/>
    <m/>
    <m/>
    <m/>
    <m/>
    <s v=""/>
    <n v="0"/>
    <s v=""/>
    <n v="0"/>
    <s v=""/>
    <s v=""/>
    <s v=""/>
    <m/>
    <s v=""/>
    <s v=""/>
    <s v=""/>
  </r>
  <r>
    <x v="2"/>
    <n v="851"/>
    <m/>
    <x v="6"/>
    <x v="3"/>
    <m/>
    <m/>
    <s v=""/>
    <m/>
    <m/>
    <s v=""/>
    <m/>
    <s v=""/>
    <m/>
    <s v=""/>
    <m/>
    <s v=""/>
    <m/>
    <m/>
    <m/>
    <m/>
    <s v=""/>
    <n v="0"/>
    <s v=""/>
    <n v="0"/>
    <s v=""/>
    <s v=""/>
    <s v=""/>
    <m/>
    <s v=""/>
    <s v=""/>
    <s v=""/>
  </r>
  <r>
    <x v="2"/>
    <n v="852"/>
    <m/>
    <x v="6"/>
    <x v="3"/>
    <m/>
    <m/>
    <s v=""/>
    <m/>
    <m/>
    <s v=""/>
    <m/>
    <s v=""/>
    <m/>
    <s v=""/>
    <m/>
    <s v=""/>
    <m/>
    <m/>
    <m/>
    <m/>
    <s v=""/>
    <n v="0"/>
    <s v=""/>
    <n v="0"/>
    <s v=""/>
    <s v=""/>
    <s v=""/>
    <m/>
    <s v=""/>
    <s v=""/>
    <s v=""/>
  </r>
  <r>
    <x v="2"/>
    <n v="853"/>
    <m/>
    <x v="6"/>
    <x v="3"/>
    <m/>
    <m/>
    <s v=""/>
    <m/>
    <m/>
    <s v=""/>
    <m/>
    <s v=""/>
    <m/>
    <s v=""/>
    <m/>
    <s v=""/>
    <m/>
    <m/>
    <m/>
    <m/>
    <s v=""/>
    <n v="0"/>
    <s v=""/>
    <n v="0"/>
    <s v=""/>
    <s v=""/>
    <s v=""/>
    <m/>
    <s v=""/>
    <s v=""/>
    <s v=""/>
  </r>
  <r>
    <x v="2"/>
    <n v="854"/>
    <m/>
    <x v="6"/>
    <x v="3"/>
    <m/>
    <m/>
    <s v=""/>
    <m/>
    <m/>
    <s v=""/>
    <m/>
    <s v=""/>
    <m/>
    <s v=""/>
    <m/>
    <s v=""/>
    <m/>
    <m/>
    <m/>
    <m/>
    <s v=""/>
    <n v="0"/>
    <s v=""/>
    <n v="0"/>
    <s v=""/>
    <s v=""/>
    <s v=""/>
    <m/>
    <s v=""/>
    <s v=""/>
    <s v=""/>
  </r>
  <r>
    <x v="2"/>
    <n v="855"/>
    <m/>
    <x v="6"/>
    <x v="3"/>
    <m/>
    <m/>
    <s v=""/>
    <m/>
    <m/>
    <s v=""/>
    <m/>
    <s v=""/>
    <m/>
    <s v=""/>
    <m/>
    <s v=""/>
    <m/>
    <m/>
    <m/>
    <m/>
    <s v=""/>
    <n v="0"/>
    <s v=""/>
    <n v="0"/>
    <s v=""/>
    <s v=""/>
    <s v=""/>
    <m/>
    <s v=""/>
    <s v=""/>
    <s v=""/>
  </r>
  <r>
    <x v="2"/>
    <n v="856"/>
    <m/>
    <x v="6"/>
    <x v="3"/>
    <m/>
    <m/>
    <s v=""/>
    <m/>
    <m/>
    <s v=""/>
    <m/>
    <s v=""/>
    <m/>
    <s v=""/>
    <m/>
    <s v=""/>
    <m/>
    <m/>
    <m/>
    <m/>
    <s v=""/>
    <n v="0"/>
    <s v=""/>
    <n v="0"/>
    <s v=""/>
    <s v=""/>
    <s v=""/>
    <m/>
    <s v=""/>
    <s v=""/>
    <s v=""/>
  </r>
  <r>
    <x v="2"/>
    <n v="857"/>
    <m/>
    <x v="6"/>
    <x v="3"/>
    <m/>
    <m/>
    <s v=""/>
    <m/>
    <m/>
    <s v=""/>
    <m/>
    <s v=""/>
    <m/>
    <s v=""/>
    <m/>
    <s v=""/>
    <m/>
    <m/>
    <m/>
    <m/>
    <s v=""/>
    <n v="0"/>
    <s v=""/>
    <n v="0"/>
    <s v=""/>
    <s v=""/>
    <s v=""/>
    <m/>
    <s v=""/>
    <s v=""/>
    <s v=""/>
  </r>
  <r>
    <x v="2"/>
    <n v="858"/>
    <m/>
    <x v="6"/>
    <x v="3"/>
    <m/>
    <m/>
    <s v=""/>
    <m/>
    <m/>
    <s v=""/>
    <m/>
    <s v=""/>
    <m/>
    <s v=""/>
    <m/>
    <s v=""/>
    <m/>
    <m/>
    <m/>
    <m/>
    <s v=""/>
    <n v="0"/>
    <s v=""/>
    <n v="0"/>
    <s v=""/>
    <s v=""/>
    <s v=""/>
    <m/>
    <s v=""/>
    <s v=""/>
    <s v=""/>
  </r>
  <r>
    <x v="2"/>
    <n v="859"/>
    <m/>
    <x v="6"/>
    <x v="3"/>
    <m/>
    <m/>
    <s v=""/>
    <m/>
    <m/>
    <s v=""/>
    <m/>
    <s v=""/>
    <m/>
    <s v=""/>
    <m/>
    <s v=""/>
    <m/>
    <m/>
    <m/>
    <m/>
    <s v=""/>
    <n v="0"/>
    <s v=""/>
    <n v="0"/>
    <s v=""/>
    <s v=""/>
    <s v=""/>
    <m/>
    <s v=""/>
    <s v=""/>
    <s v=""/>
  </r>
  <r>
    <x v="2"/>
    <n v="860"/>
    <m/>
    <x v="6"/>
    <x v="3"/>
    <m/>
    <m/>
    <s v=""/>
    <m/>
    <m/>
    <s v=""/>
    <m/>
    <s v=""/>
    <m/>
    <s v=""/>
    <m/>
    <s v=""/>
    <m/>
    <m/>
    <m/>
    <m/>
    <s v=""/>
    <n v="0"/>
    <s v=""/>
    <n v="0"/>
    <s v=""/>
    <s v=""/>
    <s v=""/>
    <m/>
    <s v=""/>
    <s v=""/>
    <s v=""/>
  </r>
  <r>
    <x v="2"/>
    <n v="861"/>
    <m/>
    <x v="6"/>
    <x v="3"/>
    <m/>
    <m/>
    <s v=""/>
    <m/>
    <m/>
    <s v=""/>
    <m/>
    <s v=""/>
    <m/>
    <s v=""/>
    <m/>
    <s v=""/>
    <m/>
    <m/>
    <m/>
    <m/>
    <s v=""/>
    <n v="0"/>
    <s v=""/>
    <n v="0"/>
    <s v=""/>
    <s v=""/>
    <s v=""/>
    <m/>
    <s v=""/>
    <s v=""/>
    <s v=""/>
  </r>
  <r>
    <x v="2"/>
    <n v="862"/>
    <m/>
    <x v="6"/>
    <x v="3"/>
    <m/>
    <m/>
    <s v=""/>
    <m/>
    <m/>
    <s v=""/>
    <m/>
    <s v=""/>
    <m/>
    <s v=""/>
    <m/>
    <s v=""/>
    <m/>
    <m/>
    <m/>
    <m/>
    <s v=""/>
    <n v="0"/>
    <s v=""/>
    <n v="0"/>
    <s v=""/>
    <s v=""/>
    <s v=""/>
    <m/>
    <s v=""/>
    <s v=""/>
    <s v=""/>
  </r>
  <r>
    <x v="2"/>
    <n v="863"/>
    <m/>
    <x v="6"/>
    <x v="3"/>
    <m/>
    <m/>
    <s v=""/>
    <m/>
    <m/>
    <s v=""/>
    <m/>
    <s v=""/>
    <m/>
    <s v=""/>
    <m/>
    <s v=""/>
    <m/>
    <m/>
    <m/>
    <m/>
    <s v=""/>
    <n v="0"/>
    <s v=""/>
    <n v="0"/>
    <s v=""/>
    <s v=""/>
    <s v=""/>
    <m/>
    <s v=""/>
    <s v=""/>
    <s v=""/>
  </r>
  <r>
    <x v="2"/>
    <n v="864"/>
    <m/>
    <x v="6"/>
    <x v="3"/>
    <m/>
    <m/>
    <s v=""/>
    <m/>
    <m/>
    <s v=""/>
    <m/>
    <s v=""/>
    <m/>
    <s v=""/>
    <m/>
    <s v=""/>
    <m/>
    <m/>
    <m/>
    <m/>
    <s v=""/>
    <n v="0"/>
    <s v=""/>
    <n v="0"/>
    <s v=""/>
    <s v=""/>
    <s v=""/>
    <m/>
    <s v=""/>
    <s v=""/>
    <s v=""/>
  </r>
  <r>
    <x v="2"/>
    <n v="865"/>
    <m/>
    <x v="6"/>
    <x v="3"/>
    <m/>
    <m/>
    <s v=""/>
    <m/>
    <m/>
    <s v=""/>
    <m/>
    <s v=""/>
    <m/>
    <s v=""/>
    <m/>
    <s v=""/>
    <m/>
    <m/>
    <m/>
    <m/>
    <s v=""/>
    <n v="0"/>
    <s v=""/>
    <n v="0"/>
    <s v=""/>
    <s v=""/>
    <s v=""/>
    <m/>
    <s v=""/>
    <s v=""/>
    <s v=""/>
  </r>
  <r>
    <x v="2"/>
    <n v="866"/>
    <m/>
    <x v="6"/>
    <x v="3"/>
    <m/>
    <m/>
    <s v=""/>
    <m/>
    <m/>
    <s v=""/>
    <m/>
    <s v=""/>
    <m/>
    <s v=""/>
    <m/>
    <s v=""/>
    <m/>
    <m/>
    <m/>
    <m/>
    <s v=""/>
    <n v="0"/>
    <s v=""/>
    <n v="0"/>
    <s v=""/>
    <s v=""/>
    <s v=""/>
    <m/>
    <s v=""/>
    <s v=""/>
    <s v=""/>
  </r>
  <r>
    <x v="2"/>
    <n v="867"/>
    <m/>
    <x v="6"/>
    <x v="3"/>
    <m/>
    <m/>
    <s v=""/>
    <m/>
    <m/>
    <s v=""/>
    <m/>
    <s v=""/>
    <m/>
    <s v=""/>
    <m/>
    <s v=""/>
    <m/>
    <m/>
    <m/>
    <m/>
    <s v=""/>
    <n v="0"/>
    <s v=""/>
    <n v="0"/>
    <s v=""/>
    <s v=""/>
    <s v=""/>
    <m/>
    <s v=""/>
    <s v=""/>
    <s v=""/>
  </r>
  <r>
    <x v="2"/>
    <n v="868"/>
    <m/>
    <x v="6"/>
    <x v="3"/>
    <m/>
    <m/>
    <s v=""/>
    <m/>
    <m/>
    <s v=""/>
    <m/>
    <s v=""/>
    <m/>
    <s v=""/>
    <m/>
    <s v=""/>
    <m/>
    <m/>
    <m/>
    <m/>
    <s v=""/>
    <n v="0"/>
    <s v=""/>
    <n v="0"/>
    <s v=""/>
    <s v=""/>
    <s v=""/>
    <m/>
    <s v=""/>
    <s v=""/>
    <s v=""/>
  </r>
  <r>
    <x v="2"/>
    <n v="869"/>
    <m/>
    <x v="6"/>
    <x v="3"/>
    <m/>
    <m/>
    <s v=""/>
    <m/>
    <m/>
    <s v=""/>
    <m/>
    <s v=""/>
    <m/>
    <s v=""/>
    <m/>
    <s v=""/>
    <m/>
    <m/>
    <m/>
    <m/>
    <s v=""/>
    <n v="0"/>
    <s v=""/>
    <n v="0"/>
    <s v=""/>
    <s v=""/>
    <s v=""/>
    <m/>
    <s v=""/>
    <s v=""/>
    <s v=""/>
  </r>
  <r>
    <x v="2"/>
    <n v="870"/>
    <m/>
    <x v="6"/>
    <x v="3"/>
    <m/>
    <m/>
    <s v=""/>
    <m/>
    <m/>
    <s v=""/>
    <m/>
    <s v=""/>
    <m/>
    <s v=""/>
    <m/>
    <s v=""/>
    <m/>
    <m/>
    <m/>
    <m/>
    <s v=""/>
    <n v="0"/>
    <s v=""/>
    <n v="0"/>
    <s v=""/>
    <s v=""/>
    <s v=""/>
    <m/>
    <s v=""/>
    <s v=""/>
    <s v=""/>
  </r>
  <r>
    <x v="2"/>
    <n v="871"/>
    <m/>
    <x v="6"/>
    <x v="3"/>
    <m/>
    <m/>
    <s v=""/>
    <m/>
    <m/>
    <s v=""/>
    <m/>
    <s v=""/>
    <m/>
    <s v=""/>
    <m/>
    <s v=""/>
    <m/>
    <m/>
    <m/>
    <m/>
    <s v=""/>
    <n v="0"/>
    <s v=""/>
    <n v="0"/>
    <s v=""/>
    <s v=""/>
    <s v=""/>
    <m/>
    <s v=""/>
    <s v=""/>
    <s v=""/>
  </r>
  <r>
    <x v="2"/>
    <n v="872"/>
    <m/>
    <x v="6"/>
    <x v="3"/>
    <m/>
    <m/>
    <s v=""/>
    <m/>
    <m/>
    <s v=""/>
    <m/>
    <s v=""/>
    <m/>
    <s v=""/>
    <m/>
    <s v=""/>
    <m/>
    <m/>
    <m/>
    <m/>
    <s v=""/>
    <n v="0"/>
    <s v=""/>
    <n v="0"/>
    <s v=""/>
    <s v=""/>
    <s v=""/>
    <m/>
    <s v=""/>
    <s v=""/>
    <s v=""/>
  </r>
  <r>
    <x v="2"/>
    <n v="873"/>
    <m/>
    <x v="6"/>
    <x v="3"/>
    <m/>
    <m/>
    <s v=""/>
    <m/>
    <m/>
    <s v=""/>
    <m/>
    <s v=""/>
    <m/>
    <s v=""/>
    <m/>
    <s v=""/>
    <m/>
    <m/>
    <m/>
    <m/>
    <s v=""/>
    <n v="0"/>
    <s v=""/>
    <n v="0"/>
    <s v=""/>
    <s v=""/>
    <s v=""/>
    <m/>
    <s v=""/>
    <s v=""/>
    <s v=""/>
  </r>
  <r>
    <x v="2"/>
    <n v="874"/>
    <m/>
    <x v="6"/>
    <x v="3"/>
    <m/>
    <m/>
    <s v=""/>
    <m/>
    <m/>
    <s v=""/>
    <m/>
    <s v=""/>
    <m/>
    <s v=""/>
    <m/>
    <s v=""/>
    <m/>
    <m/>
    <m/>
    <m/>
    <s v=""/>
    <n v="0"/>
    <s v=""/>
    <n v="0"/>
    <s v=""/>
    <s v=""/>
    <s v=""/>
    <m/>
    <s v=""/>
    <s v=""/>
    <s v=""/>
  </r>
  <r>
    <x v="2"/>
    <n v="875"/>
    <m/>
    <x v="6"/>
    <x v="3"/>
    <m/>
    <m/>
    <s v=""/>
    <m/>
    <m/>
    <s v=""/>
    <m/>
    <s v=""/>
    <m/>
    <s v=""/>
    <m/>
    <s v=""/>
    <m/>
    <m/>
    <m/>
    <m/>
    <s v=""/>
    <n v="0"/>
    <s v=""/>
    <n v="0"/>
    <s v=""/>
    <s v=""/>
    <s v=""/>
    <m/>
    <s v=""/>
    <s v=""/>
    <s v=""/>
  </r>
  <r>
    <x v="2"/>
    <n v="876"/>
    <m/>
    <x v="6"/>
    <x v="3"/>
    <m/>
    <m/>
    <s v=""/>
    <m/>
    <m/>
    <s v=""/>
    <m/>
    <s v=""/>
    <m/>
    <s v=""/>
    <m/>
    <s v=""/>
    <m/>
    <m/>
    <m/>
    <m/>
    <s v=""/>
    <n v="0"/>
    <s v=""/>
    <n v="0"/>
    <s v=""/>
    <s v=""/>
    <s v=""/>
    <m/>
    <s v=""/>
    <s v=""/>
    <s v=""/>
  </r>
  <r>
    <x v="2"/>
    <n v="877"/>
    <m/>
    <x v="6"/>
    <x v="3"/>
    <m/>
    <m/>
    <s v=""/>
    <m/>
    <m/>
    <s v=""/>
    <m/>
    <s v=""/>
    <m/>
    <s v=""/>
    <m/>
    <s v=""/>
    <m/>
    <m/>
    <m/>
    <m/>
    <s v=""/>
    <n v="0"/>
    <s v=""/>
    <n v="0"/>
    <s v=""/>
    <s v=""/>
    <s v=""/>
    <m/>
    <s v=""/>
    <s v=""/>
    <s v=""/>
  </r>
  <r>
    <x v="2"/>
    <n v="878"/>
    <m/>
    <x v="6"/>
    <x v="3"/>
    <m/>
    <m/>
    <s v=""/>
    <m/>
    <m/>
    <s v=""/>
    <m/>
    <s v=""/>
    <m/>
    <s v=""/>
    <m/>
    <s v=""/>
    <m/>
    <m/>
    <m/>
    <m/>
    <s v=""/>
    <n v="0"/>
    <s v=""/>
    <n v="0"/>
    <s v=""/>
    <s v=""/>
    <s v=""/>
    <m/>
    <s v=""/>
    <s v=""/>
    <s v=""/>
  </r>
  <r>
    <x v="2"/>
    <n v="879"/>
    <m/>
    <x v="6"/>
    <x v="3"/>
    <m/>
    <m/>
    <s v=""/>
    <m/>
    <m/>
    <s v=""/>
    <m/>
    <s v=""/>
    <m/>
    <s v=""/>
    <m/>
    <s v=""/>
    <m/>
    <m/>
    <m/>
    <m/>
    <s v=""/>
    <n v="0"/>
    <s v=""/>
    <n v="0"/>
    <s v=""/>
    <s v=""/>
    <s v=""/>
    <m/>
    <s v=""/>
    <s v=""/>
    <s v=""/>
  </r>
  <r>
    <x v="2"/>
    <n v="880"/>
    <m/>
    <x v="6"/>
    <x v="3"/>
    <m/>
    <m/>
    <s v=""/>
    <m/>
    <m/>
    <s v=""/>
    <m/>
    <s v=""/>
    <m/>
    <s v=""/>
    <m/>
    <s v=""/>
    <m/>
    <m/>
    <m/>
    <m/>
    <s v=""/>
    <n v="0"/>
    <s v=""/>
    <n v="0"/>
    <s v=""/>
    <s v=""/>
    <s v=""/>
    <m/>
    <s v=""/>
    <s v=""/>
    <s v=""/>
  </r>
  <r>
    <x v="2"/>
    <n v="881"/>
    <m/>
    <x v="6"/>
    <x v="3"/>
    <m/>
    <m/>
    <s v=""/>
    <m/>
    <m/>
    <s v=""/>
    <m/>
    <s v=""/>
    <m/>
    <s v=""/>
    <m/>
    <s v=""/>
    <m/>
    <m/>
    <m/>
    <m/>
    <s v=""/>
    <n v="0"/>
    <s v=""/>
    <n v="0"/>
    <s v=""/>
    <s v=""/>
    <s v=""/>
    <m/>
    <s v=""/>
    <s v=""/>
    <s v=""/>
  </r>
  <r>
    <x v="2"/>
    <n v="882"/>
    <m/>
    <x v="6"/>
    <x v="3"/>
    <m/>
    <m/>
    <s v=""/>
    <m/>
    <m/>
    <s v=""/>
    <m/>
    <s v=""/>
    <m/>
    <s v=""/>
    <m/>
    <s v=""/>
    <m/>
    <m/>
    <m/>
    <m/>
    <s v=""/>
    <n v="0"/>
    <s v=""/>
    <n v="0"/>
    <s v=""/>
    <s v=""/>
    <s v=""/>
    <m/>
    <s v=""/>
    <s v=""/>
    <s v=""/>
  </r>
  <r>
    <x v="2"/>
    <n v="883"/>
    <m/>
    <x v="6"/>
    <x v="3"/>
    <m/>
    <m/>
    <s v=""/>
    <m/>
    <m/>
    <s v=""/>
    <m/>
    <s v=""/>
    <m/>
    <s v=""/>
    <m/>
    <s v=""/>
    <m/>
    <m/>
    <m/>
    <m/>
    <s v=""/>
    <n v="0"/>
    <s v=""/>
    <n v="0"/>
    <s v=""/>
    <s v=""/>
    <s v=""/>
    <m/>
    <s v=""/>
    <s v=""/>
    <s v=""/>
  </r>
  <r>
    <x v="2"/>
    <n v="884"/>
    <m/>
    <x v="6"/>
    <x v="3"/>
    <m/>
    <m/>
    <s v=""/>
    <m/>
    <m/>
    <s v=""/>
    <m/>
    <s v=""/>
    <m/>
    <s v=""/>
    <m/>
    <s v=""/>
    <m/>
    <m/>
    <m/>
    <m/>
    <s v=""/>
    <n v="0"/>
    <s v=""/>
    <n v="0"/>
    <s v=""/>
    <s v=""/>
    <s v=""/>
    <m/>
    <s v=""/>
    <s v=""/>
    <s v=""/>
  </r>
  <r>
    <x v="2"/>
    <n v="885"/>
    <m/>
    <x v="6"/>
    <x v="3"/>
    <m/>
    <m/>
    <s v=""/>
    <m/>
    <m/>
    <s v=""/>
    <m/>
    <s v=""/>
    <m/>
    <s v=""/>
    <m/>
    <s v=""/>
    <m/>
    <m/>
    <m/>
    <m/>
    <s v=""/>
    <n v="0"/>
    <s v=""/>
    <n v="0"/>
    <s v=""/>
    <s v=""/>
    <s v=""/>
    <m/>
    <s v=""/>
    <s v=""/>
    <s v=""/>
  </r>
  <r>
    <x v="2"/>
    <n v="886"/>
    <m/>
    <x v="6"/>
    <x v="3"/>
    <m/>
    <m/>
    <s v=""/>
    <m/>
    <m/>
    <s v=""/>
    <m/>
    <s v=""/>
    <m/>
    <s v=""/>
    <m/>
    <s v=""/>
    <m/>
    <m/>
    <m/>
    <m/>
    <s v=""/>
    <n v="0"/>
    <s v=""/>
    <n v="0"/>
    <s v=""/>
    <s v=""/>
    <s v=""/>
    <m/>
    <s v=""/>
    <s v=""/>
    <s v=""/>
  </r>
  <r>
    <x v="2"/>
    <n v="887"/>
    <m/>
    <x v="6"/>
    <x v="3"/>
    <m/>
    <m/>
    <s v=""/>
    <m/>
    <m/>
    <s v=""/>
    <m/>
    <s v=""/>
    <m/>
    <s v=""/>
    <m/>
    <s v=""/>
    <m/>
    <m/>
    <m/>
    <m/>
    <s v=""/>
    <n v="0"/>
    <s v=""/>
    <n v="0"/>
    <s v=""/>
    <s v=""/>
    <s v=""/>
    <m/>
    <s v=""/>
    <s v=""/>
    <s v=""/>
  </r>
  <r>
    <x v="2"/>
    <n v="888"/>
    <m/>
    <x v="6"/>
    <x v="3"/>
    <m/>
    <m/>
    <s v=""/>
    <m/>
    <m/>
    <s v=""/>
    <m/>
    <s v=""/>
    <m/>
    <s v=""/>
    <m/>
    <s v=""/>
    <m/>
    <m/>
    <m/>
    <m/>
    <s v=""/>
    <n v="0"/>
    <s v=""/>
    <n v="0"/>
    <s v=""/>
    <s v=""/>
    <s v=""/>
    <m/>
    <s v=""/>
    <s v=""/>
    <s v=""/>
  </r>
  <r>
    <x v="2"/>
    <n v="889"/>
    <m/>
    <x v="6"/>
    <x v="3"/>
    <m/>
    <m/>
    <s v=""/>
    <m/>
    <m/>
    <s v=""/>
    <m/>
    <s v=""/>
    <m/>
    <s v=""/>
    <m/>
    <s v=""/>
    <m/>
    <m/>
    <m/>
    <m/>
    <s v=""/>
    <n v="0"/>
    <s v=""/>
    <n v="0"/>
    <s v=""/>
    <s v=""/>
    <s v=""/>
    <m/>
    <s v=""/>
    <s v=""/>
    <s v=""/>
  </r>
  <r>
    <x v="2"/>
    <n v="890"/>
    <m/>
    <x v="6"/>
    <x v="3"/>
    <m/>
    <m/>
    <s v=""/>
    <m/>
    <m/>
    <s v=""/>
    <m/>
    <s v=""/>
    <m/>
    <s v=""/>
    <m/>
    <s v=""/>
    <m/>
    <m/>
    <m/>
    <m/>
    <s v=""/>
    <n v="0"/>
    <s v=""/>
    <n v="0"/>
    <s v=""/>
    <s v=""/>
    <s v=""/>
    <m/>
    <s v=""/>
    <s v=""/>
    <s v=""/>
  </r>
  <r>
    <x v="2"/>
    <n v="891"/>
    <m/>
    <x v="6"/>
    <x v="3"/>
    <m/>
    <m/>
    <s v=""/>
    <m/>
    <m/>
    <s v=""/>
    <m/>
    <s v=""/>
    <m/>
    <s v=""/>
    <m/>
    <s v=""/>
    <m/>
    <m/>
    <m/>
    <m/>
    <s v=""/>
    <n v="0"/>
    <s v=""/>
    <n v="0"/>
    <s v=""/>
    <s v=""/>
    <s v=""/>
    <m/>
    <s v=""/>
    <s v=""/>
    <s v=""/>
  </r>
  <r>
    <x v="2"/>
    <n v="892"/>
    <m/>
    <x v="6"/>
    <x v="3"/>
    <m/>
    <m/>
    <s v=""/>
    <m/>
    <m/>
    <s v=""/>
    <m/>
    <s v=""/>
    <m/>
    <s v=""/>
    <m/>
    <s v=""/>
    <m/>
    <m/>
    <m/>
    <m/>
    <s v=""/>
    <n v="0"/>
    <s v=""/>
    <n v="0"/>
    <s v=""/>
    <s v=""/>
    <s v=""/>
    <m/>
    <s v=""/>
    <s v=""/>
    <s v=""/>
  </r>
  <r>
    <x v="2"/>
    <n v="893"/>
    <m/>
    <x v="6"/>
    <x v="3"/>
    <m/>
    <m/>
    <s v=""/>
    <m/>
    <m/>
    <s v=""/>
    <m/>
    <s v=""/>
    <m/>
    <s v=""/>
    <m/>
    <s v=""/>
    <m/>
    <m/>
    <m/>
    <m/>
    <s v=""/>
    <n v="0"/>
    <s v=""/>
    <n v="0"/>
    <s v=""/>
    <s v=""/>
    <s v=""/>
    <m/>
    <s v=""/>
    <s v=""/>
    <s v=""/>
  </r>
  <r>
    <x v="2"/>
    <n v="894"/>
    <m/>
    <x v="6"/>
    <x v="3"/>
    <m/>
    <m/>
    <s v=""/>
    <m/>
    <m/>
    <s v=""/>
    <m/>
    <s v=""/>
    <m/>
    <s v=""/>
    <m/>
    <s v=""/>
    <m/>
    <m/>
    <m/>
    <m/>
    <s v=""/>
    <n v="0"/>
    <s v=""/>
    <n v="0"/>
    <s v=""/>
    <s v=""/>
    <s v=""/>
    <m/>
    <s v=""/>
    <s v=""/>
    <s v=""/>
  </r>
  <r>
    <x v="2"/>
    <n v="895"/>
    <m/>
    <x v="6"/>
    <x v="3"/>
    <m/>
    <m/>
    <s v=""/>
    <m/>
    <m/>
    <s v=""/>
    <m/>
    <s v=""/>
    <m/>
    <s v=""/>
    <m/>
    <s v=""/>
    <m/>
    <m/>
    <m/>
    <m/>
    <s v=""/>
    <n v="0"/>
    <s v=""/>
    <n v="0"/>
    <s v=""/>
    <s v=""/>
    <s v=""/>
    <m/>
    <s v=""/>
    <s v=""/>
    <s v=""/>
  </r>
  <r>
    <x v="2"/>
    <n v="896"/>
    <m/>
    <x v="6"/>
    <x v="3"/>
    <m/>
    <m/>
    <s v=""/>
    <m/>
    <m/>
    <s v=""/>
    <m/>
    <s v=""/>
    <m/>
    <s v=""/>
    <m/>
    <s v=""/>
    <m/>
    <m/>
    <m/>
    <m/>
    <s v=""/>
    <n v="0"/>
    <s v=""/>
    <n v="0"/>
    <s v=""/>
    <s v=""/>
    <s v=""/>
    <m/>
    <s v=""/>
    <s v=""/>
    <s v=""/>
  </r>
  <r>
    <x v="2"/>
    <n v="897"/>
    <m/>
    <x v="6"/>
    <x v="3"/>
    <m/>
    <m/>
    <s v=""/>
    <m/>
    <m/>
    <s v=""/>
    <m/>
    <s v=""/>
    <m/>
    <s v=""/>
    <m/>
    <s v=""/>
    <m/>
    <m/>
    <m/>
    <m/>
    <s v=""/>
    <n v="0"/>
    <s v=""/>
    <n v="0"/>
    <s v=""/>
    <s v=""/>
    <s v=""/>
    <m/>
    <s v=""/>
    <s v=""/>
    <s v=""/>
  </r>
  <r>
    <x v="2"/>
    <n v="898"/>
    <m/>
    <x v="6"/>
    <x v="3"/>
    <m/>
    <m/>
    <s v=""/>
    <m/>
    <m/>
    <s v=""/>
    <m/>
    <s v=""/>
    <m/>
    <s v=""/>
    <m/>
    <s v=""/>
    <m/>
    <m/>
    <m/>
    <m/>
    <s v=""/>
    <n v="0"/>
    <s v=""/>
    <n v="0"/>
    <s v=""/>
    <s v=""/>
    <s v=""/>
    <m/>
    <s v=""/>
    <s v=""/>
    <s v=""/>
  </r>
  <r>
    <x v="2"/>
    <n v="899"/>
    <m/>
    <x v="6"/>
    <x v="3"/>
    <m/>
    <m/>
    <s v=""/>
    <m/>
    <m/>
    <s v=""/>
    <m/>
    <s v=""/>
    <m/>
    <s v=""/>
    <m/>
    <s v=""/>
    <m/>
    <m/>
    <m/>
    <m/>
    <s v=""/>
    <n v="0"/>
    <s v=""/>
    <n v="0"/>
    <s v=""/>
    <s v=""/>
    <s v=""/>
    <m/>
    <s v=""/>
    <s v=""/>
    <s v=""/>
  </r>
  <r>
    <x v="2"/>
    <n v="900"/>
    <m/>
    <x v="6"/>
    <x v="3"/>
    <m/>
    <m/>
    <s v=""/>
    <m/>
    <m/>
    <s v=""/>
    <m/>
    <s v=""/>
    <m/>
    <s v=""/>
    <m/>
    <s v=""/>
    <m/>
    <m/>
    <m/>
    <m/>
    <s v=""/>
    <n v="0"/>
    <s v=""/>
    <n v="0"/>
    <s v=""/>
    <s v=""/>
    <s v=""/>
    <m/>
    <s v=""/>
    <s v=""/>
    <s v=""/>
  </r>
  <r>
    <x v="2"/>
    <n v="901"/>
    <m/>
    <x v="6"/>
    <x v="3"/>
    <m/>
    <m/>
    <s v=""/>
    <m/>
    <m/>
    <s v=""/>
    <m/>
    <s v=""/>
    <m/>
    <s v=""/>
    <m/>
    <s v=""/>
    <m/>
    <m/>
    <m/>
    <m/>
    <s v=""/>
    <n v="0"/>
    <s v=""/>
    <n v="0"/>
    <s v=""/>
    <s v=""/>
    <s v=""/>
    <m/>
    <s v=""/>
    <s v=""/>
    <s v=""/>
  </r>
  <r>
    <x v="2"/>
    <n v="902"/>
    <m/>
    <x v="6"/>
    <x v="3"/>
    <m/>
    <m/>
    <s v=""/>
    <m/>
    <m/>
    <s v=""/>
    <m/>
    <s v=""/>
    <m/>
    <s v=""/>
    <m/>
    <s v=""/>
    <m/>
    <m/>
    <m/>
    <m/>
    <s v=""/>
    <n v="0"/>
    <s v=""/>
    <n v="0"/>
    <s v=""/>
    <s v=""/>
    <s v=""/>
    <m/>
    <s v=""/>
    <s v=""/>
    <s v=""/>
  </r>
  <r>
    <x v="2"/>
    <n v="903"/>
    <m/>
    <x v="6"/>
    <x v="3"/>
    <m/>
    <m/>
    <s v=""/>
    <m/>
    <m/>
    <s v=""/>
    <m/>
    <s v=""/>
    <m/>
    <s v=""/>
    <m/>
    <s v=""/>
    <m/>
    <m/>
    <m/>
    <m/>
    <s v=""/>
    <n v="0"/>
    <s v=""/>
    <n v="0"/>
    <s v=""/>
    <s v=""/>
    <s v=""/>
    <m/>
    <s v=""/>
    <s v=""/>
    <s v=""/>
  </r>
  <r>
    <x v="2"/>
    <n v="904"/>
    <m/>
    <x v="6"/>
    <x v="3"/>
    <m/>
    <m/>
    <s v=""/>
    <m/>
    <m/>
    <s v=""/>
    <m/>
    <s v=""/>
    <m/>
    <s v=""/>
    <m/>
    <s v=""/>
    <m/>
    <m/>
    <m/>
    <m/>
    <s v=""/>
    <n v="0"/>
    <s v=""/>
    <n v="0"/>
    <s v=""/>
    <s v=""/>
    <s v=""/>
    <m/>
    <s v=""/>
    <s v=""/>
    <s v=""/>
  </r>
  <r>
    <x v="2"/>
    <n v="905"/>
    <m/>
    <x v="6"/>
    <x v="3"/>
    <m/>
    <m/>
    <s v=""/>
    <m/>
    <m/>
    <s v=""/>
    <m/>
    <s v=""/>
    <m/>
    <s v=""/>
    <m/>
    <s v=""/>
    <m/>
    <m/>
    <m/>
    <m/>
    <s v=""/>
    <n v="0"/>
    <s v=""/>
    <n v="0"/>
    <s v=""/>
    <s v=""/>
    <s v=""/>
    <m/>
    <s v=""/>
    <s v=""/>
    <s v=""/>
  </r>
  <r>
    <x v="2"/>
    <n v="906"/>
    <m/>
    <x v="6"/>
    <x v="3"/>
    <m/>
    <m/>
    <s v=""/>
    <m/>
    <m/>
    <s v=""/>
    <m/>
    <s v=""/>
    <m/>
    <s v=""/>
    <m/>
    <s v=""/>
    <m/>
    <m/>
    <m/>
    <m/>
    <s v=""/>
    <n v="0"/>
    <s v=""/>
    <n v="0"/>
    <s v=""/>
    <s v=""/>
    <s v=""/>
    <m/>
    <s v=""/>
    <s v=""/>
    <s v=""/>
  </r>
  <r>
    <x v="2"/>
    <n v="907"/>
    <m/>
    <x v="6"/>
    <x v="3"/>
    <m/>
    <m/>
    <s v=""/>
    <m/>
    <m/>
    <s v=""/>
    <m/>
    <s v=""/>
    <m/>
    <s v=""/>
    <m/>
    <s v=""/>
    <m/>
    <m/>
    <m/>
    <m/>
    <s v=""/>
    <n v="0"/>
    <s v=""/>
    <n v="0"/>
    <s v=""/>
    <s v=""/>
    <s v=""/>
    <m/>
    <s v=""/>
    <s v=""/>
    <s v=""/>
  </r>
  <r>
    <x v="2"/>
    <n v="908"/>
    <m/>
    <x v="6"/>
    <x v="3"/>
    <m/>
    <m/>
    <s v=""/>
    <m/>
    <m/>
    <s v=""/>
    <m/>
    <s v=""/>
    <m/>
    <s v=""/>
    <m/>
    <s v=""/>
    <m/>
    <m/>
    <m/>
    <m/>
    <s v=""/>
    <n v="0"/>
    <s v=""/>
    <n v="0"/>
    <s v=""/>
    <s v=""/>
    <s v=""/>
    <m/>
    <s v=""/>
    <s v=""/>
    <s v=""/>
  </r>
  <r>
    <x v="2"/>
    <n v="909"/>
    <m/>
    <x v="6"/>
    <x v="3"/>
    <m/>
    <m/>
    <s v=""/>
    <m/>
    <m/>
    <s v=""/>
    <m/>
    <s v=""/>
    <m/>
    <s v=""/>
    <m/>
    <s v=""/>
    <m/>
    <m/>
    <m/>
    <m/>
    <s v=""/>
    <n v="0"/>
    <s v=""/>
    <n v="0"/>
    <s v=""/>
    <s v=""/>
    <s v=""/>
    <m/>
    <s v=""/>
    <s v=""/>
    <s v=""/>
  </r>
  <r>
    <x v="2"/>
    <n v="910"/>
    <m/>
    <x v="6"/>
    <x v="3"/>
    <m/>
    <m/>
    <s v=""/>
    <m/>
    <m/>
    <s v=""/>
    <m/>
    <s v=""/>
    <m/>
    <s v=""/>
    <m/>
    <s v=""/>
    <m/>
    <m/>
    <m/>
    <m/>
    <s v=""/>
    <n v="0"/>
    <s v=""/>
    <n v="0"/>
    <s v=""/>
    <s v=""/>
    <s v=""/>
    <m/>
    <s v=""/>
    <s v=""/>
    <s v=""/>
  </r>
  <r>
    <x v="2"/>
    <n v="911"/>
    <m/>
    <x v="6"/>
    <x v="3"/>
    <m/>
    <m/>
    <s v=""/>
    <m/>
    <m/>
    <s v=""/>
    <m/>
    <s v=""/>
    <m/>
    <s v=""/>
    <m/>
    <s v=""/>
    <m/>
    <m/>
    <m/>
    <m/>
    <s v=""/>
    <n v="0"/>
    <s v=""/>
    <n v="0"/>
    <s v=""/>
    <s v=""/>
    <s v=""/>
    <m/>
    <s v=""/>
    <s v=""/>
    <s v=""/>
  </r>
  <r>
    <x v="2"/>
    <n v="912"/>
    <m/>
    <x v="6"/>
    <x v="3"/>
    <m/>
    <m/>
    <s v=""/>
    <m/>
    <m/>
    <s v=""/>
    <m/>
    <s v=""/>
    <m/>
    <s v=""/>
    <m/>
    <s v=""/>
    <m/>
    <m/>
    <m/>
    <m/>
    <s v=""/>
    <n v="0"/>
    <s v=""/>
    <n v="0"/>
    <s v=""/>
    <s v=""/>
    <s v=""/>
    <m/>
    <s v=""/>
    <s v=""/>
    <s v=""/>
  </r>
  <r>
    <x v="2"/>
    <n v="913"/>
    <m/>
    <x v="6"/>
    <x v="3"/>
    <m/>
    <m/>
    <s v=""/>
    <m/>
    <m/>
    <s v=""/>
    <m/>
    <s v=""/>
    <m/>
    <s v=""/>
    <m/>
    <s v=""/>
    <m/>
    <m/>
    <m/>
    <m/>
    <s v=""/>
    <n v="0"/>
    <s v=""/>
    <n v="0"/>
    <s v=""/>
    <s v=""/>
    <s v=""/>
    <m/>
    <s v=""/>
    <s v=""/>
    <s v=""/>
  </r>
  <r>
    <x v="2"/>
    <n v="914"/>
    <m/>
    <x v="6"/>
    <x v="3"/>
    <m/>
    <m/>
    <s v=""/>
    <m/>
    <m/>
    <s v=""/>
    <m/>
    <s v=""/>
    <m/>
    <s v=""/>
    <m/>
    <s v=""/>
    <m/>
    <m/>
    <m/>
    <m/>
    <s v=""/>
    <n v="0"/>
    <s v=""/>
    <n v="0"/>
    <s v=""/>
    <s v=""/>
    <s v=""/>
    <m/>
    <s v=""/>
    <s v=""/>
    <s v=""/>
  </r>
  <r>
    <x v="2"/>
    <n v="915"/>
    <m/>
    <x v="6"/>
    <x v="3"/>
    <m/>
    <m/>
    <s v=""/>
    <m/>
    <m/>
    <s v=""/>
    <m/>
    <s v=""/>
    <m/>
    <s v=""/>
    <m/>
    <s v=""/>
    <m/>
    <m/>
    <m/>
    <m/>
    <s v=""/>
    <n v="0"/>
    <s v=""/>
    <n v="0"/>
    <s v=""/>
    <s v=""/>
    <s v=""/>
    <m/>
    <s v=""/>
    <s v=""/>
    <s v=""/>
  </r>
  <r>
    <x v="2"/>
    <n v="916"/>
    <m/>
    <x v="6"/>
    <x v="3"/>
    <m/>
    <m/>
    <s v=""/>
    <m/>
    <m/>
    <s v=""/>
    <m/>
    <s v=""/>
    <m/>
    <s v=""/>
    <m/>
    <s v=""/>
    <m/>
    <m/>
    <m/>
    <m/>
    <s v=""/>
    <n v="0"/>
    <s v=""/>
    <n v="0"/>
    <s v=""/>
    <s v=""/>
    <s v=""/>
    <m/>
    <s v=""/>
    <s v=""/>
    <s v=""/>
  </r>
  <r>
    <x v="2"/>
    <n v="917"/>
    <m/>
    <x v="6"/>
    <x v="3"/>
    <m/>
    <m/>
    <s v=""/>
    <m/>
    <m/>
    <s v=""/>
    <m/>
    <s v=""/>
    <m/>
    <s v=""/>
    <m/>
    <s v=""/>
    <m/>
    <m/>
    <m/>
    <m/>
    <s v=""/>
    <n v="0"/>
    <s v=""/>
    <n v="0"/>
    <s v=""/>
    <s v=""/>
    <s v=""/>
    <m/>
    <s v=""/>
    <s v=""/>
    <s v=""/>
  </r>
  <r>
    <x v="2"/>
    <n v="918"/>
    <m/>
    <x v="6"/>
    <x v="3"/>
    <m/>
    <m/>
    <s v=""/>
    <m/>
    <m/>
    <s v=""/>
    <m/>
    <s v=""/>
    <m/>
    <s v=""/>
    <m/>
    <s v=""/>
    <m/>
    <m/>
    <m/>
    <m/>
    <s v=""/>
    <n v="0"/>
    <s v=""/>
    <n v="0"/>
    <s v=""/>
    <s v=""/>
    <s v=""/>
    <m/>
    <s v=""/>
    <s v=""/>
    <s v=""/>
  </r>
  <r>
    <x v="2"/>
    <n v="919"/>
    <m/>
    <x v="6"/>
    <x v="3"/>
    <m/>
    <m/>
    <s v=""/>
    <m/>
    <m/>
    <s v=""/>
    <m/>
    <s v=""/>
    <m/>
    <s v=""/>
    <m/>
    <s v=""/>
    <m/>
    <m/>
    <m/>
    <m/>
    <s v=""/>
    <n v="0"/>
    <s v=""/>
    <n v="0"/>
    <s v=""/>
    <s v=""/>
    <s v=""/>
    <m/>
    <s v=""/>
    <s v=""/>
    <s v=""/>
  </r>
  <r>
    <x v="2"/>
    <n v="920"/>
    <m/>
    <x v="6"/>
    <x v="3"/>
    <m/>
    <m/>
    <s v=""/>
    <m/>
    <m/>
    <s v=""/>
    <m/>
    <s v=""/>
    <m/>
    <s v=""/>
    <m/>
    <s v=""/>
    <m/>
    <m/>
    <m/>
    <m/>
    <s v=""/>
    <n v="0"/>
    <s v=""/>
    <n v="0"/>
    <s v=""/>
    <s v=""/>
    <s v=""/>
    <m/>
    <s v=""/>
    <s v=""/>
    <s v=""/>
  </r>
  <r>
    <x v="2"/>
    <n v="921"/>
    <m/>
    <x v="6"/>
    <x v="3"/>
    <m/>
    <m/>
    <s v=""/>
    <m/>
    <m/>
    <s v=""/>
    <m/>
    <s v=""/>
    <m/>
    <s v=""/>
    <m/>
    <s v=""/>
    <m/>
    <m/>
    <m/>
    <m/>
    <s v=""/>
    <n v="0"/>
    <s v=""/>
    <n v="0"/>
    <s v=""/>
    <s v=""/>
    <s v=""/>
    <m/>
    <s v=""/>
    <s v=""/>
    <s v=""/>
  </r>
  <r>
    <x v="2"/>
    <n v="922"/>
    <m/>
    <x v="6"/>
    <x v="3"/>
    <m/>
    <m/>
    <s v=""/>
    <m/>
    <m/>
    <s v=""/>
    <m/>
    <s v=""/>
    <m/>
    <s v=""/>
    <m/>
    <s v=""/>
    <m/>
    <m/>
    <m/>
    <m/>
    <s v=""/>
    <n v="0"/>
    <s v=""/>
    <n v="0"/>
    <s v=""/>
    <s v=""/>
    <s v=""/>
    <m/>
    <s v=""/>
    <s v=""/>
    <s v=""/>
  </r>
  <r>
    <x v="2"/>
    <n v="923"/>
    <m/>
    <x v="6"/>
    <x v="3"/>
    <m/>
    <m/>
    <s v=""/>
    <m/>
    <m/>
    <s v=""/>
    <m/>
    <s v=""/>
    <m/>
    <s v=""/>
    <m/>
    <s v=""/>
    <m/>
    <m/>
    <m/>
    <m/>
    <s v=""/>
    <n v="0"/>
    <s v=""/>
    <n v="0"/>
    <s v=""/>
    <s v=""/>
    <s v=""/>
    <m/>
    <s v=""/>
    <s v=""/>
    <s v=""/>
  </r>
  <r>
    <x v="2"/>
    <n v="924"/>
    <m/>
    <x v="6"/>
    <x v="3"/>
    <m/>
    <m/>
    <s v=""/>
    <m/>
    <m/>
    <s v=""/>
    <m/>
    <s v=""/>
    <m/>
    <s v=""/>
    <m/>
    <s v=""/>
    <m/>
    <m/>
    <m/>
    <m/>
    <s v=""/>
    <n v="0"/>
    <s v=""/>
    <n v="0"/>
    <s v=""/>
    <s v=""/>
    <s v=""/>
    <m/>
    <s v=""/>
    <s v=""/>
    <s v=""/>
  </r>
  <r>
    <x v="2"/>
    <n v="925"/>
    <m/>
    <x v="6"/>
    <x v="3"/>
    <m/>
    <m/>
    <s v=""/>
    <m/>
    <m/>
    <s v=""/>
    <m/>
    <s v=""/>
    <m/>
    <s v=""/>
    <m/>
    <s v=""/>
    <m/>
    <m/>
    <m/>
    <m/>
    <s v=""/>
    <n v="0"/>
    <s v=""/>
    <n v="0"/>
    <s v=""/>
    <s v=""/>
    <s v=""/>
    <m/>
    <s v=""/>
    <s v=""/>
    <s v=""/>
  </r>
  <r>
    <x v="2"/>
    <n v="926"/>
    <m/>
    <x v="6"/>
    <x v="3"/>
    <m/>
    <m/>
    <s v=""/>
    <m/>
    <m/>
    <s v=""/>
    <m/>
    <s v=""/>
    <m/>
    <s v=""/>
    <m/>
    <s v=""/>
    <m/>
    <m/>
    <m/>
    <m/>
    <s v=""/>
    <n v="0"/>
    <s v=""/>
    <n v="0"/>
    <s v=""/>
    <s v=""/>
    <s v=""/>
    <m/>
    <s v=""/>
    <s v=""/>
    <s v=""/>
  </r>
  <r>
    <x v="2"/>
    <n v="927"/>
    <m/>
    <x v="6"/>
    <x v="3"/>
    <m/>
    <m/>
    <s v=""/>
    <m/>
    <m/>
    <s v=""/>
    <m/>
    <s v=""/>
    <m/>
    <s v=""/>
    <m/>
    <s v=""/>
    <m/>
    <m/>
    <m/>
    <m/>
    <s v=""/>
    <n v="0"/>
    <s v=""/>
    <n v="0"/>
    <s v=""/>
    <s v=""/>
    <s v=""/>
    <m/>
    <s v=""/>
    <s v=""/>
    <s v=""/>
  </r>
  <r>
    <x v="2"/>
    <n v="928"/>
    <m/>
    <x v="6"/>
    <x v="3"/>
    <m/>
    <m/>
    <s v=""/>
    <m/>
    <m/>
    <s v=""/>
    <m/>
    <s v=""/>
    <m/>
    <s v=""/>
    <m/>
    <s v=""/>
    <m/>
    <m/>
    <m/>
    <m/>
    <s v=""/>
    <n v="0"/>
    <s v=""/>
    <n v="0"/>
    <s v=""/>
    <s v=""/>
    <s v=""/>
    <m/>
    <s v=""/>
    <s v=""/>
    <s v=""/>
  </r>
  <r>
    <x v="2"/>
    <n v="929"/>
    <m/>
    <x v="6"/>
    <x v="3"/>
    <m/>
    <m/>
    <s v=""/>
    <m/>
    <m/>
    <s v=""/>
    <m/>
    <s v=""/>
    <m/>
    <s v=""/>
    <m/>
    <s v=""/>
    <m/>
    <m/>
    <m/>
    <m/>
    <s v=""/>
    <n v="0"/>
    <s v=""/>
    <n v="0"/>
    <s v=""/>
    <s v=""/>
    <s v=""/>
    <m/>
    <s v=""/>
    <s v=""/>
    <s v=""/>
  </r>
  <r>
    <x v="2"/>
    <n v="930"/>
    <m/>
    <x v="6"/>
    <x v="3"/>
    <m/>
    <m/>
    <s v=""/>
    <m/>
    <m/>
    <s v=""/>
    <m/>
    <s v=""/>
    <m/>
    <s v=""/>
    <m/>
    <s v=""/>
    <m/>
    <m/>
    <m/>
    <m/>
    <s v=""/>
    <n v="0"/>
    <s v=""/>
    <n v="0"/>
    <s v=""/>
    <s v=""/>
    <s v=""/>
    <m/>
    <s v=""/>
    <s v=""/>
    <s v=""/>
  </r>
  <r>
    <x v="2"/>
    <n v="931"/>
    <m/>
    <x v="6"/>
    <x v="3"/>
    <m/>
    <m/>
    <s v=""/>
    <m/>
    <m/>
    <s v=""/>
    <m/>
    <s v=""/>
    <m/>
    <s v=""/>
    <m/>
    <s v=""/>
    <m/>
    <m/>
    <m/>
    <m/>
    <s v=""/>
    <n v="0"/>
    <s v=""/>
    <n v="0"/>
    <s v=""/>
    <s v=""/>
    <s v=""/>
    <m/>
    <s v=""/>
    <s v=""/>
    <s v=""/>
  </r>
  <r>
    <x v="2"/>
    <n v="932"/>
    <m/>
    <x v="6"/>
    <x v="3"/>
    <m/>
    <m/>
    <s v=""/>
    <m/>
    <m/>
    <s v=""/>
    <m/>
    <s v=""/>
    <m/>
    <s v=""/>
    <m/>
    <s v=""/>
    <m/>
    <m/>
    <m/>
    <m/>
    <s v=""/>
    <n v="0"/>
    <s v=""/>
    <n v="0"/>
    <s v=""/>
    <s v=""/>
    <s v=""/>
    <m/>
    <s v=""/>
    <s v=""/>
    <s v=""/>
  </r>
  <r>
    <x v="2"/>
    <n v="933"/>
    <m/>
    <x v="6"/>
    <x v="3"/>
    <m/>
    <m/>
    <s v=""/>
    <m/>
    <m/>
    <s v=""/>
    <m/>
    <s v=""/>
    <m/>
    <s v=""/>
    <m/>
    <s v=""/>
    <m/>
    <m/>
    <m/>
    <m/>
    <s v=""/>
    <n v="0"/>
    <s v=""/>
    <n v="0"/>
    <s v=""/>
    <s v=""/>
    <s v=""/>
    <m/>
    <s v=""/>
    <s v=""/>
    <s v=""/>
  </r>
  <r>
    <x v="2"/>
    <n v="934"/>
    <m/>
    <x v="6"/>
    <x v="3"/>
    <m/>
    <m/>
    <s v=""/>
    <m/>
    <m/>
    <s v=""/>
    <m/>
    <s v=""/>
    <m/>
    <s v=""/>
    <m/>
    <s v=""/>
    <m/>
    <m/>
    <m/>
    <m/>
    <s v=""/>
    <n v="0"/>
    <s v=""/>
    <n v="0"/>
    <s v=""/>
    <s v=""/>
    <s v=""/>
    <m/>
    <s v=""/>
    <s v=""/>
    <s v=""/>
  </r>
  <r>
    <x v="2"/>
    <n v="935"/>
    <m/>
    <x v="6"/>
    <x v="3"/>
    <m/>
    <m/>
    <s v=""/>
    <m/>
    <m/>
    <s v=""/>
    <m/>
    <s v=""/>
    <m/>
    <s v=""/>
    <m/>
    <s v=""/>
    <m/>
    <m/>
    <m/>
    <m/>
    <s v=""/>
    <n v="0"/>
    <s v=""/>
    <n v="0"/>
    <s v=""/>
    <s v=""/>
    <s v=""/>
    <m/>
    <s v=""/>
    <s v=""/>
    <s v=""/>
  </r>
  <r>
    <x v="2"/>
    <n v="936"/>
    <m/>
    <x v="6"/>
    <x v="3"/>
    <m/>
    <m/>
    <s v=""/>
    <m/>
    <m/>
    <s v=""/>
    <m/>
    <s v=""/>
    <m/>
    <s v=""/>
    <m/>
    <s v=""/>
    <m/>
    <m/>
    <m/>
    <m/>
    <s v=""/>
    <n v="0"/>
    <s v=""/>
    <n v="0"/>
    <s v=""/>
    <s v=""/>
    <s v=""/>
    <m/>
    <s v=""/>
    <s v=""/>
    <s v=""/>
  </r>
  <r>
    <x v="2"/>
    <n v="937"/>
    <m/>
    <x v="6"/>
    <x v="3"/>
    <m/>
    <m/>
    <s v=""/>
    <m/>
    <m/>
    <s v=""/>
    <m/>
    <s v=""/>
    <m/>
    <s v=""/>
    <m/>
    <s v=""/>
    <m/>
    <m/>
    <m/>
    <m/>
    <s v=""/>
    <n v="0"/>
    <s v=""/>
    <n v="0"/>
    <s v=""/>
    <s v=""/>
    <s v=""/>
    <m/>
    <s v=""/>
    <s v=""/>
    <s v=""/>
  </r>
  <r>
    <x v="2"/>
    <n v="938"/>
    <m/>
    <x v="6"/>
    <x v="3"/>
    <m/>
    <m/>
    <s v=""/>
    <m/>
    <m/>
    <s v=""/>
    <m/>
    <s v=""/>
    <m/>
    <s v=""/>
    <m/>
    <s v=""/>
    <m/>
    <m/>
    <m/>
    <m/>
    <s v=""/>
    <n v="0"/>
    <s v=""/>
    <n v="0"/>
    <s v=""/>
    <s v=""/>
    <s v=""/>
    <m/>
    <s v=""/>
    <s v=""/>
    <s v=""/>
  </r>
  <r>
    <x v="2"/>
    <n v="939"/>
    <m/>
    <x v="6"/>
    <x v="3"/>
    <m/>
    <m/>
    <s v=""/>
    <m/>
    <m/>
    <s v=""/>
    <m/>
    <s v=""/>
    <m/>
    <s v=""/>
    <m/>
    <s v=""/>
    <m/>
    <m/>
    <m/>
    <m/>
    <s v=""/>
    <n v="0"/>
    <s v=""/>
    <n v="0"/>
    <s v=""/>
    <s v=""/>
    <s v=""/>
    <m/>
    <s v=""/>
    <s v=""/>
    <s v=""/>
  </r>
  <r>
    <x v="2"/>
    <n v="940"/>
    <m/>
    <x v="6"/>
    <x v="3"/>
    <m/>
    <m/>
    <s v=""/>
    <m/>
    <m/>
    <s v=""/>
    <m/>
    <s v=""/>
    <m/>
    <s v=""/>
    <m/>
    <s v=""/>
    <m/>
    <m/>
    <m/>
    <m/>
    <s v=""/>
    <n v="0"/>
    <s v=""/>
    <n v="0"/>
    <s v=""/>
    <s v=""/>
    <s v=""/>
    <m/>
    <s v=""/>
    <s v=""/>
    <s v=""/>
  </r>
  <r>
    <x v="2"/>
    <n v="941"/>
    <m/>
    <x v="6"/>
    <x v="3"/>
    <m/>
    <m/>
    <s v=""/>
    <m/>
    <m/>
    <s v=""/>
    <m/>
    <s v=""/>
    <m/>
    <s v=""/>
    <m/>
    <s v=""/>
    <m/>
    <m/>
    <m/>
    <m/>
    <s v=""/>
    <n v="0"/>
    <s v=""/>
    <n v="0"/>
    <s v=""/>
    <s v=""/>
    <s v=""/>
    <m/>
    <s v=""/>
    <s v=""/>
    <s v=""/>
  </r>
  <r>
    <x v="2"/>
    <n v="942"/>
    <m/>
    <x v="6"/>
    <x v="3"/>
    <m/>
    <m/>
    <s v=""/>
    <m/>
    <m/>
    <s v=""/>
    <m/>
    <s v=""/>
    <m/>
    <s v=""/>
    <m/>
    <s v=""/>
    <m/>
    <m/>
    <m/>
    <m/>
    <s v=""/>
    <n v="0"/>
    <s v=""/>
    <n v="0"/>
    <s v=""/>
    <s v=""/>
    <s v=""/>
    <m/>
    <s v=""/>
    <s v=""/>
    <s v=""/>
  </r>
  <r>
    <x v="2"/>
    <n v="943"/>
    <m/>
    <x v="6"/>
    <x v="3"/>
    <m/>
    <m/>
    <s v=""/>
    <m/>
    <m/>
    <s v=""/>
    <m/>
    <s v=""/>
    <m/>
    <s v=""/>
    <m/>
    <s v=""/>
    <m/>
    <m/>
    <m/>
    <m/>
    <s v=""/>
    <n v="0"/>
    <s v=""/>
    <n v="0"/>
    <s v=""/>
    <s v=""/>
    <s v=""/>
    <m/>
    <s v=""/>
    <s v=""/>
    <s v=""/>
  </r>
  <r>
    <x v="2"/>
    <n v="944"/>
    <m/>
    <x v="6"/>
    <x v="3"/>
    <m/>
    <m/>
    <s v=""/>
    <m/>
    <m/>
    <s v=""/>
    <m/>
    <s v=""/>
    <m/>
    <s v=""/>
    <m/>
    <s v=""/>
    <m/>
    <m/>
    <m/>
    <m/>
    <s v=""/>
    <n v="0"/>
    <s v=""/>
    <n v="0"/>
    <s v=""/>
    <s v=""/>
    <s v=""/>
    <m/>
    <s v=""/>
    <s v=""/>
    <s v=""/>
  </r>
  <r>
    <x v="2"/>
    <n v="945"/>
    <m/>
    <x v="6"/>
    <x v="3"/>
    <m/>
    <m/>
    <s v=""/>
    <m/>
    <m/>
    <s v=""/>
    <m/>
    <s v=""/>
    <m/>
    <s v=""/>
    <m/>
    <s v=""/>
    <m/>
    <m/>
    <m/>
    <m/>
    <s v=""/>
    <n v="0"/>
    <s v=""/>
    <n v="0"/>
    <s v=""/>
    <s v=""/>
    <s v=""/>
    <m/>
    <s v=""/>
    <s v=""/>
    <s v=""/>
  </r>
  <r>
    <x v="2"/>
    <n v="946"/>
    <m/>
    <x v="6"/>
    <x v="3"/>
    <m/>
    <m/>
    <s v=""/>
    <m/>
    <m/>
    <s v=""/>
    <m/>
    <s v=""/>
    <m/>
    <s v=""/>
    <m/>
    <s v=""/>
    <m/>
    <m/>
    <m/>
    <m/>
    <s v=""/>
    <n v="0"/>
    <s v=""/>
    <n v="0"/>
    <s v=""/>
    <s v=""/>
    <s v=""/>
    <m/>
    <s v=""/>
    <s v=""/>
    <s v=""/>
  </r>
  <r>
    <x v="2"/>
    <n v="947"/>
    <m/>
    <x v="6"/>
    <x v="3"/>
    <m/>
    <m/>
    <s v=""/>
    <m/>
    <m/>
    <s v=""/>
    <m/>
    <s v=""/>
    <m/>
    <s v=""/>
    <m/>
    <s v=""/>
    <m/>
    <m/>
    <m/>
    <m/>
    <s v=""/>
    <n v="0"/>
    <s v=""/>
    <n v="0"/>
    <s v=""/>
    <s v=""/>
    <s v=""/>
    <m/>
    <s v=""/>
    <s v=""/>
    <s v=""/>
  </r>
  <r>
    <x v="2"/>
    <n v="948"/>
    <m/>
    <x v="6"/>
    <x v="3"/>
    <m/>
    <m/>
    <s v=""/>
    <m/>
    <m/>
    <s v=""/>
    <m/>
    <s v=""/>
    <m/>
    <s v=""/>
    <m/>
    <s v=""/>
    <m/>
    <m/>
    <m/>
    <m/>
    <s v=""/>
    <n v="0"/>
    <s v=""/>
    <n v="0"/>
    <s v=""/>
    <s v=""/>
    <s v=""/>
    <m/>
    <s v=""/>
    <s v=""/>
    <s v=""/>
  </r>
  <r>
    <x v="2"/>
    <n v="949"/>
    <m/>
    <x v="6"/>
    <x v="3"/>
    <m/>
    <m/>
    <s v=""/>
    <m/>
    <m/>
    <s v=""/>
    <m/>
    <s v=""/>
    <m/>
    <s v=""/>
    <m/>
    <s v=""/>
    <m/>
    <m/>
    <m/>
    <m/>
    <s v=""/>
    <n v="0"/>
    <s v=""/>
    <n v="0"/>
    <s v=""/>
    <s v=""/>
    <s v=""/>
    <m/>
    <s v=""/>
    <s v=""/>
    <s v=""/>
  </r>
  <r>
    <x v="2"/>
    <n v="950"/>
    <m/>
    <x v="6"/>
    <x v="3"/>
    <m/>
    <m/>
    <s v=""/>
    <m/>
    <m/>
    <s v=""/>
    <m/>
    <s v=""/>
    <m/>
    <s v=""/>
    <m/>
    <s v=""/>
    <m/>
    <m/>
    <m/>
    <m/>
    <s v=""/>
    <n v="0"/>
    <s v=""/>
    <n v="0"/>
    <s v=""/>
    <s v=""/>
    <s v=""/>
    <m/>
    <s v=""/>
    <s v=""/>
    <s v=""/>
  </r>
  <r>
    <x v="2"/>
    <n v="951"/>
    <m/>
    <x v="6"/>
    <x v="3"/>
    <m/>
    <m/>
    <s v=""/>
    <m/>
    <m/>
    <s v=""/>
    <m/>
    <s v=""/>
    <m/>
    <s v=""/>
    <m/>
    <s v=""/>
    <m/>
    <m/>
    <m/>
    <m/>
    <s v=""/>
    <n v="0"/>
    <s v=""/>
    <n v="0"/>
    <s v=""/>
    <s v=""/>
    <s v=""/>
    <m/>
    <s v=""/>
    <s v=""/>
    <s v=""/>
  </r>
  <r>
    <x v="2"/>
    <n v="952"/>
    <m/>
    <x v="6"/>
    <x v="3"/>
    <m/>
    <m/>
    <s v=""/>
    <m/>
    <m/>
    <s v=""/>
    <m/>
    <s v=""/>
    <m/>
    <s v=""/>
    <m/>
    <s v=""/>
    <m/>
    <m/>
    <m/>
    <m/>
    <s v=""/>
    <n v="0"/>
    <s v=""/>
    <n v="0"/>
    <s v=""/>
    <s v=""/>
    <s v=""/>
    <m/>
    <s v=""/>
    <s v=""/>
    <s v=""/>
  </r>
  <r>
    <x v="2"/>
    <n v="953"/>
    <m/>
    <x v="6"/>
    <x v="3"/>
    <m/>
    <m/>
    <s v=""/>
    <m/>
    <m/>
    <s v=""/>
    <m/>
    <s v=""/>
    <m/>
    <s v=""/>
    <m/>
    <s v=""/>
    <m/>
    <m/>
    <m/>
    <m/>
    <s v=""/>
    <n v="0"/>
    <s v=""/>
    <n v="0"/>
    <s v=""/>
    <s v=""/>
    <s v=""/>
    <m/>
    <s v=""/>
    <s v=""/>
    <s v=""/>
  </r>
  <r>
    <x v="2"/>
    <n v="954"/>
    <m/>
    <x v="6"/>
    <x v="3"/>
    <m/>
    <m/>
    <s v=""/>
    <m/>
    <m/>
    <s v=""/>
    <m/>
    <s v=""/>
    <m/>
    <s v=""/>
    <m/>
    <s v=""/>
    <m/>
    <m/>
    <m/>
    <m/>
    <s v=""/>
    <n v="0"/>
    <s v=""/>
    <n v="0"/>
    <s v=""/>
    <s v=""/>
    <s v=""/>
    <m/>
    <s v=""/>
    <s v=""/>
    <s v=""/>
  </r>
  <r>
    <x v="2"/>
    <n v="955"/>
    <m/>
    <x v="6"/>
    <x v="3"/>
    <m/>
    <m/>
    <s v=""/>
    <m/>
    <m/>
    <s v=""/>
    <m/>
    <s v=""/>
    <m/>
    <s v=""/>
    <m/>
    <s v=""/>
    <m/>
    <m/>
    <m/>
    <m/>
    <s v=""/>
    <n v="0"/>
    <s v=""/>
    <n v="0"/>
    <s v=""/>
    <s v=""/>
    <s v=""/>
    <m/>
    <s v=""/>
    <s v=""/>
    <s v=""/>
  </r>
  <r>
    <x v="2"/>
    <n v="956"/>
    <m/>
    <x v="6"/>
    <x v="3"/>
    <m/>
    <m/>
    <s v=""/>
    <m/>
    <m/>
    <s v=""/>
    <m/>
    <s v=""/>
    <m/>
    <s v=""/>
    <m/>
    <s v=""/>
    <m/>
    <m/>
    <m/>
    <m/>
    <s v=""/>
    <n v="0"/>
    <s v=""/>
    <n v="0"/>
    <s v=""/>
    <s v=""/>
    <s v=""/>
    <m/>
    <s v=""/>
    <s v=""/>
    <s v=""/>
  </r>
  <r>
    <x v="2"/>
    <n v="957"/>
    <m/>
    <x v="6"/>
    <x v="3"/>
    <m/>
    <m/>
    <s v=""/>
    <m/>
    <m/>
    <s v=""/>
    <m/>
    <s v=""/>
    <m/>
    <s v=""/>
    <m/>
    <s v=""/>
    <m/>
    <m/>
    <m/>
    <m/>
    <s v=""/>
    <n v="0"/>
    <s v=""/>
    <n v="0"/>
    <s v=""/>
    <s v=""/>
    <s v=""/>
    <m/>
    <s v=""/>
    <s v=""/>
    <s v=""/>
  </r>
  <r>
    <x v="2"/>
    <n v="958"/>
    <m/>
    <x v="6"/>
    <x v="3"/>
    <m/>
    <m/>
    <s v=""/>
    <m/>
    <m/>
    <s v=""/>
    <m/>
    <s v=""/>
    <m/>
    <s v=""/>
    <m/>
    <s v=""/>
    <m/>
    <m/>
    <m/>
    <m/>
    <s v=""/>
    <n v="0"/>
    <s v=""/>
    <n v="0"/>
    <s v=""/>
    <s v=""/>
    <s v=""/>
    <m/>
    <s v=""/>
    <s v=""/>
    <s v=""/>
  </r>
  <r>
    <x v="2"/>
    <n v="959"/>
    <m/>
    <x v="6"/>
    <x v="3"/>
    <m/>
    <m/>
    <s v=""/>
    <m/>
    <m/>
    <s v=""/>
    <m/>
    <s v=""/>
    <m/>
    <s v=""/>
    <m/>
    <s v=""/>
    <m/>
    <m/>
    <m/>
    <m/>
    <s v=""/>
    <n v="0"/>
    <s v=""/>
    <n v="0"/>
    <s v=""/>
    <s v=""/>
    <s v=""/>
    <m/>
    <s v=""/>
    <s v=""/>
    <s v=""/>
  </r>
  <r>
    <x v="2"/>
    <n v="960"/>
    <m/>
    <x v="6"/>
    <x v="3"/>
    <m/>
    <m/>
    <s v=""/>
    <m/>
    <m/>
    <s v=""/>
    <m/>
    <s v=""/>
    <m/>
    <s v=""/>
    <m/>
    <s v=""/>
    <m/>
    <m/>
    <m/>
    <m/>
    <s v=""/>
    <n v="0"/>
    <s v=""/>
    <n v="0"/>
    <s v=""/>
    <s v=""/>
    <s v=""/>
    <m/>
    <s v=""/>
    <s v=""/>
    <s v=""/>
  </r>
  <r>
    <x v="2"/>
    <n v="961"/>
    <m/>
    <x v="6"/>
    <x v="3"/>
    <m/>
    <m/>
    <s v=""/>
    <m/>
    <m/>
    <s v=""/>
    <m/>
    <s v=""/>
    <m/>
    <s v=""/>
    <m/>
    <s v=""/>
    <m/>
    <m/>
    <m/>
    <m/>
    <s v=""/>
    <n v="0"/>
    <s v=""/>
    <n v="0"/>
    <s v=""/>
    <s v=""/>
    <s v=""/>
    <m/>
    <s v=""/>
    <s v=""/>
    <s v=""/>
  </r>
  <r>
    <x v="2"/>
    <n v="962"/>
    <m/>
    <x v="6"/>
    <x v="3"/>
    <m/>
    <m/>
    <s v=""/>
    <m/>
    <m/>
    <s v=""/>
    <m/>
    <s v=""/>
    <m/>
    <s v=""/>
    <m/>
    <s v=""/>
    <m/>
    <m/>
    <m/>
    <m/>
    <s v=""/>
    <n v="0"/>
    <s v=""/>
    <n v="0"/>
    <s v=""/>
    <s v=""/>
    <s v=""/>
    <m/>
    <s v=""/>
    <s v=""/>
    <s v=""/>
  </r>
  <r>
    <x v="2"/>
    <n v="963"/>
    <m/>
    <x v="6"/>
    <x v="3"/>
    <m/>
    <m/>
    <s v=""/>
    <m/>
    <m/>
    <s v=""/>
    <m/>
    <s v=""/>
    <m/>
    <s v=""/>
    <m/>
    <s v=""/>
    <m/>
    <m/>
    <m/>
    <m/>
    <s v=""/>
    <n v="0"/>
    <s v=""/>
    <n v="0"/>
    <s v=""/>
    <s v=""/>
    <s v=""/>
    <m/>
    <s v=""/>
    <s v=""/>
    <s v=""/>
  </r>
  <r>
    <x v="2"/>
    <n v="964"/>
    <m/>
    <x v="6"/>
    <x v="3"/>
    <m/>
    <m/>
    <s v=""/>
    <m/>
    <m/>
    <s v=""/>
    <m/>
    <s v=""/>
    <m/>
    <s v=""/>
    <m/>
    <s v=""/>
    <m/>
    <m/>
    <m/>
    <m/>
    <s v=""/>
    <n v="0"/>
    <s v=""/>
    <n v="0"/>
    <s v=""/>
    <s v=""/>
    <s v=""/>
    <m/>
    <s v=""/>
    <s v=""/>
    <s v=""/>
  </r>
  <r>
    <x v="2"/>
    <n v="965"/>
    <m/>
    <x v="6"/>
    <x v="3"/>
    <m/>
    <m/>
    <s v=""/>
    <m/>
    <m/>
    <s v=""/>
    <m/>
    <s v=""/>
    <m/>
    <s v=""/>
    <m/>
    <s v=""/>
    <m/>
    <m/>
    <m/>
    <m/>
    <s v=""/>
    <n v="0"/>
    <s v=""/>
    <n v="0"/>
    <s v=""/>
    <s v=""/>
    <s v=""/>
    <m/>
    <s v=""/>
    <s v=""/>
    <s v=""/>
  </r>
  <r>
    <x v="2"/>
    <n v="966"/>
    <m/>
    <x v="6"/>
    <x v="3"/>
    <m/>
    <m/>
    <s v=""/>
    <m/>
    <m/>
    <s v=""/>
    <m/>
    <s v=""/>
    <m/>
    <s v=""/>
    <m/>
    <s v=""/>
    <m/>
    <m/>
    <m/>
    <m/>
    <s v=""/>
    <n v="0"/>
    <s v=""/>
    <n v="0"/>
    <s v=""/>
    <s v=""/>
    <s v=""/>
    <m/>
    <s v=""/>
    <s v=""/>
    <s v=""/>
  </r>
  <r>
    <x v="2"/>
    <n v="967"/>
    <m/>
    <x v="6"/>
    <x v="3"/>
    <m/>
    <m/>
    <s v=""/>
    <m/>
    <m/>
    <s v=""/>
    <m/>
    <s v=""/>
    <m/>
    <s v=""/>
    <m/>
    <s v=""/>
    <m/>
    <m/>
    <m/>
    <m/>
    <s v=""/>
    <n v="0"/>
    <s v=""/>
    <n v="0"/>
    <s v=""/>
    <s v=""/>
    <s v=""/>
    <m/>
    <s v=""/>
    <s v=""/>
    <s v=""/>
  </r>
  <r>
    <x v="2"/>
    <n v="968"/>
    <m/>
    <x v="6"/>
    <x v="3"/>
    <m/>
    <m/>
    <s v=""/>
    <m/>
    <m/>
    <s v=""/>
    <m/>
    <s v=""/>
    <m/>
    <s v=""/>
    <m/>
    <s v=""/>
    <m/>
    <m/>
    <m/>
    <m/>
    <s v=""/>
    <n v="0"/>
    <s v=""/>
    <n v="0"/>
    <s v=""/>
    <s v=""/>
    <s v=""/>
    <m/>
    <s v=""/>
    <s v=""/>
    <s v=""/>
  </r>
  <r>
    <x v="2"/>
    <n v="969"/>
    <m/>
    <x v="6"/>
    <x v="3"/>
    <m/>
    <m/>
    <s v=""/>
    <m/>
    <m/>
    <s v=""/>
    <m/>
    <s v=""/>
    <m/>
    <s v=""/>
    <m/>
    <s v=""/>
    <m/>
    <m/>
    <m/>
    <m/>
    <s v=""/>
    <n v="0"/>
    <s v=""/>
    <n v="0"/>
    <s v=""/>
    <s v=""/>
    <s v=""/>
    <m/>
    <s v=""/>
    <s v=""/>
    <s v=""/>
  </r>
  <r>
    <x v="2"/>
    <n v="970"/>
    <m/>
    <x v="6"/>
    <x v="3"/>
    <m/>
    <m/>
    <s v=""/>
    <m/>
    <m/>
    <s v=""/>
    <m/>
    <s v=""/>
    <m/>
    <s v=""/>
    <m/>
    <s v=""/>
    <m/>
    <m/>
    <m/>
    <m/>
    <s v=""/>
    <n v="0"/>
    <s v=""/>
    <n v="0"/>
    <s v=""/>
    <s v=""/>
    <s v=""/>
    <m/>
    <s v=""/>
    <s v=""/>
    <s v=""/>
  </r>
  <r>
    <x v="2"/>
    <n v="971"/>
    <m/>
    <x v="6"/>
    <x v="3"/>
    <m/>
    <m/>
    <s v=""/>
    <m/>
    <m/>
    <s v=""/>
    <m/>
    <s v=""/>
    <m/>
    <s v=""/>
    <m/>
    <s v=""/>
    <m/>
    <m/>
    <m/>
    <m/>
    <s v=""/>
    <n v="0"/>
    <s v=""/>
    <n v="0"/>
    <s v=""/>
    <s v=""/>
    <s v=""/>
    <m/>
    <s v=""/>
    <s v=""/>
    <s v=""/>
  </r>
  <r>
    <x v="2"/>
    <n v="972"/>
    <m/>
    <x v="6"/>
    <x v="3"/>
    <m/>
    <m/>
    <s v=""/>
    <m/>
    <m/>
    <s v=""/>
    <m/>
    <s v=""/>
    <m/>
    <s v=""/>
    <m/>
    <s v=""/>
    <m/>
    <m/>
    <m/>
    <m/>
    <s v=""/>
    <n v="0"/>
    <s v=""/>
    <n v="0"/>
    <s v=""/>
    <s v=""/>
    <s v=""/>
    <m/>
    <s v=""/>
    <s v=""/>
    <s v=""/>
  </r>
  <r>
    <x v="2"/>
    <n v="973"/>
    <m/>
    <x v="6"/>
    <x v="3"/>
    <m/>
    <m/>
    <s v=""/>
    <m/>
    <m/>
    <s v=""/>
    <m/>
    <s v=""/>
    <m/>
    <s v=""/>
    <m/>
    <s v=""/>
    <m/>
    <m/>
    <m/>
    <m/>
    <s v=""/>
    <n v="0"/>
    <s v=""/>
    <n v="0"/>
    <s v=""/>
    <s v=""/>
    <s v=""/>
    <m/>
    <s v=""/>
    <s v=""/>
    <s v=""/>
  </r>
  <r>
    <x v="2"/>
    <n v="974"/>
    <m/>
    <x v="6"/>
    <x v="3"/>
    <m/>
    <m/>
    <s v=""/>
    <m/>
    <m/>
    <s v=""/>
    <m/>
    <s v=""/>
    <m/>
    <s v=""/>
    <m/>
    <s v=""/>
    <m/>
    <m/>
    <m/>
    <m/>
    <s v=""/>
    <n v="0"/>
    <s v=""/>
    <n v="0"/>
    <s v=""/>
    <s v=""/>
    <s v=""/>
    <m/>
    <s v=""/>
    <s v=""/>
    <s v=""/>
  </r>
  <r>
    <x v="2"/>
    <n v="975"/>
    <m/>
    <x v="6"/>
    <x v="3"/>
    <m/>
    <m/>
    <s v=""/>
    <m/>
    <m/>
    <s v=""/>
    <m/>
    <s v=""/>
    <m/>
    <s v=""/>
    <m/>
    <s v=""/>
    <m/>
    <m/>
    <m/>
    <m/>
    <s v=""/>
    <n v="0"/>
    <s v=""/>
    <n v="0"/>
    <s v=""/>
    <s v=""/>
    <s v=""/>
    <m/>
    <s v=""/>
    <s v=""/>
    <s v=""/>
  </r>
  <r>
    <x v="2"/>
    <n v="976"/>
    <m/>
    <x v="6"/>
    <x v="3"/>
    <m/>
    <m/>
    <s v=""/>
    <m/>
    <m/>
    <s v=""/>
    <m/>
    <s v=""/>
    <m/>
    <s v=""/>
    <m/>
    <s v=""/>
    <m/>
    <m/>
    <m/>
    <m/>
    <s v=""/>
    <n v="0"/>
    <s v=""/>
    <n v="0"/>
    <s v=""/>
    <s v=""/>
    <s v=""/>
    <m/>
    <s v=""/>
    <s v=""/>
    <s v=""/>
  </r>
  <r>
    <x v="2"/>
    <n v="977"/>
    <m/>
    <x v="6"/>
    <x v="3"/>
    <m/>
    <m/>
    <s v=""/>
    <m/>
    <m/>
    <s v=""/>
    <m/>
    <s v=""/>
    <m/>
    <s v=""/>
    <m/>
    <s v=""/>
    <m/>
    <m/>
    <m/>
    <m/>
    <s v=""/>
    <n v="0"/>
    <s v=""/>
    <n v="0"/>
    <s v=""/>
    <s v=""/>
    <s v=""/>
    <m/>
    <s v=""/>
    <s v=""/>
    <s v=""/>
  </r>
  <r>
    <x v="2"/>
    <n v="978"/>
    <m/>
    <x v="6"/>
    <x v="3"/>
    <m/>
    <m/>
    <s v=""/>
    <m/>
    <m/>
    <s v=""/>
    <m/>
    <s v=""/>
    <m/>
    <s v=""/>
    <m/>
    <s v=""/>
    <m/>
    <m/>
    <m/>
    <m/>
    <s v=""/>
    <n v="0"/>
    <s v=""/>
    <n v="0"/>
    <s v=""/>
    <s v=""/>
    <s v=""/>
    <m/>
    <s v=""/>
    <s v=""/>
    <s v=""/>
  </r>
  <r>
    <x v="2"/>
    <n v="979"/>
    <m/>
    <x v="6"/>
    <x v="3"/>
    <m/>
    <m/>
    <s v=""/>
    <m/>
    <m/>
    <s v=""/>
    <m/>
    <s v=""/>
    <m/>
    <s v=""/>
    <m/>
    <s v=""/>
    <m/>
    <m/>
    <m/>
    <m/>
    <s v=""/>
    <n v="0"/>
    <s v=""/>
    <n v="0"/>
    <s v=""/>
    <s v=""/>
    <s v=""/>
    <m/>
    <s v=""/>
    <s v=""/>
    <s v=""/>
  </r>
  <r>
    <x v="2"/>
    <n v="980"/>
    <m/>
    <x v="6"/>
    <x v="3"/>
    <m/>
    <m/>
    <s v=""/>
    <m/>
    <m/>
    <s v=""/>
    <m/>
    <s v=""/>
    <m/>
    <s v=""/>
    <m/>
    <s v=""/>
    <m/>
    <m/>
    <m/>
    <m/>
    <s v=""/>
    <n v="0"/>
    <s v=""/>
    <n v="0"/>
    <s v=""/>
    <s v=""/>
    <s v=""/>
    <m/>
    <s v=""/>
    <s v=""/>
    <s v=""/>
  </r>
  <r>
    <x v="2"/>
    <n v="981"/>
    <m/>
    <x v="6"/>
    <x v="3"/>
    <m/>
    <m/>
    <s v=""/>
    <m/>
    <m/>
    <s v=""/>
    <m/>
    <s v=""/>
    <m/>
    <s v=""/>
    <m/>
    <s v=""/>
    <m/>
    <m/>
    <m/>
    <m/>
    <s v=""/>
    <n v="0"/>
    <s v=""/>
    <n v="0"/>
    <s v=""/>
    <s v=""/>
    <s v=""/>
    <m/>
    <s v=""/>
    <s v=""/>
    <s v=""/>
  </r>
  <r>
    <x v="2"/>
    <n v="982"/>
    <m/>
    <x v="6"/>
    <x v="3"/>
    <m/>
    <m/>
    <s v=""/>
    <m/>
    <m/>
    <s v=""/>
    <m/>
    <s v=""/>
    <m/>
    <s v=""/>
    <m/>
    <s v=""/>
    <m/>
    <m/>
    <m/>
    <m/>
    <s v=""/>
    <n v="0"/>
    <s v=""/>
    <n v="0"/>
    <s v=""/>
    <s v=""/>
    <s v=""/>
    <m/>
    <s v=""/>
    <s v=""/>
    <s v=""/>
  </r>
  <r>
    <x v="2"/>
    <n v="983"/>
    <m/>
    <x v="6"/>
    <x v="3"/>
    <m/>
    <m/>
    <s v=""/>
    <m/>
    <m/>
    <s v=""/>
    <m/>
    <s v=""/>
    <m/>
    <s v=""/>
    <m/>
    <s v=""/>
    <m/>
    <m/>
    <m/>
    <m/>
    <s v=""/>
    <n v="0"/>
    <s v=""/>
    <n v="0"/>
    <s v=""/>
    <s v=""/>
    <s v=""/>
    <m/>
    <s v=""/>
    <s v=""/>
    <s v=""/>
  </r>
  <r>
    <x v="2"/>
    <n v="984"/>
    <m/>
    <x v="6"/>
    <x v="3"/>
    <m/>
    <m/>
    <s v=""/>
    <m/>
    <m/>
    <s v=""/>
    <m/>
    <s v=""/>
    <m/>
    <s v=""/>
    <m/>
    <s v=""/>
    <m/>
    <m/>
    <m/>
    <m/>
    <s v=""/>
    <n v="0"/>
    <s v=""/>
    <n v="0"/>
    <s v=""/>
    <s v=""/>
    <s v=""/>
    <m/>
    <s v=""/>
    <s v=""/>
    <s v=""/>
  </r>
  <r>
    <x v="2"/>
    <n v="985"/>
    <m/>
    <x v="6"/>
    <x v="3"/>
    <m/>
    <m/>
    <s v=""/>
    <m/>
    <m/>
    <s v=""/>
    <m/>
    <s v=""/>
    <m/>
    <s v=""/>
    <m/>
    <s v=""/>
    <m/>
    <m/>
    <m/>
    <m/>
    <s v=""/>
    <n v="0"/>
    <s v=""/>
    <n v="0"/>
    <s v=""/>
    <s v=""/>
    <s v=""/>
    <m/>
    <s v=""/>
    <s v=""/>
    <s v=""/>
  </r>
  <r>
    <x v="2"/>
    <n v="986"/>
    <m/>
    <x v="6"/>
    <x v="3"/>
    <m/>
    <m/>
    <s v=""/>
    <m/>
    <m/>
    <s v=""/>
    <m/>
    <s v=""/>
    <m/>
    <s v=""/>
    <m/>
    <s v=""/>
    <m/>
    <m/>
    <m/>
    <m/>
    <s v=""/>
    <n v="0"/>
    <s v=""/>
    <n v="0"/>
    <s v=""/>
    <s v=""/>
    <s v=""/>
    <m/>
    <s v=""/>
    <s v=""/>
    <s v=""/>
  </r>
  <r>
    <x v="2"/>
    <n v="987"/>
    <m/>
    <x v="6"/>
    <x v="3"/>
    <m/>
    <m/>
    <s v=""/>
    <m/>
    <m/>
    <s v=""/>
    <m/>
    <s v=""/>
    <m/>
    <s v=""/>
    <m/>
    <s v=""/>
    <m/>
    <m/>
    <m/>
    <m/>
    <s v=""/>
    <n v="0"/>
    <s v=""/>
    <n v="0"/>
    <s v=""/>
    <s v=""/>
    <s v=""/>
    <m/>
    <s v=""/>
    <s v=""/>
    <s v=""/>
  </r>
  <r>
    <x v="2"/>
    <n v="988"/>
    <m/>
    <x v="6"/>
    <x v="3"/>
    <m/>
    <m/>
    <s v=""/>
    <m/>
    <m/>
    <s v=""/>
    <m/>
    <s v=""/>
    <m/>
    <s v=""/>
    <m/>
    <s v=""/>
    <m/>
    <m/>
    <m/>
    <m/>
    <s v=""/>
    <n v="0"/>
    <s v=""/>
    <n v="0"/>
    <s v=""/>
    <s v=""/>
    <s v=""/>
    <m/>
    <s v=""/>
    <s v=""/>
    <s v=""/>
  </r>
  <r>
    <x v="2"/>
    <n v="989"/>
    <m/>
    <x v="6"/>
    <x v="3"/>
    <m/>
    <m/>
    <s v=""/>
    <m/>
    <m/>
    <s v=""/>
    <m/>
    <s v=""/>
    <m/>
    <s v=""/>
    <m/>
    <s v=""/>
    <m/>
    <m/>
    <m/>
    <m/>
    <s v=""/>
    <n v="0"/>
    <s v=""/>
    <n v="0"/>
    <s v=""/>
    <s v=""/>
    <s v=""/>
    <m/>
    <s v=""/>
    <s v=""/>
    <s v=""/>
  </r>
  <r>
    <x v="2"/>
    <n v="990"/>
    <m/>
    <x v="6"/>
    <x v="3"/>
    <m/>
    <m/>
    <s v=""/>
    <m/>
    <m/>
    <s v=""/>
    <m/>
    <s v=""/>
    <m/>
    <s v=""/>
    <m/>
    <s v=""/>
    <m/>
    <m/>
    <m/>
    <m/>
    <s v=""/>
    <n v="0"/>
    <s v=""/>
    <n v="0"/>
    <s v=""/>
    <s v=""/>
    <s v=""/>
    <m/>
    <s v=""/>
    <s v=""/>
    <s v=""/>
  </r>
  <r>
    <x v="2"/>
    <n v="991"/>
    <m/>
    <x v="6"/>
    <x v="3"/>
    <m/>
    <m/>
    <s v=""/>
    <m/>
    <m/>
    <s v=""/>
    <m/>
    <s v=""/>
    <m/>
    <s v=""/>
    <m/>
    <s v=""/>
    <m/>
    <m/>
    <m/>
    <m/>
    <s v=""/>
    <n v="0"/>
    <s v=""/>
    <n v="0"/>
    <s v=""/>
    <s v=""/>
    <s v=""/>
    <m/>
    <s v=""/>
    <s v=""/>
    <s v=""/>
  </r>
  <r>
    <x v="2"/>
    <n v="992"/>
    <m/>
    <x v="6"/>
    <x v="3"/>
    <m/>
    <m/>
    <s v=""/>
    <m/>
    <m/>
    <s v=""/>
    <m/>
    <s v=""/>
    <m/>
    <s v=""/>
    <m/>
    <s v=""/>
    <m/>
    <m/>
    <m/>
    <m/>
    <s v=""/>
    <n v="0"/>
    <s v=""/>
    <n v="0"/>
    <s v=""/>
    <s v=""/>
    <s v=""/>
    <m/>
    <s v=""/>
    <s v=""/>
    <s v=""/>
  </r>
  <r>
    <x v="2"/>
    <n v="993"/>
    <m/>
    <x v="6"/>
    <x v="3"/>
    <m/>
    <m/>
    <s v=""/>
    <m/>
    <m/>
    <s v=""/>
    <m/>
    <s v=""/>
    <m/>
    <s v=""/>
    <m/>
    <s v=""/>
    <m/>
    <m/>
    <m/>
    <m/>
    <s v=""/>
    <n v="0"/>
    <s v=""/>
    <n v="0"/>
    <s v=""/>
    <s v=""/>
    <s v=""/>
    <m/>
    <s v=""/>
    <s v=""/>
    <s v=""/>
  </r>
  <r>
    <x v="2"/>
    <n v="994"/>
    <m/>
    <x v="6"/>
    <x v="3"/>
    <m/>
    <m/>
    <s v=""/>
    <m/>
    <m/>
    <s v=""/>
    <m/>
    <s v=""/>
    <m/>
    <s v=""/>
    <m/>
    <s v=""/>
    <m/>
    <m/>
    <m/>
    <m/>
    <s v=""/>
    <n v="0"/>
    <s v=""/>
    <n v="0"/>
    <s v=""/>
    <s v=""/>
    <s v=""/>
    <m/>
    <s v=""/>
    <s v=""/>
    <s v=""/>
  </r>
  <r>
    <x v="2"/>
    <n v="995"/>
    <m/>
    <x v="6"/>
    <x v="3"/>
    <m/>
    <m/>
    <s v=""/>
    <m/>
    <m/>
    <s v=""/>
    <m/>
    <s v=""/>
    <m/>
    <s v=""/>
    <m/>
    <s v=""/>
    <m/>
    <m/>
    <m/>
    <m/>
    <s v=""/>
    <n v="0"/>
    <s v=""/>
    <n v="0"/>
    <s v=""/>
    <s v=""/>
    <s v=""/>
    <m/>
    <s v=""/>
    <s v=""/>
    <s v=""/>
  </r>
  <r>
    <x v="2"/>
    <n v="996"/>
    <m/>
    <x v="6"/>
    <x v="3"/>
    <m/>
    <m/>
    <s v=""/>
    <m/>
    <m/>
    <s v=""/>
    <m/>
    <s v=""/>
    <m/>
    <s v=""/>
    <m/>
    <s v=""/>
    <m/>
    <m/>
    <m/>
    <m/>
    <s v=""/>
    <n v="0"/>
    <s v=""/>
    <n v="0"/>
    <s v=""/>
    <s v=""/>
    <s v=""/>
    <m/>
    <s v=""/>
    <s v=""/>
    <s v=""/>
  </r>
  <r>
    <x v="2"/>
    <n v="997"/>
    <m/>
    <x v="6"/>
    <x v="3"/>
    <m/>
    <m/>
    <s v=""/>
    <m/>
    <m/>
    <s v=""/>
    <m/>
    <s v=""/>
    <m/>
    <s v=""/>
    <m/>
    <s v=""/>
    <m/>
    <m/>
    <m/>
    <m/>
    <s v=""/>
    <n v="0"/>
    <s v=""/>
    <n v="0"/>
    <s v=""/>
    <s v=""/>
    <s v=""/>
    <m/>
    <s v=""/>
    <s v=""/>
    <s v=""/>
  </r>
  <r>
    <x v="2"/>
    <n v="998"/>
    <m/>
    <x v="6"/>
    <x v="3"/>
    <m/>
    <m/>
    <s v=""/>
    <m/>
    <m/>
    <s v=""/>
    <m/>
    <s v=""/>
    <m/>
    <s v=""/>
    <m/>
    <s v=""/>
    <m/>
    <m/>
    <m/>
    <m/>
    <s v=""/>
    <n v="0"/>
    <s v=""/>
    <n v="0"/>
    <s v=""/>
    <s v=""/>
    <s v=""/>
    <m/>
    <s v=""/>
    <s v=""/>
    <s v=""/>
  </r>
  <r>
    <x v="2"/>
    <n v="999"/>
    <m/>
    <x v="6"/>
    <x v="3"/>
    <m/>
    <m/>
    <s v=""/>
    <m/>
    <m/>
    <s v=""/>
    <m/>
    <s v=""/>
    <m/>
    <s v=""/>
    <m/>
    <s v=""/>
    <m/>
    <m/>
    <m/>
    <m/>
    <s v=""/>
    <n v="0"/>
    <s v=""/>
    <n v="0"/>
    <s v=""/>
    <s v=""/>
    <s v=""/>
    <m/>
    <s v=""/>
    <s v=""/>
    <s v=""/>
  </r>
  <r>
    <x v="2"/>
    <n v="1000"/>
    <m/>
    <x v="6"/>
    <x v="3"/>
    <m/>
    <m/>
    <s v=""/>
    <m/>
    <m/>
    <s v=""/>
    <m/>
    <s v=""/>
    <m/>
    <s v=""/>
    <m/>
    <s v=""/>
    <m/>
    <m/>
    <m/>
    <m/>
    <s v=""/>
    <n v="0"/>
    <s v=""/>
    <n v="0"/>
    <s v=""/>
    <s v=""/>
    <s v=""/>
    <m/>
    <s v=""/>
    <s v=""/>
    <s v=""/>
  </r>
  <r>
    <x v="2"/>
    <n v="1001"/>
    <m/>
    <x v="6"/>
    <x v="3"/>
    <m/>
    <m/>
    <s v=""/>
    <m/>
    <m/>
    <s v=""/>
    <m/>
    <s v=""/>
    <m/>
    <s v=""/>
    <m/>
    <s v=""/>
    <m/>
    <m/>
    <m/>
    <m/>
    <s v=""/>
    <n v="0"/>
    <s v=""/>
    <n v="0"/>
    <s v=""/>
    <s v=""/>
    <s v=""/>
    <m/>
    <s v=""/>
    <s v=""/>
    <s v=""/>
  </r>
  <r>
    <x v="2"/>
    <n v="1002"/>
    <m/>
    <x v="6"/>
    <x v="3"/>
    <m/>
    <m/>
    <s v=""/>
    <m/>
    <m/>
    <s v=""/>
    <m/>
    <s v=""/>
    <m/>
    <s v=""/>
    <m/>
    <s v=""/>
    <m/>
    <m/>
    <m/>
    <m/>
    <s v=""/>
    <n v="0"/>
    <s v=""/>
    <n v="0"/>
    <s v=""/>
    <s v=""/>
    <s v=""/>
    <m/>
    <s v=""/>
    <s v=""/>
    <s v=""/>
  </r>
  <r>
    <x v="2"/>
    <n v="1003"/>
    <m/>
    <x v="6"/>
    <x v="3"/>
    <m/>
    <m/>
    <s v=""/>
    <m/>
    <m/>
    <s v=""/>
    <m/>
    <s v=""/>
    <m/>
    <s v=""/>
    <m/>
    <s v=""/>
    <m/>
    <m/>
    <m/>
    <m/>
    <s v=""/>
    <n v="0"/>
    <s v=""/>
    <n v="0"/>
    <s v=""/>
    <s v=""/>
    <s v=""/>
    <m/>
    <s v=""/>
    <s v=""/>
    <s v=""/>
  </r>
  <r>
    <x v="2"/>
    <n v="1004"/>
    <m/>
    <x v="6"/>
    <x v="3"/>
    <m/>
    <m/>
    <s v=""/>
    <m/>
    <m/>
    <s v=""/>
    <m/>
    <s v=""/>
    <m/>
    <s v=""/>
    <m/>
    <s v=""/>
    <m/>
    <m/>
    <m/>
    <m/>
    <s v=""/>
    <n v="0"/>
    <s v=""/>
    <n v="0"/>
    <s v=""/>
    <s v=""/>
    <s v=""/>
    <m/>
    <s v=""/>
    <s v=""/>
    <s v=""/>
  </r>
  <r>
    <x v="2"/>
    <n v="1005"/>
    <m/>
    <x v="6"/>
    <x v="3"/>
    <m/>
    <m/>
    <s v=""/>
    <m/>
    <m/>
    <s v=""/>
    <m/>
    <s v=""/>
    <m/>
    <s v=""/>
    <m/>
    <s v=""/>
    <m/>
    <m/>
    <m/>
    <m/>
    <s v=""/>
    <n v="0"/>
    <s v=""/>
    <n v="0"/>
    <s v=""/>
    <s v=""/>
    <s v=""/>
    <m/>
    <s v=""/>
    <s v=""/>
    <s v=""/>
  </r>
  <r>
    <x v="2"/>
    <n v="1006"/>
    <m/>
    <x v="6"/>
    <x v="3"/>
    <m/>
    <m/>
    <s v=""/>
    <m/>
    <m/>
    <s v=""/>
    <m/>
    <s v=""/>
    <m/>
    <s v=""/>
    <m/>
    <s v=""/>
    <m/>
    <m/>
    <m/>
    <m/>
    <s v=""/>
    <n v="0"/>
    <s v=""/>
    <n v="0"/>
    <s v=""/>
    <s v=""/>
    <s v=""/>
    <m/>
    <s v=""/>
    <s v=""/>
    <s v=""/>
  </r>
  <r>
    <x v="2"/>
    <n v="1007"/>
    <m/>
    <x v="6"/>
    <x v="3"/>
    <m/>
    <m/>
    <s v=""/>
    <m/>
    <m/>
    <s v=""/>
    <m/>
    <s v=""/>
    <m/>
    <s v=""/>
    <m/>
    <s v=""/>
    <m/>
    <m/>
    <m/>
    <m/>
    <s v=""/>
    <n v="0"/>
    <s v=""/>
    <n v="0"/>
    <s v=""/>
    <s v=""/>
    <s v=""/>
    <m/>
    <s v=""/>
    <s v=""/>
    <s v=""/>
  </r>
  <r>
    <x v="2"/>
    <n v="1008"/>
    <m/>
    <x v="6"/>
    <x v="3"/>
    <m/>
    <m/>
    <s v=""/>
    <m/>
    <m/>
    <s v=""/>
    <m/>
    <s v=""/>
    <m/>
    <s v=""/>
    <m/>
    <s v=""/>
    <m/>
    <m/>
    <m/>
    <m/>
    <s v=""/>
    <n v="0"/>
    <s v=""/>
    <n v="0"/>
    <s v=""/>
    <s v=""/>
    <s v=""/>
    <m/>
    <s v=""/>
    <s v=""/>
    <s v=""/>
  </r>
  <r>
    <x v="2"/>
    <n v="1009"/>
    <m/>
    <x v="6"/>
    <x v="3"/>
    <m/>
    <m/>
    <s v=""/>
    <m/>
    <m/>
    <s v=""/>
    <m/>
    <s v=""/>
    <m/>
    <s v=""/>
    <m/>
    <s v=""/>
    <m/>
    <m/>
    <m/>
    <m/>
    <s v=""/>
    <n v="0"/>
    <s v=""/>
    <n v="0"/>
    <s v=""/>
    <s v=""/>
    <s v=""/>
    <m/>
    <s v=""/>
    <s v=""/>
    <s v=""/>
  </r>
  <r>
    <x v="2"/>
    <n v="1010"/>
    <m/>
    <x v="6"/>
    <x v="3"/>
    <m/>
    <m/>
    <s v=""/>
    <m/>
    <m/>
    <s v=""/>
    <m/>
    <s v=""/>
    <m/>
    <s v=""/>
    <m/>
    <s v=""/>
    <m/>
    <m/>
    <m/>
    <m/>
    <s v=""/>
    <n v="0"/>
    <s v=""/>
    <n v="0"/>
    <s v=""/>
    <s v=""/>
    <s v=""/>
    <m/>
    <s v=""/>
    <s v=""/>
    <s v=""/>
  </r>
  <r>
    <x v="2"/>
    <n v="1011"/>
    <m/>
    <x v="6"/>
    <x v="3"/>
    <m/>
    <m/>
    <s v=""/>
    <m/>
    <m/>
    <s v=""/>
    <m/>
    <s v=""/>
    <m/>
    <s v=""/>
    <m/>
    <s v=""/>
    <m/>
    <m/>
    <m/>
    <m/>
    <s v=""/>
    <n v="0"/>
    <s v=""/>
    <n v="0"/>
    <s v=""/>
    <s v=""/>
    <s v=""/>
    <m/>
    <s v=""/>
    <s v=""/>
    <s v=""/>
  </r>
  <r>
    <x v="2"/>
    <n v="1012"/>
    <m/>
    <x v="6"/>
    <x v="3"/>
    <m/>
    <m/>
    <s v=""/>
    <m/>
    <m/>
    <s v=""/>
    <m/>
    <s v=""/>
    <m/>
    <s v=""/>
    <m/>
    <s v=""/>
    <m/>
    <m/>
    <m/>
    <m/>
    <s v=""/>
    <n v="0"/>
    <s v=""/>
    <n v="0"/>
    <s v=""/>
    <s v=""/>
    <s v=""/>
    <m/>
    <s v=""/>
    <s v=""/>
    <s v=""/>
  </r>
  <r>
    <x v="2"/>
    <n v="1013"/>
    <m/>
    <x v="6"/>
    <x v="3"/>
    <m/>
    <m/>
    <s v=""/>
    <m/>
    <m/>
    <s v=""/>
    <m/>
    <s v=""/>
    <m/>
    <s v=""/>
    <m/>
    <s v=""/>
    <m/>
    <m/>
    <m/>
    <m/>
    <s v=""/>
    <n v="0"/>
    <s v=""/>
    <n v="0"/>
    <s v=""/>
    <s v=""/>
    <s v=""/>
    <m/>
    <s v=""/>
    <s v=""/>
    <s v=""/>
  </r>
  <r>
    <x v="2"/>
    <n v="1014"/>
    <m/>
    <x v="6"/>
    <x v="3"/>
    <m/>
    <m/>
    <s v=""/>
    <m/>
    <m/>
    <s v=""/>
    <m/>
    <s v=""/>
    <m/>
    <s v=""/>
    <m/>
    <s v=""/>
    <m/>
    <m/>
    <m/>
    <m/>
    <s v=""/>
    <n v="0"/>
    <s v=""/>
    <n v="0"/>
    <s v=""/>
    <s v=""/>
    <s v=""/>
    <m/>
    <s v=""/>
    <s v=""/>
    <s v=""/>
  </r>
  <r>
    <x v="2"/>
    <n v="1015"/>
    <m/>
    <x v="6"/>
    <x v="3"/>
    <m/>
    <m/>
    <s v=""/>
    <m/>
    <m/>
    <s v=""/>
    <m/>
    <s v=""/>
    <m/>
    <s v=""/>
    <m/>
    <s v=""/>
    <m/>
    <m/>
    <m/>
    <m/>
    <s v=""/>
    <n v="0"/>
    <s v=""/>
    <n v="0"/>
    <s v=""/>
    <s v=""/>
    <s v=""/>
    <m/>
    <s v=""/>
    <s v=""/>
    <s v=""/>
  </r>
  <r>
    <x v="2"/>
    <n v="1016"/>
    <m/>
    <x v="6"/>
    <x v="3"/>
    <m/>
    <m/>
    <s v=""/>
    <m/>
    <m/>
    <s v=""/>
    <m/>
    <s v=""/>
    <m/>
    <s v=""/>
    <m/>
    <s v=""/>
    <m/>
    <m/>
    <m/>
    <m/>
    <s v=""/>
    <n v="0"/>
    <s v=""/>
    <n v="0"/>
    <s v=""/>
    <s v=""/>
    <s v=""/>
    <m/>
    <s v=""/>
    <s v=""/>
    <s v=""/>
  </r>
  <r>
    <x v="2"/>
    <n v="1017"/>
    <m/>
    <x v="6"/>
    <x v="3"/>
    <m/>
    <m/>
    <s v=""/>
    <m/>
    <m/>
    <s v=""/>
    <m/>
    <s v=""/>
    <m/>
    <s v=""/>
    <m/>
    <s v=""/>
    <m/>
    <m/>
    <m/>
    <m/>
    <s v=""/>
    <n v="0"/>
    <s v=""/>
    <n v="0"/>
    <s v=""/>
    <s v=""/>
    <s v=""/>
    <m/>
    <s v=""/>
    <s v=""/>
    <s v=""/>
  </r>
  <r>
    <x v="2"/>
    <n v="1018"/>
    <m/>
    <x v="6"/>
    <x v="3"/>
    <m/>
    <m/>
    <s v=""/>
    <m/>
    <m/>
    <s v=""/>
    <m/>
    <s v=""/>
    <m/>
    <s v=""/>
    <m/>
    <s v=""/>
    <m/>
    <m/>
    <m/>
    <m/>
    <s v=""/>
    <n v="0"/>
    <s v=""/>
    <n v="0"/>
    <s v=""/>
    <s v=""/>
    <s v=""/>
    <m/>
    <s v=""/>
    <s v=""/>
    <s v=""/>
  </r>
  <r>
    <x v="2"/>
    <n v="1019"/>
    <m/>
    <x v="6"/>
    <x v="3"/>
    <m/>
    <m/>
    <s v=""/>
    <m/>
    <m/>
    <s v=""/>
    <m/>
    <s v=""/>
    <m/>
    <s v=""/>
    <m/>
    <s v=""/>
    <m/>
    <m/>
    <m/>
    <m/>
    <s v=""/>
    <n v="0"/>
    <s v=""/>
    <n v="0"/>
    <s v=""/>
    <s v=""/>
    <s v=""/>
    <m/>
    <s v=""/>
    <s v=""/>
    <s v=""/>
  </r>
  <r>
    <x v="2"/>
    <n v="1020"/>
    <m/>
    <x v="6"/>
    <x v="3"/>
    <m/>
    <m/>
    <s v=""/>
    <m/>
    <m/>
    <s v=""/>
    <m/>
    <s v=""/>
    <m/>
    <s v=""/>
    <m/>
    <s v=""/>
    <m/>
    <m/>
    <m/>
    <m/>
    <s v=""/>
    <n v="0"/>
    <s v=""/>
    <n v="0"/>
    <s v=""/>
    <s v=""/>
    <s v=""/>
    <m/>
    <s v=""/>
    <s v=""/>
    <s v=""/>
  </r>
  <r>
    <x v="2"/>
    <n v="1021"/>
    <m/>
    <x v="6"/>
    <x v="3"/>
    <m/>
    <m/>
    <s v=""/>
    <m/>
    <m/>
    <s v=""/>
    <m/>
    <s v=""/>
    <m/>
    <s v=""/>
    <m/>
    <s v=""/>
    <m/>
    <m/>
    <m/>
    <m/>
    <s v=""/>
    <n v="0"/>
    <s v=""/>
    <n v="0"/>
    <s v=""/>
    <s v=""/>
    <s v=""/>
    <m/>
    <s v=""/>
    <s v=""/>
    <s v=""/>
  </r>
  <r>
    <x v="2"/>
    <n v="1022"/>
    <m/>
    <x v="6"/>
    <x v="3"/>
    <m/>
    <m/>
    <s v=""/>
    <m/>
    <m/>
    <s v=""/>
    <m/>
    <s v=""/>
    <m/>
    <s v=""/>
    <m/>
    <s v=""/>
    <m/>
    <m/>
    <m/>
    <m/>
    <s v=""/>
    <n v="0"/>
    <s v=""/>
    <n v="0"/>
    <s v=""/>
    <s v=""/>
    <s v=""/>
    <m/>
    <s v=""/>
    <s v=""/>
    <s v=""/>
  </r>
  <r>
    <x v="2"/>
    <n v="1023"/>
    <m/>
    <x v="6"/>
    <x v="3"/>
    <m/>
    <m/>
    <s v=""/>
    <m/>
    <m/>
    <s v=""/>
    <m/>
    <s v=""/>
    <m/>
    <s v=""/>
    <m/>
    <s v=""/>
    <m/>
    <m/>
    <m/>
    <m/>
    <s v=""/>
    <n v="0"/>
    <s v=""/>
    <n v="0"/>
    <s v=""/>
    <s v=""/>
    <s v=""/>
    <m/>
    <s v=""/>
    <s v=""/>
    <s v=""/>
  </r>
  <r>
    <x v="2"/>
    <n v="1024"/>
    <m/>
    <x v="6"/>
    <x v="3"/>
    <m/>
    <m/>
    <s v=""/>
    <m/>
    <m/>
    <s v=""/>
    <m/>
    <s v=""/>
    <m/>
    <s v=""/>
    <m/>
    <s v=""/>
    <m/>
    <m/>
    <m/>
    <m/>
    <s v=""/>
    <n v="0"/>
    <s v=""/>
    <n v="0"/>
    <s v=""/>
    <s v=""/>
    <s v=""/>
    <m/>
    <s v=""/>
    <s v=""/>
    <s v=""/>
  </r>
  <r>
    <x v="2"/>
    <n v="1025"/>
    <m/>
    <x v="6"/>
    <x v="3"/>
    <m/>
    <m/>
    <s v=""/>
    <m/>
    <m/>
    <s v=""/>
    <m/>
    <s v=""/>
    <m/>
    <s v=""/>
    <m/>
    <s v=""/>
    <m/>
    <m/>
    <m/>
    <m/>
    <s v=""/>
    <n v="0"/>
    <s v=""/>
    <n v="0"/>
    <s v=""/>
    <s v=""/>
    <s v=""/>
    <m/>
    <s v=""/>
    <s v=""/>
    <s v=""/>
  </r>
  <r>
    <x v="2"/>
    <n v="1026"/>
    <m/>
    <x v="6"/>
    <x v="3"/>
    <m/>
    <m/>
    <s v=""/>
    <m/>
    <m/>
    <s v=""/>
    <m/>
    <s v=""/>
    <m/>
    <s v=""/>
    <m/>
    <s v=""/>
    <m/>
    <m/>
    <m/>
    <m/>
    <s v=""/>
    <n v="0"/>
    <s v=""/>
    <n v="0"/>
    <s v=""/>
    <s v=""/>
    <s v=""/>
    <m/>
    <s v=""/>
    <s v=""/>
    <s v=""/>
  </r>
  <r>
    <x v="2"/>
    <n v="1027"/>
    <m/>
    <x v="6"/>
    <x v="3"/>
    <m/>
    <m/>
    <s v=""/>
    <m/>
    <m/>
    <s v=""/>
    <m/>
    <s v=""/>
    <m/>
    <s v=""/>
    <m/>
    <s v=""/>
    <m/>
    <m/>
    <m/>
    <m/>
    <s v=""/>
    <n v="0"/>
    <s v=""/>
    <n v="0"/>
    <s v=""/>
    <s v=""/>
    <s v=""/>
    <m/>
    <s v=""/>
    <s v=""/>
    <s v=""/>
  </r>
  <r>
    <x v="2"/>
    <n v="1028"/>
    <m/>
    <x v="6"/>
    <x v="3"/>
    <m/>
    <m/>
    <s v=""/>
    <m/>
    <m/>
    <s v=""/>
    <m/>
    <s v=""/>
    <m/>
    <s v=""/>
    <m/>
    <s v=""/>
    <m/>
    <m/>
    <m/>
    <m/>
    <s v=""/>
    <n v="0"/>
    <s v=""/>
    <n v="0"/>
    <s v=""/>
    <s v=""/>
    <s v=""/>
    <m/>
    <s v=""/>
    <s v=""/>
    <s v=""/>
  </r>
  <r>
    <x v="2"/>
    <n v="1029"/>
    <m/>
    <x v="6"/>
    <x v="3"/>
    <m/>
    <m/>
    <s v=""/>
    <m/>
    <m/>
    <s v=""/>
    <m/>
    <s v=""/>
    <m/>
    <s v=""/>
    <m/>
    <s v=""/>
    <m/>
    <m/>
    <m/>
    <m/>
    <s v=""/>
    <n v="0"/>
    <s v=""/>
    <n v="0"/>
    <s v=""/>
    <s v=""/>
    <s v=""/>
    <m/>
    <s v=""/>
    <s v=""/>
    <s v=""/>
  </r>
  <r>
    <x v="2"/>
    <n v="1030"/>
    <m/>
    <x v="6"/>
    <x v="3"/>
    <m/>
    <m/>
    <s v=""/>
    <m/>
    <m/>
    <s v=""/>
    <m/>
    <s v=""/>
    <m/>
    <s v=""/>
    <m/>
    <s v=""/>
    <m/>
    <m/>
    <m/>
    <m/>
    <s v=""/>
    <n v="0"/>
    <s v=""/>
    <n v="0"/>
    <s v=""/>
    <s v=""/>
    <s v=""/>
    <m/>
    <s v=""/>
    <s v=""/>
    <s v=""/>
  </r>
  <r>
    <x v="2"/>
    <n v="1031"/>
    <m/>
    <x v="6"/>
    <x v="3"/>
    <m/>
    <m/>
    <s v=""/>
    <m/>
    <m/>
    <s v=""/>
    <m/>
    <s v=""/>
    <m/>
    <s v=""/>
    <m/>
    <s v=""/>
    <m/>
    <m/>
    <m/>
    <m/>
    <s v=""/>
    <n v="0"/>
    <s v=""/>
    <n v="0"/>
    <s v=""/>
    <s v=""/>
    <s v=""/>
    <m/>
    <s v=""/>
    <s v=""/>
    <s v=""/>
  </r>
  <r>
    <x v="2"/>
    <n v="1032"/>
    <m/>
    <x v="6"/>
    <x v="3"/>
    <m/>
    <m/>
    <s v=""/>
    <m/>
    <m/>
    <s v=""/>
    <m/>
    <s v=""/>
    <m/>
    <s v=""/>
    <m/>
    <s v=""/>
    <m/>
    <m/>
    <m/>
    <m/>
    <s v=""/>
    <n v="0"/>
    <s v=""/>
    <n v="0"/>
    <s v=""/>
    <s v=""/>
    <s v=""/>
    <m/>
    <s v=""/>
    <s v=""/>
    <s v=""/>
  </r>
  <r>
    <x v="2"/>
    <n v="1033"/>
    <m/>
    <x v="6"/>
    <x v="3"/>
    <m/>
    <m/>
    <s v=""/>
    <m/>
    <m/>
    <s v=""/>
    <m/>
    <s v=""/>
    <m/>
    <s v=""/>
    <m/>
    <s v=""/>
    <m/>
    <m/>
    <m/>
    <m/>
    <s v=""/>
    <n v="0"/>
    <s v=""/>
    <n v="0"/>
    <s v=""/>
    <s v=""/>
    <s v=""/>
    <m/>
    <s v=""/>
    <s v=""/>
    <s v=""/>
  </r>
  <r>
    <x v="2"/>
    <n v="1034"/>
    <m/>
    <x v="6"/>
    <x v="3"/>
    <m/>
    <m/>
    <s v=""/>
    <m/>
    <m/>
    <s v=""/>
    <m/>
    <s v=""/>
    <m/>
    <s v=""/>
    <m/>
    <s v=""/>
    <m/>
    <m/>
    <m/>
    <m/>
    <s v=""/>
    <n v="0"/>
    <s v=""/>
    <n v="0"/>
    <s v=""/>
    <s v=""/>
    <s v=""/>
    <m/>
    <s v=""/>
    <s v=""/>
    <s v=""/>
  </r>
  <r>
    <x v="2"/>
    <n v="1035"/>
    <m/>
    <x v="6"/>
    <x v="3"/>
    <m/>
    <m/>
    <s v=""/>
    <m/>
    <m/>
    <s v=""/>
    <m/>
    <s v=""/>
    <m/>
    <s v=""/>
    <m/>
    <s v=""/>
    <m/>
    <m/>
    <m/>
    <m/>
    <s v=""/>
    <n v="0"/>
    <s v=""/>
    <n v="0"/>
    <s v=""/>
    <s v=""/>
    <s v=""/>
    <m/>
    <s v=""/>
    <s v=""/>
    <s v=""/>
  </r>
  <r>
    <x v="2"/>
    <n v="1036"/>
    <m/>
    <x v="6"/>
    <x v="3"/>
    <m/>
    <m/>
    <s v=""/>
    <m/>
    <m/>
    <s v=""/>
    <m/>
    <s v=""/>
    <m/>
    <s v=""/>
    <m/>
    <s v=""/>
    <m/>
    <m/>
    <m/>
    <m/>
    <s v=""/>
    <n v="0"/>
    <s v=""/>
    <n v="0"/>
    <s v=""/>
    <s v=""/>
    <s v=""/>
    <m/>
    <s v=""/>
    <s v=""/>
    <s v=""/>
  </r>
  <r>
    <x v="2"/>
    <n v="1037"/>
    <m/>
    <x v="6"/>
    <x v="3"/>
    <m/>
    <m/>
    <s v=""/>
    <m/>
    <m/>
    <s v=""/>
    <m/>
    <s v=""/>
    <m/>
    <s v=""/>
    <m/>
    <s v=""/>
    <m/>
    <m/>
    <m/>
    <m/>
    <s v=""/>
    <n v="0"/>
    <s v=""/>
    <n v="0"/>
    <s v=""/>
    <s v=""/>
    <s v=""/>
    <m/>
    <s v=""/>
    <s v=""/>
    <s v=""/>
  </r>
  <r>
    <x v="2"/>
    <n v="1038"/>
    <m/>
    <x v="6"/>
    <x v="3"/>
    <m/>
    <m/>
    <s v=""/>
    <m/>
    <m/>
    <s v=""/>
    <m/>
    <s v=""/>
    <m/>
    <s v=""/>
    <m/>
    <s v=""/>
    <m/>
    <m/>
    <m/>
    <m/>
    <s v=""/>
    <n v="0"/>
    <s v=""/>
    <n v="0"/>
    <s v=""/>
    <s v=""/>
    <s v=""/>
    <m/>
    <s v=""/>
    <s v=""/>
    <s v=""/>
  </r>
  <r>
    <x v="2"/>
    <n v="1039"/>
    <m/>
    <x v="6"/>
    <x v="3"/>
    <m/>
    <m/>
    <s v=""/>
    <m/>
    <m/>
    <s v=""/>
    <m/>
    <s v=""/>
    <m/>
    <s v=""/>
    <m/>
    <s v=""/>
    <m/>
    <m/>
    <m/>
    <m/>
    <s v=""/>
    <n v="0"/>
    <s v=""/>
    <n v="0"/>
    <s v=""/>
    <s v=""/>
    <s v=""/>
    <m/>
    <s v=""/>
    <s v=""/>
    <s v=""/>
  </r>
  <r>
    <x v="2"/>
    <n v="1040"/>
    <m/>
    <x v="6"/>
    <x v="3"/>
    <m/>
    <m/>
    <s v=""/>
    <m/>
    <m/>
    <s v=""/>
    <m/>
    <s v=""/>
    <m/>
    <s v=""/>
    <m/>
    <s v=""/>
    <m/>
    <m/>
    <m/>
    <m/>
    <s v=""/>
    <n v="0"/>
    <s v=""/>
    <n v="0"/>
    <s v=""/>
    <s v=""/>
    <s v=""/>
    <m/>
    <s v=""/>
    <s v=""/>
    <s v=""/>
  </r>
  <r>
    <x v="2"/>
    <n v="1041"/>
    <m/>
    <x v="6"/>
    <x v="3"/>
    <m/>
    <m/>
    <s v=""/>
    <m/>
    <m/>
    <s v=""/>
    <m/>
    <s v=""/>
    <m/>
    <s v=""/>
    <m/>
    <s v=""/>
    <m/>
    <m/>
    <m/>
    <m/>
    <s v=""/>
    <n v="0"/>
    <s v=""/>
    <n v="0"/>
    <s v=""/>
    <s v=""/>
    <s v=""/>
    <m/>
    <s v=""/>
    <s v=""/>
    <s v=""/>
  </r>
  <r>
    <x v="2"/>
    <n v="1042"/>
    <m/>
    <x v="6"/>
    <x v="3"/>
    <m/>
    <m/>
    <s v=""/>
    <m/>
    <m/>
    <s v=""/>
    <m/>
    <s v=""/>
    <m/>
    <s v=""/>
    <m/>
    <s v=""/>
    <m/>
    <m/>
    <m/>
    <m/>
    <s v=""/>
    <n v="0"/>
    <s v=""/>
    <n v="0"/>
    <s v=""/>
    <s v=""/>
    <s v=""/>
    <m/>
    <s v=""/>
    <s v=""/>
    <s v=""/>
  </r>
  <r>
    <x v="2"/>
    <n v="1043"/>
    <m/>
    <x v="6"/>
    <x v="3"/>
    <m/>
    <m/>
    <s v=""/>
    <m/>
    <m/>
    <s v=""/>
    <m/>
    <s v=""/>
    <m/>
    <s v=""/>
    <m/>
    <s v=""/>
    <m/>
    <m/>
    <m/>
    <m/>
    <s v=""/>
    <n v="0"/>
    <s v=""/>
    <n v="0"/>
    <s v=""/>
    <s v=""/>
    <s v=""/>
    <m/>
    <s v=""/>
    <s v=""/>
    <s v=""/>
  </r>
  <r>
    <x v="2"/>
    <n v="1044"/>
    <m/>
    <x v="6"/>
    <x v="3"/>
    <m/>
    <m/>
    <s v=""/>
    <m/>
    <m/>
    <s v=""/>
    <m/>
    <s v=""/>
    <m/>
    <s v=""/>
    <m/>
    <s v=""/>
    <m/>
    <m/>
    <m/>
    <m/>
    <s v=""/>
    <n v="0"/>
    <s v=""/>
    <n v="0"/>
    <s v=""/>
    <s v=""/>
    <s v=""/>
    <m/>
    <s v=""/>
    <s v=""/>
    <s v=""/>
  </r>
  <r>
    <x v="2"/>
    <n v="1045"/>
    <m/>
    <x v="6"/>
    <x v="3"/>
    <m/>
    <m/>
    <s v=""/>
    <m/>
    <m/>
    <s v=""/>
    <m/>
    <s v=""/>
    <m/>
    <s v=""/>
    <m/>
    <s v=""/>
    <m/>
    <m/>
    <m/>
    <m/>
    <s v=""/>
    <n v="0"/>
    <s v=""/>
    <n v="0"/>
    <s v=""/>
    <s v=""/>
    <s v=""/>
    <m/>
    <s v=""/>
    <s v=""/>
    <s v=""/>
  </r>
  <r>
    <x v="2"/>
    <n v="1046"/>
    <m/>
    <x v="6"/>
    <x v="3"/>
    <m/>
    <m/>
    <s v=""/>
    <m/>
    <m/>
    <s v=""/>
    <m/>
    <s v=""/>
    <m/>
    <s v=""/>
    <m/>
    <s v=""/>
    <m/>
    <m/>
    <m/>
    <m/>
    <s v=""/>
    <n v="0"/>
    <s v=""/>
    <n v="0"/>
    <s v=""/>
    <s v=""/>
    <s v=""/>
    <m/>
    <s v=""/>
    <s v=""/>
    <s v=""/>
  </r>
  <r>
    <x v="2"/>
    <n v="1047"/>
    <m/>
    <x v="6"/>
    <x v="3"/>
    <m/>
    <m/>
    <s v=""/>
    <m/>
    <m/>
    <s v=""/>
    <m/>
    <s v=""/>
    <m/>
    <s v=""/>
    <m/>
    <s v=""/>
    <m/>
    <m/>
    <m/>
    <m/>
    <s v=""/>
    <n v="0"/>
    <s v=""/>
    <n v="0"/>
    <s v=""/>
    <s v=""/>
    <s v=""/>
    <m/>
    <s v=""/>
    <s v=""/>
    <s v=""/>
  </r>
  <r>
    <x v="2"/>
    <n v="1048"/>
    <m/>
    <x v="6"/>
    <x v="3"/>
    <m/>
    <m/>
    <s v=""/>
    <m/>
    <m/>
    <s v=""/>
    <m/>
    <s v=""/>
    <m/>
    <s v=""/>
    <m/>
    <s v=""/>
    <m/>
    <m/>
    <m/>
    <m/>
    <s v=""/>
    <n v="0"/>
    <s v=""/>
    <n v="0"/>
    <s v=""/>
    <s v=""/>
    <s v=""/>
    <m/>
    <s v=""/>
    <s v=""/>
    <s v=""/>
  </r>
  <r>
    <x v="2"/>
    <n v="1049"/>
    <m/>
    <x v="6"/>
    <x v="3"/>
    <m/>
    <m/>
    <s v=""/>
    <m/>
    <m/>
    <s v=""/>
    <m/>
    <s v=""/>
    <m/>
    <s v=""/>
    <m/>
    <s v=""/>
    <m/>
    <m/>
    <m/>
    <m/>
    <s v=""/>
    <n v="0"/>
    <s v=""/>
    <n v="0"/>
    <s v=""/>
    <s v=""/>
    <s v=""/>
    <m/>
    <s v=""/>
    <s v=""/>
    <s v=""/>
  </r>
  <r>
    <x v="2"/>
    <n v="1050"/>
    <m/>
    <x v="6"/>
    <x v="3"/>
    <m/>
    <m/>
    <s v=""/>
    <m/>
    <m/>
    <s v=""/>
    <m/>
    <s v=""/>
    <m/>
    <s v=""/>
    <m/>
    <s v=""/>
    <m/>
    <m/>
    <m/>
    <m/>
    <s v=""/>
    <n v="0"/>
    <s v=""/>
    <n v="0"/>
    <s v=""/>
    <s v=""/>
    <s v=""/>
    <m/>
    <s v=""/>
    <s v=""/>
    <s v=""/>
  </r>
  <r>
    <x v="2"/>
    <n v="1051"/>
    <m/>
    <x v="6"/>
    <x v="3"/>
    <m/>
    <m/>
    <s v=""/>
    <m/>
    <m/>
    <s v=""/>
    <m/>
    <s v=""/>
    <m/>
    <s v=""/>
    <m/>
    <s v=""/>
    <m/>
    <m/>
    <m/>
    <m/>
    <s v=""/>
    <n v="0"/>
    <s v=""/>
    <n v="0"/>
    <s v=""/>
    <s v=""/>
    <s v=""/>
    <m/>
    <s v=""/>
    <s v=""/>
    <s v=""/>
  </r>
  <r>
    <x v="2"/>
    <n v="1052"/>
    <m/>
    <x v="6"/>
    <x v="3"/>
    <m/>
    <m/>
    <s v=""/>
    <m/>
    <m/>
    <s v=""/>
    <m/>
    <s v=""/>
    <m/>
    <s v=""/>
    <m/>
    <s v=""/>
    <m/>
    <m/>
    <m/>
    <m/>
    <s v=""/>
    <n v="0"/>
    <s v=""/>
    <n v="0"/>
    <s v=""/>
    <s v=""/>
    <s v=""/>
    <m/>
    <s v=""/>
    <s v=""/>
    <s v=""/>
  </r>
  <r>
    <x v="2"/>
    <n v="1053"/>
    <m/>
    <x v="6"/>
    <x v="3"/>
    <m/>
    <m/>
    <s v=""/>
    <m/>
    <m/>
    <s v=""/>
    <m/>
    <s v=""/>
    <m/>
    <s v=""/>
    <m/>
    <s v=""/>
    <m/>
    <m/>
    <m/>
    <m/>
    <s v=""/>
    <n v="0"/>
    <s v=""/>
    <n v="0"/>
    <s v=""/>
    <s v=""/>
    <s v=""/>
    <m/>
    <s v=""/>
    <s v=""/>
    <s v=""/>
  </r>
  <r>
    <x v="2"/>
    <n v="1054"/>
    <m/>
    <x v="6"/>
    <x v="3"/>
    <m/>
    <m/>
    <s v=""/>
    <m/>
    <m/>
    <s v=""/>
    <m/>
    <s v=""/>
    <m/>
    <s v=""/>
    <m/>
    <s v=""/>
    <m/>
    <m/>
    <m/>
    <m/>
    <s v=""/>
    <n v="0"/>
    <s v=""/>
    <n v="0"/>
    <s v=""/>
    <s v=""/>
    <s v=""/>
    <m/>
    <s v=""/>
    <s v=""/>
    <s v=""/>
  </r>
  <r>
    <x v="2"/>
    <n v="1055"/>
    <m/>
    <x v="6"/>
    <x v="3"/>
    <m/>
    <m/>
    <s v=""/>
    <m/>
    <m/>
    <s v=""/>
    <m/>
    <s v=""/>
    <m/>
    <s v=""/>
    <m/>
    <s v=""/>
    <m/>
    <m/>
    <m/>
    <m/>
    <s v=""/>
    <n v="0"/>
    <s v=""/>
    <n v="0"/>
    <s v=""/>
    <s v=""/>
    <s v=""/>
    <m/>
    <s v=""/>
    <s v=""/>
    <s v=""/>
  </r>
  <r>
    <x v="2"/>
    <n v="1056"/>
    <m/>
    <x v="6"/>
    <x v="3"/>
    <m/>
    <m/>
    <s v=""/>
    <m/>
    <m/>
    <s v=""/>
    <m/>
    <s v=""/>
    <m/>
    <s v=""/>
    <m/>
    <s v=""/>
    <m/>
    <m/>
    <m/>
    <m/>
    <s v=""/>
    <n v="0"/>
    <s v=""/>
    <n v="0"/>
    <s v=""/>
    <s v=""/>
    <s v=""/>
    <m/>
    <s v=""/>
    <s v=""/>
    <s v=""/>
  </r>
  <r>
    <x v="2"/>
    <n v="1057"/>
    <m/>
    <x v="6"/>
    <x v="3"/>
    <m/>
    <m/>
    <s v=""/>
    <m/>
    <m/>
    <s v=""/>
    <m/>
    <s v=""/>
    <m/>
    <s v=""/>
    <m/>
    <s v=""/>
    <m/>
    <m/>
    <m/>
    <m/>
    <s v=""/>
    <n v="0"/>
    <s v=""/>
    <n v="0"/>
    <s v=""/>
    <s v=""/>
    <s v=""/>
    <m/>
    <s v=""/>
    <s v=""/>
    <s v=""/>
  </r>
  <r>
    <x v="2"/>
    <n v="1058"/>
    <m/>
    <x v="6"/>
    <x v="3"/>
    <m/>
    <m/>
    <s v=""/>
    <m/>
    <m/>
    <s v=""/>
    <m/>
    <s v=""/>
    <m/>
    <s v=""/>
    <m/>
    <s v=""/>
    <m/>
    <m/>
    <m/>
    <m/>
    <s v=""/>
    <n v="0"/>
    <s v=""/>
    <n v="0"/>
    <s v=""/>
    <s v=""/>
    <s v=""/>
    <m/>
    <s v=""/>
    <s v=""/>
    <s v=""/>
  </r>
  <r>
    <x v="2"/>
    <n v="1059"/>
    <m/>
    <x v="6"/>
    <x v="3"/>
    <m/>
    <m/>
    <s v=""/>
    <m/>
    <m/>
    <s v=""/>
    <m/>
    <s v=""/>
    <m/>
    <s v=""/>
    <m/>
    <s v=""/>
    <m/>
    <m/>
    <m/>
    <m/>
    <s v=""/>
    <n v="0"/>
    <s v=""/>
    <n v="0"/>
    <s v=""/>
    <s v=""/>
    <s v=""/>
    <m/>
    <s v=""/>
    <s v=""/>
    <s v=""/>
  </r>
  <r>
    <x v="2"/>
    <n v="1060"/>
    <m/>
    <x v="6"/>
    <x v="3"/>
    <m/>
    <m/>
    <s v=""/>
    <m/>
    <m/>
    <s v=""/>
    <m/>
    <s v=""/>
    <m/>
    <s v=""/>
    <m/>
    <s v=""/>
    <m/>
    <m/>
    <m/>
    <m/>
    <s v=""/>
    <n v="0"/>
    <s v=""/>
    <n v="0"/>
    <s v=""/>
    <s v=""/>
    <s v=""/>
    <m/>
    <s v=""/>
    <s v=""/>
    <s v=""/>
  </r>
  <r>
    <x v="2"/>
    <n v="1061"/>
    <m/>
    <x v="6"/>
    <x v="3"/>
    <m/>
    <m/>
    <s v=""/>
    <m/>
    <m/>
    <s v=""/>
    <m/>
    <s v=""/>
    <m/>
    <s v=""/>
    <m/>
    <s v=""/>
    <m/>
    <m/>
    <m/>
    <m/>
    <s v=""/>
    <n v="0"/>
    <s v=""/>
    <n v="0"/>
    <s v=""/>
    <s v=""/>
    <s v=""/>
    <m/>
    <s v=""/>
    <s v=""/>
    <s v=""/>
  </r>
  <r>
    <x v="2"/>
    <n v="1062"/>
    <m/>
    <x v="6"/>
    <x v="3"/>
    <m/>
    <m/>
    <s v=""/>
    <m/>
    <m/>
    <s v=""/>
    <m/>
    <s v=""/>
    <m/>
    <s v=""/>
    <m/>
    <s v=""/>
    <m/>
    <m/>
    <m/>
    <m/>
    <s v=""/>
    <n v="0"/>
    <s v=""/>
    <n v="0"/>
    <s v=""/>
    <s v=""/>
    <s v=""/>
    <m/>
    <s v=""/>
    <s v=""/>
    <s v=""/>
  </r>
  <r>
    <x v="2"/>
    <n v="1063"/>
    <m/>
    <x v="6"/>
    <x v="3"/>
    <m/>
    <m/>
    <s v=""/>
    <m/>
    <m/>
    <s v=""/>
    <m/>
    <s v=""/>
    <m/>
    <s v=""/>
    <m/>
    <s v=""/>
    <m/>
    <m/>
    <m/>
    <m/>
    <s v=""/>
    <n v="0"/>
    <s v=""/>
    <n v="0"/>
    <s v=""/>
    <s v=""/>
    <s v=""/>
    <m/>
    <s v=""/>
    <s v=""/>
    <s v=""/>
  </r>
  <r>
    <x v="2"/>
    <n v="1064"/>
    <m/>
    <x v="6"/>
    <x v="3"/>
    <m/>
    <m/>
    <s v=""/>
    <m/>
    <m/>
    <s v=""/>
    <m/>
    <s v=""/>
    <m/>
    <s v=""/>
    <m/>
    <s v=""/>
    <m/>
    <m/>
    <m/>
    <m/>
    <s v=""/>
    <n v="0"/>
    <s v=""/>
    <n v="0"/>
    <s v=""/>
    <s v=""/>
    <s v=""/>
    <m/>
    <s v=""/>
    <s v=""/>
    <s v=""/>
  </r>
  <r>
    <x v="2"/>
    <n v="1065"/>
    <m/>
    <x v="6"/>
    <x v="3"/>
    <m/>
    <m/>
    <s v=""/>
    <m/>
    <m/>
    <s v=""/>
    <m/>
    <s v=""/>
    <m/>
    <s v=""/>
    <m/>
    <s v=""/>
    <m/>
    <m/>
    <m/>
    <m/>
    <s v=""/>
    <n v="0"/>
    <s v=""/>
    <n v="0"/>
    <s v=""/>
    <s v=""/>
    <s v=""/>
    <m/>
    <s v=""/>
    <s v=""/>
    <s v=""/>
  </r>
  <r>
    <x v="2"/>
    <n v="1066"/>
    <m/>
    <x v="6"/>
    <x v="3"/>
    <m/>
    <m/>
    <s v=""/>
    <m/>
    <m/>
    <s v=""/>
    <m/>
    <s v=""/>
    <m/>
    <s v=""/>
    <m/>
    <s v=""/>
    <m/>
    <m/>
    <m/>
    <m/>
    <s v=""/>
    <n v="0"/>
    <s v=""/>
    <n v="0"/>
    <s v=""/>
    <s v=""/>
    <s v=""/>
    <m/>
    <s v=""/>
    <s v=""/>
    <s v=""/>
  </r>
  <r>
    <x v="2"/>
    <n v="1067"/>
    <m/>
    <x v="6"/>
    <x v="3"/>
    <m/>
    <m/>
    <s v=""/>
    <m/>
    <m/>
    <s v=""/>
    <m/>
    <s v=""/>
    <m/>
    <s v=""/>
    <m/>
    <s v=""/>
    <m/>
    <m/>
    <m/>
    <m/>
    <s v=""/>
    <n v="0"/>
    <s v=""/>
    <n v="0"/>
    <s v=""/>
    <s v=""/>
    <s v=""/>
    <m/>
    <s v=""/>
    <s v=""/>
    <s v=""/>
  </r>
  <r>
    <x v="2"/>
    <n v="1068"/>
    <m/>
    <x v="6"/>
    <x v="3"/>
    <m/>
    <m/>
    <s v=""/>
    <m/>
    <m/>
    <s v=""/>
    <m/>
    <s v=""/>
    <m/>
    <s v=""/>
    <m/>
    <s v=""/>
    <m/>
    <m/>
    <m/>
    <m/>
    <s v=""/>
    <n v="0"/>
    <s v=""/>
    <n v="0"/>
    <s v=""/>
    <s v=""/>
    <s v=""/>
    <m/>
    <s v=""/>
    <s v=""/>
    <s v=""/>
  </r>
  <r>
    <x v="2"/>
    <n v="1069"/>
    <m/>
    <x v="6"/>
    <x v="3"/>
    <m/>
    <m/>
    <s v=""/>
    <m/>
    <m/>
    <s v=""/>
    <m/>
    <s v=""/>
    <m/>
    <s v=""/>
    <m/>
    <s v=""/>
    <m/>
    <m/>
    <m/>
    <m/>
    <s v=""/>
    <n v="0"/>
    <s v=""/>
    <n v="0"/>
    <s v=""/>
    <s v=""/>
    <s v=""/>
    <m/>
    <s v=""/>
    <s v=""/>
    <s v=""/>
  </r>
  <r>
    <x v="2"/>
    <n v="1070"/>
    <m/>
    <x v="6"/>
    <x v="3"/>
    <m/>
    <m/>
    <s v=""/>
    <m/>
    <m/>
    <s v=""/>
    <m/>
    <s v=""/>
    <m/>
    <s v=""/>
    <m/>
    <s v=""/>
    <m/>
    <m/>
    <m/>
    <m/>
    <s v=""/>
    <n v="0"/>
    <s v=""/>
    <n v="0"/>
    <s v=""/>
    <s v=""/>
    <s v=""/>
    <m/>
    <s v=""/>
    <s v=""/>
    <s v=""/>
  </r>
  <r>
    <x v="2"/>
    <n v="1071"/>
    <m/>
    <x v="6"/>
    <x v="3"/>
    <m/>
    <m/>
    <s v=""/>
    <m/>
    <m/>
    <s v=""/>
    <m/>
    <s v=""/>
    <m/>
    <s v=""/>
    <m/>
    <s v=""/>
    <m/>
    <m/>
    <m/>
    <m/>
    <s v=""/>
    <n v="0"/>
    <s v=""/>
    <n v="0"/>
    <s v=""/>
    <s v=""/>
    <s v=""/>
    <m/>
    <s v=""/>
    <s v=""/>
    <s v=""/>
  </r>
  <r>
    <x v="2"/>
    <n v="1072"/>
    <m/>
    <x v="6"/>
    <x v="3"/>
    <m/>
    <m/>
    <s v=""/>
    <m/>
    <m/>
    <s v=""/>
    <m/>
    <s v=""/>
    <m/>
    <s v=""/>
    <m/>
    <s v=""/>
    <m/>
    <m/>
    <m/>
    <m/>
    <s v=""/>
    <n v="0"/>
    <s v=""/>
    <n v="0"/>
    <s v=""/>
    <s v=""/>
    <s v=""/>
    <m/>
    <s v=""/>
    <s v=""/>
    <s v=""/>
  </r>
  <r>
    <x v="2"/>
    <n v="1073"/>
    <m/>
    <x v="6"/>
    <x v="3"/>
    <m/>
    <m/>
    <s v=""/>
    <m/>
    <m/>
    <s v=""/>
    <m/>
    <s v=""/>
    <m/>
    <s v=""/>
    <m/>
    <s v=""/>
    <m/>
    <m/>
    <m/>
    <m/>
    <s v=""/>
    <n v="0"/>
    <s v=""/>
    <n v="0"/>
    <s v=""/>
    <s v=""/>
    <s v=""/>
    <m/>
    <s v=""/>
    <s v=""/>
    <s v=""/>
  </r>
  <r>
    <x v="2"/>
    <n v="1074"/>
    <m/>
    <x v="6"/>
    <x v="3"/>
    <m/>
    <m/>
    <s v=""/>
    <m/>
    <m/>
    <s v=""/>
    <m/>
    <s v=""/>
    <m/>
    <s v=""/>
    <m/>
    <s v=""/>
    <m/>
    <m/>
    <m/>
    <m/>
    <s v=""/>
    <n v="0"/>
    <s v=""/>
    <n v="0"/>
    <s v=""/>
    <s v=""/>
    <s v=""/>
    <m/>
    <s v=""/>
    <s v=""/>
    <s v=""/>
  </r>
  <r>
    <x v="2"/>
    <n v="1075"/>
    <m/>
    <x v="6"/>
    <x v="3"/>
    <m/>
    <m/>
    <s v=""/>
    <m/>
    <m/>
    <s v=""/>
    <m/>
    <s v=""/>
    <m/>
    <s v=""/>
    <m/>
    <s v=""/>
    <m/>
    <m/>
    <m/>
    <m/>
    <s v=""/>
    <n v="0"/>
    <s v=""/>
    <n v="0"/>
    <s v=""/>
    <s v=""/>
    <s v=""/>
    <m/>
    <s v=""/>
    <s v=""/>
    <s v=""/>
  </r>
  <r>
    <x v="2"/>
    <n v="1076"/>
    <m/>
    <x v="6"/>
    <x v="3"/>
    <m/>
    <m/>
    <s v=""/>
    <m/>
    <m/>
    <s v=""/>
    <m/>
    <s v=""/>
    <m/>
    <s v=""/>
    <m/>
    <s v=""/>
    <m/>
    <m/>
    <m/>
    <m/>
    <s v=""/>
    <n v="0"/>
    <s v=""/>
    <n v="0"/>
    <s v=""/>
    <s v=""/>
    <s v=""/>
    <m/>
    <s v=""/>
    <s v=""/>
    <s v=""/>
  </r>
  <r>
    <x v="2"/>
    <n v="1077"/>
    <m/>
    <x v="6"/>
    <x v="3"/>
    <m/>
    <m/>
    <s v=""/>
    <m/>
    <m/>
    <s v=""/>
    <m/>
    <s v=""/>
    <m/>
    <s v=""/>
    <m/>
    <s v=""/>
    <m/>
    <m/>
    <m/>
    <m/>
    <s v=""/>
    <n v="0"/>
    <s v=""/>
    <n v="0"/>
    <s v=""/>
    <s v=""/>
    <s v=""/>
    <m/>
    <s v=""/>
    <s v=""/>
    <s v=""/>
  </r>
  <r>
    <x v="2"/>
    <n v="1078"/>
    <m/>
    <x v="6"/>
    <x v="3"/>
    <m/>
    <m/>
    <s v=""/>
    <m/>
    <m/>
    <s v=""/>
    <m/>
    <s v=""/>
    <m/>
    <s v=""/>
    <m/>
    <s v=""/>
    <m/>
    <m/>
    <m/>
    <m/>
    <s v=""/>
    <n v="0"/>
    <s v=""/>
    <n v="0"/>
    <s v=""/>
    <s v=""/>
    <s v=""/>
    <m/>
    <s v=""/>
    <s v=""/>
    <s v=""/>
  </r>
  <r>
    <x v="2"/>
    <n v="1079"/>
    <m/>
    <x v="6"/>
    <x v="3"/>
    <m/>
    <m/>
    <s v=""/>
    <m/>
    <m/>
    <s v=""/>
    <m/>
    <s v=""/>
    <m/>
    <s v=""/>
    <m/>
    <s v=""/>
    <m/>
    <m/>
    <m/>
    <m/>
    <s v=""/>
    <n v="0"/>
    <s v=""/>
    <n v="0"/>
    <s v=""/>
    <s v=""/>
    <s v=""/>
    <m/>
    <s v=""/>
    <s v=""/>
    <s v=""/>
  </r>
  <r>
    <x v="2"/>
    <n v="1080"/>
    <m/>
    <x v="6"/>
    <x v="3"/>
    <m/>
    <m/>
    <s v=""/>
    <m/>
    <m/>
    <s v=""/>
    <m/>
    <s v=""/>
    <m/>
    <s v=""/>
    <m/>
    <s v=""/>
    <m/>
    <m/>
    <m/>
    <m/>
    <s v=""/>
    <n v="0"/>
    <s v=""/>
    <n v="0"/>
    <s v=""/>
    <s v=""/>
    <s v=""/>
    <m/>
    <s v=""/>
    <s v=""/>
    <s v=""/>
  </r>
  <r>
    <x v="2"/>
    <n v="1081"/>
    <m/>
    <x v="6"/>
    <x v="3"/>
    <m/>
    <m/>
    <s v=""/>
    <m/>
    <m/>
    <s v=""/>
    <m/>
    <s v=""/>
    <m/>
    <s v=""/>
    <m/>
    <s v=""/>
    <m/>
    <m/>
    <m/>
    <m/>
    <s v=""/>
    <n v="0"/>
    <s v=""/>
    <n v="0"/>
    <s v=""/>
    <s v=""/>
    <s v=""/>
    <m/>
    <s v=""/>
    <s v=""/>
    <s v=""/>
  </r>
  <r>
    <x v="2"/>
    <n v="1082"/>
    <m/>
    <x v="6"/>
    <x v="3"/>
    <m/>
    <m/>
    <s v=""/>
    <m/>
    <m/>
    <s v=""/>
    <m/>
    <s v=""/>
    <m/>
    <s v=""/>
    <m/>
    <s v=""/>
    <m/>
    <m/>
    <m/>
    <m/>
    <s v=""/>
    <n v="0"/>
    <s v=""/>
    <n v="0"/>
    <s v=""/>
    <s v=""/>
    <s v=""/>
    <m/>
    <s v=""/>
    <s v=""/>
    <s v=""/>
  </r>
  <r>
    <x v="2"/>
    <n v="1083"/>
    <m/>
    <x v="6"/>
    <x v="3"/>
    <m/>
    <m/>
    <s v=""/>
    <m/>
    <m/>
    <s v=""/>
    <m/>
    <s v=""/>
    <m/>
    <s v=""/>
    <m/>
    <s v=""/>
    <m/>
    <m/>
    <m/>
    <m/>
    <s v=""/>
    <n v="0"/>
    <s v=""/>
    <n v="0"/>
    <s v=""/>
    <s v=""/>
    <s v=""/>
    <m/>
    <s v=""/>
    <s v=""/>
    <s v=""/>
  </r>
  <r>
    <x v="2"/>
    <n v="1084"/>
    <m/>
    <x v="6"/>
    <x v="3"/>
    <m/>
    <m/>
    <s v=""/>
    <m/>
    <m/>
    <s v=""/>
    <m/>
    <s v=""/>
    <m/>
    <s v=""/>
    <m/>
    <s v=""/>
    <m/>
    <m/>
    <m/>
    <m/>
    <s v=""/>
    <n v="0"/>
    <s v=""/>
    <n v="0"/>
    <s v=""/>
    <s v=""/>
    <s v=""/>
    <m/>
    <s v=""/>
    <s v=""/>
    <s v=""/>
  </r>
  <r>
    <x v="2"/>
    <n v="1085"/>
    <m/>
    <x v="6"/>
    <x v="3"/>
    <m/>
    <m/>
    <s v=""/>
    <m/>
    <m/>
    <s v=""/>
    <m/>
    <s v=""/>
    <m/>
    <s v=""/>
    <m/>
    <s v=""/>
    <m/>
    <m/>
    <m/>
    <m/>
    <s v=""/>
    <n v="0"/>
    <s v=""/>
    <n v="0"/>
    <s v=""/>
    <s v=""/>
    <s v=""/>
    <m/>
    <s v=""/>
    <s v=""/>
    <s v=""/>
  </r>
  <r>
    <x v="2"/>
    <n v="1086"/>
    <m/>
    <x v="6"/>
    <x v="3"/>
    <m/>
    <m/>
    <s v=""/>
    <m/>
    <m/>
    <s v=""/>
    <m/>
    <s v=""/>
    <m/>
    <s v=""/>
    <m/>
    <s v=""/>
    <m/>
    <m/>
    <m/>
    <m/>
    <s v=""/>
    <n v="0"/>
    <s v=""/>
    <n v="0"/>
    <s v=""/>
    <s v=""/>
    <s v=""/>
    <m/>
    <s v=""/>
    <s v=""/>
    <s v=""/>
  </r>
  <r>
    <x v="2"/>
    <n v="1087"/>
    <m/>
    <x v="6"/>
    <x v="3"/>
    <m/>
    <m/>
    <s v=""/>
    <m/>
    <m/>
    <s v=""/>
    <m/>
    <s v=""/>
    <m/>
    <s v=""/>
    <m/>
    <s v=""/>
    <m/>
    <m/>
    <m/>
    <m/>
    <s v=""/>
    <n v="0"/>
    <s v=""/>
    <n v="0"/>
    <s v=""/>
    <s v=""/>
    <s v=""/>
    <m/>
    <s v=""/>
    <s v=""/>
    <s v=""/>
  </r>
  <r>
    <x v="2"/>
    <n v="1088"/>
    <m/>
    <x v="6"/>
    <x v="3"/>
    <m/>
    <m/>
    <s v=""/>
    <m/>
    <m/>
    <s v=""/>
    <m/>
    <s v=""/>
    <m/>
    <s v=""/>
    <m/>
    <s v=""/>
    <m/>
    <m/>
    <m/>
    <m/>
    <s v=""/>
    <n v="0"/>
    <s v=""/>
    <n v="0"/>
    <s v=""/>
    <s v=""/>
    <s v=""/>
    <m/>
    <s v=""/>
    <s v=""/>
    <s v=""/>
  </r>
  <r>
    <x v="2"/>
    <n v="1089"/>
    <m/>
    <x v="6"/>
    <x v="3"/>
    <m/>
    <m/>
    <s v=""/>
    <m/>
    <m/>
    <s v=""/>
    <m/>
    <s v=""/>
    <m/>
    <s v=""/>
    <m/>
    <s v=""/>
    <m/>
    <m/>
    <m/>
    <m/>
    <s v=""/>
    <n v="0"/>
    <s v=""/>
    <n v="0"/>
    <s v=""/>
    <s v=""/>
    <s v=""/>
    <m/>
    <s v=""/>
    <s v=""/>
    <s v=""/>
  </r>
  <r>
    <x v="2"/>
    <n v="1090"/>
    <m/>
    <x v="6"/>
    <x v="3"/>
    <m/>
    <m/>
    <s v=""/>
    <m/>
    <m/>
    <s v=""/>
    <m/>
    <s v=""/>
    <m/>
    <s v=""/>
    <m/>
    <s v=""/>
    <m/>
    <m/>
    <m/>
    <m/>
    <s v=""/>
    <n v="0"/>
    <s v=""/>
    <n v="0"/>
    <s v=""/>
    <s v=""/>
    <s v=""/>
    <m/>
    <s v=""/>
    <s v=""/>
    <s v=""/>
  </r>
  <r>
    <x v="2"/>
    <n v="1091"/>
    <m/>
    <x v="6"/>
    <x v="3"/>
    <m/>
    <m/>
    <s v=""/>
    <m/>
    <m/>
    <s v=""/>
    <m/>
    <s v=""/>
    <m/>
    <s v=""/>
    <m/>
    <s v=""/>
    <m/>
    <m/>
    <m/>
    <m/>
    <s v=""/>
    <n v="0"/>
    <s v=""/>
    <n v="0"/>
    <s v=""/>
    <s v=""/>
    <s v=""/>
    <m/>
    <s v=""/>
    <s v=""/>
    <s v=""/>
  </r>
  <r>
    <x v="2"/>
    <n v="1092"/>
    <m/>
    <x v="6"/>
    <x v="3"/>
    <m/>
    <m/>
    <s v=""/>
    <m/>
    <m/>
    <s v=""/>
    <m/>
    <s v=""/>
    <m/>
    <s v=""/>
    <m/>
    <s v=""/>
    <m/>
    <m/>
    <m/>
    <m/>
    <s v=""/>
    <n v="0"/>
    <s v=""/>
    <n v="0"/>
    <s v=""/>
    <s v=""/>
    <s v=""/>
    <m/>
    <s v=""/>
    <s v=""/>
    <s v=""/>
  </r>
  <r>
    <x v="2"/>
    <n v="1093"/>
    <m/>
    <x v="6"/>
    <x v="3"/>
    <m/>
    <m/>
    <s v=""/>
    <m/>
    <m/>
    <s v=""/>
    <m/>
    <s v=""/>
    <m/>
    <s v=""/>
    <m/>
    <s v=""/>
    <m/>
    <m/>
    <m/>
    <m/>
    <s v=""/>
    <n v="0"/>
    <s v=""/>
    <n v="0"/>
    <s v=""/>
    <s v=""/>
    <s v=""/>
    <m/>
    <s v=""/>
    <s v=""/>
    <s v=""/>
  </r>
  <r>
    <x v="2"/>
    <n v="1094"/>
    <m/>
    <x v="6"/>
    <x v="3"/>
    <m/>
    <m/>
    <s v=""/>
    <m/>
    <m/>
    <s v=""/>
    <m/>
    <s v=""/>
    <m/>
    <s v=""/>
    <m/>
    <s v=""/>
    <m/>
    <m/>
    <m/>
    <m/>
    <s v=""/>
    <n v="0"/>
    <s v=""/>
    <n v="0"/>
    <s v=""/>
    <s v=""/>
    <s v=""/>
    <m/>
    <s v=""/>
    <s v=""/>
    <s v=""/>
  </r>
  <r>
    <x v="2"/>
    <n v="1095"/>
    <m/>
    <x v="6"/>
    <x v="3"/>
    <m/>
    <m/>
    <s v=""/>
    <m/>
    <m/>
    <s v=""/>
    <m/>
    <s v=""/>
    <m/>
    <s v=""/>
    <m/>
    <s v=""/>
    <m/>
    <m/>
    <m/>
    <m/>
    <s v=""/>
    <n v="0"/>
    <s v=""/>
    <n v="0"/>
    <s v=""/>
    <s v=""/>
    <s v=""/>
    <m/>
    <s v=""/>
    <s v=""/>
    <s v=""/>
  </r>
  <r>
    <x v="2"/>
    <n v="1096"/>
    <m/>
    <x v="6"/>
    <x v="3"/>
    <m/>
    <m/>
    <s v=""/>
    <m/>
    <m/>
    <s v=""/>
    <m/>
    <s v=""/>
    <m/>
    <s v=""/>
    <m/>
    <s v=""/>
    <m/>
    <m/>
    <m/>
    <m/>
    <s v=""/>
    <n v="0"/>
    <s v=""/>
    <n v="0"/>
    <s v=""/>
    <s v=""/>
    <s v=""/>
    <m/>
    <s v=""/>
    <s v=""/>
    <s v=""/>
  </r>
  <r>
    <x v="2"/>
    <n v="1097"/>
    <m/>
    <x v="6"/>
    <x v="3"/>
    <m/>
    <m/>
    <s v=""/>
    <m/>
    <m/>
    <s v=""/>
    <m/>
    <s v=""/>
    <m/>
    <s v=""/>
    <m/>
    <s v=""/>
    <m/>
    <m/>
    <m/>
    <m/>
    <s v=""/>
    <n v="0"/>
    <s v=""/>
    <n v="0"/>
    <s v=""/>
    <s v=""/>
    <s v=""/>
    <m/>
    <s v=""/>
    <s v=""/>
    <s v=""/>
  </r>
  <r>
    <x v="2"/>
    <n v="1098"/>
    <m/>
    <x v="6"/>
    <x v="3"/>
    <m/>
    <m/>
    <s v=""/>
    <m/>
    <m/>
    <s v=""/>
    <m/>
    <s v=""/>
    <m/>
    <s v=""/>
    <m/>
    <s v=""/>
    <m/>
    <m/>
    <m/>
    <m/>
    <s v=""/>
    <n v="0"/>
    <s v=""/>
    <n v="0"/>
    <s v=""/>
    <s v=""/>
    <s v=""/>
    <m/>
    <s v=""/>
    <s v=""/>
    <s v=""/>
  </r>
  <r>
    <x v="2"/>
    <n v="1099"/>
    <m/>
    <x v="6"/>
    <x v="3"/>
    <m/>
    <m/>
    <s v=""/>
    <m/>
    <m/>
    <s v=""/>
    <m/>
    <s v=""/>
    <m/>
    <s v=""/>
    <m/>
    <s v=""/>
    <m/>
    <m/>
    <m/>
    <m/>
    <s v=""/>
    <n v="0"/>
    <s v=""/>
    <n v="0"/>
    <s v=""/>
    <s v=""/>
    <s v=""/>
    <m/>
    <s v=""/>
    <s v=""/>
    <s v=""/>
  </r>
  <r>
    <x v="2"/>
    <n v="1100"/>
    <m/>
    <x v="6"/>
    <x v="3"/>
    <m/>
    <m/>
    <s v=""/>
    <m/>
    <m/>
    <s v=""/>
    <m/>
    <s v=""/>
    <m/>
    <s v=""/>
    <m/>
    <s v=""/>
    <m/>
    <m/>
    <m/>
    <m/>
    <s v=""/>
    <n v="0"/>
    <s v=""/>
    <n v="0"/>
    <s v=""/>
    <s v=""/>
    <s v=""/>
    <m/>
    <s v=""/>
    <s v=""/>
    <s v=""/>
  </r>
  <r>
    <x v="2"/>
    <n v="1101"/>
    <m/>
    <x v="6"/>
    <x v="3"/>
    <m/>
    <m/>
    <s v=""/>
    <m/>
    <m/>
    <s v=""/>
    <m/>
    <s v=""/>
    <m/>
    <s v=""/>
    <m/>
    <s v=""/>
    <m/>
    <m/>
    <m/>
    <m/>
    <s v=""/>
    <n v="0"/>
    <s v=""/>
    <n v="0"/>
    <s v=""/>
    <s v=""/>
    <s v=""/>
    <m/>
    <s v=""/>
    <s v=""/>
    <s v=""/>
  </r>
  <r>
    <x v="2"/>
    <n v="1102"/>
    <m/>
    <x v="6"/>
    <x v="3"/>
    <m/>
    <m/>
    <s v=""/>
    <m/>
    <m/>
    <s v=""/>
    <m/>
    <s v=""/>
    <m/>
    <s v=""/>
    <m/>
    <s v=""/>
    <m/>
    <m/>
    <m/>
    <m/>
    <s v=""/>
    <n v="0"/>
    <s v=""/>
    <n v="0"/>
    <s v=""/>
    <s v=""/>
    <s v=""/>
    <m/>
    <s v=""/>
    <s v=""/>
    <s v=""/>
  </r>
  <r>
    <x v="2"/>
    <n v="1103"/>
    <m/>
    <x v="6"/>
    <x v="3"/>
    <m/>
    <m/>
    <s v=""/>
    <m/>
    <m/>
    <s v=""/>
    <m/>
    <s v=""/>
    <m/>
    <s v=""/>
    <m/>
    <s v=""/>
    <m/>
    <m/>
    <m/>
    <m/>
    <s v=""/>
    <n v="0"/>
    <s v=""/>
    <n v="0"/>
    <s v=""/>
    <s v=""/>
    <s v=""/>
    <m/>
    <s v=""/>
    <s v=""/>
    <s v=""/>
  </r>
  <r>
    <x v="2"/>
    <n v="1104"/>
    <m/>
    <x v="6"/>
    <x v="3"/>
    <m/>
    <m/>
    <s v=""/>
    <m/>
    <m/>
    <s v=""/>
    <m/>
    <s v=""/>
    <m/>
    <s v=""/>
    <m/>
    <s v=""/>
    <m/>
    <m/>
    <m/>
    <m/>
    <s v=""/>
    <n v="0"/>
    <s v=""/>
    <n v="0"/>
    <s v=""/>
    <s v=""/>
    <s v=""/>
    <m/>
    <s v=""/>
    <s v=""/>
    <s v=""/>
  </r>
  <r>
    <x v="2"/>
    <n v="1105"/>
    <m/>
    <x v="6"/>
    <x v="3"/>
    <m/>
    <m/>
    <s v=""/>
    <m/>
    <m/>
    <s v=""/>
    <m/>
    <s v=""/>
    <m/>
    <s v=""/>
    <m/>
    <s v=""/>
    <m/>
    <m/>
    <m/>
    <m/>
    <s v=""/>
    <n v="0"/>
    <s v=""/>
    <n v="0"/>
    <s v=""/>
    <s v=""/>
    <s v=""/>
    <m/>
    <s v=""/>
    <s v=""/>
    <s v=""/>
  </r>
  <r>
    <x v="2"/>
    <n v="1106"/>
    <m/>
    <x v="6"/>
    <x v="3"/>
    <m/>
    <m/>
    <s v=""/>
    <m/>
    <m/>
    <s v=""/>
    <m/>
    <s v=""/>
    <m/>
    <s v=""/>
    <m/>
    <s v=""/>
    <m/>
    <m/>
    <m/>
    <m/>
    <s v=""/>
    <n v="0"/>
    <s v=""/>
    <n v="0"/>
    <s v=""/>
    <s v=""/>
    <s v=""/>
    <m/>
    <s v=""/>
    <s v=""/>
    <s v=""/>
  </r>
  <r>
    <x v="2"/>
    <n v="1107"/>
    <m/>
    <x v="6"/>
    <x v="3"/>
    <m/>
    <m/>
    <s v=""/>
    <m/>
    <m/>
    <s v=""/>
    <m/>
    <s v=""/>
    <m/>
    <s v=""/>
    <m/>
    <s v=""/>
    <m/>
    <m/>
    <m/>
    <m/>
    <s v=""/>
    <n v="0"/>
    <s v=""/>
    <n v="0"/>
    <s v=""/>
    <s v=""/>
    <s v=""/>
    <m/>
    <s v=""/>
    <s v=""/>
    <s v=""/>
  </r>
  <r>
    <x v="2"/>
    <n v="1108"/>
    <m/>
    <x v="6"/>
    <x v="3"/>
    <m/>
    <m/>
    <s v=""/>
    <m/>
    <m/>
    <s v=""/>
    <m/>
    <s v=""/>
    <m/>
    <s v=""/>
    <m/>
    <s v=""/>
    <m/>
    <m/>
    <m/>
    <m/>
    <s v=""/>
    <n v="0"/>
    <s v=""/>
    <n v="0"/>
    <s v=""/>
    <s v=""/>
    <s v=""/>
    <m/>
    <s v=""/>
    <s v=""/>
    <s v=""/>
  </r>
  <r>
    <x v="2"/>
    <n v="1109"/>
    <m/>
    <x v="6"/>
    <x v="3"/>
    <m/>
    <m/>
    <s v=""/>
    <m/>
    <m/>
    <s v=""/>
    <m/>
    <s v=""/>
    <m/>
    <s v=""/>
    <m/>
    <s v=""/>
    <m/>
    <m/>
    <m/>
    <m/>
    <s v=""/>
    <n v="0"/>
    <s v=""/>
    <n v="0"/>
    <s v=""/>
    <s v=""/>
    <s v=""/>
    <m/>
    <s v=""/>
    <s v=""/>
    <s v=""/>
  </r>
  <r>
    <x v="2"/>
    <n v="1110"/>
    <m/>
    <x v="6"/>
    <x v="3"/>
    <m/>
    <m/>
    <s v=""/>
    <m/>
    <m/>
    <s v=""/>
    <m/>
    <s v=""/>
    <m/>
    <s v=""/>
    <m/>
    <s v=""/>
    <m/>
    <m/>
    <m/>
    <m/>
    <s v=""/>
    <n v="0"/>
    <s v=""/>
    <n v="0"/>
    <s v=""/>
    <s v=""/>
    <s v=""/>
    <m/>
    <s v=""/>
    <s v=""/>
    <s v=""/>
  </r>
  <r>
    <x v="2"/>
    <n v="1111"/>
    <m/>
    <x v="6"/>
    <x v="3"/>
    <m/>
    <m/>
    <s v=""/>
    <m/>
    <m/>
    <s v=""/>
    <m/>
    <s v=""/>
    <m/>
    <s v=""/>
    <m/>
    <s v=""/>
    <m/>
    <m/>
    <m/>
    <m/>
    <s v=""/>
    <n v="0"/>
    <s v=""/>
    <n v="0"/>
    <s v=""/>
    <s v=""/>
    <s v=""/>
    <m/>
    <s v=""/>
    <s v=""/>
    <s v=""/>
  </r>
  <r>
    <x v="2"/>
    <n v="1112"/>
    <m/>
    <x v="6"/>
    <x v="3"/>
    <m/>
    <m/>
    <s v=""/>
    <m/>
    <m/>
    <s v=""/>
    <m/>
    <s v=""/>
    <m/>
    <s v=""/>
    <m/>
    <s v=""/>
    <m/>
    <m/>
    <m/>
    <m/>
    <s v=""/>
    <n v="0"/>
    <s v=""/>
    <n v="0"/>
    <s v=""/>
    <s v=""/>
    <s v=""/>
    <m/>
    <s v=""/>
    <s v=""/>
    <s v=""/>
  </r>
  <r>
    <x v="2"/>
    <n v="1113"/>
    <m/>
    <x v="6"/>
    <x v="3"/>
    <m/>
    <m/>
    <s v=""/>
    <m/>
    <m/>
    <s v=""/>
    <m/>
    <s v=""/>
    <m/>
    <s v=""/>
    <m/>
    <s v=""/>
    <m/>
    <m/>
    <m/>
    <m/>
    <s v=""/>
    <n v="0"/>
    <s v=""/>
    <n v="0"/>
    <s v=""/>
    <s v=""/>
    <s v=""/>
    <m/>
    <s v=""/>
    <s v=""/>
    <s v=""/>
  </r>
  <r>
    <x v="2"/>
    <n v="1114"/>
    <m/>
    <x v="6"/>
    <x v="3"/>
    <m/>
    <m/>
    <s v=""/>
    <m/>
    <m/>
    <s v=""/>
    <m/>
    <s v=""/>
    <m/>
    <s v=""/>
    <m/>
    <s v=""/>
    <m/>
    <m/>
    <m/>
    <m/>
    <s v=""/>
    <n v="0"/>
    <s v=""/>
    <n v="0"/>
    <s v=""/>
    <s v=""/>
    <s v=""/>
    <m/>
    <s v=""/>
    <s v=""/>
    <s v=""/>
  </r>
  <r>
    <x v="2"/>
    <n v="1115"/>
    <m/>
    <x v="6"/>
    <x v="3"/>
    <m/>
    <m/>
    <s v=""/>
    <m/>
    <m/>
    <s v=""/>
    <m/>
    <s v=""/>
    <m/>
    <s v=""/>
    <m/>
    <s v=""/>
    <m/>
    <m/>
    <m/>
    <m/>
    <s v=""/>
    <n v="0"/>
    <s v=""/>
    <n v="0"/>
    <s v=""/>
    <s v=""/>
    <s v=""/>
    <m/>
    <s v=""/>
    <s v=""/>
    <s v=""/>
  </r>
  <r>
    <x v="2"/>
    <n v="1116"/>
    <m/>
    <x v="6"/>
    <x v="3"/>
    <m/>
    <m/>
    <s v=""/>
    <m/>
    <m/>
    <s v=""/>
    <m/>
    <s v=""/>
    <m/>
    <s v=""/>
    <m/>
    <s v=""/>
    <m/>
    <m/>
    <m/>
    <m/>
    <s v=""/>
    <n v="0"/>
    <s v=""/>
    <n v="0"/>
    <s v=""/>
    <s v=""/>
    <s v=""/>
    <m/>
    <s v=""/>
    <s v=""/>
    <s v=""/>
  </r>
  <r>
    <x v="2"/>
    <n v="1117"/>
    <m/>
    <x v="6"/>
    <x v="3"/>
    <m/>
    <m/>
    <s v=""/>
    <m/>
    <m/>
    <s v=""/>
    <m/>
    <s v=""/>
    <m/>
    <s v=""/>
    <m/>
    <s v=""/>
    <m/>
    <m/>
    <m/>
    <m/>
    <s v=""/>
    <n v="0"/>
    <s v=""/>
    <n v="0"/>
    <s v=""/>
    <s v=""/>
    <s v=""/>
    <m/>
    <s v=""/>
    <s v=""/>
    <s v=""/>
  </r>
  <r>
    <x v="2"/>
    <n v="1118"/>
    <m/>
    <x v="6"/>
    <x v="3"/>
    <m/>
    <m/>
    <s v=""/>
    <m/>
    <m/>
    <s v=""/>
    <m/>
    <s v=""/>
    <m/>
    <s v=""/>
    <m/>
    <s v=""/>
    <m/>
    <m/>
    <m/>
    <m/>
    <s v=""/>
    <n v="0"/>
    <s v=""/>
    <n v="0"/>
    <s v=""/>
    <s v=""/>
    <s v=""/>
    <m/>
    <s v=""/>
    <s v=""/>
    <s v=""/>
  </r>
  <r>
    <x v="2"/>
    <n v="1119"/>
    <m/>
    <x v="6"/>
    <x v="3"/>
    <m/>
    <m/>
    <s v=""/>
    <m/>
    <m/>
    <s v=""/>
    <m/>
    <s v=""/>
    <m/>
    <s v=""/>
    <m/>
    <s v=""/>
    <m/>
    <m/>
    <m/>
    <m/>
    <s v=""/>
    <n v="0"/>
    <s v=""/>
    <n v="0"/>
    <s v=""/>
    <s v=""/>
    <s v=""/>
    <m/>
    <s v=""/>
    <s v=""/>
    <s v=""/>
  </r>
  <r>
    <x v="2"/>
    <n v="1120"/>
    <m/>
    <x v="6"/>
    <x v="3"/>
    <m/>
    <m/>
    <s v=""/>
    <m/>
    <m/>
    <s v=""/>
    <m/>
    <s v=""/>
    <m/>
    <s v=""/>
    <m/>
    <s v=""/>
    <m/>
    <m/>
    <m/>
    <m/>
    <s v=""/>
    <n v="0"/>
    <s v=""/>
    <n v="0"/>
    <s v=""/>
    <s v=""/>
    <s v=""/>
    <m/>
    <s v=""/>
    <s v=""/>
    <s v=""/>
  </r>
  <r>
    <x v="2"/>
    <n v="1121"/>
    <m/>
    <x v="6"/>
    <x v="3"/>
    <m/>
    <m/>
    <s v=""/>
    <m/>
    <m/>
    <s v=""/>
    <m/>
    <s v=""/>
    <m/>
    <s v=""/>
    <m/>
    <s v=""/>
    <m/>
    <m/>
    <m/>
    <m/>
    <s v=""/>
    <n v="0"/>
    <s v=""/>
    <n v="0"/>
    <s v=""/>
    <s v=""/>
    <s v=""/>
    <m/>
    <s v=""/>
    <s v=""/>
    <s v=""/>
  </r>
  <r>
    <x v="2"/>
    <n v="1122"/>
    <m/>
    <x v="6"/>
    <x v="3"/>
    <m/>
    <m/>
    <s v=""/>
    <m/>
    <m/>
    <s v=""/>
    <m/>
    <s v=""/>
    <m/>
    <s v=""/>
    <m/>
    <s v=""/>
    <m/>
    <m/>
    <m/>
    <m/>
    <s v=""/>
    <n v="0"/>
    <s v=""/>
    <n v="0"/>
    <s v=""/>
    <s v=""/>
    <s v=""/>
    <m/>
    <s v=""/>
    <s v=""/>
    <s v=""/>
  </r>
  <r>
    <x v="2"/>
    <n v="1123"/>
    <m/>
    <x v="6"/>
    <x v="3"/>
    <m/>
    <m/>
    <s v=""/>
    <m/>
    <m/>
    <s v=""/>
    <m/>
    <s v=""/>
    <m/>
    <s v=""/>
    <m/>
    <s v=""/>
    <m/>
    <m/>
    <m/>
    <m/>
    <s v=""/>
    <n v="0"/>
    <s v=""/>
    <n v="0"/>
    <s v=""/>
    <s v=""/>
    <s v=""/>
    <m/>
    <s v=""/>
    <s v=""/>
    <s v=""/>
  </r>
  <r>
    <x v="2"/>
    <n v="1124"/>
    <m/>
    <x v="6"/>
    <x v="3"/>
    <m/>
    <m/>
    <s v=""/>
    <m/>
    <m/>
    <s v=""/>
    <m/>
    <s v=""/>
    <m/>
    <s v=""/>
    <m/>
    <s v=""/>
    <m/>
    <m/>
    <m/>
    <m/>
    <s v=""/>
    <n v="0"/>
    <s v=""/>
    <n v="0"/>
    <s v=""/>
    <s v=""/>
    <s v=""/>
    <m/>
    <s v=""/>
    <s v=""/>
    <s v=""/>
  </r>
  <r>
    <x v="2"/>
    <n v="1125"/>
    <m/>
    <x v="6"/>
    <x v="3"/>
    <m/>
    <m/>
    <s v=""/>
    <m/>
    <m/>
    <s v=""/>
    <m/>
    <s v=""/>
    <m/>
    <s v=""/>
    <m/>
    <s v=""/>
    <m/>
    <m/>
    <m/>
    <m/>
    <s v=""/>
    <n v="0"/>
    <s v=""/>
    <n v="0"/>
    <s v=""/>
    <s v=""/>
    <s v=""/>
    <m/>
    <s v=""/>
    <s v=""/>
    <s v=""/>
  </r>
  <r>
    <x v="2"/>
    <n v="1126"/>
    <m/>
    <x v="6"/>
    <x v="3"/>
    <m/>
    <m/>
    <s v=""/>
    <m/>
    <m/>
    <s v=""/>
    <m/>
    <s v=""/>
    <m/>
    <s v=""/>
    <m/>
    <s v=""/>
    <m/>
    <m/>
    <m/>
    <m/>
    <s v=""/>
    <n v="0"/>
    <s v=""/>
    <n v="0"/>
    <s v=""/>
    <s v=""/>
    <s v=""/>
    <m/>
    <s v=""/>
    <s v=""/>
    <s v=""/>
  </r>
  <r>
    <x v="2"/>
    <n v="1127"/>
    <m/>
    <x v="6"/>
    <x v="3"/>
    <m/>
    <m/>
    <s v=""/>
    <m/>
    <m/>
    <s v=""/>
    <m/>
    <s v=""/>
    <m/>
    <s v=""/>
    <m/>
    <s v=""/>
    <m/>
    <m/>
    <m/>
    <m/>
    <s v=""/>
    <n v="0"/>
    <s v=""/>
    <n v="0"/>
    <s v=""/>
    <s v=""/>
    <s v=""/>
    <m/>
    <s v=""/>
    <s v=""/>
    <s v=""/>
  </r>
  <r>
    <x v="2"/>
    <n v="1128"/>
    <m/>
    <x v="6"/>
    <x v="3"/>
    <m/>
    <m/>
    <s v=""/>
    <m/>
    <m/>
    <s v=""/>
    <m/>
    <s v=""/>
    <m/>
    <s v=""/>
    <m/>
    <s v=""/>
    <m/>
    <m/>
    <m/>
    <m/>
    <s v=""/>
    <n v="0"/>
    <s v=""/>
    <n v="0"/>
    <s v=""/>
    <s v=""/>
    <s v=""/>
    <m/>
    <s v=""/>
    <s v=""/>
    <s v=""/>
  </r>
  <r>
    <x v="2"/>
    <n v="1129"/>
    <m/>
    <x v="6"/>
    <x v="3"/>
    <m/>
    <m/>
    <s v=""/>
    <m/>
    <m/>
    <s v=""/>
    <m/>
    <s v=""/>
    <m/>
    <s v=""/>
    <m/>
    <s v=""/>
    <m/>
    <m/>
    <m/>
    <m/>
    <s v=""/>
    <n v="0"/>
    <s v=""/>
    <n v="0"/>
    <s v=""/>
    <s v=""/>
    <s v=""/>
    <m/>
    <s v=""/>
    <s v=""/>
    <s v=""/>
  </r>
  <r>
    <x v="2"/>
    <n v="1130"/>
    <m/>
    <x v="6"/>
    <x v="3"/>
    <m/>
    <m/>
    <s v=""/>
    <m/>
    <m/>
    <s v=""/>
    <m/>
    <s v=""/>
    <m/>
    <s v=""/>
    <m/>
    <s v=""/>
    <m/>
    <m/>
    <m/>
    <m/>
    <s v=""/>
    <n v="0"/>
    <s v=""/>
    <n v="0"/>
    <s v=""/>
    <s v=""/>
    <s v=""/>
    <m/>
    <s v=""/>
    <s v=""/>
    <s v=""/>
  </r>
  <r>
    <x v="2"/>
    <n v="1131"/>
    <m/>
    <x v="6"/>
    <x v="3"/>
    <m/>
    <m/>
    <s v=""/>
    <m/>
    <m/>
    <s v=""/>
    <m/>
    <s v=""/>
    <m/>
    <s v=""/>
    <m/>
    <s v=""/>
    <m/>
    <m/>
    <m/>
    <m/>
    <s v=""/>
    <n v="0"/>
    <s v=""/>
    <n v="0"/>
    <s v=""/>
    <s v=""/>
    <s v=""/>
    <m/>
    <s v=""/>
    <s v=""/>
    <s v=""/>
  </r>
  <r>
    <x v="2"/>
    <n v="1132"/>
    <m/>
    <x v="6"/>
    <x v="3"/>
    <m/>
    <m/>
    <s v=""/>
    <m/>
    <m/>
    <s v=""/>
    <m/>
    <s v=""/>
    <m/>
    <s v=""/>
    <m/>
    <s v=""/>
    <m/>
    <m/>
    <m/>
    <m/>
    <s v=""/>
    <n v="0"/>
    <s v=""/>
    <n v="0"/>
    <s v=""/>
    <s v=""/>
    <s v=""/>
    <m/>
    <s v=""/>
    <s v=""/>
    <s v=""/>
  </r>
  <r>
    <x v="2"/>
    <n v="1133"/>
    <m/>
    <x v="6"/>
    <x v="3"/>
    <m/>
    <m/>
    <s v=""/>
    <m/>
    <m/>
    <s v=""/>
    <m/>
    <s v=""/>
    <m/>
    <s v=""/>
    <m/>
    <s v=""/>
    <m/>
    <m/>
    <m/>
    <m/>
    <s v=""/>
    <n v="0"/>
    <s v=""/>
    <n v="0"/>
    <s v=""/>
    <s v=""/>
    <s v=""/>
    <m/>
    <s v=""/>
    <s v=""/>
    <s v=""/>
  </r>
  <r>
    <x v="2"/>
    <n v="1134"/>
    <m/>
    <x v="6"/>
    <x v="3"/>
    <m/>
    <m/>
    <s v=""/>
    <m/>
    <m/>
    <s v=""/>
    <m/>
    <s v=""/>
    <m/>
    <s v=""/>
    <m/>
    <s v=""/>
    <m/>
    <m/>
    <m/>
    <m/>
    <s v=""/>
    <n v="0"/>
    <s v=""/>
    <n v="0"/>
    <s v=""/>
    <s v=""/>
    <s v=""/>
    <m/>
    <s v=""/>
    <s v=""/>
    <s v=""/>
  </r>
  <r>
    <x v="2"/>
    <n v="1135"/>
    <m/>
    <x v="6"/>
    <x v="3"/>
    <m/>
    <m/>
    <s v=""/>
    <m/>
    <m/>
    <s v=""/>
    <m/>
    <s v=""/>
    <m/>
    <s v=""/>
    <m/>
    <s v=""/>
    <m/>
    <m/>
    <m/>
    <m/>
    <s v=""/>
    <n v="0"/>
    <s v=""/>
    <n v="0"/>
    <s v=""/>
    <s v=""/>
    <s v=""/>
    <m/>
    <s v=""/>
    <s v=""/>
    <s v=""/>
  </r>
  <r>
    <x v="2"/>
    <n v="1136"/>
    <m/>
    <x v="6"/>
    <x v="3"/>
    <m/>
    <m/>
    <s v=""/>
    <m/>
    <m/>
    <s v=""/>
    <m/>
    <s v=""/>
    <m/>
    <s v=""/>
    <m/>
    <s v=""/>
    <m/>
    <m/>
    <m/>
    <m/>
    <s v=""/>
    <n v="0"/>
    <s v=""/>
    <n v="0"/>
    <s v=""/>
    <s v=""/>
    <s v=""/>
    <m/>
    <s v=""/>
    <s v=""/>
    <s v=""/>
  </r>
  <r>
    <x v="2"/>
    <n v="1137"/>
    <m/>
    <x v="6"/>
    <x v="3"/>
    <m/>
    <m/>
    <s v=""/>
    <m/>
    <m/>
    <s v=""/>
    <m/>
    <s v=""/>
    <m/>
    <s v=""/>
    <m/>
    <s v=""/>
    <m/>
    <m/>
    <m/>
    <m/>
    <s v=""/>
    <n v="0"/>
    <s v=""/>
    <n v="0"/>
    <s v=""/>
    <s v=""/>
    <s v=""/>
    <m/>
    <s v=""/>
    <s v=""/>
    <s v=""/>
  </r>
  <r>
    <x v="2"/>
    <n v="1138"/>
    <m/>
    <x v="6"/>
    <x v="3"/>
    <m/>
    <m/>
    <s v=""/>
    <m/>
    <m/>
    <s v=""/>
    <m/>
    <s v=""/>
    <m/>
    <s v=""/>
    <m/>
    <s v=""/>
    <m/>
    <m/>
    <m/>
    <m/>
    <s v=""/>
    <n v="0"/>
    <s v=""/>
    <n v="0"/>
    <s v=""/>
    <s v=""/>
    <s v=""/>
    <m/>
    <s v=""/>
    <s v=""/>
    <s v=""/>
  </r>
  <r>
    <x v="2"/>
    <n v="1139"/>
    <m/>
    <x v="6"/>
    <x v="3"/>
    <m/>
    <m/>
    <s v=""/>
    <m/>
    <m/>
    <s v=""/>
    <m/>
    <s v=""/>
    <m/>
    <s v=""/>
    <m/>
    <s v=""/>
    <m/>
    <m/>
    <m/>
    <m/>
    <s v=""/>
    <n v="0"/>
    <s v=""/>
    <n v="0"/>
    <s v=""/>
    <s v=""/>
    <s v=""/>
    <m/>
    <s v=""/>
    <s v=""/>
    <s v=""/>
  </r>
  <r>
    <x v="2"/>
    <n v="1140"/>
    <m/>
    <x v="6"/>
    <x v="3"/>
    <m/>
    <m/>
    <s v=""/>
    <m/>
    <m/>
    <s v=""/>
    <m/>
    <s v=""/>
    <m/>
    <s v=""/>
    <m/>
    <s v=""/>
    <m/>
    <m/>
    <m/>
    <m/>
    <s v=""/>
    <n v="0"/>
    <s v=""/>
    <n v="0"/>
    <s v=""/>
    <s v=""/>
    <s v=""/>
    <m/>
    <s v=""/>
    <s v=""/>
    <s v=""/>
  </r>
  <r>
    <x v="2"/>
    <n v="1141"/>
    <m/>
    <x v="6"/>
    <x v="3"/>
    <m/>
    <m/>
    <s v=""/>
    <m/>
    <m/>
    <s v=""/>
    <m/>
    <s v=""/>
    <m/>
    <s v=""/>
    <m/>
    <s v=""/>
    <m/>
    <m/>
    <m/>
    <m/>
    <s v=""/>
    <n v="0"/>
    <s v=""/>
    <n v="0"/>
    <s v=""/>
    <s v=""/>
    <s v=""/>
    <m/>
    <s v=""/>
    <s v=""/>
    <s v=""/>
  </r>
  <r>
    <x v="2"/>
    <n v="1142"/>
    <m/>
    <x v="6"/>
    <x v="3"/>
    <m/>
    <m/>
    <s v=""/>
    <m/>
    <m/>
    <s v=""/>
    <m/>
    <s v=""/>
    <m/>
    <s v=""/>
    <m/>
    <s v=""/>
    <m/>
    <m/>
    <m/>
    <m/>
    <s v=""/>
    <n v="0"/>
    <s v=""/>
    <n v="0"/>
    <s v=""/>
    <s v=""/>
    <s v=""/>
    <m/>
    <s v=""/>
    <s v=""/>
    <s v=""/>
  </r>
  <r>
    <x v="2"/>
    <n v="1143"/>
    <m/>
    <x v="6"/>
    <x v="3"/>
    <m/>
    <m/>
    <s v=""/>
    <m/>
    <m/>
    <s v=""/>
    <m/>
    <s v=""/>
    <m/>
    <s v=""/>
    <m/>
    <s v=""/>
    <m/>
    <m/>
    <m/>
    <m/>
    <s v=""/>
    <n v="0"/>
    <s v=""/>
    <n v="0"/>
    <s v=""/>
    <s v=""/>
    <s v=""/>
    <m/>
    <s v=""/>
    <s v=""/>
    <s v=""/>
  </r>
  <r>
    <x v="2"/>
    <n v="1144"/>
    <m/>
    <x v="6"/>
    <x v="3"/>
    <m/>
    <m/>
    <s v=""/>
    <m/>
    <m/>
    <s v=""/>
    <m/>
    <s v=""/>
    <m/>
    <s v=""/>
    <m/>
    <s v=""/>
    <m/>
    <m/>
    <m/>
    <m/>
    <s v=""/>
    <n v="0"/>
    <s v=""/>
    <n v="0"/>
    <s v=""/>
    <s v=""/>
    <s v=""/>
    <m/>
    <s v=""/>
    <s v=""/>
    <s v=""/>
  </r>
  <r>
    <x v="2"/>
    <n v="1145"/>
    <m/>
    <x v="6"/>
    <x v="3"/>
    <m/>
    <m/>
    <s v=""/>
    <m/>
    <m/>
    <s v=""/>
    <m/>
    <s v=""/>
    <m/>
    <s v=""/>
    <m/>
    <s v=""/>
    <m/>
    <m/>
    <m/>
    <m/>
    <s v=""/>
    <n v="0"/>
    <s v=""/>
    <n v="0"/>
    <s v=""/>
    <s v=""/>
    <s v=""/>
    <m/>
    <s v=""/>
    <s v=""/>
    <s v=""/>
  </r>
  <r>
    <x v="2"/>
    <n v="1146"/>
    <m/>
    <x v="6"/>
    <x v="3"/>
    <m/>
    <m/>
    <s v=""/>
    <m/>
    <m/>
    <s v=""/>
    <m/>
    <s v=""/>
    <m/>
    <s v=""/>
    <m/>
    <s v=""/>
    <m/>
    <m/>
    <m/>
    <m/>
    <s v=""/>
    <n v="0"/>
    <s v=""/>
    <n v="0"/>
    <s v=""/>
    <s v=""/>
    <s v=""/>
    <m/>
    <s v=""/>
    <s v=""/>
    <s v=""/>
  </r>
  <r>
    <x v="2"/>
    <n v="1147"/>
    <m/>
    <x v="6"/>
    <x v="3"/>
    <m/>
    <m/>
    <s v=""/>
    <m/>
    <m/>
    <s v=""/>
    <m/>
    <s v=""/>
    <m/>
    <s v=""/>
    <m/>
    <s v=""/>
    <m/>
    <m/>
    <m/>
    <m/>
    <s v=""/>
    <n v="0"/>
    <s v=""/>
    <n v="0"/>
    <s v=""/>
    <s v=""/>
    <s v=""/>
    <m/>
    <s v=""/>
    <s v=""/>
    <s v=""/>
  </r>
  <r>
    <x v="2"/>
    <n v="1148"/>
    <m/>
    <x v="6"/>
    <x v="3"/>
    <m/>
    <m/>
    <s v=""/>
    <m/>
    <m/>
    <s v=""/>
    <m/>
    <s v=""/>
    <m/>
    <s v=""/>
    <m/>
    <s v=""/>
    <m/>
    <m/>
    <m/>
    <m/>
    <s v=""/>
    <n v="0"/>
    <s v=""/>
    <n v="0"/>
    <s v=""/>
    <s v=""/>
    <s v=""/>
    <m/>
    <s v=""/>
    <s v=""/>
    <s v=""/>
  </r>
  <r>
    <x v="2"/>
    <n v="1149"/>
    <m/>
    <x v="6"/>
    <x v="3"/>
    <m/>
    <m/>
    <s v=""/>
    <m/>
    <m/>
    <s v=""/>
    <m/>
    <s v=""/>
    <m/>
    <s v=""/>
    <m/>
    <s v=""/>
    <m/>
    <m/>
    <m/>
    <m/>
    <s v=""/>
    <n v="0"/>
    <s v=""/>
    <n v="0"/>
    <s v=""/>
    <s v=""/>
    <s v=""/>
    <m/>
    <s v=""/>
    <s v=""/>
    <s v=""/>
  </r>
  <r>
    <x v="2"/>
    <n v="1150"/>
    <m/>
    <x v="6"/>
    <x v="3"/>
    <m/>
    <m/>
    <s v=""/>
    <m/>
    <m/>
    <s v=""/>
    <m/>
    <s v=""/>
    <m/>
    <s v=""/>
    <m/>
    <s v=""/>
    <m/>
    <m/>
    <m/>
    <m/>
    <s v=""/>
    <n v="0"/>
    <s v=""/>
    <n v="0"/>
    <s v=""/>
    <s v=""/>
    <s v=""/>
    <m/>
    <s v=""/>
    <s v=""/>
    <s v=""/>
  </r>
  <r>
    <x v="2"/>
    <n v="1151"/>
    <m/>
    <x v="6"/>
    <x v="3"/>
    <m/>
    <m/>
    <s v=""/>
    <m/>
    <m/>
    <s v=""/>
    <m/>
    <s v=""/>
    <m/>
    <s v=""/>
    <m/>
    <s v=""/>
    <m/>
    <m/>
    <m/>
    <m/>
    <s v=""/>
    <n v="0"/>
    <s v=""/>
    <n v="0"/>
    <s v=""/>
    <s v=""/>
    <s v=""/>
    <m/>
    <s v=""/>
    <s v=""/>
    <s v=""/>
  </r>
  <r>
    <x v="2"/>
    <n v="1152"/>
    <m/>
    <x v="6"/>
    <x v="3"/>
    <m/>
    <m/>
    <s v=""/>
    <m/>
    <m/>
    <s v=""/>
    <m/>
    <s v=""/>
    <m/>
    <s v=""/>
    <m/>
    <s v=""/>
    <m/>
    <m/>
    <m/>
    <m/>
    <s v=""/>
    <n v="0"/>
    <s v=""/>
    <n v="0"/>
    <s v=""/>
    <s v=""/>
    <s v=""/>
    <m/>
    <s v=""/>
    <s v=""/>
    <s v=""/>
  </r>
  <r>
    <x v="2"/>
    <n v="1153"/>
    <m/>
    <x v="6"/>
    <x v="3"/>
    <m/>
    <m/>
    <s v=""/>
    <m/>
    <m/>
    <s v=""/>
    <m/>
    <s v=""/>
    <m/>
    <s v=""/>
    <m/>
    <s v=""/>
    <m/>
    <m/>
    <m/>
    <m/>
    <s v=""/>
    <n v="0"/>
    <s v=""/>
    <n v="0"/>
    <s v=""/>
    <s v=""/>
    <s v=""/>
    <m/>
    <s v=""/>
    <s v=""/>
    <s v=""/>
  </r>
  <r>
    <x v="2"/>
    <n v="1154"/>
    <m/>
    <x v="6"/>
    <x v="3"/>
    <m/>
    <m/>
    <s v=""/>
    <m/>
    <m/>
    <s v=""/>
    <m/>
    <s v=""/>
    <m/>
    <s v=""/>
    <m/>
    <s v=""/>
    <m/>
    <m/>
    <m/>
    <m/>
    <s v=""/>
    <n v="0"/>
    <s v=""/>
    <n v="0"/>
    <s v=""/>
    <s v=""/>
    <s v=""/>
    <m/>
    <s v=""/>
    <s v=""/>
    <s v=""/>
  </r>
  <r>
    <x v="2"/>
    <n v="1155"/>
    <m/>
    <x v="6"/>
    <x v="3"/>
    <m/>
    <m/>
    <s v=""/>
    <m/>
    <m/>
    <s v=""/>
    <m/>
    <s v=""/>
    <m/>
    <s v=""/>
    <m/>
    <s v=""/>
    <m/>
    <m/>
    <m/>
    <m/>
    <s v=""/>
    <n v="0"/>
    <s v=""/>
    <n v="0"/>
    <s v=""/>
    <s v=""/>
    <s v=""/>
    <m/>
    <s v=""/>
    <s v=""/>
    <s v=""/>
  </r>
  <r>
    <x v="2"/>
    <n v="1156"/>
    <m/>
    <x v="6"/>
    <x v="3"/>
    <m/>
    <m/>
    <s v=""/>
    <m/>
    <m/>
    <s v=""/>
    <m/>
    <s v=""/>
    <m/>
    <s v=""/>
    <m/>
    <s v=""/>
    <m/>
    <m/>
    <m/>
    <m/>
    <s v=""/>
    <n v="0"/>
    <s v=""/>
    <n v="0"/>
    <s v=""/>
    <s v=""/>
    <s v=""/>
    <m/>
    <s v=""/>
    <s v=""/>
    <s v=""/>
  </r>
  <r>
    <x v="2"/>
    <n v="1157"/>
    <m/>
    <x v="6"/>
    <x v="3"/>
    <m/>
    <m/>
    <s v=""/>
    <m/>
    <m/>
    <s v=""/>
    <m/>
    <s v=""/>
    <m/>
    <s v=""/>
    <m/>
    <s v=""/>
    <m/>
    <m/>
    <m/>
    <m/>
    <s v=""/>
    <n v="0"/>
    <s v=""/>
    <n v="0"/>
    <s v=""/>
    <s v=""/>
    <s v=""/>
    <m/>
    <s v=""/>
    <s v=""/>
    <s v=""/>
  </r>
  <r>
    <x v="2"/>
    <n v="1158"/>
    <m/>
    <x v="6"/>
    <x v="3"/>
    <m/>
    <m/>
    <s v=""/>
    <m/>
    <m/>
    <s v=""/>
    <m/>
    <s v=""/>
    <m/>
    <s v=""/>
    <m/>
    <s v=""/>
    <m/>
    <m/>
    <m/>
    <m/>
    <s v=""/>
    <n v="0"/>
    <s v=""/>
    <n v="0"/>
    <s v=""/>
    <s v=""/>
    <s v=""/>
    <m/>
    <s v=""/>
    <s v=""/>
    <s v=""/>
  </r>
  <r>
    <x v="2"/>
    <n v="1159"/>
    <m/>
    <x v="6"/>
    <x v="3"/>
    <m/>
    <m/>
    <s v=""/>
    <m/>
    <m/>
    <s v=""/>
    <m/>
    <s v=""/>
    <m/>
    <s v=""/>
    <m/>
    <s v=""/>
    <m/>
    <m/>
    <m/>
    <m/>
    <s v=""/>
    <n v="0"/>
    <s v=""/>
    <n v="0"/>
    <s v=""/>
    <s v=""/>
    <s v=""/>
    <m/>
    <s v=""/>
    <s v=""/>
    <s v=""/>
  </r>
  <r>
    <x v="2"/>
    <n v="1160"/>
    <m/>
    <x v="6"/>
    <x v="3"/>
    <m/>
    <m/>
    <s v=""/>
    <m/>
    <m/>
    <s v=""/>
    <m/>
    <s v=""/>
    <m/>
    <s v=""/>
    <m/>
    <s v=""/>
    <m/>
    <m/>
    <m/>
    <m/>
    <s v=""/>
    <n v="0"/>
    <s v=""/>
    <n v="0"/>
    <s v=""/>
    <s v=""/>
    <s v=""/>
    <m/>
    <s v=""/>
    <s v=""/>
    <s v=""/>
  </r>
  <r>
    <x v="2"/>
    <n v="1161"/>
    <m/>
    <x v="6"/>
    <x v="3"/>
    <m/>
    <m/>
    <s v=""/>
    <m/>
    <m/>
    <s v=""/>
    <m/>
    <s v=""/>
    <m/>
    <s v=""/>
    <m/>
    <s v=""/>
    <m/>
    <m/>
    <m/>
    <m/>
    <s v=""/>
    <n v="0"/>
    <s v=""/>
    <n v="0"/>
    <s v=""/>
    <s v=""/>
    <s v=""/>
    <m/>
    <s v=""/>
    <s v=""/>
    <s v=""/>
  </r>
  <r>
    <x v="2"/>
    <n v="1162"/>
    <m/>
    <x v="6"/>
    <x v="3"/>
    <m/>
    <m/>
    <s v=""/>
    <m/>
    <m/>
    <s v=""/>
    <m/>
    <s v=""/>
    <m/>
    <s v=""/>
    <m/>
    <s v=""/>
    <m/>
    <m/>
    <m/>
    <m/>
    <s v=""/>
    <n v="0"/>
    <s v=""/>
    <n v="0"/>
    <s v=""/>
    <s v=""/>
    <s v=""/>
    <m/>
    <s v=""/>
    <s v=""/>
    <s v=""/>
  </r>
  <r>
    <x v="2"/>
    <n v="1163"/>
    <m/>
    <x v="6"/>
    <x v="3"/>
    <m/>
    <m/>
    <s v=""/>
    <m/>
    <m/>
    <s v=""/>
    <m/>
    <s v=""/>
    <m/>
    <s v=""/>
    <m/>
    <s v=""/>
    <m/>
    <m/>
    <m/>
    <m/>
    <s v=""/>
    <n v="0"/>
    <s v=""/>
    <n v="0"/>
    <s v=""/>
    <s v=""/>
    <s v=""/>
    <m/>
    <s v=""/>
    <s v=""/>
    <s v=""/>
  </r>
  <r>
    <x v="2"/>
    <n v="1164"/>
    <m/>
    <x v="6"/>
    <x v="3"/>
    <m/>
    <m/>
    <s v=""/>
    <m/>
    <m/>
    <s v=""/>
    <m/>
    <s v=""/>
    <m/>
    <s v=""/>
    <m/>
    <s v=""/>
    <m/>
    <m/>
    <m/>
    <m/>
    <s v=""/>
    <n v="0"/>
    <s v=""/>
    <n v="0"/>
    <s v=""/>
    <s v=""/>
    <s v=""/>
    <m/>
    <s v=""/>
    <s v=""/>
    <s v=""/>
  </r>
  <r>
    <x v="2"/>
    <n v="1165"/>
    <m/>
    <x v="6"/>
    <x v="3"/>
    <m/>
    <m/>
    <s v=""/>
    <m/>
    <m/>
    <s v=""/>
    <m/>
    <s v=""/>
    <m/>
    <s v=""/>
    <m/>
    <s v=""/>
    <m/>
    <m/>
    <m/>
    <m/>
    <s v=""/>
    <n v="0"/>
    <s v=""/>
    <n v="0"/>
    <s v=""/>
    <s v=""/>
    <s v=""/>
    <m/>
    <s v=""/>
    <s v=""/>
    <s v=""/>
  </r>
  <r>
    <x v="2"/>
    <n v="1166"/>
    <m/>
    <x v="6"/>
    <x v="3"/>
    <m/>
    <m/>
    <s v=""/>
    <m/>
    <m/>
    <s v=""/>
    <m/>
    <s v=""/>
    <m/>
    <s v=""/>
    <m/>
    <s v=""/>
    <m/>
    <m/>
    <m/>
    <m/>
    <s v=""/>
    <n v="0"/>
    <s v=""/>
    <n v="0"/>
    <s v=""/>
    <s v=""/>
    <s v=""/>
    <m/>
    <s v=""/>
    <s v=""/>
    <s v=""/>
  </r>
  <r>
    <x v="2"/>
    <n v="1167"/>
    <m/>
    <x v="6"/>
    <x v="3"/>
    <m/>
    <m/>
    <s v=""/>
    <m/>
    <m/>
    <s v=""/>
    <m/>
    <s v=""/>
    <m/>
    <s v=""/>
    <m/>
    <s v=""/>
    <m/>
    <m/>
    <m/>
    <m/>
    <s v=""/>
    <n v="0"/>
    <s v=""/>
    <n v="0"/>
    <s v=""/>
    <s v=""/>
    <s v=""/>
    <m/>
    <s v=""/>
    <s v=""/>
    <s v=""/>
  </r>
  <r>
    <x v="2"/>
    <n v="1168"/>
    <m/>
    <x v="6"/>
    <x v="3"/>
    <m/>
    <m/>
    <s v=""/>
    <m/>
    <m/>
    <s v=""/>
    <m/>
    <s v=""/>
    <m/>
    <s v=""/>
    <m/>
    <s v=""/>
    <m/>
    <m/>
    <m/>
    <m/>
    <s v=""/>
    <n v="0"/>
    <s v=""/>
    <n v="0"/>
    <s v=""/>
    <s v=""/>
    <s v=""/>
    <m/>
    <s v=""/>
    <s v=""/>
    <s v=""/>
  </r>
  <r>
    <x v="2"/>
    <n v="1169"/>
    <m/>
    <x v="6"/>
    <x v="3"/>
    <m/>
    <m/>
    <s v=""/>
    <m/>
    <m/>
    <s v=""/>
    <m/>
    <s v=""/>
    <m/>
    <s v=""/>
    <m/>
    <s v=""/>
    <m/>
    <m/>
    <m/>
    <m/>
    <s v=""/>
    <n v="0"/>
    <s v=""/>
    <n v="0"/>
    <s v=""/>
    <s v=""/>
    <s v=""/>
    <m/>
    <s v=""/>
    <s v=""/>
    <s v=""/>
  </r>
  <r>
    <x v="2"/>
    <n v="1170"/>
    <m/>
    <x v="6"/>
    <x v="3"/>
    <m/>
    <m/>
    <s v=""/>
    <m/>
    <m/>
    <s v=""/>
    <m/>
    <s v=""/>
    <m/>
    <s v=""/>
    <m/>
    <s v=""/>
    <m/>
    <m/>
    <m/>
    <m/>
    <s v=""/>
    <n v="0"/>
    <s v=""/>
    <n v="0"/>
    <s v=""/>
    <s v=""/>
    <s v=""/>
    <m/>
    <s v=""/>
    <s v=""/>
    <s v=""/>
  </r>
  <r>
    <x v="2"/>
    <n v="1171"/>
    <m/>
    <x v="6"/>
    <x v="3"/>
    <m/>
    <m/>
    <s v=""/>
    <m/>
    <m/>
    <s v=""/>
    <m/>
    <s v=""/>
    <m/>
    <s v=""/>
    <m/>
    <s v=""/>
    <m/>
    <m/>
    <m/>
    <m/>
    <s v=""/>
    <n v="0"/>
    <s v=""/>
    <n v="0"/>
    <s v=""/>
    <s v=""/>
    <s v=""/>
    <m/>
    <s v=""/>
    <s v=""/>
    <s v=""/>
  </r>
  <r>
    <x v="2"/>
    <n v="1172"/>
    <m/>
    <x v="6"/>
    <x v="3"/>
    <m/>
    <m/>
    <s v=""/>
    <m/>
    <m/>
    <s v=""/>
    <m/>
    <s v=""/>
    <m/>
    <s v=""/>
    <m/>
    <s v=""/>
    <m/>
    <m/>
    <m/>
    <m/>
    <s v=""/>
    <n v="0"/>
    <s v=""/>
    <n v="0"/>
    <s v=""/>
    <s v=""/>
    <s v=""/>
    <m/>
    <s v=""/>
    <s v=""/>
    <s v=""/>
  </r>
  <r>
    <x v="2"/>
    <n v="1173"/>
    <m/>
    <x v="6"/>
    <x v="3"/>
    <m/>
    <m/>
    <s v=""/>
    <m/>
    <m/>
    <s v=""/>
    <m/>
    <s v=""/>
    <m/>
    <s v=""/>
    <m/>
    <s v=""/>
    <m/>
    <m/>
    <m/>
    <m/>
    <s v=""/>
    <n v="0"/>
    <s v=""/>
    <n v="0"/>
    <s v=""/>
    <s v=""/>
    <s v=""/>
    <m/>
    <s v=""/>
    <s v=""/>
    <s v=""/>
  </r>
  <r>
    <x v="2"/>
    <n v="1174"/>
    <m/>
    <x v="6"/>
    <x v="3"/>
    <m/>
    <m/>
    <s v=""/>
    <m/>
    <m/>
    <s v=""/>
    <m/>
    <s v=""/>
    <m/>
    <s v=""/>
    <m/>
    <s v=""/>
    <m/>
    <m/>
    <m/>
    <m/>
    <s v=""/>
    <n v="0"/>
    <s v=""/>
    <n v="0"/>
    <s v=""/>
    <s v=""/>
    <s v=""/>
    <m/>
    <s v=""/>
    <s v=""/>
    <s v=""/>
  </r>
  <r>
    <x v="2"/>
    <n v="1175"/>
    <m/>
    <x v="6"/>
    <x v="3"/>
    <m/>
    <m/>
    <s v=""/>
    <m/>
    <m/>
    <s v=""/>
    <m/>
    <s v=""/>
    <m/>
    <s v=""/>
    <m/>
    <s v=""/>
    <m/>
    <m/>
    <m/>
    <m/>
    <s v=""/>
    <n v="0"/>
    <s v=""/>
    <n v="0"/>
    <s v=""/>
    <s v=""/>
    <s v=""/>
    <m/>
    <s v=""/>
    <s v=""/>
    <s v=""/>
  </r>
  <r>
    <x v="2"/>
    <n v="1176"/>
    <m/>
    <x v="6"/>
    <x v="3"/>
    <m/>
    <m/>
    <s v=""/>
    <m/>
    <m/>
    <s v=""/>
    <m/>
    <s v=""/>
    <m/>
    <s v=""/>
    <m/>
    <s v=""/>
    <m/>
    <m/>
    <m/>
    <m/>
    <s v=""/>
    <n v="0"/>
    <s v=""/>
    <n v="0"/>
    <s v=""/>
    <s v=""/>
    <s v=""/>
    <m/>
    <s v=""/>
    <s v=""/>
    <s v=""/>
  </r>
  <r>
    <x v="2"/>
    <n v="1177"/>
    <m/>
    <x v="6"/>
    <x v="3"/>
    <m/>
    <m/>
    <s v=""/>
    <m/>
    <m/>
    <s v=""/>
    <m/>
    <s v=""/>
    <m/>
    <s v=""/>
    <m/>
    <s v=""/>
    <m/>
    <m/>
    <m/>
    <m/>
    <s v=""/>
    <n v="0"/>
    <s v=""/>
    <n v="0"/>
    <s v=""/>
    <s v=""/>
    <s v=""/>
    <m/>
    <s v=""/>
    <s v=""/>
    <s v=""/>
  </r>
  <r>
    <x v="2"/>
    <n v="1178"/>
    <m/>
    <x v="6"/>
    <x v="3"/>
    <m/>
    <m/>
    <s v=""/>
    <m/>
    <m/>
    <s v=""/>
    <m/>
    <s v=""/>
    <m/>
    <s v=""/>
    <m/>
    <s v=""/>
    <m/>
    <m/>
    <m/>
    <m/>
    <s v=""/>
    <n v="0"/>
    <s v=""/>
    <n v="0"/>
    <s v=""/>
    <s v=""/>
    <s v=""/>
    <m/>
    <s v=""/>
    <s v=""/>
    <s v=""/>
  </r>
  <r>
    <x v="2"/>
    <n v="1179"/>
    <m/>
    <x v="6"/>
    <x v="3"/>
    <m/>
    <m/>
    <s v=""/>
    <m/>
    <m/>
    <s v=""/>
    <m/>
    <s v=""/>
    <m/>
    <s v=""/>
    <m/>
    <s v=""/>
    <m/>
    <m/>
    <m/>
    <m/>
    <s v=""/>
    <n v="0"/>
    <s v=""/>
    <n v="0"/>
    <s v=""/>
    <s v=""/>
    <s v=""/>
    <m/>
    <s v=""/>
    <s v=""/>
    <s v=""/>
  </r>
  <r>
    <x v="2"/>
    <n v="1180"/>
    <m/>
    <x v="6"/>
    <x v="3"/>
    <m/>
    <m/>
    <s v=""/>
    <m/>
    <m/>
    <s v=""/>
    <m/>
    <s v=""/>
    <m/>
    <s v=""/>
    <m/>
    <s v=""/>
    <m/>
    <m/>
    <m/>
    <m/>
    <s v=""/>
    <n v="0"/>
    <s v=""/>
    <n v="0"/>
    <s v=""/>
    <s v=""/>
    <s v=""/>
    <m/>
    <s v=""/>
    <s v=""/>
    <s v=""/>
  </r>
  <r>
    <x v="2"/>
    <n v="1181"/>
    <m/>
    <x v="6"/>
    <x v="3"/>
    <m/>
    <m/>
    <s v=""/>
    <m/>
    <m/>
    <s v=""/>
    <m/>
    <s v=""/>
    <m/>
    <s v=""/>
    <m/>
    <s v=""/>
    <m/>
    <m/>
    <m/>
    <m/>
    <s v=""/>
    <n v="0"/>
    <s v=""/>
    <n v="0"/>
    <s v=""/>
    <s v=""/>
    <s v=""/>
    <m/>
    <s v=""/>
    <s v=""/>
    <s v=""/>
  </r>
  <r>
    <x v="2"/>
    <n v="1182"/>
    <m/>
    <x v="6"/>
    <x v="3"/>
    <m/>
    <m/>
    <s v=""/>
    <m/>
    <m/>
    <s v=""/>
    <m/>
    <s v=""/>
    <m/>
    <s v=""/>
    <m/>
    <s v=""/>
    <m/>
    <m/>
    <m/>
    <m/>
    <s v=""/>
    <n v="0"/>
    <s v=""/>
    <n v="0"/>
    <s v=""/>
    <s v=""/>
    <s v=""/>
    <m/>
    <s v=""/>
    <s v=""/>
    <s v=""/>
  </r>
  <r>
    <x v="2"/>
    <n v="1183"/>
    <m/>
    <x v="6"/>
    <x v="3"/>
    <m/>
    <m/>
    <s v=""/>
    <m/>
    <m/>
    <s v=""/>
    <m/>
    <s v=""/>
    <m/>
    <s v=""/>
    <m/>
    <s v=""/>
    <m/>
    <m/>
    <m/>
    <m/>
    <s v=""/>
    <n v="0"/>
    <s v=""/>
    <n v="0"/>
    <s v=""/>
    <s v=""/>
    <s v=""/>
    <m/>
    <s v=""/>
    <s v=""/>
    <s v=""/>
  </r>
  <r>
    <x v="2"/>
    <n v="1184"/>
    <m/>
    <x v="6"/>
    <x v="3"/>
    <m/>
    <m/>
    <s v=""/>
    <m/>
    <m/>
    <s v=""/>
    <m/>
    <s v=""/>
    <m/>
    <s v=""/>
    <m/>
    <s v=""/>
    <m/>
    <m/>
    <m/>
    <m/>
    <s v=""/>
    <n v="0"/>
    <s v=""/>
    <n v="0"/>
    <s v=""/>
    <s v=""/>
    <s v=""/>
    <m/>
    <s v=""/>
    <s v=""/>
    <s v=""/>
  </r>
  <r>
    <x v="2"/>
    <n v="1185"/>
    <m/>
    <x v="6"/>
    <x v="3"/>
    <m/>
    <m/>
    <s v=""/>
    <m/>
    <m/>
    <s v=""/>
    <m/>
    <s v=""/>
    <m/>
    <s v=""/>
    <m/>
    <s v=""/>
    <m/>
    <m/>
    <m/>
    <m/>
    <s v=""/>
    <n v="0"/>
    <s v=""/>
    <n v="0"/>
    <s v=""/>
    <s v=""/>
    <s v=""/>
    <m/>
    <s v=""/>
    <s v=""/>
    <s v=""/>
  </r>
  <r>
    <x v="2"/>
    <n v="1186"/>
    <m/>
    <x v="6"/>
    <x v="3"/>
    <m/>
    <m/>
    <s v=""/>
    <m/>
    <m/>
    <s v=""/>
    <m/>
    <s v=""/>
    <m/>
    <s v=""/>
    <m/>
    <s v=""/>
    <m/>
    <m/>
    <m/>
    <m/>
    <s v=""/>
    <n v="0"/>
    <s v=""/>
    <n v="0"/>
    <s v=""/>
    <s v=""/>
    <s v=""/>
    <m/>
    <s v=""/>
    <s v=""/>
    <s v=""/>
  </r>
  <r>
    <x v="2"/>
    <n v="1187"/>
    <m/>
    <x v="6"/>
    <x v="3"/>
    <m/>
    <m/>
    <s v=""/>
    <m/>
    <m/>
    <s v=""/>
    <m/>
    <s v=""/>
    <m/>
    <s v=""/>
    <m/>
    <s v=""/>
    <m/>
    <m/>
    <m/>
    <m/>
    <s v=""/>
    <n v="0"/>
    <s v=""/>
    <n v="0"/>
    <s v=""/>
    <s v=""/>
    <s v=""/>
    <m/>
    <s v=""/>
    <s v=""/>
    <s v=""/>
  </r>
  <r>
    <x v="2"/>
    <n v="1188"/>
    <m/>
    <x v="6"/>
    <x v="3"/>
    <m/>
    <m/>
    <s v=""/>
    <m/>
    <m/>
    <s v=""/>
    <m/>
    <s v=""/>
    <m/>
    <s v=""/>
    <m/>
    <s v=""/>
    <m/>
    <m/>
    <m/>
    <m/>
    <s v=""/>
    <n v="0"/>
    <s v=""/>
    <n v="0"/>
    <s v=""/>
    <s v=""/>
    <s v=""/>
    <m/>
    <s v=""/>
    <s v=""/>
    <s v=""/>
  </r>
  <r>
    <x v="2"/>
    <n v="1189"/>
    <m/>
    <x v="6"/>
    <x v="3"/>
    <m/>
    <m/>
    <s v=""/>
    <m/>
    <m/>
    <s v=""/>
    <m/>
    <s v=""/>
    <m/>
    <s v=""/>
    <m/>
    <s v=""/>
    <m/>
    <m/>
    <m/>
    <m/>
    <s v=""/>
    <n v="0"/>
    <s v=""/>
    <n v="0"/>
    <s v=""/>
    <s v=""/>
    <s v=""/>
    <m/>
    <s v=""/>
    <s v=""/>
    <s v=""/>
  </r>
  <r>
    <x v="2"/>
    <n v="1190"/>
    <m/>
    <x v="6"/>
    <x v="3"/>
    <m/>
    <m/>
    <s v=""/>
    <m/>
    <m/>
    <s v=""/>
    <m/>
    <s v=""/>
    <m/>
    <s v=""/>
    <m/>
    <s v=""/>
    <m/>
    <m/>
    <m/>
    <m/>
    <s v=""/>
    <n v="0"/>
    <s v=""/>
    <n v="0"/>
    <s v=""/>
    <s v=""/>
    <s v=""/>
    <m/>
    <s v=""/>
    <s v=""/>
    <s v=""/>
  </r>
  <r>
    <x v="2"/>
    <n v="1191"/>
    <m/>
    <x v="6"/>
    <x v="3"/>
    <m/>
    <m/>
    <s v=""/>
    <m/>
    <m/>
    <s v=""/>
    <m/>
    <s v=""/>
    <m/>
    <s v=""/>
    <m/>
    <s v=""/>
    <m/>
    <m/>
    <m/>
    <m/>
    <s v=""/>
    <n v="0"/>
    <s v=""/>
    <n v="0"/>
    <s v=""/>
    <s v=""/>
    <s v=""/>
    <m/>
    <s v=""/>
    <s v=""/>
    <s v=""/>
  </r>
  <r>
    <x v="2"/>
    <n v="1192"/>
    <m/>
    <x v="6"/>
    <x v="3"/>
    <m/>
    <m/>
    <s v=""/>
    <m/>
    <m/>
    <s v=""/>
    <m/>
    <s v=""/>
    <m/>
    <s v=""/>
    <m/>
    <s v=""/>
    <m/>
    <m/>
    <m/>
    <m/>
    <s v=""/>
    <n v="0"/>
    <s v=""/>
    <n v="0"/>
    <s v=""/>
    <s v=""/>
    <s v=""/>
    <m/>
    <s v=""/>
    <s v=""/>
    <s v=""/>
  </r>
  <r>
    <x v="2"/>
    <n v="1193"/>
    <m/>
    <x v="6"/>
    <x v="3"/>
    <m/>
    <m/>
    <s v=""/>
    <m/>
    <m/>
    <s v=""/>
    <m/>
    <s v=""/>
    <m/>
    <s v=""/>
    <m/>
    <s v=""/>
    <m/>
    <m/>
    <m/>
    <m/>
    <s v=""/>
    <n v="0"/>
    <s v=""/>
    <n v="0"/>
    <s v=""/>
    <s v=""/>
    <s v=""/>
    <m/>
    <s v=""/>
    <s v=""/>
    <s v=""/>
  </r>
  <r>
    <x v="2"/>
    <n v="1194"/>
    <m/>
    <x v="6"/>
    <x v="3"/>
    <m/>
    <m/>
    <s v=""/>
    <m/>
    <m/>
    <s v=""/>
    <m/>
    <s v=""/>
    <m/>
    <s v=""/>
    <m/>
    <s v=""/>
    <m/>
    <m/>
    <m/>
    <m/>
    <s v=""/>
    <n v="0"/>
    <s v=""/>
    <n v="0"/>
    <s v=""/>
    <s v=""/>
    <s v=""/>
    <m/>
    <s v=""/>
    <s v=""/>
    <s v=""/>
  </r>
  <r>
    <x v="2"/>
    <n v="1195"/>
    <m/>
    <x v="6"/>
    <x v="3"/>
    <m/>
    <m/>
    <s v=""/>
    <m/>
    <m/>
    <s v=""/>
    <m/>
    <s v=""/>
    <m/>
    <s v=""/>
    <m/>
    <s v=""/>
    <m/>
    <m/>
    <m/>
    <m/>
    <s v=""/>
    <n v="0"/>
    <s v=""/>
    <n v="0"/>
    <s v=""/>
    <s v=""/>
    <s v=""/>
    <m/>
    <s v=""/>
    <s v=""/>
    <s v=""/>
  </r>
  <r>
    <x v="2"/>
    <n v="1196"/>
    <m/>
    <x v="6"/>
    <x v="3"/>
    <m/>
    <m/>
    <s v=""/>
    <m/>
    <m/>
    <s v=""/>
    <m/>
    <s v=""/>
    <m/>
    <s v=""/>
    <m/>
    <s v=""/>
    <m/>
    <m/>
    <m/>
    <m/>
    <s v=""/>
    <n v="0"/>
    <s v=""/>
    <n v="0"/>
    <s v=""/>
    <s v=""/>
    <s v=""/>
    <m/>
    <s v=""/>
    <s v=""/>
    <s v=""/>
  </r>
  <r>
    <x v="2"/>
    <n v="1197"/>
    <m/>
    <x v="6"/>
    <x v="3"/>
    <m/>
    <m/>
    <s v=""/>
    <m/>
    <m/>
    <s v=""/>
    <m/>
    <s v=""/>
    <m/>
    <s v=""/>
    <m/>
    <s v=""/>
    <m/>
    <m/>
    <m/>
    <m/>
    <s v=""/>
    <n v="0"/>
    <s v=""/>
    <n v="0"/>
    <s v=""/>
    <s v=""/>
    <s v=""/>
    <m/>
    <s v=""/>
    <s v=""/>
    <s v=""/>
  </r>
  <r>
    <x v="2"/>
    <n v="1198"/>
    <m/>
    <x v="6"/>
    <x v="3"/>
    <m/>
    <m/>
    <s v=""/>
    <m/>
    <m/>
    <s v=""/>
    <m/>
    <s v=""/>
    <m/>
    <s v=""/>
    <m/>
    <s v=""/>
    <m/>
    <m/>
    <m/>
    <m/>
    <s v=""/>
    <n v="0"/>
    <s v=""/>
    <n v="0"/>
    <s v=""/>
    <s v=""/>
    <s v=""/>
    <m/>
    <s v=""/>
    <s v=""/>
    <s v=""/>
  </r>
  <r>
    <x v="2"/>
    <n v="1199"/>
    <m/>
    <x v="6"/>
    <x v="3"/>
    <m/>
    <m/>
    <s v=""/>
    <m/>
    <m/>
    <s v=""/>
    <m/>
    <s v=""/>
    <m/>
    <s v=""/>
    <m/>
    <s v=""/>
    <m/>
    <m/>
    <m/>
    <m/>
    <s v=""/>
    <n v="0"/>
    <s v=""/>
    <n v="0"/>
    <s v=""/>
    <s v=""/>
    <s v=""/>
    <m/>
    <s v=""/>
    <s v=""/>
    <s v=""/>
  </r>
  <r>
    <x v="2"/>
    <n v="1200"/>
    <m/>
    <x v="6"/>
    <x v="3"/>
    <m/>
    <m/>
    <s v=""/>
    <m/>
    <m/>
    <s v=""/>
    <m/>
    <s v=""/>
    <m/>
    <s v=""/>
    <m/>
    <s v=""/>
    <m/>
    <m/>
    <m/>
    <m/>
    <s v=""/>
    <n v="0"/>
    <s v=""/>
    <n v="0"/>
    <s v=""/>
    <s v=""/>
    <s v=""/>
    <m/>
    <s v=""/>
    <s v=""/>
    <s v=""/>
  </r>
  <r>
    <x v="2"/>
    <n v="1201"/>
    <m/>
    <x v="6"/>
    <x v="3"/>
    <m/>
    <m/>
    <s v=""/>
    <m/>
    <m/>
    <s v=""/>
    <m/>
    <s v=""/>
    <m/>
    <s v=""/>
    <m/>
    <s v=""/>
    <m/>
    <m/>
    <m/>
    <m/>
    <s v=""/>
    <n v="0"/>
    <s v=""/>
    <n v="0"/>
    <s v=""/>
    <s v=""/>
    <s v=""/>
    <m/>
    <s v=""/>
    <s v=""/>
    <s v=""/>
  </r>
  <r>
    <x v="2"/>
    <n v="1202"/>
    <m/>
    <x v="6"/>
    <x v="3"/>
    <m/>
    <m/>
    <s v=""/>
    <m/>
    <m/>
    <s v=""/>
    <m/>
    <s v=""/>
    <m/>
    <s v=""/>
    <m/>
    <s v=""/>
    <m/>
    <m/>
    <m/>
    <m/>
    <s v=""/>
    <n v="0"/>
    <s v=""/>
    <n v="0"/>
    <s v=""/>
    <s v=""/>
    <s v=""/>
    <m/>
    <s v=""/>
    <s v=""/>
    <s v=""/>
  </r>
  <r>
    <x v="2"/>
    <n v="1203"/>
    <m/>
    <x v="6"/>
    <x v="3"/>
    <m/>
    <m/>
    <s v=""/>
    <m/>
    <m/>
    <s v=""/>
    <m/>
    <s v=""/>
    <m/>
    <s v=""/>
    <m/>
    <s v=""/>
    <m/>
    <m/>
    <m/>
    <m/>
    <s v=""/>
    <n v="0"/>
    <s v=""/>
    <n v="0"/>
    <s v=""/>
    <s v=""/>
    <s v=""/>
    <m/>
    <s v=""/>
    <s v=""/>
    <s v=""/>
  </r>
  <r>
    <x v="2"/>
    <n v="1204"/>
    <m/>
    <x v="6"/>
    <x v="3"/>
    <m/>
    <m/>
    <s v=""/>
    <m/>
    <m/>
    <s v=""/>
    <m/>
    <s v=""/>
    <m/>
    <s v=""/>
    <m/>
    <s v=""/>
    <m/>
    <m/>
    <m/>
    <m/>
    <s v=""/>
    <n v="0"/>
    <s v=""/>
    <n v="0"/>
    <s v=""/>
    <s v=""/>
    <s v=""/>
    <m/>
    <s v=""/>
    <s v=""/>
    <s v=""/>
  </r>
  <r>
    <x v="2"/>
    <n v="1205"/>
    <m/>
    <x v="6"/>
    <x v="3"/>
    <m/>
    <m/>
    <s v=""/>
    <m/>
    <m/>
    <s v=""/>
    <m/>
    <s v=""/>
    <m/>
    <s v=""/>
    <m/>
    <s v=""/>
    <m/>
    <m/>
    <m/>
    <m/>
    <s v=""/>
    <n v="0"/>
    <s v=""/>
    <n v="0"/>
    <s v=""/>
    <s v=""/>
    <s v=""/>
    <m/>
    <s v=""/>
    <s v=""/>
    <s v=""/>
  </r>
  <r>
    <x v="2"/>
    <n v="1206"/>
    <m/>
    <x v="6"/>
    <x v="3"/>
    <m/>
    <m/>
    <s v=""/>
    <m/>
    <m/>
    <s v=""/>
    <m/>
    <s v=""/>
    <m/>
    <s v=""/>
    <m/>
    <s v=""/>
    <m/>
    <m/>
    <m/>
    <m/>
    <s v=""/>
    <n v="0"/>
    <s v=""/>
    <n v="0"/>
    <s v=""/>
    <s v=""/>
    <s v=""/>
    <m/>
    <s v=""/>
    <s v=""/>
    <s v=""/>
  </r>
  <r>
    <x v="2"/>
    <n v="1207"/>
    <m/>
    <x v="6"/>
    <x v="3"/>
    <m/>
    <m/>
    <s v=""/>
    <m/>
    <m/>
    <s v=""/>
    <m/>
    <s v=""/>
    <m/>
    <s v=""/>
    <m/>
    <s v=""/>
    <m/>
    <m/>
    <m/>
    <m/>
    <s v=""/>
    <n v="0"/>
    <s v=""/>
    <n v="0"/>
    <s v=""/>
    <s v=""/>
    <s v=""/>
    <m/>
    <s v=""/>
    <s v=""/>
    <s v=""/>
  </r>
  <r>
    <x v="2"/>
    <n v="1208"/>
    <m/>
    <x v="6"/>
    <x v="3"/>
    <m/>
    <m/>
    <s v=""/>
    <m/>
    <m/>
    <s v=""/>
    <m/>
    <s v=""/>
    <m/>
    <s v=""/>
    <m/>
    <s v=""/>
    <m/>
    <m/>
    <m/>
    <m/>
    <s v=""/>
    <n v="0"/>
    <s v=""/>
    <n v="0"/>
    <s v=""/>
    <s v=""/>
    <s v=""/>
    <m/>
    <s v=""/>
    <s v=""/>
    <s v=""/>
  </r>
  <r>
    <x v="2"/>
    <n v="1209"/>
    <m/>
    <x v="6"/>
    <x v="3"/>
    <m/>
    <m/>
    <s v=""/>
    <m/>
    <m/>
    <s v=""/>
    <m/>
    <s v=""/>
    <m/>
    <s v=""/>
    <m/>
    <s v=""/>
    <m/>
    <m/>
    <m/>
    <m/>
    <s v=""/>
    <n v="0"/>
    <s v=""/>
    <n v="0"/>
    <s v=""/>
    <s v=""/>
    <s v=""/>
    <m/>
    <s v=""/>
    <s v=""/>
    <s v=""/>
  </r>
  <r>
    <x v="2"/>
    <n v="1210"/>
    <m/>
    <x v="6"/>
    <x v="3"/>
    <m/>
    <m/>
    <s v=""/>
    <m/>
    <m/>
    <s v=""/>
    <m/>
    <s v=""/>
    <m/>
    <s v=""/>
    <m/>
    <s v=""/>
    <m/>
    <m/>
    <m/>
    <m/>
    <s v=""/>
    <n v="0"/>
    <s v=""/>
    <n v="0"/>
    <s v=""/>
    <s v=""/>
    <s v=""/>
    <m/>
    <s v=""/>
    <s v=""/>
    <s v=""/>
  </r>
  <r>
    <x v="2"/>
    <n v="1211"/>
    <m/>
    <x v="6"/>
    <x v="3"/>
    <m/>
    <m/>
    <s v=""/>
    <m/>
    <m/>
    <s v=""/>
    <m/>
    <s v=""/>
    <m/>
    <s v=""/>
    <m/>
    <s v=""/>
    <m/>
    <m/>
    <m/>
    <m/>
    <s v=""/>
    <n v="0"/>
    <s v=""/>
    <n v="0"/>
    <s v=""/>
    <s v=""/>
    <s v=""/>
    <m/>
    <s v=""/>
    <s v=""/>
    <s v=""/>
  </r>
  <r>
    <x v="2"/>
    <n v="1212"/>
    <m/>
    <x v="6"/>
    <x v="3"/>
    <m/>
    <m/>
    <s v=""/>
    <m/>
    <m/>
    <s v=""/>
    <m/>
    <s v=""/>
    <m/>
    <s v=""/>
    <m/>
    <s v=""/>
    <m/>
    <m/>
    <m/>
    <m/>
    <s v=""/>
    <n v="0"/>
    <s v=""/>
    <n v="0"/>
    <s v=""/>
    <s v=""/>
    <s v=""/>
    <m/>
    <s v=""/>
    <s v=""/>
    <s v=""/>
  </r>
  <r>
    <x v="2"/>
    <n v="1213"/>
    <m/>
    <x v="6"/>
    <x v="3"/>
    <m/>
    <m/>
    <s v=""/>
    <m/>
    <m/>
    <s v=""/>
    <m/>
    <s v=""/>
    <m/>
    <s v=""/>
    <m/>
    <s v=""/>
    <m/>
    <m/>
    <m/>
    <m/>
    <s v=""/>
    <n v="0"/>
    <s v=""/>
    <n v="0"/>
    <s v=""/>
    <s v=""/>
    <s v=""/>
    <m/>
    <s v=""/>
    <s v=""/>
    <s v=""/>
  </r>
  <r>
    <x v="2"/>
    <n v="1214"/>
    <m/>
    <x v="6"/>
    <x v="3"/>
    <m/>
    <m/>
    <s v=""/>
    <m/>
    <m/>
    <s v=""/>
    <m/>
    <s v=""/>
    <m/>
    <s v=""/>
    <m/>
    <s v=""/>
    <m/>
    <m/>
    <m/>
    <m/>
    <s v=""/>
    <n v="0"/>
    <s v=""/>
    <n v="0"/>
    <s v=""/>
    <s v=""/>
    <s v=""/>
    <m/>
    <s v=""/>
    <s v=""/>
    <s v=""/>
  </r>
  <r>
    <x v="2"/>
    <n v="1215"/>
    <m/>
    <x v="6"/>
    <x v="3"/>
    <m/>
    <m/>
    <s v=""/>
    <m/>
    <m/>
    <s v=""/>
    <m/>
    <s v=""/>
    <m/>
    <s v=""/>
    <m/>
    <s v=""/>
    <m/>
    <m/>
    <m/>
    <m/>
    <s v=""/>
    <n v="0"/>
    <s v=""/>
    <n v="0"/>
    <s v=""/>
    <s v=""/>
    <s v=""/>
    <m/>
    <s v=""/>
    <s v=""/>
    <s v=""/>
  </r>
  <r>
    <x v="2"/>
    <n v="1216"/>
    <m/>
    <x v="6"/>
    <x v="3"/>
    <m/>
    <m/>
    <s v=""/>
    <m/>
    <m/>
    <s v=""/>
    <m/>
    <s v=""/>
    <m/>
    <s v=""/>
    <m/>
    <s v=""/>
    <m/>
    <m/>
    <m/>
    <m/>
    <s v=""/>
    <n v="0"/>
    <s v=""/>
    <n v="0"/>
    <s v=""/>
    <s v=""/>
    <s v=""/>
    <m/>
    <s v=""/>
    <s v=""/>
    <s v=""/>
  </r>
  <r>
    <x v="2"/>
    <n v="1217"/>
    <m/>
    <x v="6"/>
    <x v="3"/>
    <m/>
    <m/>
    <s v=""/>
    <m/>
    <m/>
    <s v=""/>
    <m/>
    <s v=""/>
    <m/>
    <s v=""/>
    <m/>
    <s v=""/>
    <m/>
    <m/>
    <m/>
    <m/>
    <s v=""/>
    <n v="0"/>
    <s v=""/>
    <n v="0"/>
    <s v=""/>
    <s v=""/>
    <s v=""/>
    <m/>
    <s v=""/>
    <s v=""/>
    <s v=""/>
  </r>
  <r>
    <x v="2"/>
    <n v="1218"/>
    <m/>
    <x v="6"/>
    <x v="3"/>
    <m/>
    <m/>
    <s v=""/>
    <m/>
    <m/>
    <s v=""/>
    <m/>
    <s v=""/>
    <m/>
    <s v=""/>
    <m/>
    <s v=""/>
    <m/>
    <m/>
    <m/>
    <m/>
    <s v=""/>
    <n v="0"/>
    <s v=""/>
    <n v="0"/>
    <s v=""/>
    <s v=""/>
    <s v=""/>
    <m/>
    <s v=""/>
    <s v=""/>
    <s v=""/>
  </r>
  <r>
    <x v="2"/>
    <n v="1219"/>
    <m/>
    <x v="6"/>
    <x v="3"/>
    <m/>
    <m/>
    <s v=""/>
    <m/>
    <m/>
    <s v=""/>
    <m/>
    <s v=""/>
    <m/>
    <s v=""/>
    <m/>
    <s v=""/>
    <m/>
    <m/>
    <m/>
    <m/>
    <s v=""/>
    <n v="0"/>
    <s v=""/>
    <n v="0"/>
    <s v=""/>
    <s v=""/>
    <s v=""/>
    <m/>
    <s v=""/>
    <s v=""/>
    <s v=""/>
  </r>
  <r>
    <x v="2"/>
    <n v="1220"/>
    <m/>
    <x v="6"/>
    <x v="3"/>
    <m/>
    <m/>
    <s v=""/>
    <m/>
    <m/>
    <s v=""/>
    <m/>
    <s v=""/>
    <m/>
    <s v=""/>
    <m/>
    <s v=""/>
    <m/>
    <m/>
    <m/>
    <m/>
    <s v=""/>
    <n v="0"/>
    <s v=""/>
    <n v="0"/>
    <s v=""/>
    <s v=""/>
    <s v=""/>
    <m/>
    <s v=""/>
    <s v=""/>
    <s v=""/>
  </r>
  <r>
    <x v="2"/>
    <n v="1221"/>
    <m/>
    <x v="6"/>
    <x v="3"/>
    <m/>
    <m/>
    <s v=""/>
    <m/>
    <m/>
    <s v=""/>
    <m/>
    <s v=""/>
    <m/>
    <s v=""/>
    <m/>
    <s v=""/>
    <m/>
    <m/>
    <m/>
    <m/>
    <s v=""/>
    <n v="0"/>
    <s v=""/>
    <n v="0"/>
    <s v=""/>
    <s v=""/>
    <s v=""/>
    <m/>
    <s v=""/>
    <s v=""/>
    <s v=""/>
  </r>
  <r>
    <x v="2"/>
    <n v="1222"/>
    <m/>
    <x v="6"/>
    <x v="3"/>
    <m/>
    <m/>
    <s v=""/>
    <m/>
    <m/>
    <s v=""/>
    <m/>
    <s v=""/>
    <m/>
    <s v=""/>
    <m/>
    <s v=""/>
    <m/>
    <m/>
    <m/>
    <m/>
    <s v=""/>
    <n v="0"/>
    <s v=""/>
    <n v="0"/>
    <s v=""/>
    <s v=""/>
    <s v=""/>
    <m/>
    <s v=""/>
    <s v=""/>
    <s v=""/>
  </r>
  <r>
    <x v="2"/>
    <n v="1223"/>
    <m/>
    <x v="6"/>
    <x v="3"/>
    <m/>
    <m/>
    <s v=""/>
    <m/>
    <m/>
    <s v=""/>
    <m/>
    <s v=""/>
    <m/>
    <s v=""/>
    <m/>
    <s v=""/>
    <m/>
    <m/>
    <m/>
    <m/>
    <s v=""/>
    <n v="0"/>
    <s v=""/>
    <n v="0"/>
    <s v=""/>
    <s v=""/>
    <s v=""/>
    <m/>
    <s v=""/>
    <s v=""/>
    <s v=""/>
  </r>
  <r>
    <x v="2"/>
    <n v="1224"/>
    <m/>
    <x v="6"/>
    <x v="3"/>
    <m/>
    <m/>
    <s v=""/>
    <m/>
    <m/>
    <s v=""/>
    <m/>
    <s v=""/>
    <m/>
    <s v=""/>
    <m/>
    <s v=""/>
    <m/>
    <m/>
    <m/>
    <m/>
    <s v=""/>
    <n v="0"/>
    <s v=""/>
    <n v="0"/>
    <s v=""/>
    <s v=""/>
    <s v=""/>
    <m/>
    <s v=""/>
    <s v=""/>
    <s v=""/>
  </r>
  <r>
    <x v="2"/>
    <n v="1225"/>
    <m/>
    <x v="6"/>
    <x v="3"/>
    <m/>
    <m/>
    <s v=""/>
    <m/>
    <m/>
    <s v=""/>
    <m/>
    <s v=""/>
    <m/>
    <s v=""/>
    <m/>
    <s v=""/>
    <m/>
    <m/>
    <m/>
    <m/>
    <s v=""/>
    <n v="0"/>
    <s v=""/>
    <n v="0"/>
    <s v=""/>
    <s v=""/>
    <s v=""/>
    <m/>
    <s v=""/>
    <s v=""/>
    <s v=""/>
  </r>
  <r>
    <x v="2"/>
    <n v="1226"/>
    <m/>
    <x v="6"/>
    <x v="3"/>
    <m/>
    <m/>
    <s v=""/>
    <m/>
    <m/>
    <s v=""/>
    <m/>
    <s v=""/>
    <m/>
    <s v=""/>
    <m/>
    <s v=""/>
    <m/>
    <m/>
    <m/>
    <m/>
    <s v=""/>
    <n v="0"/>
    <s v=""/>
    <n v="0"/>
    <s v=""/>
    <s v=""/>
    <s v=""/>
    <m/>
    <s v=""/>
    <s v=""/>
    <s v=""/>
  </r>
  <r>
    <x v="2"/>
    <n v="1227"/>
    <m/>
    <x v="6"/>
    <x v="3"/>
    <m/>
    <m/>
    <s v=""/>
    <m/>
    <m/>
    <s v=""/>
    <m/>
    <s v=""/>
    <m/>
    <s v=""/>
    <m/>
    <s v=""/>
    <m/>
    <m/>
    <m/>
    <m/>
    <s v=""/>
    <n v="0"/>
    <s v=""/>
    <n v="0"/>
    <s v=""/>
    <s v=""/>
    <s v=""/>
    <m/>
    <s v=""/>
    <s v=""/>
    <s v=""/>
  </r>
  <r>
    <x v="2"/>
    <n v="1228"/>
    <m/>
    <x v="6"/>
    <x v="3"/>
    <m/>
    <m/>
    <s v=""/>
    <m/>
    <m/>
    <s v=""/>
    <m/>
    <s v=""/>
    <m/>
    <s v=""/>
    <m/>
    <s v=""/>
    <m/>
    <m/>
    <m/>
    <m/>
    <s v=""/>
    <n v="0"/>
    <s v=""/>
    <n v="0"/>
    <s v=""/>
    <s v=""/>
    <s v=""/>
    <m/>
    <s v=""/>
    <s v=""/>
    <s v=""/>
  </r>
  <r>
    <x v="2"/>
    <n v="1229"/>
    <m/>
    <x v="6"/>
    <x v="3"/>
    <m/>
    <m/>
    <s v=""/>
    <m/>
    <m/>
    <s v=""/>
    <m/>
    <s v=""/>
    <m/>
    <s v=""/>
    <m/>
    <s v=""/>
    <m/>
    <m/>
    <m/>
    <m/>
    <s v=""/>
    <n v="0"/>
    <s v=""/>
    <n v="0"/>
    <s v=""/>
    <s v=""/>
    <s v=""/>
    <m/>
    <s v=""/>
    <s v=""/>
    <s v=""/>
  </r>
  <r>
    <x v="2"/>
    <n v="1230"/>
    <m/>
    <x v="6"/>
    <x v="3"/>
    <m/>
    <m/>
    <s v=""/>
    <m/>
    <m/>
    <s v=""/>
    <m/>
    <s v=""/>
    <m/>
    <s v=""/>
    <m/>
    <s v=""/>
    <m/>
    <m/>
    <m/>
    <m/>
    <s v=""/>
    <n v="0"/>
    <s v=""/>
    <n v="0"/>
    <s v=""/>
    <s v=""/>
    <s v=""/>
    <m/>
    <s v=""/>
    <s v=""/>
    <s v=""/>
  </r>
  <r>
    <x v="2"/>
    <n v="1231"/>
    <m/>
    <x v="6"/>
    <x v="3"/>
    <m/>
    <m/>
    <s v=""/>
    <m/>
    <m/>
    <s v=""/>
    <m/>
    <s v=""/>
    <m/>
    <s v=""/>
    <m/>
    <s v=""/>
    <m/>
    <m/>
    <m/>
    <m/>
    <s v=""/>
    <n v="0"/>
    <s v=""/>
    <n v="0"/>
    <s v=""/>
    <s v=""/>
    <s v=""/>
    <m/>
    <s v=""/>
    <s v=""/>
    <s v=""/>
  </r>
  <r>
    <x v="2"/>
    <n v="1232"/>
    <m/>
    <x v="6"/>
    <x v="3"/>
    <m/>
    <m/>
    <s v=""/>
    <m/>
    <m/>
    <s v=""/>
    <m/>
    <s v=""/>
    <m/>
    <s v=""/>
    <m/>
    <s v=""/>
    <m/>
    <m/>
    <m/>
    <m/>
    <s v=""/>
    <n v="0"/>
    <s v=""/>
    <n v="0"/>
    <s v=""/>
    <s v=""/>
    <s v=""/>
    <m/>
    <s v=""/>
    <s v=""/>
    <s v=""/>
  </r>
  <r>
    <x v="2"/>
    <n v="1233"/>
    <m/>
    <x v="6"/>
    <x v="3"/>
    <m/>
    <m/>
    <s v=""/>
    <m/>
    <m/>
    <s v=""/>
    <m/>
    <s v=""/>
    <m/>
    <s v=""/>
    <m/>
    <s v=""/>
    <m/>
    <m/>
    <m/>
    <m/>
    <s v=""/>
    <n v="0"/>
    <s v=""/>
    <n v="0"/>
    <s v=""/>
    <s v=""/>
    <s v=""/>
    <m/>
    <s v=""/>
    <s v=""/>
    <s v=""/>
  </r>
  <r>
    <x v="2"/>
    <n v="1234"/>
    <m/>
    <x v="6"/>
    <x v="3"/>
    <m/>
    <m/>
    <s v=""/>
    <m/>
    <m/>
    <s v=""/>
    <m/>
    <s v=""/>
    <m/>
    <s v=""/>
    <m/>
    <s v=""/>
    <m/>
    <m/>
    <m/>
    <m/>
    <s v=""/>
    <n v="0"/>
    <s v=""/>
    <n v="0"/>
    <s v=""/>
    <s v=""/>
    <s v=""/>
    <m/>
    <s v=""/>
    <s v=""/>
    <s v=""/>
  </r>
  <r>
    <x v="2"/>
    <n v="1235"/>
    <m/>
    <x v="6"/>
    <x v="3"/>
    <m/>
    <m/>
    <s v=""/>
    <m/>
    <m/>
    <s v=""/>
    <m/>
    <s v=""/>
    <m/>
    <s v=""/>
    <m/>
    <s v=""/>
    <m/>
    <m/>
    <m/>
    <m/>
    <s v=""/>
    <n v="0"/>
    <s v=""/>
    <n v="0"/>
    <s v=""/>
    <s v=""/>
    <s v=""/>
    <m/>
    <s v=""/>
    <s v=""/>
    <s v=""/>
  </r>
  <r>
    <x v="2"/>
    <n v="1236"/>
    <m/>
    <x v="6"/>
    <x v="3"/>
    <m/>
    <m/>
    <s v=""/>
    <m/>
    <m/>
    <s v=""/>
    <m/>
    <s v=""/>
    <m/>
    <s v=""/>
    <m/>
    <s v=""/>
    <m/>
    <m/>
    <m/>
    <m/>
    <s v=""/>
    <n v="0"/>
    <s v=""/>
    <n v="0"/>
    <s v=""/>
    <s v=""/>
    <s v=""/>
    <m/>
    <s v=""/>
    <s v=""/>
    <s v=""/>
  </r>
  <r>
    <x v="2"/>
    <n v="1237"/>
    <m/>
    <x v="6"/>
    <x v="3"/>
    <m/>
    <m/>
    <s v=""/>
    <m/>
    <m/>
    <s v=""/>
    <m/>
    <s v=""/>
    <m/>
    <s v=""/>
    <m/>
    <s v=""/>
    <m/>
    <m/>
    <m/>
    <m/>
    <s v=""/>
    <n v="0"/>
    <s v=""/>
    <n v="0"/>
    <s v=""/>
    <s v=""/>
    <s v=""/>
    <m/>
    <s v=""/>
    <s v=""/>
    <s v=""/>
  </r>
  <r>
    <x v="2"/>
    <n v="1238"/>
    <m/>
    <x v="6"/>
    <x v="3"/>
    <m/>
    <m/>
    <s v=""/>
    <m/>
    <m/>
    <s v=""/>
    <m/>
    <s v=""/>
    <m/>
    <s v=""/>
    <m/>
    <s v=""/>
    <m/>
    <m/>
    <m/>
    <m/>
    <s v=""/>
    <n v="0"/>
    <s v=""/>
    <n v="0"/>
    <s v=""/>
    <s v=""/>
    <s v=""/>
    <m/>
    <s v=""/>
    <s v=""/>
    <s v=""/>
  </r>
  <r>
    <x v="2"/>
    <n v="1239"/>
    <m/>
    <x v="6"/>
    <x v="3"/>
    <m/>
    <m/>
    <s v=""/>
    <m/>
    <m/>
    <s v=""/>
    <m/>
    <s v=""/>
    <m/>
    <s v=""/>
    <m/>
    <s v=""/>
    <m/>
    <m/>
    <m/>
    <m/>
    <s v=""/>
    <n v="0"/>
    <s v=""/>
    <n v="0"/>
    <s v=""/>
    <s v=""/>
    <s v=""/>
    <m/>
    <s v=""/>
    <s v=""/>
    <s v=""/>
  </r>
  <r>
    <x v="2"/>
    <n v="1240"/>
    <m/>
    <x v="6"/>
    <x v="3"/>
    <m/>
    <m/>
    <s v=""/>
    <m/>
    <m/>
    <s v=""/>
    <m/>
    <s v=""/>
    <m/>
    <s v=""/>
    <m/>
    <s v=""/>
    <m/>
    <m/>
    <m/>
    <m/>
    <s v=""/>
    <n v="0"/>
    <s v=""/>
    <n v="0"/>
    <s v=""/>
    <s v=""/>
    <s v=""/>
    <m/>
    <s v=""/>
    <s v=""/>
    <s v=""/>
  </r>
  <r>
    <x v="2"/>
    <n v="1241"/>
    <m/>
    <x v="6"/>
    <x v="3"/>
    <m/>
    <m/>
    <s v=""/>
    <m/>
    <m/>
    <s v=""/>
    <m/>
    <s v=""/>
    <m/>
    <s v=""/>
    <m/>
    <s v=""/>
    <m/>
    <m/>
    <m/>
    <m/>
    <s v=""/>
    <n v="0"/>
    <s v=""/>
    <n v="0"/>
    <s v=""/>
    <s v=""/>
    <s v=""/>
    <m/>
    <s v=""/>
    <s v=""/>
    <s v=""/>
  </r>
  <r>
    <x v="2"/>
    <n v="1242"/>
    <m/>
    <x v="6"/>
    <x v="3"/>
    <m/>
    <m/>
    <s v=""/>
    <m/>
    <m/>
    <s v=""/>
    <m/>
    <s v=""/>
    <m/>
    <s v=""/>
    <m/>
    <s v=""/>
    <m/>
    <m/>
    <m/>
    <m/>
    <s v=""/>
    <n v="0"/>
    <s v=""/>
    <n v="0"/>
    <s v=""/>
    <s v=""/>
    <s v=""/>
    <m/>
    <s v=""/>
    <s v=""/>
    <s v=""/>
  </r>
  <r>
    <x v="2"/>
    <n v="1243"/>
    <m/>
    <x v="6"/>
    <x v="3"/>
    <m/>
    <m/>
    <s v=""/>
    <m/>
    <m/>
    <s v=""/>
    <m/>
    <s v=""/>
    <m/>
    <s v=""/>
    <m/>
    <s v=""/>
    <m/>
    <m/>
    <m/>
    <m/>
    <s v=""/>
    <n v="0"/>
    <s v=""/>
    <n v="0"/>
    <s v=""/>
    <s v=""/>
    <s v=""/>
    <m/>
    <s v=""/>
    <s v=""/>
    <s v=""/>
  </r>
  <r>
    <x v="2"/>
    <n v="1244"/>
    <m/>
    <x v="6"/>
    <x v="3"/>
    <m/>
    <m/>
    <s v=""/>
    <m/>
    <m/>
    <s v=""/>
    <m/>
    <s v=""/>
    <m/>
    <s v=""/>
    <m/>
    <s v=""/>
    <m/>
    <m/>
    <m/>
    <m/>
    <s v=""/>
    <n v="0"/>
    <s v=""/>
    <n v="0"/>
    <s v=""/>
    <s v=""/>
    <s v=""/>
    <m/>
    <s v=""/>
    <s v=""/>
    <s v=""/>
  </r>
  <r>
    <x v="2"/>
    <n v="1245"/>
    <m/>
    <x v="6"/>
    <x v="3"/>
    <m/>
    <m/>
    <s v=""/>
    <m/>
    <m/>
    <s v=""/>
    <m/>
    <s v=""/>
    <m/>
    <s v=""/>
    <m/>
    <s v=""/>
    <m/>
    <m/>
    <m/>
    <m/>
    <s v=""/>
    <n v="0"/>
    <s v=""/>
    <n v="0"/>
    <s v=""/>
    <s v=""/>
    <s v=""/>
    <m/>
    <s v=""/>
    <s v=""/>
    <s v=""/>
  </r>
  <r>
    <x v="2"/>
    <n v="1246"/>
    <m/>
    <x v="6"/>
    <x v="3"/>
    <m/>
    <m/>
    <s v=""/>
    <m/>
    <m/>
    <s v=""/>
    <m/>
    <s v=""/>
    <m/>
    <s v=""/>
    <m/>
    <s v=""/>
    <m/>
    <m/>
    <m/>
    <m/>
    <s v=""/>
    <n v="0"/>
    <s v=""/>
    <n v="0"/>
    <s v=""/>
    <s v=""/>
    <s v=""/>
    <m/>
    <s v=""/>
    <s v=""/>
    <s v=""/>
  </r>
  <r>
    <x v="2"/>
    <n v="1247"/>
    <m/>
    <x v="6"/>
    <x v="3"/>
    <m/>
    <m/>
    <s v=""/>
    <m/>
    <m/>
    <s v=""/>
    <m/>
    <s v=""/>
    <m/>
    <s v=""/>
    <m/>
    <s v=""/>
    <m/>
    <m/>
    <m/>
    <m/>
    <s v=""/>
    <n v="0"/>
    <s v=""/>
    <n v="0"/>
    <s v=""/>
    <s v=""/>
    <s v=""/>
    <m/>
    <s v=""/>
    <s v=""/>
    <s v=""/>
  </r>
  <r>
    <x v="2"/>
    <n v="1248"/>
    <m/>
    <x v="6"/>
    <x v="3"/>
    <m/>
    <m/>
    <s v=""/>
    <m/>
    <m/>
    <s v=""/>
    <m/>
    <s v=""/>
    <m/>
    <s v=""/>
    <m/>
    <s v=""/>
    <m/>
    <m/>
    <m/>
    <m/>
    <s v=""/>
    <n v="0"/>
    <s v=""/>
    <n v="0"/>
    <s v=""/>
    <s v=""/>
    <s v=""/>
    <m/>
    <s v=""/>
    <s v=""/>
    <s v=""/>
  </r>
  <r>
    <x v="2"/>
    <n v="1249"/>
    <m/>
    <x v="6"/>
    <x v="3"/>
    <m/>
    <m/>
    <s v=""/>
    <m/>
    <m/>
    <s v=""/>
    <m/>
    <s v=""/>
    <m/>
    <s v=""/>
    <m/>
    <s v=""/>
    <m/>
    <m/>
    <m/>
    <m/>
    <s v=""/>
    <n v="0"/>
    <s v=""/>
    <n v="0"/>
    <s v=""/>
    <s v=""/>
    <s v=""/>
    <m/>
    <s v=""/>
    <s v=""/>
    <s v=""/>
  </r>
  <r>
    <x v="2"/>
    <n v="1250"/>
    <m/>
    <x v="6"/>
    <x v="3"/>
    <m/>
    <m/>
    <s v=""/>
    <m/>
    <m/>
    <s v=""/>
    <m/>
    <s v=""/>
    <m/>
    <s v=""/>
    <m/>
    <s v=""/>
    <m/>
    <m/>
    <m/>
    <m/>
    <s v=""/>
    <n v="0"/>
    <s v=""/>
    <n v="0"/>
    <s v=""/>
    <s v=""/>
    <s v=""/>
    <m/>
    <s v=""/>
    <s v=""/>
    <s v=""/>
  </r>
  <r>
    <x v="2"/>
    <n v="1251"/>
    <m/>
    <x v="6"/>
    <x v="3"/>
    <m/>
    <m/>
    <s v=""/>
    <m/>
    <m/>
    <s v=""/>
    <m/>
    <s v=""/>
    <m/>
    <s v=""/>
    <m/>
    <s v=""/>
    <m/>
    <m/>
    <m/>
    <m/>
    <s v=""/>
    <n v="0"/>
    <s v=""/>
    <n v="0"/>
    <s v=""/>
    <s v=""/>
    <s v=""/>
    <m/>
    <s v=""/>
    <s v=""/>
    <s v=""/>
  </r>
  <r>
    <x v="2"/>
    <n v="1252"/>
    <m/>
    <x v="6"/>
    <x v="3"/>
    <m/>
    <m/>
    <s v=""/>
    <m/>
    <m/>
    <s v=""/>
    <m/>
    <s v=""/>
    <m/>
    <s v=""/>
    <m/>
    <s v=""/>
    <m/>
    <m/>
    <m/>
    <m/>
    <s v=""/>
    <n v="0"/>
    <s v=""/>
    <n v="0"/>
    <s v=""/>
    <s v=""/>
    <s v=""/>
    <m/>
    <s v=""/>
    <s v=""/>
    <s v=""/>
  </r>
  <r>
    <x v="2"/>
    <n v="1253"/>
    <m/>
    <x v="6"/>
    <x v="3"/>
    <m/>
    <m/>
    <s v=""/>
    <m/>
    <m/>
    <s v=""/>
    <m/>
    <s v=""/>
    <m/>
    <s v=""/>
    <m/>
    <s v=""/>
    <m/>
    <m/>
    <m/>
    <m/>
    <s v=""/>
    <n v="0"/>
    <s v=""/>
    <n v="0"/>
    <s v=""/>
    <s v=""/>
    <s v=""/>
    <m/>
    <s v=""/>
    <s v=""/>
    <s v=""/>
  </r>
  <r>
    <x v="2"/>
    <n v="1254"/>
    <m/>
    <x v="6"/>
    <x v="3"/>
    <m/>
    <m/>
    <s v=""/>
    <m/>
    <m/>
    <s v=""/>
    <m/>
    <s v=""/>
    <m/>
    <s v=""/>
    <m/>
    <s v=""/>
    <m/>
    <m/>
    <m/>
    <m/>
    <s v=""/>
    <n v="0"/>
    <s v=""/>
    <n v="0"/>
    <s v=""/>
    <s v=""/>
    <s v=""/>
    <m/>
    <s v=""/>
    <s v=""/>
    <s v=""/>
  </r>
  <r>
    <x v="2"/>
    <n v="1255"/>
    <m/>
    <x v="6"/>
    <x v="3"/>
    <m/>
    <m/>
    <s v=""/>
    <m/>
    <m/>
    <s v=""/>
    <m/>
    <s v=""/>
    <m/>
    <s v=""/>
    <m/>
    <s v=""/>
    <m/>
    <m/>
    <m/>
    <m/>
    <s v=""/>
    <n v="0"/>
    <s v=""/>
    <n v="0"/>
    <s v=""/>
    <s v=""/>
    <s v=""/>
    <m/>
    <s v=""/>
    <s v=""/>
    <s v=""/>
  </r>
  <r>
    <x v="2"/>
    <n v="1256"/>
    <m/>
    <x v="6"/>
    <x v="3"/>
    <m/>
    <m/>
    <s v=""/>
    <m/>
    <m/>
    <s v=""/>
    <m/>
    <s v=""/>
    <m/>
    <s v=""/>
    <m/>
    <s v=""/>
    <m/>
    <m/>
    <m/>
    <m/>
    <s v=""/>
    <n v="0"/>
    <s v=""/>
    <n v="0"/>
    <s v=""/>
    <s v=""/>
    <s v=""/>
    <m/>
    <s v=""/>
    <s v=""/>
    <s v=""/>
  </r>
  <r>
    <x v="2"/>
    <n v="1257"/>
    <m/>
    <x v="6"/>
    <x v="3"/>
    <m/>
    <m/>
    <s v=""/>
    <m/>
    <m/>
    <s v=""/>
    <m/>
    <s v=""/>
    <m/>
    <s v=""/>
    <m/>
    <s v=""/>
    <m/>
    <m/>
    <m/>
    <m/>
    <s v=""/>
    <n v="0"/>
    <s v=""/>
    <n v="0"/>
    <s v=""/>
    <s v=""/>
    <s v=""/>
    <m/>
    <s v=""/>
    <s v=""/>
    <s v=""/>
  </r>
  <r>
    <x v="2"/>
    <n v="1258"/>
    <m/>
    <x v="6"/>
    <x v="3"/>
    <m/>
    <m/>
    <s v=""/>
    <m/>
    <m/>
    <s v=""/>
    <m/>
    <s v=""/>
    <m/>
    <s v=""/>
    <m/>
    <s v=""/>
    <m/>
    <m/>
    <m/>
    <m/>
    <s v=""/>
    <n v="0"/>
    <s v=""/>
    <n v="0"/>
    <s v=""/>
    <s v=""/>
    <s v=""/>
    <m/>
    <s v=""/>
    <s v=""/>
    <s v=""/>
  </r>
  <r>
    <x v="2"/>
    <n v="1259"/>
    <m/>
    <x v="6"/>
    <x v="3"/>
    <m/>
    <m/>
    <s v=""/>
    <m/>
    <m/>
    <s v=""/>
    <m/>
    <s v=""/>
    <m/>
    <s v=""/>
    <m/>
    <s v=""/>
    <m/>
    <m/>
    <m/>
    <m/>
    <s v=""/>
    <n v="0"/>
    <s v=""/>
    <n v="0"/>
    <s v=""/>
    <s v=""/>
    <s v=""/>
    <m/>
    <s v=""/>
    <s v=""/>
    <s v=""/>
  </r>
  <r>
    <x v="2"/>
    <n v="1260"/>
    <m/>
    <x v="6"/>
    <x v="3"/>
    <m/>
    <m/>
    <s v=""/>
    <m/>
    <m/>
    <s v=""/>
    <m/>
    <s v=""/>
    <m/>
    <s v=""/>
    <m/>
    <s v=""/>
    <m/>
    <m/>
    <m/>
    <m/>
    <s v=""/>
    <n v="0"/>
    <s v=""/>
    <n v="0"/>
    <s v=""/>
    <s v=""/>
    <s v=""/>
    <m/>
    <s v=""/>
    <s v=""/>
    <s v=""/>
  </r>
  <r>
    <x v="2"/>
    <n v="1261"/>
    <m/>
    <x v="6"/>
    <x v="3"/>
    <m/>
    <m/>
    <s v=""/>
    <m/>
    <m/>
    <s v=""/>
    <m/>
    <s v=""/>
    <m/>
    <s v=""/>
    <m/>
    <s v=""/>
    <m/>
    <m/>
    <m/>
    <m/>
    <s v=""/>
    <n v="0"/>
    <s v=""/>
    <n v="0"/>
    <s v=""/>
    <s v=""/>
    <s v=""/>
    <m/>
    <s v=""/>
    <s v=""/>
    <s v=""/>
  </r>
  <r>
    <x v="2"/>
    <n v="1262"/>
    <m/>
    <x v="6"/>
    <x v="3"/>
    <m/>
    <m/>
    <s v=""/>
    <m/>
    <m/>
    <s v=""/>
    <m/>
    <s v=""/>
    <m/>
    <s v=""/>
    <m/>
    <s v=""/>
    <m/>
    <m/>
    <m/>
    <m/>
    <s v=""/>
    <n v="0"/>
    <s v=""/>
    <n v="0"/>
    <s v=""/>
    <s v=""/>
    <s v=""/>
    <m/>
    <s v=""/>
    <s v=""/>
    <s v=""/>
  </r>
  <r>
    <x v="2"/>
    <n v="1263"/>
    <m/>
    <x v="6"/>
    <x v="3"/>
    <m/>
    <m/>
    <s v=""/>
    <m/>
    <m/>
    <s v=""/>
    <m/>
    <s v=""/>
    <m/>
    <s v=""/>
    <m/>
    <s v=""/>
    <m/>
    <m/>
    <m/>
    <m/>
    <s v=""/>
    <n v="0"/>
    <s v=""/>
    <n v="0"/>
    <s v=""/>
    <s v=""/>
    <s v=""/>
    <m/>
    <s v=""/>
    <s v=""/>
    <s v=""/>
  </r>
  <r>
    <x v="2"/>
    <n v="1264"/>
    <m/>
    <x v="6"/>
    <x v="3"/>
    <m/>
    <m/>
    <s v=""/>
    <m/>
    <m/>
    <s v=""/>
    <m/>
    <s v=""/>
    <m/>
    <s v=""/>
    <m/>
    <s v=""/>
    <m/>
    <m/>
    <m/>
    <m/>
    <s v=""/>
    <n v="0"/>
    <s v=""/>
    <n v="0"/>
    <s v=""/>
    <s v=""/>
    <s v=""/>
    <m/>
    <s v=""/>
    <s v=""/>
    <s v=""/>
  </r>
  <r>
    <x v="2"/>
    <n v="1265"/>
    <m/>
    <x v="6"/>
    <x v="3"/>
    <m/>
    <m/>
    <s v=""/>
    <m/>
    <m/>
    <s v=""/>
    <m/>
    <s v=""/>
    <m/>
    <s v=""/>
    <m/>
    <s v=""/>
    <m/>
    <m/>
    <m/>
    <m/>
    <s v=""/>
    <n v="0"/>
    <s v=""/>
    <n v="0"/>
    <s v=""/>
    <s v=""/>
    <s v=""/>
    <m/>
    <s v=""/>
    <s v=""/>
    <s v=""/>
  </r>
  <r>
    <x v="2"/>
    <n v="1266"/>
    <m/>
    <x v="6"/>
    <x v="3"/>
    <m/>
    <m/>
    <s v=""/>
    <m/>
    <m/>
    <s v=""/>
    <m/>
    <s v=""/>
    <m/>
    <s v=""/>
    <m/>
    <s v=""/>
    <m/>
    <m/>
    <m/>
    <m/>
    <s v=""/>
    <n v="0"/>
    <s v=""/>
    <n v="0"/>
    <s v=""/>
    <s v=""/>
    <s v=""/>
    <m/>
    <s v=""/>
    <s v=""/>
    <s v=""/>
  </r>
  <r>
    <x v="2"/>
    <n v="1267"/>
    <m/>
    <x v="6"/>
    <x v="3"/>
    <m/>
    <m/>
    <s v=""/>
    <m/>
    <m/>
    <s v=""/>
    <m/>
    <s v=""/>
    <m/>
    <s v=""/>
    <m/>
    <s v=""/>
    <m/>
    <m/>
    <m/>
    <m/>
    <s v=""/>
    <n v="0"/>
    <s v=""/>
    <n v="0"/>
    <s v=""/>
    <s v=""/>
    <s v=""/>
    <m/>
    <s v=""/>
    <s v=""/>
    <s v=""/>
  </r>
  <r>
    <x v="2"/>
    <n v="1268"/>
    <m/>
    <x v="6"/>
    <x v="3"/>
    <m/>
    <m/>
    <s v=""/>
    <m/>
    <m/>
    <s v=""/>
    <m/>
    <s v=""/>
    <m/>
    <s v=""/>
    <m/>
    <s v=""/>
    <m/>
    <m/>
    <m/>
    <m/>
    <s v=""/>
    <n v="0"/>
    <s v=""/>
    <n v="0"/>
    <s v=""/>
    <s v=""/>
    <s v=""/>
    <m/>
    <s v=""/>
    <s v=""/>
    <s v=""/>
  </r>
  <r>
    <x v="2"/>
    <n v="1269"/>
    <m/>
    <x v="6"/>
    <x v="3"/>
    <m/>
    <m/>
    <s v=""/>
    <m/>
    <m/>
    <s v=""/>
    <m/>
    <s v=""/>
    <m/>
    <s v=""/>
    <m/>
    <s v=""/>
    <m/>
    <m/>
    <m/>
    <m/>
    <s v=""/>
    <n v="0"/>
    <s v=""/>
    <n v="0"/>
    <s v=""/>
    <s v=""/>
    <s v=""/>
    <m/>
    <s v=""/>
    <s v=""/>
    <s v=""/>
  </r>
  <r>
    <x v="2"/>
    <n v="1270"/>
    <m/>
    <x v="6"/>
    <x v="3"/>
    <m/>
    <m/>
    <s v=""/>
    <m/>
    <m/>
    <s v=""/>
    <m/>
    <s v=""/>
    <m/>
    <s v=""/>
    <m/>
    <s v=""/>
    <m/>
    <m/>
    <m/>
    <m/>
    <s v=""/>
    <n v="0"/>
    <s v=""/>
    <n v="0"/>
    <s v=""/>
    <s v=""/>
    <s v=""/>
    <m/>
    <s v=""/>
    <s v=""/>
    <s v=""/>
  </r>
  <r>
    <x v="2"/>
    <n v="1271"/>
    <m/>
    <x v="6"/>
    <x v="3"/>
    <m/>
    <m/>
    <s v=""/>
    <m/>
    <m/>
    <s v=""/>
    <m/>
    <s v=""/>
    <m/>
    <s v=""/>
    <m/>
    <s v=""/>
    <m/>
    <m/>
    <m/>
    <m/>
    <s v=""/>
    <n v="0"/>
    <s v=""/>
    <n v="0"/>
    <s v=""/>
    <s v=""/>
    <s v=""/>
    <m/>
    <s v=""/>
    <s v=""/>
    <s v=""/>
  </r>
  <r>
    <x v="2"/>
    <n v="1272"/>
    <m/>
    <x v="6"/>
    <x v="3"/>
    <m/>
    <m/>
    <s v=""/>
    <m/>
    <m/>
    <s v=""/>
    <m/>
    <s v=""/>
    <m/>
    <s v=""/>
    <m/>
    <s v=""/>
    <m/>
    <m/>
    <m/>
    <m/>
    <s v=""/>
    <n v="0"/>
    <s v=""/>
    <n v="0"/>
    <s v=""/>
    <s v=""/>
    <s v=""/>
    <m/>
    <s v=""/>
    <s v=""/>
    <s v=""/>
  </r>
  <r>
    <x v="2"/>
    <n v="1273"/>
    <m/>
    <x v="6"/>
    <x v="3"/>
    <m/>
    <m/>
    <s v=""/>
    <m/>
    <m/>
    <s v=""/>
    <m/>
    <s v=""/>
    <m/>
    <s v=""/>
    <m/>
    <s v=""/>
    <m/>
    <m/>
    <m/>
    <m/>
    <s v=""/>
    <n v="0"/>
    <s v=""/>
    <n v="0"/>
    <s v=""/>
    <s v=""/>
    <s v=""/>
    <m/>
    <s v=""/>
    <s v=""/>
    <s v=""/>
  </r>
  <r>
    <x v="2"/>
    <n v="1274"/>
    <m/>
    <x v="6"/>
    <x v="3"/>
    <m/>
    <m/>
    <s v=""/>
    <m/>
    <m/>
    <s v=""/>
    <m/>
    <s v=""/>
    <m/>
    <s v=""/>
    <m/>
    <s v=""/>
    <m/>
    <m/>
    <m/>
    <m/>
    <s v=""/>
    <n v="0"/>
    <s v=""/>
    <n v="0"/>
    <s v=""/>
    <s v=""/>
    <s v=""/>
    <m/>
    <s v=""/>
    <s v=""/>
    <s v=""/>
  </r>
  <r>
    <x v="2"/>
    <n v="1275"/>
    <m/>
    <x v="6"/>
    <x v="3"/>
    <m/>
    <m/>
    <s v=""/>
    <m/>
    <m/>
    <s v=""/>
    <m/>
    <s v=""/>
    <m/>
    <s v=""/>
    <m/>
    <s v=""/>
    <m/>
    <m/>
    <m/>
    <m/>
    <s v=""/>
    <n v="0"/>
    <s v=""/>
    <n v="0"/>
    <s v=""/>
    <s v=""/>
    <s v=""/>
    <m/>
    <s v=""/>
    <s v=""/>
    <s v=""/>
  </r>
  <r>
    <x v="2"/>
    <n v="1276"/>
    <m/>
    <x v="6"/>
    <x v="3"/>
    <m/>
    <m/>
    <s v=""/>
    <m/>
    <m/>
    <s v=""/>
    <m/>
    <s v=""/>
    <m/>
    <s v=""/>
    <m/>
    <s v=""/>
    <m/>
    <m/>
    <m/>
    <m/>
    <s v=""/>
    <n v="0"/>
    <s v=""/>
    <n v="0"/>
    <s v=""/>
    <s v=""/>
    <s v=""/>
    <m/>
    <s v=""/>
    <s v=""/>
    <s v=""/>
  </r>
  <r>
    <x v="2"/>
    <n v="1277"/>
    <m/>
    <x v="6"/>
    <x v="3"/>
    <m/>
    <m/>
    <s v=""/>
    <m/>
    <m/>
    <s v=""/>
    <m/>
    <s v=""/>
    <m/>
    <s v=""/>
    <m/>
    <s v=""/>
    <m/>
    <m/>
    <m/>
    <m/>
    <s v=""/>
    <n v="0"/>
    <s v=""/>
    <n v="0"/>
    <s v=""/>
    <s v=""/>
    <s v=""/>
    <m/>
    <s v=""/>
    <s v=""/>
    <s v=""/>
  </r>
  <r>
    <x v="2"/>
    <n v="1278"/>
    <m/>
    <x v="6"/>
    <x v="3"/>
    <m/>
    <m/>
    <s v=""/>
    <m/>
    <m/>
    <s v=""/>
    <m/>
    <s v=""/>
    <m/>
    <s v=""/>
    <m/>
    <s v=""/>
    <m/>
    <m/>
    <m/>
    <m/>
    <s v=""/>
    <n v="0"/>
    <s v=""/>
    <n v="0"/>
    <s v=""/>
    <s v=""/>
    <s v=""/>
    <m/>
    <s v=""/>
    <s v=""/>
    <s v=""/>
  </r>
  <r>
    <x v="2"/>
    <n v="1279"/>
    <m/>
    <x v="6"/>
    <x v="3"/>
    <m/>
    <m/>
    <s v=""/>
    <m/>
    <m/>
    <s v=""/>
    <m/>
    <s v=""/>
    <m/>
    <s v=""/>
    <m/>
    <s v=""/>
    <m/>
    <m/>
    <m/>
    <m/>
    <s v=""/>
    <n v="0"/>
    <s v=""/>
    <n v="0"/>
    <s v=""/>
    <s v=""/>
    <s v=""/>
    <m/>
    <s v=""/>
    <s v=""/>
    <s v=""/>
  </r>
  <r>
    <x v="2"/>
    <n v="1280"/>
    <m/>
    <x v="6"/>
    <x v="3"/>
    <m/>
    <m/>
    <s v=""/>
    <m/>
    <m/>
    <s v=""/>
    <m/>
    <s v=""/>
    <m/>
    <s v=""/>
    <m/>
    <s v=""/>
    <m/>
    <m/>
    <m/>
    <m/>
    <s v=""/>
    <n v="0"/>
    <s v=""/>
    <n v="0"/>
    <s v=""/>
    <s v=""/>
    <s v=""/>
    <m/>
    <s v=""/>
    <s v=""/>
    <s v=""/>
  </r>
  <r>
    <x v="2"/>
    <n v="1281"/>
    <m/>
    <x v="6"/>
    <x v="3"/>
    <m/>
    <m/>
    <s v=""/>
    <m/>
    <m/>
    <s v=""/>
    <m/>
    <s v=""/>
    <m/>
    <s v=""/>
    <m/>
    <s v=""/>
    <m/>
    <m/>
    <m/>
    <m/>
    <s v=""/>
    <n v="0"/>
    <s v=""/>
    <n v="0"/>
    <s v=""/>
    <s v=""/>
    <s v=""/>
    <m/>
    <s v=""/>
    <s v=""/>
    <s v=""/>
  </r>
  <r>
    <x v="2"/>
    <n v="1282"/>
    <m/>
    <x v="6"/>
    <x v="3"/>
    <m/>
    <m/>
    <s v=""/>
    <m/>
    <m/>
    <s v=""/>
    <m/>
    <s v=""/>
    <m/>
    <s v=""/>
    <m/>
    <s v=""/>
    <m/>
    <m/>
    <m/>
    <m/>
    <s v=""/>
    <n v="0"/>
    <s v=""/>
    <n v="0"/>
    <s v=""/>
    <s v=""/>
    <s v=""/>
    <m/>
    <s v=""/>
    <s v=""/>
    <s v=""/>
  </r>
  <r>
    <x v="2"/>
    <n v="1283"/>
    <m/>
    <x v="6"/>
    <x v="3"/>
    <m/>
    <m/>
    <s v=""/>
    <m/>
    <m/>
    <s v=""/>
    <m/>
    <s v=""/>
    <m/>
    <s v=""/>
    <m/>
    <s v=""/>
    <m/>
    <m/>
    <m/>
    <m/>
    <s v=""/>
    <n v="0"/>
    <s v=""/>
    <n v="0"/>
    <s v=""/>
    <s v=""/>
    <s v=""/>
    <m/>
    <s v=""/>
    <s v=""/>
    <s v=""/>
  </r>
  <r>
    <x v="2"/>
    <n v="1284"/>
    <m/>
    <x v="6"/>
    <x v="3"/>
    <m/>
    <m/>
    <s v=""/>
    <m/>
    <m/>
    <s v=""/>
    <m/>
    <s v=""/>
    <m/>
    <s v=""/>
    <m/>
    <s v=""/>
    <m/>
    <m/>
    <m/>
    <m/>
    <s v=""/>
    <n v="0"/>
    <s v=""/>
    <n v="0"/>
    <s v=""/>
    <s v=""/>
    <s v=""/>
    <m/>
    <s v=""/>
    <s v=""/>
    <s v=""/>
  </r>
  <r>
    <x v="2"/>
    <n v="1285"/>
    <m/>
    <x v="6"/>
    <x v="3"/>
    <m/>
    <m/>
    <s v=""/>
    <m/>
    <m/>
    <s v=""/>
    <m/>
    <s v=""/>
    <m/>
    <s v=""/>
    <m/>
    <s v=""/>
    <m/>
    <m/>
    <m/>
    <m/>
    <s v=""/>
    <n v="0"/>
    <s v=""/>
    <n v="0"/>
    <s v=""/>
    <s v=""/>
    <s v=""/>
    <m/>
    <s v=""/>
    <s v=""/>
    <s v=""/>
  </r>
  <r>
    <x v="2"/>
    <n v="1286"/>
    <m/>
    <x v="6"/>
    <x v="3"/>
    <m/>
    <m/>
    <s v=""/>
    <m/>
    <m/>
    <s v=""/>
    <m/>
    <s v=""/>
    <m/>
    <s v=""/>
    <m/>
    <s v=""/>
    <m/>
    <m/>
    <m/>
    <m/>
    <s v=""/>
    <n v="0"/>
    <s v=""/>
    <n v="0"/>
    <s v=""/>
    <s v=""/>
    <s v=""/>
    <m/>
    <s v=""/>
    <s v=""/>
    <s v=""/>
  </r>
  <r>
    <x v="2"/>
    <n v="1287"/>
    <m/>
    <x v="6"/>
    <x v="3"/>
    <m/>
    <m/>
    <s v=""/>
    <m/>
    <m/>
    <s v=""/>
    <m/>
    <s v=""/>
    <m/>
    <s v=""/>
    <m/>
    <s v=""/>
    <m/>
    <m/>
    <m/>
    <m/>
    <s v=""/>
    <n v="0"/>
    <s v=""/>
    <n v="0"/>
    <s v=""/>
    <s v=""/>
    <s v=""/>
    <m/>
    <s v=""/>
    <s v=""/>
    <s v=""/>
  </r>
  <r>
    <x v="2"/>
    <n v="1288"/>
    <m/>
    <x v="6"/>
    <x v="3"/>
    <m/>
    <m/>
    <s v=""/>
    <m/>
    <m/>
    <s v=""/>
    <m/>
    <s v=""/>
    <m/>
    <s v=""/>
    <m/>
    <s v=""/>
    <m/>
    <m/>
    <m/>
    <m/>
    <s v=""/>
    <n v="0"/>
    <s v=""/>
    <n v="0"/>
    <s v=""/>
    <s v=""/>
    <s v=""/>
    <m/>
    <s v=""/>
    <s v=""/>
    <s v=""/>
  </r>
  <r>
    <x v="2"/>
    <n v="1289"/>
    <m/>
    <x v="6"/>
    <x v="3"/>
    <m/>
    <m/>
    <s v=""/>
    <m/>
    <m/>
    <s v=""/>
    <m/>
    <s v=""/>
    <m/>
    <s v=""/>
    <m/>
    <s v=""/>
    <m/>
    <m/>
    <m/>
    <m/>
    <s v=""/>
    <n v="0"/>
    <s v=""/>
    <n v="0"/>
    <s v=""/>
    <s v=""/>
    <s v=""/>
    <m/>
    <s v=""/>
    <s v=""/>
    <s v=""/>
  </r>
  <r>
    <x v="2"/>
    <n v="1290"/>
    <m/>
    <x v="6"/>
    <x v="3"/>
    <m/>
    <m/>
    <s v=""/>
    <m/>
    <m/>
    <s v=""/>
    <m/>
    <s v=""/>
    <m/>
    <s v=""/>
    <m/>
    <s v=""/>
    <m/>
    <m/>
    <m/>
    <m/>
    <s v=""/>
    <n v="0"/>
    <s v=""/>
    <n v="0"/>
    <s v=""/>
    <s v=""/>
    <s v=""/>
    <m/>
    <s v=""/>
    <s v=""/>
    <s v=""/>
  </r>
  <r>
    <x v="2"/>
    <n v="1291"/>
    <m/>
    <x v="6"/>
    <x v="3"/>
    <m/>
    <m/>
    <s v=""/>
    <m/>
    <m/>
    <s v=""/>
    <m/>
    <s v=""/>
    <m/>
    <s v=""/>
    <m/>
    <s v=""/>
    <m/>
    <m/>
    <m/>
    <m/>
    <s v=""/>
    <n v="0"/>
    <s v=""/>
    <n v="0"/>
    <s v=""/>
    <s v=""/>
    <s v=""/>
    <m/>
    <s v=""/>
    <s v=""/>
    <s v=""/>
  </r>
  <r>
    <x v="2"/>
    <n v="1292"/>
    <m/>
    <x v="6"/>
    <x v="3"/>
    <m/>
    <m/>
    <s v=""/>
    <m/>
    <m/>
    <s v=""/>
    <m/>
    <s v=""/>
    <m/>
    <s v=""/>
    <m/>
    <s v=""/>
    <m/>
    <m/>
    <m/>
    <m/>
    <s v=""/>
    <n v="0"/>
    <s v=""/>
    <n v="0"/>
    <s v=""/>
    <s v=""/>
    <s v=""/>
    <m/>
    <s v=""/>
    <s v=""/>
    <s v=""/>
  </r>
  <r>
    <x v="2"/>
    <n v="1293"/>
    <m/>
    <x v="6"/>
    <x v="3"/>
    <m/>
    <m/>
    <s v=""/>
    <m/>
    <m/>
    <s v=""/>
    <m/>
    <s v=""/>
    <m/>
    <s v=""/>
    <m/>
    <s v=""/>
    <m/>
    <m/>
    <m/>
    <m/>
    <s v=""/>
    <n v="0"/>
    <s v=""/>
    <n v="0"/>
    <s v=""/>
    <s v=""/>
    <s v=""/>
    <m/>
    <s v=""/>
    <s v=""/>
    <s v=""/>
  </r>
  <r>
    <x v="2"/>
    <n v="1294"/>
    <m/>
    <x v="6"/>
    <x v="3"/>
    <m/>
    <m/>
    <s v=""/>
    <m/>
    <m/>
    <s v=""/>
    <m/>
    <s v=""/>
    <m/>
    <s v=""/>
    <m/>
    <s v=""/>
    <m/>
    <m/>
    <m/>
    <m/>
    <s v=""/>
    <n v="0"/>
    <s v=""/>
    <n v="0"/>
    <s v=""/>
    <s v=""/>
    <s v=""/>
    <m/>
    <s v=""/>
    <s v=""/>
    <s v=""/>
  </r>
  <r>
    <x v="2"/>
    <n v="1295"/>
    <m/>
    <x v="6"/>
    <x v="3"/>
    <m/>
    <m/>
    <s v=""/>
    <m/>
    <m/>
    <s v=""/>
    <m/>
    <s v=""/>
    <m/>
    <s v=""/>
    <m/>
    <s v=""/>
    <m/>
    <m/>
    <m/>
    <m/>
    <s v=""/>
    <n v="0"/>
    <s v=""/>
    <n v="0"/>
    <s v=""/>
    <s v=""/>
    <s v=""/>
    <m/>
    <s v=""/>
    <s v=""/>
    <s v=""/>
  </r>
  <r>
    <x v="2"/>
    <n v="1296"/>
    <m/>
    <x v="6"/>
    <x v="3"/>
    <m/>
    <m/>
    <s v=""/>
    <m/>
    <m/>
    <s v=""/>
    <m/>
    <s v=""/>
    <m/>
    <s v=""/>
    <m/>
    <s v=""/>
    <m/>
    <m/>
    <m/>
    <m/>
    <s v=""/>
    <n v="0"/>
    <s v=""/>
    <n v="0"/>
    <s v=""/>
    <s v=""/>
    <s v=""/>
    <m/>
    <s v=""/>
    <s v=""/>
    <s v=""/>
  </r>
  <r>
    <x v="2"/>
    <n v="1297"/>
    <m/>
    <x v="6"/>
    <x v="3"/>
    <m/>
    <m/>
    <s v=""/>
    <m/>
    <m/>
    <s v=""/>
    <m/>
    <s v=""/>
    <m/>
    <s v=""/>
    <m/>
    <s v=""/>
    <m/>
    <m/>
    <m/>
    <m/>
    <s v=""/>
    <n v="0"/>
    <s v=""/>
    <n v="0"/>
    <s v=""/>
    <s v=""/>
    <s v=""/>
    <m/>
    <s v=""/>
    <s v=""/>
    <s v=""/>
  </r>
  <r>
    <x v="2"/>
    <n v="1298"/>
    <m/>
    <x v="6"/>
    <x v="3"/>
    <m/>
    <m/>
    <s v=""/>
    <m/>
    <m/>
    <s v=""/>
    <m/>
    <s v=""/>
    <m/>
    <s v=""/>
    <m/>
    <s v=""/>
    <m/>
    <m/>
    <m/>
    <m/>
    <s v=""/>
    <n v="0"/>
    <s v=""/>
    <n v="0"/>
    <s v=""/>
    <s v=""/>
    <s v=""/>
    <m/>
    <s v=""/>
    <s v=""/>
    <s v=""/>
  </r>
  <r>
    <x v="2"/>
    <n v="1299"/>
    <m/>
    <x v="6"/>
    <x v="3"/>
    <m/>
    <m/>
    <s v=""/>
    <m/>
    <m/>
    <s v=""/>
    <m/>
    <s v=""/>
    <m/>
    <s v=""/>
    <m/>
    <s v=""/>
    <m/>
    <m/>
    <m/>
    <m/>
    <s v=""/>
    <n v="0"/>
    <s v=""/>
    <n v="0"/>
    <s v=""/>
    <s v=""/>
    <s v=""/>
    <m/>
    <s v=""/>
    <s v=""/>
    <s v=""/>
  </r>
  <r>
    <x v="2"/>
    <n v="1300"/>
    <m/>
    <x v="6"/>
    <x v="3"/>
    <m/>
    <m/>
    <s v=""/>
    <m/>
    <m/>
    <s v=""/>
    <m/>
    <s v=""/>
    <m/>
    <s v=""/>
    <m/>
    <s v=""/>
    <m/>
    <m/>
    <m/>
    <m/>
    <s v=""/>
    <n v="0"/>
    <s v=""/>
    <n v="0"/>
    <s v=""/>
    <s v=""/>
    <s v=""/>
    <m/>
    <s v=""/>
    <s v=""/>
    <s v=""/>
  </r>
  <r>
    <x v="2"/>
    <n v="1301"/>
    <m/>
    <x v="6"/>
    <x v="3"/>
    <m/>
    <m/>
    <s v=""/>
    <m/>
    <m/>
    <s v=""/>
    <m/>
    <s v=""/>
    <m/>
    <s v=""/>
    <m/>
    <s v=""/>
    <m/>
    <m/>
    <m/>
    <m/>
    <s v=""/>
    <n v="0"/>
    <s v=""/>
    <n v="0"/>
    <s v=""/>
    <s v=""/>
    <s v=""/>
    <m/>
    <s v=""/>
    <s v=""/>
    <s v=""/>
  </r>
  <r>
    <x v="2"/>
    <n v="1302"/>
    <m/>
    <x v="6"/>
    <x v="3"/>
    <m/>
    <m/>
    <s v=""/>
    <m/>
    <m/>
    <s v=""/>
    <m/>
    <s v=""/>
    <m/>
    <s v=""/>
    <m/>
    <s v=""/>
    <m/>
    <m/>
    <m/>
    <m/>
    <s v=""/>
    <n v="0"/>
    <s v=""/>
    <n v="0"/>
    <s v=""/>
    <s v=""/>
    <s v=""/>
    <m/>
    <s v=""/>
    <s v=""/>
    <s v=""/>
  </r>
  <r>
    <x v="2"/>
    <n v="1303"/>
    <m/>
    <x v="6"/>
    <x v="3"/>
    <m/>
    <m/>
    <s v=""/>
    <m/>
    <m/>
    <s v=""/>
    <m/>
    <s v=""/>
    <m/>
    <s v=""/>
    <m/>
    <s v=""/>
    <m/>
    <m/>
    <m/>
    <m/>
    <s v=""/>
    <n v="0"/>
    <s v=""/>
    <n v="0"/>
    <s v=""/>
    <s v=""/>
    <s v=""/>
    <m/>
    <s v=""/>
    <s v=""/>
    <s v=""/>
  </r>
  <r>
    <x v="2"/>
    <n v="1304"/>
    <m/>
    <x v="6"/>
    <x v="3"/>
    <m/>
    <m/>
    <s v=""/>
    <m/>
    <m/>
    <s v=""/>
    <m/>
    <s v=""/>
    <m/>
    <s v=""/>
    <m/>
    <s v=""/>
    <m/>
    <m/>
    <m/>
    <m/>
    <s v=""/>
    <n v="0"/>
    <s v=""/>
    <n v="0"/>
    <s v=""/>
    <s v=""/>
    <s v=""/>
    <m/>
    <s v=""/>
    <s v=""/>
    <s v=""/>
  </r>
  <r>
    <x v="2"/>
    <n v="1305"/>
    <m/>
    <x v="6"/>
    <x v="3"/>
    <m/>
    <m/>
    <s v=""/>
    <m/>
    <m/>
    <s v=""/>
    <m/>
    <s v=""/>
    <m/>
    <s v=""/>
    <m/>
    <s v=""/>
    <m/>
    <m/>
    <m/>
    <m/>
    <s v=""/>
    <n v="0"/>
    <s v=""/>
    <n v="0"/>
    <s v=""/>
    <s v=""/>
    <s v=""/>
    <m/>
    <s v=""/>
    <s v=""/>
    <s v=""/>
  </r>
  <r>
    <x v="2"/>
    <n v="1306"/>
    <m/>
    <x v="6"/>
    <x v="3"/>
    <m/>
    <m/>
    <s v=""/>
    <m/>
    <m/>
    <s v=""/>
    <m/>
    <s v=""/>
    <m/>
    <s v=""/>
    <m/>
    <s v=""/>
    <m/>
    <m/>
    <m/>
    <m/>
    <s v=""/>
    <n v="0"/>
    <s v=""/>
    <n v="0"/>
    <s v=""/>
    <s v=""/>
    <s v=""/>
    <m/>
    <s v=""/>
    <s v=""/>
    <s v=""/>
  </r>
  <r>
    <x v="2"/>
    <n v="1307"/>
    <m/>
    <x v="6"/>
    <x v="3"/>
    <m/>
    <m/>
    <s v=""/>
    <m/>
    <m/>
    <s v=""/>
    <m/>
    <s v=""/>
    <m/>
    <s v=""/>
    <m/>
    <s v=""/>
    <m/>
    <m/>
    <m/>
    <m/>
    <s v=""/>
    <n v="0"/>
    <s v=""/>
    <n v="0"/>
    <s v=""/>
    <s v=""/>
    <s v=""/>
    <m/>
    <s v=""/>
    <s v=""/>
    <s v=""/>
  </r>
  <r>
    <x v="2"/>
    <n v="1308"/>
    <m/>
    <x v="6"/>
    <x v="3"/>
    <m/>
    <m/>
    <s v=""/>
    <m/>
    <m/>
    <s v=""/>
    <m/>
    <s v=""/>
    <m/>
    <s v=""/>
    <m/>
    <s v=""/>
    <m/>
    <m/>
    <m/>
    <m/>
    <s v=""/>
    <n v="0"/>
    <s v=""/>
    <n v="0"/>
    <s v=""/>
    <s v=""/>
    <s v=""/>
    <m/>
    <s v=""/>
    <s v=""/>
    <s v=""/>
  </r>
  <r>
    <x v="2"/>
    <n v="1309"/>
    <m/>
    <x v="6"/>
    <x v="3"/>
    <m/>
    <m/>
    <s v=""/>
    <m/>
    <m/>
    <s v=""/>
    <m/>
    <s v=""/>
    <m/>
    <s v=""/>
    <m/>
    <s v=""/>
    <m/>
    <m/>
    <m/>
    <m/>
    <s v=""/>
    <n v="0"/>
    <s v=""/>
    <n v="0"/>
    <s v=""/>
    <s v=""/>
    <s v=""/>
    <m/>
    <s v=""/>
    <s v=""/>
    <s v=""/>
  </r>
  <r>
    <x v="2"/>
    <n v="1310"/>
    <m/>
    <x v="6"/>
    <x v="3"/>
    <m/>
    <m/>
    <s v=""/>
    <m/>
    <m/>
    <s v=""/>
    <m/>
    <s v=""/>
    <m/>
    <s v=""/>
    <m/>
    <s v=""/>
    <m/>
    <m/>
    <m/>
    <m/>
    <s v=""/>
    <n v="0"/>
    <s v=""/>
    <n v="0"/>
    <s v=""/>
    <s v=""/>
    <s v=""/>
    <m/>
    <s v=""/>
    <s v=""/>
    <s v=""/>
  </r>
  <r>
    <x v="2"/>
    <n v="1311"/>
    <m/>
    <x v="6"/>
    <x v="3"/>
    <m/>
    <m/>
    <s v=""/>
    <m/>
    <m/>
    <s v=""/>
    <m/>
    <s v=""/>
    <m/>
    <s v=""/>
    <m/>
    <s v=""/>
    <m/>
    <m/>
    <m/>
    <m/>
    <s v=""/>
    <n v="0"/>
    <s v=""/>
    <n v="0"/>
    <s v=""/>
    <s v=""/>
    <s v=""/>
    <m/>
    <s v=""/>
    <s v=""/>
    <s v=""/>
  </r>
  <r>
    <x v="2"/>
    <n v="1312"/>
    <m/>
    <x v="6"/>
    <x v="3"/>
    <m/>
    <m/>
    <s v=""/>
    <m/>
    <m/>
    <s v=""/>
    <m/>
    <s v=""/>
    <m/>
    <s v=""/>
    <m/>
    <s v=""/>
    <m/>
    <m/>
    <m/>
    <m/>
    <s v=""/>
    <n v="0"/>
    <s v=""/>
    <n v="0"/>
    <s v=""/>
    <s v=""/>
    <s v=""/>
    <m/>
    <s v=""/>
    <s v=""/>
    <s v=""/>
  </r>
  <r>
    <x v="2"/>
    <n v="1313"/>
    <m/>
    <x v="6"/>
    <x v="3"/>
    <m/>
    <m/>
    <s v=""/>
    <m/>
    <m/>
    <s v=""/>
    <m/>
    <s v=""/>
    <m/>
    <s v=""/>
    <m/>
    <s v=""/>
    <m/>
    <m/>
    <m/>
    <m/>
    <s v=""/>
    <n v="0"/>
    <s v=""/>
    <n v="0"/>
    <s v=""/>
    <s v=""/>
    <s v=""/>
    <m/>
    <s v=""/>
    <s v=""/>
    <s v=""/>
  </r>
  <r>
    <x v="2"/>
    <n v="1314"/>
    <m/>
    <x v="6"/>
    <x v="3"/>
    <m/>
    <m/>
    <s v=""/>
    <m/>
    <m/>
    <s v=""/>
    <m/>
    <s v=""/>
    <m/>
    <s v=""/>
    <m/>
    <s v=""/>
    <m/>
    <m/>
    <m/>
    <m/>
    <s v=""/>
    <n v="0"/>
    <s v=""/>
    <n v="0"/>
    <s v=""/>
    <s v=""/>
    <s v=""/>
    <m/>
    <s v=""/>
    <s v=""/>
    <s v=""/>
  </r>
  <r>
    <x v="2"/>
    <n v="1315"/>
    <m/>
    <x v="6"/>
    <x v="3"/>
    <m/>
    <m/>
    <s v=""/>
    <m/>
    <m/>
    <s v=""/>
    <m/>
    <s v=""/>
    <m/>
    <s v=""/>
    <m/>
    <s v=""/>
    <m/>
    <m/>
    <m/>
    <m/>
    <s v=""/>
    <n v="0"/>
    <s v=""/>
    <n v="0"/>
    <s v=""/>
    <s v=""/>
    <s v=""/>
    <m/>
    <s v=""/>
    <s v=""/>
    <s v=""/>
  </r>
  <r>
    <x v="2"/>
    <n v="1316"/>
    <m/>
    <x v="6"/>
    <x v="3"/>
    <m/>
    <m/>
    <s v=""/>
    <m/>
    <m/>
    <s v=""/>
    <m/>
    <s v=""/>
    <m/>
    <s v=""/>
    <m/>
    <s v=""/>
    <m/>
    <m/>
    <m/>
    <m/>
    <s v=""/>
    <n v="0"/>
    <s v=""/>
    <n v="0"/>
    <s v=""/>
    <s v=""/>
    <s v=""/>
    <m/>
    <s v=""/>
    <s v=""/>
    <s v=""/>
  </r>
  <r>
    <x v="2"/>
    <n v="1317"/>
    <m/>
    <x v="6"/>
    <x v="3"/>
    <m/>
    <m/>
    <s v=""/>
    <m/>
    <m/>
    <s v=""/>
    <m/>
    <s v=""/>
    <m/>
    <s v=""/>
    <m/>
    <s v=""/>
    <m/>
    <m/>
    <m/>
    <m/>
    <s v=""/>
    <n v="0"/>
    <s v=""/>
    <n v="0"/>
    <s v=""/>
    <s v=""/>
    <s v=""/>
    <m/>
    <s v=""/>
    <s v=""/>
    <s v=""/>
  </r>
  <r>
    <x v="2"/>
    <n v="1318"/>
    <m/>
    <x v="6"/>
    <x v="3"/>
    <m/>
    <m/>
    <s v=""/>
    <m/>
    <m/>
    <s v=""/>
    <m/>
    <s v=""/>
    <m/>
    <s v=""/>
    <m/>
    <s v=""/>
    <m/>
    <m/>
    <m/>
    <m/>
    <s v=""/>
    <n v="0"/>
    <s v=""/>
    <n v="0"/>
    <s v=""/>
    <s v=""/>
    <s v=""/>
    <m/>
    <s v=""/>
    <s v=""/>
    <s v=""/>
  </r>
  <r>
    <x v="2"/>
    <n v="1319"/>
    <m/>
    <x v="6"/>
    <x v="3"/>
    <m/>
    <m/>
    <s v=""/>
    <m/>
    <m/>
    <s v=""/>
    <m/>
    <s v=""/>
    <m/>
    <s v=""/>
    <m/>
    <s v=""/>
    <m/>
    <m/>
    <m/>
    <m/>
    <s v=""/>
    <n v="0"/>
    <s v=""/>
    <n v="0"/>
    <s v=""/>
    <s v=""/>
    <s v=""/>
    <m/>
    <s v=""/>
    <s v=""/>
    <s v=""/>
  </r>
  <r>
    <x v="2"/>
    <n v="1320"/>
    <m/>
    <x v="6"/>
    <x v="3"/>
    <m/>
    <m/>
    <s v=""/>
    <m/>
    <m/>
    <s v=""/>
    <m/>
    <s v=""/>
    <m/>
    <s v=""/>
    <m/>
    <s v=""/>
    <m/>
    <m/>
    <m/>
    <m/>
    <s v=""/>
    <n v="0"/>
    <s v=""/>
    <n v="0"/>
    <s v=""/>
    <s v=""/>
    <s v=""/>
    <m/>
    <s v=""/>
    <s v=""/>
    <s v=""/>
  </r>
  <r>
    <x v="2"/>
    <n v="1321"/>
    <m/>
    <x v="6"/>
    <x v="3"/>
    <m/>
    <m/>
    <s v=""/>
    <m/>
    <m/>
    <s v=""/>
    <m/>
    <s v=""/>
    <m/>
    <s v=""/>
    <m/>
    <s v=""/>
    <m/>
    <m/>
    <m/>
    <m/>
    <s v=""/>
    <n v="0"/>
    <s v=""/>
    <n v="0"/>
    <s v=""/>
    <s v=""/>
    <s v=""/>
    <m/>
    <s v=""/>
    <s v=""/>
    <s v=""/>
  </r>
  <r>
    <x v="2"/>
    <n v="1322"/>
    <m/>
    <x v="6"/>
    <x v="3"/>
    <m/>
    <m/>
    <s v=""/>
    <m/>
    <m/>
    <s v=""/>
    <m/>
    <s v=""/>
    <m/>
    <s v=""/>
    <m/>
    <s v=""/>
    <m/>
    <m/>
    <m/>
    <m/>
    <s v=""/>
    <n v="0"/>
    <s v=""/>
    <n v="0"/>
    <s v=""/>
    <s v=""/>
    <s v=""/>
    <m/>
    <s v=""/>
    <s v=""/>
    <s v=""/>
  </r>
  <r>
    <x v="2"/>
    <n v="1323"/>
    <m/>
    <x v="6"/>
    <x v="3"/>
    <m/>
    <m/>
    <s v=""/>
    <m/>
    <m/>
    <s v=""/>
    <m/>
    <s v=""/>
    <m/>
    <s v=""/>
    <m/>
    <s v=""/>
    <m/>
    <m/>
    <m/>
    <m/>
    <s v=""/>
    <n v="0"/>
    <s v=""/>
    <n v="0"/>
    <s v=""/>
    <s v=""/>
    <s v=""/>
    <m/>
    <s v=""/>
    <s v=""/>
    <s v=""/>
  </r>
  <r>
    <x v="2"/>
    <n v="1324"/>
    <m/>
    <x v="6"/>
    <x v="3"/>
    <m/>
    <m/>
    <s v=""/>
    <m/>
    <m/>
    <s v=""/>
    <m/>
    <s v=""/>
    <m/>
    <s v=""/>
    <m/>
    <s v=""/>
    <m/>
    <m/>
    <m/>
    <m/>
    <s v=""/>
    <n v="0"/>
    <s v=""/>
    <n v="0"/>
    <s v=""/>
    <s v=""/>
    <s v=""/>
    <m/>
    <s v=""/>
    <s v=""/>
    <s v=""/>
  </r>
  <r>
    <x v="2"/>
    <n v="1325"/>
    <m/>
    <x v="6"/>
    <x v="3"/>
    <m/>
    <m/>
    <s v=""/>
    <m/>
    <m/>
    <s v=""/>
    <m/>
    <s v=""/>
    <m/>
    <s v=""/>
    <m/>
    <s v=""/>
    <m/>
    <m/>
    <m/>
    <m/>
    <s v=""/>
    <n v="0"/>
    <s v=""/>
    <n v="0"/>
    <s v=""/>
    <s v=""/>
    <s v=""/>
    <m/>
    <s v=""/>
    <s v=""/>
    <s v=""/>
  </r>
  <r>
    <x v="2"/>
    <n v="1326"/>
    <m/>
    <x v="6"/>
    <x v="3"/>
    <m/>
    <m/>
    <s v=""/>
    <m/>
    <m/>
    <s v=""/>
    <m/>
    <s v=""/>
    <m/>
    <s v=""/>
    <m/>
    <s v=""/>
    <m/>
    <m/>
    <m/>
    <m/>
    <s v=""/>
    <n v="0"/>
    <s v=""/>
    <n v="0"/>
    <s v=""/>
    <s v=""/>
    <s v=""/>
    <m/>
    <s v=""/>
    <s v=""/>
    <s v=""/>
  </r>
  <r>
    <x v="2"/>
    <n v="1327"/>
    <m/>
    <x v="6"/>
    <x v="3"/>
    <m/>
    <m/>
    <s v=""/>
    <m/>
    <m/>
    <s v=""/>
    <m/>
    <s v=""/>
    <m/>
    <s v=""/>
    <m/>
    <s v=""/>
    <m/>
    <m/>
    <m/>
    <m/>
    <s v=""/>
    <n v="0"/>
    <s v=""/>
    <n v="0"/>
    <s v=""/>
    <s v=""/>
    <s v=""/>
    <m/>
    <s v=""/>
    <s v=""/>
    <s v=""/>
  </r>
  <r>
    <x v="2"/>
    <n v="1328"/>
    <m/>
    <x v="6"/>
    <x v="3"/>
    <m/>
    <m/>
    <s v=""/>
    <m/>
    <m/>
    <s v=""/>
    <m/>
    <s v=""/>
    <m/>
    <s v=""/>
    <m/>
    <s v=""/>
    <m/>
    <m/>
    <m/>
    <m/>
    <s v=""/>
    <n v="0"/>
    <s v=""/>
    <n v="0"/>
    <s v=""/>
    <s v=""/>
    <s v=""/>
    <m/>
    <s v=""/>
    <s v=""/>
    <s v=""/>
  </r>
  <r>
    <x v="2"/>
    <n v="1329"/>
    <m/>
    <x v="6"/>
    <x v="3"/>
    <m/>
    <m/>
    <s v=""/>
    <m/>
    <m/>
    <s v=""/>
    <m/>
    <s v=""/>
    <m/>
    <s v=""/>
    <m/>
    <s v=""/>
    <m/>
    <m/>
    <m/>
    <m/>
    <s v=""/>
    <n v="0"/>
    <s v=""/>
    <n v="0"/>
    <s v=""/>
    <s v=""/>
    <s v=""/>
    <m/>
    <s v=""/>
    <s v=""/>
    <s v=""/>
  </r>
  <r>
    <x v="2"/>
    <n v="1330"/>
    <m/>
    <x v="6"/>
    <x v="3"/>
    <m/>
    <m/>
    <s v=""/>
    <m/>
    <m/>
    <s v=""/>
    <m/>
    <s v=""/>
    <m/>
    <s v=""/>
    <m/>
    <s v=""/>
    <m/>
    <m/>
    <m/>
    <m/>
    <s v=""/>
    <n v="0"/>
    <s v=""/>
    <n v="0"/>
    <s v=""/>
    <s v=""/>
    <s v=""/>
    <m/>
    <s v=""/>
    <s v=""/>
    <s v=""/>
  </r>
  <r>
    <x v="2"/>
    <n v="1331"/>
    <m/>
    <x v="6"/>
    <x v="3"/>
    <m/>
    <m/>
    <s v=""/>
    <m/>
    <m/>
    <s v=""/>
    <m/>
    <s v=""/>
    <m/>
    <s v=""/>
    <m/>
    <s v=""/>
    <m/>
    <m/>
    <m/>
    <m/>
    <s v=""/>
    <n v="0"/>
    <s v=""/>
    <n v="0"/>
    <s v=""/>
    <s v=""/>
    <s v=""/>
    <m/>
    <s v=""/>
    <s v=""/>
    <s v=""/>
  </r>
  <r>
    <x v="2"/>
    <n v="1332"/>
    <m/>
    <x v="6"/>
    <x v="3"/>
    <m/>
    <m/>
    <s v=""/>
    <m/>
    <m/>
    <s v=""/>
    <m/>
    <s v=""/>
    <m/>
    <s v=""/>
    <m/>
    <s v=""/>
    <m/>
    <m/>
    <m/>
    <m/>
    <s v=""/>
    <n v="0"/>
    <s v=""/>
    <n v="0"/>
    <s v=""/>
    <s v=""/>
    <s v=""/>
    <m/>
    <s v=""/>
    <s v=""/>
    <s v=""/>
  </r>
  <r>
    <x v="2"/>
    <n v="1333"/>
    <m/>
    <x v="6"/>
    <x v="3"/>
    <m/>
    <m/>
    <s v=""/>
    <m/>
    <m/>
    <s v=""/>
    <m/>
    <s v=""/>
    <m/>
    <s v=""/>
    <m/>
    <s v=""/>
    <m/>
    <m/>
    <m/>
    <m/>
    <s v=""/>
    <n v="0"/>
    <s v=""/>
    <n v="0"/>
    <s v=""/>
    <s v=""/>
    <s v=""/>
    <m/>
    <s v=""/>
    <s v=""/>
    <s v=""/>
  </r>
  <r>
    <x v="2"/>
    <n v="1334"/>
    <m/>
    <x v="6"/>
    <x v="3"/>
    <m/>
    <m/>
    <s v=""/>
    <m/>
    <m/>
    <s v=""/>
    <m/>
    <s v=""/>
    <m/>
    <s v=""/>
    <m/>
    <s v=""/>
    <m/>
    <m/>
    <m/>
    <m/>
    <s v=""/>
    <n v="0"/>
    <s v=""/>
    <n v="0"/>
    <s v=""/>
    <s v=""/>
    <s v=""/>
    <m/>
    <s v=""/>
    <s v=""/>
    <s v=""/>
  </r>
  <r>
    <x v="2"/>
    <n v="1335"/>
    <m/>
    <x v="6"/>
    <x v="3"/>
    <m/>
    <m/>
    <s v=""/>
    <m/>
    <m/>
    <s v=""/>
    <m/>
    <s v=""/>
    <m/>
    <s v=""/>
    <m/>
    <s v=""/>
    <m/>
    <m/>
    <m/>
    <m/>
    <s v=""/>
    <n v="0"/>
    <s v=""/>
    <n v="0"/>
    <s v=""/>
    <s v=""/>
    <s v=""/>
    <m/>
    <s v=""/>
    <s v=""/>
    <s v=""/>
  </r>
  <r>
    <x v="2"/>
    <n v="1336"/>
    <m/>
    <x v="6"/>
    <x v="3"/>
    <m/>
    <m/>
    <s v=""/>
    <m/>
    <m/>
    <s v=""/>
    <m/>
    <s v=""/>
    <m/>
    <s v=""/>
    <m/>
    <s v=""/>
    <m/>
    <m/>
    <m/>
    <m/>
    <s v=""/>
    <n v="0"/>
    <s v=""/>
    <n v="0"/>
    <s v=""/>
    <s v=""/>
    <s v=""/>
    <m/>
    <s v=""/>
    <s v=""/>
    <s v=""/>
  </r>
  <r>
    <x v="2"/>
    <n v="1337"/>
    <m/>
    <x v="6"/>
    <x v="3"/>
    <m/>
    <m/>
    <s v=""/>
    <m/>
    <m/>
    <s v=""/>
    <m/>
    <s v=""/>
    <m/>
    <s v=""/>
    <m/>
    <s v=""/>
    <m/>
    <m/>
    <m/>
    <m/>
    <s v=""/>
    <n v="0"/>
    <s v=""/>
    <n v="0"/>
    <s v=""/>
    <s v=""/>
    <s v=""/>
    <m/>
    <s v=""/>
    <s v=""/>
    <s v=""/>
  </r>
  <r>
    <x v="2"/>
    <n v="1338"/>
    <m/>
    <x v="6"/>
    <x v="3"/>
    <m/>
    <m/>
    <s v=""/>
    <m/>
    <m/>
    <s v=""/>
    <m/>
    <s v=""/>
    <m/>
    <s v=""/>
    <m/>
    <s v=""/>
    <m/>
    <m/>
    <m/>
    <m/>
    <s v=""/>
    <n v="0"/>
    <s v=""/>
    <n v="0"/>
    <s v=""/>
    <s v=""/>
    <s v=""/>
    <m/>
    <s v=""/>
    <s v=""/>
    <s v=""/>
  </r>
  <r>
    <x v="2"/>
    <n v="1339"/>
    <m/>
    <x v="6"/>
    <x v="3"/>
    <m/>
    <m/>
    <s v=""/>
    <m/>
    <m/>
    <s v=""/>
    <m/>
    <s v=""/>
    <m/>
    <s v=""/>
    <m/>
    <s v=""/>
    <m/>
    <m/>
    <m/>
    <m/>
    <s v=""/>
    <n v="0"/>
    <s v=""/>
    <n v="0"/>
    <s v=""/>
    <s v=""/>
    <s v=""/>
    <m/>
    <s v=""/>
    <s v=""/>
    <s v=""/>
  </r>
  <r>
    <x v="2"/>
    <n v="1340"/>
    <m/>
    <x v="6"/>
    <x v="3"/>
    <m/>
    <m/>
    <s v=""/>
    <m/>
    <m/>
    <s v=""/>
    <m/>
    <s v=""/>
    <m/>
    <s v=""/>
    <m/>
    <s v=""/>
    <m/>
    <m/>
    <m/>
    <m/>
    <s v=""/>
    <n v="0"/>
    <s v=""/>
    <n v="0"/>
    <s v=""/>
    <s v=""/>
    <s v=""/>
    <m/>
    <s v=""/>
    <s v=""/>
    <s v=""/>
  </r>
  <r>
    <x v="2"/>
    <n v="1341"/>
    <m/>
    <x v="6"/>
    <x v="3"/>
    <m/>
    <m/>
    <s v=""/>
    <m/>
    <m/>
    <s v=""/>
    <m/>
    <s v=""/>
    <m/>
    <s v=""/>
    <m/>
    <s v=""/>
    <m/>
    <m/>
    <m/>
    <m/>
    <s v=""/>
    <n v="0"/>
    <s v=""/>
    <n v="0"/>
    <s v=""/>
    <s v=""/>
    <s v=""/>
    <m/>
    <s v=""/>
    <s v=""/>
    <s v=""/>
  </r>
  <r>
    <x v="2"/>
    <n v="1342"/>
    <m/>
    <x v="6"/>
    <x v="3"/>
    <m/>
    <m/>
    <s v=""/>
    <m/>
    <m/>
    <s v=""/>
    <m/>
    <s v=""/>
    <m/>
    <s v=""/>
    <m/>
    <s v=""/>
    <m/>
    <m/>
    <m/>
    <m/>
    <s v=""/>
    <n v="0"/>
    <s v=""/>
    <n v="0"/>
    <s v=""/>
    <s v=""/>
    <s v=""/>
    <m/>
    <s v=""/>
    <s v=""/>
    <s v=""/>
  </r>
  <r>
    <x v="2"/>
    <n v="1343"/>
    <m/>
    <x v="6"/>
    <x v="3"/>
    <m/>
    <m/>
    <s v=""/>
    <m/>
    <m/>
    <s v=""/>
    <m/>
    <s v=""/>
    <m/>
    <s v=""/>
    <m/>
    <s v=""/>
    <m/>
    <m/>
    <m/>
    <m/>
    <s v=""/>
    <n v="0"/>
    <s v=""/>
    <n v="0"/>
    <s v=""/>
    <s v=""/>
    <s v=""/>
    <m/>
    <s v=""/>
    <s v=""/>
    <s v=""/>
  </r>
  <r>
    <x v="2"/>
    <n v="1344"/>
    <m/>
    <x v="6"/>
    <x v="3"/>
    <m/>
    <m/>
    <s v=""/>
    <m/>
    <m/>
    <s v=""/>
    <m/>
    <s v=""/>
    <m/>
    <s v=""/>
    <m/>
    <s v=""/>
    <m/>
    <m/>
    <m/>
    <m/>
    <s v=""/>
    <n v="0"/>
    <s v=""/>
    <n v="0"/>
    <s v=""/>
    <s v=""/>
    <s v=""/>
    <m/>
    <s v=""/>
    <s v=""/>
    <s v=""/>
  </r>
  <r>
    <x v="2"/>
    <n v="1345"/>
    <m/>
    <x v="6"/>
    <x v="3"/>
    <m/>
    <m/>
    <s v=""/>
    <m/>
    <m/>
    <s v=""/>
    <m/>
    <s v=""/>
    <m/>
    <s v=""/>
    <m/>
    <s v=""/>
    <m/>
    <m/>
    <m/>
    <m/>
    <s v=""/>
    <n v="0"/>
    <s v=""/>
    <n v="0"/>
    <s v=""/>
    <s v=""/>
    <s v=""/>
    <m/>
    <s v=""/>
    <s v=""/>
    <s v=""/>
  </r>
  <r>
    <x v="2"/>
    <n v="1346"/>
    <m/>
    <x v="6"/>
    <x v="3"/>
    <m/>
    <m/>
    <s v=""/>
    <m/>
    <m/>
    <s v=""/>
    <m/>
    <s v=""/>
    <m/>
    <s v=""/>
    <m/>
    <s v=""/>
    <m/>
    <m/>
    <m/>
    <m/>
    <s v=""/>
    <n v="0"/>
    <s v=""/>
    <n v="0"/>
    <s v=""/>
    <s v=""/>
    <s v=""/>
    <m/>
    <s v=""/>
    <s v=""/>
    <s v=""/>
  </r>
  <r>
    <x v="2"/>
    <n v="1347"/>
    <m/>
    <x v="6"/>
    <x v="3"/>
    <m/>
    <m/>
    <s v=""/>
    <m/>
    <m/>
    <s v=""/>
    <m/>
    <s v=""/>
    <m/>
    <s v=""/>
    <m/>
    <s v=""/>
    <m/>
    <m/>
    <m/>
    <m/>
    <s v=""/>
    <n v="0"/>
    <s v=""/>
    <n v="0"/>
    <s v=""/>
    <s v=""/>
    <s v=""/>
    <m/>
    <s v=""/>
    <s v=""/>
    <s v=""/>
  </r>
  <r>
    <x v="2"/>
    <n v="1348"/>
    <m/>
    <x v="6"/>
    <x v="3"/>
    <m/>
    <m/>
    <s v=""/>
    <m/>
    <m/>
    <s v=""/>
    <m/>
    <s v=""/>
    <m/>
    <s v=""/>
    <m/>
    <s v=""/>
    <m/>
    <m/>
    <m/>
    <m/>
    <s v=""/>
    <n v="0"/>
    <s v=""/>
    <n v="0"/>
    <s v=""/>
    <s v=""/>
    <s v=""/>
    <m/>
    <s v=""/>
    <s v=""/>
    <s v=""/>
  </r>
  <r>
    <x v="2"/>
    <n v="1349"/>
    <m/>
    <x v="6"/>
    <x v="3"/>
    <m/>
    <m/>
    <s v=""/>
    <m/>
    <m/>
    <s v=""/>
    <m/>
    <s v=""/>
    <m/>
    <s v=""/>
    <m/>
    <s v=""/>
    <m/>
    <m/>
    <m/>
    <m/>
    <s v=""/>
    <n v="0"/>
    <s v=""/>
    <n v="0"/>
    <s v=""/>
    <s v=""/>
    <s v=""/>
    <m/>
    <s v=""/>
    <s v=""/>
    <s v=""/>
  </r>
  <r>
    <x v="2"/>
    <n v="1350"/>
    <m/>
    <x v="6"/>
    <x v="3"/>
    <m/>
    <m/>
    <s v=""/>
    <m/>
    <m/>
    <s v=""/>
    <m/>
    <s v=""/>
    <m/>
    <s v=""/>
    <m/>
    <s v=""/>
    <m/>
    <m/>
    <m/>
    <m/>
    <s v=""/>
    <n v="0"/>
    <s v=""/>
    <n v="0"/>
    <s v=""/>
    <s v=""/>
    <s v=""/>
    <m/>
    <s v=""/>
    <s v=""/>
    <s v=""/>
  </r>
  <r>
    <x v="2"/>
    <n v="1351"/>
    <m/>
    <x v="6"/>
    <x v="3"/>
    <m/>
    <m/>
    <s v=""/>
    <m/>
    <m/>
    <s v=""/>
    <m/>
    <s v=""/>
    <m/>
    <s v=""/>
    <m/>
    <s v=""/>
    <m/>
    <m/>
    <m/>
    <m/>
    <s v=""/>
    <n v="0"/>
    <s v=""/>
    <n v="0"/>
    <s v=""/>
    <s v=""/>
    <s v=""/>
    <m/>
    <s v=""/>
    <s v=""/>
    <s v=""/>
  </r>
  <r>
    <x v="2"/>
    <n v="1352"/>
    <m/>
    <x v="6"/>
    <x v="3"/>
    <m/>
    <m/>
    <s v=""/>
    <m/>
    <m/>
    <s v=""/>
    <m/>
    <s v=""/>
    <m/>
    <s v=""/>
    <m/>
    <s v=""/>
    <m/>
    <m/>
    <m/>
    <m/>
    <s v=""/>
    <n v="0"/>
    <s v=""/>
    <n v="0"/>
    <s v=""/>
    <s v=""/>
    <s v=""/>
    <m/>
    <s v=""/>
    <s v=""/>
    <s v=""/>
  </r>
  <r>
    <x v="2"/>
    <n v="1353"/>
    <m/>
    <x v="6"/>
    <x v="3"/>
    <m/>
    <m/>
    <s v=""/>
    <m/>
    <m/>
    <s v=""/>
    <m/>
    <s v=""/>
    <m/>
    <s v=""/>
    <m/>
    <s v=""/>
    <m/>
    <m/>
    <m/>
    <m/>
    <s v=""/>
    <n v="0"/>
    <s v=""/>
    <n v="0"/>
    <s v=""/>
    <s v=""/>
    <s v=""/>
    <m/>
    <s v=""/>
    <s v=""/>
    <s v=""/>
  </r>
  <r>
    <x v="2"/>
    <n v="1354"/>
    <m/>
    <x v="6"/>
    <x v="3"/>
    <m/>
    <m/>
    <s v=""/>
    <m/>
    <m/>
    <s v=""/>
    <m/>
    <s v=""/>
    <m/>
    <s v=""/>
    <m/>
    <s v=""/>
    <m/>
    <m/>
    <m/>
    <m/>
    <s v=""/>
    <n v="0"/>
    <s v=""/>
    <n v="0"/>
    <s v=""/>
    <s v=""/>
    <s v=""/>
    <m/>
    <s v=""/>
    <s v=""/>
    <s v=""/>
  </r>
  <r>
    <x v="2"/>
    <n v="1355"/>
    <m/>
    <x v="6"/>
    <x v="3"/>
    <m/>
    <m/>
    <s v=""/>
    <m/>
    <m/>
    <s v=""/>
    <m/>
    <s v=""/>
    <m/>
    <s v=""/>
    <m/>
    <s v=""/>
    <m/>
    <m/>
    <m/>
    <m/>
    <s v=""/>
    <n v="0"/>
    <s v=""/>
    <n v="0"/>
    <s v=""/>
    <s v=""/>
    <s v=""/>
    <m/>
    <s v=""/>
    <s v=""/>
    <s v=""/>
  </r>
  <r>
    <x v="2"/>
    <n v="1356"/>
    <m/>
    <x v="6"/>
    <x v="3"/>
    <m/>
    <m/>
    <s v=""/>
    <m/>
    <m/>
    <s v=""/>
    <m/>
    <s v=""/>
    <m/>
    <s v=""/>
    <m/>
    <s v=""/>
    <m/>
    <m/>
    <m/>
    <m/>
    <s v=""/>
    <n v="0"/>
    <s v=""/>
    <n v="0"/>
    <s v=""/>
    <s v=""/>
    <s v=""/>
    <m/>
    <s v=""/>
    <s v=""/>
    <s v=""/>
  </r>
  <r>
    <x v="2"/>
    <n v="1357"/>
    <m/>
    <x v="6"/>
    <x v="3"/>
    <m/>
    <m/>
    <s v=""/>
    <m/>
    <m/>
    <s v=""/>
    <m/>
    <s v=""/>
    <m/>
    <s v=""/>
    <m/>
    <s v=""/>
    <m/>
    <m/>
    <m/>
    <m/>
    <s v=""/>
    <n v="0"/>
    <s v=""/>
    <n v="0"/>
    <s v=""/>
    <s v=""/>
    <s v=""/>
    <m/>
    <s v=""/>
    <s v=""/>
    <s v=""/>
  </r>
  <r>
    <x v="2"/>
    <n v="1358"/>
    <m/>
    <x v="6"/>
    <x v="3"/>
    <m/>
    <m/>
    <s v=""/>
    <m/>
    <m/>
    <s v=""/>
    <m/>
    <s v=""/>
    <m/>
    <s v=""/>
    <m/>
    <s v=""/>
    <m/>
    <m/>
    <m/>
    <m/>
    <s v=""/>
    <n v="0"/>
    <s v=""/>
    <n v="0"/>
    <s v=""/>
    <s v=""/>
    <s v=""/>
    <m/>
    <s v=""/>
    <s v=""/>
    <s v=""/>
  </r>
  <r>
    <x v="2"/>
    <n v="1359"/>
    <m/>
    <x v="6"/>
    <x v="3"/>
    <m/>
    <m/>
    <s v=""/>
    <m/>
    <m/>
    <s v=""/>
    <m/>
    <s v=""/>
    <m/>
    <s v=""/>
    <m/>
    <s v=""/>
    <m/>
    <m/>
    <m/>
    <m/>
    <s v=""/>
    <n v="0"/>
    <s v=""/>
    <n v="0"/>
    <s v=""/>
    <s v=""/>
    <s v=""/>
    <m/>
    <s v=""/>
    <s v=""/>
    <s v=""/>
  </r>
  <r>
    <x v="2"/>
    <n v="1360"/>
    <m/>
    <x v="6"/>
    <x v="3"/>
    <m/>
    <m/>
    <s v=""/>
    <m/>
    <m/>
    <s v=""/>
    <m/>
    <s v=""/>
    <m/>
    <s v=""/>
    <m/>
    <s v=""/>
    <m/>
    <m/>
    <m/>
    <m/>
    <s v=""/>
    <n v="0"/>
    <s v=""/>
    <n v="0"/>
    <s v=""/>
    <s v=""/>
    <s v=""/>
    <m/>
    <s v=""/>
    <s v=""/>
    <s v=""/>
  </r>
  <r>
    <x v="2"/>
    <n v="1361"/>
    <m/>
    <x v="6"/>
    <x v="3"/>
    <m/>
    <m/>
    <s v=""/>
    <m/>
    <m/>
    <s v=""/>
    <m/>
    <s v=""/>
    <m/>
    <s v=""/>
    <m/>
    <s v=""/>
    <m/>
    <m/>
    <m/>
    <m/>
    <s v=""/>
    <n v="0"/>
    <s v=""/>
    <n v="0"/>
    <s v=""/>
    <s v=""/>
    <s v=""/>
    <m/>
    <s v=""/>
    <s v=""/>
    <s v=""/>
  </r>
  <r>
    <x v="2"/>
    <n v="1362"/>
    <m/>
    <x v="6"/>
    <x v="3"/>
    <m/>
    <m/>
    <s v=""/>
    <m/>
    <m/>
    <s v=""/>
    <m/>
    <s v=""/>
    <m/>
    <s v=""/>
    <m/>
    <s v=""/>
    <m/>
    <m/>
    <m/>
    <m/>
    <s v=""/>
    <n v="0"/>
    <s v=""/>
    <n v="0"/>
    <s v=""/>
    <s v=""/>
    <s v=""/>
    <m/>
    <s v=""/>
    <s v=""/>
    <s v=""/>
  </r>
  <r>
    <x v="2"/>
    <n v="1363"/>
    <m/>
    <x v="6"/>
    <x v="3"/>
    <m/>
    <m/>
    <s v=""/>
    <m/>
    <m/>
    <s v=""/>
    <m/>
    <s v=""/>
    <m/>
    <s v=""/>
    <m/>
    <s v=""/>
    <m/>
    <m/>
    <m/>
    <m/>
    <s v=""/>
    <n v="0"/>
    <s v=""/>
    <n v="0"/>
    <s v=""/>
    <s v=""/>
    <s v=""/>
    <m/>
    <s v=""/>
    <s v=""/>
    <s v=""/>
  </r>
  <r>
    <x v="2"/>
    <n v="1364"/>
    <m/>
    <x v="6"/>
    <x v="3"/>
    <m/>
    <m/>
    <s v=""/>
    <m/>
    <m/>
    <s v=""/>
    <m/>
    <s v=""/>
    <m/>
    <s v=""/>
    <m/>
    <s v=""/>
    <m/>
    <m/>
    <m/>
    <m/>
    <s v=""/>
    <n v="0"/>
    <s v=""/>
    <n v="0"/>
    <s v=""/>
    <s v=""/>
    <s v=""/>
    <m/>
    <s v=""/>
    <s v=""/>
    <s v=""/>
  </r>
  <r>
    <x v="2"/>
    <n v="1365"/>
    <m/>
    <x v="6"/>
    <x v="3"/>
    <m/>
    <m/>
    <s v=""/>
    <m/>
    <m/>
    <s v=""/>
    <m/>
    <s v=""/>
    <m/>
    <s v=""/>
    <m/>
    <s v=""/>
    <m/>
    <m/>
    <m/>
    <m/>
    <s v=""/>
    <n v="0"/>
    <s v=""/>
    <n v="0"/>
    <s v=""/>
    <s v=""/>
    <s v=""/>
    <m/>
    <s v=""/>
    <s v=""/>
    <s v=""/>
  </r>
  <r>
    <x v="2"/>
    <n v="1366"/>
    <m/>
    <x v="6"/>
    <x v="3"/>
    <m/>
    <m/>
    <s v=""/>
    <m/>
    <m/>
    <s v=""/>
    <m/>
    <s v=""/>
    <m/>
    <s v=""/>
    <m/>
    <s v=""/>
    <m/>
    <m/>
    <m/>
    <m/>
    <s v=""/>
    <n v="0"/>
    <s v=""/>
    <n v="0"/>
    <s v=""/>
    <s v=""/>
    <s v=""/>
    <m/>
    <s v=""/>
    <s v=""/>
    <s v=""/>
  </r>
  <r>
    <x v="2"/>
    <n v="1367"/>
    <m/>
    <x v="6"/>
    <x v="3"/>
    <m/>
    <m/>
    <s v=""/>
    <m/>
    <m/>
    <s v=""/>
    <m/>
    <s v=""/>
    <m/>
    <s v=""/>
    <m/>
    <s v=""/>
    <m/>
    <m/>
    <m/>
    <m/>
    <s v=""/>
    <n v="0"/>
    <s v=""/>
    <n v="0"/>
    <s v=""/>
    <s v=""/>
    <s v=""/>
    <m/>
    <s v=""/>
    <s v=""/>
    <s v=""/>
  </r>
  <r>
    <x v="2"/>
    <n v="1368"/>
    <m/>
    <x v="6"/>
    <x v="3"/>
    <m/>
    <m/>
    <s v=""/>
    <m/>
    <m/>
    <s v=""/>
    <m/>
    <s v=""/>
    <m/>
    <s v=""/>
    <m/>
    <s v=""/>
    <m/>
    <m/>
    <m/>
    <m/>
    <s v=""/>
    <n v="0"/>
    <s v=""/>
    <n v="0"/>
    <s v=""/>
    <s v=""/>
    <s v=""/>
    <m/>
    <s v=""/>
    <s v=""/>
    <s v=""/>
  </r>
  <r>
    <x v="2"/>
    <n v="1369"/>
    <m/>
    <x v="6"/>
    <x v="3"/>
    <m/>
    <m/>
    <s v=""/>
    <m/>
    <m/>
    <s v=""/>
    <m/>
    <s v=""/>
    <m/>
    <s v=""/>
    <m/>
    <s v=""/>
    <m/>
    <m/>
    <m/>
    <m/>
    <s v=""/>
    <n v="0"/>
    <s v=""/>
    <n v="0"/>
    <s v=""/>
    <s v=""/>
    <s v=""/>
    <m/>
    <s v=""/>
    <s v=""/>
    <s v=""/>
  </r>
  <r>
    <x v="2"/>
    <n v="1370"/>
    <m/>
    <x v="6"/>
    <x v="3"/>
    <m/>
    <m/>
    <s v=""/>
    <m/>
    <m/>
    <s v=""/>
    <m/>
    <s v=""/>
    <m/>
    <s v=""/>
    <m/>
    <s v=""/>
    <m/>
    <m/>
    <m/>
    <m/>
    <s v=""/>
    <n v="0"/>
    <s v=""/>
    <n v="0"/>
    <s v=""/>
    <s v=""/>
    <s v=""/>
    <m/>
    <s v=""/>
    <s v=""/>
    <s v=""/>
  </r>
  <r>
    <x v="2"/>
    <n v="1371"/>
    <m/>
    <x v="6"/>
    <x v="3"/>
    <m/>
    <m/>
    <s v=""/>
    <m/>
    <m/>
    <s v=""/>
    <m/>
    <s v=""/>
    <m/>
    <s v=""/>
    <m/>
    <s v=""/>
    <m/>
    <m/>
    <m/>
    <m/>
    <s v=""/>
    <n v="0"/>
    <s v=""/>
    <n v="0"/>
    <s v=""/>
    <s v=""/>
    <s v=""/>
    <m/>
    <s v=""/>
    <s v=""/>
    <s v=""/>
  </r>
  <r>
    <x v="2"/>
    <n v="1372"/>
    <m/>
    <x v="6"/>
    <x v="3"/>
    <m/>
    <m/>
    <s v=""/>
    <m/>
    <m/>
    <s v=""/>
    <m/>
    <s v=""/>
    <m/>
    <s v=""/>
    <m/>
    <s v=""/>
    <m/>
    <m/>
    <m/>
    <m/>
    <s v=""/>
    <n v="0"/>
    <s v=""/>
    <n v="0"/>
    <s v=""/>
    <s v=""/>
    <s v=""/>
    <m/>
    <s v=""/>
    <s v=""/>
    <s v=""/>
  </r>
  <r>
    <x v="2"/>
    <n v="1373"/>
    <m/>
    <x v="6"/>
    <x v="3"/>
    <m/>
    <m/>
    <s v=""/>
    <m/>
    <m/>
    <s v=""/>
    <m/>
    <s v=""/>
    <m/>
    <s v=""/>
    <m/>
    <s v=""/>
    <m/>
    <m/>
    <m/>
    <m/>
    <s v=""/>
    <n v="0"/>
    <s v=""/>
    <n v="0"/>
    <s v=""/>
    <s v=""/>
    <s v=""/>
    <m/>
    <s v=""/>
    <s v=""/>
    <s v=""/>
  </r>
  <r>
    <x v="2"/>
    <n v="1374"/>
    <m/>
    <x v="6"/>
    <x v="3"/>
    <m/>
    <m/>
    <s v=""/>
    <m/>
    <m/>
    <s v=""/>
    <m/>
    <s v=""/>
    <m/>
    <s v=""/>
    <m/>
    <s v=""/>
    <m/>
    <m/>
    <m/>
    <m/>
    <s v=""/>
    <n v="0"/>
    <s v=""/>
    <n v="0"/>
    <s v=""/>
    <s v=""/>
    <s v=""/>
    <m/>
    <s v=""/>
    <s v=""/>
    <s v=""/>
  </r>
  <r>
    <x v="2"/>
    <n v="1375"/>
    <m/>
    <x v="6"/>
    <x v="3"/>
    <m/>
    <m/>
    <s v=""/>
    <m/>
    <m/>
    <s v=""/>
    <m/>
    <s v=""/>
    <m/>
    <s v=""/>
    <m/>
    <s v=""/>
    <m/>
    <m/>
    <m/>
    <m/>
    <s v=""/>
    <n v="0"/>
    <s v=""/>
    <n v="0"/>
    <s v=""/>
    <s v=""/>
    <s v=""/>
    <m/>
    <s v=""/>
    <s v=""/>
    <s v=""/>
  </r>
  <r>
    <x v="2"/>
    <n v="1376"/>
    <m/>
    <x v="6"/>
    <x v="3"/>
    <m/>
    <m/>
    <s v=""/>
    <m/>
    <m/>
    <s v=""/>
    <m/>
    <s v=""/>
    <m/>
    <s v=""/>
    <m/>
    <s v=""/>
    <m/>
    <m/>
    <m/>
    <m/>
    <s v=""/>
    <n v="0"/>
    <s v=""/>
    <n v="0"/>
    <s v=""/>
    <s v=""/>
    <s v=""/>
    <m/>
    <s v=""/>
    <s v=""/>
    <s v=""/>
  </r>
  <r>
    <x v="2"/>
    <n v="1377"/>
    <m/>
    <x v="6"/>
    <x v="3"/>
    <m/>
    <m/>
    <s v=""/>
    <m/>
    <m/>
    <s v=""/>
    <m/>
    <s v=""/>
    <m/>
    <s v=""/>
    <m/>
    <s v=""/>
    <m/>
    <m/>
    <m/>
    <m/>
    <s v=""/>
    <n v="0"/>
    <s v=""/>
    <n v="0"/>
    <s v=""/>
    <s v=""/>
    <s v=""/>
    <m/>
    <s v=""/>
    <s v=""/>
    <s v=""/>
  </r>
  <r>
    <x v="2"/>
    <n v="1378"/>
    <m/>
    <x v="6"/>
    <x v="3"/>
    <m/>
    <m/>
    <s v=""/>
    <m/>
    <m/>
    <s v=""/>
    <m/>
    <s v=""/>
    <m/>
    <s v=""/>
    <m/>
    <s v=""/>
    <m/>
    <m/>
    <m/>
    <m/>
    <s v=""/>
    <n v="0"/>
    <s v=""/>
    <n v="0"/>
    <s v=""/>
    <s v=""/>
    <s v=""/>
    <m/>
    <s v=""/>
    <s v=""/>
    <s v=""/>
  </r>
  <r>
    <x v="2"/>
    <n v="1379"/>
    <m/>
    <x v="6"/>
    <x v="3"/>
    <m/>
    <m/>
    <s v=""/>
    <m/>
    <m/>
    <s v=""/>
    <m/>
    <s v=""/>
    <m/>
    <s v=""/>
    <m/>
    <s v=""/>
    <m/>
    <m/>
    <m/>
    <m/>
    <s v=""/>
    <n v="0"/>
    <s v=""/>
    <n v="0"/>
    <s v=""/>
    <s v=""/>
    <s v=""/>
    <m/>
    <s v=""/>
    <s v=""/>
    <s v=""/>
  </r>
  <r>
    <x v="2"/>
    <n v="1380"/>
    <m/>
    <x v="6"/>
    <x v="3"/>
    <m/>
    <m/>
    <s v=""/>
    <m/>
    <m/>
    <s v=""/>
    <m/>
    <s v=""/>
    <m/>
    <s v=""/>
    <m/>
    <s v=""/>
    <m/>
    <m/>
    <m/>
    <m/>
    <s v=""/>
    <n v="0"/>
    <s v=""/>
    <n v="0"/>
    <s v=""/>
    <s v=""/>
    <s v=""/>
    <m/>
    <s v=""/>
    <s v=""/>
    <s v=""/>
  </r>
  <r>
    <x v="2"/>
    <n v="1381"/>
    <m/>
    <x v="6"/>
    <x v="3"/>
    <m/>
    <m/>
    <s v=""/>
    <m/>
    <m/>
    <s v=""/>
    <m/>
    <s v=""/>
    <m/>
    <s v=""/>
    <m/>
    <s v=""/>
    <m/>
    <m/>
    <m/>
    <m/>
    <s v=""/>
    <n v="0"/>
    <s v=""/>
    <n v="0"/>
    <s v=""/>
    <s v=""/>
    <s v=""/>
    <m/>
    <s v=""/>
    <s v=""/>
    <s v=""/>
  </r>
  <r>
    <x v="2"/>
    <n v="1382"/>
    <m/>
    <x v="6"/>
    <x v="3"/>
    <m/>
    <m/>
    <s v=""/>
    <m/>
    <m/>
    <s v=""/>
    <m/>
    <s v=""/>
    <m/>
    <s v=""/>
    <m/>
    <s v=""/>
    <m/>
    <m/>
    <m/>
    <m/>
    <s v=""/>
    <n v="0"/>
    <s v=""/>
    <n v="0"/>
    <s v=""/>
    <s v=""/>
    <s v=""/>
    <m/>
    <s v=""/>
    <s v=""/>
    <s v=""/>
  </r>
  <r>
    <x v="2"/>
    <n v="1383"/>
    <m/>
    <x v="6"/>
    <x v="3"/>
    <m/>
    <m/>
    <s v=""/>
    <m/>
    <m/>
    <s v=""/>
    <m/>
    <s v=""/>
    <m/>
    <s v=""/>
    <m/>
    <s v=""/>
    <m/>
    <m/>
    <m/>
    <m/>
    <s v=""/>
    <n v="0"/>
    <s v=""/>
    <n v="0"/>
    <s v=""/>
    <s v=""/>
    <s v=""/>
    <m/>
    <s v=""/>
    <s v=""/>
    <s v=""/>
  </r>
  <r>
    <x v="2"/>
    <n v="1384"/>
    <m/>
    <x v="6"/>
    <x v="3"/>
    <m/>
    <m/>
    <s v=""/>
    <m/>
    <m/>
    <s v=""/>
    <m/>
    <s v=""/>
    <m/>
    <s v=""/>
    <m/>
    <s v=""/>
    <m/>
    <m/>
    <m/>
    <m/>
    <s v=""/>
    <n v="0"/>
    <s v=""/>
    <n v="0"/>
    <s v=""/>
    <s v=""/>
    <s v=""/>
    <m/>
    <s v=""/>
    <s v=""/>
    <s v=""/>
  </r>
  <r>
    <x v="2"/>
    <n v="1385"/>
    <m/>
    <x v="6"/>
    <x v="3"/>
    <m/>
    <m/>
    <s v=""/>
    <m/>
    <m/>
    <s v=""/>
    <m/>
    <s v=""/>
    <m/>
    <s v=""/>
    <m/>
    <s v=""/>
    <m/>
    <m/>
    <m/>
    <m/>
    <s v=""/>
    <n v="0"/>
    <s v=""/>
    <n v="0"/>
    <s v=""/>
    <s v=""/>
    <s v=""/>
    <m/>
    <s v=""/>
    <s v=""/>
    <s v=""/>
  </r>
  <r>
    <x v="2"/>
    <n v="1386"/>
    <m/>
    <x v="6"/>
    <x v="3"/>
    <m/>
    <m/>
    <s v=""/>
    <m/>
    <m/>
    <s v=""/>
    <m/>
    <s v=""/>
    <m/>
    <s v=""/>
    <m/>
    <s v=""/>
    <m/>
    <m/>
    <m/>
    <m/>
    <s v=""/>
    <n v="0"/>
    <s v=""/>
    <n v="0"/>
    <s v=""/>
    <s v=""/>
    <s v=""/>
    <m/>
    <s v=""/>
    <s v=""/>
    <s v=""/>
  </r>
  <r>
    <x v="2"/>
    <n v="1387"/>
    <m/>
    <x v="6"/>
    <x v="3"/>
    <m/>
    <m/>
    <s v=""/>
    <m/>
    <m/>
    <s v=""/>
    <m/>
    <s v=""/>
    <m/>
    <s v=""/>
    <m/>
    <s v=""/>
    <m/>
    <m/>
    <m/>
    <m/>
    <s v=""/>
    <n v="0"/>
    <s v=""/>
    <n v="0"/>
    <s v=""/>
    <s v=""/>
    <s v=""/>
    <m/>
    <s v=""/>
    <s v=""/>
    <s v=""/>
  </r>
  <r>
    <x v="2"/>
    <n v="1388"/>
    <m/>
    <x v="6"/>
    <x v="3"/>
    <m/>
    <m/>
    <s v=""/>
    <m/>
    <m/>
    <s v=""/>
    <m/>
    <s v=""/>
    <m/>
    <s v=""/>
    <m/>
    <s v=""/>
    <m/>
    <m/>
    <m/>
    <m/>
    <s v=""/>
    <n v="0"/>
    <s v=""/>
    <n v="0"/>
    <s v=""/>
    <s v=""/>
    <s v=""/>
    <m/>
    <s v=""/>
    <s v=""/>
    <s v=""/>
  </r>
  <r>
    <x v="2"/>
    <n v="1389"/>
    <m/>
    <x v="6"/>
    <x v="3"/>
    <m/>
    <m/>
    <s v=""/>
    <m/>
    <m/>
    <s v=""/>
    <m/>
    <s v=""/>
    <m/>
    <s v=""/>
    <m/>
    <s v=""/>
    <m/>
    <m/>
    <m/>
    <m/>
    <s v=""/>
    <n v="0"/>
    <s v=""/>
    <n v="0"/>
    <s v=""/>
    <s v=""/>
    <s v=""/>
    <m/>
    <s v=""/>
    <s v=""/>
    <s v=""/>
  </r>
  <r>
    <x v="2"/>
    <n v="1390"/>
    <m/>
    <x v="6"/>
    <x v="3"/>
    <m/>
    <m/>
    <s v=""/>
    <m/>
    <m/>
    <s v=""/>
    <m/>
    <s v=""/>
    <m/>
    <s v=""/>
    <m/>
    <s v=""/>
    <m/>
    <m/>
    <m/>
    <m/>
    <s v=""/>
    <n v="0"/>
    <s v=""/>
    <n v="0"/>
    <s v=""/>
    <s v=""/>
    <s v=""/>
    <m/>
    <s v=""/>
    <s v=""/>
    <s v=""/>
  </r>
  <r>
    <x v="2"/>
    <n v="1391"/>
    <m/>
    <x v="6"/>
    <x v="3"/>
    <m/>
    <m/>
    <s v=""/>
    <m/>
    <m/>
    <s v=""/>
    <m/>
    <s v=""/>
    <m/>
    <s v=""/>
    <m/>
    <s v=""/>
    <m/>
    <m/>
    <m/>
    <m/>
    <s v=""/>
    <n v="0"/>
    <s v=""/>
    <n v="0"/>
    <s v=""/>
    <s v=""/>
    <s v=""/>
    <m/>
    <s v=""/>
    <s v=""/>
    <s v=""/>
  </r>
  <r>
    <x v="2"/>
    <n v="1392"/>
    <m/>
    <x v="6"/>
    <x v="3"/>
    <m/>
    <m/>
    <s v=""/>
    <m/>
    <m/>
    <s v=""/>
    <m/>
    <s v=""/>
    <m/>
    <s v=""/>
    <m/>
    <s v=""/>
    <m/>
    <m/>
    <m/>
    <m/>
    <s v=""/>
    <n v="0"/>
    <s v=""/>
    <n v="0"/>
    <s v=""/>
    <s v=""/>
    <s v=""/>
    <m/>
    <s v=""/>
    <s v=""/>
    <s v=""/>
  </r>
  <r>
    <x v="2"/>
    <n v="1393"/>
    <m/>
    <x v="6"/>
    <x v="3"/>
    <m/>
    <m/>
    <s v=""/>
    <m/>
    <m/>
    <s v=""/>
    <m/>
    <s v=""/>
    <m/>
    <s v=""/>
    <m/>
    <s v=""/>
    <m/>
    <m/>
    <m/>
    <m/>
    <s v=""/>
    <n v="0"/>
    <s v=""/>
    <n v="0"/>
    <s v=""/>
    <s v=""/>
    <s v=""/>
    <m/>
    <s v=""/>
    <s v=""/>
    <s v=""/>
  </r>
  <r>
    <x v="2"/>
    <n v="1394"/>
    <m/>
    <x v="6"/>
    <x v="3"/>
    <m/>
    <m/>
    <s v=""/>
    <m/>
    <m/>
    <s v=""/>
    <m/>
    <s v=""/>
    <m/>
    <s v=""/>
    <m/>
    <s v=""/>
    <m/>
    <m/>
    <m/>
    <m/>
    <s v=""/>
    <n v="0"/>
    <s v=""/>
    <n v="0"/>
    <s v=""/>
    <s v=""/>
    <s v=""/>
    <m/>
    <s v=""/>
    <s v=""/>
    <s v=""/>
  </r>
  <r>
    <x v="2"/>
    <n v="1395"/>
    <m/>
    <x v="6"/>
    <x v="3"/>
    <m/>
    <m/>
    <s v=""/>
    <m/>
    <m/>
    <s v=""/>
    <m/>
    <s v=""/>
    <m/>
    <s v=""/>
    <m/>
    <s v=""/>
    <m/>
    <m/>
    <m/>
    <m/>
    <s v=""/>
    <n v="0"/>
    <s v=""/>
    <n v="0"/>
    <s v=""/>
    <s v=""/>
    <s v=""/>
    <m/>
    <s v=""/>
    <s v=""/>
    <s v=""/>
  </r>
  <r>
    <x v="2"/>
    <n v="1396"/>
    <m/>
    <x v="6"/>
    <x v="3"/>
    <m/>
    <m/>
    <s v=""/>
    <m/>
    <m/>
    <s v=""/>
    <m/>
    <s v=""/>
    <m/>
    <s v=""/>
    <m/>
    <s v=""/>
    <m/>
    <m/>
    <m/>
    <m/>
    <s v=""/>
    <n v="0"/>
    <s v=""/>
    <n v="0"/>
    <s v=""/>
    <s v=""/>
    <s v=""/>
    <m/>
    <s v=""/>
    <s v=""/>
    <s v=""/>
  </r>
  <r>
    <x v="2"/>
    <n v="1397"/>
    <m/>
    <x v="6"/>
    <x v="3"/>
    <m/>
    <m/>
    <s v=""/>
    <m/>
    <m/>
    <s v=""/>
    <m/>
    <s v=""/>
    <m/>
    <s v=""/>
    <m/>
    <s v=""/>
    <m/>
    <m/>
    <m/>
    <m/>
    <s v=""/>
    <n v="0"/>
    <s v=""/>
    <n v="0"/>
    <s v=""/>
    <s v=""/>
    <s v=""/>
    <m/>
    <s v=""/>
    <s v=""/>
    <s v=""/>
  </r>
  <r>
    <x v="2"/>
    <n v="1398"/>
    <m/>
    <x v="6"/>
    <x v="3"/>
    <m/>
    <m/>
    <s v=""/>
    <m/>
    <m/>
    <s v=""/>
    <m/>
    <s v=""/>
    <m/>
    <s v=""/>
    <m/>
    <s v=""/>
    <m/>
    <m/>
    <m/>
    <m/>
    <s v=""/>
    <n v="0"/>
    <s v=""/>
    <n v="0"/>
    <s v=""/>
    <s v=""/>
    <s v=""/>
    <m/>
    <s v=""/>
    <s v=""/>
    <s v=""/>
  </r>
  <r>
    <x v="2"/>
    <n v="1399"/>
    <m/>
    <x v="6"/>
    <x v="3"/>
    <m/>
    <m/>
    <s v=""/>
    <m/>
    <m/>
    <s v=""/>
    <m/>
    <s v=""/>
    <m/>
    <s v=""/>
    <m/>
    <s v=""/>
    <m/>
    <m/>
    <m/>
    <m/>
    <s v=""/>
    <n v="0"/>
    <s v=""/>
    <n v="0"/>
    <s v=""/>
    <s v=""/>
    <s v=""/>
    <m/>
    <s v=""/>
    <s v=""/>
    <s v=""/>
  </r>
  <r>
    <x v="2"/>
    <n v="1400"/>
    <m/>
    <x v="6"/>
    <x v="3"/>
    <m/>
    <m/>
    <s v=""/>
    <m/>
    <m/>
    <s v=""/>
    <m/>
    <s v=""/>
    <m/>
    <s v=""/>
    <m/>
    <s v=""/>
    <m/>
    <m/>
    <m/>
    <m/>
    <s v=""/>
    <n v="0"/>
    <s v=""/>
    <n v="0"/>
    <s v=""/>
    <s v=""/>
    <s v=""/>
    <m/>
    <s v=""/>
    <s v=""/>
    <s v=""/>
  </r>
  <r>
    <x v="2"/>
    <n v="1401"/>
    <m/>
    <x v="6"/>
    <x v="3"/>
    <m/>
    <m/>
    <s v=""/>
    <m/>
    <m/>
    <s v=""/>
    <m/>
    <s v=""/>
    <m/>
    <s v=""/>
    <m/>
    <s v=""/>
    <m/>
    <m/>
    <m/>
    <m/>
    <s v=""/>
    <n v="0"/>
    <s v=""/>
    <n v="0"/>
    <s v=""/>
    <s v=""/>
    <s v=""/>
    <m/>
    <s v=""/>
    <s v=""/>
    <s v=""/>
  </r>
  <r>
    <x v="2"/>
    <n v="1402"/>
    <m/>
    <x v="6"/>
    <x v="3"/>
    <m/>
    <m/>
    <s v=""/>
    <m/>
    <m/>
    <s v=""/>
    <m/>
    <s v=""/>
    <m/>
    <s v=""/>
    <m/>
    <s v=""/>
    <m/>
    <m/>
    <m/>
    <m/>
    <s v=""/>
    <n v="0"/>
    <s v=""/>
    <n v="0"/>
    <s v=""/>
    <s v=""/>
    <s v=""/>
    <m/>
    <s v=""/>
    <s v=""/>
    <s v=""/>
  </r>
  <r>
    <x v="2"/>
    <n v="1403"/>
    <m/>
    <x v="6"/>
    <x v="3"/>
    <m/>
    <m/>
    <s v=""/>
    <m/>
    <m/>
    <s v=""/>
    <m/>
    <s v=""/>
    <m/>
    <s v=""/>
    <m/>
    <s v=""/>
    <m/>
    <m/>
    <m/>
    <m/>
    <s v=""/>
    <n v="0"/>
    <s v=""/>
    <n v="0"/>
    <s v=""/>
    <s v=""/>
    <s v=""/>
    <m/>
    <s v=""/>
    <s v=""/>
    <s v=""/>
  </r>
  <r>
    <x v="2"/>
    <n v="1404"/>
    <m/>
    <x v="6"/>
    <x v="3"/>
    <m/>
    <m/>
    <s v=""/>
    <m/>
    <m/>
    <s v=""/>
    <m/>
    <s v=""/>
    <m/>
    <s v=""/>
    <m/>
    <s v=""/>
    <m/>
    <m/>
    <m/>
    <m/>
    <s v=""/>
    <n v="0"/>
    <s v=""/>
    <n v="0"/>
    <s v=""/>
    <s v=""/>
    <s v=""/>
    <m/>
    <s v=""/>
    <s v=""/>
    <s v=""/>
  </r>
  <r>
    <x v="2"/>
    <n v="1405"/>
    <m/>
    <x v="6"/>
    <x v="3"/>
    <m/>
    <m/>
    <s v=""/>
    <m/>
    <m/>
    <s v=""/>
    <m/>
    <s v=""/>
    <m/>
    <s v=""/>
    <m/>
    <s v=""/>
    <m/>
    <m/>
    <m/>
    <m/>
    <s v=""/>
    <n v="0"/>
    <s v=""/>
    <n v="0"/>
    <s v=""/>
    <s v=""/>
    <s v=""/>
    <m/>
    <s v=""/>
    <s v=""/>
    <s v=""/>
  </r>
  <r>
    <x v="2"/>
    <n v="1406"/>
    <m/>
    <x v="6"/>
    <x v="3"/>
    <m/>
    <m/>
    <s v=""/>
    <m/>
    <m/>
    <s v=""/>
    <m/>
    <s v=""/>
    <m/>
    <s v=""/>
    <m/>
    <s v=""/>
    <m/>
    <m/>
    <m/>
    <m/>
    <s v=""/>
    <n v="0"/>
    <s v=""/>
    <n v="0"/>
    <s v=""/>
    <s v=""/>
    <s v=""/>
    <m/>
    <s v=""/>
    <s v=""/>
    <s v=""/>
  </r>
  <r>
    <x v="2"/>
    <n v="1407"/>
    <m/>
    <x v="6"/>
    <x v="3"/>
    <m/>
    <m/>
    <s v=""/>
    <m/>
    <m/>
    <s v=""/>
    <m/>
    <s v=""/>
    <m/>
    <s v=""/>
    <m/>
    <s v=""/>
    <m/>
    <m/>
    <m/>
    <m/>
    <s v=""/>
    <n v="0"/>
    <s v=""/>
    <n v="0"/>
    <s v=""/>
    <s v=""/>
    <s v=""/>
    <m/>
    <s v=""/>
    <s v=""/>
    <s v=""/>
  </r>
  <r>
    <x v="2"/>
    <n v="1408"/>
    <m/>
    <x v="6"/>
    <x v="3"/>
    <m/>
    <m/>
    <s v=""/>
    <m/>
    <m/>
    <s v=""/>
    <m/>
    <s v=""/>
    <m/>
    <s v=""/>
    <m/>
    <s v=""/>
    <m/>
    <m/>
    <m/>
    <m/>
    <s v=""/>
    <n v="0"/>
    <s v=""/>
    <n v="0"/>
    <s v=""/>
    <s v=""/>
    <s v=""/>
    <m/>
    <s v=""/>
    <s v=""/>
    <s v=""/>
  </r>
  <r>
    <x v="2"/>
    <n v="1409"/>
    <m/>
    <x v="6"/>
    <x v="3"/>
    <m/>
    <m/>
    <s v=""/>
    <m/>
    <m/>
    <s v=""/>
    <m/>
    <s v=""/>
    <m/>
    <s v=""/>
    <m/>
    <s v=""/>
    <m/>
    <m/>
    <m/>
    <m/>
    <s v=""/>
    <n v="0"/>
    <s v=""/>
    <n v="0"/>
    <s v=""/>
    <s v=""/>
    <s v=""/>
    <m/>
    <s v=""/>
    <s v=""/>
    <s v=""/>
  </r>
  <r>
    <x v="2"/>
    <n v="1410"/>
    <m/>
    <x v="6"/>
    <x v="3"/>
    <m/>
    <m/>
    <s v=""/>
    <m/>
    <m/>
    <s v=""/>
    <m/>
    <s v=""/>
    <m/>
    <s v=""/>
    <m/>
    <s v=""/>
    <m/>
    <m/>
    <m/>
    <m/>
    <s v=""/>
    <n v="0"/>
    <s v=""/>
    <n v="0"/>
    <s v=""/>
    <s v=""/>
    <s v=""/>
    <m/>
    <s v=""/>
    <s v=""/>
    <s v=""/>
  </r>
  <r>
    <x v="2"/>
    <n v="1411"/>
    <m/>
    <x v="6"/>
    <x v="3"/>
    <m/>
    <m/>
    <s v=""/>
    <m/>
    <m/>
    <s v=""/>
    <m/>
    <s v=""/>
    <m/>
    <s v=""/>
    <m/>
    <s v=""/>
    <m/>
    <m/>
    <m/>
    <m/>
    <s v=""/>
    <n v="0"/>
    <s v=""/>
    <n v="0"/>
    <s v=""/>
    <s v=""/>
    <s v=""/>
    <m/>
    <s v=""/>
    <s v=""/>
    <s v=""/>
  </r>
  <r>
    <x v="2"/>
    <n v="1412"/>
    <m/>
    <x v="6"/>
    <x v="3"/>
    <m/>
    <m/>
    <s v=""/>
    <m/>
    <m/>
    <s v=""/>
    <m/>
    <s v=""/>
    <m/>
    <s v=""/>
    <m/>
    <s v=""/>
    <m/>
    <m/>
    <m/>
    <m/>
    <s v=""/>
    <n v="0"/>
    <s v=""/>
    <n v="0"/>
    <s v=""/>
    <s v=""/>
    <s v=""/>
    <m/>
    <s v=""/>
    <s v=""/>
    <s v=""/>
  </r>
  <r>
    <x v="2"/>
    <n v="1413"/>
    <m/>
    <x v="6"/>
    <x v="3"/>
    <m/>
    <m/>
    <s v=""/>
    <m/>
    <m/>
    <s v=""/>
    <m/>
    <s v=""/>
    <m/>
    <s v=""/>
    <m/>
    <s v=""/>
    <m/>
    <m/>
    <m/>
    <m/>
    <s v=""/>
    <n v="0"/>
    <s v=""/>
    <n v="0"/>
    <s v=""/>
    <s v=""/>
    <s v=""/>
    <m/>
    <s v=""/>
    <s v=""/>
    <s v=""/>
  </r>
  <r>
    <x v="2"/>
    <n v="1414"/>
    <m/>
    <x v="6"/>
    <x v="3"/>
    <m/>
    <m/>
    <s v=""/>
    <m/>
    <m/>
    <s v=""/>
    <m/>
    <s v=""/>
    <m/>
    <s v=""/>
    <m/>
    <s v=""/>
    <m/>
    <m/>
    <m/>
    <m/>
    <s v=""/>
    <n v="0"/>
    <s v=""/>
    <n v="0"/>
    <s v=""/>
    <s v=""/>
    <s v=""/>
    <m/>
    <s v=""/>
    <s v=""/>
    <s v=""/>
  </r>
  <r>
    <x v="2"/>
    <n v="1415"/>
    <m/>
    <x v="6"/>
    <x v="3"/>
    <m/>
    <m/>
    <s v=""/>
    <m/>
    <m/>
    <s v=""/>
    <m/>
    <s v=""/>
    <m/>
    <s v=""/>
    <m/>
    <s v=""/>
    <m/>
    <m/>
    <m/>
    <m/>
    <s v=""/>
    <n v="0"/>
    <s v=""/>
    <n v="0"/>
    <s v=""/>
    <s v=""/>
    <s v=""/>
    <m/>
    <s v=""/>
    <s v=""/>
    <s v=""/>
  </r>
  <r>
    <x v="2"/>
    <n v="1416"/>
    <m/>
    <x v="6"/>
    <x v="3"/>
    <m/>
    <m/>
    <s v=""/>
    <m/>
    <m/>
    <s v=""/>
    <m/>
    <s v=""/>
    <m/>
    <s v=""/>
    <m/>
    <s v=""/>
    <m/>
    <m/>
    <m/>
    <m/>
    <s v=""/>
    <n v="0"/>
    <s v=""/>
    <n v="0"/>
    <s v=""/>
    <s v=""/>
    <s v=""/>
    <m/>
    <s v=""/>
    <s v=""/>
    <s v=""/>
  </r>
  <r>
    <x v="2"/>
    <n v="1417"/>
    <m/>
    <x v="6"/>
    <x v="3"/>
    <m/>
    <m/>
    <s v=""/>
    <m/>
    <m/>
    <s v=""/>
    <m/>
    <s v=""/>
    <m/>
    <s v=""/>
    <m/>
    <s v=""/>
    <m/>
    <m/>
    <m/>
    <m/>
    <s v=""/>
    <n v="0"/>
    <s v=""/>
    <n v="0"/>
    <s v=""/>
    <s v=""/>
    <s v=""/>
    <m/>
    <s v=""/>
    <s v=""/>
    <s v=""/>
  </r>
  <r>
    <x v="2"/>
    <n v="1418"/>
    <m/>
    <x v="6"/>
    <x v="3"/>
    <m/>
    <m/>
    <s v=""/>
    <m/>
    <m/>
    <s v=""/>
    <m/>
    <s v=""/>
    <m/>
    <s v=""/>
    <m/>
    <s v=""/>
    <m/>
    <m/>
    <m/>
    <m/>
    <s v=""/>
    <n v="0"/>
    <s v=""/>
    <n v="0"/>
    <s v=""/>
    <s v=""/>
    <s v=""/>
    <m/>
    <s v=""/>
    <s v=""/>
    <s v=""/>
  </r>
  <r>
    <x v="2"/>
    <n v="1419"/>
    <m/>
    <x v="6"/>
    <x v="3"/>
    <m/>
    <m/>
    <s v=""/>
    <m/>
    <m/>
    <s v=""/>
    <m/>
    <s v=""/>
    <m/>
    <s v=""/>
    <m/>
    <s v=""/>
    <m/>
    <m/>
    <m/>
    <m/>
    <s v=""/>
    <n v="0"/>
    <s v=""/>
    <n v="0"/>
    <s v=""/>
    <s v=""/>
    <s v=""/>
    <m/>
    <s v=""/>
    <s v=""/>
    <s v=""/>
  </r>
  <r>
    <x v="2"/>
    <n v="1420"/>
    <m/>
    <x v="6"/>
    <x v="3"/>
    <m/>
    <m/>
    <s v=""/>
    <m/>
    <m/>
    <s v=""/>
    <m/>
    <s v=""/>
    <m/>
    <s v=""/>
    <m/>
    <s v=""/>
    <m/>
    <m/>
    <m/>
    <m/>
    <s v=""/>
    <n v="0"/>
    <s v=""/>
    <n v="0"/>
    <s v=""/>
    <s v=""/>
    <s v=""/>
    <m/>
    <s v=""/>
    <s v=""/>
    <s v=""/>
  </r>
  <r>
    <x v="2"/>
    <n v="1421"/>
    <m/>
    <x v="6"/>
    <x v="3"/>
    <m/>
    <m/>
    <s v=""/>
    <m/>
    <m/>
    <s v=""/>
    <m/>
    <s v=""/>
    <m/>
    <s v=""/>
    <m/>
    <s v=""/>
    <m/>
    <m/>
    <m/>
    <m/>
    <s v=""/>
    <n v="0"/>
    <s v=""/>
    <n v="0"/>
    <s v=""/>
    <s v=""/>
    <s v=""/>
    <m/>
    <s v=""/>
    <s v=""/>
    <s v=""/>
  </r>
  <r>
    <x v="2"/>
    <n v="1422"/>
    <m/>
    <x v="6"/>
    <x v="3"/>
    <m/>
    <m/>
    <s v=""/>
    <m/>
    <m/>
    <s v=""/>
    <m/>
    <s v=""/>
    <m/>
    <s v=""/>
    <m/>
    <s v=""/>
    <m/>
    <m/>
    <m/>
    <m/>
    <s v=""/>
    <n v="0"/>
    <s v=""/>
    <n v="0"/>
    <s v=""/>
    <s v=""/>
    <s v=""/>
    <m/>
    <s v=""/>
    <s v=""/>
    <s v=""/>
  </r>
  <r>
    <x v="2"/>
    <n v="1423"/>
    <m/>
    <x v="6"/>
    <x v="3"/>
    <m/>
    <m/>
    <s v=""/>
    <m/>
    <m/>
    <s v=""/>
    <m/>
    <s v=""/>
    <m/>
    <s v=""/>
    <m/>
    <s v=""/>
    <m/>
    <m/>
    <m/>
    <m/>
    <s v=""/>
    <n v="0"/>
    <s v=""/>
    <n v="0"/>
    <s v=""/>
    <s v=""/>
    <s v=""/>
    <m/>
    <s v=""/>
    <s v=""/>
    <s v=""/>
  </r>
  <r>
    <x v="2"/>
    <n v="1424"/>
    <m/>
    <x v="6"/>
    <x v="3"/>
    <m/>
    <m/>
    <s v=""/>
    <m/>
    <m/>
    <s v=""/>
    <m/>
    <s v=""/>
    <m/>
    <s v=""/>
    <m/>
    <s v=""/>
    <m/>
    <m/>
    <m/>
    <m/>
    <s v=""/>
    <n v="0"/>
    <s v=""/>
    <n v="0"/>
    <s v=""/>
    <s v=""/>
    <s v=""/>
    <m/>
    <s v=""/>
    <s v=""/>
    <s v=""/>
  </r>
  <r>
    <x v="2"/>
    <n v="1425"/>
    <m/>
    <x v="6"/>
    <x v="3"/>
    <m/>
    <m/>
    <s v=""/>
    <m/>
    <m/>
    <s v=""/>
    <m/>
    <s v=""/>
    <m/>
    <s v=""/>
    <m/>
    <s v=""/>
    <m/>
    <m/>
    <m/>
    <m/>
    <s v=""/>
    <n v="0"/>
    <s v=""/>
    <n v="0"/>
    <s v=""/>
    <s v=""/>
    <s v=""/>
    <m/>
    <s v=""/>
    <s v=""/>
    <s v=""/>
  </r>
  <r>
    <x v="2"/>
    <n v="1426"/>
    <m/>
    <x v="6"/>
    <x v="3"/>
    <m/>
    <m/>
    <s v=""/>
    <m/>
    <m/>
    <s v=""/>
    <m/>
    <s v=""/>
    <m/>
    <s v=""/>
    <m/>
    <s v=""/>
    <m/>
    <m/>
    <m/>
    <m/>
    <s v=""/>
    <n v="0"/>
    <s v=""/>
    <n v="0"/>
    <s v=""/>
    <s v=""/>
    <s v=""/>
    <m/>
    <s v=""/>
    <s v=""/>
    <s v=""/>
  </r>
  <r>
    <x v="2"/>
    <n v="1427"/>
    <m/>
    <x v="6"/>
    <x v="3"/>
    <m/>
    <m/>
    <s v=""/>
    <m/>
    <m/>
    <s v=""/>
    <m/>
    <s v=""/>
    <m/>
    <s v=""/>
    <m/>
    <s v=""/>
    <m/>
    <m/>
    <m/>
    <m/>
    <s v=""/>
    <n v="0"/>
    <s v=""/>
    <n v="0"/>
    <s v=""/>
    <s v=""/>
    <s v=""/>
    <m/>
    <s v=""/>
    <s v=""/>
    <s v=""/>
  </r>
  <r>
    <x v="2"/>
    <n v="1428"/>
    <m/>
    <x v="6"/>
    <x v="3"/>
    <m/>
    <m/>
    <s v=""/>
    <m/>
    <m/>
    <s v=""/>
    <m/>
    <s v=""/>
    <m/>
    <s v=""/>
    <m/>
    <s v=""/>
    <m/>
    <m/>
    <m/>
    <m/>
    <s v=""/>
    <n v="0"/>
    <s v=""/>
    <n v="0"/>
    <s v=""/>
    <s v=""/>
    <s v=""/>
    <m/>
    <s v=""/>
    <s v=""/>
    <s v=""/>
  </r>
  <r>
    <x v="2"/>
    <n v="1429"/>
    <m/>
    <x v="6"/>
    <x v="3"/>
    <m/>
    <m/>
    <s v=""/>
    <m/>
    <m/>
    <s v=""/>
    <m/>
    <s v=""/>
    <m/>
    <s v=""/>
    <m/>
    <s v=""/>
    <m/>
    <m/>
    <m/>
    <m/>
    <s v=""/>
    <n v="0"/>
    <s v=""/>
    <n v="0"/>
    <s v=""/>
    <s v=""/>
    <s v=""/>
    <m/>
    <s v=""/>
    <s v=""/>
    <s v=""/>
  </r>
  <r>
    <x v="2"/>
    <n v="1430"/>
    <m/>
    <x v="6"/>
    <x v="3"/>
    <m/>
    <m/>
    <s v=""/>
    <m/>
    <m/>
    <s v=""/>
    <m/>
    <s v=""/>
    <m/>
    <s v=""/>
    <m/>
    <s v=""/>
    <m/>
    <m/>
    <m/>
    <m/>
    <s v=""/>
    <n v="0"/>
    <s v=""/>
    <n v="0"/>
    <s v=""/>
    <s v=""/>
    <s v=""/>
    <m/>
    <s v=""/>
    <s v=""/>
    <s v=""/>
  </r>
  <r>
    <x v="2"/>
    <n v="1431"/>
    <m/>
    <x v="6"/>
    <x v="3"/>
    <m/>
    <m/>
    <s v=""/>
    <m/>
    <m/>
    <s v=""/>
    <m/>
    <s v=""/>
    <m/>
    <s v=""/>
    <m/>
    <s v=""/>
    <m/>
    <m/>
    <m/>
    <m/>
    <s v=""/>
    <n v="0"/>
    <s v=""/>
    <n v="0"/>
    <s v=""/>
    <s v=""/>
    <s v=""/>
    <m/>
    <s v=""/>
    <s v=""/>
    <s v=""/>
  </r>
  <r>
    <x v="2"/>
    <n v="1432"/>
    <m/>
    <x v="6"/>
    <x v="3"/>
    <m/>
    <m/>
    <s v=""/>
    <m/>
    <m/>
    <s v=""/>
    <m/>
    <s v=""/>
    <m/>
    <s v=""/>
    <m/>
    <s v=""/>
    <m/>
    <m/>
    <m/>
    <m/>
    <s v=""/>
    <n v="0"/>
    <s v=""/>
    <n v="0"/>
    <s v=""/>
    <s v=""/>
    <s v=""/>
    <m/>
    <s v=""/>
    <s v=""/>
    <s v=""/>
  </r>
  <r>
    <x v="2"/>
    <n v="1433"/>
    <m/>
    <x v="6"/>
    <x v="3"/>
    <m/>
    <m/>
    <s v=""/>
    <m/>
    <m/>
    <s v=""/>
    <m/>
    <s v=""/>
    <m/>
    <s v=""/>
    <m/>
    <s v=""/>
    <m/>
    <m/>
    <m/>
    <m/>
    <s v=""/>
    <n v="0"/>
    <s v=""/>
    <n v="0"/>
    <s v=""/>
    <s v=""/>
    <s v=""/>
    <m/>
    <s v=""/>
    <s v=""/>
    <s v=""/>
  </r>
  <r>
    <x v="2"/>
    <n v="1434"/>
    <m/>
    <x v="6"/>
    <x v="3"/>
    <m/>
    <m/>
    <s v=""/>
    <m/>
    <m/>
    <s v=""/>
    <m/>
    <s v=""/>
    <m/>
    <s v=""/>
    <m/>
    <s v=""/>
    <m/>
    <m/>
    <m/>
    <m/>
    <s v=""/>
    <n v="0"/>
    <s v=""/>
    <n v="0"/>
    <s v=""/>
    <s v=""/>
    <s v=""/>
    <m/>
    <s v=""/>
    <s v=""/>
    <s v=""/>
  </r>
  <r>
    <x v="2"/>
    <n v="1435"/>
    <m/>
    <x v="6"/>
    <x v="3"/>
    <m/>
    <m/>
    <s v=""/>
    <m/>
    <m/>
    <s v=""/>
    <m/>
    <s v=""/>
    <m/>
    <s v=""/>
    <m/>
    <s v=""/>
    <m/>
    <m/>
    <m/>
    <m/>
    <s v=""/>
    <n v="0"/>
    <s v=""/>
    <n v="0"/>
    <s v=""/>
    <s v=""/>
    <s v=""/>
    <m/>
    <s v=""/>
    <s v=""/>
    <s v=""/>
  </r>
  <r>
    <x v="2"/>
    <n v="1436"/>
    <m/>
    <x v="6"/>
    <x v="3"/>
    <m/>
    <m/>
    <s v=""/>
    <m/>
    <m/>
    <s v=""/>
    <m/>
    <s v=""/>
    <m/>
    <s v=""/>
    <m/>
    <s v=""/>
    <m/>
    <m/>
    <m/>
    <m/>
    <s v=""/>
    <n v="0"/>
    <s v=""/>
    <n v="0"/>
    <s v=""/>
    <s v=""/>
    <s v=""/>
    <m/>
    <s v=""/>
    <s v=""/>
    <s v=""/>
  </r>
  <r>
    <x v="2"/>
    <n v="1437"/>
    <m/>
    <x v="6"/>
    <x v="3"/>
    <m/>
    <m/>
    <s v=""/>
    <m/>
    <m/>
    <s v=""/>
    <m/>
    <s v=""/>
    <m/>
    <s v=""/>
    <m/>
    <s v=""/>
    <m/>
    <m/>
    <m/>
    <m/>
    <s v=""/>
    <n v="0"/>
    <s v=""/>
    <n v="0"/>
    <s v=""/>
    <s v=""/>
    <s v=""/>
    <m/>
    <s v=""/>
    <s v=""/>
    <s v=""/>
  </r>
  <r>
    <x v="2"/>
    <n v="1438"/>
    <m/>
    <x v="6"/>
    <x v="3"/>
    <m/>
    <m/>
    <s v=""/>
    <m/>
    <m/>
    <s v=""/>
    <m/>
    <s v=""/>
    <m/>
    <s v=""/>
    <m/>
    <s v=""/>
    <m/>
    <m/>
    <m/>
    <m/>
    <s v=""/>
    <n v="0"/>
    <s v=""/>
    <n v="0"/>
    <s v=""/>
    <s v=""/>
    <s v=""/>
    <m/>
    <s v=""/>
    <s v=""/>
    <s v=""/>
  </r>
  <r>
    <x v="2"/>
    <n v="1439"/>
    <m/>
    <x v="6"/>
    <x v="3"/>
    <m/>
    <m/>
    <s v=""/>
    <m/>
    <m/>
    <s v=""/>
    <m/>
    <s v=""/>
    <m/>
    <s v=""/>
    <m/>
    <s v=""/>
    <m/>
    <m/>
    <m/>
    <m/>
    <s v=""/>
    <n v="0"/>
    <s v=""/>
    <n v="0"/>
    <s v=""/>
    <s v=""/>
    <s v=""/>
    <m/>
    <s v=""/>
    <s v=""/>
    <s v=""/>
  </r>
  <r>
    <x v="2"/>
    <n v="1440"/>
    <m/>
    <x v="6"/>
    <x v="3"/>
    <m/>
    <m/>
    <s v=""/>
    <m/>
    <m/>
    <s v=""/>
    <m/>
    <s v=""/>
    <m/>
    <s v=""/>
    <m/>
    <s v=""/>
    <m/>
    <m/>
    <m/>
    <m/>
    <s v=""/>
    <n v="0"/>
    <s v=""/>
    <n v="0"/>
    <s v=""/>
    <s v=""/>
    <s v=""/>
    <m/>
    <s v=""/>
    <s v=""/>
    <s v=""/>
  </r>
  <r>
    <x v="2"/>
    <n v="1441"/>
    <m/>
    <x v="6"/>
    <x v="3"/>
    <m/>
    <m/>
    <s v=""/>
    <m/>
    <m/>
    <s v=""/>
    <m/>
    <s v=""/>
    <m/>
    <s v=""/>
    <m/>
    <s v=""/>
    <m/>
    <m/>
    <m/>
    <m/>
    <s v=""/>
    <n v="0"/>
    <s v=""/>
    <n v="0"/>
    <s v=""/>
    <s v=""/>
    <s v=""/>
    <m/>
    <s v=""/>
    <s v=""/>
    <s v=""/>
  </r>
  <r>
    <x v="2"/>
    <n v="1442"/>
    <m/>
    <x v="6"/>
    <x v="3"/>
    <m/>
    <m/>
    <s v=""/>
    <m/>
    <m/>
    <s v=""/>
    <m/>
    <s v=""/>
    <m/>
    <s v=""/>
    <m/>
    <s v=""/>
    <m/>
    <m/>
    <m/>
    <m/>
    <s v=""/>
    <n v="0"/>
    <s v=""/>
    <n v="0"/>
    <s v=""/>
    <s v=""/>
    <s v=""/>
    <m/>
    <s v=""/>
    <s v=""/>
    <s v=""/>
  </r>
  <r>
    <x v="2"/>
    <n v="1443"/>
    <m/>
    <x v="6"/>
    <x v="3"/>
    <m/>
    <m/>
    <s v=""/>
    <m/>
    <m/>
    <s v=""/>
    <m/>
    <s v=""/>
    <m/>
    <s v=""/>
    <m/>
    <s v=""/>
    <m/>
    <m/>
    <m/>
    <m/>
    <s v=""/>
    <n v="0"/>
    <s v=""/>
    <n v="0"/>
    <s v=""/>
    <s v=""/>
    <s v=""/>
    <m/>
    <s v=""/>
    <s v=""/>
    <s v=""/>
  </r>
  <r>
    <x v="2"/>
    <n v="1444"/>
    <m/>
    <x v="6"/>
    <x v="3"/>
    <m/>
    <m/>
    <s v=""/>
    <m/>
    <m/>
    <s v=""/>
    <m/>
    <s v=""/>
    <m/>
    <s v=""/>
    <m/>
    <s v=""/>
    <m/>
    <m/>
    <m/>
    <m/>
    <s v=""/>
    <n v="0"/>
    <s v=""/>
    <n v="0"/>
    <s v=""/>
    <s v=""/>
    <s v=""/>
    <m/>
    <s v=""/>
    <s v=""/>
    <s v=""/>
  </r>
  <r>
    <x v="2"/>
    <n v="1445"/>
    <m/>
    <x v="6"/>
    <x v="3"/>
    <m/>
    <m/>
    <s v=""/>
    <m/>
    <m/>
    <s v=""/>
    <m/>
    <s v=""/>
    <m/>
    <s v=""/>
    <m/>
    <s v=""/>
    <m/>
    <m/>
    <m/>
    <m/>
    <s v=""/>
    <n v="0"/>
    <s v=""/>
    <n v="0"/>
    <s v=""/>
    <s v=""/>
    <s v=""/>
    <m/>
    <s v=""/>
    <s v=""/>
    <s v=""/>
  </r>
  <r>
    <x v="2"/>
    <n v="1446"/>
    <m/>
    <x v="6"/>
    <x v="3"/>
    <m/>
    <m/>
    <s v=""/>
    <m/>
    <m/>
    <s v=""/>
    <m/>
    <s v=""/>
    <m/>
    <s v=""/>
    <m/>
    <s v=""/>
    <m/>
    <m/>
    <m/>
    <m/>
    <s v=""/>
    <n v="0"/>
    <s v=""/>
    <n v="0"/>
    <s v=""/>
    <s v=""/>
    <s v=""/>
    <m/>
    <s v=""/>
    <s v=""/>
    <s v=""/>
  </r>
  <r>
    <x v="2"/>
    <n v="1447"/>
    <m/>
    <x v="6"/>
    <x v="3"/>
    <m/>
    <m/>
    <s v=""/>
    <m/>
    <m/>
    <s v=""/>
    <m/>
    <s v=""/>
    <m/>
    <s v=""/>
    <m/>
    <s v=""/>
    <m/>
    <m/>
    <m/>
    <m/>
    <s v=""/>
    <n v="0"/>
    <s v=""/>
    <n v="0"/>
    <s v=""/>
    <s v=""/>
    <s v=""/>
    <m/>
    <s v=""/>
    <s v=""/>
    <s v=""/>
  </r>
  <r>
    <x v="2"/>
    <n v="1448"/>
    <m/>
    <x v="6"/>
    <x v="3"/>
    <m/>
    <m/>
    <s v=""/>
    <m/>
    <m/>
    <s v=""/>
    <m/>
    <s v=""/>
    <m/>
    <s v=""/>
    <m/>
    <s v=""/>
    <m/>
    <m/>
    <m/>
    <m/>
    <s v=""/>
    <n v="0"/>
    <s v=""/>
    <n v="0"/>
    <s v=""/>
    <s v=""/>
    <s v=""/>
    <m/>
    <s v=""/>
    <s v=""/>
    <s v=""/>
  </r>
  <r>
    <x v="2"/>
    <n v="1449"/>
    <m/>
    <x v="6"/>
    <x v="3"/>
    <m/>
    <m/>
    <s v=""/>
    <m/>
    <m/>
    <s v=""/>
    <m/>
    <s v=""/>
    <m/>
    <s v=""/>
    <m/>
    <s v=""/>
    <m/>
    <m/>
    <m/>
    <m/>
    <s v=""/>
    <n v="0"/>
    <s v=""/>
    <n v="0"/>
    <s v=""/>
    <s v=""/>
    <s v=""/>
    <m/>
    <s v=""/>
    <s v=""/>
    <s v=""/>
  </r>
  <r>
    <x v="2"/>
    <n v="1450"/>
    <m/>
    <x v="6"/>
    <x v="3"/>
    <m/>
    <m/>
    <s v=""/>
    <m/>
    <m/>
    <s v=""/>
    <m/>
    <s v=""/>
    <m/>
    <s v=""/>
    <m/>
    <s v=""/>
    <m/>
    <m/>
    <m/>
    <m/>
    <s v=""/>
    <n v="0"/>
    <s v=""/>
    <n v="0"/>
    <s v=""/>
    <s v=""/>
    <s v=""/>
    <m/>
    <s v=""/>
    <s v=""/>
    <s v=""/>
  </r>
  <r>
    <x v="2"/>
    <n v="1451"/>
    <m/>
    <x v="6"/>
    <x v="3"/>
    <m/>
    <m/>
    <s v=""/>
    <m/>
    <m/>
    <s v=""/>
    <m/>
    <s v=""/>
    <m/>
    <s v=""/>
    <m/>
    <s v=""/>
    <m/>
    <m/>
    <m/>
    <m/>
    <s v=""/>
    <n v="0"/>
    <s v=""/>
    <n v="0"/>
    <s v=""/>
    <s v=""/>
    <s v=""/>
    <m/>
    <s v=""/>
    <s v=""/>
    <s v=""/>
  </r>
  <r>
    <x v="2"/>
    <n v="1452"/>
    <m/>
    <x v="6"/>
    <x v="3"/>
    <m/>
    <m/>
    <s v=""/>
    <m/>
    <m/>
    <s v=""/>
    <m/>
    <s v=""/>
    <m/>
    <s v=""/>
    <m/>
    <s v=""/>
    <m/>
    <m/>
    <m/>
    <m/>
    <s v=""/>
    <n v="0"/>
    <s v=""/>
    <n v="0"/>
    <s v=""/>
    <s v=""/>
    <s v=""/>
    <m/>
    <s v=""/>
    <s v=""/>
    <s v=""/>
  </r>
  <r>
    <x v="2"/>
    <n v="1453"/>
    <m/>
    <x v="6"/>
    <x v="3"/>
    <m/>
    <m/>
    <s v=""/>
    <m/>
    <m/>
    <s v=""/>
    <m/>
    <s v=""/>
    <m/>
    <s v=""/>
    <m/>
    <s v=""/>
    <m/>
    <m/>
    <m/>
    <m/>
    <s v=""/>
    <n v="0"/>
    <s v=""/>
    <n v="0"/>
    <s v=""/>
    <s v=""/>
    <s v=""/>
    <m/>
    <s v=""/>
    <s v=""/>
    <s v=""/>
  </r>
  <r>
    <x v="2"/>
    <n v="1454"/>
    <m/>
    <x v="6"/>
    <x v="3"/>
    <m/>
    <m/>
    <s v=""/>
    <m/>
    <m/>
    <s v=""/>
    <m/>
    <s v=""/>
    <m/>
    <s v=""/>
    <m/>
    <s v=""/>
    <m/>
    <m/>
    <m/>
    <m/>
    <s v=""/>
    <n v="0"/>
    <s v=""/>
    <n v="0"/>
    <s v=""/>
    <s v=""/>
    <s v=""/>
    <m/>
    <s v=""/>
    <s v=""/>
    <s v=""/>
  </r>
  <r>
    <x v="2"/>
    <n v="1455"/>
    <m/>
    <x v="6"/>
    <x v="3"/>
    <m/>
    <m/>
    <s v=""/>
    <m/>
    <m/>
    <s v=""/>
    <m/>
    <s v=""/>
    <m/>
    <s v=""/>
    <m/>
    <s v=""/>
    <m/>
    <m/>
    <m/>
    <m/>
    <s v=""/>
    <n v="0"/>
    <s v=""/>
    <n v="0"/>
    <s v=""/>
    <s v=""/>
    <s v=""/>
    <m/>
    <s v=""/>
    <s v=""/>
    <s v=""/>
  </r>
  <r>
    <x v="2"/>
    <n v="1456"/>
    <m/>
    <x v="6"/>
    <x v="3"/>
    <m/>
    <m/>
    <s v=""/>
    <m/>
    <m/>
    <s v=""/>
    <m/>
    <s v=""/>
    <m/>
    <s v=""/>
    <m/>
    <s v=""/>
    <m/>
    <m/>
    <m/>
    <m/>
    <s v=""/>
    <n v="0"/>
    <s v=""/>
    <n v="0"/>
    <s v=""/>
    <s v=""/>
    <s v=""/>
    <m/>
    <s v=""/>
    <s v=""/>
    <s v=""/>
  </r>
  <r>
    <x v="2"/>
    <n v="1457"/>
    <m/>
    <x v="6"/>
    <x v="3"/>
    <m/>
    <m/>
    <s v=""/>
    <m/>
    <m/>
    <s v=""/>
    <m/>
    <s v=""/>
    <m/>
    <s v=""/>
    <m/>
    <s v=""/>
    <m/>
    <m/>
    <m/>
    <m/>
    <s v=""/>
    <n v="0"/>
    <s v=""/>
    <n v="0"/>
    <s v=""/>
    <s v=""/>
    <s v=""/>
    <m/>
    <s v=""/>
    <s v=""/>
    <s v=""/>
  </r>
  <r>
    <x v="2"/>
    <n v="1458"/>
    <m/>
    <x v="6"/>
    <x v="3"/>
    <m/>
    <m/>
    <s v=""/>
    <m/>
    <m/>
    <s v=""/>
    <m/>
    <s v=""/>
    <m/>
    <s v=""/>
    <m/>
    <s v=""/>
    <m/>
    <m/>
    <m/>
    <m/>
    <s v=""/>
    <n v="0"/>
    <s v=""/>
    <n v="0"/>
    <s v=""/>
    <s v=""/>
    <s v=""/>
    <m/>
    <s v=""/>
    <s v=""/>
    <s v=""/>
  </r>
  <r>
    <x v="2"/>
    <n v="1459"/>
    <m/>
    <x v="6"/>
    <x v="3"/>
    <m/>
    <m/>
    <s v=""/>
    <m/>
    <m/>
    <s v=""/>
    <m/>
    <s v=""/>
    <m/>
    <s v=""/>
    <m/>
    <s v=""/>
    <m/>
    <m/>
    <m/>
    <m/>
    <s v=""/>
    <n v="0"/>
    <s v=""/>
    <n v="0"/>
    <s v=""/>
    <s v=""/>
    <s v=""/>
    <m/>
    <s v=""/>
    <s v=""/>
    <s v=""/>
  </r>
  <r>
    <x v="2"/>
    <n v="1460"/>
    <m/>
    <x v="6"/>
    <x v="3"/>
    <m/>
    <m/>
    <s v=""/>
    <m/>
    <m/>
    <s v=""/>
    <m/>
    <s v=""/>
    <m/>
    <s v=""/>
    <m/>
    <s v=""/>
    <m/>
    <m/>
    <m/>
    <m/>
    <s v=""/>
    <n v="0"/>
    <s v=""/>
    <n v="0"/>
    <s v=""/>
    <s v=""/>
    <s v=""/>
    <m/>
    <s v=""/>
    <s v=""/>
    <s v=""/>
  </r>
  <r>
    <x v="2"/>
    <n v="1461"/>
    <m/>
    <x v="6"/>
    <x v="3"/>
    <m/>
    <m/>
    <s v=""/>
    <m/>
    <m/>
    <s v=""/>
    <m/>
    <s v=""/>
    <m/>
    <s v=""/>
    <m/>
    <s v=""/>
    <m/>
    <m/>
    <m/>
    <m/>
    <s v=""/>
    <n v="0"/>
    <s v=""/>
    <n v="0"/>
    <s v=""/>
    <s v=""/>
    <s v=""/>
    <m/>
    <s v=""/>
    <s v=""/>
    <s v=""/>
  </r>
  <r>
    <x v="2"/>
    <n v="1462"/>
    <m/>
    <x v="6"/>
    <x v="3"/>
    <m/>
    <m/>
    <s v=""/>
    <m/>
    <m/>
    <s v=""/>
    <m/>
    <s v=""/>
    <m/>
    <s v=""/>
    <m/>
    <s v=""/>
    <m/>
    <m/>
    <m/>
    <m/>
    <s v=""/>
    <n v="0"/>
    <s v=""/>
    <n v="0"/>
    <s v=""/>
    <s v=""/>
    <s v=""/>
    <m/>
    <s v=""/>
    <s v=""/>
    <s v=""/>
  </r>
  <r>
    <x v="2"/>
    <n v="1463"/>
    <m/>
    <x v="6"/>
    <x v="3"/>
    <m/>
    <m/>
    <s v=""/>
    <m/>
    <m/>
    <s v=""/>
    <m/>
    <s v=""/>
    <m/>
    <s v=""/>
    <m/>
    <s v=""/>
    <m/>
    <m/>
    <m/>
    <m/>
    <s v=""/>
    <n v="0"/>
    <s v=""/>
    <n v="0"/>
    <s v=""/>
    <s v=""/>
    <s v=""/>
    <m/>
    <s v=""/>
    <s v=""/>
    <s v=""/>
  </r>
  <r>
    <x v="2"/>
    <n v="1464"/>
    <m/>
    <x v="6"/>
    <x v="3"/>
    <m/>
    <m/>
    <s v=""/>
    <m/>
    <m/>
    <s v=""/>
    <m/>
    <s v=""/>
    <m/>
    <s v=""/>
    <m/>
    <s v=""/>
    <m/>
    <m/>
    <m/>
    <m/>
    <s v=""/>
    <n v="0"/>
    <s v=""/>
    <n v="0"/>
    <s v=""/>
    <s v=""/>
    <s v=""/>
    <m/>
    <s v=""/>
    <s v=""/>
    <s v=""/>
  </r>
  <r>
    <x v="2"/>
    <n v="1465"/>
    <m/>
    <x v="6"/>
    <x v="3"/>
    <m/>
    <m/>
    <s v=""/>
    <m/>
    <m/>
    <s v=""/>
    <m/>
    <s v=""/>
    <m/>
    <s v=""/>
    <m/>
    <s v=""/>
    <m/>
    <m/>
    <m/>
    <m/>
    <s v=""/>
    <n v="0"/>
    <s v=""/>
    <n v="0"/>
    <s v=""/>
    <s v=""/>
    <s v=""/>
    <m/>
    <s v=""/>
    <s v=""/>
    <s v=""/>
  </r>
  <r>
    <x v="2"/>
    <n v="1466"/>
    <m/>
    <x v="6"/>
    <x v="3"/>
    <m/>
    <m/>
    <s v=""/>
    <m/>
    <m/>
    <s v=""/>
    <m/>
    <s v=""/>
    <m/>
    <s v=""/>
    <m/>
    <s v=""/>
    <m/>
    <m/>
    <m/>
    <m/>
    <s v=""/>
    <n v="0"/>
    <s v=""/>
    <n v="0"/>
    <s v=""/>
    <s v=""/>
    <s v=""/>
    <m/>
    <s v=""/>
    <s v=""/>
    <s v=""/>
  </r>
  <r>
    <x v="2"/>
    <n v="1467"/>
    <m/>
    <x v="6"/>
    <x v="3"/>
    <m/>
    <m/>
    <s v=""/>
    <m/>
    <m/>
    <s v=""/>
    <m/>
    <s v=""/>
    <m/>
    <s v=""/>
    <m/>
    <s v=""/>
    <m/>
    <m/>
    <m/>
    <m/>
    <s v=""/>
    <n v="0"/>
    <s v=""/>
    <n v="0"/>
    <s v=""/>
    <s v=""/>
    <s v=""/>
    <m/>
    <s v=""/>
    <s v=""/>
    <s v=""/>
  </r>
  <r>
    <x v="2"/>
    <n v="1468"/>
    <m/>
    <x v="6"/>
    <x v="3"/>
    <m/>
    <m/>
    <s v=""/>
    <m/>
    <m/>
    <s v=""/>
    <m/>
    <s v=""/>
    <m/>
    <s v=""/>
    <m/>
    <s v=""/>
    <m/>
    <m/>
    <m/>
    <m/>
    <s v=""/>
    <n v="0"/>
    <s v=""/>
    <n v="0"/>
    <s v=""/>
    <s v=""/>
    <s v=""/>
    <m/>
    <s v=""/>
    <s v=""/>
    <s v=""/>
  </r>
  <r>
    <x v="2"/>
    <n v="1469"/>
    <m/>
    <x v="6"/>
    <x v="3"/>
    <m/>
    <m/>
    <s v=""/>
    <m/>
    <m/>
    <s v=""/>
    <m/>
    <s v=""/>
    <m/>
    <s v=""/>
    <m/>
    <s v=""/>
    <m/>
    <m/>
    <m/>
    <m/>
    <s v=""/>
    <n v="0"/>
    <s v=""/>
    <n v="0"/>
    <s v=""/>
    <s v=""/>
    <s v=""/>
    <m/>
    <s v=""/>
    <s v=""/>
    <s v=""/>
  </r>
  <r>
    <x v="2"/>
    <n v="1470"/>
    <m/>
    <x v="6"/>
    <x v="3"/>
    <m/>
    <m/>
    <s v=""/>
    <m/>
    <m/>
    <s v=""/>
    <m/>
    <s v=""/>
    <m/>
    <s v=""/>
    <m/>
    <s v=""/>
    <m/>
    <m/>
    <m/>
    <m/>
    <s v=""/>
    <n v="0"/>
    <s v=""/>
    <n v="0"/>
    <s v=""/>
    <s v=""/>
    <s v=""/>
    <m/>
    <s v=""/>
    <s v=""/>
    <s v=""/>
  </r>
  <r>
    <x v="2"/>
    <n v="1471"/>
    <m/>
    <x v="6"/>
    <x v="3"/>
    <m/>
    <m/>
    <s v=""/>
    <m/>
    <m/>
    <s v=""/>
    <m/>
    <s v=""/>
    <m/>
    <s v=""/>
    <m/>
    <s v=""/>
    <m/>
    <m/>
    <m/>
    <m/>
    <s v=""/>
    <n v="0"/>
    <s v=""/>
    <n v="0"/>
    <s v=""/>
    <s v=""/>
    <s v=""/>
    <m/>
    <s v=""/>
    <s v=""/>
    <s v=""/>
  </r>
  <r>
    <x v="2"/>
    <n v="1472"/>
    <m/>
    <x v="6"/>
    <x v="3"/>
    <m/>
    <m/>
    <s v=""/>
    <m/>
    <m/>
    <s v=""/>
    <m/>
    <s v=""/>
    <m/>
    <s v=""/>
    <m/>
    <s v=""/>
    <m/>
    <m/>
    <m/>
    <m/>
    <s v=""/>
    <n v="0"/>
    <s v=""/>
    <n v="0"/>
    <s v=""/>
    <s v=""/>
    <s v=""/>
    <m/>
    <s v=""/>
    <s v=""/>
    <s v=""/>
  </r>
  <r>
    <x v="2"/>
    <n v="1473"/>
    <m/>
    <x v="6"/>
    <x v="3"/>
    <m/>
    <m/>
    <s v=""/>
    <m/>
    <m/>
    <s v=""/>
    <m/>
    <s v=""/>
    <m/>
    <s v=""/>
    <m/>
    <s v=""/>
    <m/>
    <m/>
    <m/>
    <m/>
    <s v=""/>
    <n v="0"/>
    <s v=""/>
    <n v="0"/>
    <s v=""/>
    <s v=""/>
    <s v=""/>
    <m/>
    <s v=""/>
    <s v=""/>
    <s v=""/>
  </r>
  <r>
    <x v="2"/>
    <n v="1474"/>
    <m/>
    <x v="6"/>
    <x v="3"/>
    <m/>
    <m/>
    <s v=""/>
    <m/>
    <m/>
    <s v=""/>
    <m/>
    <s v=""/>
    <m/>
    <s v=""/>
    <m/>
    <s v=""/>
    <m/>
    <m/>
    <m/>
    <m/>
    <s v=""/>
    <n v="0"/>
    <s v=""/>
    <n v="0"/>
    <s v=""/>
    <s v=""/>
    <s v=""/>
    <m/>
    <s v=""/>
    <s v=""/>
    <s v=""/>
  </r>
  <r>
    <x v="2"/>
    <n v="1475"/>
    <m/>
    <x v="6"/>
    <x v="3"/>
    <m/>
    <m/>
    <s v=""/>
    <m/>
    <m/>
    <s v=""/>
    <m/>
    <s v=""/>
    <m/>
    <s v=""/>
    <m/>
    <s v=""/>
    <m/>
    <m/>
    <m/>
    <m/>
    <s v=""/>
    <n v="0"/>
    <s v=""/>
    <n v="0"/>
    <s v=""/>
    <s v=""/>
    <s v=""/>
    <m/>
    <s v=""/>
    <s v=""/>
    <s v=""/>
  </r>
  <r>
    <x v="2"/>
    <n v="1476"/>
    <m/>
    <x v="6"/>
    <x v="3"/>
    <m/>
    <m/>
    <s v=""/>
    <m/>
    <m/>
    <s v=""/>
    <m/>
    <s v=""/>
    <m/>
    <s v=""/>
    <m/>
    <s v=""/>
    <m/>
    <m/>
    <m/>
    <m/>
    <s v=""/>
    <n v="0"/>
    <s v=""/>
    <n v="0"/>
    <s v=""/>
    <s v=""/>
    <s v=""/>
    <m/>
    <s v=""/>
    <s v=""/>
    <s v=""/>
  </r>
  <r>
    <x v="2"/>
    <n v="1477"/>
    <m/>
    <x v="6"/>
    <x v="3"/>
    <m/>
    <m/>
    <s v=""/>
    <m/>
    <m/>
    <s v=""/>
    <m/>
    <s v=""/>
    <m/>
    <s v=""/>
    <m/>
    <s v=""/>
    <m/>
    <m/>
    <m/>
    <m/>
    <s v=""/>
    <n v="0"/>
    <s v=""/>
    <n v="0"/>
    <s v=""/>
    <s v=""/>
    <s v=""/>
    <m/>
    <s v=""/>
    <s v=""/>
    <s v=""/>
  </r>
  <r>
    <x v="2"/>
    <n v="1478"/>
    <m/>
    <x v="6"/>
    <x v="3"/>
    <m/>
    <m/>
    <s v=""/>
    <m/>
    <m/>
    <s v=""/>
    <m/>
    <s v=""/>
    <m/>
    <s v=""/>
    <m/>
    <s v=""/>
    <m/>
    <m/>
    <m/>
    <m/>
    <s v=""/>
    <n v="0"/>
    <s v=""/>
    <n v="0"/>
    <s v=""/>
    <s v=""/>
    <s v=""/>
    <m/>
    <s v=""/>
    <s v=""/>
    <s v=""/>
  </r>
  <r>
    <x v="2"/>
    <n v="1479"/>
    <m/>
    <x v="6"/>
    <x v="3"/>
    <m/>
    <m/>
    <s v=""/>
    <m/>
    <m/>
    <s v=""/>
    <m/>
    <s v=""/>
    <m/>
    <s v=""/>
    <m/>
    <s v=""/>
    <m/>
    <m/>
    <m/>
    <m/>
    <s v=""/>
    <n v="0"/>
    <s v=""/>
    <n v="0"/>
    <s v=""/>
    <s v=""/>
    <s v=""/>
    <m/>
    <s v=""/>
    <s v=""/>
    <s v=""/>
  </r>
  <r>
    <x v="2"/>
    <n v="1480"/>
    <m/>
    <x v="6"/>
    <x v="3"/>
    <m/>
    <m/>
    <s v=""/>
    <m/>
    <m/>
    <s v=""/>
    <m/>
    <s v=""/>
    <m/>
    <s v=""/>
    <m/>
    <s v=""/>
    <m/>
    <m/>
    <m/>
    <m/>
    <s v=""/>
    <n v="0"/>
    <s v=""/>
    <n v="0"/>
    <s v=""/>
    <s v=""/>
    <s v=""/>
    <m/>
    <s v=""/>
    <s v=""/>
    <s v=""/>
  </r>
  <r>
    <x v="2"/>
    <n v="1481"/>
    <m/>
    <x v="6"/>
    <x v="3"/>
    <m/>
    <m/>
    <s v=""/>
    <m/>
    <m/>
    <s v=""/>
    <m/>
    <s v=""/>
    <m/>
    <s v=""/>
    <m/>
    <s v=""/>
    <m/>
    <m/>
    <m/>
    <m/>
    <s v=""/>
    <n v="0"/>
    <s v=""/>
    <n v="0"/>
    <s v=""/>
    <s v=""/>
    <s v=""/>
    <m/>
    <s v=""/>
    <s v=""/>
    <s v=""/>
  </r>
  <r>
    <x v="2"/>
    <n v="1482"/>
    <m/>
    <x v="6"/>
    <x v="3"/>
    <m/>
    <m/>
    <s v=""/>
    <m/>
    <m/>
    <s v=""/>
    <m/>
    <s v=""/>
    <m/>
    <s v=""/>
    <m/>
    <s v=""/>
    <m/>
    <m/>
    <m/>
    <m/>
    <s v=""/>
    <n v="0"/>
    <s v=""/>
    <n v="0"/>
    <s v=""/>
    <s v=""/>
    <s v=""/>
    <m/>
    <s v=""/>
    <s v=""/>
    <s v=""/>
  </r>
  <r>
    <x v="2"/>
    <n v="1483"/>
    <m/>
    <x v="6"/>
    <x v="3"/>
    <m/>
    <m/>
    <s v=""/>
    <m/>
    <m/>
    <s v=""/>
    <m/>
    <s v=""/>
    <m/>
    <s v=""/>
    <m/>
    <s v=""/>
    <m/>
    <m/>
    <m/>
    <m/>
    <s v=""/>
    <n v="0"/>
    <s v=""/>
    <n v="0"/>
    <s v=""/>
    <s v=""/>
    <s v=""/>
    <m/>
    <s v=""/>
    <s v=""/>
    <s v=""/>
  </r>
  <r>
    <x v="2"/>
    <n v="1484"/>
    <m/>
    <x v="6"/>
    <x v="3"/>
    <m/>
    <m/>
    <s v=""/>
    <m/>
    <m/>
    <s v=""/>
    <m/>
    <s v=""/>
    <m/>
    <s v=""/>
    <m/>
    <s v=""/>
    <m/>
    <m/>
    <m/>
    <m/>
    <s v=""/>
    <n v="0"/>
    <s v=""/>
    <n v="0"/>
    <s v=""/>
    <s v=""/>
    <s v=""/>
    <m/>
    <s v=""/>
    <s v=""/>
    <s v=""/>
  </r>
  <r>
    <x v="2"/>
    <n v="1485"/>
    <m/>
    <x v="6"/>
    <x v="3"/>
    <m/>
    <m/>
    <s v=""/>
    <m/>
    <m/>
    <s v=""/>
    <m/>
    <s v=""/>
    <m/>
    <s v=""/>
    <m/>
    <s v=""/>
    <m/>
    <m/>
    <m/>
    <m/>
    <s v=""/>
    <n v="0"/>
    <s v=""/>
    <n v="0"/>
    <s v=""/>
    <s v=""/>
    <s v=""/>
    <m/>
    <s v=""/>
    <s v=""/>
    <s v=""/>
  </r>
  <r>
    <x v="2"/>
    <n v="1486"/>
    <m/>
    <x v="6"/>
    <x v="3"/>
    <m/>
    <m/>
    <s v=""/>
    <m/>
    <m/>
    <s v=""/>
    <m/>
    <s v=""/>
    <m/>
    <s v=""/>
    <m/>
    <s v=""/>
    <m/>
    <m/>
    <m/>
    <m/>
    <s v=""/>
    <n v="0"/>
    <s v=""/>
    <n v="0"/>
    <s v=""/>
    <s v=""/>
    <s v=""/>
    <m/>
    <s v=""/>
    <s v=""/>
    <s v=""/>
  </r>
  <r>
    <x v="2"/>
    <n v="1487"/>
    <m/>
    <x v="6"/>
    <x v="3"/>
    <m/>
    <m/>
    <s v=""/>
    <m/>
    <m/>
    <s v=""/>
    <m/>
    <s v=""/>
    <m/>
    <s v=""/>
    <m/>
    <s v=""/>
    <m/>
    <m/>
    <m/>
    <m/>
    <s v=""/>
    <n v="0"/>
    <s v=""/>
    <n v="0"/>
    <s v=""/>
    <s v=""/>
    <s v=""/>
    <m/>
    <s v=""/>
    <s v=""/>
    <s v=""/>
  </r>
  <r>
    <x v="2"/>
    <n v="1488"/>
    <m/>
    <x v="6"/>
    <x v="3"/>
    <m/>
    <m/>
    <s v=""/>
    <m/>
    <m/>
    <s v=""/>
    <m/>
    <s v=""/>
    <m/>
    <s v=""/>
    <m/>
    <s v=""/>
    <m/>
    <m/>
    <m/>
    <m/>
    <s v=""/>
    <n v="0"/>
    <s v=""/>
    <n v="0"/>
    <s v=""/>
    <s v=""/>
    <s v=""/>
    <m/>
    <s v=""/>
    <s v=""/>
    <s v=""/>
  </r>
  <r>
    <x v="2"/>
    <n v="1489"/>
    <m/>
    <x v="6"/>
    <x v="3"/>
    <m/>
    <m/>
    <s v=""/>
    <m/>
    <m/>
    <s v=""/>
    <m/>
    <s v=""/>
    <m/>
    <s v=""/>
    <m/>
    <s v=""/>
    <m/>
    <m/>
    <m/>
    <m/>
    <s v=""/>
    <n v="0"/>
    <s v=""/>
    <n v="0"/>
    <s v=""/>
    <s v=""/>
    <s v=""/>
    <m/>
    <s v=""/>
    <s v=""/>
    <s v=""/>
  </r>
  <r>
    <x v="2"/>
    <n v="1490"/>
    <m/>
    <x v="6"/>
    <x v="3"/>
    <m/>
    <m/>
    <s v=""/>
    <m/>
    <m/>
    <s v=""/>
    <m/>
    <s v=""/>
    <m/>
    <s v=""/>
    <m/>
    <s v=""/>
    <m/>
    <m/>
    <m/>
    <m/>
    <s v=""/>
    <n v="0"/>
    <s v=""/>
    <n v="0"/>
    <s v=""/>
    <s v=""/>
    <s v=""/>
    <m/>
    <s v=""/>
    <s v=""/>
    <s v=""/>
  </r>
  <r>
    <x v="2"/>
    <n v="1491"/>
    <m/>
    <x v="6"/>
    <x v="3"/>
    <m/>
    <m/>
    <s v=""/>
    <m/>
    <m/>
    <s v=""/>
    <m/>
    <s v=""/>
    <m/>
    <s v=""/>
    <m/>
    <s v=""/>
    <m/>
    <m/>
    <m/>
    <m/>
    <s v=""/>
    <n v="0"/>
    <s v=""/>
    <n v="0"/>
    <s v=""/>
    <s v=""/>
    <s v=""/>
    <m/>
    <s v=""/>
    <s v=""/>
    <s v=""/>
  </r>
  <r>
    <x v="2"/>
    <n v="1492"/>
    <m/>
    <x v="6"/>
    <x v="3"/>
    <m/>
    <m/>
    <s v=""/>
    <m/>
    <m/>
    <s v=""/>
    <m/>
    <s v=""/>
    <m/>
    <s v=""/>
    <m/>
    <s v=""/>
    <m/>
    <m/>
    <m/>
    <m/>
    <s v=""/>
    <n v="0"/>
    <s v=""/>
    <n v="0"/>
    <s v=""/>
    <s v=""/>
    <s v=""/>
    <m/>
    <s v=""/>
    <s v=""/>
    <s v=""/>
  </r>
  <r>
    <x v="2"/>
    <n v="1493"/>
    <m/>
    <x v="6"/>
    <x v="3"/>
    <m/>
    <m/>
    <s v=""/>
    <m/>
    <m/>
    <s v=""/>
    <m/>
    <s v=""/>
    <m/>
    <s v=""/>
    <m/>
    <s v=""/>
    <m/>
    <m/>
    <m/>
    <m/>
    <s v=""/>
    <n v="0"/>
    <s v=""/>
    <n v="0"/>
    <s v=""/>
    <s v=""/>
    <s v=""/>
    <m/>
    <s v=""/>
    <s v=""/>
    <s v=""/>
  </r>
  <r>
    <x v="2"/>
    <n v="1494"/>
    <m/>
    <x v="6"/>
    <x v="3"/>
    <m/>
    <m/>
    <s v=""/>
    <m/>
    <m/>
    <s v=""/>
    <m/>
    <s v=""/>
    <m/>
    <s v=""/>
    <m/>
    <s v=""/>
    <m/>
    <m/>
    <m/>
    <m/>
    <s v=""/>
    <n v="0"/>
    <s v=""/>
    <n v="0"/>
    <s v=""/>
    <s v=""/>
    <s v=""/>
    <m/>
    <s v=""/>
    <s v=""/>
    <s v=""/>
  </r>
  <r>
    <x v="2"/>
    <n v="1495"/>
    <m/>
    <x v="6"/>
    <x v="3"/>
    <m/>
    <m/>
    <s v=""/>
    <m/>
    <m/>
    <s v=""/>
    <m/>
    <s v=""/>
    <m/>
    <s v=""/>
    <m/>
    <s v=""/>
    <m/>
    <m/>
    <m/>
    <m/>
    <s v=""/>
    <n v="0"/>
    <s v=""/>
    <n v="0"/>
    <s v=""/>
    <s v=""/>
    <s v=""/>
    <m/>
    <s v=""/>
    <s v=""/>
    <s v=""/>
  </r>
  <r>
    <x v="2"/>
    <n v="1496"/>
    <m/>
    <x v="6"/>
    <x v="3"/>
    <m/>
    <m/>
    <s v=""/>
    <m/>
    <m/>
    <s v=""/>
    <m/>
    <s v=""/>
    <m/>
    <s v=""/>
    <m/>
    <s v=""/>
    <m/>
    <m/>
    <m/>
    <m/>
    <s v=""/>
    <n v="0"/>
    <s v=""/>
    <n v="0"/>
    <s v=""/>
    <s v=""/>
    <s v=""/>
    <m/>
    <s v=""/>
    <s v=""/>
    <s v=""/>
  </r>
  <r>
    <x v="2"/>
    <n v="1497"/>
    <m/>
    <x v="6"/>
    <x v="3"/>
    <m/>
    <m/>
    <s v=""/>
    <m/>
    <m/>
    <s v=""/>
    <m/>
    <s v=""/>
    <m/>
    <s v=""/>
    <m/>
    <s v=""/>
    <m/>
    <m/>
    <m/>
    <m/>
    <s v=""/>
    <n v="0"/>
    <s v=""/>
    <n v="0"/>
    <s v=""/>
    <s v=""/>
    <s v=""/>
    <m/>
    <s v=""/>
    <s v=""/>
    <s v=""/>
  </r>
  <r>
    <x v="2"/>
    <n v="1498"/>
    <m/>
    <x v="6"/>
    <x v="3"/>
    <m/>
    <m/>
    <s v=""/>
    <m/>
    <m/>
    <s v=""/>
    <m/>
    <s v=""/>
    <m/>
    <s v=""/>
    <m/>
    <s v=""/>
    <m/>
    <m/>
    <m/>
    <m/>
    <s v=""/>
    <n v="0"/>
    <s v=""/>
    <n v="0"/>
    <s v=""/>
    <s v=""/>
    <s v=""/>
    <m/>
    <s v=""/>
    <s v=""/>
    <s v=""/>
  </r>
  <r>
    <x v="2"/>
    <n v="1499"/>
    <m/>
    <x v="6"/>
    <x v="3"/>
    <m/>
    <m/>
    <s v=""/>
    <m/>
    <m/>
    <s v=""/>
    <m/>
    <s v=""/>
    <m/>
    <s v=""/>
    <m/>
    <s v=""/>
    <m/>
    <m/>
    <m/>
    <m/>
    <s v=""/>
    <n v="0"/>
    <s v=""/>
    <n v="0"/>
    <s v=""/>
    <s v=""/>
    <s v=""/>
    <m/>
    <s v=""/>
    <s v=""/>
    <s v=""/>
  </r>
  <r>
    <x v="2"/>
    <n v="1500"/>
    <m/>
    <x v="6"/>
    <x v="3"/>
    <m/>
    <m/>
    <s v=""/>
    <m/>
    <m/>
    <s v=""/>
    <m/>
    <s v=""/>
    <m/>
    <s v=""/>
    <m/>
    <s v=""/>
    <m/>
    <m/>
    <m/>
    <m/>
    <s v=""/>
    <n v="0"/>
    <s v=""/>
    <n v="0"/>
    <s v=""/>
    <s v=""/>
    <s v=""/>
    <m/>
    <s v=""/>
    <s v=""/>
    <s v=""/>
  </r>
  <r>
    <x v="2"/>
    <n v="1501"/>
    <m/>
    <x v="6"/>
    <x v="3"/>
    <m/>
    <m/>
    <s v=""/>
    <m/>
    <m/>
    <s v=""/>
    <m/>
    <s v=""/>
    <m/>
    <s v=""/>
    <m/>
    <s v=""/>
    <m/>
    <m/>
    <m/>
    <m/>
    <s v=""/>
    <n v="0"/>
    <s v=""/>
    <n v="0"/>
    <s v=""/>
    <s v=""/>
    <s v=""/>
    <m/>
    <s v=""/>
    <s v=""/>
    <s v=""/>
  </r>
  <r>
    <x v="2"/>
    <n v="1502"/>
    <m/>
    <x v="6"/>
    <x v="3"/>
    <m/>
    <m/>
    <s v=""/>
    <m/>
    <m/>
    <s v=""/>
    <m/>
    <s v=""/>
    <m/>
    <s v=""/>
    <m/>
    <s v=""/>
    <m/>
    <m/>
    <m/>
    <m/>
    <s v=""/>
    <n v="0"/>
    <s v=""/>
    <n v="0"/>
    <s v=""/>
    <s v=""/>
    <s v=""/>
    <m/>
    <s v=""/>
    <s v=""/>
    <s v=""/>
  </r>
  <r>
    <x v="2"/>
    <n v="1503"/>
    <m/>
    <x v="6"/>
    <x v="3"/>
    <m/>
    <m/>
    <s v=""/>
    <m/>
    <m/>
    <s v=""/>
    <m/>
    <s v=""/>
    <m/>
    <s v=""/>
    <m/>
    <s v=""/>
    <m/>
    <m/>
    <m/>
    <m/>
    <s v=""/>
    <n v="0"/>
    <s v=""/>
    <n v="0"/>
    <s v=""/>
    <s v=""/>
    <s v=""/>
    <m/>
    <s v=""/>
    <s v=""/>
    <s v=""/>
  </r>
  <r>
    <x v="2"/>
    <n v="1504"/>
    <m/>
    <x v="6"/>
    <x v="3"/>
    <m/>
    <m/>
    <s v=""/>
    <m/>
    <m/>
    <s v=""/>
    <m/>
    <s v=""/>
    <m/>
    <s v=""/>
    <m/>
    <s v=""/>
    <m/>
    <m/>
    <m/>
    <m/>
    <s v=""/>
    <n v="0"/>
    <s v=""/>
    <n v="0"/>
    <s v=""/>
    <s v=""/>
    <s v=""/>
    <m/>
    <s v=""/>
    <s v=""/>
    <s v=""/>
  </r>
  <r>
    <x v="2"/>
    <n v="1505"/>
    <m/>
    <x v="6"/>
    <x v="3"/>
    <m/>
    <m/>
    <s v=""/>
    <m/>
    <m/>
    <s v=""/>
    <m/>
    <s v=""/>
    <m/>
    <s v=""/>
    <m/>
    <s v=""/>
    <m/>
    <m/>
    <m/>
    <m/>
    <s v=""/>
    <n v="0"/>
    <s v=""/>
    <n v="0"/>
    <s v=""/>
    <s v=""/>
    <s v=""/>
    <m/>
    <s v=""/>
    <s v=""/>
    <s v=""/>
  </r>
  <r>
    <x v="2"/>
    <n v="1506"/>
    <m/>
    <x v="6"/>
    <x v="3"/>
    <m/>
    <m/>
    <s v=""/>
    <m/>
    <m/>
    <s v=""/>
    <m/>
    <s v=""/>
    <m/>
    <s v=""/>
    <m/>
    <s v=""/>
    <m/>
    <m/>
    <m/>
    <m/>
    <s v=""/>
    <n v="0"/>
    <s v=""/>
    <n v="0"/>
    <s v=""/>
    <s v=""/>
    <s v=""/>
    <m/>
    <s v=""/>
    <s v=""/>
    <s v=""/>
  </r>
  <r>
    <x v="2"/>
    <n v="1507"/>
    <m/>
    <x v="6"/>
    <x v="3"/>
    <m/>
    <m/>
    <s v=""/>
    <m/>
    <m/>
    <s v=""/>
    <m/>
    <s v=""/>
    <m/>
    <s v=""/>
    <m/>
    <s v=""/>
    <m/>
    <m/>
    <m/>
    <m/>
    <s v=""/>
    <n v="0"/>
    <s v=""/>
    <n v="0"/>
    <s v=""/>
    <s v=""/>
    <s v=""/>
    <m/>
    <s v=""/>
    <s v=""/>
    <s v=""/>
  </r>
  <r>
    <x v="2"/>
    <n v="1508"/>
    <m/>
    <x v="6"/>
    <x v="3"/>
    <m/>
    <m/>
    <s v=""/>
    <m/>
    <m/>
    <s v=""/>
    <m/>
    <s v=""/>
    <m/>
    <s v=""/>
    <m/>
    <s v=""/>
    <m/>
    <m/>
    <m/>
    <m/>
    <s v=""/>
    <n v="0"/>
    <s v=""/>
    <n v="0"/>
    <s v=""/>
    <s v=""/>
    <s v=""/>
    <m/>
    <s v=""/>
    <s v=""/>
    <s v=""/>
  </r>
  <r>
    <x v="2"/>
    <n v="1509"/>
    <m/>
    <x v="6"/>
    <x v="3"/>
    <m/>
    <m/>
    <s v=""/>
    <m/>
    <m/>
    <s v=""/>
    <m/>
    <s v=""/>
    <m/>
    <s v=""/>
    <m/>
    <s v=""/>
    <m/>
    <m/>
    <m/>
    <m/>
    <s v=""/>
    <n v="0"/>
    <s v=""/>
    <n v="0"/>
    <s v=""/>
    <s v=""/>
    <s v=""/>
    <m/>
    <s v=""/>
    <s v=""/>
    <s v=""/>
  </r>
  <r>
    <x v="2"/>
    <n v="1510"/>
    <m/>
    <x v="6"/>
    <x v="3"/>
    <m/>
    <m/>
    <s v=""/>
    <m/>
    <m/>
    <s v=""/>
    <m/>
    <s v=""/>
    <m/>
    <s v=""/>
    <m/>
    <s v=""/>
    <m/>
    <m/>
    <m/>
    <m/>
    <s v=""/>
    <n v="0"/>
    <s v=""/>
    <n v="0"/>
    <s v=""/>
    <s v=""/>
    <s v=""/>
    <m/>
    <s v=""/>
    <s v=""/>
    <s v=""/>
  </r>
  <r>
    <x v="2"/>
    <n v="1511"/>
    <m/>
    <x v="6"/>
    <x v="3"/>
    <m/>
    <m/>
    <s v=""/>
    <m/>
    <m/>
    <s v=""/>
    <m/>
    <s v=""/>
    <m/>
    <s v=""/>
    <m/>
    <s v=""/>
    <m/>
    <m/>
    <m/>
    <m/>
    <s v=""/>
    <n v="0"/>
    <s v=""/>
    <n v="0"/>
    <s v=""/>
    <s v=""/>
    <s v=""/>
    <m/>
    <s v=""/>
    <s v=""/>
    <s v=""/>
  </r>
  <r>
    <x v="2"/>
    <n v="1512"/>
    <m/>
    <x v="6"/>
    <x v="3"/>
    <m/>
    <m/>
    <s v=""/>
    <m/>
    <m/>
    <s v=""/>
    <m/>
    <s v=""/>
    <m/>
    <s v=""/>
    <m/>
    <s v=""/>
    <m/>
    <m/>
    <m/>
    <m/>
    <s v=""/>
    <n v="0"/>
    <s v=""/>
    <n v="0"/>
    <s v=""/>
    <s v=""/>
    <s v=""/>
    <m/>
    <s v=""/>
    <s v=""/>
    <s v=""/>
  </r>
  <r>
    <x v="2"/>
    <n v="1513"/>
    <m/>
    <x v="6"/>
    <x v="3"/>
    <m/>
    <m/>
    <s v=""/>
    <m/>
    <m/>
    <s v=""/>
    <m/>
    <s v=""/>
    <m/>
    <s v=""/>
    <m/>
    <s v=""/>
    <m/>
    <m/>
    <m/>
    <m/>
    <s v=""/>
    <n v="0"/>
    <s v=""/>
    <n v="0"/>
    <s v=""/>
    <s v=""/>
    <s v=""/>
    <m/>
    <s v=""/>
    <s v=""/>
    <s v=""/>
  </r>
  <r>
    <x v="2"/>
    <n v="1514"/>
    <m/>
    <x v="6"/>
    <x v="3"/>
    <m/>
    <m/>
    <s v=""/>
    <m/>
    <m/>
    <s v=""/>
    <m/>
    <s v=""/>
    <m/>
    <s v=""/>
    <m/>
    <s v=""/>
    <m/>
    <m/>
    <m/>
    <m/>
    <s v=""/>
    <n v="0"/>
    <s v=""/>
    <n v="0"/>
    <s v=""/>
    <s v=""/>
    <s v=""/>
    <m/>
    <s v=""/>
    <s v=""/>
    <s v=""/>
  </r>
  <r>
    <x v="2"/>
    <n v="1515"/>
    <m/>
    <x v="6"/>
    <x v="3"/>
    <m/>
    <m/>
    <s v=""/>
    <m/>
    <m/>
    <s v=""/>
    <m/>
    <s v=""/>
    <m/>
    <s v=""/>
    <m/>
    <s v=""/>
    <m/>
    <m/>
    <m/>
    <m/>
    <s v=""/>
    <n v="0"/>
    <s v=""/>
    <n v="0"/>
    <s v=""/>
    <s v=""/>
    <s v=""/>
    <m/>
    <s v=""/>
    <s v=""/>
    <s v=""/>
  </r>
  <r>
    <x v="2"/>
    <n v="1516"/>
    <m/>
    <x v="6"/>
    <x v="3"/>
    <m/>
    <m/>
    <s v=""/>
    <m/>
    <m/>
    <s v=""/>
    <m/>
    <s v=""/>
    <m/>
    <s v=""/>
    <m/>
    <s v=""/>
    <m/>
    <m/>
    <m/>
    <m/>
    <s v=""/>
    <n v="0"/>
    <s v=""/>
    <n v="0"/>
    <s v=""/>
    <s v=""/>
    <s v=""/>
    <m/>
    <s v=""/>
    <s v=""/>
    <s v=""/>
  </r>
  <r>
    <x v="2"/>
    <n v="1517"/>
    <m/>
    <x v="6"/>
    <x v="3"/>
    <m/>
    <m/>
    <s v=""/>
    <m/>
    <m/>
    <s v=""/>
    <m/>
    <s v=""/>
    <m/>
    <s v=""/>
    <m/>
    <s v=""/>
    <m/>
    <m/>
    <m/>
    <m/>
    <s v=""/>
    <n v="0"/>
    <s v=""/>
    <n v="0"/>
    <s v=""/>
    <s v=""/>
    <s v=""/>
    <m/>
    <s v=""/>
    <s v=""/>
    <s v=""/>
  </r>
  <r>
    <x v="2"/>
    <n v="1518"/>
    <m/>
    <x v="6"/>
    <x v="3"/>
    <m/>
    <m/>
    <s v=""/>
    <m/>
    <m/>
    <s v=""/>
    <m/>
    <s v=""/>
    <m/>
    <s v=""/>
    <m/>
    <s v=""/>
    <m/>
    <m/>
    <m/>
    <m/>
    <s v=""/>
    <n v="0"/>
    <s v=""/>
    <n v="0"/>
    <s v=""/>
    <s v=""/>
    <s v=""/>
    <m/>
    <s v=""/>
    <s v=""/>
    <s v=""/>
  </r>
  <r>
    <x v="2"/>
    <n v="1519"/>
    <m/>
    <x v="6"/>
    <x v="3"/>
    <m/>
    <m/>
    <s v=""/>
    <m/>
    <m/>
    <s v=""/>
    <m/>
    <s v=""/>
    <m/>
    <s v=""/>
    <m/>
    <s v=""/>
    <m/>
    <m/>
    <m/>
    <m/>
    <s v=""/>
    <n v="0"/>
    <s v=""/>
    <n v="0"/>
    <s v=""/>
    <s v=""/>
    <s v=""/>
    <m/>
    <s v=""/>
    <s v=""/>
    <s v=""/>
  </r>
  <r>
    <x v="2"/>
    <n v="1520"/>
    <m/>
    <x v="6"/>
    <x v="3"/>
    <m/>
    <m/>
    <s v=""/>
    <m/>
    <m/>
    <s v=""/>
    <m/>
    <s v=""/>
    <m/>
    <s v=""/>
    <m/>
    <s v=""/>
    <m/>
    <m/>
    <m/>
    <m/>
    <s v=""/>
    <n v="0"/>
    <s v=""/>
    <n v="0"/>
    <s v=""/>
    <s v=""/>
    <s v=""/>
    <m/>
    <s v=""/>
    <s v=""/>
    <s v=""/>
  </r>
  <r>
    <x v="2"/>
    <n v="1521"/>
    <m/>
    <x v="6"/>
    <x v="3"/>
    <m/>
    <m/>
    <s v=""/>
    <m/>
    <m/>
    <s v=""/>
    <m/>
    <s v=""/>
    <m/>
    <s v=""/>
    <m/>
    <s v=""/>
    <m/>
    <m/>
    <m/>
    <m/>
    <s v=""/>
    <n v="0"/>
    <s v=""/>
    <n v="0"/>
    <s v=""/>
    <s v=""/>
    <s v=""/>
    <m/>
    <s v=""/>
    <s v=""/>
    <s v=""/>
  </r>
  <r>
    <x v="2"/>
    <n v="1522"/>
    <m/>
    <x v="6"/>
    <x v="3"/>
    <m/>
    <m/>
    <s v=""/>
    <m/>
    <m/>
    <s v=""/>
    <m/>
    <s v=""/>
    <m/>
    <s v=""/>
    <m/>
    <s v=""/>
    <m/>
    <m/>
    <m/>
    <m/>
    <s v=""/>
    <n v="0"/>
    <s v=""/>
    <n v="0"/>
    <s v=""/>
    <s v=""/>
    <s v=""/>
    <m/>
    <s v=""/>
    <s v=""/>
    <s v=""/>
  </r>
  <r>
    <x v="2"/>
    <n v="1523"/>
    <m/>
    <x v="6"/>
    <x v="3"/>
    <m/>
    <m/>
    <s v=""/>
    <m/>
    <m/>
    <s v=""/>
    <m/>
    <s v=""/>
    <m/>
    <s v=""/>
    <m/>
    <s v=""/>
    <m/>
    <m/>
    <m/>
    <m/>
    <s v=""/>
    <n v="0"/>
    <s v=""/>
    <n v="0"/>
    <s v=""/>
    <s v=""/>
    <s v=""/>
    <m/>
    <s v=""/>
    <s v=""/>
    <s v=""/>
  </r>
  <r>
    <x v="2"/>
    <n v="1524"/>
    <m/>
    <x v="6"/>
    <x v="3"/>
    <m/>
    <m/>
    <s v=""/>
    <m/>
    <m/>
    <s v=""/>
    <m/>
    <s v=""/>
    <m/>
    <s v=""/>
    <m/>
    <s v=""/>
    <m/>
    <m/>
    <m/>
    <m/>
    <s v=""/>
    <n v="0"/>
    <s v=""/>
    <n v="0"/>
    <s v=""/>
    <s v=""/>
    <s v=""/>
    <m/>
    <s v=""/>
    <s v=""/>
    <s v=""/>
  </r>
  <r>
    <x v="2"/>
    <n v="1525"/>
    <m/>
    <x v="6"/>
    <x v="3"/>
    <m/>
    <m/>
    <s v=""/>
    <m/>
    <m/>
    <s v=""/>
    <m/>
    <s v=""/>
    <m/>
    <s v=""/>
    <m/>
    <s v=""/>
    <m/>
    <m/>
    <m/>
    <m/>
    <s v=""/>
    <n v="0"/>
    <s v=""/>
    <n v="0"/>
    <s v=""/>
    <s v=""/>
    <s v=""/>
    <m/>
    <s v=""/>
    <s v=""/>
    <s v=""/>
  </r>
  <r>
    <x v="2"/>
    <n v="1526"/>
    <m/>
    <x v="6"/>
    <x v="3"/>
    <m/>
    <m/>
    <s v=""/>
    <m/>
    <m/>
    <s v=""/>
    <m/>
    <s v=""/>
    <m/>
    <s v=""/>
    <m/>
    <s v=""/>
    <m/>
    <m/>
    <m/>
    <m/>
    <s v=""/>
    <n v="0"/>
    <s v=""/>
    <n v="0"/>
    <s v=""/>
    <s v=""/>
    <s v=""/>
    <m/>
    <s v=""/>
    <s v=""/>
    <s v=""/>
  </r>
  <r>
    <x v="2"/>
    <n v="1527"/>
    <m/>
    <x v="6"/>
    <x v="3"/>
    <m/>
    <m/>
    <s v=""/>
    <m/>
    <m/>
    <s v=""/>
    <m/>
    <s v=""/>
    <m/>
    <s v=""/>
    <m/>
    <s v=""/>
    <m/>
    <m/>
    <m/>
    <m/>
    <s v=""/>
    <n v="0"/>
    <s v=""/>
    <n v="0"/>
    <s v=""/>
    <s v=""/>
    <s v=""/>
    <m/>
    <s v=""/>
    <s v=""/>
    <s v=""/>
  </r>
  <r>
    <x v="2"/>
    <n v="1528"/>
    <m/>
    <x v="6"/>
    <x v="3"/>
    <m/>
    <m/>
    <s v=""/>
    <m/>
    <m/>
    <s v=""/>
    <m/>
    <s v=""/>
    <m/>
    <s v=""/>
    <m/>
    <s v=""/>
    <m/>
    <m/>
    <m/>
    <m/>
    <s v=""/>
    <n v="0"/>
    <s v=""/>
    <n v="0"/>
    <s v=""/>
    <s v=""/>
    <s v=""/>
    <m/>
    <s v=""/>
    <s v=""/>
    <s v=""/>
  </r>
  <r>
    <x v="2"/>
    <n v="1529"/>
    <m/>
    <x v="6"/>
    <x v="3"/>
    <m/>
    <m/>
    <s v=""/>
    <m/>
    <m/>
    <s v=""/>
    <m/>
    <s v=""/>
    <m/>
    <s v=""/>
    <m/>
    <s v=""/>
    <m/>
    <m/>
    <m/>
    <m/>
    <s v=""/>
    <n v="0"/>
    <s v=""/>
    <n v="0"/>
    <s v=""/>
    <s v=""/>
    <s v=""/>
    <m/>
    <s v=""/>
    <s v=""/>
    <s v=""/>
  </r>
  <r>
    <x v="2"/>
    <n v="1530"/>
    <m/>
    <x v="6"/>
    <x v="3"/>
    <m/>
    <m/>
    <s v=""/>
    <m/>
    <m/>
    <s v=""/>
    <m/>
    <s v=""/>
    <m/>
    <s v=""/>
    <m/>
    <s v=""/>
    <m/>
    <m/>
    <m/>
    <m/>
    <s v=""/>
    <n v="0"/>
    <s v=""/>
    <n v="0"/>
    <s v=""/>
    <s v=""/>
    <s v=""/>
    <m/>
    <s v=""/>
    <s v=""/>
    <s v=""/>
  </r>
  <r>
    <x v="2"/>
    <n v="1531"/>
    <m/>
    <x v="6"/>
    <x v="3"/>
    <m/>
    <m/>
    <s v=""/>
    <m/>
    <m/>
    <s v=""/>
    <m/>
    <s v=""/>
    <m/>
    <s v=""/>
    <m/>
    <s v=""/>
    <m/>
    <m/>
    <m/>
    <m/>
    <s v=""/>
    <n v="0"/>
    <s v=""/>
    <n v="0"/>
    <s v=""/>
    <s v=""/>
    <s v=""/>
    <m/>
    <s v=""/>
    <s v=""/>
    <s v=""/>
  </r>
  <r>
    <x v="2"/>
    <n v="1532"/>
    <m/>
    <x v="6"/>
    <x v="3"/>
    <m/>
    <m/>
    <s v=""/>
    <m/>
    <m/>
    <s v=""/>
    <m/>
    <s v=""/>
    <m/>
    <s v=""/>
    <m/>
    <s v=""/>
    <m/>
    <m/>
    <m/>
    <m/>
    <s v=""/>
    <n v="0"/>
    <s v=""/>
    <n v="0"/>
    <s v=""/>
    <s v=""/>
    <s v=""/>
    <m/>
    <s v=""/>
    <s v=""/>
    <s v=""/>
  </r>
  <r>
    <x v="2"/>
    <n v="1533"/>
    <m/>
    <x v="6"/>
    <x v="3"/>
    <m/>
    <m/>
    <s v=""/>
    <m/>
    <m/>
    <s v=""/>
    <m/>
    <s v=""/>
    <m/>
    <s v=""/>
    <m/>
    <s v=""/>
    <m/>
    <m/>
    <m/>
    <m/>
    <s v=""/>
    <n v="0"/>
    <s v=""/>
    <n v="0"/>
    <s v=""/>
    <s v=""/>
    <s v=""/>
    <m/>
    <s v=""/>
    <s v=""/>
    <s v=""/>
  </r>
  <r>
    <x v="2"/>
    <n v="1534"/>
    <m/>
    <x v="6"/>
    <x v="3"/>
    <m/>
    <m/>
    <s v=""/>
    <m/>
    <m/>
    <s v=""/>
    <m/>
    <s v=""/>
    <m/>
    <s v=""/>
    <m/>
    <s v=""/>
    <m/>
    <m/>
    <m/>
    <m/>
    <s v=""/>
    <n v="0"/>
    <s v=""/>
    <n v="0"/>
    <s v=""/>
    <s v=""/>
    <s v=""/>
    <m/>
    <s v=""/>
    <s v=""/>
    <s v=""/>
  </r>
  <r>
    <x v="2"/>
    <n v="1535"/>
    <m/>
    <x v="6"/>
    <x v="3"/>
    <m/>
    <m/>
    <s v=""/>
    <m/>
    <m/>
    <s v=""/>
    <m/>
    <s v=""/>
    <m/>
    <s v=""/>
    <m/>
    <s v=""/>
    <m/>
    <m/>
    <m/>
    <m/>
    <s v=""/>
    <n v="0"/>
    <s v=""/>
    <n v="0"/>
    <s v=""/>
    <s v=""/>
    <s v=""/>
    <m/>
    <s v=""/>
    <s v=""/>
    <s v=""/>
  </r>
  <r>
    <x v="2"/>
    <n v="1536"/>
    <m/>
    <x v="6"/>
    <x v="3"/>
    <m/>
    <m/>
    <s v=""/>
    <m/>
    <m/>
    <s v=""/>
    <m/>
    <s v=""/>
    <m/>
    <s v=""/>
    <m/>
    <s v=""/>
    <m/>
    <m/>
    <m/>
    <m/>
    <s v=""/>
    <n v="0"/>
    <s v=""/>
    <n v="0"/>
    <s v=""/>
    <s v=""/>
    <s v=""/>
    <m/>
    <s v=""/>
    <s v=""/>
    <s v=""/>
  </r>
  <r>
    <x v="2"/>
    <n v="1537"/>
    <m/>
    <x v="6"/>
    <x v="3"/>
    <m/>
    <m/>
    <s v=""/>
    <m/>
    <m/>
    <s v=""/>
    <m/>
    <s v=""/>
    <m/>
    <s v=""/>
    <m/>
    <s v=""/>
    <m/>
    <m/>
    <m/>
    <m/>
    <s v=""/>
    <n v="0"/>
    <s v=""/>
    <n v="0"/>
    <s v=""/>
    <s v=""/>
    <s v=""/>
    <m/>
    <s v=""/>
    <s v=""/>
    <s v=""/>
  </r>
  <r>
    <x v="2"/>
    <n v="1538"/>
    <m/>
    <x v="6"/>
    <x v="3"/>
    <m/>
    <m/>
    <s v=""/>
    <m/>
    <m/>
    <s v=""/>
    <m/>
    <s v=""/>
    <m/>
    <s v=""/>
    <m/>
    <s v=""/>
    <m/>
    <m/>
    <m/>
    <m/>
    <s v=""/>
    <n v="0"/>
    <s v=""/>
    <n v="0"/>
    <s v=""/>
    <s v=""/>
    <s v=""/>
    <m/>
    <s v=""/>
    <s v=""/>
    <s v=""/>
  </r>
  <r>
    <x v="2"/>
    <n v="1539"/>
    <m/>
    <x v="6"/>
    <x v="3"/>
    <m/>
    <m/>
    <s v=""/>
    <m/>
    <m/>
    <s v=""/>
    <m/>
    <s v=""/>
    <m/>
    <s v=""/>
    <m/>
    <s v=""/>
    <m/>
    <m/>
    <m/>
    <m/>
    <s v=""/>
    <n v="0"/>
    <s v=""/>
    <n v="0"/>
    <s v=""/>
    <s v=""/>
    <s v=""/>
    <m/>
    <s v=""/>
    <s v=""/>
    <s v=""/>
  </r>
  <r>
    <x v="2"/>
    <n v="1540"/>
    <m/>
    <x v="6"/>
    <x v="3"/>
    <m/>
    <m/>
    <s v=""/>
    <m/>
    <m/>
    <s v=""/>
    <m/>
    <s v=""/>
    <m/>
    <s v=""/>
    <m/>
    <s v=""/>
    <m/>
    <m/>
    <m/>
    <m/>
    <s v=""/>
    <n v="0"/>
    <s v=""/>
    <n v="0"/>
    <s v=""/>
    <s v=""/>
    <s v=""/>
    <m/>
    <s v=""/>
    <s v=""/>
    <s v=""/>
  </r>
  <r>
    <x v="2"/>
    <n v="1541"/>
    <m/>
    <x v="6"/>
    <x v="3"/>
    <m/>
    <m/>
    <s v=""/>
    <m/>
    <m/>
    <s v=""/>
    <m/>
    <s v=""/>
    <m/>
    <s v=""/>
    <m/>
    <s v=""/>
    <m/>
    <m/>
    <m/>
    <m/>
    <s v=""/>
    <n v="0"/>
    <s v=""/>
    <n v="0"/>
    <s v=""/>
    <s v=""/>
    <s v=""/>
    <m/>
    <s v=""/>
    <s v=""/>
    <s v=""/>
  </r>
  <r>
    <x v="2"/>
    <n v="1542"/>
    <m/>
    <x v="6"/>
    <x v="3"/>
    <m/>
    <m/>
    <s v=""/>
    <m/>
    <m/>
    <s v=""/>
    <m/>
    <s v=""/>
    <m/>
    <s v=""/>
    <m/>
    <s v=""/>
    <m/>
    <m/>
    <m/>
    <m/>
    <s v=""/>
    <n v="0"/>
    <s v=""/>
    <n v="0"/>
    <s v=""/>
    <s v=""/>
    <s v=""/>
    <m/>
    <s v=""/>
    <s v=""/>
    <s v=""/>
  </r>
  <r>
    <x v="2"/>
    <n v="1543"/>
    <m/>
    <x v="6"/>
    <x v="3"/>
    <m/>
    <m/>
    <s v=""/>
    <m/>
    <m/>
    <s v=""/>
    <m/>
    <s v=""/>
    <m/>
    <s v=""/>
    <m/>
    <s v=""/>
    <m/>
    <m/>
    <m/>
    <m/>
    <s v=""/>
    <n v="0"/>
    <s v=""/>
    <n v="0"/>
    <s v=""/>
    <s v=""/>
    <s v=""/>
    <m/>
    <s v=""/>
    <s v=""/>
    <s v=""/>
  </r>
  <r>
    <x v="2"/>
    <n v="1544"/>
    <m/>
    <x v="6"/>
    <x v="3"/>
    <m/>
    <m/>
    <s v=""/>
    <m/>
    <m/>
    <s v=""/>
    <m/>
    <s v=""/>
    <m/>
    <s v=""/>
    <m/>
    <s v=""/>
    <m/>
    <m/>
    <m/>
    <m/>
    <s v=""/>
    <n v="0"/>
    <s v=""/>
    <n v="0"/>
    <s v=""/>
    <s v=""/>
    <s v=""/>
    <m/>
    <s v=""/>
    <s v=""/>
    <s v=""/>
  </r>
  <r>
    <x v="2"/>
    <n v="1545"/>
    <m/>
    <x v="6"/>
    <x v="3"/>
    <m/>
    <m/>
    <s v=""/>
    <m/>
    <m/>
    <s v=""/>
    <m/>
    <s v=""/>
    <m/>
    <s v=""/>
    <m/>
    <s v=""/>
    <m/>
    <m/>
    <m/>
    <m/>
    <s v=""/>
    <n v="0"/>
    <s v=""/>
    <n v="0"/>
    <s v=""/>
    <s v=""/>
    <s v=""/>
    <m/>
    <s v=""/>
    <s v=""/>
    <s v=""/>
  </r>
  <r>
    <x v="2"/>
    <n v="1546"/>
    <m/>
    <x v="6"/>
    <x v="3"/>
    <m/>
    <m/>
    <s v=""/>
    <m/>
    <m/>
    <s v=""/>
    <m/>
    <s v=""/>
    <m/>
    <s v=""/>
    <m/>
    <s v=""/>
    <m/>
    <m/>
    <m/>
    <m/>
    <s v=""/>
    <n v="0"/>
    <s v=""/>
    <n v="0"/>
    <s v=""/>
    <s v=""/>
    <s v=""/>
    <m/>
    <s v=""/>
    <s v=""/>
    <s v=""/>
  </r>
  <r>
    <x v="2"/>
    <n v="1547"/>
    <m/>
    <x v="6"/>
    <x v="3"/>
    <m/>
    <m/>
    <s v=""/>
    <m/>
    <m/>
    <s v=""/>
    <m/>
    <s v=""/>
    <m/>
    <s v=""/>
    <m/>
    <s v=""/>
    <m/>
    <m/>
    <m/>
    <m/>
    <s v=""/>
    <n v="0"/>
    <s v=""/>
    <n v="0"/>
    <s v=""/>
    <s v=""/>
    <s v=""/>
    <m/>
    <s v=""/>
    <s v=""/>
    <s v=""/>
  </r>
  <r>
    <x v="2"/>
    <n v="1548"/>
    <m/>
    <x v="6"/>
    <x v="3"/>
    <m/>
    <m/>
    <s v=""/>
    <m/>
    <m/>
    <s v=""/>
    <m/>
    <s v=""/>
    <m/>
    <s v=""/>
    <m/>
    <s v=""/>
    <m/>
    <m/>
    <m/>
    <m/>
    <s v=""/>
    <n v="0"/>
    <s v=""/>
    <n v="0"/>
    <s v=""/>
    <s v=""/>
    <s v=""/>
    <m/>
    <s v=""/>
    <s v=""/>
    <s v=""/>
  </r>
  <r>
    <x v="2"/>
    <n v="1549"/>
    <m/>
    <x v="6"/>
    <x v="3"/>
    <m/>
    <m/>
    <s v=""/>
    <m/>
    <m/>
    <s v=""/>
    <m/>
    <s v=""/>
    <m/>
    <s v=""/>
    <m/>
    <s v=""/>
    <m/>
    <m/>
    <m/>
    <m/>
    <s v=""/>
    <n v="0"/>
    <s v=""/>
    <n v="0"/>
    <s v=""/>
    <s v=""/>
    <s v=""/>
    <m/>
    <s v=""/>
    <s v=""/>
    <s v=""/>
  </r>
  <r>
    <x v="2"/>
    <n v="1550"/>
    <m/>
    <x v="6"/>
    <x v="3"/>
    <m/>
    <m/>
    <s v=""/>
    <m/>
    <m/>
    <s v=""/>
    <m/>
    <s v=""/>
    <m/>
    <s v=""/>
    <m/>
    <s v=""/>
    <m/>
    <m/>
    <m/>
    <m/>
    <s v=""/>
    <n v="0"/>
    <s v=""/>
    <n v="0"/>
    <s v=""/>
    <s v=""/>
    <s v=""/>
    <m/>
    <s v=""/>
    <s v=""/>
    <s v=""/>
  </r>
  <r>
    <x v="2"/>
    <n v="1551"/>
    <m/>
    <x v="6"/>
    <x v="3"/>
    <m/>
    <m/>
    <s v=""/>
    <m/>
    <m/>
    <s v=""/>
    <m/>
    <s v=""/>
    <m/>
    <s v=""/>
    <m/>
    <s v=""/>
    <m/>
    <m/>
    <m/>
    <m/>
    <s v=""/>
    <n v="0"/>
    <s v=""/>
    <n v="0"/>
    <s v=""/>
    <s v=""/>
    <s v=""/>
    <m/>
    <s v=""/>
    <s v=""/>
    <s v=""/>
  </r>
  <r>
    <x v="2"/>
    <n v="1552"/>
    <m/>
    <x v="6"/>
    <x v="3"/>
    <m/>
    <m/>
    <s v=""/>
    <m/>
    <m/>
    <s v=""/>
    <m/>
    <s v=""/>
    <m/>
    <s v=""/>
    <m/>
    <s v=""/>
    <m/>
    <m/>
    <m/>
    <m/>
    <s v=""/>
    <n v="0"/>
    <s v=""/>
    <n v="0"/>
    <s v=""/>
    <s v=""/>
    <s v=""/>
    <m/>
    <s v=""/>
    <s v=""/>
    <s v=""/>
  </r>
  <r>
    <x v="2"/>
    <n v="1553"/>
    <m/>
    <x v="6"/>
    <x v="3"/>
    <m/>
    <m/>
    <s v=""/>
    <m/>
    <m/>
    <s v=""/>
    <m/>
    <s v=""/>
    <m/>
    <s v=""/>
    <m/>
    <s v=""/>
    <m/>
    <m/>
    <m/>
    <m/>
    <s v=""/>
    <n v="0"/>
    <s v=""/>
    <n v="0"/>
    <s v=""/>
    <s v=""/>
    <s v=""/>
    <m/>
    <s v=""/>
    <s v=""/>
    <s v=""/>
  </r>
  <r>
    <x v="2"/>
    <n v="1554"/>
    <m/>
    <x v="6"/>
    <x v="3"/>
    <m/>
    <m/>
    <s v=""/>
    <m/>
    <m/>
    <s v=""/>
    <m/>
    <s v=""/>
    <m/>
    <s v=""/>
    <m/>
    <s v=""/>
    <m/>
    <m/>
    <m/>
    <m/>
    <s v=""/>
    <n v="0"/>
    <s v=""/>
    <n v="0"/>
    <s v=""/>
    <s v=""/>
    <s v=""/>
    <m/>
    <s v=""/>
    <s v=""/>
    <s v=""/>
  </r>
  <r>
    <x v="2"/>
    <n v="1555"/>
    <m/>
    <x v="6"/>
    <x v="3"/>
    <m/>
    <m/>
    <s v=""/>
    <m/>
    <m/>
    <s v=""/>
    <m/>
    <s v=""/>
    <m/>
    <s v=""/>
    <m/>
    <s v=""/>
    <m/>
    <m/>
    <m/>
    <m/>
    <s v=""/>
    <n v="0"/>
    <s v=""/>
    <n v="0"/>
    <s v=""/>
    <s v=""/>
    <s v=""/>
    <m/>
    <s v=""/>
    <s v=""/>
    <s v=""/>
  </r>
  <r>
    <x v="2"/>
    <n v="1556"/>
    <m/>
    <x v="6"/>
    <x v="3"/>
    <m/>
    <m/>
    <s v=""/>
    <m/>
    <m/>
    <s v=""/>
    <m/>
    <s v=""/>
    <m/>
    <s v=""/>
    <m/>
    <s v=""/>
    <m/>
    <m/>
    <m/>
    <m/>
    <s v=""/>
    <n v="0"/>
    <s v=""/>
    <n v="0"/>
    <s v=""/>
    <s v=""/>
    <s v=""/>
    <m/>
    <s v=""/>
    <s v=""/>
    <s v=""/>
  </r>
  <r>
    <x v="2"/>
    <n v="1557"/>
    <m/>
    <x v="6"/>
    <x v="3"/>
    <m/>
    <m/>
    <s v=""/>
    <m/>
    <m/>
    <s v=""/>
    <m/>
    <s v=""/>
    <m/>
    <s v=""/>
    <m/>
    <s v=""/>
    <m/>
    <m/>
    <m/>
    <m/>
    <s v=""/>
    <n v="0"/>
    <s v=""/>
    <n v="0"/>
    <s v=""/>
    <s v=""/>
    <s v=""/>
    <m/>
    <s v=""/>
    <s v=""/>
    <s v=""/>
  </r>
  <r>
    <x v="2"/>
    <n v="1558"/>
    <m/>
    <x v="6"/>
    <x v="3"/>
    <m/>
    <m/>
    <s v=""/>
    <m/>
    <m/>
    <s v=""/>
    <m/>
    <s v=""/>
    <m/>
    <s v=""/>
    <m/>
    <s v=""/>
    <m/>
    <m/>
    <m/>
    <m/>
    <s v=""/>
    <n v="0"/>
    <s v=""/>
    <n v="0"/>
    <s v=""/>
    <s v=""/>
    <s v=""/>
    <m/>
    <s v=""/>
    <s v=""/>
    <s v=""/>
  </r>
  <r>
    <x v="2"/>
    <n v="1559"/>
    <m/>
    <x v="6"/>
    <x v="3"/>
    <m/>
    <m/>
    <s v=""/>
    <m/>
    <m/>
    <s v=""/>
    <m/>
    <s v=""/>
    <m/>
    <s v=""/>
    <m/>
    <s v=""/>
    <m/>
    <m/>
    <m/>
    <m/>
    <s v=""/>
    <n v="0"/>
    <s v=""/>
    <n v="0"/>
    <s v=""/>
    <s v=""/>
    <s v=""/>
    <m/>
    <s v=""/>
    <s v=""/>
    <s v=""/>
  </r>
  <r>
    <x v="2"/>
    <n v="1560"/>
    <m/>
    <x v="6"/>
    <x v="3"/>
    <m/>
    <m/>
    <s v=""/>
    <m/>
    <m/>
    <s v=""/>
    <m/>
    <s v=""/>
    <m/>
    <s v=""/>
    <m/>
    <s v=""/>
    <m/>
    <m/>
    <m/>
    <m/>
    <s v=""/>
    <n v="0"/>
    <s v=""/>
    <n v="0"/>
    <s v=""/>
    <s v=""/>
    <s v=""/>
    <m/>
    <s v=""/>
    <s v=""/>
    <s v=""/>
  </r>
  <r>
    <x v="2"/>
    <n v="1561"/>
    <m/>
    <x v="6"/>
    <x v="3"/>
    <m/>
    <m/>
    <s v=""/>
    <m/>
    <m/>
    <s v=""/>
    <m/>
    <s v=""/>
    <m/>
    <s v=""/>
    <m/>
    <s v=""/>
    <m/>
    <m/>
    <m/>
    <m/>
    <s v=""/>
    <n v="0"/>
    <s v=""/>
    <n v="0"/>
    <s v=""/>
    <s v=""/>
    <s v=""/>
    <m/>
    <s v=""/>
    <s v=""/>
    <s v=""/>
  </r>
  <r>
    <x v="2"/>
    <n v="1562"/>
    <m/>
    <x v="6"/>
    <x v="3"/>
    <m/>
    <m/>
    <s v=""/>
    <m/>
    <m/>
    <s v=""/>
    <m/>
    <s v=""/>
    <m/>
    <s v=""/>
    <m/>
    <s v=""/>
    <m/>
    <m/>
    <m/>
    <m/>
    <s v=""/>
    <n v="0"/>
    <s v=""/>
    <n v="0"/>
    <s v=""/>
    <s v=""/>
    <s v=""/>
    <m/>
    <s v=""/>
    <s v=""/>
    <s v=""/>
  </r>
  <r>
    <x v="2"/>
    <n v="1563"/>
    <m/>
    <x v="6"/>
    <x v="3"/>
    <m/>
    <m/>
    <s v=""/>
    <m/>
    <m/>
    <s v=""/>
    <m/>
    <s v=""/>
    <m/>
    <s v=""/>
    <m/>
    <s v=""/>
    <m/>
    <m/>
    <m/>
    <m/>
    <s v=""/>
    <n v="0"/>
    <s v=""/>
    <n v="0"/>
    <s v=""/>
    <s v=""/>
    <s v=""/>
    <m/>
    <s v=""/>
    <s v=""/>
    <s v=""/>
  </r>
  <r>
    <x v="2"/>
    <n v="1564"/>
    <m/>
    <x v="6"/>
    <x v="3"/>
    <m/>
    <m/>
    <s v=""/>
    <m/>
    <m/>
    <s v=""/>
    <m/>
    <s v=""/>
    <m/>
    <s v=""/>
    <m/>
    <s v=""/>
    <m/>
    <m/>
    <m/>
    <m/>
    <s v=""/>
    <n v="0"/>
    <s v=""/>
    <n v="0"/>
    <s v=""/>
    <s v=""/>
    <s v=""/>
    <m/>
    <s v=""/>
    <s v=""/>
    <s v=""/>
  </r>
  <r>
    <x v="2"/>
    <n v="1565"/>
    <m/>
    <x v="6"/>
    <x v="3"/>
    <m/>
    <m/>
    <s v=""/>
    <m/>
    <m/>
    <s v=""/>
    <m/>
    <s v=""/>
    <m/>
    <s v=""/>
    <m/>
    <s v=""/>
    <m/>
    <m/>
    <m/>
    <m/>
    <s v=""/>
    <n v="0"/>
    <s v=""/>
    <n v="0"/>
    <s v=""/>
    <s v=""/>
    <s v=""/>
    <m/>
    <s v=""/>
    <s v=""/>
    <s v=""/>
  </r>
  <r>
    <x v="2"/>
    <n v="1566"/>
    <m/>
    <x v="6"/>
    <x v="3"/>
    <m/>
    <m/>
    <s v=""/>
    <m/>
    <m/>
    <s v=""/>
    <m/>
    <s v=""/>
    <m/>
    <s v=""/>
    <m/>
    <s v=""/>
    <m/>
    <m/>
    <m/>
    <m/>
    <s v=""/>
    <n v="0"/>
    <s v=""/>
    <n v="0"/>
    <s v=""/>
    <s v=""/>
    <s v=""/>
    <m/>
    <s v=""/>
    <s v=""/>
    <s v=""/>
  </r>
  <r>
    <x v="2"/>
    <n v="1567"/>
    <m/>
    <x v="6"/>
    <x v="3"/>
    <m/>
    <m/>
    <s v=""/>
    <m/>
    <m/>
    <s v=""/>
    <m/>
    <s v=""/>
    <m/>
    <s v=""/>
    <m/>
    <s v=""/>
    <m/>
    <m/>
    <m/>
    <m/>
    <s v=""/>
    <n v="0"/>
    <s v=""/>
    <n v="0"/>
    <s v=""/>
    <s v=""/>
    <s v=""/>
    <m/>
    <s v=""/>
    <s v=""/>
    <s v=""/>
  </r>
  <r>
    <x v="2"/>
    <n v="1568"/>
    <m/>
    <x v="6"/>
    <x v="3"/>
    <m/>
    <m/>
    <s v=""/>
    <m/>
    <m/>
    <s v=""/>
    <m/>
    <s v=""/>
    <m/>
    <s v=""/>
    <m/>
    <s v=""/>
    <m/>
    <m/>
    <m/>
    <m/>
    <s v=""/>
    <n v="0"/>
    <s v=""/>
    <n v="0"/>
    <s v=""/>
    <s v=""/>
    <s v=""/>
    <m/>
    <s v=""/>
    <s v=""/>
    <s v=""/>
  </r>
  <r>
    <x v="2"/>
    <n v="1569"/>
    <m/>
    <x v="6"/>
    <x v="3"/>
    <m/>
    <m/>
    <s v=""/>
    <m/>
    <m/>
    <s v=""/>
    <m/>
    <s v=""/>
    <m/>
    <s v=""/>
    <m/>
    <s v=""/>
    <m/>
    <m/>
    <m/>
    <m/>
    <s v=""/>
    <n v="0"/>
    <s v=""/>
    <n v="0"/>
    <s v=""/>
    <s v=""/>
    <s v=""/>
    <m/>
    <s v=""/>
    <s v=""/>
    <s v=""/>
  </r>
  <r>
    <x v="2"/>
    <n v="1570"/>
    <m/>
    <x v="6"/>
    <x v="3"/>
    <m/>
    <m/>
    <s v=""/>
    <m/>
    <m/>
    <s v=""/>
    <m/>
    <s v=""/>
    <m/>
    <s v=""/>
    <m/>
    <s v=""/>
    <m/>
    <m/>
    <m/>
    <m/>
    <s v=""/>
    <n v="0"/>
    <s v=""/>
    <n v="0"/>
    <s v=""/>
    <s v=""/>
    <s v=""/>
    <m/>
    <s v=""/>
    <s v=""/>
    <s v=""/>
  </r>
  <r>
    <x v="2"/>
    <n v="1571"/>
    <m/>
    <x v="6"/>
    <x v="3"/>
    <m/>
    <m/>
    <s v=""/>
    <m/>
    <m/>
    <s v=""/>
    <m/>
    <s v=""/>
    <m/>
    <s v=""/>
    <m/>
    <s v=""/>
    <m/>
    <m/>
    <m/>
    <m/>
    <s v=""/>
    <n v="0"/>
    <s v=""/>
    <n v="0"/>
    <s v=""/>
    <s v=""/>
    <s v=""/>
    <m/>
    <s v=""/>
    <s v=""/>
    <s v=""/>
  </r>
  <r>
    <x v="2"/>
    <n v="1572"/>
    <m/>
    <x v="6"/>
    <x v="3"/>
    <m/>
    <m/>
    <s v=""/>
    <m/>
    <m/>
    <s v=""/>
    <m/>
    <s v=""/>
    <m/>
    <s v=""/>
    <m/>
    <s v=""/>
    <m/>
    <m/>
    <m/>
    <m/>
    <s v=""/>
    <n v="0"/>
    <s v=""/>
    <n v="0"/>
    <s v=""/>
    <s v=""/>
    <s v=""/>
    <m/>
    <s v=""/>
    <s v=""/>
    <s v=""/>
  </r>
  <r>
    <x v="2"/>
    <n v="1573"/>
    <m/>
    <x v="6"/>
    <x v="3"/>
    <m/>
    <m/>
    <s v=""/>
    <m/>
    <m/>
    <s v=""/>
    <m/>
    <s v=""/>
    <m/>
    <s v=""/>
    <m/>
    <s v=""/>
    <m/>
    <m/>
    <m/>
    <m/>
    <s v=""/>
    <n v="0"/>
    <s v=""/>
    <n v="0"/>
    <s v=""/>
    <s v=""/>
    <s v=""/>
    <m/>
    <s v=""/>
    <s v=""/>
    <s v=""/>
  </r>
  <r>
    <x v="2"/>
    <n v="1574"/>
    <m/>
    <x v="6"/>
    <x v="3"/>
    <m/>
    <m/>
    <s v=""/>
    <m/>
    <m/>
    <s v=""/>
    <m/>
    <s v=""/>
    <m/>
    <s v=""/>
    <m/>
    <s v=""/>
    <m/>
    <m/>
    <m/>
    <m/>
    <s v=""/>
    <n v="0"/>
    <s v=""/>
    <n v="0"/>
    <s v=""/>
    <s v=""/>
    <s v=""/>
    <m/>
    <s v=""/>
    <s v=""/>
    <s v=""/>
  </r>
  <r>
    <x v="2"/>
    <n v="1575"/>
    <m/>
    <x v="6"/>
    <x v="3"/>
    <m/>
    <m/>
    <s v=""/>
    <m/>
    <m/>
    <s v=""/>
    <m/>
    <s v=""/>
    <m/>
    <s v=""/>
    <m/>
    <s v=""/>
    <m/>
    <m/>
    <m/>
    <m/>
    <s v=""/>
    <n v="0"/>
    <s v=""/>
    <n v="0"/>
    <s v=""/>
    <s v=""/>
    <s v=""/>
    <m/>
    <s v=""/>
    <s v=""/>
    <s v=""/>
  </r>
  <r>
    <x v="2"/>
    <n v="1576"/>
    <m/>
    <x v="6"/>
    <x v="3"/>
    <m/>
    <m/>
    <s v=""/>
    <m/>
    <m/>
    <s v=""/>
    <m/>
    <s v=""/>
    <m/>
    <s v=""/>
    <m/>
    <s v=""/>
    <m/>
    <m/>
    <m/>
    <m/>
    <s v=""/>
    <n v="0"/>
    <s v=""/>
    <n v="0"/>
    <s v=""/>
    <s v=""/>
    <s v=""/>
    <m/>
    <s v=""/>
    <s v=""/>
    <s v=""/>
  </r>
  <r>
    <x v="2"/>
    <n v="1577"/>
    <m/>
    <x v="6"/>
    <x v="3"/>
    <m/>
    <m/>
    <s v=""/>
    <m/>
    <m/>
    <s v=""/>
    <m/>
    <s v=""/>
    <m/>
    <s v=""/>
    <m/>
    <s v=""/>
    <m/>
    <m/>
    <m/>
    <m/>
    <s v=""/>
    <n v="0"/>
    <s v=""/>
    <n v="0"/>
    <s v=""/>
    <s v=""/>
    <s v=""/>
    <m/>
    <s v=""/>
    <s v=""/>
    <s v=""/>
  </r>
  <r>
    <x v="2"/>
    <n v="1578"/>
    <m/>
    <x v="6"/>
    <x v="3"/>
    <m/>
    <m/>
    <s v=""/>
    <m/>
    <m/>
    <s v=""/>
    <m/>
    <s v=""/>
    <m/>
    <s v=""/>
    <m/>
    <s v=""/>
    <m/>
    <m/>
    <m/>
    <m/>
    <s v=""/>
    <n v="0"/>
    <s v=""/>
    <n v="0"/>
    <s v=""/>
    <s v=""/>
    <s v=""/>
    <m/>
    <s v=""/>
    <s v=""/>
    <s v=""/>
  </r>
  <r>
    <x v="2"/>
    <n v="1579"/>
    <m/>
    <x v="6"/>
    <x v="3"/>
    <m/>
    <m/>
    <s v=""/>
    <m/>
    <m/>
    <s v=""/>
    <m/>
    <s v=""/>
    <m/>
    <s v=""/>
    <m/>
    <s v=""/>
    <m/>
    <m/>
    <m/>
    <m/>
    <s v=""/>
    <n v="0"/>
    <s v=""/>
    <n v="0"/>
    <s v=""/>
    <s v=""/>
    <s v=""/>
    <m/>
    <s v=""/>
    <s v=""/>
    <s v=""/>
  </r>
  <r>
    <x v="2"/>
    <n v="1580"/>
    <m/>
    <x v="6"/>
    <x v="3"/>
    <m/>
    <m/>
    <s v=""/>
    <m/>
    <m/>
    <s v=""/>
    <m/>
    <s v=""/>
    <m/>
    <s v=""/>
    <m/>
    <s v=""/>
    <m/>
    <m/>
    <m/>
    <m/>
    <s v=""/>
    <n v="0"/>
    <s v=""/>
    <n v="0"/>
    <s v=""/>
    <s v=""/>
    <s v=""/>
    <m/>
    <s v=""/>
    <s v=""/>
    <s v=""/>
  </r>
  <r>
    <x v="2"/>
    <n v="1581"/>
    <m/>
    <x v="6"/>
    <x v="3"/>
    <m/>
    <m/>
    <s v=""/>
    <m/>
    <m/>
    <s v=""/>
    <m/>
    <s v=""/>
    <m/>
    <s v=""/>
    <m/>
    <s v=""/>
    <m/>
    <m/>
    <m/>
    <m/>
    <s v=""/>
    <n v="0"/>
    <s v=""/>
    <n v="0"/>
    <s v=""/>
    <s v=""/>
    <s v=""/>
    <m/>
    <s v=""/>
    <s v=""/>
    <s v=""/>
  </r>
  <r>
    <x v="2"/>
    <n v="1582"/>
    <m/>
    <x v="6"/>
    <x v="3"/>
    <m/>
    <m/>
    <s v=""/>
    <m/>
    <m/>
    <s v=""/>
    <m/>
    <s v=""/>
    <m/>
    <s v=""/>
    <m/>
    <s v=""/>
    <m/>
    <m/>
    <m/>
    <m/>
    <s v=""/>
    <n v="0"/>
    <s v=""/>
    <n v="0"/>
    <s v=""/>
    <s v=""/>
    <s v=""/>
    <m/>
    <s v=""/>
    <s v=""/>
    <s v=""/>
  </r>
  <r>
    <x v="2"/>
    <n v="1583"/>
    <m/>
    <x v="6"/>
    <x v="3"/>
    <m/>
    <m/>
    <s v=""/>
    <m/>
    <m/>
    <s v=""/>
    <m/>
    <s v=""/>
    <m/>
    <s v=""/>
    <m/>
    <s v=""/>
    <m/>
    <m/>
    <m/>
    <m/>
    <s v=""/>
    <n v="0"/>
    <s v=""/>
    <n v="0"/>
    <s v=""/>
    <s v=""/>
    <s v=""/>
    <m/>
    <s v=""/>
    <s v=""/>
    <s v=""/>
  </r>
  <r>
    <x v="2"/>
    <n v="1584"/>
    <m/>
    <x v="6"/>
    <x v="3"/>
    <m/>
    <m/>
    <s v=""/>
    <m/>
    <m/>
    <s v=""/>
    <m/>
    <s v=""/>
    <m/>
    <s v=""/>
    <m/>
    <s v=""/>
    <m/>
    <m/>
    <m/>
    <m/>
    <s v=""/>
    <n v="0"/>
    <s v=""/>
    <n v="0"/>
    <s v=""/>
    <s v=""/>
    <s v=""/>
    <m/>
    <s v=""/>
    <s v=""/>
    <s v=""/>
  </r>
  <r>
    <x v="2"/>
    <n v="1585"/>
    <m/>
    <x v="6"/>
    <x v="3"/>
    <m/>
    <m/>
    <s v=""/>
    <m/>
    <m/>
    <s v=""/>
    <m/>
    <s v=""/>
    <m/>
    <s v=""/>
    <m/>
    <s v=""/>
    <m/>
    <m/>
    <m/>
    <m/>
    <s v=""/>
    <n v="0"/>
    <s v=""/>
    <n v="0"/>
    <s v=""/>
    <s v=""/>
    <s v=""/>
    <m/>
    <s v=""/>
    <s v=""/>
    <s v=""/>
  </r>
  <r>
    <x v="2"/>
    <n v="1586"/>
    <m/>
    <x v="6"/>
    <x v="3"/>
    <m/>
    <m/>
    <s v=""/>
    <m/>
    <m/>
    <s v=""/>
    <m/>
    <s v=""/>
    <m/>
    <s v=""/>
    <m/>
    <s v=""/>
    <m/>
    <m/>
    <m/>
    <m/>
    <s v=""/>
    <n v="0"/>
    <s v=""/>
    <n v="0"/>
    <s v=""/>
    <s v=""/>
    <s v=""/>
    <m/>
    <s v=""/>
    <s v=""/>
    <s v=""/>
  </r>
  <r>
    <x v="2"/>
    <n v="1587"/>
    <m/>
    <x v="6"/>
    <x v="3"/>
    <m/>
    <m/>
    <s v=""/>
    <m/>
    <m/>
    <s v=""/>
    <m/>
    <s v=""/>
    <m/>
    <s v=""/>
    <m/>
    <s v=""/>
    <m/>
    <m/>
    <m/>
    <m/>
    <s v=""/>
    <n v="0"/>
    <s v=""/>
    <n v="0"/>
    <s v=""/>
    <s v=""/>
    <s v=""/>
    <m/>
    <s v=""/>
    <s v=""/>
    <s v=""/>
  </r>
  <r>
    <x v="2"/>
    <n v="1588"/>
    <m/>
    <x v="6"/>
    <x v="3"/>
    <m/>
    <m/>
    <s v=""/>
    <m/>
    <m/>
    <s v=""/>
    <m/>
    <s v=""/>
    <m/>
    <s v=""/>
    <m/>
    <s v=""/>
    <m/>
    <m/>
    <m/>
    <m/>
    <s v=""/>
    <n v="0"/>
    <s v=""/>
    <n v="0"/>
    <s v=""/>
    <s v=""/>
    <s v=""/>
    <m/>
    <s v=""/>
    <s v=""/>
    <s v=""/>
  </r>
  <r>
    <x v="2"/>
    <n v="1589"/>
    <m/>
    <x v="6"/>
    <x v="3"/>
    <m/>
    <m/>
    <s v=""/>
    <m/>
    <m/>
    <s v=""/>
    <m/>
    <s v=""/>
    <m/>
    <s v=""/>
    <m/>
    <s v=""/>
    <m/>
    <m/>
    <m/>
    <m/>
    <s v=""/>
    <n v="0"/>
    <s v=""/>
    <n v="0"/>
    <s v=""/>
    <s v=""/>
    <s v=""/>
    <m/>
    <s v=""/>
    <s v=""/>
    <s v=""/>
  </r>
  <r>
    <x v="2"/>
    <n v="1590"/>
    <m/>
    <x v="6"/>
    <x v="3"/>
    <m/>
    <m/>
    <s v=""/>
    <m/>
    <m/>
    <s v=""/>
    <m/>
    <s v=""/>
    <m/>
    <s v=""/>
    <m/>
    <s v=""/>
    <m/>
    <m/>
    <m/>
    <m/>
    <s v=""/>
    <n v="0"/>
    <s v=""/>
    <n v="0"/>
    <s v=""/>
    <s v=""/>
    <s v=""/>
    <m/>
    <s v=""/>
    <s v=""/>
    <s v=""/>
  </r>
  <r>
    <x v="2"/>
    <n v="1591"/>
    <m/>
    <x v="6"/>
    <x v="3"/>
    <m/>
    <m/>
    <s v=""/>
    <m/>
    <m/>
    <s v=""/>
    <m/>
    <s v=""/>
    <m/>
    <s v=""/>
    <m/>
    <s v=""/>
    <m/>
    <m/>
    <m/>
    <m/>
    <s v=""/>
    <n v="0"/>
    <s v=""/>
    <n v="0"/>
    <s v=""/>
    <s v=""/>
    <s v=""/>
    <m/>
    <s v=""/>
    <s v=""/>
    <s v=""/>
  </r>
  <r>
    <x v="2"/>
    <n v="1592"/>
    <m/>
    <x v="6"/>
    <x v="3"/>
    <m/>
    <m/>
    <s v=""/>
    <m/>
    <m/>
    <s v=""/>
    <m/>
    <s v=""/>
    <m/>
    <s v=""/>
    <m/>
    <s v=""/>
    <m/>
    <m/>
    <m/>
    <m/>
    <s v=""/>
    <n v="0"/>
    <s v=""/>
    <n v="0"/>
    <s v=""/>
    <s v=""/>
    <s v=""/>
    <m/>
    <s v=""/>
    <s v=""/>
    <s v=""/>
  </r>
  <r>
    <x v="2"/>
    <n v="1593"/>
    <m/>
    <x v="6"/>
    <x v="3"/>
    <m/>
    <m/>
    <s v=""/>
    <m/>
    <m/>
    <s v=""/>
    <m/>
    <s v=""/>
    <m/>
    <s v=""/>
    <m/>
    <s v=""/>
    <m/>
    <m/>
    <m/>
    <m/>
    <s v=""/>
    <n v="0"/>
    <s v=""/>
    <n v="0"/>
    <s v=""/>
    <s v=""/>
    <s v=""/>
    <m/>
    <s v=""/>
    <s v=""/>
    <s v=""/>
  </r>
  <r>
    <x v="2"/>
    <n v="1594"/>
    <m/>
    <x v="6"/>
    <x v="3"/>
    <m/>
    <m/>
    <s v=""/>
    <m/>
    <m/>
    <s v=""/>
    <m/>
    <s v=""/>
    <m/>
    <s v=""/>
    <m/>
    <s v=""/>
    <m/>
    <m/>
    <m/>
    <m/>
    <s v=""/>
    <n v="0"/>
    <s v=""/>
    <n v="0"/>
    <s v=""/>
    <s v=""/>
    <s v=""/>
    <m/>
    <s v=""/>
    <s v=""/>
    <s v=""/>
  </r>
  <r>
    <x v="2"/>
    <n v="1595"/>
    <m/>
    <x v="6"/>
    <x v="3"/>
    <m/>
    <m/>
    <s v=""/>
    <m/>
    <m/>
    <s v=""/>
    <m/>
    <s v=""/>
    <m/>
    <s v=""/>
    <m/>
    <s v=""/>
    <m/>
    <m/>
    <m/>
    <m/>
    <s v=""/>
    <n v="0"/>
    <s v=""/>
    <n v="0"/>
    <s v=""/>
    <s v=""/>
    <s v=""/>
    <m/>
    <s v=""/>
    <s v=""/>
    <s v=""/>
  </r>
  <r>
    <x v="2"/>
    <n v="1596"/>
    <m/>
    <x v="6"/>
    <x v="3"/>
    <m/>
    <m/>
    <s v=""/>
    <m/>
    <m/>
    <s v=""/>
    <m/>
    <s v=""/>
    <m/>
    <s v=""/>
    <m/>
    <s v=""/>
    <m/>
    <m/>
    <m/>
    <m/>
    <s v=""/>
    <n v="0"/>
    <s v=""/>
    <n v="0"/>
    <s v=""/>
    <s v=""/>
    <s v=""/>
    <m/>
    <s v=""/>
    <s v=""/>
    <s v=""/>
  </r>
  <r>
    <x v="2"/>
    <n v="1597"/>
    <m/>
    <x v="6"/>
    <x v="3"/>
    <m/>
    <m/>
    <s v=""/>
    <m/>
    <m/>
    <s v=""/>
    <m/>
    <s v=""/>
    <m/>
    <s v=""/>
    <m/>
    <s v=""/>
    <m/>
    <m/>
    <m/>
    <m/>
    <s v=""/>
    <n v="0"/>
    <s v=""/>
    <n v="0"/>
    <s v=""/>
    <s v=""/>
    <s v=""/>
    <m/>
    <s v=""/>
    <s v=""/>
    <s v=""/>
  </r>
  <r>
    <x v="2"/>
    <n v="1598"/>
    <m/>
    <x v="6"/>
    <x v="3"/>
    <m/>
    <m/>
    <s v=""/>
    <m/>
    <m/>
    <s v=""/>
    <m/>
    <s v=""/>
    <m/>
    <s v=""/>
    <m/>
    <s v=""/>
    <m/>
    <m/>
    <m/>
    <m/>
    <s v=""/>
    <n v="0"/>
    <s v=""/>
    <n v="0"/>
    <s v=""/>
    <s v=""/>
    <s v=""/>
    <m/>
    <s v=""/>
    <s v=""/>
    <s v=""/>
  </r>
  <r>
    <x v="2"/>
    <n v="1599"/>
    <m/>
    <x v="6"/>
    <x v="3"/>
    <m/>
    <m/>
    <s v=""/>
    <m/>
    <m/>
    <s v=""/>
    <m/>
    <s v=""/>
    <m/>
    <s v=""/>
    <m/>
    <s v=""/>
    <m/>
    <m/>
    <m/>
    <m/>
    <s v=""/>
    <n v="0"/>
    <s v=""/>
    <n v="0"/>
    <s v=""/>
    <s v=""/>
    <s v=""/>
    <m/>
    <s v=""/>
    <s v=""/>
    <s v=""/>
  </r>
  <r>
    <x v="2"/>
    <n v="1600"/>
    <m/>
    <x v="6"/>
    <x v="3"/>
    <m/>
    <m/>
    <s v=""/>
    <m/>
    <m/>
    <s v=""/>
    <m/>
    <s v=""/>
    <m/>
    <s v=""/>
    <m/>
    <s v=""/>
    <m/>
    <m/>
    <m/>
    <m/>
    <s v=""/>
    <n v="0"/>
    <s v=""/>
    <n v="0"/>
    <s v=""/>
    <s v=""/>
    <s v=""/>
    <m/>
    <s v=""/>
    <s v=""/>
    <s v=""/>
  </r>
  <r>
    <x v="2"/>
    <n v="1601"/>
    <m/>
    <x v="6"/>
    <x v="3"/>
    <m/>
    <m/>
    <s v=""/>
    <m/>
    <m/>
    <s v=""/>
    <m/>
    <s v=""/>
    <m/>
    <s v=""/>
    <m/>
    <s v=""/>
    <m/>
    <m/>
    <m/>
    <m/>
    <s v=""/>
    <n v="0"/>
    <s v=""/>
    <n v="0"/>
    <s v=""/>
    <s v=""/>
    <s v=""/>
    <m/>
    <s v=""/>
    <s v=""/>
    <s v=""/>
  </r>
  <r>
    <x v="2"/>
    <n v="1602"/>
    <m/>
    <x v="6"/>
    <x v="3"/>
    <m/>
    <m/>
    <s v=""/>
    <m/>
    <m/>
    <s v=""/>
    <m/>
    <s v=""/>
    <m/>
    <s v=""/>
    <m/>
    <s v=""/>
    <m/>
    <m/>
    <m/>
    <m/>
    <s v=""/>
    <n v="0"/>
    <s v=""/>
    <n v="0"/>
    <s v=""/>
    <s v=""/>
    <s v=""/>
    <m/>
    <s v=""/>
    <s v=""/>
    <s v=""/>
  </r>
  <r>
    <x v="2"/>
    <n v="1603"/>
    <m/>
    <x v="6"/>
    <x v="3"/>
    <m/>
    <m/>
    <s v=""/>
    <m/>
    <m/>
    <s v=""/>
    <m/>
    <s v=""/>
    <m/>
    <s v=""/>
    <m/>
    <s v=""/>
    <m/>
    <m/>
    <m/>
    <m/>
    <s v=""/>
    <n v="0"/>
    <s v=""/>
    <n v="0"/>
    <s v=""/>
    <s v=""/>
    <s v=""/>
    <m/>
    <s v=""/>
    <s v=""/>
    <s v=""/>
  </r>
  <r>
    <x v="2"/>
    <n v="1604"/>
    <m/>
    <x v="6"/>
    <x v="3"/>
    <m/>
    <m/>
    <s v=""/>
    <m/>
    <m/>
    <s v=""/>
    <m/>
    <s v=""/>
    <m/>
    <s v=""/>
    <m/>
    <s v=""/>
    <m/>
    <m/>
    <m/>
    <m/>
    <s v=""/>
    <n v="0"/>
    <s v=""/>
    <n v="0"/>
    <s v=""/>
    <s v=""/>
    <s v=""/>
    <m/>
    <s v=""/>
    <s v=""/>
    <s v=""/>
  </r>
  <r>
    <x v="2"/>
    <n v="1605"/>
    <m/>
    <x v="6"/>
    <x v="3"/>
    <m/>
    <m/>
    <s v=""/>
    <m/>
    <m/>
    <s v=""/>
    <m/>
    <s v=""/>
    <m/>
    <s v=""/>
    <m/>
    <s v=""/>
    <m/>
    <m/>
    <m/>
    <m/>
    <s v=""/>
    <n v="0"/>
    <s v=""/>
    <n v="0"/>
    <s v=""/>
    <s v=""/>
    <s v=""/>
    <m/>
    <s v=""/>
    <s v=""/>
    <s v=""/>
  </r>
  <r>
    <x v="2"/>
    <n v="1606"/>
    <m/>
    <x v="6"/>
    <x v="3"/>
    <m/>
    <m/>
    <s v=""/>
    <m/>
    <m/>
    <s v=""/>
    <m/>
    <s v=""/>
    <m/>
    <s v=""/>
    <m/>
    <s v=""/>
    <m/>
    <m/>
    <m/>
    <m/>
    <s v=""/>
    <n v="0"/>
    <s v=""/>
    <n v="0"/>
    <s v=""/>
    <s v=""/>
    <s v=""/>
    <m/>
    <s v=""/>
    <s v=""/>
    <s v=""/>
  </r>
  <r>
    <x v="2"/>
    <n v="1607"/>
    <m/>
    <x v="6"/>
    <x v="3"/>
    <m/>
    <m/>
    <s v=""/>
    <m/>
    <m/>
    <s v=""/>
    <m/>
    <s v=""/>
    <m/>
    <s v=""/>
    <m/>
    <s v=""/>
    <m/>
    <m/>
    <m/>
    <m/>
    <s v=""/>
    <n v="0"/>
    <s v=""/>
    <n v="0"/>
    <s v=""/>
    <s v=""/>
    <s v=""/>
    <m/>
    <s v=""/>
    <s v=""/>
    <s v=""/>
  </r>
  <r>
    <x v="2"/>
    <n v="1608"/>
    <m/>
    <x v="6"/>
    <x v="3"/>
    <m/>
    <m/>
    <s v=""/>
    <m/>
    <m/>
    <s v=""/>
    <m/>
    <s v=""/>
    <m/>
    <s v=""/>
    <m/>
    <s v=""/>
    <m/>
    <m/>
    <m/>
    <m/>
    <s v=""/>
    <n v="0"/>
    <s v=""/>
    <n v="0"/>
    <s v=""/>
    <s v=""/>
    <s v=""/>
    <m/>
    <s v=""/>
    <s v=""/>
    <s v=""/>
  </r>
  <r>
    <x v="2"/>
    <n v="1609"/>
    <m/>
    <x v="6"/>
    <x v="3"/>
    <m/>
    <m/>
    <s v=""/>
    <m/>
    <m/>
    <s v=""/>
    <m/>
    <s v=""/>
    <m/>
    <s v=""/>
    <m/>
    <s v=""/>
    <m/>
    <m/>
    <m/>
    <m/>
    <s v=""/>
    <n v="0"/>
    <s v=""/>
    <n v="0"/>
    <s v=""/>
    <s v=""/>
    <s v=""/>
    <m/>
    <s v=""/>
    <s v=""/>
    <s v=""/>
  </r>
  <r>
    <x v="2"/>
    <n v="1610"/>
    <m/>
    <x v="6"/>
    <x v="3"/>
    <m/>
    <m/>
    <s v=""/>
    <m/>
    <m/>
    <s v=""/>
    <m/>
    <s v=""/>
    <m/>
    <s v=""/>
    <m/>
    <s v=""/>
    <m/>
    <m/>
    <m/>
    <m/>
    <s v=""/>
    <n v="0"/>
    <s v=""/>
    <n v="0"/>
    <s v=""/>
    <s v=""/>
    <s v=""/>
    <m/>
    <s v=""/>
    <s v=""/>
    <s v=""/>
  </r>
  <r>
    <x v="2"/>
    <n v="1611"/>
    <m/>
    <x v="6"/>
    <x v="3"/>
    <m/>
    <m/>
    <s v=""/>
    <m/>
    <m/>
    <s v=""/>
    <m/>
    <s v=""/>
    <m/>
    <s v=""/>
    <m/>
    <s v=""/>
    <m/>
    <m/>
    <m/>
    <m/>
    <s v=""/>
    <n v="0"/>
    <s v=""/>
    <n v="0"/>
    <s v=""/>
    <s v=""/>
    <s v=""/>
    <m/>
    <s v=""/>
    <s v=""/>
    <s v=""/>
  </r>
  <r>
    <x v="2"/>
    <n v="1612"/>
    <m/>
    <x v="6"/>
    <x v="3"/>
    <m/>
    <m/>
    <s v=""/>
    <m/>
    <m/>
    <s v=""/>
    <m/>
    <s v=""/>
    <m/>
    <s v=""/>
    <m/>
    <s v=""/>
    <m/>
    <m/>
    <m/>
    <m/>
    <s v=""/>
    <n v="0"/>
    <s v=""/>
    <n v="0"/>
    <s v=""/>
    <s v=""/>
    <s v=""/>
    <m/>
    <s v=""/>
    <s v=""/>
    <s v=""/>
  </r>
  <r>
    <x v="2"/>
    <n v="1613"/>
    <m/>
    <x v="6"/>
    <x v="3"/>
    <m/>
    <m/>
    <s v=""/>
    <m/>
    <m/>
    <s v=""/>
    <m/>
    <s v=""/>
    <m/>
    <s v=""/>
    <m/>
    <s v=""/>
    <m/>
    <m/>
    <m/>
    <m/>
    <s v=""/>
    <n v="0"/>
    <s v=""/>
    <n v="0"/>
    <s v=""/>
    <s v=""/>
    <s v=""/>
    <m/>
    <s v=""/>
    <s v=""/>
    <s v=""/>
  </r>
  <r>
    <x v="2"/>
    <n v="1614"/>
    <m/>
    <x v="6"/>
    <x v="3"/>
    <m/>
    <m/>
    <s v=""/>
    <m/>
    <m/>
    <s v=""/>
    <m/>
    <s v=""/>
    <m/>
    <s v=""/>
    <m/>
    <s v=""/>
    <m/>
    <m/>
    <m/>
    <m/>
    <s v=""/>
    <n v="0"/>
    <s v=""/>
    <n v="0"/>
    <s v=""/>
    <s v=""/>
    <s v=""/>
    <m/>
    <s v=""/>
    <s v=""/>
    <s v=""/>
  </r>
  <r>
    <x v="2"/>
    <n v="1615"/>
    <m/>
    <x v="6"/>
    <x v="3"/>
    <m/>
    <m/>
    <s v=""/>
    <m/>
    <m/>
    <s v=""/>
    <m/>
    <s v=""/>
    <m/>
    <s v=""/>
    <m/>
    <s v=""/>
    <m/>
    <m/>
    <m/>
    <m/>
    <s v=""/>
    <n v="0"/>
    <s v=""/>
    <n v="0"/>
    <s v=""/>
    <s v=""/>
    <s v=""/>
    <m/>
    <s v=""/>
    <s v=""/>
    <s v=""/>
  </r>
  <r>
    <x v="2"/>
    <n v="1616"/>
    <m/>
    <x v="6"/>
    <x v="3"/>
    <m/>
    <m/>
    <s v=""/>
    <m/>
    <m/>
    <s v=""/>
    <m/>
    <s v=""/>
    <m/>
    <s v=""/>
    <m/>
    <s v=""/>
    <m/>
    <m/>
    <m/>
    <m/>
    <s v=""/>
    <n v="0"/>
    <s v=""/>
    <n v="0"/>
    <s v=""/>
    <s v=""/>
    <s v=""/>
    <m/>
    <s v=""/>
    <s v=""/>
    <s v=""/>
  </r>
  <r>
    <x v="2"/>
    <n v="1617"/>
    <m/>
    <x v="6"/>
    <x v="3"/>
    <m/>
    <m/>
    <s v=""/>
    <m/>
    <m/>
    <s v=""/>
    <m/>
    <s v=""/>
    <m/>
    <s v=""/>
    <m/>
    <s v=""/>
    <m/>
    <m/>
    <m/>
    <m/>
    <s v=""/>
    <n v="0"/>
    <s v=""/>
    <n v="0"/>
    <s v=""/>
    <s v=""/>
    <s v=""/>
    <m/>
    <s v=""/>
    <s v=""/>
    <s v=""/>
  </r>
  <r>
    <x v="2"/>
    <n v="1618"/>
    <m/>
    <x v="6"/>
    <x v="3"/>
    <m/>
    <m/>
    <s v=""/>
    <m/>
    <m/>
    <s v=""/>
    <m/>
    <s v=""/>
    <m/>
    <s v=""/>
    <m/>
    <s v=""/>
    <m/>
    <m/>
    <m/>
    <m/>
    <s v=""/>
    <n v="0"/>
    <s v=""/>
    <n v="0"/>
    <s v=""/>
    <s v=""/>
    <s v=""/>
    <m/>
    <s v=""/>
    <s v=""/>
    <s v=""/>
  </r>
  <r>
    <x v="2"/>
    <n v="1619"/>
    <m/>
    <x v="6"/>
    <x v="3"/>
    <m/>
    <m/>
    <s v=""/>
    <m/>
    <m/>
    <s v=""/>
    <m/>
    <s v=""/>
    <m/>
    <s v=""/>
    <m/>
    <s v=""/>
    <m/>
    <m/>
    <m/>
    <m/>
    <s v=""/>
    <n v="0"/>
    <s v=""/>
    <n v="0"/>
    <s v=""/>
    <s v=""/>
    <s v=""/>
    <m/>
    <s v=""/>
    <s v=""/>
    <s v=""/>
  </r>
  <r>
    <x v="2"/>
    <n v="1620"/>
    <m/>
    <x v="6"/>
    <x v="3"/>
    <m/>
    <m/>
    <s v=""/>
    <m/>
    <m/>
    <s v=""/>
    <m/>
    <s v=""/>
    <m/>
    <s v=""/>
    <m/>
    <s v=""/>
    <m/>
    <m/>
    <m/>
    <m/>
    <s v=""/>
    <n v="0"/>
    <s v=""/>
    <n v="0"/>
    <s v=""/>
    <s v=""/>
    <s v=""/>
    <m/>
    <s v=""/>
    <s v=""/>
    <s v=""/>
  </r>
  <r>
    <x v="2"/>
    <n v="1621"/>
    <m/>
    <x v="6"/>
    <x v="3"/>
    <m/>
    <m/>
    <s v=""/>
    <m/>
    <m/>
    <s v=""/>
    <m/>
    <s v=""/>
    <m/>
    <s v=""/>
    <m/>
    <s v=""/>
    <m/>
    <m/>
    <m/>
    <m/>
    <s v=""/>
    <n v="0"/>
    <s v=""/>
    <n v="0"/>
    <s v=""/>
    <s v=""/>
    <s v=""/>
    <m/>
    <s v=""/>
    <s v=""/>
    <s v=""/>
  </r>
  <r>
    <x v="2"/>
    <n v="1622"/>
    <m/>
    <x v="6"/>
    <x v="3"/>
    <m/>
    <m/>
    <s v=""/>
    <m/>
    <m/>
    <s v=""/>
    <m/>
    <s v=""/>
    <m/>
    <s v=""/>
    <m/>
    <s v=""/>
    <m/>
    <m/>
    <m/>
    <m/>
    <s v=""/>
    <n v="0"/>
    <s v=""/>
    <n v="0"/>
    <s v=""/>
    <s v=""/>
    <s v=""/>
    <m/>
    <s v=""/>
    <s v=""/>
    <s v=""/>
  </r>
  <r>
    <x v="2"/>
    <n v="1623"/>
    <m/>
    <x v="6"/>
    <x v="3"/>
    <m/>
    <m/>
    <s v=""/>
    <m/>
    <m/>
    <s v=""/>
    <m/>
    <s v=""/>
    <m/>
    <s v=""/>
    <m/>
    <s v=""/>
    <m/>
    <m/>
    <m/>
    <m/>
    <s v=""/>
    <n v="0"/>
    <s v=""/>
    <n v="0"/>
    <s v=""/>
    <s v=""/>
    <s v=""/>
    <m/>
    <s v=""/>
    <s v=""/>
    <s v=""/>
  </r>
  <r>
    <x v="2"/>
    <n v="1624"/>
    <m/>
    <x v="6"/>
    <x v="3"/>
    <m/>
    <m/>
    <s v=""/>
    <m/>
    <m/>
    <s v=""/>
    <m/>
    <s v=""/>
    <m/>
    <s v=""/>
    <m/>
    <s v=""/>
    <m/>
    <m/>
    <m/>
    <m/>
    <s v=""/>
    <n v="0"/>
    <s v=""/>
    <n v="0"/>
    <s v=""/>
    <s v=""/>
    <s v=""/>
    <m/>
    <s v=""/>
    <s v=""/>
    <s v=""/>
  </r>
  <r>
    <x v="2"/>
    <n v="1625"/>
    <m/>
    <x v="6"/>
    <x v="3"/>
    <m/>
    <m/>
    <s v=""/>
    <m/>
    <m/>
    <s v=""/>
    <m/>
    <s v=""/>
    <m/>
    <s v=""/>
    <m/>
    <s v=""/>
    <m/>
    <m/>
    <m/>
    <m/>
    <s v=""/>
    <n v="0"/>
    <s v=""/>
    <n v="0"/>
    <s v=""/>
    <s v=""/>
    <s v=""/>
    <m/>
    <s v=""/>
    <s v=""/>
    <s v=""/>
  </r>
  <r>
    <x v="2"/>
    <n v="1626"/>
    <m/>
    <x v="6"/>
    <x v="3"/>
    <m/>
    <m/>
    <s v=""/>
    <m/>
    <m/>
    <s v=""/>
    <m/>
    <s v=""/>
    <m/>
    <s v=""/>
    <m/>
    <s v=""/>
    <m/>
    <m/>
    <m/>
    <m/>
    <s v=""/>
    <n v="0"/>
    <s v=""/>
    <n v="0"/>
    <s v=""/>
    <s v=""/>
    <s v=""/>
    <m/>
    <s v=""/>
    <s v=""/>
    <s v=""/>
  </r>
  <r>
    <x v="2"/>
    <n v="1627"/>
    <m/>
    <x v="6"/>
    <x v="3"/>
    <m/>
    <m/>
    <s v=""/>
    <m/>
    <m/>
    <s v=""/>
    <m/>
    <s v=""/>
    <m/>
    <s v=""/>
    <m/>
    <s v=""/>
    <m/>
    <m/>
    <m/>
    <m/>
    <s v=""/>
    <n v="0"/>
    <s v=""/>
    <n v="0"/>
    <s v=""/>
    <s v=""/>
    <s v=""/>
    <m/>
    <s v=""/>
    <s v=""/>
    <s v=""/>
  </r>
  <r>
    <x v="2"/>
    <n v="1628"/>
    <m/>
    <x v="6"/>
    <x v="3"/>
    <m/>
    <m/>
    <s v=""/>
    <m/>
    <m/>
    <s v=""/>
    <m/>
    <s v=""/>
    <m/>
    <s v=""/>
    <m/>
    <s v=""/>
    <m/>
    <m/>
    <m/>
    <m/>
    <s v=""/>
    <n v="0"/>
    <s v=""/>
    <n v="0"/>
    <s v=""/>
    <s v=""/>
    <s v=""/>
    <m/>
    <s v=""/>
    <s v=""/>
    <s v=""/>
  </r>
  <r>
    <x v="2"/>
    <n v="1629"/>
    <m/>
    <x v="6"/>
    <x v="3"/>
    <m/>
    <m/>
    <s v=""/>
    <m/>
    <m/>
    <s v=""/>
    <m/>
    <s v=""/>
    <m/>
    <s v=""/>
    <m/>
    <s v=""/>
    <m/>
    <m/>
    <m/>
    <m/>
    <s v=""/>
    <n v="0"/>
    <s v=""/>
    <n v="0"/>
    <s v=""/>
    <s v=""/>
    <s v=""/>
    <m/>
    <s v=""/>
    <s v=""/>
    <s v=""/>
  </r>
  <r>
    <x v="2"/>
    <n v="1630"/>
    <m/>
    <x v="6"/>
    <x v="3"/>
    <m/>
    <m/>
    <s v=""/>
    <m/>
    <m/>
    <s v=""/>
    <m/>
    <s v=""/>
    <m/>
    <s v=""/>
    <m/>
    <s v=""/>
    <m/>
    <m/>
    <m/>
    <m/>
    <s v=""/>
    <n v="0"/>
    <s v=""/>
    <n v="0"/>
    <s v=""/>
    <s v=""/>
    <s v=""/>
    <m/>
    <s v=""/>
    <s v=""/>
    <s v=""/>
  </r>
  <r>
    <x v="2"/>
    <n v="1631"/>
    <m/>
    <x v="6"/>
    <x v="3"/>
    <m/>
    <m/>
    <s v=""/>
    <m/>
    <m/>
    <s v=""/>
    <m/>
    <s v=""/>
    <m/>
    <s v=""/>
    <m/>
    <s v=""/>
    <m/>
    <m/>
    <m/>
    <m/>
    <s v=""/>
    <n v="0"/>
    <s v=""/>
    <n v="0"/>
    <s v=""/>
    <s v=""/>
    <s v=""/>
    <m/>
    <s v=""/>
    <s v=""/>
    <s v=""/>
  </r>
  <r>
    <x v="2"/>
    <n v="1632"/>
    <m/>
    <x v="6"/>
    <x v="3"/>
    <m/>
    <m/>
    <s v=""/>
    <m/>
    <m/>
    <s v=""/>
    <m/>
    <s v=""/>
    <m/>
    <s v=""/>
    <m/>
    <s v=""/>
    <m/>
    <m/>
    <m/>
    <m/>
    <s v=""/>
    <n v="0"/>
    <s v=""/>
    <n v="0"/>
    <s v=""/>
    <s v=""/>
    <s v=""/>
    <m/>
    <s v=""/>
    <s v=""/>
    <s v=""/>
  </r>
  <r>
    <x v="2"/>
    <n v="1633"/>
    <m/>
    <x v="6"/>
    <x v="3"/>
    <m/>
    <m/>
    <s v=""/>
    <m/>
    <m/>
    <s v=""/>
    <m/>
    <s v=""/>
    <m/>
    <s v=""/>
    <m/>
    <s v=""/>
    <m/>
    <m/>
    <m/>
    <m/>
    <s v=""/>
    <n v="0"/>
    <s v=""/>
    <n v="0"/>
    <s v=""/>
    <s v=""/>
    <s v=""/>
    <m/>
    <s v=""/>
    <s v=""/>
    <s v=""/>
  </r>
  <r>
    <x v="2"/>
    <n v="1634"/>
    <m/>
    <x v="6"/>
    <x v="3"/>
    <m/>
    <m/>
    <s v=""/>
    <m/>
    <m/>
    <s v=""/>
    <m/>
    <s v=""/>
    <m/>
    <s v=""/>
    <m/>
    <s v=""/>
    <m/>
    <m/>
    <m/>
    <m/>
    <s v=""/>
    <n v="0"/>
    <s v=""/>
    <n v="0"/>
    <s v=""/>
    <s v=""/>
    <s v=""/>
    <m/>
    <s v=""/>
    <s v=""/>
    <s v=""/>
  </r>
  <r>
    <x v="2"/>
    <n v="1635"/>
    <m/>
    <x v="6"/>
    <x v="3"/>
    <m/>
    <m/>
    <s v=""/>
    <m/>
    <m/>
    <s v=""/>
    <m/>
    <s v=""/>
    <m/>
    <s v=""/>
    <m/>
    <s v=""/>
    <m/>
    <m/>
    <m/>
    <m/>
    <s v=""/>
    <n v="0"/>
    <s v=""/>
    <n v="0"/>
    <s v=""/>
    <s v=""/>
    <s v=""/>
    <m/>
    <s v=""/>
    <s v=""/>
    <s v=""/>
  </r>
  <r>
    <x v="2"/>
    <n v="1636"/>
    <m/>
    <x v="6"/>
    <x v="3"/>
    <m/>
    <m/>
    <s v=""/>
    <m/>
    <m/>
    <s v=""/>
    <m/>
    <s v=""/>
    <m/>
    <s v=""/>
    <m/>
    <s v=""/>
    <m/>
    <m/>
    <m/>
    <m/>
    <s v=""/>
    <n v="0"/>
    <s v=""/>
    <n v="0"/>
    <s v=""/>
    <s v=""/>
    <s v=""/>
    <m/>
    <s v=""/>
    <s v=""/>
    <s v=""/>
  </r>
  <r>
    <x v="2"/>
    <n v="1637"/>
    <m/>
    <x v="6"/>
    <x v="3"/>
    <m/>
    <m/>
    <s v=""/>
    <m/>
    <m/>
    <s v=""/>
    <m/>
    <s v=""/>
    <m/>
    <s v=""/>
    <m/>
    <s v=""/>
    <m/>
    <m/>
    <m/>
    <m/>
    <s v=""/>
    <n v="0"/>
    <s v=""/>
    <n v="0"/>
    <s v=""/>
    <s v=""/>
    <s v=""/>
    <m/>
    <s v=""/>
    <s v=""/>
    <s v=""/>
  </r>
  <r>
    <x v="2"/>
    <n v="1638"/>
    <m/>
    <x v="6"/>
    <x v="3"/>
    <m/>
    <m/>
    <s v=""/>
    <m/>
    <m/>
    <s v=""/>
    <m/>
    <s v=""/>
    <m/>
    <s v=""/>
    <m/>
    <s v=""/>
    <m/>
    <m/>
    <m/>
    <m/>
    <s v=""/>
    <n v="0"/>
    <s v=""/>
    <n v="0"/>
    <s v=""/>
    <s v=""/>
    <s v=""/>
    <m/>
    <s v=""/>
    <s v=""/>
    <s v=""/>
  </r>
  <r>
    <x v="2"/>
    <n v="1639"/>
    <m/>
    <x v="6"/>
    <x v="3"/>
    <m/>
    <m/>
    <s v=""/>
    <m/>
    <m/>
    <s v=""/>
    <m/>
    <s v=""/>
    <m/>
    <s v=""/>
    <m/>
    <s v=""/>
    <m/>
    <m/>
    <m/>
    <m/>
    <s v=""/>
    <n v="0"/>
    <s v=""/>
    <n v="0"/>
    <s v=""/>
    <s v=""/>
    <s v=""/>
    <m/>
    <s v=""/>
    <s v=""/>
    <s v=""/>
  </r>
  <r>
    <x v="2"/>
    <n v="1640"/>
    <m/>
    <x v="6"/>
    <x v="3"/>
    <m/>
    <m/>
    <s v=""/>
    <m/>
    <m/>
    <s v=""/>
    <m/>
    <s v=""/>
    <m/>
    <s v=""/>
    <m/>
    <s v=""/>
    <m/>
    <m/>
    <m/>
    <m/>
    <s v=""/>
    <n v="0"/>
    <s v=""/>
    <n v="0"/>
    <s v=""/>
    <s v=""/>
    <s v=""/>
    <m/>
    <s v=""/>
    <s v=""/>
    <s v=""/>
  </r>
  <r>
    <x v="2"/>
    <n v="1641"/>
    <m/>
    <x v="6"/>
    <x v="3"/>
    <m/>
    <m/>
    <s v=""/>
    <m/>
    <m/>
    <s v=""/>
    <m/>
    <s v=""/>
    <m/>
    <s v=""/>
    <m/>
    <s v=""/>
    <m/>
    <m/>
    <m/>
    <m/>
    <s v=""/>
    <n v="0"/>
    <s v=""/>
    <n v="0"/>
    <s v=""/>
    <s v=""/>
    <s v=""/>
    <m/>
    <s v=""/>
    <s v=""/>
    <s v=""/>
  </r>
  <r>
    <x v="2"/>
    <n v="1642"/>
    <m/>
    <x v="6"/>
    <x v="3"/>
    <m/>
    <m/>
    <s v=""/>
    <m/>
    <m/>
    <s v=""/>
    <m/>
    <s v=""/>
    <m/>
    <s v=""/>
    <m/>
    <s v=""/>
    <m/>
    <m/>
    <m/>
    <m/>
    <s v=""/>
    <n v="0"/>
    <s v=""/>
    <n v="0"/>
    <s v=""/>
    <s v=""/>
    <s v=""/>
    <m/>
    <s v=""/>
    <s v=""/>
    <s v=""/>
  </r>
  <r>
    <x v="2"/>
    <n v="1643"/>
    <m/>
    <x v="6"/>
    <x v="3"/>
    <m/>
    <m/>
    <s v=""/>
    <m/>
    <m/>
    <s v=""/>
    <m/>
    <s v=""/>
    <m/>
    <s v=""/>
    <m/>
    <s v=""/>
    <m/>
    <m/>
    <m/>
    <m/>
    <s v=""/>
    <n v="0"/>
    <s v=""/>
    <n v="0"/>
    <s v=""/>
    <s v=""/>
    <s v=""/>
    <m/>
    <s v=""/>
    <s v=""/>
    <s v=""/>
  </r>
  <r>
    <x v="2"/>
    <n v="1644"/>
    <m/>
    <x v="6"/>
    <x v="3"/>
    <m/>
    <m/>
    <s v=""/>
    <m/>
    <m/>
    <s v=""/>
    <m/>
    <s v=""/>
    <m/>
    <s v=""/>
    <m/>
    <s v=""/>
    <m/>
    <m/>
    <m/>
    <m/>
    <s v=""/>
    <n v="0"/>
    <s v=""/>
    <n v="0"/>
    <s v=""/>
    <s v=""/>
    <s v=""/>
    <m/>
    <s v=""/>
    <s v=""/>
    <s v=""/>
  </r>
  <r>
    <x v="2"/>
    <n v="1645"/>
    <m/>
    <x v="6"/>
    <x v="3"/>
    <m/>
    <m/>
    <s v=""/>
    <m/>
    <m/>
    <s v=""/>
    <m/>
    <s v=""/>
    <m/>
    <s v=""/>
    <m/>
    <s v=""/>
    <m/>
    <m/>
    <m/>
    <m/>
    <s v=""/>
    <n v="0"/>
    <s v=""/>
    <n v="0"/>
    <s v=""/>
    <s v=""/>
    <s v=""/>
    <m/>
    <s v=""/>
    <s v=""/>
    <s v=""/>
  </r>
  <r>
    <x v="2"/>
    <n v="1646"/>
    <m/>
    <x v="6"/>
    <x v="3"/>
    <m/>
    <m/>
    <s v=""/>
    <m/>
    <m/>
    <s v=""/>
    <m/>
    <s v=""/>
    <m/>
    <s v=""/>
    <m/>
    <s v=""/>
    <m/>
    <m/>
    <m/>
    <m/>
    <s v=""/>
    <n v="0"/>
    <s v=""/>
    <n v="0"/>
    <s v=""/>
    <s v=""/>
    <s v=""/>
    <m/>
    <s v=""/>
    <s v=""/>
    <s v=""/>
  </r>
  <r>
    <x v="2"/>
    <n v="1647"/>
    <m/>
    <x v="6"/>
    <x v="3"/>
    <m/>
    <m/>
    <s v=""/>
    <m/>
    <m/>
    <s v=""/>
    <m/>
    <s v=""/>
    <m/>
    <s v=""/>
    <m/>
    <s v=""/>
    <m/>
    <m/>
    <m/>
    <m/>
    <s v=""/>
    <n v="0"/>
    <s v=""/>
    <n v="0"/>
    <s v=""/>
    <s v=""/>
    <s v=""/>
    <m/>
    <s v=""/>
    <s v=""/>
    <s v=""/>
  </r>
  <r>
    <x v="2"/>
    <n v="1648"/>
    <m/>
    <x v="6"/>
    <x v="3"/>
    <m/>
    <m/>
    <s v=""/>
    <m/>
    <m/>
    <s v=""/>
    <m/>
    <s v=""/>
    <m/>
    <s v=""/>
    <m/>
    <s v=""/>
    <m/>
    <m/>
    <m/>
    <m/>
    <s v=""/>
    <n v="0"/>
    <s v=""/>
    <n v="0"/>
    <s v=""/>
    <s v=""/>
    <s v=""/>
    <m/>
    <s v=""/>
    <s v=""/>
    <s v=""/>
  </r>
  <r>
    <x v="2"/>
    <n v="1649"/>
    <m/>
    <x v="6"/>
    <x v="3"/>
    <m/>
    <m/>
    <s v=""/>
    <m/>
    <m/>
    <s v=""/>
    <m/>
    <s v=""/>
    <m/>
    <s v=""/>
    <m/>
    <s v=""/>
    <m/>
    <m/>
    <m/>
    <m/>
    <s v=""/>
    <n v="0"/>
    <s v=""/>
    <n v="0"/>
    <s v=""/>
    <s v=""/>
    <s v=""/>
    <m/>
    <s v=""/>
    <s v=""/>
    <s v=""/>
  </r>
  <r>
    <x v="2"/>
    <n v="1650"/>
    <m/>
    <x v="6"/>
    <x v="3"/>
    <m/>
    <m/>
    <s v=""/>
    <m/>
    <m/>
    <s v=""/>
    <m/>
    <s v=""/>
    <m/>
    <s v=""/>
    <m/>
    <s v=""/>
    <m/>
    <m/>
    <m/>
    <m/>
    <s v=""/>
    <n v="0"/>
    <s v=""/>
    <n v="0"/>
    <s v=""/>
    <s v=""/>
    <s v=""/>
    <m/>
    <s v=""/>
    <s v=""/>
    <s v=""/>
  </r>
  <r>
    <x v="2"/>
    <n v="1651"/>
    <m/>
    <x v="6"/>
    <x v="3"/>
    <m/>
    <m/>
    <s v=""/>
    <m/>
    <m/>
    <s v=""/>
    <m/>
    <s v=""/>
    <m/>
    <s v=""/>
    <m/>
    <s v=""/>
    <m/>
    <m/>
    <m/>
    <m/>
    <s v=""/>
    <n v="0"/>
    <s v=""/>
    <n v="0"/>
    <s v=""/>
    <s v=""/>
    <s v=""/>
    <m/>
    <s v=""/>
    <s v=""/>
    <s v=""/>
  </r>
  <r>
    <x v="2"/>
    <n v="1652"/>
    <m/>
    <x v="6"/>
    <x v="3"/>
    <m/>
    <m/>
    <s v=""/>
    <m/>
    <m/>
    <s v=""/>
    <m/>
    <s v=""/>
    <m/>
    <s v=""/>
    <m/>
    <s v=""/>
    <m/>
    <m/>
    <m/>
    <m/>
    <s v=""/>
    <n v="0"/>
    <s v=""/>
    <n v="0"/>
    <s v=""/>
    <s v=""/>
    <s v=""/>
    <m/>
    <s v=""/>
    <s v=""/>
    <s v=""/>
  </r>
  <r>
    <x v="2"/>
    <n v="1653"/>
    <m/>
    <x v="6"/>
    <x v="3"/>
    <m/>
    <m/>
    <s v=""/>
    <m/>
    <m/>
    <s v=""/>
    <m/>
    <s v=""/>
    <m/>
    <s v=""/>
    <m/>
    <s v=""/>
    <m/>
    <m/>
    <m/>
    <m/>
    <s v=""/>
    <n v="0"/>
    <s v=""/>
    <n v="0"/>
    <s v=""/>
    <s v=""/>
    <s v=""/>
    <m/>
    <s v=""/>
    <s v=""/>
    <s v=""/>
  </r>
  <r>
    <x v="2"/>
    <n v="1654"/>
    <m/>
    <x v="6"/>
    <x v="3"/>
    <m/>
    <m/>
    <s v=""/>
    <m/>
    <m/>
    <s v=""/>
    <m/>
    <s v=""/>
    <m/>
    <s v=""/>
    <m/>
    <s v=""/>
    <m/>
    <m/>
    <m/>
    <m/>
    <s v=""/>
    <n v="0"/>
    <s v=""/>
    <n v="0"/>
    <s v=""/>
    <s v=""/>
    <s v=""/>
    <m/>
    <s v=""/>
    <s v=""/>
    <s v=""/>
  </r>
  <r>
    <x v="2"/>
    <n v="1655"/>
    <m/>
    <x v="6"/>
    <x v="3"/>
    <m/>
    <m/>
    <s v=""/>
    <m/>
    <m/>
    <s v=""/>
    <m/>
    <s v=""/>
    <m/>
    <s v=""/>
    <m/>
    <s v=""/>
    <m/>
    <m/>
    <m/>
    <m/>
    <s v=""/>
    <n v="0"/>
    <s v=""/>
    <n v="0"/>
    <s v=""/>
    <s v=""/>
    <s v=""/>
    <m/>
    <s v=""/>
    <s v=""/>
    <s v=""/>
  </r>
  <r>
    <x v="2"/>
    <n v="1656"/>
    <m/>
    <x v="6"/>
    <x v="3"/>
    <m/>
    <m/>
    <s v=""/>
    <m/>
    <m/>
    <s v=""/>
    <m/>
    <s v=""/>
    <m/>
    <s v=""/>
    <m/>
    <s v=""/>
    <m/>
    <m/>
    <m/>
    <m/>
    <s v=""/>
    <n v="0"/>
    <s v=""/>
    <n v="0"/>
    <s v=""/>
    <s v=""/>
    <s v=""/>
    <m/>
    <s v=""/>
    <s v=""/>
    <s v=""/>
  </r>
  <r>
    <x v="2"/>
    <n v="1657"/>
    <m/>
    <x v="6"/>
    <x v="3"/>
    <m/>
    <m/>
    <s v=""/>
    <m/>
    <m/>
    <s v=""/>
    <m/>
    <s v=""/>
    <m/>
    <s v=""/>
    <m/>
    <s v=""/>
    <m/>
    <m/>
    <m/>
    <m/>
    <s v=""/>
    <n v="0"/>
    <s v=""/>
    <n v="0"/>
    <s v=""/>
    <s v=""/>
    <s v=""/>
    <m/>
    <s v=""/>
    <s v=""/>
    <s v=""/>
  </r>
  <r>
    <x v="2"/>
    <n v="1658"/>
    <m/>
    <x v="6"/>
    <x v="3"/>
    <m/>
    <m/>
    <s v=""/>
    <m/>
    <m/>
    <s v=""/>
    <m/>
    <s v=""/>
    <m/>
    <s v=""/>
    <m/>
    <s v=""/>
    <m/>
    <m/>
    <m/>
    <m/>
    <s v=""/>
    <n v="0"/>
    <s v=""/>
    <n v="0"/>
    <s v=""/>
    <s v=""/>
    <s v=""/>
    <m/>
    <s v=""/>
    <s v=""/>
    <s v=""/>
  </r>
  <r>
    <x v="2"/>
    <n v="1659"/>
    <m/>
    <x v="6"/>
    <x v="3"/>
    <m/>
    <m/>
    <s v=""/>
    <m/>
    <m/>
    <s v=""/>
    <m/>
    <s v=""/>
    <m/>
    <s v=""/>
    <m/>
    <s v=""/>
    <m/>
    <m/>
    <m/>
    <m/>
    <s v=""/>
    <n v="0"/>
    <s v=""/>
    <n v="0"/>
    <s v=""/>
    <s v=""/>
    <s v=""/>
    <m/>
    <s v=""/>
    <s v=""/>
    <s v=""/>
  </r>
  <r>
    <x v="2"/>
    <n v="1660"/>
    <m/>
    <x v="6"/>
    <x v="3"/>
    <m/>
    <m/>
    <s v=""/>
    <m/>
    <m/>
    <s v=""/>
    <m/>
    <s v=""/>
    <m/>
    <s v=""/>
    <m/>
    <s v=""/>
    <m/>
    <m/>
    <m/>
    <m/>
    <s v=""/>
    <n v="0"/>
    <s v=""/>
    <n v="0"/>
    <s v=""/>
    <s v=""/>
    <s v=""/>
    <m/>
    <s v=""/>
    <s v=""/>
    <s v=""/>
  </r>
  <r>
    <x v="2"/>
    <n v="1661"/>
    <m/>
    <x v="6"/>
    <x v="3"/>
    <m/>
    <m/>
    <s v=""/>
    <m/>
    <m/>
    <s v=""/>
    <m/>
    <s v=""/>
    <m/>
    <s v=""/>
    <m/>
    <s v=""/>
    <m/>
    <m/>
    <m/>
    <m/>
    <s v=""/>
    <n v="0"/>
    <s v=""/>
    <n v="0"/>
    <s v=""/>
    <s v=""/>
    <s v=""/>
    <m/>
    <s v=""/>
    <s v=""/>
    <s v=""/>
  </r>
  <r>
    <x v="2"/>
    <n v="1662"/>
    <m/>
    <x v="6"/>
    <x v="3"/>
    <m/>
    <m/>
    <s v=""/>
    <m/>
    <m/>
    <s v=""/>
    <m/>
    <s v=""/>
    <m/>
    <s v=""/>
    <m/>
    <s v=""/>
    <m/>
    <m/>
    <m/>
    <m/>
    <s v=""/>
    <n v="0"/>
    <s v=""/>
    <n v="0"/>
    <s v=""/>
    <s v=""/>
    <s v=""/>
    <m/>
    <s v=""/>
    <s v=""/>
    <s v=""/>
  </r>
  <r>
    <x v="2"/>
    <n v="1663"/>
    <m/>
    <x v="6"/>
    <x v="3"/>
    <m/>
    <m/>
    <s v=""/>
    <m/>
    <m/>
    <s v=""/>
    <m/>
    <s v=""/>
    <m/>
    <s v=""/>
    <m/>
    <s v=""/>
    <m/>
    <m/>
    <m/>
    <m/>
    <s v=""/>
    <n v="0"/>
    <s v=""/>
    <n v="0"/>
    <s v=""/>
    <s v=""/>
    <s v=""/>
    <m/>
    <s v=""/>
    <s v=""/>
    <s v=""/>
  </r>
  <r>
    <x v="2"/>
    <n v="1664"/>
    <m/>
    <x v="6"/>
    <x v="3"/>
    <m/>
    <m/>
    <s v=""/>
    <m/>
    <m/>
    <s v=""/>
    <m/>
    <s v=""/>
    <m/>
    <s v=""/>
    <m/>
    <s v=""/>
    <m/>
    <m/>
    <m/>
    <m/>
    <s v=""/>
    <n v="0"/>
    <s v=""/>
    <n v="0"/>
    <s v=""/>
    <s v=""/>
    <s v=""/>
    <m/>
    <s v=""/>
    <s v=""/>
    <s v=""/>
  </r>
  <r>
    <x v="2"/>
    <n v="1665"/>
    <m/>
    <x v="6"/>
    <x v="3"/>
    <m/>
    <m/>
    <s v=""/>
    <m/>
    <m/>
    <s v=""/>
    <m/>
    <s v=""/>
    <m/>
    <s v=""/>
    <m/>
    <s v=""/>
    <m/>
    <m/>
    <m/>
    <m/>
    <s v=""/>
    <n v="0"/>
    <s v=""/>
    <n v="0"/>
    <s v=""/>
    <s v=""/>
    <s v=""/>
    <m/>
    <s v=""/>
    <s v=""/>
    <s v=""/>
  </r>
  <r>
    <x v="2"/>
    <n v="1666"/>
    <m/>
    <x v="6"/>
    <x v="3"/>
    <m/>
    <m/>
    <s v=""/>
    <m/>
    <m/>
    <s v=""/>
    <m/>
    <s v=""/>
    <m/>
    <s v=""/>
    <m/>
    <s v=""/>
    <m/>
    <m/>
    <m/>
    <m/>
    <s v=""/>
    <n v="0"/>
    <s v=""/>
    <n v="0"/>
    <s v=""/>
    <s v=""/>
    <s v=""/>
    <m/>
    <s v=""/>
    <s v=""/>
    <s v=""/>
  </r>
  <r>
    <x v="2"/>
    <n v="1667"/>
    <m/>
    <x v="6"/>
    <x v="3"/>
    <m/>
    <m/>
    <s v=""/>
    <m/>
    <m/>
    <s v=""/>
    <m/>
    <s v=""/>
    <m/>
    <s v=""/>
    <m/>
    <s v=""/>
    <m/>
    <m/>
    <m/>
    <m/>
    <s v=""/>
    <n v="0"/>
    <s v=""/>
    <n v="0"/>
    <s v=""/>
    <s v=""/>
    <s v=""/>
    <m/>
    <s v=""/>
    <s v=""/>
    <s v=""/>
  </r>
  <r>
    <x v="2"/>
    <n v="1668"/>
    <m/>
    <x v="6"/>
    <x v="3"/>
    <m/>
    <m/>
    <s v=""/>
    <m/>
    <m/>
    <s v=""/>
    <m/>
    <s v=""/>
    <m/>
    <s v=""/>
    <m/>
    <s v=""/>
    <m/>
    <m/>
    <m/>
    <m/>
    <s v=""/>
    <n v="0"/>
    <s v=""/>
    <n v="0"/>
    <s v=""/>
    <s v=""/>
    <s v=""/>
    <m/>
    <s v=""/>
    <s v=""/>
    <s v=""/>
  </r>
  <r>
    <x v="2"/>
    <n v="1669"/>
    <m/>
    <x v="6"/>
    <x v="3"/>
    <m/>
    <m/>
    <s v=""/>
    <m/>
    <m/>
    <s v=""/>
    <m/>
    <s v=""/>
    <m/>
    <s v=""/>
    <m/>
    <s v=""/>
    <m/>
    <m/>
    <m/>
    <m/>
    <s v=""/>
    <n v="0"/>
    <s v=""/>
    <n v="0"/>
    <s v=""/>
    <s v=""/>
    <s v=""/>
    <m/>
    <s v=""/>
    <s v=""/>
    <s v=""/>
  </r>
  <r>
    <x v="2"/>
    <n v="1670"/>
    <m/>
    <x v="6"/>
    <x v="3"/>
    <m/>
    <m/>
    <s v=""/>
    <m/>
    <m/>
    <s v=""/>
    <m/>
    <s v=""/>
    <m/>
    <s v=""/>
    <m/>
    <s v=""/>
    <m/>
    <m/>
    <m/>
    <m/>
    <s v=""/>
    <n v="0"/>
    <s v=""/>
    <n v="0"/>
    <s v=""/>
    <s v=""/>
    <s v=""/>
    <m/>
    <s v=""/>
    <s v=""/>
    <s v=""/>
  </r>
  <r>
    <x v="2"/>
    <n v="1671"/>
    <m/>
    <x v="6"/>
    <x v="3"/>
    <m/>
    <m/>
    <s v=""/>
    <m/>
    <m/>
    <s v=""/>
    <m/>
    <s v=""/>
    <m/>
    <s v=""/>
    <m/>
    <s v=""/>
    <m/>
    <m/>
    <m/>
    <m/>
    <s v=""/>
    <n v="0"/>
    <s v=""/>
    <n v="0"/>
    <s v=""/>
    <s v=""/>
    <s v=""/>
    <m/>
    <s v=""/>
    <s v=""/>
    <s v=""/>
  </r>
  <r>
    <x v="2"/>
    <n v="1672"/>
    <m/>
    <x v="6"/>
    <x v="3"/>
    <m/>
    <m/>
    <s v=""/>
    <m/>
    <m/>
    <s v=""/>
    <m/>
    <s v=""/>
    <m/>
    <s v=""/>
    <m/>
    <s v=""/>
    <m/>
    <m/>
    <m/>
    <m/>
    <s v=""/>
    <n v="0"/>
    <s v=""/>
    <n v="0"/>
    <s v=""/>
    <s v=""/>
    <s v=""/>
    <m/>
    <s v=""/>
    <s v=""/>
    <s v=""/>
  </r>
  <r>
    <x v="2"/>
    <n v="1673"/>
    <m/>
    <x v="6"/>
    <x v="3"/>
    <m/>
    <m/>
    <s v=""/>
    <m/>
    <m/>
    <s v=""/>
    <m/>
    <s v=""/>
    <m/>
    <s v=""/>
    <m/>
    <s v=""/>
    <m/>
    <m/>
    <m/>
    <m/>
    <s v=""/>
    <n v="0"/>
    <s v=""/>
    <n v="0"/>
    <s v=""/>
    <s v=""/>
    <s v=""/>
    <m/>
    <s v=""/>
    <s v=""/>
    <s v=""/>
  </r>
  <r>
    <x v="2"/>
    <n v="1674"/>
    <m/>
    <x v="6"/>
    <x v="3"/>
    <m/>
    <m/>
    <s v=""/>
    <m/>
    <m/>
    <s v=""/>
    <m/>
    <s v=""/>
    <m/>
    <s v=""/>
    <m/>
    <s v=""/>
    <m/>
    <m/>
    <m/>
    <m/>
    <s v=""/>
    <n v="0"/>
    <s v=""/>
    <n v="0"/>
    <s v=""/>
    <s v=""/>
    <s v=""/>
    <m/>
    <s v=""/>
    <s v=""/>
    <s v=""/>
  </r>
  <r>
    <x v="2"/>
    <n v="1675"/>
    <m/>
    <x v="6"/>
    <x v="3"/>
    <m/>
    <m/>
    <s v=""/>
    <m/>
    <m/>
    <s v=""/>
    <m/>
    <s v=""/>
    <m/>
    <s v=""/>
    <m/>
    <s v=""/>
    <m/>
    <m/>
    <m/>
    <m/>
    <s v=""/>
    <n v="0"/>
    <s v=""/>
    <n v="0"/>
    <s v=""/>
    <s v=""/>
    <s v=""/>
    <m/>
    <s v=""/>
    <s v=""/>
    <s v=""/>
  </r>
  <r>
    <x v="2"/>
    <n v="1676"/>
    <m/>
    <x v="6"/>
    <x v="3"/>
    <m/>
    <m/>
    <s v=""/>
    <m/>
    <m/>
    <s v=""/>
    <m/>
    <s v=""/>
    <m/>
    <s v=""/>
    <m/>
    <s v=""/>
    <m/>
    <m/>
    <m/>
    <m/>
    <s v=""/>
    <n v="0"/>
    <s v=""/>
    <n v="0"/>
    <s v=""/>
    <s v=""/>
    <s v=""/>
    <m/>
    <s v=""/>
    <s v=""/>
    <s v=""/>
  </r>
  <r>
    <x v="2"/>
    <n v="1677"/>
    <m/>
    <x v="6"/>
    <x v="3"/>
    <m/>
    <m/>
    <s v=""/>
    <m/>
    <m/>
    <s v=""/>
    <m/>
    <s v=""/>
    <m/>
    <s v=""/>
    <m/>
    <s v=""/>
    <m/>
    <m/>
    <m/>
    <m/>
    <s v=""/>
    <n v="0"/>
    <s v=""/>
    <n v="0"/>
    <s v=""/>
    <s v=""/>
    <s v=""/>
    <m/>
    <s v=""/>
    <s v=""/>
    <s v=""/>
  </r>
  <r>
    <x v="2"/>
    <n v="1678"/>
    <m/>
    <x v="6"/>
    <x v="3"/>
    <m/>
    <m/>
    <s v=""/>
    <m/>
    <m/>
    <s v=""/>
    <m/>
    <s v=""/>
    <m/>
    <s v=""/>
    <m/>
    <s v=""/>
    <m/>
    <m/>
    <m/>
    <m/>
    <s v=""/>
    <n v="0"/>
    <s v=""/>
    <n v="0"/>
    <s v=""/>
    <s v=""/>
    <s v=""/>
    <m/>
    <s v=""/>
    <s v=""/>
    <s v=""/>
  </r>
  <r>
    <x v="2"/>
    <n v="1679"/>
    <m/>
    <x v="6"/>
    <x v="3"/>
    <m/>
    <m/>
    <s v=""/>
    <m/>
    <m/>
    <s v=""/>
    <m/>
    <s v=""/>
    <m/>
    <s v=""/>
    <m/>
    <s v=""/>
    <m/>
    <m/>
    <m/>
    <m/>
    <s v=""/>
    <n v="0"/>
    <s v=""/>
    <n v="0"/>
    <s v=""/>
    <s v=""/>
    <s v=""/>
    <m/>
    <s v=""/>
    <s v=""/>
    <s v=""/>
  </r>
  <r>
    <x v="2"/>
    <n v="1680"/>
    <m/>
    <x v="6"/>
    <x v="3"/>
    <m/>
    <m/>
    <s v=""/>
    <m/>
    <m/>
    <s v=""/>
    <m/>
    <s v=""/>
    <m/>
    <s v=""/>
    <m/>
    <s v=""/>
    <m/>
    <m/>
    <m/>
    <m/>
    <s v=""/>
    <n v="0"/>
    <s v=""/>
    <n v="0"/>
    <s v=""/>
    <s v=""/>
    <s v=""/>
    <m/>
    <s v=""/>
    <s v=""/>
    <s v=""/>
  </r>
  <r>
    <x v="2"/>
    <n v="1681"/>
    <m/>
    <x v="6"/>
    <x v="3"/>
    <m/>
    <m/>
    <s v=""/>
    <m/>
    <m/>
    <s v=""/>
    <m/>
    <s v=""/>
    <m/>
    <s v=""/>
    <m/>
    <s v=""/>
    <m/>
    <m/>
    <m/>
    <m/>
    <s v=""/>
    <n v="0"/>
    <s v=""/>
    <n v="0"/>
    <s v=""/>
    <s v=""/>
    <s v=""/>
    <m/>
    <s v=""/>
    <s v=""/>
    <s v=""/>
  </r>
  <r>
    <x v="2"/>
    <n v="1682"/>
    <m/>
    <x v="6"/>
    <x v="3"/>
    <m/>
    <m/>
    <s v=""/>
    <m/>
    <m/>
    <s v=""/>
    <m/>
    <s v=""/>
    <m/>
    <s v=""/>
    <m/>
    <s v=""/>
    <m/>
    <m/>
    <m/>
    <m/>
    <s v=""/>
    <n v="0"/>
    <s v=""/>
    <n v="0"/>
    <s v=""/>
    <s v=""/>
    <s v=""/>
    <m/>
    <s v=""/>
    <s v=""/>
    <s v=""/>
  </r>
  <r>
    <x v="2"/>
    <n v="1683"/>
    <m/>
    <x v="6"/>
    <x v="3"/>
    <m/>
    <m/>
    <s v=""/>
    <m/>
    <m/>
    <s v=""/>
    <m/>
    <s v=""/>
    <m/>
    <s v=""/>
    <m/>
    <s v=""/>
    <m/>
    <m/>
    <m/>
    <m/>
    <s v=""/>
    <n v="0"/>
    <s v=""/>
    <n v="0"/>
    <s v=""/>
    <s v=""/>
    <s v=""/>
    <m/>
    <s v=""/>
    <s v=""/>
    <s v=""/>
  </r>
  <r>
    <x v="2"/>
    <n v="1684"/>
    <m/>
    <x v="6"/>
    <x v="3"/>
    <m/>
    <m/>
    <s v=""/>
    <m/>
    <m/>
    <s v=""/>
    <m/>
    <s v=""/>
    <m/>
    <s v=""/>
    <m/>
    <s v=""/>
    <m/>
    <m/>
    <m/>
    <m/>
    <s v=""/>
    <n v="0"/>
    <s v=""/>
    <n v="0"/>
    <s v=""/>
    <s v=""/>
    <s v=""/>
    <m/>
    <s v=""/>
    <s v=""/>
    <s v=""/>
  </r>
  <r>
    <x v="2"/>
    <n v="1685"/>
    <m/>
    <x v="6"/>
    <x v="3"/>
    <m/>
    <m/>
    <s v=""/>
    <m/>
    <m/>
    <s v=""/>
    <m/>
    <s v=""/>
    <m/>
    <s v=""/>
    <m/>
    <s v=""/>
    <m/>
    <m/>
    <m/>
    <m/>
    <s v=""/>
    <n v="0"/>
    <s v=""/>
    <n v="0"/>
    <s v=""/>
    <s v=""/>
    <s v=""/>
    <m/>
    <s v=""/>
    <s v=""/>
    <s v=""/>
  </r>
  <r>
    <x v="2"/>
    <n v="1686"/>
    <m/>
    <x v="6"/>
    <x v="3"/>
    <m/>
    <m/>
    <s v=""/>
    <m/>
    <m/>
    <s v=""/>
    <m/>
    <s v=""/>
    <m/>
    <s v=""/>
    <m/>
    <s v=""/>
    <m/>
    <m/>
    <m/>
    <m/>
    <s v=""/>
    <n v="0"/>
    <s v=""/>
    <n v="0"/>
    <s v=""/>
    <s v=""/>
    <s v=""/>
    <m/>
    <s v=""/>
    <s v=""/>
    <s v=""/>
  </r>
  <r>
    <x v="2"/>
    <n v="1687"/>
    <m/>
    <x v="6"/>
    <x v="3"/>
    <m/>
    <m/>
    <s v=""/>
    <m/>
    <m/>
    <s v=""/>
    <m/>
    <s v=""/>
    <m/>
    <s v=""/>
    <m/>
    <s v=""/>
    <m/>
    <m/>
    <m/>
    <m/>
    <s v=""/>
    <n v="0"/>
    <s v=""/>
    <n v="0"/>
    <s v=""/>
    <s v=""/>
    <s v=""/>
    <m/>
    <s v=""/>
    <s v=""/>
    <s v=""/>
  </r>
  <r>
    <x v="2"/>
    <n v="1688"/>
    <m/>
    <x v="6"/>
    <x v="3"/>
    <m/>
    <m/>
    <s v=""/>
    <m/>
    <m/>
    <s v=""/>
    <m/>
    <s v=""/>
    <m/>
    <s v=""/>
    <m/>
    <s v=""/>
    <m/>
    <m/>
    <m/>
    <m/>
    <s v=""/>
    <n v="0"/>
    <s v=""/>
    <n v="0"/>
    <s v=""/>
    <s v=""/>
    <s v=""/>
    <m/>
    <s v=""/>
    <s v=""/>
    <s v=""/>
  </r>
  <r>
    <x v="2"/>
    <n v="1689"/>
    <m/>
    <x v="6"/>
    <x v="3"/>
    <m/>
    <m/>
    <s v=""/>
    <m/>
    <m/>
    <s v=""/>
    <m/>
    <s v=""/>
    <m/>
    <s v=""/>
    <m/>
    <s v=""/>
    <m/>
    <m/>
    <m/>
    <m/>
    <s v=""/>
    <n v="0"/>
    <s v=""/>
    <n v="0"/>
    <s v=""/>
    <s v=""/>
    <s v=""/>
    <m/>
    <s v=""/>
    <s v=""/>
    <s v=""/>
  </r>
  <r>
    <x v="2"/>
    <n v="1690"/>
    <m/>
    <x v="6"/>
    <x v="3"/>
    <m/>
    <m/>
    <s v=""/>
    <m/>
    <m/>
    <s v=""/>
    <m/>
    <s v=""/>
    <m/>
    <s v=""/>
    <m/>
    <s v=""/>
    <m/>
    <m/>
    <m/>
    <m/>
    <s v=""/>
    <n v="0"/>
    <s v=""/>
    <n v="0"/>
    <s v=""/>
    <s v=""/>
    <s v=""/>
    <m/>
    <s v=""/>
    <s v=""/>
    <s v=""/>
  </r>
  <r>
    <x v="2"/>
    <n v="1691"/>
    <m/>
    <x v="6"/>
    <x v="3"/>
    <m/>
    <m/>
    <s v=""/>
    <m/>
    <m/>
    <s v=""/>
    <m/>
    <s v=""/>
    <m/>
    <s v=""/>
    <m/>
    <s v=""/>
    <m/>
    <m/>
    <m/>
    <m/>
    <s v=""/>
    <n v="0"/>
    <s v=""/>
    <n v="0"/>
    <s v=""/>
    <s v=""/>
    <s v=""/>
    <m/>
    <s v=""/>
    <s v=""/>
    <s v=""/>
  </r>
  <r>
    <x v="2"/>
    <n v="1692"/>
    <m/>
    <x v="6"/>
    <x v="3"/>
    <m/>
    <m/>
    <s v=""/>
    <m/>
    <m/>
    <s v=""/>
    <m/>
    <s v=""/>
    <m/>
    <s v=""/>
    <m/>
    <s v=""/>
    <m/>
    <m/>
    <m/>
    <m/>
    <s v=""/>
    <n v="0"/>
    <s v=""/>
    <n v="0"/>
    <s v=""/>
    <s v=""/>
    <s v=""/>
    <m/>
    <s v=""/>
    <s v=""/>
    <s v=""/>
  </r>
  <r>
    <x v="2"/>
    <n v="1693"/>
    <m/>
    <x v="6"/>
    <x v="3"/>
    <m/>
    <m/>
    <s v=""/>
    <m/>
    <m/>
    <s v=""/>
    <m/>
    <s v=""/>
    <m/>
    <s v=""/>
    <m/>
    <s v=""/>
    <m/>
    <m/>
    <m/>
    <m/>
    <s v=""/>
    <n v="0"/>
    <s v=""/>
    <n v="0"/>
    <s v=""/>
    <s v=""/>
    <s v=""/>
    <m/>
    <s v=""/>
    <s v=""/>
    <s v=""/>
  </r>
  <r>
    <x v="2"/>
    <n v="1694"/>
    <m/>
    <x v="6"/>
    <x v="3"/>
    <m/>
    <m/>
    <s v=""/>
    <m/>
    <m/>
    <s v=""/>
    <m/>
    <s v=""/>
    <m/>
    <s v=""/>
    <m/>
    <s v=""/>
    <m/>
    <m/>
    <m/>
    <m/>
    <s v=""/>
    <n v="0"/>
    <s v=""/>
    <n v="0"/>
    <s v=""/>
    <s v=""/>
    <s v=""/>
    <m/>
    <s v=""/>
    <s v=""/>
    <s v=""/>
  </r>
  <r>
    <x v="2"/>
    <n v="1695"/>
    <m/>
    <x v="6"/>
    <x v="3"/>
    <m/>
    <m/>
    <s v=""/>
    <m/>
    <m/>
    <s v=""/>
    <m/>
    <s v=""/>
    <m/>
    <s v=""/>
    <m/>
    <s v=""/>
    <m/>
    <m/>
    <m/>
    <m/>
    <s v=""/>
    <n v="0"/>
    <s v=""/>
    <n v="0"/>
    <s v=""/>
    <s v=""/>
    <s v=""/>
    <m/>
    <s v=""/>
    <s v=""/>
    <s v=""/>
  </r>
  <r>
    <x v="2"/>
    <n v="1696"/>
    <m/>
    <x v="6"/>
    <x v="3"/>
    <m/>
    <m/>
    <s v=""/>
    <m/>
    <m/>
    <s v=""/>
    <m/>
    <s v=""/>
    <m/>
    <s v=""/>
    <m/>
    <s v=""/>
    <m/>
    <m/>
    <m/>
    <m/>
    <s v=""/>
    <n v="0"/>
    <s v=""/>
    <n v="0"/>
    <s v=""/>
    <s v=""/>
    <s v=""/>
    <m/>
    <s v=""/>
    <s v=""/>
    <s v=""/>
  </r>
  <r>
    <x v="2"/>
    <n v="1697"/>
    <m/>
    <x v="6"/>
    <x v="3"/>
    <m/>
    <m/>
    <s v=""/>
    <m/>
    <m/>
    <s v=""/>
    <m/>
    <s v=""/>
    <m/>
    <s v=""/>
    <m/>
    <s v=""/>
    <m/>
    <m/>
    <m/>
    <m/>
    <s v=""/>
    <n v="0"/>
    <s v=""/>
    <n v="0"/>
    <s v=""/>
    <s v=""/>
    <s v=""/>
    <m/>
    <s v=""/>
    <s v=""/>
    <s v=""/>
  </r>
  <r>
    <x v="2"/>
    <n v="1698"/>
    <m/>
    <x v="6"/>
    <x v="3"/>
    <m/>
    <m/>
    <s v=""/>
    <m/>
    <m/>
    <s v=""/>
    <m/>
    <s v=""/>
    <m/>
    <s v=""/>
    <m/>
    <s v=""/>
    <m/>
    <m/>
    <m/>
    <m/>
    <s v=""/>
    <n v="0"/>
    <s v=""/>
    <n v="0"/>
    <s v=""/>
    <s v=""/>
    <s v=""/>
    <m/>
    <s v=""/>
    <s v=""/>
    <s v=""/>
  </r>
  <r>
    <x v="2"/>
    <n v="1699"/>
    <m/>
    <x v="6"/>
    <x v="3"/>
    <m/>
    <m/>
    <s v=""/>
    <m/>
    <m/>
    <s v=""/>
    <m/>
    <s v=""/>
    <m/>
    <s v=""/>
    <m/>
    <s v=""/>
    <m/>
    <m/>
    <m/>
    <m/>
    <s v=""/>
    <n v="0"/>
    <s v=""/>
    <n v="0"/>
    <s v=""/>
    <s v=""/>
    <s v=""/>
    <m/>
    <s v=""/>
    <s v=""/>
    <s v=""/>
  </r>
  <r>
    <x v="2"/>
    <n v="1700"/>
    <m/>
    <x v="6"/>
    <x v="3"/>
    <m/>
    <m/>
    <s v=""/>
    <m/>
    <m/>
    <s v=""/>
    <m/>
    <s v=""/>
    <m/>
    <s v=""/>
    <m/>
    <s v=""/>
    <m/>
    <m/>
    <m/>
    <m/>
    <s v=""/>
    <n v="0"/>
    <s v=""/>
    <n v="0"/>
    <s v=""/>
    <s v=""/>
    <s v=""/>
    <m/>
    <s v=""/>
    <s v=""/>
    <s v=""/>
  </r>
  <r>
    <x v="2"/>
    <n v="1701"/>
    <m/>
    <x v="6"/>
    <x v="3"/>
    <m/>
    <m/>
    <s v=""/>
    <m/>
    <m/>
    <s v=""/>
    <m/>
    <s v=""/>
    <m/>
    <s v=""/>
    <m/>
    <s v=""/>
    <m/>
    <m/>
    <m/>
    <m/>
    <s v=""/>
    <n v="0"/>
    <s v=""/>
    <n v="0"/>
    <s v=""/>
    <s v=""/>
    <s v=""/>
    <m/>
    <s v=""/>
    <s v=""/>
    <s v=""/>
  </r>
  <r>
    <x v="2"/>
    <n v="1702"/>
    <m/>
    <x v="6"/>
    <x v="3"/>
    <m/>
    <m/>
    <s v=""/>
    <m/>
    <m/>
    <s v=""/>
    <m/>
    <s v=""/>
    <m/>
    <s v=""/>
    <m/>
    <s v=""/>
    <m/>
    <m/>
    <m/>
    <m/>
    <s v=""/>
    <n v="0"/>
    <s v=""/>
    <n v="0"/>
    <s v=""/>
    <s v=""/>
    <s v=""/>
    <m/>
    <s v=""/>
    <s v=""/>
    <s v=""/>
  </r>
  <r>
    <x v="2"/>
    <n v="1703"/>
    <m/>
    <x v="6"/>
    <x v="3"/>
    <m/>
    <m/>
    <s v=""/>
    <m/>
    <m/>
    <s v=""/>
    <m/>
    <s v=""/>
    <m/>
    <s v=""/>
    <m/>
    <s v=""/>
    <m/>
    <m/>
    <m/>
    <m/>
    <s v=""/>
    <n v="0"/>
    <s v=""/>
    <n v="0"/>
    <s v=""/>
    <s v=""/>
    <s v=""/>
    <m/>
    <s v=""/>
    <s v=""/>
    <s v=""/>
  </r>
  <r>
    <x v="2"/>
    <n v="1704"/>
    <m/>
    <x v="6"/>
    <x v="3"/>
    <m/>
    <m/>
    <s v=""/>
    <m/>
    <m/>
    <s v=""/>
    <m/>
    <s v=""/>
    <m/>
    <s v=""/>
    <m/>
    <s v=""/>
    <m/>
    <m/>
    <m/>
    <m/>
    <s v=""/>
    <n v="0"/>
    <s v=""/>
    <n v="0"/>
    <s v=""/>
    <s v=""/>
    <s v=""/>
    <m/>
    <s v=""/>
    <s v=""/>
    <s v=""/>
  </r>
  <r>
    <x v="2"/>
    <n v="1705"/>
    <m/>
    <x v="6"/>
    <x v="3"/>
    <m/>
    <m/>
    <s v=""/>
    <m/>
    <m/>
    <s v=""/>
    <m/>
    <s v=""/>
    <m/>
    <s v=""/>
    <m/>
    <s v=""/>
    <m/>
    <m/>
    <m/>
    <m/>
    <s v=""/>
    <n v="0"/>
    <s v=""/>
    <n v="0"/>
    <s v=""/>
    <s v=""/>
    <s v=""/>
    <m/>
    <s v=""/>
    <s v=""/>
    <s v=""/>
  </r>
  <r>
    <x v="2"/>
    <n v="1706"/>
    <m/>
    <x v="6"/>
    <x v="3"/>
    <m/>
    <m/>
    <s v=""/>
    <m/>
    <m/>
    <s v=""/>
    <m/>
    <s v=""/>
    <m/>
    <s v=""/>
    <m/>
    <s v=""/>
    <m/>
    <m/>
    <m/>
    <m/>
    <s v=""/>
    <n v="0"/>
    <s v=""/>
    <n v="0"/>
    <s v=""/>
    <s v=""/>
    <s v=""/>
    <m/>
    <s v=""/>
    <s v=""/>
    <s v=""/>
  </r>
  <r>
    <x v="2"/>
    <n v="1707"/>
    <m/>
    <x v="6"/>
    <x v="3"/>
    <m/>
    <m/>
    <s v=""/>
    <m/>
    <m/>
    <s v=""/>
    <m/>
    <s v=""/>
    <m/>
    <s v=""/>
    <m/>
    <s v=""/>
    <m/>
    <m/>
    <m/>
    <m/>
    <s v=""/>
    <n v="0"/>
    <s v=""/>
    <n v="0"/>
    <s v=""/>
    <s v=""/>
    <s v=""/>
    <m/>
    <s v=""/>
    <s v=""/>
    <s v=""/>
  </r>
  <r>
    <x v="2"/>
    <n v="1708"/>
    <m/>
    <x v="6"/>
    <x v="3"/>
    <m/>
    <m/>
    <s v=""/>
    <m/>
    <m/>
    <s v=""/>
    <m/>
    <s v=""/>
    <m/>
    <s v=""/>
    <m/>
    <s v=""/>
    <m/>
    <m/>
    <m/>
    <m/>
    <s v=""/>
    <n v="0"/>
    <s v=""/>
    <n v="0"/>
    <s v=""/>
    <s v=""/>
    <s v=""/>
    <m/>
    <s v=""/>
    <s v=""/>
    <s v=""/>
  </r>
  <r>
    <x v="2"/>
    <n v="1709"/>
    <m/>
    <x v="6"/>
    <x v="3"/>
    <m/>
    <m/>
    <s v=""/>
    <m/>
    <m/>
    <s v=""/>
    <m/>
    <s v=""/>
    <m/>
    <s v=""/>
    <m/>
    <s v=""/>
    <m/>
    <m/>
    <m/>
    <m/>
    <s v=""/>
    <n v="0"/>
    <s v=""/>
    <n v="0"/>
    <s v=""/>
    <s v=""/>
    <s v=""/>
    <m/>
    <s v=""/>
    <s v=""/>
    <s v=""/>
  </r>
  <r>
    <x v="2"/>
    <n v="1710"/>
    <m/>
    <x v="6"/>
    <x v="3"/>
    <m/>
    <m/>
    <s v=""/>
    <m/>
    <m/>
    <s v=""/>
    <m/>
    <s v=""/>
    <m/>
    <s v=""/>
    <m/>
    <s v=""/>
    <m/>
    <m/>
    <m/>
    <m/>
    <s v=""/>
    <n v="0"/>
    <s v=""/>
    <n v="0"/>
    <s v=""/>
    <s v=""/>
    <s v=""/>
    <m/>
    <s v=""/>
    <s v=""/>
    <s v=""/>
  </r>
  <r>
    <x v="2"/>
    <n v="1711"/>
    <m/>
    <x v="6"/>
    <x v="3"/>
    <m/>
    <m/>
    <s v=""/>
    <m/>
    <m/>
    <s v=""/>
    <m/>
    <s v=""/>
    <m/>
    <s v=""/>
    <m/>
    <s v=""/>
    <m/>
    <m/>
    <m/>
    <m/>
    <s v=""/>
    <n v="0"/>
    <s v=""/>
    <n v="0"/>
    <s v=""/>
    <s v=""/>
    <s v=""/>
    <m/>
    <s v=""/>
    <s v=""/>
    <s v=""/>
  </r>
  <r>
    <x v="2"/>
    <n v="1712"/>
    <m/>
    <x v="6"/>
    <x v="3"/>
    <m/>
    <m/>
    <s v=""/>
    <m/>
    <m/>
    <s v=""/>
    <m/>
    <s v=""/>
    <m/>
    <s v=""/>
    <m/>
    <s v=""/>
    <m/>
    <m/>
    <m/>
    <m/>
    <s v=""/>
    <n v="0"/>
    <s v=""/>
    <n v="0"/>
    <s v=""/>
    <s v=""/>
    <s v=""/>
    <m/>
    <s v=""/>
    <s v=""/>
    <s v=""/>
  </r>
  <r>
    <x v="2"/>
    <n v="1713"/>
    <m/>
    <x v="6"/>
    <x v="3"/>
    <m/>
    <m/>
    <s v=""/>
    <m/>
    <m/>
    <s v=""/>
    <m/>
    <s v=""/>
    <m/>
    <s v=""/>
    <m/>
    <s v=""/>
    <m/>
    <m/>
    <m/>
    <m/>
    <s v=""/>
    <n v="0"/>
    <s v=""/>
    <n v="0"/>
    <s v=""/>
    <s v=""/>
    <s v=""/>
    <m/>
    <s v=""/>
    <s v=""/>
    <s v=""/>
  </r>
  <r>
    <x v="2"/>
    <n v="1714"/>
    <m/>
    <x v="6"/>
    <x v="3"/>
    <m/>
    <m/>
    <s v=""/>
    <m/>
    <m/>
    <s v=""/>
    <m/>
    <s v=""/>
    <m/>
    <s v=""/>
    <m/>
    <s v=""/>
    <m/>
    <m/>
    <m/>
    <m/>
    <s v=""/>
    <n v="0"/>
    <s v=""/>
    <n v="0"/>
    <s v=""/>
    <s v=""/>
    <s v=""/>
    <m/>
    <s v=""/>
    <s v=""/>
    <s v=""/>
  </r>
  <r>
    <x v="2"/>
    <n v="1715"/>
    <m/>
    <x v="6"/>
    <x v="3"/>
    <m/>
    <m/>
    <s v=""/>
    <m/>
    <m/>
    <s v=""/>
    <m/>
    <s v=""/>
    <m/>
    <s v=""/>
    <m/>
    <s v=""/>
    <m/>
    <m/>
    <m/>
    <m/>
    <s v=""/>
    <n v="0"/>
    <s v=""/>
    <n v="0"/>
    <s v=""/>
    <s v=""/>
    <s v=""/>
    <m/>
    <s v=""/>
    <s v=""/>
    <s v=""/>
  </r>
  <r>
    <x v="2"/>
    <n v="1716"/>
    <m/>
    <x v="6"/>
    <x v="3"/>
    <m/>
    <m/>
    <s v=""/>
    <m/>
    <m/>
    <s v=""/>
    <m/>
    <s v=""/>
    <m/>
    <s v=""/>
    <m/>
    <s v=""/>
    <m/>
    <m/>
    <m/>
    <m/>
    <s v=""/>
    <n v="0"/>
    <s v=""/>
    <n v="0"/>
    <s v=""/>
    <s v=""/>
    <s v=""/>
    <m/>
    <s v=""/>
    <s v=""/>
    <s v=""/>
  </r>
  <r>
    <x v="2"/>
    <n v="1717"/>
    <m/>
    <x v="6"/>
    <x v="3"/>
    <m/>
    <m/>
    <s v=""/>
    <m/>
    <m/>
    <s v=""/>
    <m/>
    <s v=""/>
    <m/>
    <s v=""/>
    <m/>
    <s v=""/>
    <m/>
    <m/>
    <m/>
    <m/>
    <s v=""/>
    <n v="0"/>
    <s v=""/>
    <n v="0"/>
    <s v=""/>
    <s v=""/>
    <s v=""/>
    <m/>
    <s v=""/>
    <s v=""/>
    <s v=""/>
  </r>
  <r>
    <x v="2"/>
    <n v="1718"/>
    <m/>
    <x v="6"/>
    <x v="3"/>
    <m/>
    <m/>
    <s v=""/>
    <m/>
    <m/>
    <s v=""/>
    <m/>
    <s v=""/>
    <m/>
    <s v=""/>
    <m/>
    <s v=""/>
    <m/>
    <m/>
    <m/>
    <m/>
    <s v=""/>
    <n v="0"/>
    <s v=""/>
    <n v="0"/>
    <s v=""/>
    <s v=""/>
    <s v=""/>
    <m/>
    <s v=""/>
    <s v=""/>
    <s v=""/>
  </r>
  <r>
    <x v="2"/>
    <n v="1719"/>
    <m/>
    <x v="6"/>
    <x v="3"/>
    <m/>
    <m/>
    <s v=""/>
    <m/>
    <m/>
    <s v=""/>
    <m/>
    <s v=""/>
    <m/>
    <s v=""/>
    <m/>
    <s v=""/>
    <m/>
    <m/>
    <m/>
    <m/>
    <s v=""/>
    <n v="0"/>
    <s v=""/>
    <n v="0"/>
    <s v=""/>
    <s v=""/>
    <s v=""/>
    <m/>
    <s v=""/>
    <s v=""/>
    <s v=""/>
  </r>
  <r>
    <x v="2"/>
    <n v="1720"/>
    <m/>
    <x v="6"/>
    <x v="3"/>
    <m/>
    <m/>
    <s v=""/>
    <m/>
    <m/>
    <s v=""/>
    <m/>
    <s v=""/>
    <m/>
    <s v=""/>
    <m/>
    <s v=""/>
    <m/>
    <m/>
    <m/>
    <m/>
    <s v=""/>
    <n v="0"/>
    <s v=""/>
    <n v="0"/>
    <s v=""/>
    <s v=""/>
    <s v=""/>
    <m/>
    <s v=""/>
    <s v=""/>
    <s v=""/>
  </r>
  <r>
    <x v="2"/>
    <n v="1721"/>
    <m/>
    <x v="6"/>
    <x v="3"/>
    <m/>
    <m/>
    <s v=""/>
    <m/>
    <m/>
    <s v=""/>
    <m/>
    <s v=""/>
    <m/>
    <s v=""/>
    <m/>
    <s v=""/>
    <m/>
    <m/>
    <m/>
    <m/>
    <s v=""/>
    <n v="0"/>
    <s v=""/>
    <n v="0"/>
    <s v=""/>
    <s v=""/>
    <s v=""/>
    <m/>
    <s v=""/>
    <s v=""/>
    <s v=""/>
  </r>
  <r>
    <x v="2"/>
    <n v="1722"/>
    <m/>
    <x v="6"/>
    <x v="3"/>
    <m/>
    <m/>
    <s v=""/>
    <m/>
    <m/>
    <s v=""/>
    <m/>
    <s v=""/>
    <m/>
    <s v=""/>
    <m/>
    <s v=""/>
    <m/>
    <m/>
    <m/>
    <m/>
    <s v=""/>
    <n v="0"/>
    <s v=""/>
    <n v="0"/>
    <s v=""/>
    <s v=""/>
    <s v=""/>
    <m/>
    <s v=""/>
    <s v=""/>
    <s v=""/>
  </r>
  <r>
    <x v="2"/>
    <n v="1723"/>
    <m/>
    <x v="6"/>
    <x v="3"/>
    <m/>
    <m/>
    <s v=""/>
    <m/>
    <m/>
    <s v=""/>
    <m/>
    <s v=""/>
    <m/>
    <s v=""/>
    <m/>
    <s v=""/>
    <m/>
    <m/>
    <m/>
    <m/>
    <s v=""/>
    <n v="0"/>
    <s v=""/>
    <n v="0"/>
    <s v=""/>
    <s v=""/>
    <s v=""/>
    <m/>
    <s v=""/>
    <s v=""/>
    <s v=""/>
  </r>
  <r>
    <x v="2"/>
    <n v="1724"/>
    <m/>
    <x v="6"/>
    <x v="3"/>
    <m/>
    <m/>
    <s v=""/>
    <m/>
    <m/>
    <s v=""/>
    <m/>
    <s v=""/>
    <m/>
    <s v=""/>
    <m/>
    <s v=""/>
    <m/>
    <m/>
    <m/>
    <m/>
    <s v=""/>
    <n v="0"/>
    <s v=""/>
    <n v="0"/>
    <s v=""/>
    <s v=""/>
    <s v=""/>
    <m/>
    <s v=""/>
    <s v=""/>
    <s v=""/>
  </r>
  <r>
    <x v="2"/>
    <n v="1725"/>
    <m/>
    <x v="6"/>
    <x v="3"/>
    <m/>
    <m/>
    <s v=""/>
    <m/>
    <m/>
    <s v=""/>
    <m/>
    <s v=""/>
    <m/>
    <s v=""/>
    <m/>
    <s v=""/>
    <m/>
    <m/>
    <m/>
    <m/>
    <s v=""/>
    <n v="0"/>
    <s v=""/>
    <n v="0"/>
    <s v=""/>
    <s v=""/>
    <s v=""/>
    <m/>
    <s v=""/>
    <s v=""/>
    <s v=""/>
  </r>
  <r>
    <x v="2"/>
    <n v="1726"/>
    <m/>
    <x v="6"/>
    <x v="3"/>
    <m/>
    <m/>
    <s v=""/>
    <m/>
    <m/>
    <s v=""/>
    <m/>
    <s v=""/>
    <m/>
    <s v=""/>
    <m/>
    <s v=""/>
    <m/>
    <m/>
    <m/>
    <m/>
    <s v=""/>
    <n v="0"/>
    <s v=""/>
    <n v="0"/>
    <s v=""/>
    <s v=""/>
    <s v=""/>
    <m/>
    <s v=""/>
    <s v=""/>
    <s v=""/>
  </r>
  <r>
    <x v="2"/>
    <n v="1727"/>
    <m/>
    <x v="6"/>
    <x v="3"/>
    <m/>
    <m/>
    <s v=""/>
    <m/>
    <m/>
    <s v=""/>
    <m/>
    <s v=""/>
    <m/>
    <s v=""/>
    <m/>
    <s v=""/>
    <m/>
    <m/>
    <m/>
    <m/>
    <s v=""/>
    <n v="0"/>
    <s v=""/>
    <n v="0"/>
    <s v=""/>
    <s v=""/>
    <s v=""/>
    <m/>
    <s v=""/>
    <s v=""/>
    <s v=""/>
  </r>
  <r>
    <x v="2"/>
    <n v="1728"/>
    <m/>
    <x v="6"/>
    <x v="3"/>
    <m/>
    <m/>
    <s v=""/>
    <m/>
    <m/>
    <s v=""/>
    <m/>
    <s v=""/>
    <m/>
    <s v=""/>
    <m/>
    <s v=""/>
    <m/>
    <m/>
    <m/>
    <m/>
    <s v=""/>
    <n v="0"/>
    <s v=""/>
    <n v="0"/>
    <s v=""/>
    <s v=""/>
    <s v=""/>
    <m/>
    <s v=""/>
    <s v=""/>
    <s v=""/>
  </r>
  <r>
    <x v="2"/>
    <n v="1729"/>
    <m/>
    <x v="6"/>
    <x v="3"/>
    <m/>
    <m/>
    <s v=""/>
    <m/>
    <m/>
    <s v=""/>
    <m/>
    <s v=""/>
    <m/>
    <s v=""/>
    <m/>
    <s v=""/>
    <m/>
    <m/>
    <m/>
    <m/>
    <s v=""/>
    <n v="0"/>
    <s v=""/>
    <n v="0"/>
    <s v=""/>
    <s v=""/>
    <s v=""/>
    <m/>
    <s v=""/>
    <s v=""/>
    <s v=""/>
  </r>
  <r>
    <x v="2"/>
    <n v="1730"/>
    <m/>
    <x v="6"/>
    <x v="3"/>
    <m/>
    <m/>
    <s v=""/>
    <m/>
    <m/>
    <s v=""/>
    <m/>
    <s v=""/>
    <m/>
    <s v=""/>
    <m/>
    <s v=""/>
    <m/>
    <m/>
    <m/>
    <m/>
    <s v=""/>
    <n v="0"/>
    <s v=""/>
    <n v="0"/>
    <s v=""/>
    <s v=""/>
    <s v=""/>
    <m/>
    <s v=""/>
    <s v=""/>
    <s v=""/>
  </r>
  <r>
    <x v="2"/>
    <n v="1731"/>
    <m/>
    <x v="6"/>
    <x v="3"/>
    <m/>
    <m/>
    <s v=""/>
    <m/>
    <m/>
    <s v=""/>
    <m/>
    <s v=""/>
    <m/>
    <s v=""/>
    <m/>
    <s v=""/>
    <m/>
    <m/>
    <m/>
    <m/>
    <s v=""/>
    <n v="0"/>
    <s v=""/>
    <n v="0"/>
    <s v=""/>
    <s v=""/>
    <s v=""/>
    <m/>
    <s v=""/>
    <s v=""/>
    <s v=""/>
  </r>
  <r>
    <x v="2"/>
    <n v="1732"/>
    <m/>
    <x v="6"/>
    <x v="3"/>
    <m/>
    <m/>
    <s v=""/>
    <m/>
    <m/>
    <s v=""/>
    <m/>
    <s v=""/>
    <m/>
    <s v=""/>
    <m/>
    <s v=""/>
    <m/>
    <m/>
    <m/>
    <m/>
    <s v=""/>
    <n v="0"/>
    <s v=""/>
    <n v="0"/>
    <s v=""/>
    <s v=""/>
    <s v=""/>
    <m/>
    <s v=""/>
    <s v=""/>
    <s v=""/>
  </r>
  <r>
    <x v="2"/>
    <n v="1733"/>
    <m/>
    <x v="6"/>
    <x v="3"/>
    <m/>
    <m/>
    <s v=""/>
    <m/>
    <m/>
    <s v=""/>
    <m/>
    <s v=""/>
    <m/>
    <s v=""/>
    <m/>
    <s v=""/>
    <m/>
    <m/>
    <m/>
    <m/>
    <s v=""/>
    <n v="0"/>
    <s v=""/>
    <n v="0"/>
    <s v=""/>
    <s v=""/>
    <s v=""/>
    <m/>
    <s v=""/>
    <s v=""/>
    <s v=""/>
  </r>
  <r>
    <x v="2"/>
    <n v="1734"/>
    <m/>
    <x v="6"/>
    <x v="3"/>
    <m/>
    <m/>
    <s v=""/>
    <m/>
    <m/>
    <s v=""/>
    <m/>
    <s v=""/>
    <m/>
    <s v=""/>
    <m/>
    <s v=""/>
    <m/>
    <m/>
    <m/>
    <m/>
    <s v=""/>
    <n v="0"/>
    <s v=""/>
    <n v="0"/>
    <s v=""/>
    <s v=""/>
    <s v=""/>
    <m/>
    <s v=""/>
    <s v=""/>
    <s v=""/>
  </r>
  <r>
    <x v="2"/>
    <n v="1735"/>
    <m/>
    <x v="6"/>
    <x v="3"/>
    <m/>
    <m/>
    <s v=""/>
    <m/>
    <m/>
    <s v=""/>
    <m/>
    <s v=""/>
    <m/>
    <s v=""/>
    <m/>
    <s v=""/>
    <m/>
    <m/>
    <m/>
    <m/>
    <s v=""/>
    <n v="0"/>
    <s v=""/>
    <n v="0"/>
    <s v=""/>
    <s v=""/>
    <s v=""/>
    <m/>
    <s v=""/>
    <s v=""/>
    <s v=""/>
  </r>
  <r>
    <x v="2"/>
    <n v="1736"/>
    <m/>
    <x v="6"/>
    <x v="3"/>
    <m/>
    <m/>
    <s v=""/>
    <m/>
    <m/>
    <s v=""/>
    <m/>
    <s v=""/>
    <m/>
    <s v=""/>
    <m/>
    <s v=""/>
    <m/>
    <m/>
    <m/>
    <m/>
    <s v=""/>
    <n v="0"/>
    <s v=""/>
    <n v="0"/>
    <s v=""/>
    <s v=""/>
    <s v=""/>
    <m/>
    <s v=""/>
    <s v=""/>
    <s v=""/>
  </r>
  <r>
    <x v="2"/>
    <n v="1737"/>
    <m/>
    <x v="6"/>
    <x v="3"/>
    <m/>
    <m/>
    <s v=""/>
    <m/>
    <m/>
    <s v=""/>
    <m/>
    <s v=""/>
    <m/>
    <s v=""/>
    <m/>
    <s v=""/>
    <m/>
    <m/>
    <m/>
    <m/>
    <s v=""/>
    <n v="0"/>
    <s v=""/>
    <n v="0"/>
    <s v=""/>
    <s v=""/>
    <s v=""/>
    <m/>
    <s v=""/>
    <s v=""/>
    <s v=""/>
  </r>
  <r>
    <x v="2"/>
    <n v="1738"/>
    <m/>
    <x v="6"/>
    <x v="3"/>
    <m/>
    <m/>
    <s v=""/>
    <m/>
    <m/>
    <s v=""/>
    <m/>
    <s v=""/>
    <m/>
    <s v=""/>
    <m/>
    <s v=""/>
    <m/>
    <m/>
    <m/>
    <m/>
    <s v=""/>
    <n v="0"/>
    <s v=""/>
    <n v="0"/>
    <s v=""/>
    <s v=""/>
    <s v=""/>
    <m/>
    <s v=""/>
    <s v=""/>
    <s v=""/>
  </r>
  <r>
    <x v="2"/>
    <n v="1739"/>
    <m/>
    <x v="6"/>
    <x v="3"/>
    <m/>
    <m/>
    <s v=""/>
    <m/>
    <m/>
    <s v=""/>
    <m/>
    <s v=""/>
    <m/>
    <s v=""/>
    <m/>
    <s v=""/>
    <m/>
    <m/>
    <m/>
    <m/>
    <s v=""/>
    <n v="0"/>
    <s v=""/>
    <n v="0"/>
    <s v=""/>
    <s v=""/>
    <s v=""/>
    <m/>
    <s v=""/>
    <s v=""/>
    <s v=""/>
  </r>
  <r>
    <x v="2"/>
    <n v="1740"/>
    <m/>
    <x v="6"/>
    <x v="3"/>
    <m/>
    <m/>
    <s v=""/>
    <m/>
    <m/>
    <s v=""/>
    <m/>
    <s v=""/>
    <m/>
    <s v=""/>
    <m/>
    <s v=""/>
    <m/>
    <m/>
    <m/>
    <m/>
    <s v=""/>
    <n v="0"/>
    <s v=""/>
    <n v="0"/>
    <s v=""/>
    <s v=""/>
    <s v=""/>
    <m/>
    <s v=""/>
    <s v=""/>
    <s v=""/>
  </r>
  <r>
    <x v="2"/>
    <n v="1741"/>
    <m/>
    <x v="6"/>
    <x v="3"/>
    <m/>
    <m/>
    <s v=""/>
    <m/>
    <m/>
    <s v=""/>
    <m/>
    <s v=""/>
    <m/>
    <s v=""/>
    <m/>
    <s v=""/>
    <m/>
    <m/>
    <m/>
    <m/>
    <s v=""/>
    <n v="0"/>
    <s v=""/>
    <n v="0"/>
    <s v=""/>
    <s v=""/>
    <s v=""/>
    <m/>
    <s v=""/>
    <s v=""/>
    <s v=""/>
  </r>
  <r>
    <x v="2"/>
    <n v="1742"/>
    <m/>
    <x v="6"/>
    <x v="3"/>
    <m/>
    <m/>
    <s v=""/>
    <m/>
    <m/>
    <s v=""/>
    <m/>
    <s v=""/>
    <m/>
    <s v=""/>
    <m/>
    <s v=""/>
    <m/>
    <m/>
    <m/>
    <m/>
    <s v=""/>
    <n v="0"/>
    <s v=""/>
    <n v="0"/>
    <s v=""/>
    <s v=""/>
    <s v=""/>
    <m/>
    <s v=""/>
    <s v=""/>
    <s v=""/>
  </r>
  <r>
    <x v="2"/>
    <n v="1743"/>
    <m/>
    <x v="6"/>
    <x v="3"/>
    <m/>
    <m/>
    <s v=""/>
    <m/>
    <m/>
    <s v=""/>
    <m/>
    <s v=""/>
    <m/>
    <s v=""/>
    <m/>
    <s v=""/>
    <m/>
    <m/>
    <m/>
    <m/>
    <s v=""/>
    <n v="0"/>
    <s v=""/>
    <n v="0"/>
    <s v=""/>
    <s v=""/>
    <s v=""/>
    <m/>
    <s v=""/>
    <s v=""/>
    <s v=""/>
  </r>
  <r>
    <x v="2"/>
    <n v="1744"/>
    <m/>
    <x v="6"/>
    <x v="3"/>
    <m/>
    <m/>
    <s v=""/>
    <m/>
    <m/>
    <s v=""/>
    <m/>
    <s v=""/>
    <m/>
    <s v=""/>
    <m/>
    <s v=""/>
    <m/>
    <m/>
    <m/>
    <m/>
    <s v=""/>
    <n v="0"/>
    <s v=""/>
    <n v="0"/>
    <s v=""/>
    <s v=""/>
    <s v=""/>
    <m/>
    <s v=""/>
    <s v=""/>
    <s v=""/>
  </r>
  <r>
    <x v="2"/>
    <n v="1745"/>
    <m/>
    <x v="6"/>
    <x v="3"/>
    <m/>
    <m/>
    <s v=""/>
    <m/>
    <m/>
    <s v=""/>
    <m/>
    <s v=""/>
    <m/>
    <s v=""/>
    <m/>
    <s v=""/>
    <m/>
    <m/>
    <m/>
    <m/>
    <s v=""/>
    <n v="0"/>
    <s v=""/>
    <n v="0"/>
    <s v=""/>
    <s v=""/>
    <s v=""/>
    <m/>
    <s v=""/>
    <s v=""/>
    <s v=""/>
  </r>
  <r>
    <x v="2"/>
    <n v="1746"/>
    <m/>
    <x v="6"/>
    <x v="3"/>
    <m/>
    <m/>
    <s v=""/>
    <m/>
    <m/>
    <s v=""/>
    <m/>
    <s v=""/>
    <m/>
    <s v=""/>
    <m/>
    <s v=""/>
    <m/>
    <m/>
    <m/>
    <m/>
    <s v=""/>
    <n v="0"/>
    <s v=""/>
    <n v="0"/>
    <s v=""/>
    <s v=""/>
    <s v=""/>
    <m/>
    <s v=""/>
    <s v=""/>
    <s v=""/>
  </r>
  <r>
    <x v="2"/>
    <n v="1747"/>
    <m/>
    <x v="6"/>
    <x v="3"/>
    <m/>
    <m/>
    <s v=""/>
    <m/>
    <m/>
    <s v=""/>
    <m/>
    <s v=""/>
    <m/>
    <s v=""/>
    <m/>
    <s v=""/>
    <m/>
    <m/>
    <m/>
    <m/>
    <s v=""/>
    <n v="0"/>
    <s v=""/>
    <n v="0"/>
    <s v=""/>
    <s v=""/>
    <s v=""/>
    <m/>
    <s v=""/>
    <s v=""/>
    <s v=""/>
  </r>
  <r>
    <x v="2"/>
    <n v="1748"/>
    <m/>
    <x v="6"/>
    <x v="3"/>
    <m/>
    <m/>
    <s v=""/>
    <m/>
    <m/>
    <s v=""/>
    <m/>
    <s v=""/>
    <m/>
    <s v=""/>
    <m/>
    <s v=""/>
    <m/>
    <m/>
    <m/>
    <m/>
    <s v=""/>
    <n v="0"/>
    <s v=""/>
    <n v="0"/>
    <s v=""/>
    <s v=""/>
    <s v=""/>
    <m/>
    <s v=""/>
    <s v=""/>
    <s v=""/>
  </r>
  <r>
    <x v="2"/>
    <n v="1749"/>
    <m/>
    <x v="6"/>
    <x v="3"/>
    <m/>
    <m/>
    <s v=""/>
    <m/>
    <m/>
    <s v=""/>
    <m/>
    <s v=""/>
    <m/>
    <s v=""/>
    <m/>
    <s v=""/>
    <m/>
    <m/>
    <m/>
    <m/>
    <s v=""/>
    <n v="0"/>
    <s v=""/>
    <n v="0"/>
    <s v=""/>
    <s v=""/>
    <s v=""/>
    <m/>
    <s v=""/>
    <s v=""/>
    <s v=""/>
  </r>
  <r>
    <x v="2"/>
    <n v="1750"/>
    <m/>
    <x v="6"/>
    <x v="3"/>
    <m/>
    <m/>
    <s v=""/>
    <m/>
    <m/>
    <s v=""/>
    <m/>
    <s v=""/>
    <m/>
    <s v=""/>
    <m/>
    <s v=""/>
    <m/>
    <m/>
    <m/>
    <m/>
    <s v=""/>
    <n v="0"/>
    <s v=""/>
    <n v="0"/>
    <s v=""/>
    <s v=""/>
    <s v=""/>
    <m/>
    <s v=""/>
    <s v=""/>
    <s v=""/>
  </r>
  <r>
    <x v="2"/>
    <n v="1751"/>
    <m/>
    <x v="6"/>
    <x v="3"/>
    <m/>
    <m/>
    <s v=""/>
    <m/>
    <m/>
    <s v=""/>
    <m/>
    <s v=""/>
    <m/>
    <s v=""/>
    <m/>
    <s v=""/>
    <m/>
    <m/>
    <m/>
    <m/>
    <s v=""/>
    <n v="0"/>
    <s v=""/>
    <n v="0"/>
    <s v=""/>
    <s v=""/>
    <s v=""/>
    <m/>
    <s v=""/>
    <s v=""/>
    <s v=""/>
  </r>
  <r>
    <x v="2"/>
    <n v="1752"/>
    <m/>
    <x v="6"/>
    <x v="3"/>
    <m/>
    <m/>
    <s v=""/>
    <m/>
    <m/>
    <s v=""/>
    <m/>
    <s v=""/>
    <m/>
    <s v=""/>
    <m/>
    <s v=""/>
    <m/>
    <m/>
    <m/>
    <m/>
    <s v=""/>
    <n v="0"/>
    <s v=""/>
    <n v="0"/>
    <s v=""/>
    <s v=""/>
    <s v=""/>
    <m/>
    <s v=""/>
    <s v=""/>
    <s v=""/>
  </r>
  <r>
    <x v="2"/>
    <n v="1753"/>
    <m/>
    <x v="6"/>
    <x v="3"/>
    <m/>
    <m/>
    <s v=""/>
    <m/>
    <m/>
    <s v=""/>
    <m/>
    <s v=""/>
    <m/>
    <s v=""/>
    <m/>
    <s v=""/>
    <m/>
    <m/>
    <m/>
    <m/>
    <s v=""/>
    <n v="0"/>
    <s v=""/>
    <n v="0"/>
    <s v=""/>
    <s v=""/>
    <s v=""/>
    <m/>
    <s v=""/>
    <s v=""/>
    <s v=""/>
  </r>
  <r>
    <x v="2"/>
    <n v="1754"/>
    <m/>
    <x v="6"/>
    <x v="3"/>
    <m/>
    <m/>
    <s v=""/>
    <m/>
    <m/>
    <s v=""/>
    <m/>
    <s v=""/>
    <m/>
    <s v=""/>
    <m/>
    <s v=""/>
    <m/>
    <m/>
    <m/>
    <m/>
    <s v=""/>
    <n v="0"/>
    <s v=""/>
    <n v="0"/>
    <s v=""/>
    <s v=""/>
    <s v=""/>
    <m/>
    <s v=""/>
    <s v=""/>
    <s v=""/>
  </r>
  <r>
    <x v="2"/>
    <n v="1755"/>
    <m/>
    <x v="6"/>
    <x v="3"/>
    <m/>
    <m/>
    <s v=""/>
    <m/>
    <m/>
    <s v=""/>
    <m/>
    <s v=""/>
    <m/>
    <s v=""/>
    <m/>
    <s v=""/>
    <m/>
    <m/>
    <m/>
    <m/>
    <s v=""/>
    <n v="0"/>
    <s v=""/>
    <n v="0"/>
    <s v=""/>
    <s v=""/>
    <s v=""/>
    <m/>
    <s v=""/>
    <s v=""/>
    <s v=""/>
  </r>
  <r>
    <x v="2"/>
    <n v="1756"/>
    <m/>
    <x v="6"/>
    <x v="3"/>
    <m/>
    <m/>
    <s v=""/>
    <m/>
    <m/>
    <s v=""/>
    <m/>
    <s v=""/>
    <m/>
    <s v=""/>
    <m/>
    <s v=""/>
    <m/>
    <m/>
    <m/>
    <m/>
    <s v=""/>
    <n v="0"/>
    <s v=""/>
    <n v="0"/>
    <s v=""/>
    <s v=""/>
    <s v=""/>
    <m/>
    <s v=""/>
    <s v=""/>
    <s v=""/>
  </r>
  <r>
    <x v="2"/>
    <n v="1757"/>
    <m/>
    <x v="6"/>
    <x v="3"/>
    <m/>
    <m/>
    <s v=""/>
    <m/>
    <m/>
    <s v=""/>
    <m/>
    <s v=""/>
    <m/>
    <s v=""/>
    <m/>
    <s v=""/>
    <m/>
    <m/>
    <m/>
    <m/>
    <s v=""/>
    <n v="0"/>
    <s v=""/>
    <n v="0"/>
    <s v=""/>
    <s v=""/>
    <s v=""/>
    <m/>
    <s v=""/>
    <s v=""/>
    <s v=""/>
  </r>
  <r>
    <x v="2"/>
    <n v="1758"/>
    <m/>
    <x v="6"/>
    <x v="3"/>
    <m/>
    <m/>
    <s v=""/>
    <m/>
    <m/>
    <s v=""/>
    <m/>
    <s v=""/>
    <m/>
    <s v=""/>
    <m/>
    <s v=""/>
    <m/>
    <m/>
    <m/>
    <m/>
    <s v=""/>
    <n v="0"/>
    <s v=""/>
    <n v="0"/>
    <s v=""/>
    <s v=""/>
    <s v=""/>
    <m/>
    <s v=""/>
    <s v=""/>
    <s v=""/>
  </r>
  <r>
    <x v="2"/>
    <n v="1759"/>
    <m/>
    <x v="6"/>
    <x v="3"/>
    <m/>
    <m/>
    <s v=""/>
    <m/>
    <m/>
    <s v=""/>
    <m/>
    <s v=""/>
    <m/>
    <s v=""/>
    <m/>
    <s v=""/>
    <m/>
    <m/>
    <m/>
    <m/>
    <s v=""/>
    <n v="0"/>
    <s v=""/>
    <n v="0"/>
    <s v=""/>
    <s v=""/>
    <s v=""/>
    <m/>
    <s v=""/>
    <s v=""/>
    <s v=""/>
  </r>
  <r>
    <x v="2"/>
    <n v="1760"/>
    <m/>
    <x v="6"/>
    <x v="3"/>
    <m/>
    <m/>
    <s v=""/>
    <m/>
    <m/>
    <s v=""/>
    <m/>
    <s v=""/>
    <m/>
    <s v=""/>
    <m/>
    <s v=""/>
    <m/>
    <m/>
    <m/>
    <m/>
    <s v=""/>
    <n v="0"/>
    <s v=""/>
    <n v="0"/>
    <s v=""/>
    <s v=""/>
    <s v=""/>
    <m/>
    <s v=""/>
    <s v=""/>
    <s v=""/>
  </r>
  <r>
    <x v="2"/>
    <n v="1761"/>
    <m/>
    <x v="6"/>
    <x v="3"/>
    <m/>
    <m/>
    <s v=""/>
    <m/>
    <m/>
    <s v=""/>
    <m/>
    <s v=""/>
    <m/>
    <s v=""/>
    <m/>
    <s v=""/>
    <m/>
    <m/>
    <m/>
    <m/>
    <s v=""/>
    <n v="0"/>
    <s v=""/>
    <n v="0"/>
    <s v=""/>
    <s v=""/>
    <s v=""/>
    <m/>
    <s v=""/>
    <s v=""/>
    <s v=""/>
  </r>
  <r>
    <x v="2"/>
    <n v="1762"/>
    <m/>
    <x v="6"/>
    <x v="3"/>
    <m/>
    <m/>
    <s v=""/>
    <m/>
    <m/>
    <s v=""/>
    <m/>
    <s v=""/>
    <m/>
    <s v=""/>
    <m/>
    <s v=""/>
    <m/>
    <m/>
    <m/>
    <m/>
    <s v=""/>
    <n v="0"/>
    <s v=""/>
    <n v="0"/>
    <s v=""/>
    <s v=""/>
    <s v=""/>
    <m/>
    <s v=""/>
    <s v=""/>
    <s v=""/>
  </r>
  <r>
    <x v="2"/>
    <n v="1763"/>
    <m/>
    <x v="6"/>
    <x v="3"/>
    <m/>
    <m/>
    <s v=""/>
    <m/>
    <m/>
    <s v=""/>
    <m/>
    <s v=""/>
    <m/>
    <s v=""/>
    <m/>
    <s v=""/>
    <m/>
    <m/>
    <m/>
    <m/>
    <s v=""/>
    <n v="0"/>
    <s v=""/>
    <n v="0"/>
    <s v=""/>
    <s v=""/>
    <s v=""/>
    <m/>
    <s v=""/>
    <s v=""/>
    <s v=""/>
  </r>
  <r>
    <x v="2"/>
    <n v="1764"/>
    <m/>
    <x v="6"/>
    <x v="3"/>
    <m/>
    <m/>
    <s v=""/>
    <m/>
    <m/>
    <s v=""/>
    <m/>
    <s v=""/>
    <m/>
    <s v=""/>
    <m/>
    <s v=""/>
    <m/>
    <m/>
    <m/>
    <m/>
    <s v=""/>
    <n v="0"/>
    <s v=""/>
    <n v="0"/>
    <s v=""/>
    <s v=""/>
    <s v=""/>
    <m/>
    <s v=""/>
    <s v=""/>
    <s v=""/>
  </r>
  <r>
    <x v="2"/>
    <n v="1765"/>
    <m/>
    <x v="6"/>
    <x v="3"/>
    <m/>
    <m/>
    <s v=""/>
    <m/>
    <m/>
    <s v=""/>
    <m/>
    <s v=""/>
    <m/>
    <s v=""/>
    <m/>
    <s v=""/>
    <m/>
    <m/>
    <m/>
    <m/>
    <s v=""/>
    <n v="0"/>
    <s v=""/>
    <n v="0"/>
    <s v=""/>
    <s v=""/>
    <s v=""/>
    <m/>
    <s v=""/>
    <s v=""/>
    <s v=""/>
  </r>
  <r>
    <x v="2"/>
    <n v="1766"/>
    <m/>
    <x v="6"/>
    <x v="3"/>
    <m/>
    <m/>
    <s v=""/>
    <m/>
    <m/>
    <s v=""/>
    <m/>
    <s v=""/>
    <m/>
    <s v=""/>
    <m/>
    <s v=""/>
    <m/>
    <m/>
    <m/>
    <m/>
    <s v=""/>
    <n v="0"/>
    <s v=""/>
    <n v="0"/>
    <s v=""/>
    <s v=""/>
    <s v=""/>
    <m/>
    <s v=""/>
    <s v=""/>
    <s v=""/>
  </r>
  <r>
    <x v="2"/>
    <n v="1767"/>
    <m/>
    <x v="6"/>
    <x v="3"/>
    <m/>
    <m/>
    <s v=""/>
    <m/>
    <m/>
    <s v=""/>
    <m/>
    <s v=""/>
    <m/>
    <s v=""/>
    <m/>
    <s v=""/>
    <m/>
    <m/>
    <m/>
    <m/>
    <s v=""/>
    <n v="0"/>
    <s v=""/>
    <n v="0"/>
    <s v=""/>
    <s v=""/>
    <s v=""/>
    <m/>
    <s v=""/>
    <s v=""/>
    <s v=""/>
  </r>
  <r>
    <x v="2"/>
    <n v="1768"/>
    <m/>
    <x v="6"/>
    <x v="3"/>
    <m/>
    <m/>
    <s v=""/>
    <m/>
    <m/>
    <s v=""/>
    <m/>
    <s v=""/>
    <m/>
    <s v=""/>
    <m/>
    <s v=""/>
    <m/>
    <m/>
    <m/>
    <m/>
    <s v=""/>
    <n v="0"/>
    <s v=""/>
    <n v="0"/>
    <s v=""/>
    <s v=""/>
    <s v=""/>
    <m/>
    <s v=""/>
    <s v=""/>
    <s v=""/>
  </r>
  <r>
    <x v="2"/>
    <n v="1769"/>
    <m/>
    <x v="6"/>
    <x v="3"/>
    <m/>
    <m/>
    <s v=""/>
    <m/>
    <m/>
    <s v=""/>
    <m/>
    <s v=""/>
    <m/>
    <s v=""/>
    <m/>
    <s v=""/>
    <m/>
    <m/>
    <m/>
    <m/>
    <s v=""/>
    <n v="0"/>
    <s v=""/>
    <n v="0"/>
    <s v=""/>
    <s v=""/>
    <s v=""/>
    <m/>
    <s v=""/>
    <s v=""/>
    <s v=""/>
  </r>
  <r>
    <x v="2"/>
    <n v="1770"/>
    <m/>
    <x v="6"/>
    <x v="3"/>
    <m/>
    <m/>
    <s v=""/>
    <m/>
    <m/>
    <s v=""/>
    <m/>
    <s v=""/>
    <m/>
    <s v=""/>
    <m/>
    <s v=""/>
    <m/>
    <m/>
    <m/>
    <m/>
    <s v=""/>
    <n v="0"/>
    <s v=""/>
    <n v="0"/>
    <s v=""/>
    <s v=""/>
    <s v=""/>
    <m/>
    <s v=""/>
    <s v=""/>
    <s v=""/>
  </r>
  <r>
    <x v="2"/>
    <n v="1771"/>
    <m/>
    <x v="6"/>
    <x v="3"/>
    <m/>
    <m/>
    <s v=""/>
    <m/>
    <m/>
    <s v=""/>
    <m/>
    <s v=""/>
    <m/>
    <s v=""/>
    <m/>
    <s v=""/>
    <m/>
    <m/>
    <m/>
    <m/>
    <s v=""/>
    <n v="0"/>
    <s v=""/>
    <n v="0"/>
    <s v=""/>
    <s v=""/>
    <s v=""/>
    <m/>
    <s v=""/>
    <s v=""/>
    <s v=""/>
  </r>
  <r>
    <x v="2"/>
    <n v="1772"/>
    <m/>
    <x v="6"/>
    <x v="3"/>
    <m/>
    <m/>
    <s v=""/>
    <m/>
    <m/>
    <s v=""/>
    <m/>
    <s v=""/>
    <m/>
    <s v=""/>
    <m/>
    <s v=""/>
    <m/>
    <m/>
    <m/>
    <m/>
    <s v=""/>
    <n v="0"/>
    <s v=""/>
    <n v="0"/>
    <s v=""/>
    <s v=""/>
    <s v=""/>
    <m/>
    <s v=""/>
    <s v=""/>
    <s v=""/>
  </r>
  <r>
    <x v="2"/>
    <n v="1773"/>
    <m/>
    <x v="6"/>
    <x v="3"/>
    <m/>
    <m/>
    <s v=""/>
    <m/>
    <m/>
    <s v=""/>
    <m/>
    <s v=""/>
    <m/>
    <s v=""/>
    <m/>
    <s v=""/>
    <m/>
    <m/>
    <m/>
    <m/>
    <s v=""/>
    <n v="0"/>
    <s v=""/>
    <n v="0"/>
    <s v=""/>
    <s v=""/>
    <s v=""/>
    <m/>
    <s v=""/>
    <s v=""/>
    <s v=""/>
  </r>
  <r>
    <x v="2"/>
    <n v="1774"/>
    <m/>
    <x v="6"/>
    <x v="3"/>
    <m/>
    <m/>
    <s v=""/>
    <m/>
    <m/>
    <s v=""/>
    <m/>
    <s v=""/>
    <m/>
    <s v=""/>
    <m/>
    <s v=""/>
    <m/>
    <m/>
    <m/>
    <m/>
    <s v=""/>
    <n v="0"/>
    <s v=""/>
    <n v="0"/>
    <s v=""/>
    <s v=""/>
    <s v=""/>
    <m/>
    <s v=""/>
    <s v=""/>
    <s v=""/>
  </r>
  <r>
    <x v="2"/>
    <n v="1775"/>
    <m/>
    <x v="6"/>
    <x v="3"/>
    <m/>
    <m/>
    <s v=""/>
    <m/>
    <m/>
    <s v=""/>
    <m/>
    <s v=""/>
    <m/>
    <s v=""/>
    <m/>
    <s v=""/>
    <m/>
    <m/>
    <m/>
    <m/>
    <s v=""/>
    <n v="0"/>
    <s v=""/>
    <n v="0"/>
    <s v=""/>
    <s v=""/>
    <s v=""/>
    <m/>
    <s v=""/>
    <s v=""/>
    <s v=""/>
  </r>
  <r>
    <x v="2"/>
    <n v="1776"/>
    <m/>
    <x v="6"/>
    <x v="3"/>
    <m/>
    <m/>
    <s v=""/>
    <m/>
    <m/>
    <s v=""/>
    <m/>
    <s v=""/>
    <m/>
    <s v=""/>
    <m/>
    <s v=""/>
    <m/>
    <m/>
    <m/>
    <m/>
    <s v=""/>
    <n v="0"/>
    <s v=""/>
    <n v="0"/>
    <s v=""/>
    <s v=""/>
    <s v=""/>
    <m/>
    <s v=""/>
    <s v=""/>
    <s v=""/>
  </r>
  <r>
    <x v="2"/>
    <n v="1777"/>
    <m/>
    <x v="6"/>
    <x v="3"/>
    <m/>
    <m/>
    <s v=""/>
    <m/>
    <m/>
    <s v=""/>
    <m/>
    <s v=""/>
    <m/>
    <s v=""/>
    <m/>
    <s v=""/>
    <m/>
    <m/>
    <m/>
    <m/>
    <s v=""/>
    <n v="0"/>
    <s v=""/>
    <n v="0"/>
    <s v=""/>
    <s v=""/>
    <s v=""/>
    <m/>
    <s v=""/>
    <s v=""/>
    <s v=""/>
  </r>
  <r>
    <x v="2"/>
    <n v="1778"/>
    <m/>
    <x v="6"/>
    <x v="3"/>
    <m/>
    <m/>
    <s v=""/>
    <m/>
    <m/>
    <s v=""/>
    <m/>
    <s v=""/>
    <m/>
    <s v=""/>
    <m/>
    <s v=""/>
    <m/>
    <m/>
    <m/>
    <m/>
    <s v=""/>
    <n v="0"/>
    <s v=""/>
    <n v="0"/>
    <s v=""/>
    <s v=""/>
    <s v=""/>
    <m/>
    <s v=""/>
    <s v=""/>
    <s v=""/>
  </r>
  <r>
    <x v="2"/>
    <n v="1779"/>
    <m/>
    <x v="6"/>
    <x v="3"/>
    <m/>
    <m/>
    <s v=""/>
    <m/>
    <m/>
    <s v=""/>
    <m/>
    <s v=""/>
    <m/>
    <s v=""/>
    <m/>
    <s v=""/>
    <m/>
    <m/>
    <m/>
    <m/>
    <s v=""/>
    <n v="0"/>
    <s v=""/>
    <n v="0"/>
    <s v=""/>
    <s v=""/>
    <s v=""/>
    <m/>
    <s v=""/>
    <s v=""/>
    <s v=""/>
  </r>
  <r>
    <x v="2"/>
    <n v="1780"/>
    <m/>
    <x v="6"/>
    <x v="3"/>
    <m/>
    <m/>
    <s v=""/>
    <m/>
    <m/>
    <s v=""/>
    <m/>
    <s v=""/>
    <m/>
    <s v=""/>
    <m/>
    <s v=""/>
    <m/>
    <m/>
    <m/>
    <m/>
    <s v=""/>
    <n v="0"/>
    <s v=""/>
    <n v="0"/>
    <s v=""/>
    <s v=""/>
    <s v=""/>
    <m/>
    <s v=""/>
    <s v=""/>
    <s v=""/>
  </r>
  <r>
    <x v="2"/>
    <n v="1781"/>
    <m/>
    <x v="6"/>
    <x v="3"/>
    <m/>
    <m/>
    <s v=""/>
    <m/>
    <m/>
    <s v=""/>
    <m/>
    <s v=""/>
    <m/>
    <s v=""/>
    <m/>
    <s v=""/>
    <m/>
    <m/>
    <m/>
    <m/>
    <s v=""/>
    <n v="0"/>
    <s v=""/>
    <n v="0"/>
    <s v=""/>
    <s v=""/>
    <s v=""/>
    <m/>
    <s v=""/>
    <s v=""/>
    <s v=""/>
  </r>
  <r>
    <x v="2"/>
    <n v="1782"/>
    <m/>
    <x v="6"/>
    <x v="3"/>
    <m/>
    <m/>
    <s v=""/>
    <m/>
    <m/>
    <s v=""/>
    <m/>
    <s v=""/>
    <m/>
    <s v=""/>
    <m/>
    <s v=""/>
    <m/>
    <m/>
    <m/>
    <m/>
    <s v=""/>
    <n v="0"/>
    <s v=""/>
    <n v="0"/>
    <s v=""/>
    <s v=""/>
    <s v=""/>
    <m/>
    <s v=""/>
    <s v=""/>
    <s v=""/>
  </r>
  <r>
    <x v="2"/>
    <n v="1783"/>
    <m/>
    <x v="6"/>
    <x v="3"/>
    <m/>
    <m/>
    <s v=""/>
    <m/>
    <m/>
    <s v=""/>
    <m/>
    <s v=""/>
    <m/>
    <s v=""/>
    <m/>
    <s v=""/>
    <m/>
    <m/>
    <m/>
    <m/>
    <s v=""/>
    <n v="0"/>
    <s v=""/>
    <n v="0"/>
    <s v=""/>
    <s v=""/>
    <s v=""/>
    <m/>
    <s v=""/>
    <s v=""/>
    <s v=""/>
  </r>
  <r>
    <x v="2"/>
    <n v="1784"/>
    <m/>
    <x v="6"/>
    <x v="3"/>
    <m/>
    <m/>
    <s v=""/>
    <m/>
    <m/>
    <s v=""/>
    <m/>
    <s v=""/>
    <m/>
    <s v=""/>
    <m/>
    <s v=""/>
    <m/>
    <m/>
    <m/>
    <m/>
    <s v=""/>
    <n v="0"/>
    <s v=""/>
    <n v="0"/>
    <s v=""/>
    <s v=""/>
    <s v=""/>
    <m/>
    <s v=""/>
    <s v=""/>
    <s v=""/>
  </r>
  <r>
    <x v="2"/>
    <n v="1785"/>
    <m/>
    <x v="6"/>
    <x v="3"/>
    <m/>
    <m/>
    <s v=""/>
    <m/>
    <m/>
    <s v=""/>
    <m/>
    <s v=""/>
    <m/>
    <s v=""/>
    <m/>
    <s v=""/>
    <m/>
    <m/>
    <m/>
    <m/>
    <s v=""/>
    <n v="0"/>
    <s v=""/>
    <n v="0"/>
    <s v=""/>
    <s v=""/>
    <s v=""/>
    <m/>
    <s v=""/>
    <s v=""/>
    <s v=""/>
  </r>
  <r>
    <x v="2"/>
    <n v="1786"/>
    <m/>
    <x v="6"/>
    <x v="3"/>
    <m/>
    <m/>
    <s v=""/>
    <m/>
    <m/>
    <s v=""/>
    <m/>
    <s v=""/>
    <m/>
    <s v=""/>
    <m/>
    <s v=""/>
    <m/>
    <m/>
    <m/>
    <m/>
    <s v=""/>
    <n v="0"/>
    <s v=""/>
    <n v="0"/>
    <s v=""/>
    <s v=""/>
    <s v=""/>
    <m/>
    <s v=""/>
    <s v=""/>
    <s v=""/>
  </r>
  <r>
    <x v="2"/>
    <n v="1787"/>
    <m/>
    <x v="6"/>
    <x v="3"/>
    <m/>
    <m/>
    <s v=""/>
    <m/>
    <m/>
    <s v=""/>
    <m/>
    <s v=""/>
    <m/>
    <s v=""/>
    <m/>
    <s v=""/>
    <m/>
    <m/>
    <m/>
    <m/>
    <s v=""/>
    <n v="0"/>
    <s v=""/>
    <n v="0"/>
    <s v=""/>
    <s v=""/>
    <s v=""/>
    <m/>
    <s v=""/>
    <s v=""/>
    <s v=""/>
  </r>
  <r>
    <x v="2"/>
    <n v="1788"/>
    <m/>
    <x v="6"/>
    <x v="3"/>
    <m/>
    <m/>
    <s v=""/>
    <m/>
    <m/>
    <s v=""/>
    <m/>
    <s v=""/>
    <m/>
    <s v=""/>
    <m/>
    <s v=""/>
    <m/>
    <m/>
    <m/>
    <m/>
    <s v=""/>
    <n v="0"/>
    <s v=""/>
    <n v="0"/>
    <s v=""/>
    <s v=""/>
    <s v=""/>
    <m/>
    <s v=""/>
    <s v=""/>
    <s v=""/>
  </r>
  <r>
    <x v="2"/>
    <n v="1789"/>
    <m/>
    <x v="6"/>
    <x v="3"/>
    <m/>
    <m/>
    <s v=""/>
    <m/>
    <m/>
    <s v=""/>
    <m/>
    <s v=""/>
    <m/>
    <s v=""/>
    <m/>
    <s v=""/>
    <m/>
    <m/>
    <m/>
    <m/>
    <s v=""/>
    <n v="0"/>
    <s v=""/>
    <n v="0"/>
    <s v=""/>
    <s v=""/>
    <s v=""/>
    <m/>
    <s v=""/>
    <s v=""/>
    <s v=""/>
  </r>
  <r>
    <x v="2"/>
    <n v="1790"/>
    <m/>
    <x v="6"/>
    <x v="3"/>
    <m/>
    <m/>
    <s v=""/>
    <m/>
    <m/>
    <s v=""/>
    <m/>
    <s v=""/>
    <m/>
    <s v=""/>
    <m/>
    <s v=""/>
    <m/>
    <m/>
    <m/>
    <m/>
    <s v=""/>
    <n v="0"/>
    <s v=""/>
    <n v="0"/>
    <s v=""/>
    <s v=""/>
    <s v=""/>
    <m/>
    <s v=""/>
    <s v=""/>
    <s v=""/>
  </r>
  <r>
    <x v="2"/>
    <n v="1791"/>
    <m/>
    <x v="6"/>
    <x v="3"/>
    <m/>
    <m/>
    <s v=""/>
    <m/>
    <m/>
    <s v=""/>
    <m/>
    <s v=""/>
    <m/>
    <s v=""/>
    <m/>
    <s v=""/>
    <m/>
    <m/>
    <m/>
    <m/>
    <s v=""/>
    <n v="0"/>
    <s v=""/>
    <n v="0"/>
    <s v=""/>
    <s v=""/>
    <s v=""/>
    <m/>
    <s v=""/>
    <s v=""/>
    <s v=""/>
  </r>
  <r>
    <x v="2"/>
    <n v="1792"/>
    <m/>
    <x v="6"/>
    <x v="3"/>
    <m/>
    <m/>
    <s v=""/>
    <m/>
    <m/>
    <s v=""/>
    <m/>
    <s v=""/>
    <m/>
    <s v=""/>
    <m/>
    <s v=""/>
    <m/>
    <m/>
    <m/>
    <m/>
    <s v=""/>
    <n v="0"/>
    <s v=""/>
    <n v="0"/>
    <s v=""/>
    <s v=""/>
    <s v=""/>
    <m/>
    <s v=""/>
    <s v=""/>
    <s v=""/>
  </r>
  <r>
    <x v="2"/>
    <n v="1793"/>
    <m/>
    <x v="6"/>
    <x v="3"/>
    <m/>
    <m/>
    <s v=""/>
    <m/>
    <m/>
    <s v=""/>
    <m/>
    <s v=""/>
    <m/>
    <s v=""/>
    <m/>
    <s v=""/>
    <m/>
    <m/>
    <m/>
    <m/>
    <s v=""/>
    <n v="0"/>
    <s v=""/>
    <n v="0"/>
    <s v=""/>
    <s v=""/>
    <s v=""/>
    <m/>
    <s v=""/>
    <s v=""/>
    <s v=""/>
  </r>
  <r>
    <x v="2"/>
    <n v="1794"/>
    <m/>
    <x v="6"/>
    <x v="3"/>
    <m/>
    <m/>
    <s v=""/>
    <m/>
    <m/>
    <s v=""/>
    <m/>
    <s v=""/>
    <m/>
    <s v=""/>
    <m/>
    <s v=""/>
    <m/>
    <m/>
    <m/>
    <m/>
    <s v=""/>
    <n v="0"/>
    <s v=""/>
    <n v="0"/>
    <s v=""/>
    <s v=""/>
    <s v=""/>
    <m/>
    <s v=""/>
    <s v=""/>
    <s v=""/>
  </r>
  <r>
    <x v="2"/>
    <n v="1795"/>
    <m/>
    <x v="6"/>
    <x v="3"/>
    <m/>
    <m/>
    <s v=""/>
    <m/>
    <m/>
    <s v=""/>
    <m/>
    <s v=""/>
    <m/>
    <s v=""/>
    <m/>
    <s v=""/>
    <m/>
    <m/>
    <m/>
    <m/>
    <s v=""/>
    <n v="0"/>
    <s v=""/>
    <n v="0"/>
    <s v=""/>
    <s v=""/>
    <s v=""/>
    <m/>
    <s v=""/>
    <s v=""/>
    <s v=""/>
  </r>
  <r>
    <x v="2"/>
    <n v="1796"/>
    <m/>
    <x v="6"/>
    <x v="3"/>
    <m/>
    <m/>
    <s v=""/>
    <m/>
    <m/>
    <s v=""/>
    <m/>
    <s v=""/>
    <m/>
    <s v=""/>
    <m/>
    <s v=""/>
    <m/>
    <m/>
    <m/>
    <m/>
    <s v=""/>
    <n v="0"/>
    <s v=""/>
    <n v="0"/>
    <s v=""/>
    <s v=""/>
    <s v=""/>
    <m/>
    <s v=""/>
    <s v=""/>
    <s v=""/>
  </r>
  <r>
    <x v="2"/>
    <n v="1797"/>
    <m/>
    <x v="6"/>
    <x v="3"/>
    <m/>
    <m/>
    <s v=""/>
    <m/>
    <m/>
    <s v=""/>
    <m/>
    <s v=""/>
    <m/>
    <s v=""/>
    <m/>
    <s v=""/>
    <m/>
    <m/>
    <m/>
    <m/>
    <s v=""/>
    <n v="0"/>
    <s v=""/>
    <n v="0"/>
    <s v=""/>
    <s v=""/>
    <s v=""/>
    <m/>
    <s v=""/>
    <s v=""/>
    <s v=""/>
  </r>
  <r>
    <x v="2"/>
    <n v="1798"/>
    <m/>
    <x v="6"/>
    <x v="3"/>
    <m/>
    <m/>
    <s v=""/>
    <m/>
    <m/>
    <s v=""/>
    <m/>
    <s v=""/>
    <m/>
    <s v=""/>
    <m/>
    <s v=""/>
    <m/>
    <m/>
    <m/>
    <m/>
    <s v=""/>
    <n v="0"/>
    <s v=""/>
    <n v="0"/>
    <s v=""/>
    <s v=""/>
    <s v=""/>
    <m/>
    <s v=""/>
    <s v=""/>
    <s v=""/>
  </r>
  <r>
    <x v="2"/>
    <n v="1799"/>
    <m/>
    <x v="6"/>
    <x v="3"/>
    <m/>
    <m/>
    <s v=""/>
    <m/>
    <m/>
    <s v=""/>
    <m/>
    <s v=""/>
    <m/>
    <s v=""/>
    <m/>
    <s v=""/>
    <m/>
    <m/>
    <m/>
    <m/>
    <s v=""/>
    <n v="0"/>
    <s v=""/>
    <n v="0"/>
    <s v=""/>
    <s v=""/>
    <s v=""/>
    <m/>
    <s v=""/>
    <s v=""/>
    <s v=""/>
  </r>
  <r>
    <x v="2"/>
    <n v="1800"/>
    <m/>
    <x v="6"/>
    <x v="3"/>
    <m/>
    <m/>
    <s v=""/>
    <m/>
    <m/>
    <s v=""/>
    <m/>
    <s v=""/>
    <m/>
    <s v=""/>
    <m/>
    <s v=""/>
    <m/>
    <m/>
    <m/>
    <m/>
    <s v=""/>
    <n v="0"/>
    <s v=""/>
    <n v="0"/>
    <s v=""/>
    <s v=""/>
    <s v=""/>
    <m/>
    <s v=""/>
    <s v=""/>
    <s v=""/>
  </r>
  <r>
    <x v="2"/>
    <n v="1801"/>
    <m/>
    <x v="6"/>
    <x v="3"/>
    <m/>
    <m/>
    <s v=""/>
    <m/>
    <m/>
    <s v=""/>
    <m/>
    <s v=""/>
    <m/>
    <s v=""/>
    <m/>
    <s v=""/>
    <m/>
    <m/>
    <m/>
    <m/>
    <s v=""/>
    <n v="0"/>
    <s v=""/>
    <n v="0"/>
    <s v=""/>
    <s v=""/>
    <s v=""/>
    <m/>
    <s v=""/>
    <s v=""/>
    <s v=""/>
  </r>
  <r>
    <x v="2"/>
    <n v="1802"/>
    <m/>
    <x v="6"/>
    <x v="3"/>
    <m/>
    <m/>
    <s v=""/>
    <m/>
    <m/>
    <s v=""/>
    <m/>
    <s v=""/>
    <m/>
    <s v=""/>
    <m/>
    <s v=""/>
    <m/>
    <m/>
    <m/>
    <m/>
    <s v=""/>
    <n v="0"/>
    <s v=""/>
    <n v="0"/>
    <s v=""/>
    <s v=""/>
    <s v=""/>
    <m/>
    <s v=""/>
    <s v=""/>
    <s v=""/>
  </r>
  <r>
    <x v="2"/>
    <n v="1803"/>
    <m/>
    <x v="6"/>
    <x v="3"/>
    <m/>
    <m/>
    <s v=""/>
    <m/>
    <m/>
    <s v=""/>
    <m/>
    <s v=""/>
    <m/>
    <s v=""/>
    <m/>
    <s v=""/>
    <m/>
    <m/>
    <m/>
    <m/>
    <s v=""/>
    <n v="0"/>
    <s v=""/>
    <n v="0"/>
    <s v=""/>
    <s v=""/>
    <s v=""/>
    <m/>
    <s v=""/>
    <s v=""/>
    <s v=""/>
  </r>
  <r>
    <x v="2"/>
    <n v="1804"/>
    <m/>
    <x v="6"/>
    <x v="3"/>
    <m/>
    <m/>
    <s v=""/>
    <m/>
    <m/>
    <s v=""/>
    <m/>
    <s v=""/>
    <m/>
    <s v=""/>
    <m/>
    <s v=""/>
    <m/>
    <m/>
    <m/>
    <m/>
    <s v=""/>
    <n v="0"/>
    <s v=""/>
    <n v="0"/>
    <s v=""/>
    <s v=""/>
    <s v=""/>
    <m/>
    <s v=""/>
    <s v=""/>
    <s v=""/>
  </r>
  <r>
    <x v="2"/>
    <n v="1805"/>
    <m/>
    <x v="6"/>
    <x v="3"/>
    <m/>
    <m/>
    <s v=""/>
    <m/>
    <m/>
    <s v=""/>
    <m/>
    <s v=""/>
    <m/>
    <s v=""/>
    <m/>
    <s v=""/>
    <m/>
    <m/>
    <m/>
    <m/>
    <s v=""/>
    <n v="0"/>
    <s v=""/>
    <n v="0"/>
    <s v=""/>
    <s v=""/>
    <s v=""/>
    <m/>
    <s v=""/>
    <s v=""/>
    <s v=""/>
  </r>
  <r>
    <x v="2"/>
    <n v="1806"/>
    <m/>
    <x v="6"/>
    <x v="3"/>
    <m/>
    <m/>
    <s v=""/>
    <m/>
    <m/>
    <s v=""/>
    <m/>
    <s v=""/>
    <m/>
    <s v=""/>
    <m/>
    <s v=""/>
    <m/>
    <m/>
    <m/>
    <m/>
    <s v=""/>
    <n v="0"/>
    <s v=""/>
    <n v="0"/>
    <s v=""/>
    <s v=""/>
    <s v=""/>
    <m/>
    <s v=""/>
    <s v=""/>
    <s v=""/>
  </r>
  <r>
    <x v="2"/>
    <n v="1807"/>
    <m/>
    <x v="6"/>
    <x v="3"/>
    <m/>
    <m/>
    <s v=""/>
    <m/>
    <m/>
    <s v=""/>
    <m/>
    <s v=""/>
    <m/>
    <s v=""/>
    <m/>
    <s v=""/>
    <m/>
    <m/>
    <m/>
    <m/>
    <s v=""/>
    <n v="0"/>
    <s v=""/>
    <n v="0"/>
    <s v=""/>
    <s v=""/>
    <s v=""/>
    <m/>
    <s v=""/>
    <s v=""/>
    <s v=""/>
  </r>
  <r>
    <x v="2"/>
    <n v="1808"/>
    <m/>
    <x v="6"/>
    <x v="3"/>
    <m/>
    <m/>
    <s v=""/>
    <m/>
    <m/>
    <s v=""/>
    <m/>
    <s v=""/>
    <m/>
    <s v=""/>
    <m/>
    <s v=""/>
    <m/>
    <m/>
    <m/>
    <m/>
    <s v=""/>
    <n v="0"/>
    <s v=""/>
    <n v="0"/>
    <s v=""/>
    <s v=""/>
    <s v=""/>
    <m/>
    <s v=""/>
    <s v=""/>
    <s v=""/>
  </r>
  <r>
    <x v="2"/>
    <n v="1809"/>
    <m/>
    <x v="6"/>
    <x v="3"/>
    <m/>
    <m/>
    <s v=""/>
    <m/>
    <m/>
    <s v=""/>
    <m/>
    <s v=""/>
    <m/>
    <s v=""/>
    <m/>
    <s v=""/>
    <m/>
    <m/>
    <m/>
    <m/>
    <s v=""/>
    <n v="0"/>
    <s v=""/>
    <n v="0"/>
    <s v=""/>
    <s v=""/>
    <s v=""/>
    <m/>
    <s v=""/>
    <s v=""/>
    <s v=""/>
  </r>
  <r>
    <x v="2"/>
    <n v="1810"/>
    <m/>
    <x v="6"/>
    <x v="3"/>
    <m/>
    <m/>
    <s v=""/>
    <m/>
    <m/>
    <s v=""/>
    <m/>
    <s v=""/>
    <m/>
    <s v=""/>
    <m/>
    <s v=""/>
    <m/>
    <m/>
    <m/>
    <m/>
    <s v=""/>
    <n v="0"/>
    <s v=""/>
    <n v="0"/>
    <s v=""/>
    <s v=""/>
    <s v=""/>
    <m/>
    <s v=""/>
    <s v=""/>
    <s v=""/>
  </r>
  <r>
    <x v="2"/>
    <n v="1811"/>
    <m/>
    <x v="6"/>
    <x v="3"/>
    <m/>
    <m/>
    <s v=""/>
    <m/>
    <m/>
    <s v=""/>
    <m/>
    <s v=""/>
    <m/>
    <s v=""/>
    <m/>
    <s v=""/>
    <m/>
    <m/>
    <m/>
    <m/>
    <s v=""/>
    <n v="0"/>
    <s v=""/>
    <n v="0"/>
    <s v=""/>
    <s v=""/>
    <s v=""/>
    <m/>
    <s v=""/>
    <s v=""/>
    <s v=""/>
  </r>
  <r>
    <x v="2"/>
    <n v="1812"/>
    <m/>
    <x v="6"/>
    <x v="3"/>
    <m/>
    <m/>
    <s v=""/>
    <m/>
    <m/>
    <s v=""/>
    <m/>
    <s v=""/>
    <m/>
    <s v=""/>
    <m/>
    <s v=""/>
    <m/>
    <m/>
    <m/>
    <m/>
    <s v=""/>
    <n v="0"/>
    <s v=""/>
    <n v="0"/>
    <s v=""/>
    <s v=""/>
    <s v=""/>
    <m/>
    <s v=""/>
    <s v=""/>
    <s v=""/>
  </r>
  <r>
    <x v="2"/>
    <n v="1813"/>
    <m/>
    <x v="6"/>
    <x v="3"/>
    <m/>
    <m/>
    <s v=""/>
    <m/>
    <m/>
    <s v=""/>
    <m/>
    <s v=""/>
    <m/>
    <s v=""/>
    <m/>
    <s v=""/>
    <m/>
    <m/>
    <m/>
    <m/>
    <s v=""/>
    <n v="0"/>
    <s v=""/>
    <n v="0"/>
    <s v=""/>
    <s v=""/>
    <s v=""/>
    <m/>
    <s v=""/>
    <s v=""/>
    <s v=""/>
  </r>
  <r>
    <x v="2"/>
    <n v="1814"/>
    <m/>
    <x v="6"/>
    <x v="3"/>
    <m/>
    <m/>
    <s v=""/>
    <m/>
    <m/>
    <s v=""/>
    <m/>
    <s v=""/>
    <m/>
    <s v=""/>
    <m/>
    <s v=""/>
    <m/>
    <m/>
    <m/>
    <m/>
    <s v=""/>
    <n v="0"/>
    <s v=""/>
    <n v="0"/>
    <s v=""/>
    <s v=""/>
    <s v=""/>
    <m/>
    <s v=""/>
    <s v=""/>
    <s v=""/>
  </r>
  <r>
    <x v="2"/>
    <n v="1815"/>
    <m/>
    <x v="6"/>
    <x v="3"/>
    <m/>
    <m/>
    <s v=""/>
    <m/>
    <m/>
    <s v=""/>
    <m/>
    <s v=""/>
    <m/>
    <s v=""/>
    <m/>
    <s v=""/>
    <m/>
    <m/>
    <m/>
    <m/>
    <s v=""/>
    <n v="0"/>
    <s v=""/>
    <n v="0"/>
    <s v=""/>
    <s v=""/>
    <s v=""/>
    <m/>
    <s v=""/>
    <s v=""/>
    <s v=""/>
  </r>
  <r>
    <x v="2"/>
    <n v="1816"/>
    <m/>
    <x v="6"/>
    <x v="3"/>
    <m/>
    <m/>
    <s v=""/>
    <m/>
    <m/>
    <s v=""/>
    <m/>
    <s v=""/>
    <m/>
    <s v=""/>
    <m/>
    <s v=""/>
    <m/>
    <m/>
    <m/>
    <m/>
    <s v=""/>
    <n v="0"/>
    <s v=""/>
    <n v="0"/>
    <s v=""/>
    <s v=""/>
    <s v=""/>
    <m/>
    <s v=""/>
    <s v=""/>
    <s v=""/>
  </r>
  <r>
    <x v="2"/>
    <n v="1817"/>
    <m/>
    <x v="6"/>
    <x v="3"/>
    <m/>
    <m/>
    <s v=""/>
    <m/>
    <m/>
    <s v=""/>
    <m/>
    <s v=""/>
    <m/>
    <s v=""/>
    <m/>
    <s v=""/>
    <m/>
    <m/>
    <m/>
    <m/>
    <s v=""/>
    <n v="0"/>
    <s v=""/>
    <n v="0"/>
    <s v=""/>
    <s v=""/>
    <s v=""/>
    <m/>
    <s v=""/>
    <s v=""/>
    <s v=""/>
  </r>
  <r>
    <x v="2"/>
    <n v="1818"/>
    <m/>
    <x v="6"/>
    <x v="3"/>
    <m/>
    <m/>
    <s v=""/>
    <m/>
    <m/>
    <s v=""/>
    <m/>
    <s v=""/>
    <m/>
    <s v=""/>
    <m/>
    <s v=""/>
    <m/>
    <m/>
    <m/>
    <m/>
    <s v=""/>
    <n v="0"/>
    <s v=""/>
    <n v="0"/>
    <s v=""/>
    <s v=""/>
    <s v=""/>
    <m/>
    <s v=""/>
    <s v=""/>
    <s v=""/>
  </r>
  <r>
    <x v="2"/>
    <n v="1819"/>
    <m/>
    <x v="6"/>
    <x v="3"/>
    <m/>
    <m/>
    <s v=""/>
    <m/>
    <m/>
    <s v=""/>
    <m/>
    <s v=""/>
    <m/>
    <s v=""/>
    <m/>
    <s v=""/>
    <m/>
    <m/>
    <m/>
    <m/>
    <s v=""/>
    <n v="0"/>
    <s v=""/>
    <n v="0"/>
    <s v=""/>
    <s v=""/>
    <s v=""/>
    <m/>
    <s v=""/>
    <s v=""/>
    <s v=""/>
  </r>
  <r>
    <x v="2"/>
    <n v="1820"/>
    <m/>
    <x v="6"/>
    <x v="3"/>
    <m/>
    <m/>
    <s v=""/>
    <m/>
    <m/>
    <s v=""/>
    <m/>
    <s v=""/>
    <m/>
    <s v=""/>
    <m/>
    <s v=""/>
    <m/>
    <m/>
    <m/>
    <m/>
    <s v=""/>
    <n v="0"/>
    <s v=""/>
    <n v="0"/>
    <s v=""/>
    <s v=""/>
    <s v=""/>
    <m/>
    <s v=""/>
    <s v=""/>
    <s v=""/>
  </r>
  <r>
    <x v="2"/>
    <n v="1821"/>
    <m/>
    <x v="6"/>
    <x v="3"/>
    <m/>
    <m/>
    <s v=""/>
    <m/>
    <m/>
    <s v=""/>
    <m/>
    <s v=""/>
    <m/>
    <s v=""/>
    <m/>
    <s v=""/>
    <m/>
    <m/>
    <m/>
    <m/>
    <s v=""/>
    <n v="0"/>
    <s v=""/>
    <n v="0"/>
    <s v=""/>
    <s v=""/>
    <s v=""/>
    <m/>
    <s v=""/>
    <s v=""/>
    <s v=""/>
  </r>
  <r>
    <x v="2"/>
    <n v="1822"/>
    <m/>
    <x v="6"/>
    <x v="3"/>
    <m/>
    <m/>
    <s v=""/>
    <m/>
    <m/>
    <s v=""/>
    <m/>
    <s v=""/>
    <m/>
    <s v=""/>
    <m/>
    <s v=""/>
    <m/>
    <m/>
    <m/>
    <m/>
    <s v=""/>
    <n v="0"/>
    <s v=""/>
    <n v="0"/>
    <s v=""/>
    <s v=""/>
    <s v=""/>
    <m/>
    <s v=""/>
    <s v=""/>
    <s v=""/>
  </r>
  <r>
    <x v="2"/>
    <n v="1823"/>
    <m/>
    <x v="6"/>
    <x v="3"/>
    <m/>
    <m/>
    <s v=""/>
    <m/>
    <m/>
    <s v=""/>
    <m/>
    <s v=""/>
    <m/>
    <s v=""/>
    <m/>
    <s v=""/>
    <m/>
    <m/>
    <m/>
    <m/>
    <s v=""/>
    <n v="0"/>
    <s v=""/>
    <n v="0"/>
    <s v=""/>
    <s v=""/>
    <s v=""/>
    <m/>
    <s v=""/>
    <s v=""/>
    <s v=""/>
  </r>
  <r>
    <x v="2"/>
    <n v="1824"/>
    <m/>
    <x v="6"/>
    <x v="3"/>
    <m/>
    <m/>
    <s v=""/>
    <m/>
    <m/>
    <s v=""/>
    <m/>
    <s v=""/>
    <m/>
    <s v=""/>
    <m/>
    <s v=""/>
    <m/>
    <m/>
    <m/>
    <m/>
    <s v=""/>
    <n v="0"/>
    <s v=""/>
    <n v="0"/>
    <s v=""/>
    <s v=""/>
    <s v=""/>
    <m/>
    <s v=""/>
    <s v=""/>
    <s v=""/>
  </r>
  <r>
    <x v="2"/>
    <n v="1825"/>
    <m/>
    <x v="6"/>
    <x v="3"/>
    <m/>
    <m/>
    <s v=""/>
    <m/>
    <m/>
    <s v=""/>
    <m/>
    <s v=""/>
    <m/>
    <s v=""/>
    <m/>
    <s v=""/>
    <m/>
    <m/>
    <m/>
    <m/>
    <s v=""/>
    <n v="0"/>
    <s v=""/>
    <n v="0"/>
    <s v=""/>
    <s v=""/>
    <s v=""/>
    <m/>
    <s v=""/>
    <s v=""/>
    <s v=""/>
  </r>
  <r>
    <x v="2"/>
    <n v="1826"/>
    <m/>
    <x v="6"/>
    <x v="3"/>
    <m/>
    <m/>
    <s v=""/>
    <m/>
    <m/>
    <s v=""/>
    <m/>
    <s v=""/>
    <m/>
    <s v=""/>
    <m/>
    <s v=""/>
    <m/>
    <m/>
    <m/>
    <m/>
    <s v=""/>
    <n v="0"/>
    <s v=""/>
    <n v="0"/>
    <s v=""/>
    <s v=""/>
    <s v=""/>
    <m/>
    <s v=""/>
    <s v=""/>
    <s v=""/>
  </r>
  <r>
    <x v="2"/>
    <n v="1827"/>
    <m/>
    <x v="6"/>
    <x v="3"/>
    <m/>
    <m/>
    <s v=""/>
    <m/>
    <m/>
    <s v=""/>
    <m/>
    <s v=""/>
    <m/>
    <s v=""/>
    <m/>
    <s v=""/>
    <m/>
    <m/>
    <m/>
    <m/>
    <s v=""/>
    <n v="0"/>
    <s v=""/>
    <n v="0"/>
    <s v=""/>
    <s v=""/>
    <s v=""/>
    <m/>
    <s v=""/>
    <s v=""/>
    <s v=""/>
  </r>
  <r>
    <x v="2"/>
    <n v="1828"/>
    <m/>
    <x v="6"/>
    <x v="3"/>
    <m/>
    <m/>
    <s v=""/>
    <m/>
    <m/>
    <s v=""/>
    <m/>
    <s v=""/>
    <m/>
    <s v=""/>
    <m/>
    <s v=""/>
    <m/>
    <m/>
    <m/>
    <m/>
    <s v=""/>
    <n v="0"/>
    <s v=""/>
    <n v="0"/>
    <s v=""/>
    <s v=""/>
    <s v=""/>
    <m/>
    <s v=""/>
    <s v=""/>
    <s v=""/>
  </r>
  <r>
    <x v="2"/>
    <n v="1829"/>
    <m/>
    <x v="6"/>
    <x v="3"/>
    <m/>
    <m/>
    <s v=""/>
    <m/>
    <m/>
    <s v=""/>
    <m/>
    <s v=""/>
    <m/>
    <s v=""/>
    <m/>
    <s v=""/>
    <m/>
    <m/>
    <m/>
    <m/>
    <s v=""/>
    <n v="0"/>
    <s v=""/>
    <n v="0"/>
    <s v=""/>
    <s v=""/>
    <s v=""/>
    <m/>
    <s v=""/>
    <s v=""/>
    <s v=""/>
  </r>
  <r>
    <x v="2"/>
    <n v="1830"/>
    <m/>
    <x v="6"/>
    <x v="3"/>
    <m/>
    <m/>
    <s v=""/>
    <m/>
    <m/>
    <s v=""/>
    <m/>
    <s v=""/>
    <m/>
    <s v=""/>
    <m/>
    <s v=""/>
    <m/>
    <m/>
    <m/>
    <m/>
    <s v=""/>
    <n v="0"/>
    <s v=""/>
    <n v="0"/>
    <s v=""/>
    <s v=""/>
    <s v=""/>
    <m/>
    <s v=""/>
    <s v=""/>
    <s v=""/>
  </r>
  <r>
    <x v="2"/>
    <n v="1831"/>
    <m/>
    <x v="6"/>
    <x v="3"/>
    <m/>
    <m/>
    <s v=""/>
    <m/>
    <m/>
    <s v=""/>
    <m/>
    <s v=""/>
    <m/>
    <s v=""/>
    <m/>
    <s v=""/>
    <m/>
    <m/>
    <m/>
    <m/>
    <s v=""/>
    <n v="0"/>
    <s v=""/>
    <n v="0"/>
    <s v=""/>
    <s v=""/>
    <s v=""/>
    <m/>
    <s v=""/>
    <s v=""/>
    <s v=""/>
  </r>
  <r>
    <x v="2"/>
    <n v="1832"/>
    <m/>
    <x v="6"/>
    <x v="3"/>
    <m/>
    <m/>
    <s v=""/>
    <m/>
    <m/>
    <s v=""/>
    <m/>
    <s v=""/>
    <m/>
    <s v=""/>
    <m/>
    <s v=""/>
    <m/>
    <m/>
    <m/>
    <m/>
    <s v=""/>
    <n v="0"/>
    <s v=""/>
    <n v="0"/>
    <s v=""/>
    <s v=""/>
    <s v=""/>
    <m/>
    <s v=""/>
    <s v=""/>
    <s v=""/>
  </r>
  <r>
    <x v="2"/>
    <n v="1833"/>
    <m/>
    <x v="6"/>
    <x v="3"/>
    <m/>
    <m/>
    <s v=""/>
    <m/>
    <m/>
    <s v=""/>
    <m/>
    <s v=""/>
    <m/>
    <s v=""/>
    <m/>
    <s v=""/>
    <m/>
    <m/>
    <m/>
    <m/>
    <s v=""/>
    <n v="0"/>
    <s v=""/>
    <n v="0"/>
    <s v=""/>
    <s v=""/>
    <s v=""/>
    <m/>
    <s v=""/>
    <s v=""/>
    <s v=""/>
  </r>
  <r>
    <x v="2"/>
    <n v="1834"/>
    <m/>
    <x v="6"/>
    <x v="3"/>
    <m/>
    <m/>
    <s v=""/>
    <m/>
    <m/>
    <s v=""/>
    <m/>
    <s v=""/>
    <m/>
    <s v=""/>
    <m/>
    <s v=""/>
    <m/>
    <m/>
    <m/>
    <m/>
    <s v=""/>
    <n v="0"/>
    <s v=""/>
    <n v="0"/>
    <s v=""/>
    <s v=""/>
    <s v=""/>
    <m/>
    <s v=""/>
    <s v=""/>
    <s v=""/>
  </r>
  <r>
    <x v="2"/>
    <n v="1835"/>
    <m/>
    <x v="6"/>
    <x v="3"/>
    <m/>
    <m/>
    <s v=""/>
    <m/>
    <m/>
    <s v=""/>
    <m/>
    <s v=""/>
    <m/>
    <s v=""/>
    <m/>
    <s v=""/>
    <m/>
    <m/>
    <m/>
    <m/>
    <s v=""/>
    <n v="0"/>
    <s v=""/>
    <n v="0"/>
    <s v=""/>
    <s v=""/>
    <s v=""/>
    <m/>
    <s v=""/>
    <s v=""/>
    <s v=""/>
  </r>
  <r>
    <x v="2"/>
    <n v="1836"/>
    <m/>
    <x v="6"/>
    <x v="3"/>
    <m/>
    <m/>
    <s v=""/>
    <m/>
    <m/>
    <s v=""/>
    <m/>
    <s v=""/>
    <m/>
    <s v=""/>
    <m/>
    <s v=""/>
    <m/>
    <m/>
    <m/>
    <m/>
    <s v=""/>
    <n v="0"/>
    <s v=""/>
    <n v="0"/>
    <s v=""/>
    <s v=""/>
    <s v=""/>
    <m/>
    <s v=""/>
    <s v=""/>
    <s v=""/>
  </r>
  <r>
    <x v="2"/>
    <n v="1837"/>
    <m/>
    <x v="6"/>
    <x v="3"/>
    <m/>
    <m/>
    <s v=""/>
    <m/>
    <m/>
    <s v=""/>
    <m/>
    <s v=""/>
    <m/>
    <s v=""/>
    <m/>
    <s v=""/>
    <m/>
    <m/>
    <m/>
    <m/>
    <s v=""/>
    <n v="0"/>
    <s v=""/>
    <n v="0"/>
    <s v=""/>
    <s v=""/>
    <s v=""/>
    <m/>
    <s v=""/>
    <s v=""/>
    <s v=""/>
  </r>
  <r>
    <x v="2"/>
    <n v="1838"/>
    <m/>
    <x v="6"/>
    <x v="3"/>
    <m/>
    <m/>
    <s v=""/>
    <m/>
    <m/>
    <s v=""/>
    <m/>
    <s v=""/>
    <m/>
    <s v=""/>
    <m/>
    <s v=""/>
    <m/>
    <m/>
    <m/>
    <m/>
    <s v=""/>
    <n v="0"/>
    <s v=""/>
    <n v="0"/>
    <s v=""/>
    <s v=""/>
    <s v=""/>
    <m/>
    <s v=""/>
    <s v=""/>
    <s v=""/>
  </r>
  <r>
    <x v="2"/>
    <n v="1839"/>
    <m/>
    <x v="6"/>
    <x v="3"/>
    <m/>
    <m/>
    <s v=""/>
    <m/>
    <m/>
    <s v=""/>
    <m/>
    <s v=""/>
    <m/>
    <s v=""/>
    <m/>
    <s v=""/>
    <m/>
    <m/>
    <m/>
    <m/>
    <s v=""/>
    <n v="0"/>
    <s v=""/>
    <n v="0"/>
    <s v=""/>
    <s v=""/>
    <s v=""/>
    <m/>
    <s v=""/>
    <s v=""/>
    <s v=""/>
  </r>
  <r>
    <x v="2"/>
    <n v="1840"/>
    <m/>
    <x v="6"/>
    <x v="3"/>
    <m/>
    <m/>
    <s v=""/>
    <m/>
    <m/>
    <s v=""/>
    <m/>
    <s v=""/>
    <m/>
    <s v=""/>
    <m/>
    <s v=""/>
    <m/>
    <m/>
    <m/>
    <m/>
    <s v=""/>
    <n v="0"/>
    <s v=""/>
    <n v="0"/>
    <s v=""/>
    <s v=""/>
    <s v=""/>
    <m/>
    <s v=""/>
    <s v=""/>
    <s v=""/>
  </r>
  <r>
    <x v="2"/>
    <n v="1841"/>
    <m/>
    <x v="6"/>
    <x v="3"/>
    <m/>
    <m/>
    <s v=""/>
    <m/>
    <m/>
    <s v=""/>
    <m/>
    <s v=""/>
    <m/>
    <s v=""/>
    <m/>
    <s v=""/>
    <m/>
    <m/>
    <m/>
    <m/>
    <s v=""/>
    <n v="0"/>
    <s v=""/>
    <n v="0"/>
    <s v=""/>
    <s v=""/>
    <s v=""/>
    <m/>
    <s v=""/>
    <s v=""/>
    <s v=""/>
  </r>
  <r>
    <x v="2"/>
    <n v="1842"/>
    <m/>
    <x v="6"/>
    <x v="3"/>
    <m/>
    <m/>
    <s v=""/>
    <m/>
    <m/>
    <s v=""/>
    <m/>
    <s v=""/>
    <m/>
    <s v=""/>
    <m/>
    <s v=""/>
    <m/>
    <m/>
    <m/>
    <m/>
    <s v=""/>
    <n v="0"/>
    <s v=""/>
    <n v="0"/>
    <s v=""/>
    <s v=""/>
    <s v=""/>
    <m/>
    <s v=""/>
    <s v=""/>
    <s v=""/>
  </r>
  <r>
    <x v="2"/>
    <n v="1843"/>
    <m/>
    <x v="6"/>
    <x v="3"/>
    <m/>
    <m/>
    <s v=""/>
    <m/>
    <m/>
    <s v=""/>
    <m/>
    <s v=""/>
    <m/>
    <s v=""/>
    <m/>
    <s v=""/>
    <m/>
    <m/>
    <m/>
    <m/>
    <s v=""/>
    <n v="0"/>
    <s v=""/>
    <n v="0"/>
    <s v=""/>
    <s v=""/>
    <s v=""/>
    <m/>
    <s v=""/>
    <s v=""/>
    <s v=""/>
  </r>
  <r>
    <x v="2"/>
    <n v="1844"/>
    <m/>
    <x v="6"/>
    <x v="3"/>
    <m/>
    <m/>
    <s v=""/>
    <m/>
    <m/>
    <s v=""/>
    <m/>
    <s v=""/>
    <m/>
    <s v=""/>
    <m/>
    <s v=""/>
    <m/>
    <m/>
    <m/>
    <m/>
    <s v=""/>
    <n v="0"/>
    <s v=""/>
    <n v="0"/>
    <s v=""/>
    <s v=""/>
    <s v=""/>
    <m/>
    <s v=""/>
    <s v=""/>
    <s v=""/>
  </r>
  <r>
    <x v="2"/>
    <n v="1845"/>
    <m/>
    <x v="6"/>
    <x v="3"/>
    <m/>
    <m/>
    <s v=""/>
    <m/>
    <m/>
    <s v=""/>
    <m/>
    <s v=""/>
    <m/>
    <s v=""/>
    <m/>
    <s v=""/>
    <m/>
    <m/>
    <m/>
    <m/>
    <s v=""/>
    <n v="0"/>
    <s v=""/>
    <n v="0"/>
    <s v=""/>
    <s v=""/>
    <s v=""/>
    <m/>
    <s v=""/>
    <s v=""/>
    <s v=""/>
  </r>
  <r>
    <x v="2"/>
    <n v="1846"/>
    <m/>
    <x v="6"/>
    <x v="3"/>
    <m/>
    <m/>
    <s v=""/>
    <m/>
    <m/>
    <s v=""/>
    <m/>
    <s v=""/>
    <m/>
    <s v=""/>
    <m/>
    <s v=""/>
    <m/>
    <m/>
    <m/>
    <m/>
    <s v=""/>
    <n v="0"/>
    <s v=""/>
    <n v="0"/>
    <s v=""/>
    <s v=""/>
    <s v=""/>
    <m/>
    <s v=""/>
    <s v=""/>
    <s v=""/>
  </r>
  <r>
    <x v="2"/>
    <n v="1847"/>
    <m/>
    <x v="6"/>
    <x v="3"/>
    <m/>
    <m/>
    <s v=""/>
    <m/>
    <m/>
    <s v=""/>
    <m/>
    <s v=""/>
    <m/>
    <s v=""/>
    <m/>
    <s v=""/>
    <m/>
    <m/>
    <m/>
    <m/>
    <s v=""/>
    <n v="0"/>
    <s v=""/>
    <n v="0"/>
    <s v=""/>
    <s v=""/>
    <s v=""/>
    <m/>
    <s v=""/>
    <s v=""/>
    <s v=""/>
  </r>
  <r>
    <x v="2"/>
    <n v="1848"/>
    <m/>
    <x v="6"/>
    <x v="3"/>
    <m/>
    <m/>
    <s v=""/>
    <m/>
    <m/>
    <s v=""/>
    <m/>
    <s v=""/>
    <m/>
    <s v=""/>
    <m/>
    <s v=""/>
    <m/>
    <m/>
    <m/>
    <m/>
    <s v=""/>
    <n v="0"/>
    <s v=""/>
    <n v="0"/>
    <s v=""/>
    <s v=""/>
    <s v=""/>
    <m/>
    <s v=""/>
    <s v=""/>
    <s v=""/>
  </r>
  <r>
    <x v="2"/>
    <n v="1849"/>
    <m/>
    <x v="6"/>
    <x v="3"/>
    <m/>
    <m/>
    <s v=""/>
    <m/>
    <m/>
    <s v=""/>
    <m/>
    <s v=""/>
    <m/>
    <s v=""/>
    <m/>
    <s v=""/>
    <m/>
    <m/>
    <m/>
    <m/>
    <s v=""/>
    <n v="0"/>
    <s v=""/>
    <n v="0"/>
    <s v=""/>
    <s v=""/>
    <s v=""/>
    <m/>
    <s v=""/>
    <s v=""/>
    <s v=""/>
  </r>
  <r>
    <x v="2"/>
    <n v="1850"/>
    <m/>
    <x v="6"/>
    <x v="3"/>
    <m/>
    <m/>
    <s v=""/>
    <m/>
    <m/>
    <s v=""/>
    <m/>
    <s v=""/>
    <m/>
    <s v=""/>
    <m/>
    <s v=""/>
    <m/>
    <m/>
    <m/>
    <m/>
    <s v=""/>
    <n v="0"/>
    <s v=""/>
    <n v="0"/>
    <s v=""/>
    <s v=""/>
    <s v=""/>
    <m/>
    <s v=""/>
    <s v=""/>
    <s v=""/>
  </r>
  <r>
    <x v="2"/>
    <n v="1851"/>
    <m/>
    <x v="6"/>
    <x v="3"/>
    <m/>
    <m/>
    <s v=""/>
    <m/>
    <m/>
    <s v=""/>
    <m/>
    <s v=""/>
    <m/>
    <s v=""/>
    <m/>
    <s v=""/>
    <m/>
    <m/>
    <m/>
    <m/>
    <s v=""/>
    <n v="0"/>
    <s v=""/>
    <n v="0"/>
    <s v=""/>
    <s v=""/>
    <s v=""/>
    <m/>
    <s v=""/>
    <s v=""/>
    <s v=""/>
  </r>
  <r>
    <x v="2"/>
    <n v="1852"/>
    <m/>
    <x v="6"/>
    <x v="3"/>
    <m/>
    <m/>
    <s v=""/>
    <m/>
    <m/>
    <s v=""/>
    <m/>
    <s v=""/>
    <m/>
    <s v=""/>
    <m/>
    <s v=""/>
    <m/>
    <m/>
    <m/>
    <m/>
    <s v=""/>
    <n v="0"/>
    <s v=""/>
    <n v="0"/>
    <s v=""/>
    <s v=""/>
    <s v=""/>
    <m/>
    <s v=""/>
    <s v=""/>
    <s v=""/>
  </r>
  <r>
    <x v="2"/>
    <n v="1853"/>
    <m/>
    <x v="6"/>
    <x v="3"/>
    <m/>
    <m/>
    <s v=""/>
    <m/>
    <m/>
    <s v=""/>
    <m/>
    <s v=""/>
    <m/>
    <s v=""/>
    <m/>
    <s v=""/>
    <m/>
    <m/>
    <m/>
    <m/>
    <s v=""/>
    <n v="0"/>
    <s v=""/>
    <n v="0"/>
    <s v=""/>
    <s v=""/>
    <s v=""/>
    <m/>
    <s v=""/>
    <s v=""/>
    <s v=""/>
  </r>
  <r>
    <x v="2"/>
    <n v="1854"/>
    <m/>
    <x v="6"/>
    <x v="3"/>
    <m/>
    <m/>
    <s v=""/>
    <m/>
    <m/>
    <s v=""/>
    <m/>
    <s v=""/>
    <m/>
    <s v=""/>
    <m/>
    <s v=""/>
    <m/>
    <m/>
    <m/>
    <m/>
    <s v=""/>
    <n v="0"/>
    <s v=""/>
    <n v="0"/>
    <s v=""/>
    <s v=""/>
    <s v=""/>
    <m/>
    <s v=""/>
    <s v=""/>
    <s v=""/>
  </r>
  <r>
    <x v="2"/>
    <n v="1855"/>
    <m/>
    <x v="6"/>
    <x v="3"/>
    <m/>
    <m/>
    <s v=""/>
    <m/>
    <m/>
    <s v=""/>
    <m/>
    <s v=""/>
    <m/>
    <s v=""/>
    <m/>
    <s v=""/>
    <m/>
    <m/>
    <m/>
    <m/>
    <s v=""/>
    <n v="0"/>
    <s v=""/>
    <n v="0"/>
    <s v=""/>
    <s v=""/>
    <s v=""/>
    <m/>
    <s v=""/>
    <s v=""/>
    <s v=""/>
  </r>
  <r>
    <x v="2"/>
    <n v="1856"/>
    <m/>
    <x v="6"/>
    <x v="3"/>
    <m/>
    <m/>
    <s v=""/>
    <m/>
    <m/>
    <s v=""/>
    <m/>
    <s v=""/>
    <m/>
    <s v=""/>
    <m/>
    <s v=""/>
    <m/>
    <m/>
    <m/>
    <m/>
    <s v=""/>
    <n v="0"/>
    <s v=""/>
    <n v="0"/>
    <s v=""/>
    <s v=""/>
    <s v=""/>
    <m/>
    <s v=""/>
    <s v=""/>
    <s v=""/>
  </r>
  <r>
    <x v="2"/>
    <n v="1857"/>
    <m/>
    <x v="6"/>
    <x v="3"/>
    <m/>
    <m/>
    <s v=""/>
    <m/>
    <m/>
    <s v=""/>
    <m/>
    <s v=""/>
    <m/>
    <s v=""/>
    <m/>
    <s v=""/>
    <m/>
    <m/>
    <m/>
    <m/>
    <s v=""/>
    <n v="0"/>
    <s v=""/>
    <n v="0"/>
    <s v=""/>
    <s v=""/>
    <s v=""/>
    <m/>
    <s v=""/>
    <s v=""/>
    <s v=""/>
  </r>
  <r>
    <x v="2"/>
    <n v="1858"/>
    <m/>
    <x v="6"/>
    <x v="3"/>
    <m/>
    <m/>
    <s v=""/>
    <m/>
    <m/>
    <s v=""/>
    <m/>
    <s v=""/>
    <m/>
    <s v=""/>
    <m/>
    <s v=""/>
    <m/>
    <m/>
    <m/>
    <m/>
    <s v=""/>
    <n v="0"/>
    <s v=""/>
    <n v="0"/>
    <s v=""/>
    <s v=""/>
    <s v=""/>
    <m/>
    <s v=""/>
    <s v=""/>
    <s v=""/>
  </r>
  <r>
    <x v="2"/>
    <n v="1859"/>
    <m/>
    <x v="6"/>
    <x v="3"/>
    <m/>
    <m/>
    <s v=""/>
    <m/>
    <m/>
    <s v=""/>
    <m/>
    <s v=""/>
    <m/>
    <s v=""/>
    <m/>
    <s v=""/>
    <m/>
    <m/>
    <m/>
    <m/>
    <s v=""/>
    <n v="0"/>
    <s v=""/>
    <n v="0"/>
    <s v=""/>
    <s v=""/>
    <s v=""/>
    <m/>
    <s v=""/>
    <s v=""/>
    <s v=""/>
  </r>
  <r>
    <x v="2"/>
    <n v="1860"/>
    <m/>
    <x v="6"/>
    <x v="3"/>
    <m/>
    <m/>
    <s v=""/>
    <m/>
    <m/>
    <s v=""/>
    <m/>
    <s v=""/>
    <m/>
    <s v=""/>
    <m/>
    <s v=""/>
    <m/>
    <m/>
    <m/>
    <m/>
    <s v=""/>
    <n v="0"/>
    <s v=""/>
    <n v="0"/>
    <s v=""/>
    <s v=""/>
    <s v=""/>
    <m/>
    <s v=""/>
    <s v=""/>
    <s v=""/>
  </r>
  <r>
    <x v="2"/>
    <n v="1861"/>
    <m/>
    <x v="6"/>
    <x v="3"/>
    <m/>
    <m/>
    <s v=""/>
    <m/>
    <m/>
    <s v=""/>
    <m/>
    <s v=""/>
    <m/>
    <s v=""/>
    <m/>
    <s v=""/>
    <m/>
    <m/>
    <m/>
    <m/>
    <s v=""/>
    <n v="0"/>
    <s v=""/>
    <n v="0"/>
    <s v=""/>
    <s v=""/>
    <s v=""/>
    <m/>
    <s v=""/>
    <s v=""/>
    <s v=""/>
  </r>
  <r>
    <x v="2"/>
    <n v="1862"/>
    <m/>
    <x v="6"/>
    <x v="3"/>
    <m/>
    <m/>
    <s v=""/>
    <m/>
    <m/>
    <s v=""/>
    <m/>
    <s v=""/>
    <m/>
    <s v=""/>
    <m/>
    <s v=""/>
    <m/>
    <m/>
    <m/>
    <m/>
    <s v=""/>
    <n v="0"/>
    <s v=""/>
    <n v="0"/>
    <s v=""/>
    <s v=""/>
    <s v=""/>
    <m/>
    <s v=""/>
    <s v=""/>
    <s v=""/>
  </r>
  <r>
    <x v="2"/>
    <n v="1863"/>
    <m/>
    <x v="6"/>
    <x v="3"/>
    <m/>
    <m/>
    <s v=""/>
    <m/>
    <m/>
    <s v=""/>
    <m/>
    <s v=""/>
    <m/>
    <s v=""/>
    <m/>
    <s v=""/>
    <m/>
    <m/>
    <m/>
    <m/>
    <s v=""/>
    <n v="0"/>
    <s v=""/>
    <n v="0"/>
    <s v=""/>
    <s v=""/>
    <s v=""/>
    <m/>
    <s v=""/>
    <s v=""/>
    <s v=""/>
  </r>
  <r>
    <x v="2"/>
    <n v="1864"/>
    <m/>
    <x v="6"/>
    <x v="3"/>
    <m/>
    <m/>
    <s v=""/>
    <m/>
    <m/>
    <s v=""/>
    <m/>
    <s v=""/>
    <m/>
    <s v=""/>
    <m/>
    <s v=""/>
    <m/>
    <m/>
    <m/>
    <m/>
    <s v=""/>
    <n v="0"/>
    <s v=""/>
    <n v="0"/>
    <s v=""/>
    <s v=""/>
    <s v=""/>
    <m/>
    <s v=""/>
    <s v=""/>
    <s v=""/>
  </r>
  <r>
    <x v="2"/>
    <n v="1865"/>
    <m/>
    <x v="6"/>
    <x v="3"/>
    <m/>
    <m/>
    <s v=""/>
    <m/>
    <m/>
    <s v=""/>
    <m/>
    <s v=""/>
    <m/>
    <s v=""/>
    <m/>
    <s v=""/>
    <m/>
    <m/>
    <m/>
    <m/>
    <s v=""/>
    <n v="0"/>
    <s v=""/>
    <n v="0"/>
    <s v=""/>
    <s v=""/>
    <s v=""/>
    <m/>
    <s v=""/>
    <s v=""/>
    <s v=""/>
  </r>
  <r>
    <x v="2"/>
    <n v="1866"/>
    <m/>
    <x v="6"/>
    <x v="3"/>
    <m/>
    <m/>
    <s v=""/>
    <m/>
    <m/>
    <s v=""/>
    <m/>
    <s v=""/>
    <m/>
    <s v=""/>
    <m/>
    <s v=""/>
    <m/>
    <m/>
    <m/>
    <m/>
    <s v=""/>
    <n v="0"/>
    <s v=""/>
    <n v="0"/>
    <s v=""/>
    <s v=""/>
    <s v=""/>
    <m/>
    <s v=""/>
    <s v=""/>
    <s v=""/>
  </r>
  <r>
    <x v="2"/>
    <n v="1867"/>
    <m/>
    <x v="6"/>
    <x v="3"/>
    <m/>
    <m/>
    <s v=""/>
    <m/>
    <m/>
    <s v=""/>
    <m/>
    <s v=""/>
    <m/>
    <s v=""/>
    <m/>
    <s v=""/>
    <m/>
    <m/>
    <m/>
    <m/>
    <s v=""/>
    <n v="0"/>
    <s v=""/>
    <n v="0"/>
    <s v=""/>
    <s v=""/>
    <s v=""/>
    <m/>
    <s v=""/>
    <s v=""/>
    <s v=""/>
  </r>
  <r>
    <x v="2"/>
    <n v="1868"/>
    <m/>
    <x v="6"/>
    <x v="3"/>
    <m/>
    <m/>
    <s v=""/>
    <m/>
    <m/>
    <s v=""/>
    <m/>
    <s v=""/>
    <m/>
    <s v=""/>
    <m/>
    <s v=""/>
    <m/>
    <m/>
    <m/>
    <m/>
    <s v=""/>
    <n v="0"/>
    <s v=""/>
    <n v="0"/>
    <s v=""/>
    <s v=""/>
    <s v=""/>
    <m/>
    <s v=""/>
    <s v=""/>
    <s v=""/>
  </r>
  <r>
    <x v="2"/>
    <n v="1869"/>
    <m/>
    <x v="6"/>
    <x v="3"/>
    <m/>
    <m/>
    <s v=""/>
    <m/>
    <m/>
    <s v=""/>
    <m/>
    <s v=""/>
    <m/>
    <s v=""/>
    <m/>
    <s v=""/>
    <m/>
    <m/>
    <m/>
    <m/>
    <s v=""/>
    <n v="0"/>
    <s v=""/>
    <n v="0"/>
    <s v=""/>
    <s v=""/>
    <s v=""/>
    <m/>
    <s v=""/>
    <s v=""/>
    <s v=""/>
  </r>
  <r>
    <x v="2"/>
    <n v="1870"/>
    <m/>
    <x v="6"/>
    <x v="3"/>
    <m/>
    <m/>
    <s v=""/>
    <m/>
    <m/>
    <s v=""/>
    <m/>
    <s v=""/>
    <m/>
    <s v=""/>
    <m/>
    <s v=""/>
    <m/>
    <m/>
    <m/>
    <m/>
    <s v=""/>
    <n v="0"/>
    <s v=""/>
    <n v="0"/>
    <s v=""/>
    <s v=""/>
    <s v=""/>
    <m/>
    <s v=""/>
    <s v=""/>
    <s v=""/>
  </r>
  <r>
    <x v="2"/>
    <n v="1871"/>
    <m/>
    <x v="6"/>
    <x v="3"/>
    <m/>
    <m/>
    <s v=""/>
    <m/>
    <m/>
    <s v=""/>
    <m/>
    <s v=""/>
    <m/>
    <s v=""/>
    <m/>
    <s v=""/>
    <m/>
    <m/>
    <m/>
    <m/>
    <s v=""/>
    <n v="0"/>
    <s v=""/>
    <n v="0"/>
    <s v=""/>
    <s v=""/>
    <s v=""/>
    <m/>
    <s v=""/>
    <s v=""/>
    <s v=""/>
  </r>
  <r>
    <x v="2"/>
    <n v="1872"/>
    <m/>
    <x v="6"/>
    <x v="3"/>
    <m/>
    <m/>
    <s v=""/>
    <m/>
    <m/>
    <s v=""/>
    <m/>
    <s v=""/>
    <m/>
    <s v=""/>
    <m/>
    <s v=""/>
    <m/>
    <m/>
    <m/>
    <m/>
    <s v=""/>
    <n v="0"/>
    <s v=""/>
    <n v="0"/>
    <s v=""/>
    <s v=""/>
    <s v=""/>
    <m/>
    <s v=""/>
    <s v=""/>
    <s v=""/>
  </r>
  <r>
    <x v="2"/>
    <n v="1873"/>
    <m/>
    <x v="6"/>
    <x v="3"/>
    <m/>
    <m/>
    <s v=""/>
    <m/>
    <m/>
    <s v=""/>
    <m/>
    <s v=""/>
    <m/>
    <s v=""/>
    <m/>
    <s v=""/>
    <m/>
    <m/>
    <m/>
    <m/>
    <s v=""/>
    <n v="0"/>
    <s v=""/>
    <n v="0"/>
    <s v=""/>
    <s v=""/>
    <s v=""/>
    <m/>
    <s v=""/>
    <s v=""/>
    <s v=""/>
  </r>
  <r>
    <x v="2"/>
    <n v="1874"/>
    <m/>
    <x v="6"/>
    <x v="3"/>
    <m/>
    <m/>
    <s v=""/>
    <m/>
    <m/>
    <s v=""/>
    <m/>
    <s v=""/>
    <m/>
    <s v=""/>
    <m/>
    <s v=""/>
    <m/>
    <m/>
    <m/>
    <m/>
    <s v=""/>
    <n v="0"/>
    <s v=""/>
    <n v="0"/>
    <s v=""/>
    <s v=""/>
    <s v=""/>
    <m/>
    <s v=""/>
    <s v=""/>
    <s v=""/>
  </r>
  <r>
    <x v="2"/>
    <n v="1875"/>
    <m/>
    <x v="6"/>
    <x v="3"/>
    <m/>
    <m/>
    <s v=""/>
    <m/>
    <m/>
    <s v=""/>
    <m/>
    <s v=""/>
    <m/>
    <s v=""/>
    <m/>
    <s v=""/>
    <m/>
    <m/>
    <m/>
    <m/>
    <s v=""/>
    <n v="0"/>
    <s v=""/>
    <n v="0"/>
    <s v=""/>
    <s v=""/>
    <s v=""/>
    <m/>
    <s v=""/>
    <s v=""/>
    <s v=""/>
  </r>
  <r>
    <x v="2"/>
    <n v="1876"/>
    <m/>
    <x v="6"/>
    <x v="3"/>
    <m/>
    <m/>
    <s v=""/>
    <m/>
    <m/>
    <s v=""/>
    <m/>
    <s v=""/>
    <m/>
    <s v=""/>
    <m/>
    <s v=""/>
    <m/>
    <m/>
    <m/>
    <m/>
    <s v=""/>
    <n v="0"/>
    <s v=""/>
    <n v="0"/>
    <s v=""/>
    <s v=""/>
    <s v=""/>
    <m/>
    <s v=""/>
    <s v=""/>
    <s v=""/>
  </r>
  <r>
    <x v="2"/>
    <n v="1877"/>
    <m/>
    <x v="6"/>
    <x v="3"/>
    <m/>
    <m/>
    <s v=""/>
    <m/>
    <m/>
    <s v=""/>
    <m/>
    <s v=""/>
    <m/>
    <s v=""/>
    <m/>
    <s v=""/>
    <m/>
    <m/>
    <m/>
    <m/>
    <s v=""/>
    <n v="0"/>
    <s v=""/>
    <n v="0"/>
    <s v=""/>
    <s v=""/>
    <s v=""/>
    <m/>
    <s v=""/>
    <s v=""/>
    <s v=""/>
  </r>
  <r>
    <x v="2"/>
    <n v="1878"/>
    <m/>
    <x v="6"/>
    <x v="3"/>
    <m/>
    <m/>
    <s v=""/>
    <m/>
    <m/>
    <s v=""/>
    <m/>
    <s v=""/>
    <m/>
    <s v=""/>
    <m/>
    <s v=""/>
    <m/>
    <m/>
    <m/>
    <m/>
    <s v=""/>
    <n v="0"/>
    <s v=""/>
    <n v="0"/>
    <s v=""/>
    <s v=""/>
    <s v=""/>
    <m/>
    <s v=""/>
    <s v=""/>
    <s v=""/>
  </r>
  <r>
    <x v="2"/>
    <n v="1879"/>
    <m/>
    <x v="6"/>
    <x v="3"/>
    <m/>
    <m/>
    <s v=""/>
    <m/>
    <m/>
    <s v=""/>
    <m/>
    <s v=""/>
    <m/>
    <s v=""/>
    <m/>
    <s v=""/>
    <m/>
    <m/>
    <m/>
    <m/>
    <s v=""/>
    <n v="0"/>
    <s v=""/>
    <n v="0"/>
    <s v=""/>
    <s v=""/>
    <s v=""/>
    <m/>
    <s v=""/>
    <s v=""/>
    <s v=""/>
  </r>
  <r>
    <x v="2"/>
    <n v="1880"/>
    <m/>
    <x v="6"/>
    <x v="3"/>
    <m/>
    <m/>
    <s v=""/>
    <m/>
    <m/>
    <s v=""/>
    <m/>
    <s v=""/>
    <m/>
    <s v=""/>
    <m/>
    <s v=""/>
    <m/>
    <m/>
    <m/>
    <m/>
    <s v=""/>
    <n v="0"/>
    <s v=""/>
    <n v="0"/>
    <s v=""/>
    <s v=""/>
    <s v=""/>
    <m/>
    <s v=""/>
    <s v=""/>
    <s v=""/>
  </r>
  <r>
    <x v="2"/>
    <n v="1881"/>
    <m/>
    <x v="6"/>
    <x v="3"/>
    <m/>
    <m/>
    <s v=""/>
    <m/>
    <m/>
    <s v=""/>
    <m/>
    <s v=""/>
    <m/>
    <s v=""/>
    <m/>
    <s v=""/>
    <m/>
    <m/>
    <m/>
    <m/>
    <s v=""/>
    <n v="0"/>
    <s v=""/>
    <n v="0"/>
    <s v=""/>
    <s v=""/>
    <s v=""/>
    <m/>
    <s v=""/>
    <s v=""/>
    <s v=""/>
  </r>
  <r>
    <x v="2"/>
    <n v="1882"/>
    <m/>
    <x v="6"/>
    <x v="3"/>
    <m/>
    <m/>
    <s v=""/>
    <m/>
    <m/>
    <s v=""/>
    <m/>
    <s v=""/>
    <m/>
    <s v=""/>
    <m/>
    <s v=""/>
    <m/>
    <m/>
    <m/>
    <m/>
    <s v=""/>
    <n v="0"/>
    <s v=""/>
    <n v="0"/>
    <s v=""/>
    <s v=""/>
    <s v=""/>
    <m/>
    <s v=""/>
    <s v=""/>
    <s v=""/>
  </r>
  <r>
    <x v="2"/>
    <n v="1883"/>
    <m/>
    <x v="6"/>
    <x v="3"/>
    <m/>
    <m/>
    <s v=""/>
    <m/>
    <m/>
    <s v=""/>
    <m/>
    <s v=""/>
    <m/>
    <s v=""/>
    <m/>
    <s v=""/>
    <m/>
    <m/>
    <m/>
    <m/>
    <s v=""/>
    <n v="0"/>
    <s v=""/>
    <n v="0"/>
    <s v=""/>
    <s v=""/>
    <s v=""/>
    <m/>
    <s v=""/>
    <s v=""/>
    <s v=""/>
  </r>
  <r>
    <x v="2"/>
    <n v="1884"/>
    <m/>
    <x v="6"/>
    <x v="3"/>
    <m/>
    <m/>
    <s v=""/>
    <m/>
    <m/>
    <s v=""/>
    <m/>
    <s v=""/>
    <m/>
    <s v=""/>
    <m/>
    <s v=""/>
    <m/>
    <m/>
    <m/>
    <m/>
    <s v=""/>
    <n v="0"/>
    <s v=""/>
    <n v="0"/>
    <s v=""/>
    <s v=""/>
    <s v=""/>
    <m/>
    <s v=""/>
    <s v=""/>
    <s v=""/>
  </r>
  <r>
    <x v="2"/>
    <n v="1885"/>
    <m/>
    <x v="6"/>
    <x v="3"/>
    <m/>
    <m/>
    <s v=""/>
    <m/>
    <m/>
    <s v=""/>
    <m/>
    <s v=""/>
    <m/>
    <s v=""/>
    <m/>
    <s v=""/>
    <m/>
    <m/>
    <m/>
    <m/>
    <s v=""/>
    <n v="0"/>
    <s v=""/>
    <n v="0"/>
    <s v=""/>
    <s v=""/>
    <s v=""/>
    <m/>
    <s v=""/>
    <s v=""/>
    <s v=""/>
  </r>
  <r>
    <x v="2"/>
    <n v="1886"/>
    <m/>
    <x v="6"/>
    <x v="3"/>
    <m/>
    <m/>
    <s v=""/>
    <m/>
    <m/>
    <s v=""/>
    <m/>
    <s v=""/>
    <m/>
    <s v=""/>
    <m/>
    <s v=""/>
    <m/>
    <m/>
    <m/>
    <m/>
    <s v=""/>
    <n v="0"/>
    <s v=""/>
    <n v="0"/>
    <s v=""/>
    <s v=""/>
    <s v=""/>
    <m/>
    <s v=""/>
    <s v=""/>
    <s v=""/>
  </r>
  <r>
    <x v="2"/>
    <n v="1887"/>
    <m/>
    <x v="6"/>
    <x v="3"/>
    <m/>
    <m/>
    <s v=""/>
    <m/>
    <m/>
    <s v=""/>
    <m/>
    <s v=""/>
    <m/>
    <s v=""/>
    <m/>
    <s v=""/>
    <m/>
    <m/>
    <m/>
    <m/>
    <s v=""/>
    <n v="0"/>
    <s v=""/>
    <n v="0"/>
    <s v=""/>
    <s v=""/>
    <s v=""/>
    <m/>
    <s v=""/>
    <s v=""/>
    <s v=""/>
  </r>
  <r>
    <x v="2"/>
    <n v="1888"/>
    <m/>
    <x v="6"/>
    <x v="3"/>
    <m/>
    <m/>
    <s v=""/>
    <m/>
    <m/>
    <s v=""/>
    <m/>
    <s v=""/>
    <m/>
    <s v=""/>
    <m/>
    <s v=""/>
    <m/>
    <m/>
    <m/>
    <m/>
    <s v=""/>
    <n v="0"/>
    <s v=""/>
    <n v="0"/>
    <s v=""/>
    <s v=""/>
    <s v=""/>
    <m/>
    <s v=""/>
    <s v=""/>
    <s v=""/>
  </r>
  <r>
    <x v="2"/>
    <n v="1889"/>
    <m/>
    <x v="6"/>
    <x v="3"/>
    <m/>
    <m/>
    <s v=""/>
    <m/>
    <m/>
    <s v=""/>
    <m/>
    <s v=""/>
    <m/>
    <s v=""/>
    <m/>
    <s v=""/>
    <m/>
    <m/>
    <m/>
    <m/>
    <s v=""/>
    <n v="0"/>
    <s v=""/>
    <n v="0"/>
    <s v=""/>
    <s v=""/>
    <s v=""/>
    <m/>
    <s v=""/>
    <s v=""/>
    <s v=""/>
  </r>
  <r>
    <x v="2"/>
    <n v="1890"/>
    <m/>
    <x v="6"/>
    <x v="3"/>
    <m/>
    <m/>
    <s v=""/>
    <m/>
    <m/>
    <s v=""/>
    <m/>
    <s v=""/>
    <m/>
    <s v=""/>
    <m/>
    <s v=""/>
    <m/>
    <m/>
    <m/>
    <m/>
    <s v=""/>
    <n v="0"/>
    <s v=""/>
    <n v="0"/>
    <s v=""/>
    <s v=""/>
    <s v=""/>
    <m/>
    <s v=""/>
    <s v=""/>
    <s v=""/>
  </r>
  <r>
    <x v="2"/>
    <n v="1891"/>
    <m/>
    <x v="6"/>
    <x v="3"/>
    <m/>
    <m/>
    <s v=""/>
    <m/>
    <m/>
    <s v=""/>
    <m/>
    <s v=""/>
    <m/>
    <s v=""/>
    <m/>
    <s v=""/>
    <m/>
    <m/>
    <m/>
    <m/>
    <s v=""/>
    <n v="0"/>
    <s v=""/>
    <n v="0"/>
    <s v=""/>
    <s v=""/>
    <s v=""/>
    <m/>
    <s v=""/>
    <s v=""/>
    <s v=""/>
  </r>
  <r>
    <x v="2"/>
    <n v="1892"/>
    <m/>
    <x v="6"/>
    <x v="3"/>
    <m/>
    <m/>
    <s v=""/>
    <m/>
    <m/>
    <s v=""/>
    <m/>
    <s v=""/>
    <m/>
    <s v=""/>
    <m/>
    <s v=""/>
    <m/>
    <m/>
    <m/>
    <m/>
    <s v=""/>
    <n v="0"/>
    <s v=""/>
    <n v="0"/>
    <s v=""/>
    <s v=""/>
    <s v=""/>
    <m/>
    <s v=""/>
    <s v=""/>
    <s v=""/>
  </r>
  <r>
    <x v="2"/>
    <n v="1893"/>
    <m/>
    <x v="6"/>
    <x v="3"/>
    <m/>
    <m/>
    <s v=""/>
    <m/>
    <m/>
    <s v=""/>
    <m/>
    <s v=""/>
    <m/>
    <s v=""/>
    <m/>
    <s v=""/>
    <m/>
    <m/>
    <m/>
    <m/>
    <s v=""/>
    <n v="0"/>
    <s v=""/>
    <n v="0"/>
    <s v=""/>
    <s v=""/>
    <s v=""/>
    <m/>
    <s v=""/>
    <s v=""/>
    <s v=""/>
  </r>
  <r>
    <x v="2"/>
    <n v="1894"/>
    <m/>
    <x v="6"/>
    <x v="3"/>
    <m/>
    <m/>
    <s v=""/>
    <m/>
    <m/>
    <s v=""/>
    <m/>
    <s v=""/>
    <m/>
    <s v=""/>
    <m/>
    <s v=""/>
    <m/>
    <m/>
    <m/>
    <m/>
    <s v=""/>
    <n v="0"/>
    <s v=""/>
    <n v="0"/>
    <s v=""/>
    <s v=""/>
    <s v=""/>
    <m/>
    <s v=""/>
    <s v=""/>
    <s v=""/>
  </r>
  <r>
    <x v="2"/>
    <n v="1895"/>
    <m/>
    <x v="6"/>
    <x v="3"/>
    <m/>
    <m/>
    <s v=""/>
    <m/>
    <m/>
    <s v=""/>
    <m/>
    <s v=""/>
    <m/>
    <s v=""/>
    <m/>
    <s v=""/>
    <m/>
    <m/>
    <m/>
    <m/>
    <s v=""/>
    <n v="0"/>
    <s v=""/>
    <n v="0"/>
    <s v=""/>
    <s v=""/>
    <s v=""/>
    <m/>
    <s v=""/>
    <s v=""/>
    <s v=""/>
  </r>
  <r>
    <x v="2"/>
    <n v="1896"/>
    <m/>
    <x v="6"/>
    <x v="3"/>
    <m/>
    <m/>
    <s v=""/>
    <m/>
    <m/>
    <s v=""/>
    <m/>
    <s v=""/>
    <m/>
    <s v=""/>
    <m/>
    <s v=""/>
    <m/>
    <m/>
    <m/>
    <m/>
    <s v=""/>
    <n v="0"/>
    <s v=""/>
    <n v="0"/>
    <s v=""/>
    <s v=""/>
    <s v=""/>
    <m/>
    <s v=""/>
    <s v=""/>
    <s v=""/>
  </r>
  <r>
    <x v="2"/>
    <n v="1897"/>
    <m/>
    <x v="6"/>
    <x v="3"/>
    <m/>
    <m/>
    <s v=""/>
    <m/>
    <m/>
    <s v=""/>
    <m/>
    <s v=""/>
    <m/>
    <s v=""/>
    <m/>
    <s v=""/>
    <m/>
    <m/>
    <m/>
    <m/>
    <s v=""/>
    <n v="0"/>
    <s v=""/>
    <n v="0"/>
    <s v=""/>
    <s v=""/>
    <s v=""/>
    <m/>
    <s v=""/>
    <s v=""/>
    <s v=""/>
  </r>
  <r>
    <x v="2"/>
    <n v="1898"/>
    <m/>
    <x v="6"/>
    <x v="3"/>
    <m/>
    <m/>
    <s v=""/>
    <m/>
    <m/>
    <s v=""/>
    <m/>
    <s v=""/>
    <m/>
    <s v=""/>
    <m/>
    <s v=""/>
    <m/>
    <m/>
    <m/>
    <m/>
    <s v=""/>
    <n v="0"/>
    <s v=""/>
    <n v="0"/>
    <s v=""/>
    <s v=""/>
    <s v=""/>
    <m/>
    <s v=""/>
    <s v=""/>
    <s v=""/>
  </r>
  <r>
    <x v="2"/>
    <n v="1899"/>
    <m/>
    <x v="6"/>
    <x v="3"/>
    <m/>
    <m/>
    <s v=""/>
    <m/>
    <m/>
    <s v=""/>
    <m/>
    <s v=""/>
    <m/>
    <s v=""/>
    <m/>
    <s v=""/>
    <m/>
    <m/>
    <m/>
    <m/>
    <s v=""/>
    <n v="0"/>
    <s v=""/>
    <n v="0"/>
    <s v=""/>
    <s v=""/>
    <s v=""/>
    <m/>
    <s v=""/>
    <s v=""/>
    <s v=""/>
  </r>
  <r>
    <x v="2"/>
    <n v="1900"/>
    <m/>
    <x v="6"/>
    <x v="3"/>
    <m/>
    <m/>
    <s v=""/>
    <m/>
    <m/>
    <s v=""/>
    <m/>
    <s v=""/>
    <m/>
    <s v=""/>
    <m/>
    <s v=""/>
    <m/>
    <m/>
    <m/>
    <m/>
    <s v=""/>
    <n v="0"/>
    <s v=""/>
    <n v="0"/>
    <s v=""/>
    <s v=""/>
    <s v=""/>
    <m/>
    <s v=""/>
    <s v=""/>
    <s v=""/>
  </r>
  <r>
    <x v="2"/>
    <n v="1901"/>
    <m/>
    <x v="6"/>
    <x v="3"/>
    <m/>
    <m/>
    <s v=""/>
    <m/>
    <m/>
    <s v=""/>
    <m/>
    <s v=""/>
    <m/>
    <s v=""/>
    <m/>
    <s v=""/>
    <m/>
    <m/>
    <m/>
    <m/>
    <s v=""/>
    <n v="0"/>
    <s v=""/>
    <n v="0"/>
    <s v=""/>
    <s v=""/>
    <s v=""/>
    <m/>
    <s v=""/>
    <s v=""/>
    <s v=""/>
  </r>
  <r>
    <x v="2"/>
    <n v="1902"/>
    <m/>
    <x v="6"/>
    <x v="3"/>
    <m/>
    <m/>
    <s v=""/>
    <m/>
    <m/>
    <s v=""/>
    <m/>
    <s v=""/>
    <m/>
    <s v=""/>
    <m/>
    <s v=""/>
    <m/>
    <m/>
    <m/>
    <m/>
    <s v=""/>
    <n v="0"/>
    <s v=""/>
    <n v="0"/>
    <s v=""/>
    <s v=""/>
    <s v=""/>
    <m/>
    <s v=""/>
    <s v=""/>
    <s v=""/>
  </r>
  <r>
    <x v="2"/>
    <n v="1903"/>
    <m/>
    <x v="6"/>
    <x v="3"/>
    <m/>
    <m/>
    <s v=""/>
    <m/>
    <m/>
    <s v=""/>
    <m/>
    <s v=""/>
    <m/>
    <s v=""/>
    <m/>
    <s v=""/>
    <m/>
    <m/>
    <m/>
    <m/>
    <s v=""/>
    <n v="0"/>
    <s v=""/>
    <n v="0"/>
    <s v=""/>
    <s v=""/>
    <s v=""/>
    <m/>
    <s v=""/>
    <s v=""/>
    <s v=""/>
  </r>
  <r>
    <x v="2"/>
    <n v="1904"/>
    <m/>
    <x v="6"/>
    <x v="3"/>
    <m/>
    <m/>
    <s v=""/>
    <m/>
    <m/>
    <s v=""/>
    <m/>
    <s v=""/>
    <m/>
    <s v=""/>
    <m/>
    <s v=""/>
    <m/>
    <m/>
    <m/>
    <m/>
    <s v=""/>
    <n v="0"/>
    <s v=""/>
    <n v="0"/>
    <s v=""/>
    <s v=""/>
    <s v=""/>
    <m/>
    <s v=""/>
    <s v=""/>
    <s v=""/>
  </r>
  <r>
    <x v="2"/>
    <n v="1905"/>
    <m/>
    <x v="6"/>
    <x v="3"/>
    <m/>
    <m/>
    <s v=""/>
    <m/>
    <m/>
    <s v=""/>
    <m/>
    <s v=""/>
    <m/>
    <s v=""/>
    <m/>
    <s v=""/>
    <m/>
    <m/>
    <m/>
    <m/>
    <s v=""/>
    <n v="0"/>
    <s v=""/>
    <n v="0"/>
    <s v=""/>
    <s v=""/>
    <s v=""/>
    <m/>
    <s v=""/>
    <s v=""/>
    <s v=""/>
  </r>
  <r>
    <x v="2"/>
    <n v="1906"/>
    <m/>
    <x v="6"/>
    <x v="3"/>
    <m/>
    <m/>
    <s v=""/>
    <m/>
    <m/>
    <s v=""/>
    <m/>
    <s v=""/>
    <m/>
    <s v=""/>
    <m/>
    <s v=""/>
    <m/>
    <m/>
    <m/>
    <m/>
    <s v=""/>
    <n v="0"/>
    <s v=""/>
    <n v="0"/>
    <s v=""/>
    <s v=""/>
    <s v=""/>
    <m/>
    <s v=""/>
    <s v=""/>
    <s v=""/>
  </r>
  <r>
    <x v="2"/>
    <n v="1907"/>
    <m/>
    <x v="6"/>
    <x v="3"/>
    <m/>
    <m/>
    <s v=""/>
    <m/>
    <m/>
    <s v=""/>
    <m/>
    <s v=""/>
    <m/>
    <s v=""/>
    <m/>
    <s v=""/>
    <m/>
    <m/>
    <m/>
    <m/>
    <s v=""/>
    <n v="0"/>
    <s v=""/>
    <n v="0"/>
    <s v=""/>
    <s v=""/>
    <s v=""/>
    <m/>
    <s v=""/>
    <s v=""/>
    <s v=""/>
  </r>
  <r>
    <x v="2"/>
    <n v="1908"/>
    <m/>
    <x v="6"/>
    <x v="3"/>
    <m/>
    <m/>
    <s v=""/>
    <m/>
    <m/>
    <s v=""/>
    <m/>
    <s v=""/>
    <m/>
    <s v=""/>
    <m/>
    <s v=""/>
    <m/>
    <m/>
    <m/>
    <m/>
    <s v=""/>
    <n v="0"/>
    <s v=""/>
    <n v="0"/>
    <s v=""/>
    <s v=""/>
    <s v=""/>
    <m/>
    <s v=""/>
    <s v=""/>
    <s v=""/>
  </r>
  <r>
    <x v="2"/>
    <n v="1909"/>
    <m/>
    <x v="6"/>
    <x v="3"/>
    <m/>
    <m/>
    <s v=""/>
    <m/>
    <m/>
    <s v=""/>
    <m/>
    <s v=""/>
    <m/>
    <s v=""/>
    <m/>
    <s v=""/>
    <m/>
    <m/>
    <m/>
    <m/>
    <s v=""/>
    <n v="0"/>
    <s v=""/>
    <n v="0"/>
    <s v=""/>
    <s v=""/>
    <s v=""/>
    <m/>
    <s v=""/>
    <s v=""/>
    <s v=""/>
  </r>
  <r>
    <x v="2"/>
    <n v="1910"/>
    <m/>
    <x v="6"/>
    <x v="3"/>
    <m/>
    <m/>
    <s v=""/>
    <m/>
    <m/>
    <s v=""/>
    <m/>
    <s v=""/>
    <m/>
    <s v=""/>
    <m/>
    <s v=""/>
    <m/>
    <m/>
    <m/>
    <m/>
    <s v=""/>
    <n v="0"/>
    <s v=""/>
    <n v="0"/>
    <s v=""/>
    <s v=""/>
    <s v=""/>
    <m/>
    <s v=""/>
    <s v=""/>
    <s v=""/>
  </r>
  <r>
    <x v="2"/>
    <n v="1911"/>
    <m/>
    <x v="6"/>
    <x v="3"/>
    <m/>
    <m/>
    <s v=""/>
    <m/>
    <m/>
    <s v=""/>
    <m/>
    <s v=""/>
    <m/>
    <s v=""/>
    <m/>
    <s v=""/>
    <m/>
    <m/>
    <m/>
    <m/>
    <s v=""/>
    <n v="0"/>
    <s v=""/>
    <n v="0"/>
    <s v=""/>
    <s v=""/>
    <s v=""/>
    <m/>
    <s v=""/>
    <s v=""/>
    <s v=""/>
  </r>
  <r>
    <x v="2"/>
    <n v="1912"/>
    <m/>
    <x v="6"/>
    <x v="3"/>
    <m/>
    <m/>
    <s v=""/>
    <m/>
    <m/>
    <s v=""/>
    <m/>
    <s v=""/>
    <m/>
    <s v=""/>
    <m/>
    <s v=""/>
    <m/>
    <m/>
    <m/>
    <m/>
    <s v=""/>
    <n v="0"/>
    <s v=""/>
    <n v="0"/>
    <s v=""/>
    <s v=""/>
    <s v=""/>
    <m/>
    <s v=""/>
    <s v=""/>
    <s v=""/>
  </r>
  <r>
    <x v="2"/>
    <n v="1913"/>
    <m/>
    <x v="6"/>
    <x v="3"/>
    <m/>
    <m/>
    <s v=""/>
    <m/>
    <m/>
    <s v=""/>
    <m/>
    <s v=""/>
    <m/>
    <s v=""/>
    <m/>
    <s v=""/>
    <m/>
    <m/>
    <m/>
    <m/>
    <s v=""/>
    <n v="0"/>
    <s v=""/>
    <n v="0"/>
    <s v=""/>
    <s v=""/>
    <s v=""/>
    <m/>
    <s v=""/>
    <s v=""/>
    <s v=""/>
  </r>
  <r>
    <x v="2"/>
    <n v="1914"/>
    <m/>
    <x v="6"/>
    <x v="3"/>
    <m/>
    <m/>
    <s v=""/>
    <m/>
    <m/>
    <s v=""/>
    <m/>
    <s v=""/>
    <m/>
    <s v=""/>
    <m/>
    <s v=""/>
    <m/>
    <m/>
    <m/>
    <m/>
    <s v=""/>
    <n v="0"/>
    <s v=""/>
    <n v="0"/>
    <s v=""/>
    <s v=""/>
    <s v=""/>
    <m/>
    <s v=""/>
    <s v=""/>
    <s v=""/>
  </r>
  <r>
    <x v="2"/>
    <n v="1915"/>
    <m/>
    <x v="6"/>
    <x v="3"/>
    <m/>
    <m/>
    <s v=""/>
    <m/>
    <m/>
    <s v=""/>
    <m/>
    <s v=""/>
    <m/>
    <s v=""/>
    <m/>
    <s v=""/>
    <m/>
    <m/>
    <m/>
    <m/>
    <s v=""/>
    <n v="0"/>
    <s v=""/>
    <n v="0"/>
    <s v=""/>
    <s v=""/>
    <s v=""/>
    <m/>
    <s v=""/>
    <s v=""/>
    <s v=""/>
  </r>
  <r>
    <x v="2"/>
    <n v="1916"/>
    <m/>
    <x v="6"/>
    <x v="3"/>
    <m/>
    <m/>
    <s v=""/>
    <m/>
    <m/>
    <s v=""/>
    <m/>
    <s v=""/>
    <m/>
    <s v=""/>
    <m/>
    <s v=""/>
    <m/>
    <m/>
    <m/>
    <m/>
    <s v=""/>
    <n v="0"/>
    <s v=""/>
    <n v="0"/>
    <s v=""/>
    <s v=""/>
    <s v=""/>
    <m/>
    <s v=""/>
    <s v=""/>
    <s v=""/>
  </r>
  <r>
    <x v="2"/>
    <n v="1917"/>
    <m/>
    <x v="6"/>
    <x v="3"/>
    <m/>
    <m/>
    <s v=""/>
    <m/>
    <m/>
    <s v=""/>
    <m/>
    <s v=""/>
    <m/>
    <s v=""/>
    <m/>
    <s v=""/>
    <m/>
    <m/>
    <m/>
    <m/>
    <s v=""/>
    <n v="0"/>
    <s v=""/>
    <n v="0"/>
    <s v=""/>
    <s v=""/>
    <s v=""/>
    <m/>
    <s v=""/>
    <s v=""/>
    <s v=""/>
  </r>
  <r>
    <x v="2"/>
    <n v="1918"/>
    <m/>
    <x v="6"/>
    <x v="3"/>
    <m/>
    <m/>
    <s v=""/>
    <m/>
    <m/>
    <s v=""/>
    <m/>
    <s v=""/>
    <m/>
    <s v=""/>
    <m/>
    <s v=""/>
    <m/>
    <m/>
    <m/>
    <m/>
    <s v=""/>
    <n v="0"/>
    <s v=""/>
    <n v="0"/>
    <s v=""/>
    <s v=""/>
    <s v=""/>
    <m/>
    <s v=""/>
    <s v=""/>
    <s v=""/>
  </r>
  <r>
    <x v="2"/>
    <n v="1919"/>
    <m/>
    <x v="6"/>
    <x v="3"/>
    <m/>
    <m/>
    <s v=""/>
    <m/>
    <m/>
    <s v=""/>
    <m/>
    <s v=""/>
    <m/>
    <s v=""/>
    <m/>
    <s v=""/>
    <m/>
    <m/>
    <m/>
    <m/>
    <s v=""/>
    <n v="0"/>
    <s v=""/>
    <n v="0"/>
    <s v=""/>
    <s v=""/>
    <s v=""/>
    <m/>
    <s v=""/>
    <s v=""/>
    <s v=""/>
  </r>
  <r>
    <x v="2"/>
    <n v="1920"/>
    <m/>
    <x v="6"/>
    <x v="3"/>
    <m/>
    <m/>
    <s v=""/>
    <m/>
    <m/>
    <s v=""/>
    <m/>
    <s v=""/>
    <m/>
    <s v=""/>
    <m/>
    <s v=""/>
    <m/>
    <m/>
    <m/>
    <m/>
    <s v=""/>
    <n v="0"/>
    <s v=""/>
    <n v="0"/>
    <s v=""/>
    <s v=""/>
    <s v=""/>
    <m/>
    <s v=""/>
    <s v=""/>
    <s v=""/>
  </r>
  <r>
    <x v="2"/>
    <n v="1921"/>
    <m/>
    <x v="6"/>
    <x v="3"/>
    <m/>
    <m/>
    <s v=""/>
    <m/>
    <m/>
    <s v=""/>
    <m/>
    <s v=""/>
    <m/>
    <s v=""/>
    <m/>
    <s v=""/>
    <m/>
    <m/>
    <m/>
    <m/>
    <s v=""/>
    <n v="0"/>
    <s v=""/>
    <n v="0"/>
    <s v=""/>
    <s v=""/>
    <s v=""/>
    <m/>
    <s v=""/>
    <s v=""/>
    <s v=""/>
  </r>
  <r>
    <x v="2"/>
    <n v="1922"/>
    <m/>
    <x v="6"/>
    <x v="3"/>
    <m/>
    <m/>
    <s v=""/>
    <m/>
    <m/>
    <s v=""/>
    <m/>
    <s v=""/>
    <m/>
    <s v=""/>
    <m/>
    <s v=""/>
    <m/>
    <m/>
    <m/>
    <m/>
    <s v=""/>
    <n v="0"/>
    <s v=""/>
    <n v="0"/>
    <s v=""/>
    <s v=""/>
    <s v=""/>
    <m/>
    <s v=""/>
    <s v=""/>
    <s v=""/>
  </r>
  <r>
    <x v="2"/>
    <n v="1923"/>
    <m/>
    <x v="6"/>
    <x v="3"/>
    <m/>
    <m/>
    <s v=""/>
    <m/>
    <m/>
    <s v=""/>
    <m/>
    <s v=""/>
    <m/>
    <s v=""/>
    <m/>
    <s v=""/>
    <m/>
    <m/>
    <m/>
    <m/>
    <s v=""/>
    <n v="0"/>
    <s v=""/>
    <n v="0"/>
    <s v=""/>
    <s v=""/>
    <s v=""/>
    <m/>
    <s v=""/>
    <s v=""/>
    <s v=""/>
  </r>
  <r>
    <x v="2"/>
    <n v="1924"/>
    <m/>
    <x v="6"/>
    <x v="3"/>
    <m/>
    <m/>
    <s v=""/>
    <m/>
    <m/>
    <s v=""/>
    <m/>
    <s v=""/>
    <m/>
    <s v=""/>
    <m/>
    <s v=""/>
    <m/>
    <m/>
    <m/>
    <m/>
    <s v=""/>
    <n v="0"/>
    <s v=""/>
    <n v="0"/>
    <s v=""/>
    <s v=""/>
    <s v=""/>
    <m/>
    <s v=""/>
    <s v=""/>
    <s v=""/>
  </r>
  <r>
    <x v="2"/>
    <n v="1925"/>
    <m/>
    <x v="6"/>
    <x v="3"/>
    <m/>
    <m/>
    <s v=""/>
    <m/>
    <m/>
    <s v=""/>
    <m/>
    <s v=""/>
    <m/>
    <s v=""/>
    <m/>
    <s v=""/>
    <m/>
    <m/>
    <m/>
    <m/>
    <s v=""/>
    <n v="0"/>
    <s v=""/>
    <n v="0"/>
    <s v=""/>
    <s v=""/>
    <s v=""/>
    <m/>
    <s v=""/>
    <s v=""/>
    <s v=""/>
  </r>
  <r>
    <x v="2"/>
    <n v="1926"/>
    <m/>
    <x v="6"/>
    <x v="3"/>
    <m/>
    <m/>
    <s v=""/>
    <m/>
    <m/>
    <s v=""/>
    <m/>
    <s v=""/>
    <m/>
    <s v=""/>
    <m/>
    <s v=""/>
    <m/>
    <m/>
    <m/>
    <m/>
    <s v=""/>
    <n v="0"/>
    <s v=""/>
    <n v="0"/>
    <s v=""/>
    <s v=""/>
    <s v=""/>
    <m/>
    <s v=""/>
    <s v=""/>
    <s v=""/>
  </r>
  <r>
    <x v="2"/>
    <n v="1927"/>
    <m/>
    <x v="6"/>
    <x v="3"/>
    <m/>
    <m/>
    <s v=""/>
    <m/>
    <m/>
    <s v=""/>
    <m/>
    <s v=""/>
    <m/>
    <s v=""/>
    <m/>
    <s v=""/>
    <m/>
    <m/>
    <m/>
    <m/>
    <s v=""/>
    <n v="0"/>
    <s v=""/>
    <n v="0"/>
    <s v=""/>
    <s v=""/>
    <s v=""/>
    <m/>
    <s v=""/>
    <s v=""/>
    <s v=""/>
  </r>
  <r>
    <x v="2"/>
    <n v="1928"/>
    <m/>
    <x v="6"/>
    <x v="3"/>
    <m/>
    <m/>
    <s v=""/>
    <m/>
    <m/>
    <s v=""/>
    <m/>
    <s v=""/>
    <m/>
    <s v=""/>
    <m/>
    <s v=""/>
    <m/>
    <m/>
    <m/>
    <m/>
    <s v=""/>
    <n v="0"/>
    <s v=""/>
    <n v="0"/>
    <s v=""/>
    <s v=""/>
    <s v=""/>
    <m/>
    <s v=""/>
    <s v=""/>
    <s v=""/>
  </r>
  <r>
    <x v="2"/>
    <n v="1929"/>
    <m/>
    <x v="6"/>
    <x v="3"/>
    <m/>
    <m/>
    <s v=""/>
    <m/>
    <m/>
    <s v=""/>
    <m/>
    <s v=""/>
    <m/>
    <s v=""/>
    <m/>
    <s v=""/>
    <m/>
    <m/>
    <m/>
    <m/>
    <s v=""/>
    <n v="0"/>
    <s v=""/>
    <n v="0"/>
    <s v=""/>
    <s v=""/>
    <s v=""/>
    <m/>
    <s v=""/>
    <s v=""/>
    <s v=""/>
  </r>
  <r>
    <x v="2"/>
    <n v="1930"/>
    <m/>
    <x v="6"/>
    <x v="3"/>
    <m/>
    <m/>
    <s v=""/>
    <m/>
    <m/>
    <s v=""/>
    <m/>
    <s v=""/>
    <m/>
    <s v=""/>
    <m/>
    <s v=""/>
    <m/>
    <m/>
    <m/>
    <m/>
    <s v=""/>
    <n v="0"/>
    <s v=""/>
    <n v="0"/>
    <s v=""/>
    <s v=""/>
    <s v=""/>
    <m/>
    <s v=""/>
    <s v=""/>
    <s v=""/>
  </r>
  <r>
    <x v="2"/>
    <n v="1931"/>
    <m/>
    <x v="6"/>
    <x v="3"/>
    <m/>
    <m/>
    <s v=""/>
    <m/>
    <m/>
    <s v=""/>
    <m/>
    <s v=""/>
    <m/>
    <s v=""/>
    <m/>
    <s v=""/>
    <m/>
    <m/>
    <m/>
    <m/>
    <s v=""/>
    <n v="0"/>
    <s v=""/>
    <n v="0"/>
    <s v=""/>
    <s v=""/>
    <s v=""/>
    <m/>
    <s v=""/>
    <s v=""/>
    <s v=""/>
  </r>
  <r>
    <x v="2"/>
    <n v="1932"/>
    <m/>
    <x v="6"/>
    <x v="3"/>
    <m/>
    <m/>
    <s v=""/>
    <m/>
    <m/>
    <s v=""/>
    <m/>
    <s v=""/>
    <m/>
    <s v=""/>
    <m/>
    <s v=""/>
    <m/>
    <m/>
    <m/>
    <m/>
    <s v=""/>
    <n v="0"/>
    <s v=""/>
    <n v="0"/>
    <s v=""/>
    <s v=""/>
    <s v=""/>
    <m/>
    <s v=""/>
    <s v=""/>
    <s v=""/>
  </r>
  <r>
    <x v="2"/>
    <n v="1933"/>
    <m/>
    <x v="6"/>
    <x v="3"/>
    <m/>
    <m/>
    <s v=""/>
    <m/>
    <m/>
    <s v=""/>
    <m/>
    <s v=""/>
    <m/>
    <s v=""/>
    <m/>
    <s v=""/>
    <m/>
    <m/>
    <m/>
    <m/>
    <s v=""/>
    <n v="0"/>
    <s v=""/>
    <n v="0"/>
    <s v=""/>
    <s v=""/>
    <s v=""/>
    <m/>
    <s v=""/>
    <s v=""/>
    <s v=""/>
  </r>
  <r>
    <x v="2"/>
    <n v="1934"/>
    <m/>
    <x v="6"/>
    <x v="3"/>
    <m/>
    <m/>
    <s v=""/>
    <m/>
    <m/>
    <s v=""/>
    <m/>
    <s v=""/>
    <m/>
    <s v=""/>
    <m/>
    <s v=""/>
    <m/>
    <m/>
    <m/>
    <m/>
    <s v=""/>
    <n v="0"/>
    <s v=""/>
    <n v="0"/>
    <s v=""/>
    <s v=""/>
    <s v=""/>
    <m/>
    <s v=""/>
    <s v=""/>
    <s v=""/>
  </r>
  <r>
    <x v="2"/>
    <n v="1935"/>
    <m/>
    <x v="6"/>
    <x v="3"/>
    <m/>
    <m/>
    <s v=""/>
    <m/>
    <m/>
    <s v=""/>
    <m/>
    <s v=""/>
    <m/>
    <s v=""/>
    <m/>
    <s v=""/>
    <m/>
    <m/>
    <m/>
    <m/>
    <s v=""/>
    <n v="0"/>
    <s v=""/>
    <n v="0"/>
    <s v=""/>
    <s v=""/>
    <s v=""/>
    <m/>
    <s v=""/>
    <s v=""/>
    <s v=""/>
  </r>
  <r>
    <x v="2"/>
    <n v="1936"/>
    <m/>
    <x v="6"/>
    <x v="3"/>
    <m/>
    <m/>
    <s v=""/>
    <m/>
    <m/>
    <s v=""/>
    <m/>
    <s v=""/>
    <m/>
    <s v=""/>
    <m/>
    <s v=""/>
    <m/>
    <m/>
    <m/>
    <m/>
    <s v=""/>
    <n v="0"/>
    <s v=""/>
    <n v="0"/>
    <s v=""/>
    <s v=""/>
    <s v=""/>
    <m/>
    <s v=""/>
    <s v=""/>
    <s v=""/>
  </r>
  <r>
    <x v="2"/>
    <n v="1937"/>
    <m/>
    <x v="6"/>
    <x v="3"/>
    <m/>
    <m/>
    <s v=""/>
    <m/>
    <m/>
    <s v=""/>
    <m/>
    <s v=""/>
    <m/>
    <s v=""/>
    <m/>
    <s v=""/>
    <m/>
    <m/>
    <m/>
    <m/>
    <s v=""/>
    <n v="0"/>
    <s v=""/>
    <n v="0"/>
    <s v=""/>
    <s v=""/>
    <s v=""/>
    <m/>
    <s v=""/>
    <s v=""/>
    <s v=""/>
  </r>
  <r>
    <x v="2"/>
    <n v="1938"/>
    <m/>
    <x v="6"/>
    <x v="3"/>
    <m/>
    <m/>
    <s v=""/>
    <m/>
    <m/>
    <s v=""/>
    <m/>
    <s v=""/>
    <m/>
    <s v=""/>
    <m/>
    <s v=""/>
    <m/>
    <m/>
    <m/>
    <m/>
    <s v=""/>
    <n v="0"/>
    <s v=""/>
    <n v="0"/>
    <s v=""/>
    <s v=""/>
    <s v=""/>
    <m/>
    <s v=""/>
    <s v=""/>
    <s v=""/>
  </r>
  <r>
    <x v="2"/>
    <n v="1939"/>
    <m/>
    <x v="6"/>
    <x v="3"/>
    <m/>
    <m/>
    <s v=""/>
    <m/>
    <m/>
    <s v=""/>
    <m/>
    <s v=""/>
    <m/>
    <s v=""/>
    <m/>
    <s v=""/>
    <m/>
    <m/>
    <m/>
    <m/>
    <s v=""/>
    <n v="0"/>
    <s v=""/>
    <n v="0"/>
    <s v=""/>
    <s v=""/>
    <s v=""/>
    <m/>
    <s v=""/>
    <s v=""/>
    <s v=""/>
  </r>
  <r>
    <x v="2"/>
    <n v="1940"/>
    <m/>
    <x v="6"/>
    <x v="3"/>
    <m/>
    <m/>
    <s v=""/>
    <m/>
    <m/>
    <s v=""/>
    <m/>
    <s v=""/>
    <m/>
    <s v=""/>
    <m/>
    <s v=""/>
    <m/>
    <m/>
    <m/>
    <m/>
    <s v=""/>
    <n v="0"/>
    <s v=""/>
    <n v="0"/>
    <s v=""/>
    <s v=""/>
    <s v=""/>
    <m/>
    <s v=""/>
    <s v=""/>
    <s v=""/>
  </r>
  <r>
    <x v="2"/>
    <n v="1941"/>
    <m/>
    <x v="6"/>
    <x v="3"/>
    <m/>
    <m/>
    <s v=""/>
    <m/>
    <m/>
    <s v=""/>
    <m/>
    <s v=""/>
    <m/>
    <s v=""/>
    <m/>
    <s v=""/>
    <m/>
    <m/>
    <m/>
    <m/>
    <s v=""/>
    <n v="0"/>
    <s v=""/>
    <n v="0"/>
    <s v=""/>
    <s v=""/>
    <s v=""/>
    <m/>
    <s v=""/>
    <s v=""/>
    <s v=""/>
  </r>
  <r>
    <x v="2"/>
    <n v="1942"/>
    <m/>
    <x v="6"/>
    <x v="3"/>
    <m/>
    <m/>
    <s v=""/>
    <m/>
    <m/>
    <s v=""/>
    <m/>
    <s v=""/>
    <m/>
    <s v=""/>
    <m/>
    <s v=""/>
    <m/>
    <m/>
    <m/>
    <m/>
    <s v=""/>
    <n v="0"/>
    <s v=""/>
    <n v="0"/>
    <s v=""/>
    <s v=""/>
    <s v=""/>
    <m/>
    <s v=""/>
    <s v=""/>
    <s v=""/>
  </r>
  <r>
    <x v="2"/>
    <n v="1943"/>
    <m/>
    <x v="6"/>
    <x v="3"/>
    <m/>
    <m/>
    <s v=""/>
    <m/>
    <m/>
    <s v=""/>
    <m/>
    <s v=""/>
    <m/>
    <s v=""/>
    <m/>
    <s v=""/>
    <m/>
    <m/>
    <m/>
    <m/>
    <s v=""/>
    <n v="0"/>
    <s v=""/>
    <n v="0"/>
    <s v=""/>
    <s v=""/>
    <s v=""/>
    <m/>
    <s v=""/>
    <s v=""/>
    <s v=""/>
  </r>
  <r>
    <x v="2"/>
    <n v="1944"/>
    <m/>
    <x v="6"/>
    <x v="3"/>
    <m/>
    <m/>
    <s v=""/>
    <m/>
    <m/>
    <s v=""/>
    <m/>
    <s v=""/>
    <m/>
    <s v=""/>
    <m/>
    <s v=""/>
    <m/>
    <m/>
    <m/>
    <m/>
    <s v=""/>
    <n v="0"/>
    <s v=""/>
    <n v="0"/>
    <s v=""/>
    <s v=""/>
    <s v=""/>
    <m/>
    <s v=""/>
    <s v=""/>
    <s v=""/>
  </r>
  <r>
    <x v="2"/>
    <n v="1945"/>
    <m/>
    <x v="6"/>
    <x v="3"/>
    <m/>
    <m/>
    <s v=""/>
    <m/>
    <m/>
    <s v=""/>
    <m/>
    <s v=""/>
    <m/>
    <s v=""/>
    <m/>
    <s v=""/>
    <m/>
    <m/>
    <m/>
    <m/>
    <s v=""/>
    <n v="0"/>
    <s v=""/>
    <n v="0"/>
    <s v=""/>
    <s v=""/>
    <s v=""/>
    <m/>
    <s v=""/>
    <s v=""/>
    <s v=""/>
  </r>
  <r>
    <x v="2"/>
    <n v="1946"/>
    <m/>
    <x v="6"/>
    <x v="3"/>
    <m/>
    <m/>
    <s v=""/>
    <m/>
    <m/>
    <s v=""/>
    <m/>
    <s v=""/>
    <m/>
    <s v=""/>
    <m/>
    <s v=""/>
    <m/>
    <m/>
    <m/>
    <m/>
    <s v=""/>
    <n v="0"/>
    <s v=""/>
    <n v="0"/>
    <s v=""/>
    <s v=""/>
    <s v=""/>
    <m/>
    <s v=""/>
    <s v=""/>
    <s v=""/>
  </r>
  <r>
    <x v="2"/>
    <n v="1947"/>
    <m/>
    <x v="6"/>
    <x v="3"/>
    <m/>
    <m/>
    <s v=""/>
    <m/>
    <m/>
    <s v=""/>
    <m/>
    <s v=""/>
    <m/>
    <s v=""/>
    <m/>
    <s v=""/>
    <m/>
    <m/>
    <m/>
    <m/>
    <s v=""/>
    <n v="0"/>
    <s v=""/>
    <n v="0"/>
    <s v=""/>
    <s v=""/>
    <s v=""/>
    <m/>
    <s v=""/>
    <s v=""/>
    <s v=""/>
  </r>
  <r>
    <x v="2"/>
    <n v="1948"/>
    <m/>
    <x v="6"/>
    <x v="3"/>
    <m/>
    <m/>
    <s v=""/>
    <m/>
    <m/>
    <s v=""/>
    <m/>
    <s v=""/>
    <m/>
    <s v=""/>
    <m/>
    <s v=""/>
    <m/>
    <m/>
    <m/>
    <m/>
    <s v=""/>
    <n v="0"/>
    <s v=""/>
    <n v="0"/>
    <s v=""/>
    <s v=""/>
    <s v=""/>
    <m/>
    <s v=""/>
    <s v=""/>
    <s v=""/>
  </r>
  <r>
    <x v="2"/>
    <n v="1949"/>
    <m/>
    <x v="6"/>
    <x v="3"/>
    <m/>
    <m/>
    <s v=""/>
    <m/>
    <m/>
    <s v=""/>
    <m/>
    <s v=""/>
    <m/>
    <s v=""/>
    <m/>
    <s v=""/>
    <m/>
    <m/>
    <m/>
    <m/>
    <s v=""/>
    <n v="0"/>
    <s v=""/>
    <n v="0"/>
    <s v=""/>
    <s v=""/>
    <s v=""/>
    <m/>
    <s v=""/>
    <s v=""/>
    <s v=""/>
  </r>
  <r>
    <x v="2"/>
    <n v="1950"/>
    <m/>
    <x v="6"/>
    <x v="3"/>
    <m/>
    <m/>
    <s v=""/>
    <m/>
    <m/>
    <s v=""/>
    <m/>
    <s v=""/>
    <m/>
    <s v=""/>
    <m/>
    <s v=""/>
    <m/>
    <m/>
    <m/>
    <m/>
    <s v=""/>
    <n v="0"/>
    <s v=""/>
    <n v="0"/>
    <s v=""/>
    <s v=""/>
    <s v=""/>
    <m/>
    <s v=""/>
    <s v=""/>
    <s v=""/>
  </r>
  <r>
    <x v="2"/>
    <n v="1951"/>
    <m/>
    <x v="6"/>
    <x v="3"/>
    <m/>
    <m/>
    <s v=""/>
    <m/>
    <m/>
    <s v=""/>
    <m/>
    <s v=""/>
    <m/>
    <s v=""/>
    <m/>
    <s v=""/>
    <m/>
    <m/>
    <m/>
    <m/>
    <s v=""/>
    <n v="0"/>
    <s v=""/>
    <n v="0"/>
    <s v=""/>
    <s v=""/>
    <s v=""/>
    <m/>
    <s v=""/>
    <s v=""/>
    <s v=""/>
  </r>
  <r>
    <x v="2"/>
    <n v="1952"/>
    <m/>
    <x v="6"/>
    <x v="3"/>
    <m/>
    <m/>
    <s v=""/>
    <m/>
    <m/>
    <s v=""/>
    <m/>
    <s v=""/>
    <m/>
    <s v=""/>
    <m/>
    <s v=""/>
    <m/>
    <m/>
    <m/>
    <m/>
    <s v=""/>
    <n v="0"/>
    <s v=""/>
    <n v="0"/>
    <s v=""/>
    <s v=""/>
    <s v=""/>
    <m/>
    <s v=""/>
    <s v=""/>
    <s v=""/>
  </r>
  <r>
    <x v="2"/>
    <n v="1953"/>
    <m/>
    <x v="6"/>
    <x v="3"/>
    <m/>
    <m/>
    <s v=""/>
    <m/>
    <m/>
    <s v=""/>
    <m/>
    <s v=""/>
    <m/>
    <s v=""/>
    <m/>
    <s v=""/>
    <m/>
    <m/>
    <m/>
    <m/>
    <s v=""/>
    <n v="0"/>
    <s v=""/>
    <n v="0"/>
    <s v=""/>
    <s v=""/>
    <s v=""/>
    <m/>
    <s v=""/>
    <s v=""/>
    <s v=""/>
  </r>
  <r>
    <x v="2"/>
    <n v="1954"/>
    <m/>
    <x v="6"/>
    <x v="3"/>
    <m/>
    <m/>
    <s v=""/>
    <m/>
    <m/>
    <s v=""/>
    <m/>
    <s v=""/>
    <m/>
    <s v=""/>
    <m/>
    <s v=""/>
    <m/>
    <m/>
    <m/>
    <m/>
    <s v=""/>
    <n v="0"/>
    <s v=""/>
    <n v="0"/>
    <s v=""/>
    <s v=""/>
    <s v=""/>
    <m/>
    <s v=""/>
    <s v=""/>
    <s v=""/>
  </r>
  <r>
    <x v="2"/>
    <n v="1955"/>
    <m/>
    <x v="6"/>
    <x v="3"/>
    <m/>
    <m/>
    <s v=""/>
    <m/>
    <m/>
    <s v=""/>
    <m/>
    <s v=""/>
    <m/>
    <s v=""/>
    <m/>
    <s v=""/>
    <m/>
    <m/>
    <m/>
    <m/>
    <s v=""/>
    <n v="0"/>
    <s v=""/>
    <n v="0"/>
    <s v=""/>
    <s v=""/>
    <s v=""/>
    <m/>
    <s v=""/>
    <s v=""/>
    <s v=""/>
  </r>
  <r>
    <x v="2"/>
    <n v="1956"/>
    <m/>
    <x v="6"/>
    <x v="3"/>
    <m/>
    <m/>
    <s v=""/>
    <m/>
    <m/>
    <s v=""/>
    <m/>
    <s v=""/>
    <m/>
    <s v=""/>
    <m/>
    <s v=""/>
    <m/>
    <m/>
    <m/>
    <m/>
    <s v=""/>
    <n v="0"/>
    <s v=""/>
    <n v="0"/>
    <s v=""/>
    <s v=""/>
    <s v=""/>
    <m/>
    <s v=""/>
    <s v=""/>
    <s v=""/>
  </r>
  <r>
    <x v="2"/>
    <n v="1957"/>
    <m/>
    <x v="6"/>
    <x v="3"/>
    <m/>
    <m/>
    <s v=""/>
    <m/>
    <m/>
    <s v=""/>
    <m/>
    <s v=""/>
    <m/>
    <s v=""/>
    <m/>
    <s v=""/>
    <m/>
    <m/>
    <m/>
    <m/>
    <s v=""/>
    <n v="0"/>
    <s v=""/>
    <n v="0"/>
    <s v=""/>
    <s v=""/>
    <s v=""/>
    <m/>
    <s v=""/>
    <s v=""/>
    <s v=""/>
  </r>
  <r>
    <x v="2"/>
    <n v="1958"/>
    <m/>
    <x v="6"/>
    <x v="3"/>
    <m/>
    <m/>
    <s v=""/>
    <m/>
    <m/>
    <s v=""/>
    <m/>
    <s v=""/>
    <m/>
    <s v=""/>
    <m/>
    <s v=""/>
    <m/>
    <m/>
    <m/>
    <m/>
    <s v=""/>
    <n v="0"/>
    <s v=""/>
    <n v="0"/>
    <s v=""/>
    <s v=""/>
    <s v=""/>
    <m/>
    <s v=""/>
    <s v=""/>
    <s v=""/>
  </r>
  <r>
    <x v="2"/>
    <n v="1959"/>
    <m/>
    <x v="6"/>
    <x v="3"/>
    <m/>
    <m/>
    <s v=""/>
    <m/>
    <m/>
    <s v=""/>
    <m/>
    <s v=""/>
    <m/>
    <s v=""/>
    <m/>
    <s v=""/>
    <m/>
    <m/>
    <m/>
    <m/>
    <s v=""/>
    <n v="0"/>
    <s v=""/>
    <n v="0"/>
    <s v=""/>
    <s v=""/>
    <s v=""/>
    <m/>
    <s v=""/>
    <s v=""/>
    <s v=""/>
  </r>
  <r>
    <x v="2"/>
    <n v="1960"/>
    <m/>
    <x v="6"/>
    <x v="3"/>
    <m/>
    <m/>
    <s v=""/>
    <m/>
    <m/>
    <s v=""/>
    <m/>
    <s v=""/>
    <m/>
    <s v=""/>
    <m/>
    <s v=""/>
    <m/>
    <m/>
    <m/>
    <m/>
    <s v=""/>
    <n v="0"/>
    <s v=""/>
    <n v="0"/>
    <s v=""/>
    <s v=""/>
    <s v=""/>
    <m/>
    <s v=""/>
    <s v=""/>
    <s v=""/>
  </r>
  <r>
    <x v="2"/>
    <n v="1961"/>
    <m/>
    <x v="6"/>
    <x v="3"/>
    <m/>
    <m/>
    <s v=""/>
    <m/>
    <m/>
    <s v=""/>
    <m/>
    <s v=""/>
    <m/>
    <s v=""/>
    <m/>
    <s v=""/>
    <m/>
    <m/>
    <m/>
    <m/>
    <s v=""/>
    <n v="0"/>
    <s v=""/>
    <n v="0"/>
    <s v=""/>
    <s v=""/>
    <s v=""/>
    <m/>
    <s v=""/>
    <s v=""/>
    <s v=""/>
  </r>
  <r>
    <x v="2"/>
    <n v="1962"/>
    <m/>
    <x v="6"/>
    <x v="3"/>
    <m/>
    <m/>
    <s v=""/>
    <m/>
    <m/>
    <s v=""/>
    <m/>
    <s v=""/>
    <m/>
    <s v=""/>
    <m/>
    <s v=""/>
    <m/>
    <m/>
    <m/>
    <m/>
    <s v=""/>
    <n v="0"/>
    <s v=""/>
    <n v="0"/>
    <s v=""/>
    <s v=""/>
    <s v=""/>
    <m/>
    <s v=""/>
    <s v=""/>
    <s v=""/>
  </r>
  <r>
    <x v="2"/>
    <n v="1963"/>
    <m/>
    <x v="6"/>
    <x v="3"/>
    <m/>
    <m/>
    <s v=""/>
    <m/>
    <m/>
    <s v=""/>
    <m/>
    <s v=""/>
    <m/>
    <s v=""/>
    <m/>
    <s v=""/>
    <m/>
    <m/>
    <m/>
    <m/>
    <s v=""/>
    <n v="0"/>
    <s v=""/>
    <n v="0"/>
    <s v=""/>
    <s v=""/>
    <s v=""/>
    <m/>
    <s v=""/>
    <s v=""/>
    <s v=""/>
  </r>
  <r>
    <x v="2"/>
    <n v="1964"/>
    <m/>
    <x v="6"/>
    <x v="3"/>
    <m/>
    <m/>
    <s v=""/>
    <m/>
    <m/>
    <s v=""/>
    <m/>
    <s v=""/>
    <m/>
    <s v=""/>
    <m/>
    <s v=""/>
    <m/>
    <m/>
    <m/>
    <m/>
    <s v=""/>
    <n v="0"/>
    <s v=""/>
    <n v="0"/>
    <s v=""/>
    <s v=""/>
    <s v=""/>
    <m/>
    <s v=""/>
    <s v=""/>
    <s v=""/>
  </r>
  <r>
    <x v="2"/>
    <n v="1965"/>
    <m/>
    <x v="6"/>
    <x v="3"/>
    <m/>
    <m/>
    <s v=""/>
    <m/>
    <m/>
    <s v=""/>
    <m/>
    <s v=""/>
    <m/>
    <s v=""/>
    <m/>
    <s v=""/>
    <m/>
    <m/>
    <m/>
    <m/>
    <s v=""/>
    <n v="0"/>
    <s v=""/>
    <n v="0"/>
    <s v=""/>
    <s v=""/>
    <s v=""/>
    <m/>
    <s v=""/>
    <s v=""/>
    <s v=""/>
  </r>
  <r>
    <x v="2"/>
    <n v="1966"/>
    <m/>
    <x v="6"/>
    <x v="3"/>
    <m/>
    <m/>
    <s v=""/>
    <m/>
    <m/>
    <s v=""/>
    <m/>
    <s v=""/>
    <m/>
    <s v=""/>
    <m/>
    <s v=""/>
    <m/>
    <m/>
    <m/>
    <m/>
    <s v=""/>
    <n v="0"/>
    <s v=""/>
    <n v="0"/>
    <s v=""/>
    <s v=""/>
    <s v=""/>
    <m/>
    <s v=""/>
    <s v=""/>
    <s v=""/>
  </r>
  <r>
    <x v="2"/>
    <n v="1967"/>
    <m/>
    <x v="6"/>
    <x v="3"/>
    <m/>
    <m/>
    <s v=""/>
    <m/>
    <m/>
    <s v=""/>
    <m/>
    <s v=""/>
    <m/>
    <s v=""/>
    <m/>
    <s v=""/>
    <m/>
    <m/>
    <m/>
    <m/>
    <s v=""/>
    <n v="0"/>
    <s v=""/>
    <n v="0"/>
    <s v=""/>
    <s v=""/>
    <s v=""/>
    <m/>
    <s v=""/>
    <s v=""/>
    <s v=""/>
  </r>
  <r>
    <x v="2"/>
    <n v="1968"/>
    <m/>
    <x v="6"/>
    <x v="3"/>
    <m/>
    <m/>
    <s v=""/>
    <m/>
    <m/>
    <s v=""/>
    <m/>
    <s v=""/>
    <m/>
    <s v=""/>
    <m/>
    <s v=""/>
    <m/>
    <m/>
    <m/>
    <m/>
    <s v=""/>
    <n v="0"/>
    <s v=""/>
    <n v="0"/>
    <s v=""/>
    <s v=""/>
    <s v=""/>
    <m/>
    <s v=""/>
    <s v=""/>
    <s v=""/>
  </r>
  <r>
    <x v="2"/>
    <n v="1969"/>
    <m/>
    <x v="6"/>
    <x v="3"/>
    <m/>
    <m/>
    <s v=""/>
    <m/>
    <m/>
    <s v=""/>
    <m/>
    <s v=""/>
    <m/>
    <s v=""/>
    <m/>
    <s v=""/>
    <m/>
    <m/>
    <m/>
    <m/>
    <s v=""/>
    <n v="0"/>
    <s v=""/>
    <n v="0"/>
    <s v=""/>
    <s v=""/>
    <s v=""/>
    <m/>
    <s v=""/>
    <s v=""/>
    <s v=""/>
  </r>
  <r>
    <x v="2"/>
    <n v="1970"/>
    <m/>
    <x v="6"/>
    <x v="3"/>
    <m/>
    <m/>
    <s v=""/>
    <m/>
    <m/>
    <s v=""/>
    <m/>
    <s v=""/>
    <m/>
    <s v=""/>
    <m/>
    <s v=""/>
    <m/>
    <m/>
    <m/>
    <m/>
    <s v=""/>
    <n v="0"/>
    <s v=""/>
    <n v="0"/>
    <s v=""/>
    <s v=""/>
    <s v=""/>
    <m/>
    <s v=""/>
    <s v=""/>
    <s v=""/>
  </r>
  <r>
    <x v="2"/>
    <n v="1971"/>
    <m/>
    <x v="6"/>
    <x v="3"/>
    <m/>
    <m/>
    <s v=""/>
    <m/>
    <m/>
    <s v=""/>
    <m/>
    <s v=""/>
    <m/>
    <s v=""/>
    <m/>
    <s v=""/>
    <m/>
    <m/>
    <m/>
    <m/>
    <s v=""/>
    <n v="0"/>
    <s v=""/>
    <n v="0"/>
    <s v=""/>
    <s v=""/>
    <s v=""/>
    <m/>
    <s v=""/>
    <s v=""/>
    <s v=""/>
  </r>
  <r>
    <x v="2"/>
    <n v="1972"/>
    <m/>
    <x v="6"/>
    <x v="3"/>
    <m/>
    <m/>
    <s v=""/>
    <m/>
    <m/>
    <s v=""/>
    <m/>
    <s v=""/>
    <m/>
    <s v=""/>
    <m/>
    <s v=""/>
    <m/>
    <m/>
    <m/>
    <m/>
    <s v=""/>
    <n v="0"/>
    <s v=""/>
    <n v="0"/>
    <s v=""/>
    <s v=""/>
    <s v=""/>
    <m/>
    <s v=""/>
    <s v=""/>
    <s v=""/>
  </r>
  <r>
    <x v="2"/>
    <n v="1973"/>
    <m/>
    <x v="6"/>
    <x v="3"/>
    <m/>
    <m/>
    <s v=""/>
    <m/>
    <m/>
    <s v=""/>
    <m/>
    <s v=""/>
    <m/>
    <s v=""/>
    <m/>
    <s v=""/>
    <m/>
    <m/>
    <m/>
    <m/>
    <s v=""/>
    <n v="0"/>
    <s v=""/>
    <n v="0"/>
    <s v=""/>
    <s v=""/>
    <s v=""/>
    <m/>
    <s v=""/>
    <s v=""/>
    <s v=""/>
  </r>
  <r>
    <x v="2"/>
    <n v="1974"/>
    <m/>
    <x v="6"/>
    <x v="3"/>
    <m/>
    <m/>
    <s v=""/>
    <m/>
    <m/>
    <s v=""/>
    <m/>
    <s v=""/>
    <m/>
    <s v=""/>
    <m/>
    <s v=""/>
    <m/>
    <m/>
    <m/>
    <m/>
    <s v=""/>
    <n v="0"/>
    <s v=""/>
    <n v="0"/>
    <s v=""/>
    <s v=""/>
    <s v=""/>
    <m/>
    <s v=""/>
    <s v=""/>
    <s v=""/>
  </r>
  <r>
    <x v="2"/>
    <n v="1975"/>
    <m/>
    <x v="6"/>
    <x v="3"/>
    <m/>
    <m/>
    <s v=""/>
    <m/>
    <m/>
    <s v=""/>
    <m/>
    <s v=""/>
    <m/>
    <s v=""/>
    <m/>
    <s v=""/>
    <m/>
    <m/>
    <m/>
    <m/>
    <s v=""/>
    <n v="0"/>
    <s v=""/>
    <n v="0"/>
    <s v=""/>
    <s v=""/>
    <s v=""/>
    <m/>
    <s v=""/>
    <s v=""/>
    <s v=""/>
  </r>
  <r>
    <x v="2"/>
    <n v="1976"/>
    <m/>
    <x v="6"/>
    <x v="3"/>
    <m/>
    <m/>
    <s v=""/>
    <m/>
    <m/>
    <s v=""/>
    <m/>
    <s v=""/>
    <m/>
    <s v=""/>
    <m/>
    <s v=""/>
    <m/>
    <m/>
    <m/>
    <m/>
    <s v=""/>
    <n v="0"/>
    <s v=""/>
    <n v="0"/>
    <s v=""/>
    <s v=""/>
    <s v=""/>
    <m/>
    <s v=""/>
    <s v=""/>
    <s v=""/>
  </r>
  <r>
    <x v="2"/>
    <n v="1977"/>
    <m/>
    <x v="6"/>
    <x v="3"/>
    <m/>
    <m/>
    <s v=""/>
    <m/>
    <m/>
    <s v=""/>
    <m/>
    <s v=""/>
    <m/>
    <s v=""/>
    <m/>
    <s v=""/>
    <m/>
    <m/>
    <m/>
    <m/>
    <s v=""/>
    <n v="0"/>
    <s v=""/>
    <n v="0"/>
    <s v=""/>
    <s v=""/>
    <s v=""/>
    <m/>
    <s v=""/>
    <s v=""/>
    <s v=""/>
  </r>
  <r>
    <x v="2"/>
    <n v="1978"/>
    <m/>
    <x v="6"/>
    <x v="3"/>
    <m/>
    <m/>
    <s v=""/>
    <m/>
    <m/>
    <s v=""/>
    <m/>
    <s v=""/>
    <m/>
    <s v=""/>
    <m/>
    <s v=""/>
    <m/>
    <m/>
    <m/>
    <m/>
    <s v=""/>
    <n v="0"/>
    <s v=""/>
    <n v="0"/>
    <s v=""/>
    <s v=""/>
    <s v=""/>
    <m/>
    <s v=""/>
    <s v=""/>
    <s v=""/>
  </r>
  <r>
    <x v="2"/>
    <n v="1979"/>
    <m/>
    <x v="6"/>
    <x v="3"/>
    <m/>
    <m/>
    <s v=""/>
    <m/>
    <m/>
    <s v=""/>
    <m/>
    <s v=""/>
    <m/>
    <s v=""/>
    <m/>
    <s v=""/>
    <m/>
    <m/>
    <m/>
    <m/>
    <s v=""/>
    <n v="0"/>
    <s v=""/>
    <n v="0"/>
    <s v=""/>
    <s v=""/>
    <s v=""/>
    <m/>
    <s v=""/>
    <s v=""/>
    <s v=""/>
  </r>
  <r>
    <x v="2"/>
    <n v="1980"/>
    <m/>
    <x v="6"/>
    <x v="3"/>
    <m/>
    <m/>
    <s v=""/>
    <m/>
    <m/>
    <s v=""/>
    <m/>
    <s v=""/>
    <m/>
    <s v=""/>
    <m/>
    <s v=""/>
    <m/>
    <m/>
    <m/>
    <m/>
    <s v=""/>
    <n v="0"/>
    <s v=""/>
    <n v="0"/>
    <s v=""/>
    <s v=""/>
    <s v=""/>
    <m/>
    <s v=""/>
    <s v=""/>
    <s v=""/>
  </r>
  <r>
    <x v="2"/>
    <n v="1981"/>
    <m/>
    <x v="6"/>
    <x v="3"/>
    <m/>
    <m/>
    <s v=""/>
    <m/>
    <m/>
    <s v=""/>
    <m/>
    <s v=""/>
    <m/>
    <s v=""/>
    <m/>
    <s v=""/>
    <m/>
    <m/>
    <m/>
    <m/>
    <s v=""/>
    <n v="0"/>
    <s v=""/>
    <n v="0"/>
    <s v=""/>
    <s v=""/>
    <s v=""/>
    <m/>
    <s v=""/>
    <s v=""/>
    <s v=""/>
  </r>
  <r>
    <x v="2"/>
    <n v="1982"/>
    <m/>
    <x v="6"/>
    <x v="3"/>
    <m/>
    <m/>
    <s v=""/>
    <m/>
    <m/>
    <s v=""/>
    <m/>
    <s v=""/>
    <m/>
    <s v=""/>
    <m/>
    <s v=""/>
    <m/>
    <m/>
    <m/>
    <m/>
    <s v=""/>
    <n v="0"/>
    <s v=""/>
    <n v="0"/>
    <s v=""/>
    <s v=""/>
    <s v=""/>
    <m/>
    <s v=""/>
    <s v=""/>
    <s v=""/>
  </r>
  <r>
    <x v="2"/>
    <n v="1983"/>
    <m/>
    <x v="6"/>
    <x v="3"/>
    <m/>
    <m/>
    <s v=""/>
    <m/>
    <m/>
    <s v=""/>
    <m/>
    <s v=""/>
    <m/>
    <s v=""/>
    <m/>
    <s v=""/>
    <m/>
    <m/>
    <m/>
    <m/>
    <s v=""/>
    <n v="0"/>
    <s v=""/>
    <n v="0"/>
    <s v=""/>
    <s v=""/>
    <s v=""/>
    <m/>
    <s v=""/>
    <s v=""/>
    <s v=""/>
  </r>
  <r>
    <x v="2"/>
    <n v="1984"/>
    <m/>
    <x v="6"/>
    <x v="3"/>
    <m/>
    <m/>
    <s v=""/>
    <m/>
    <m/>
    <s v=""/>
    <m/>
    <s v=""/>
    <m/>
    <s v=""/>
    <m/>
    <s v=""/>
    <m/>
    <m/>
    <m/>
    <m/>
    <s v=""/>
    <n v="0"/>
    <s v=""/>
    <n v="0"/>
    <s v=""/>
    <s v=""/>
    <s v=""/>
    <m/>
    <s v=""/>
    <s v=""/>
    <s v=""/>
  </r>
  <r>
    <x v="2"/>
    <n v="1985"/>
    <m/>
    <x v="6"/>
    <x v="3"/>
    <m/>
    <m/>
    <s v=""/>
    <m/>
    <m/>
    <s v=""/>
    <m/>
    <s v=""/>
    <m/>
    <s v=""/>
    <m/>
    <s v=""/>
    <m/>
    <m/>
    <m/>
    <m/>
    <s v=""/>
    <n v="0"/>
    <s v=""/>
    <n v="0"/>
    <s v=""/>
    <s v=""/>
    <s v=""/>
    <m/>
    <s v=""/>
    <s v=""/>
    <s v=""/>
  </r>
  <r>
    <x v="2"/>
    <n v="1986"/>
    <m/>
    <x v="6"/>
    <x v="3"/>
    <m/>
    <m/>
    <s v=""/>
    <m/>
    <m/>
    <s v=""/>
    <m/>
    <s v=""/>
    <m/>
    <s v=""/>
    <m/>
    <s v=""/>
    <m/>
    <m/>
    <m/>
    <m/>
    <s v=""/>
    <n v="0"/>
    <s v=""/>
    <n v="0"/>
    <s v=""/>
    <s v=""/>
    <s v=""/>
    <m/>
    <s v=""/>
    <s v=""/>
    <s v=""/>
  </r>
  <r>
    <x v="2"/>
    <n v="1987"/>
    <m/>
    <x v="6"/>
    <x v="3"/>
    <m/>
    <m/>
    <s v=""/>
    <m/>
    <m/>
    <s v=""/>
    <m/>
    <s v=""/>
    <m/>
    <s v=""/>
    <m/>
    <s v=""/>
    <m/>
    <m/>
    <m/>
    <m/>
    <s v=""/>
    <n v="0"/>
    <s v=""/>
    <n v="0"/>
    <s v=""/>
    <s v=""/>
    <s v=""/>
    <m/>
    <s v=""/>
    <s v=""/>
    <s v=""/>
  </r>
  <r>
    <x v="2"/>
    <n v="1988"/>
    <m/>
    <x v="6"/>
    <x v="3"/>
    <m/>
    <m/>
    <s v=""/>
    <m/>
    <m/>
    <s v=""/>
    <m/>
    <s v=""/>
    <m/>
    <s v=""/>
    <m/>
    <s v=""/>
    <m/>
    <m/>
    <m/>
    <m/>
    <s v=""/>
    <n v="0"/>
    <s v=""/>
    <n v="0"/>
    <s v=""/>
    <s v=""/>
    <s v=""/>
    <m/>
    <s v=""/>
    <s v=""/>
    <s v=""/>
  </r>
  <r>
    <x v="2"/>
    <n v="1989"/>
    <m/>
    <x v="6"/>
    <x v="3"/>
    <m/>
    <m/>
    <s v=""/>
    <m/>
    <m/>
    <s v=""/>
    <m/>
    <s v=""/>
    <m/>
    <s v=""/>
    <m/>
    <s v=""/>
    <m/>
    <m/>
    <m/>
    <m/>
    <s v=""/>
    <n v="0"/>
    <s v=""/>
    <n v="0"/>
    <s v=""/>
    <s v=""/>
    <s v=""/>
    <m/>
    <s v=""/>
    <s v=""/>
    <s v=""/>
  </r>
  <r>
    <x v="2"/>
    <n v="1990"/>
    <m/>
    <x v="6"/>
    <x v="3"/>
    <m/>
    <m/>
    <s v=""/>
    <m/>
    <m/>
    <s v=""/>
    <m/>
    <s v=""/>
    <m/>
    <s v=""/>
    <m/>
    <s v=""/>
    <m/>
    <m/>
    <m/>
    <m/>
    <s v=""/>
    <n v="0"/>
    <s v=""/>
    <n v="0"/>
    <s v=""/>
    <s v=""/>
    <s v=""/>
    <m/>
    <s v=""/>
    <s v=""/>
    <s v=""/>
  </r>
  <r>
    <x v="2"/>
    <n v="1991"/>
    <m/>
    <x v="6"/>
    <x v="3"/>
    <m/>
    <m/>
    <s v=""/>
    <m/>
    <m/>
    <s v=""/>
    <m/>
    <s v=""/>
    <m/>
    <s v=""/>
    <m/>
    <s v=""/>
    <m/>
    <m/>
    <m/>
    <m/>
    <s v=""/>
    <n v="0"/>
    <s v=""/>
    <n v="0"/>
    <s v=""/>
    <s v=""/>
    <s v=""/>
    <m/>
    <s v=""/>
    <s v=""/>
    <s v=""/>
  </r>
  <r>
    <x v="2"/>
    <n v="1992"/>
    <m/>
    <x v="6"/>
    <x v="3"/>
    <m/>
    <m/>
    <s v=""/>
    <m/>
    <m/>
    <s v=""/>
    <m/>
    <s v=""/>
    <m/>
    <s v=""/>
    <m/>
    <s v=""/>
    <m/>
    <m/>
    <m/>
    <m/>
    <s v=""/>
    <n v="0"/>
    <s v=""/>
    <n v="0"/>
    <s v=""/>
    <s v=""/>
    <s v=""/>
    <m/>
    <s v=""/>
    <s v=""/>
    <s v=""/>
  </r>
  <r>
    <x v="2"/>
    <n v="1993"/>
    <m/>
    <x v="6"/>
    <x v="3"/>
    <m/>
    <m/>
    <s v=""/>
    <m/>
    <m/>
    <s v=""/>
    <m/>
    <s v=""/>
    <m/>
    <s v=""/>
    <m/>
    <s v=""/>
    <m/>
    <m/>
    <m/>
    <m/>
    <s v=""/>
    <n v="0"/>
    <s v=""/>
    <n v="0"/>
    <s v=""/>
    <s v=""/>
    <s v=""/>
    <m/>
    <s v=""/>
    <s v=""/>
    <s v=""/>
  </r>
  <r>
    <x v="2"/>
    <n v="1994"/>
    <m/>
    <x v="6"/>
    <x v="3"/>
    <m/>
    <m/>
    <s v=""/>
    <m/>
    <m/>
    <s v=""/>
    <m/>
    <s v=""/>
    <m/>
    <s v=""/>
    <m/>
    <s v=""/>
    <m/>
    <m/>
    <m/>
    <m/>
    <s v=""/>
    <n v="0"/>
    <s v=""/>
    <n v="0"/>
    <s v=""/>
    <s v=""/>
    <s v=""/>
    <m/>
    <s v=""/>
    <s v=""/>
    <s v=""/>
  </r>
  <r>
    <x v="2"/>
    <n v="1995"/>
    <m/>
    <x v="6"/>
    <x v="3"/>
    <m/>
    <m/>
    <s v=""/>
    <m/>
    <m/>
    <s v=""/>
    <m/>
    <s v=""/>
    <m/>
    <s v=""/>
    <m/>
    <s v=""/>
    <m/>
    <m/>
    <m/>
    <m/>
    <s v=""/>
    <n v="0"/>
    <s v=""/>
    <n v="0"/>
    <s v=""/>
    <s v=""/>
    <s v=""/>
    <m/>
    <s v=""/>
    <s v=""/>
    <s v=""/>
  </r>
  <r>
    <x v="2"/>
    <n v="1996"/>
    <m/>
    <x v="6"/>
    <x v="3"/>
    <m/>
    <m/>
    <s v=""/>
    <m/>
    <m/>
    <s v=""/>
    <m/>
    <s v=""/>
    <m/>
    <s v=""/>
    <m/>
    <s v=""/>
    <m/>
    <m/>
    <m/>
    <m/>
    <s v=""/>
    <n v="0"/>
    <s v=""/>
    <n v="0"/>
    <s v=""/>
    <s v=""/>
    <s v=""/>
    <m/>
    <s v=""/>
    <s v=""/>
    <s v=""/>
  </r>
  <r>
    <x v="2"/>
    <n v="1997"/>
    <m/>
    <x v="6"/>
    <x v="3"/>
    <m/>
    <m/>
    <s v=""/>
    <m/>
    <m/>
    <s v=""/>
    <m/>
    <s v=""/>
    <m/>
    <s v=""/>
    <m/>
    <s v=""/>
    <m/>
    <m/>
    <m/>
    <m/>
    <s v=""/>
    <n v="0"/>
    <s v=""/>
    <n v="0"/>
    <s v=""/>
    <s v=""/>
    <s v=""/>
    <m/>
    <s v=""/>
    <s v=""/>
    <s v=""/>
  </r>
  <r>
    <x v="2"/>
    <n v="1998"/>
    <m/>
    <x v="6"/>
    <x v="3"/>
    <m/>
    <m/>
    <s v=""/>
    <m/>
    <m/>
    <s v=""/>
    <m/>
    <s v=""/>
    <m/>
    <s v=""/>
    <m/>
    <s v=""/>
    <m/>
    <m/>
    <m/>
    <m/>
    <s v=""/>
    <n v="0"/>
    <s v=""/>
    <n v="0"/>
    <s v=""/>
    <s v=""/>
    <s v=""/>
    <m/>
    <s v=""/>
    <s v=""/>
    <s v=""/>
  </r>
  <r>
    <x v="2"/>
    <n v="1999"/>
    <m/>
    <x v="6"/>
    <x v="3"/>
    <m/>
    <m/>
    <s v=""/>
    <m/>
    <m/>
    <s v=""/>
    <m/>
    <s v=""/>
    <m/>
    <s v=""/>
    <m/>
    <s v=""/>
    <m/>
    <m/>
    <m/>
    <m/>
    <s v=""/>
    <n v="0"/>
    <s v=""/>
    <n v="0"/>
    <s v=""/>
    <s v=""/>
    <s v=""/>
    <m/>
    <s v=""/>
    <s v=""/>
    <s v=""/>
  </r>
  <r>
    <x v="2"/>
    <n v="2000"/>
    <m/>
    <x v="6"/>
    <x v="3"/>
    <m/>
    <m/>
    <s v=""/>
    <m/>
    <m/>
    <s v=""/>
    <m/>
    <s v=""/>
    <m/>
    <s v=""/>
    <m/>
    <s v=""/>
    <m/>
    <m/>
    <m/>
    <m/>
    <s v=""/>
    <n v="0"/>
    <s v=""/>
    <n v="0"/>
    <s v=""/>
    <s v=""/>
    <s v=""/>
    <m/>
    <s v=""/>
    <s v=""/>
    <s v=""/>
  </r>
  <r>
    <x v="2"/>
    <n v="2001"/>
    <m/>
    <x v="6"/>
    <x v="3"/>
    <m/>
    <m/>
    <s v=""/>
    <m/>
    <m/>
    <s v=""/>
    <m/>
    <s v=""/>
    <m/>
    <s v=""/>
    <m/>
    <s v=""/>
    <m/>
    <m/>
    <m/>
    <m/>
    <s v=""/>
    <n v="0"/>
    <s v=""/>
    <n v="0"/>
    <s v=""/>
    <s v=""/>
    <s v=""/>
    <m/>
    <s v=""/>
    <s v=""/>
    <s v=""/>
  </r>
  <r>
    <x v="2"/>
    <n v="2002"/>
    <m/>
    <x v="6"/>
    <x v="3"/>
    <m/>
    <m/>
    <s v=""/>
    <m/>
    <m/>
    <s v=""/>
    <m/>
    <s v=""/>
    <m/>
    <s v=""/>
    <m/>
    <s v=""/>
    <m/>
    <m/>
    <m/>
    <m/>
    <s v=""/>
    <n v="0"/>
    <s v=""/>
    <n v="0"/>
    <s v=""/>
    <s v=""/>
    <s v=""/>
    <m/>
    <s v=""/>
    <s v=""/>
    <s v=""/>
  </r>
  <r>
    <x v="2"/>
    <n v="2003"/>
    <m/>
    <x v="6"/>
    <x v="3"/>
    <m/>
    <m/>
    <s v=""/>
    <m/>
    <m/>
    <s v=""/>
    <m/>
    <s v=""/>
    <m/>
    <s v=""/>
    <m/>
    <s v=""/>
    <m/>
    <m/>
    <m/>
    <m/>
    <s v=""/>
    <n v="0"/>
    <s v=""/>
    <n v="0"/>
    <s v=""/>
    <s v=""/>
    <s v=""/>
    <m/>
    <s v=""/>
    <s v=""/>
    <s v=""/>
  </r>
  <r>
    <x v="2"/>
    <n v="2004"/>
    <m/>
    <x v="6"/>
    <x v="3"/>
    <m/>
    <m/>
    <s v=""/>
    <m/>
    <m/>
    <s v=""/>
    <m/>
    <s v=""/>
    <m/>
    <s v=""/>
    <m/>
    <s v=""/>
    <m/>
    <m/>
    <m/>
    <m/>
    <s v=""/>
    <n v="0"/>
    <s v=""/>
    <n v="0"/>
    <s v=""/>
    <s v=""/>
    <s v=""/>
    <m/>
    <s v=""/>
    <s v=""/>
    <s v=""/>
  </r>
  <r>
    <x v="2"/>
    <n v="2005"/>
    <m/>
    <x v="6"/>
    <x v="3"/>
    <m/>
    <m/>
    <s v=""/>
    <m/>
    <m/>
    <s v=""/>
    <m/>
    <s v=""/>
    <m/>
    <s v=""/>
    <m/>
    <s v=""/>
    <m/>
    <m/>
    <m/>
    <m/>
    <s v=""/>
    <n v="0"/>
    <s v=""/>
    <n v="0"/>
    <s v=""/>
    <s v=""/>
    <s v=""/>
    <m/>
    <s v=""/>
    <s v=""/>
    <s v=""/>
  </r>
  <r>
    <x v="2"/>
    <n v="2006"/>
    <m/>
    <x v="6"/>
    <x v="3"/>
    <m/>
    <m/>
    <s v=""/>
    <m/>
    <m/>
    <s v=""/>
    <m/>
    <s v=""/>
    <m/>
    <s v=""/>
    <m/>
    <s v=""/>
    <m/>
    <m/>
    <m/>
    <m/>
    <s v=""/>
    <n v="0"/>
    <s v=""/>
    <n v="0"/>
    <s v=""/>
    <s v=""/>
    <s v=""/>
    <m/>
    <s v=""/>
    <s v=""/>
    <s v=""/>
  </r>
  <r>
    <x v="2"/>
    <n v="2007"/>
    <m/>
    <x v="6"/>
    <x v="3"/>
    <m/>
    <m/>
    <s v=""/>
    <m/>
    <m/>
    <s v=""/>
    <m/>
    <s v=""/>
    <m/>
    <s v=""/>
    <m/>
    <s v=""/>
    <m/>
    <m/>
    <m/>
    <m/>
    <s v=""/>
    <n v="0"/>
    <s v=""/>
    <n v="0"/>
    <s v=""/>
    <s v=""/>
    <s v=""/>
    <m/>
    <s v=""/>
    <s v=""/>
    <s v=""/>
  </r>
  <r>
    <x v="2"/>
    <n v="2008"/>
    <m/>
    <x v="6"/>
    <x v="3"/>
    <m/>
    <m/>
    <s v=""/>
    <m/>
    <m/>
    <s v=""/>
    <m/>
    <s v=""/>
    <m/>
    <s v=""/>
    <m/>
    <s v=""/>
    <m/>
    <m/>
    <m/>
    <m/>
    <s v=""/>
    <n v="0"/>
    <s v=""/>
    <n v="0"/>
    <s v=""/>
    <s v=""/>
    <s v=""/>
    <m/>
    <s v=""/>
    <s v=""/>
    <s v=""/>
  </r>
  <r>
    <x v="2"/>
    <n v="2009"/>
    <m/>
    <x v="6"/>
    <x v="3"/>
    <m/>
    <m/>
    <s v=""/>
    <m/>
    <m/>
    <s v=""/>
    <m/>
    <s v=""/>
    <m/>
    <s v=""/>
    <m/>
    <s v=""/>
    <m/>
    <m/>
    <m/>
    <m/>
    <s v=""/>
    <n v="0"/>
    <s v=""/>
    <n v="0"/>
    <s v=""/>
    <s v=""/>
    <s v=""/>
    <m/>
    <s v=""/>
    <s v=""/>
    <s v=""/>
  </r>
  <r>
    <x v="2"/>
    <n v="2010"/>
    <m/>
    <x v="6"/>
    <x v="3"/>
    <m/>
    <m/>
    <s v=""/>
    <m/>
    <m/>
    <s v=""/>
    <m/>
    <s v=""/>
    <m/>
    <s v=""/>
    <m/>
    <s v=""/>
    <m/>
    <m/>
    <m/>
    <m/>
    <s v=""/>
    <n v="0"/>
    <s v=""/>
    <n v="0"/>
    <s v=""/>
    <s v=""/>
    <s v=""/>
    <m/>
    <s v=""/>
    <s v=""/>
    <s v=""/>
  </r>
  <r>
    <x v="2"/>
    <n v="2011"/>
    <m/>
    <x v="6"/>
    <x v="3"/>
    <m/>
    <m/>
    <s v=""/>
    <m/>
    <m/>
    <s v=""/>
    <m/>
    <s v=""/>
    <m/>
    <s v=""/>
    <m/>
    <s v=""/>
    <m/>
    <m/>
    <m/>
    <m/>
    <s v=""/>
    <n v="0"/>
    <s v=""/>
    <n v="0"/>
    <s v=""/>
    <s v=""/>
    <s v=""/>
    <m/>
    <s v=""/>
    <s v=""/>
    <s v=""/>
  </r>
  <r>
    <x v="2"/>
    <n v="2012"/>
    <m/>
    <x v="6"/>
    <x v="3"/>
    <m/>
    <m/>
    <s v=""/>
    <m/>
    <m/>
    <s v=""/>
    <m/>
    <s v=""/>
    <m/>
    <s v=""/>
    <m/>
    <s v=""/>
    <m/>
    <m/>
    <m/>
    <m/>
    <s v=""/>
    <n v="0"/>
    <s v=""/>
    <n v="0"/>
    <s v=""/>
    <s v=""/>
    <s v=""/>
    <m/>
    <s v=""/>
    <s v=""/>
    <s v=""/>
  </r>
  <r>
    <x v="2"/>
    <n v="2013"/>
    <m/>
    <x v="6"/>
    <x v="3"/>
    <m/>
    <m/>
    <s v=""/>
    <m/>
    <m/>
    <s v=""/>
    <m/>
    <s v=""/>
    <m/>
    <s v=""/>
    <m/>
    <s v=""/>
    <m/>
    <m/>
    <m/>
    <m/>
    <s v=""/>
    <n v="0"/>
    <s v=""/>
    <n v="0"/>
    <s v=""/>
    <s v=""/>
    <s v=""/>
    <m/>
    <s v=""/>
    <s v=""/>
    <s v=""/>
  </r>
  <r>
    <x v="2"/>
    <n v="2014"/>
    <m/>
    <x v="6"/>
    <x v="3"/>
    <m/>
    <m/>
    <s v=""/>
    <m/>
    <m/>
    <s v=""/>
    <m/>
    <s v=""/>
    <m/>
    <s v=""/>
    <m/>
    <s v=""/>
    <m/>
    <m/>
    <m/>
    <m/>
    <s v=""/>
    <n v="0"/>
    <s v=""/>
    <n v="0"/>
    <s v=""/>
    <s v=""/>
    <s v=""/>
    <m/>
    <s v=""/>
    <s v=""/>
    <s v=""/>
  </r>
  <r>
    <x v="2"/>
    <n v="2015"/>
    <m/>
    <x v="6"/>
    <x v="3"/>
    <m/>
    <m/>
    <s v=""/>
    <m/>
    <m/>
    <s v=""/>
    <m/>
    <s v=""/>
    <m/>
    <s v=""/>
    <m/>
    <s v=""/>
    <m/>
    <m/>
    <m/>
    <m/>
    <s v=""/>
    <n v="0"/>
    <s v=""/>
    <n v="0"/>
    <s v=""/>
    <s v=""/>
    <s v=""/>
    <m/>
    <s v=""/>
    <s v=""/>
    <s v=""/>
  </r>
  <r>
    <x v="2"/>
    <n v="2016"/>
    <m/>
    <x v="6"/>
    <x v="3"/>
    <m/>
    <m/>
    <s v=""/>
    <m/>
    <m/>
    <s v=""/>
    <m/>
    <s v=""/>
    <m/>
    <s v=""/>
    <m/>
    <s v=""/>
    <m/>
    <m/>
    <m/>
    <m/>
    <s v=""/>
    <n v="0"/>
    <s v=""/>
    <n v="0"/>
    <s v=""/>
    <s v=""/>
    <s v=""/>
    <m/>
    <s v=""/>
    <s v=""/>
    <s v=""/>
  </r>
  <r>
    <x v="2"/>
    <n v="2017"/>
    <m/>
    <x v="6"/>
    <x v="3"/>
    <m/>
    <m/>
    <s v=""/>
    <m/>
    <m/>
    <s v=""/>
    <m/>
    <s v=""/>
    <m/>
    <s v=""/>
    <m/>
    <s v=""/>
    <m/>
    <m/>
    <m/>
    <m/>
    <s v=""/>
    <n v="0"/>
    <s v=""/>
    <n v="0"/>
    <s v=""/>
    <s v=""/>
    <s v=""/>
    <m/>
    <s v=""/>
    <s v=""/>
    <s v=""/>
  </r>
  <r>
    <x v="2"/>
    <n v="2018"/>
    <m/>
    <x v="6"/>
    <x v="3"/>
    <m/>
    <m/>
    <s v=""/>
    <m/>
    <m/>
    <s v=""/>
    <m/>
    <s v=""/>
    <m/>
    <s v=""/>
    <m/>
    <s v=""/>
    <m/>
    <m/>
    <m/>
    <m/>
    <s v=""/>
    <n v="0"/>
    <s v=""/>
    <n v="0"/>
    <s v=""/>
    <s v=""/>
    <s v=""/>
    <m/>
    <s v=""/>
    <s v=""/>
    <s v=""/>
  </r>
  <r>
    <x v="2"/>
    <n v="2019"/>
    <m/>
    <x v="6"/>
    <x v="3"/>
    <m/>
    <m/>
    <s v=""/>
    <m/>
    <m/>
    <s v=""/>
    <m/>
    <s v=""/>
    <m/>
    <s v=""/>
    <m/>
    <s v=""/>
    <m/>
    <m/>
    <m/>
    <m/>
    <s v=""/>
    <n v="0"/>
    <s v=""/>
    <n v="0"/>
    <s v=""/>
    <s v=""/>
    <s v=""/>
    <m/>
    <s v=""/>
    <s v=""/>
    <s v=""/>
  </r>
  <r>
    <x v="2"/>
    <n v="2020"/>
    <m/>
    <x v="6"/>
    <x v="3"/>
    <m/>
    <m/>
    <s v=""/>
    <m/>
    <m/>
    <s v=""/>
    <m/>
    <s v=""/>
    <m/>
    <s v=""/>
    <m/>
    <s v=""/>
    <m/>
    <m/>
    <m/>
    <m/>
    <s v=""/>
    <n v="0"/>
    <s v=""/>
    <n v="0"/>
    <s v=""/>
    <s v=""/>
    <s v=""/>
    <m/>
    <s v=""/>
    <s v=""/>
    <s v=""/>
  </r>
  <r>
    <x v="2"/>
    <n v="2021"/>
    <m/>
    <x v="6"/>
    <x v="3"/>
    <m/>
    <m/>
    <s v=""/>
    <m/>
    <m/>
    <s v=""/>
    <m/>
    <s v=""/>
    <m/>
    <s v=""/>
    <m/>
    <s v=""/>
    <m/>
    <m/>
    <m/>
    <m/>
    <s v=""/>
    <n v="0"/>
    <s v=""/>
    <n v="0"/>
    <s v=""/>
    <s v=""/>
    <s v=""/>
    <m/>
    <s v=""/>
    <s v=""/>
    <s v=""/>
  </r>
  <r>
    <x v="2"/>
    <n v="2022"/>
    <m/>
    <x v="6"/>
    <x v="3"/>
    <m/>
    <m/>
    <s v=""/>
    <m/>
    <m/>
    <s v=""/>
    <m/>
    <s v=""/>
    <m/>
    <s v=""/>
    <m/>
    <s v=""/>
    <m/>
    <m/>
    <m/>
    <m/>
    <s v=""/>
    <n v="0"/>
    <s v=""/>
    <n v="0"/>
    <s v=""/>
    <s v=""/>
    <s v=""/>
    <m/>
    <s v=""/>
    <s v=""/>
    <s v=""/>
  </r>
  <r>
    <x v="2"/>
    <n v="2023"/>
    <m/>
    <x v="6"/>
    <x v="3"/>
    <m/>
    <m/>
    <s v=""/>
    <m/>
    <m/>
    <s v=""/>
    <m/>
    <s v=""/>
    <m/>
    <s v=""/>
    <m/>
    <s v=""/>
    <m/>
    <m/>
    <m/>
    <m/>
    <s v=""/>
    <n v="0"/>
    <s v=""/>
    <n v="0"/>
    <s v=""/>
    <s v=""/>
    <s v=""/>
    <m/>
    <s v=""/>
    <s v=""/>
    <s v=""/>
  </r>
  <r>
    <x v="2"/>
    <n v="2024"/>
    <m/>
    <x v="6"/>
    <x v="3"/>
    <m/>
    <m/>
    <s v=""/>
    <m/>
    <m/>
    <s v=""/>
    <m/>
    <s v=""/>
    <m/>
    <s v=""/>
    <m/>
    <s v=""/>
    <m/>
    <m/>
    <m/>
    <m/>
    <s v=""/>
    <n v="0"/>
    <s v=""/>
    <n v="0"/>
    <s v=""/>
    <s v=""/>
    <s v=""/>
    <m/>
    <s v=""/>
    <s v=""/>
    <s v=""/>
  </r>
  <r>
    <x v="2"/>
    <n v="2025"/>
    <m/>
    <x v="6"/>
    <x v="3"/>
    <m/>
    <m/>
    <s v=""/>
    <m/>
    <m/>
    <s v=""/>
    <m/>
    <s v=""/>
    <m/>
    <s v=""/>
    <m/>
    <s v=""/>
    <m/>
    <m/>
    <m/>
    <m/>
    <s v=""/>
    <n v="0"/>
    <s v=""/>
    <n v="0"/>
    <s v=""/>
    <s v=""/>
    <s v=""/>
    <m/>
    <s v=""/>
    <s v=""/>
    <s v=""/>
  </r>
  <r>
    <x v="2"/>
    <n v="2026"/>
    <m/>
    <x v="6"/>
    <x v="3"/>
    <m/>
    <m/>
    <s v=""/>
    <m/>
    <m/>
    <s v=""/>
    <m/>
    <s v=""/>
    <m/>
    <s v=""/>
    <m/>
    <s v=""/>
    <m/>
    <m/>
    <m/>
    <m/>
    <s v=""/>
    <n v="0"/>
    <s v=""/>
    <n v="0"/>
    <s v=""/>
    <s v=""/>
    <s v=""/>
    <m/>
    <s v=""/>
    <s v=""/>
    <s v=""/>
  </r>
  <r>
    <x v="2"/>
    <n v="2027"/>
    <m/>
    <x v="6"/>
    <x v="3"/>
    <m/>
    <m/>
    <s v=""/>
    <m/>
    <m/>
    <s v=""/>
    <m/>
    <s v=""/>
    <m/>
    <s v=""/>
    <m/>
    <s v=""/>
    <m/>
    <m/>
    <m/>
    <m/>
    <s v=""/>
    <n v="0"/>
    <s v=""/>
    <n v="0"/>
    <s v=""/>
    <s v=""/>
    <s v=""/>
    <m/>
    <s v=""/>
    <s v=""/>
    <s v=""/>
  </r>
  <r>
    <x v="2"/>
    <n v="2028"/>
    <m/>
    <x v="6"/>
    <x v="3"/>
    <m/>
    <m/>
    <s v=""/>
    <m/>
    <m/>
    <s v=""/>
    <m/>
    <s v=""/>
    <m/>
    <s v=""/>
    <m/>
    <s v=""/>
    <m/>
    <m/>
    <m/>
    <m/>
    <s v=""/>
    <n v="0"/>
    <s v=""/>
    <n v="0"/>
    <s v=""/>
    <s v=""/>
    <s v=""/>
    <m/>
    <s v=""/>
    <s v=""/>
    <s v=""/>
  </r>
  <r>
    <x v="2"/>
    <n v="2029"/>
    <m/>
    <x v="6"/>
    <x v="3"/>
    <m/>
    <m/>
    <s v=""/>
    <m/>
    <m/>
    <s v=""/>
    <m/>
    <s v=""/>
    <m/>
    <s v=""/>
    <m/>
    <s v=""/>
    <m/>
    <m/>
    <m/>
    <m/>
    <s v=""/>
    <n v="0"/>
    <s v=""/>
    <n v="0"/>
    <s v=""/>
    <s v=""/>
    <s v=""/>
    <m/>
    <s v=""/>
    <s v=""/>
    <s v=""/>
  </r>
  <r>
    <x v="2"/>
    <n v="2030"/>
    <m/>
    <x v="6"/>
    <x v="3"/>
    <m/>
    <m/>
    <s v=""/>
    <m/>
    <m/>
    <s v=""/>
    <m/>
    <s v=""/>
    <m/>
    <s v=""/>
    <m/>
    <s v=""/>
    <m/>
    <m/>
    <m/>
    <m/>
    <s v=""/>
    <n v="0"/>
    <s v=""/>
    <n v="0"/>
    <s v=""/>
    <s v=""/>
    <s v=""/>
    <m/>
    <s v=""/>
    <s v=""/>
    <s v=""/>
  </r>
  <r>
    <x v="2"/>
    <n v="2031"/>
    <m/>
    <x v="6"/>
    <x v="3"/>
    <m/>
    <m/>
    <s v=""/>
    <m/>
    <m/>
    <s v=""/>
    <m/>
    <s v=""/>
    <m/>
    <s v=""/>
    <m/>
    <s v=""/>
    <m/>
    <m/>
    <m/>
    <m/>
    <s v=""/>
    <n v="0"/>
    <s v=""/>
    <n v="0"/>
    <s v=""/>
    <s v=""/>
    <s v=""/>
    <m/>
    <s v=""/>
    <s v=""/>
    <s v=""/>
  </r>
  <r>
    <x v="2"/>
    <n v="2032"/>
    <m/>
    <x v="6"/>
    <x v="3"/>
    <m/>
    <m/>
    <s v=""/>
    <m/>
    <m/>
    <s v=""/>
    <m/>
    <s v=""/>
    <m/>
    <s v=""/>
    <m/>
    <s v=""/>
    <m/>
    <m/>
    <m/>
    <m/>
    <s v=""/>
    <n v="0"/>
    <s v=""/>
    <n v="0"/>
    <s v=""/>
    <s v=""/>
    <s v=""/>
    <m/>
    <s v=""/>
    <s v=""/>
    <s v=""/>
  </r>
  <r>
    <x v="2"/>
    <n v="2033"/>
    <m/>
    <x v="6"/>
    <x v="3"/>
    <m/>
    <m/>
    <s v=""/>
    <m/>
    <m/>
    <s v=""/>
    <m/>
    <s v=""/>
    <m/>
    <s v=""/>
    <m/>
    <s v=""/>
    <m/>
    <m/>
    <m/>
    <m/>
    <s v=""/>
    <n v="0"/>
    <s v=""/>
    <n v="0"/>
    <s v=""/>
    <s v=""/>
    <s v=""/>
    <m/>
    <s v=""/>
    <s v=""/>
    <s v=""/>
  </r>
  <r>
    <x v="2"/>
    <n v="2034"/>
    <m/>
    <x v="6"/>
    <x v="3"/>
    <m/>
    <m/>
    <s v=""/>
    <m/>
    <m/>
    <s v=""/>
    <m/>
    <s v=""/>
    <m/>
    <s v=""/>
    <m/>
    <s v=""/>
    <m/>
    <m/>
    <m/>
    <m/>
    <s v=""/>
    <n v="0"/>
    <s v=""/>
    <n v="0"/>
    <s v=""/>
    <s v=""/>
    <s v=""/>
    <m/>
    <s v=""/>
    <s v=""/>
    <s v=""/>
  </r>
  <r>
    <x v="2"/>
    <n v="2035"/>
    <m/>
    <x v="6"/>
    <x v="3"/>
    <m/>
    <m/>
    <s v=""/>
    <m/>
    <m/>
    <s v=""/>
    <m/>
    <s v=""/>
    <m/>
    <s v=""/>
    <m/>
    <s v=""/>
    <m/>
    <m/>
    <m/>
    <m/>
    <s v=""/>
    <n v="0"/>
    <s v=""/>
    <n v="0"/>
    <s v=""/>
    <s v=""/>
    <s v=""/>
    <m/>
    <s v=""/>
    <s v=""/>
    <s v=""/>
  </r>
  <r>
    <x v="2"/>
    <n v="2036"/>
    <m/>
    <x v="6"/>
    <x v="3"/>
    <m/>
    <m/>
    <s v=""/>
    <m/>
    <m/>
    <s v=""/>
    <m/>
    <s v=""/>
    <m/>
    <s v=""/>
    <m/>
    <s v=""/>
    <m/>
    <m/>
    <m/>
    <m/>
    <s v=""/>
    <n v="0"/>
    <s v=""/>
    <n v="0"/>
    <s v=""/>
    <s v=""/>
    <s v=""/>
    <m/>
    <s v=""/>
    <s v=""/>
    <s v=""/>
  </r>
  <r>
    <x v="2"/>
    <n v="2037"/>
    <m/>
    <x v="6"/>
    <x v="3"/>
    <m/>
    <m/>
    <s v=""/>
    <m/>
    <m/>
    <s v=""/>
    <m/>
    <s v=""/>
    <m/>
    <s v=""/>
    <m/>
    <s v=""/>
    <m/>
    <m/>
    <m/>
    <m/>
    <s v=""/>
    <n v="0"/>
    <s v=""/>
    <n v="0"/>
    <s v=""/>
    <s v=""/>
    <s v=""/>
    <m/>
    <s v=""/>
    <s v=""/>
    <s v=""/>
  </r>
  <r>
    <x v="2"/>
    <n v="2038"/>
    <m/>
    <x v="6"/>
    <x v="3"/>
    <m/>
    <m/>
    <s v=""/>
    <m/>
    <m/>
    <s v=""/>
    <m/>
    <s v=""/>
    <m/>
    <s v=""/>
    <m/>
    <s v=""/>
    <m/>
    <m/>
    <m/>
    <m/>
    <s v=""/>
    <n v="0"/>
    <s v=""/>
    <n v="0"/>
    <s v=""/>
    <s v=""/>
    <s v=""/>
    <m/>
    <s v=""/>
    <s v=""/>
    <s v=""/>
  </r>
  <r>
    <x v="2"/>
    <n v="2039"/>
    <m/>
    <x v="6"/>
    <x v="3"/>
    <m/>
    <m/>
    <s v=""/>
    <m/>
    <m/>
    <s v=""/>
    <m/>
    <s v=""/>
    <m/>
    <s v=""/>
    <m/>
    <s v=""/>
    <m/>
    <m/>
    <m/>
    <m/>
    <s v=""/>
    <n v="0"/>
    <s v=""/>
    <n v="0"/>
    <s v=""/>
    <s v=""/>
    <s v=""/>
    <m/>
    <s v=""/>
    <s v=""/>
    <s v=""/>
  </r>
  <r>
    <x v="2"/>
    <n v="2040"/>
    <m/>
    <x v="6"/>
    <x v="3"/>
    <m/>
    <m/>
    <s v=""/>
    <m/>
    <m/>
    <s v=""/>
    <m/>
    <s v=""/>
    <m/>
    <s v=""/>
    <m/>
    <s v=""/>
    <m/>
    <m/>
    <m/>
    <m/>
    <s v=""/>
    <n v="0"/>
    <s v=""/>
    <n v="0"/>
    <s v=""/>
    <s v=""/>
    <s v=""/>
    <m/>
    <s v=""/>
    <s v=""/>
    <s v=""/>
  </r>
  <r>
    <x v="2"/>
    <n v="2041"/>
    <m/>
    <x v="6"/>
    <x v="3"/>
    <m/>
    <m/>
    <s v=""/>
    <m/>
    <m/>
    <s v=""/>
    <m/>
    <s v=""/>
    <m/>
    <s v=""/>
    <m/>
    <s v=""/>
    <m/>
    <m/>
    <m/>
    <m/>
    <s v=""/>
    <n v="0"/>
    <s v=""/>
    <n v="0"/>
    <s v=""/>
    <s v=""/>
    <s v=""/>
    <m/>
    <s v=""/>
    <s v=""/>
    <s v=""/>
  </r>
  <r>
    <x v="2"/>
    <n v="2042"/>
    <m/>
    <x v="6"/>
    <x v="3"/>
    <m/>
    <m/>
    <s v=""/>
    <m/>
    <m/>
    <s v=""/>
    <m/>
    <s v=""/>
    <m/>
    <s v=""/>
    <m/>
    <s v=""/>
    <m/>
    <m/>
    <m/>
    <m/>
    <s v=""/>
    <n v="0"/>
    <s v=""/>
    <n v="0"/>
    <s v=""/>
    <s v=""/>
    <s v=""/>
    <m/>
    <s v=""/>
    <s v=""/>
    <s v=""/>
  </r>
  <r>
    <x v="2"/>
    <n v="2043"/>
    <m/>
    <x v="6"/>
    <x v="3"/>
    <m/>
    <m/>
    <s v=""/>
    <m/>
    <m/>
    <s v=""/>
    <m/>
    <s v=""/>
    <m/>
    <s v=""/>
    <m/>
    <s v=""/>
    <m/>
    <m/>
    <m/>
    <m/>
    <s v=""/>
    <n v="0"/>
    <s v=""/>
    <n v="0"/>
    <s v=""/>
    <s v=""/>
    <s v=""/>
    <m/>
    <s v=""/>
    <s v=""/>
    <s v=""/>
  </r>
  <r>
    <x v="2"/>
    <n v="2044"/>
    <m/>
    <x v="6"/>
    <x v="3"/>
    <m/>
    <m/>
    <s v=""/>
    <m/>
    <m/>
    <s v=""/>
    <m/>
    <s v=""/>
    <m/>
    <s v=""/>
    <m/>
    <s v=""/>
    <m/>
    <m/>
    <m/>
    <m/>
    <s v=""/>
    <n v="0"/>
    <s v=""/>
    <n v="0"/>
    <s v=""/>
    <s v=""/>
    <s v=""/>
    <m/>
    <s v=""/>
    <s v=""/>
    <s v=""/>
  </r>
  <r>
    <x v="2"/>
    <n v="2045"/>
    <m/>
    <x v="6"/>
    <x v="3"/>
    <m/>
    <m/>
    <s v=""/>
    <m/>
    <m/>
    <s v=""/>
    <m/>
    <s v=""/>
    <m/>
    <s v=""/>
    <m/>
    <s v=""/>
    <m/>
    <m/>
    <m/>
    <m/>
    <s v=""/>
    <n v="0"/>
    <s v=""/>
    <n v="0"/>
    <s v=""/>
    <s v=""/>
    <s v=""/>
    <m/>
    <s v=""/>
    <s v=""/>
    <s v=""/>
  </r>
  <r>
    <x v="2"/>
    <n v="2046"/>
    <m/>
    <x v="6"/>
    <x v="3"/>
    <m/>
    <m/>
    <s v=""/>
    <m/>
    <m/>
    <s v=""/>
    <m/>
    <s v=""/>
    <m/>
    <s v=""/>
    <m/>
    <s v=""/>
    <m/>
    <m/>
    <m/>
    <m/>
    <s v=""/>
    <n v="0"/>
    <s v=""/>
    <n v="0"/>
    <s v=""/>
    <s v=""/>
    <s v=""/>
    <m/>
    <s v=""/>
    <s v=""/>
    <s v=""/>
  </r>
  <r>
    <x v="2"/>
    <n v="2047"/>
    <m/>
    <x v="6"/>
    <x v="3"/>
    <m/>
    <m/>
    <s v=""/>
    <m/>
    <m/>
    <s v=""/>
    <m/>
    <s v=""/>
    <m/>
    <s v=""/>
    <m/>
    <s v=""/>
    <m/>
    <m/>
    <m/>
    <m/>
    <s v=""/>
    <n v="0"/>
    <s v=""/>
    <n v="0"/>
    <s v=""/>
    <s v=""/>
    <s v=""/>
    <m/>
    <s v=""/>
    <s v=""/>
    <s v=""/>
  </r>
  <r>
    <x v="2"/>
    <n v="2048"/>
    <m/>
    <x v="6"/>
    <x v="3"/>
    <m/>
    <m/>
    <s v=""/>
    <m/>
    <m/>
    <s v=""/>
    <m/>
    <s v=""/>
    <m/>
    <s v=""/>
    <m/>
    <s v=""/>
    <m/>
    <m/>
    <m/>
    <m/>
    <s v=""/>
    <n v="0"/>
    <s v=""/>
    <n v="0"/>
    <s v=""/>
    <s v=""/>
    <s v=""/>
    <m/>
    <s v=""/>
    <s v=""/>
    <s v=""/>
  </r>
  <r>
    <x v="2"/>
    <n v="2049"/>
    <m/>
    <x v="6"/>
    <x v="3"/>
    <m/>
    <m/>
    <s v=""/>
    <m/>
    <m/>
    <s v=""/>
    <m/>
    <s v=""/>
    <m/>
    <s v=""/>
    <m/>
    <s v=""/>
    <m/>
    <m/>
    <m/>
    <m/>
    <s v=""/>
    <n v="0"/>
    <s v=""/>
    <n v="0"/>
    <s v=""/>
    <s v=""/>
    <s v=""/>
    <m/>
    <s v=""/>
    <s v=""/>
    <s v=""/>
  </r>
  <r>
    <x v="2"/>
    <n v="2050"/>
    <m/>
    <x v="6"/>
    <x v="3"/>
    <m/>
    <m/>
    <s v=""/>
    <m/>
    <m/>
    <s v=""/>
    <m/>
    <s v=""/>
    <m/>
    <s v=""/>
    <m/>
    <s v=""/>
    <m/>
    <m/>
    <m/>
    <m/>
    <s v=""/>
    <n v="0"/>
    <s v=""/>
    <n v="0"/>
    <s v=""/>
    <s v=""/>
    <s v=""/>
    <m/>
    <s v=""/>
    <s v=""/>
    <s v=""/>
  </r>
  <r>
    <x v="2"/>
    <n v="2051"/>
    <m/>
    <x v="6"/>
    <x v="3"/>
    <m/>
    <m/>
    <s v=""/>
    <m/>
    <m/>
    <s v=""/>
    <m/>
    <s v=""/>
    <m/>
    <s v=""/>
    <m/>
    <s v=""/>
    <m/>
    <m/>
    <m/>
    <m/>
    <s v=""/>
    <n v="0"/>
    <s v=""/>
    <n v="0"/>
    <s v=""/>
    <s v=""/>
    <s v=""/>
    <m/>
    <s v=""/>
    <s v=""/>
    <s v=""/>
  </r>
  <r>
    <x v="2"/>
    <n v="2052"/>
    <m/>
    <x v="6"/>
    <x v="3"/>
    <m/>
    <m/>
    <s v=""/>
    <m/>
    <m/>
    <s v=""/>
    <m/>
    <s v=""/>
    <m/>
    <s v=""/>
    <m/>
    <s v=""/>
    <m/>
    <m/>
    <m/>
    <m/>
    <s v=""/>
    <n v="0"/>
    <s v=""/>
    <n v="0"/>
    <s v=""/>
    <s v=""/>
    <s v=""/>
    <m/>
    <s v=""/>
    <s v=""/>
    <s v=""/>
  </r>
  <r>
    <x v="2"/>
    <n v="2053"/>
    <m/>
    <x v="6"/>
    <x v="3"/>
    <m/>
    <m/>
    <s v=""/>
    <m/>
    <m/>
    <s v=""/>
    <m/>
    <s v=""/>
    <m/>
    <s v=""/>
    <m/>
    <s v=""/>
    <m/>
    <m/>
    <m/>
    <m/>
    <s v=""/>
    <n v="0"/>
    <s v=""/>
    <n v="0"/>
    <s v=""/>
    <s v=""/>
    <s v=""/>
    <m/>
    <s v=""/>
    <s v=""/>
    <s v=""/>
  </r>
  <r>
    <x v="2"/>
    <n v="2054"/>
    <m/>
    <x v="6"/>
    <x v="3"/>
    <m/>
    <m/>
    <s v=""/>
    <m/>
    <m/>
    <s v=""/>
    <m/>
    <s v=""/>
    <m/>
    <s v=""/>
    <m/>
    <s v=""/>
    <m/>
    <m/>
    <m/>
    <m/>
    <s v=""/>
    <n v="0"/>
    <s v=""/>
    <n v="0"/>
    <s v=""/>
    <s v=""/>
    <s v=""/>
    <m/>
    <s v=""/>
    <s v=""/>
    <s v=""/>
  </r>
  <r>
    <x v="2"/>
    <n v="2055"/>
    <m/>
    <x v="6"/>
    <x v="3"/>
    <m/>
    <m/>
    <s v=""/>
    <m/>
    <m/>
    <s v=""/>
    <m/>
    <s v=""/>
    <m/>
    <s v=""/>
    <m/>
    <s v=""/>
    <m/>
    <m/>
    <m/>
    <m/>
    <s v=""/>
    <n v="0"/>
    <s v=""/>
    <n v="0"/>
    <s v=""/>
    <s v=""/>
    <s v=""/>
    <m/>
    <s v=""/>
    <s v=""/>
    <s v=""/>
  </r>
  <r>
    <x v="2"/>
    <n v="2056"/>
    <m/>
    <x v="6"/>
    <x v="3"/>
    <m/>
    <m/>
    <s v=""/>
    <m/>
    <m/>
    <s v=""/>
    <m/>
    <s v=""/>
    <m/>
    <s v=""/>
    <m/>
    <s v=""/>
    <m/>
    <m/>
    <m/>
    <m/>
    <s v=""/>
    <n v="0"/>
    <s v=""/>
    <n v="0"/>
    <s v=""/>
    <s v=""/>
    <s v=""/>
    <m/>
    <s v=""/>
    <s v=""/>
    <s v=""/>
  </r>
  <r>
    <x v="2"/>
    <n v="2057"/>
    <m/>
    <x v="6"/>
    <x v="3"/>
    <m/>
    <m/>
    <s v=""/>
    <m/>
    <m/>
    <s v=""/>
    <m/>
    <s v=""/>
    <m/>
    <s v=""/>
    <m/>
    <s v=""/>
    <m/>
    <m/>
    <m/>
    <m/>
    <s v=""/>
    <n v="0"/>
    <s v=""/>
    <n v="0"/>
    <s v=""/>
    <s v=""/>
    <s v=""/>
    <m/>
    <s v=""/>
    <s v=""/>
    <s v=""/>
  </r>
  <r>
    <x v="2"/>
    <n v="2058"/>
    <m/>
    <x v="6"/>
    <x v="3"/>
    <m/>
    <m/>
    <s v=""/>
    <m/>
    <m/>
    <s v=""/>
    <m/>
    <s v=""/>
    <m/>
    <s v=""/>
    <m/>
    <s v=""/>
    <m/>
    <m/>
    <m/>
    <m/>
    <s v=""/>
    <n v="0"/>
    <s v=""/>
    <n v="0"/>
    <s v=""/>
    <s v=""/>
    <s v=""/>
    <m/>
    <s v=""/>
    <s v=""/>
    <s v=""/>
  </r>
  <r>
    <x v="2"/>
    <n v="2059"/>
    <m/>
    <x v="6"/>
    <x v="3"/>
    <m/>
    <m/>
    <s v=""/>
    <m/>
    <m/>
    <s v=""/>
    <m/>
    <s v=""/>
    <m/>
    <s v=""/>
    <m/>
    <s v=""/>
    <m/>
    <m/>
    <m/>
    <m/>
    <s v=""/>
    <n v="0"/>
    <s v=""/>
    <n v="0"/>
    <s v=""/>
    <s v=""/>
    <s v=""/>
    <m/>
    <s v=""/>
    <s v=""/>
    <s v=""/>
  </r>
  <r>
    <x v="2"/>
    <n v="2060"/>
    <m/>
    <x v="6"/>
    <x v="3"/>
    <m/>
    <m/>
    <s v=""/>
    <m/>
    <m/>
    <s v=""/>
    <m/>
    <s v=""/>
    <m/>
    <s v=""/>
    <m/>
    <s v=""/>
    <m/>
    <m/>
    <m/>
    <m/>
    <s v=""/>
    <n v="0"/>
    <s v=""/>
    <n v="0"/>
    <s v=""/>
    <s v=""/>
    <s v=""/>
    <m/>
    <s v=""/>
    <s v=""/>
    <s v=""/>
  </r>
  <r>
    <x v="2"/>
    <n v="2061"/>
    <m/>
    <x v="6"/>
    <x v="3"/>
    <m/>
    <m/>
    <s v=""/>
    <m/>
    <m/>
    <s v=""/>
    <m/>
    <s v=""/>
    <m/>
    <s v=""/>
    <m/>
    <s v=""/>
    <m/>
    <m/>
    <m/>
    <m/>
    <s v=""/>
    <n v="0"/>
    <s v=""/>
    <n v="0"/>
    <s v=""/>
    <s v=""/>
    <s v=""/>
    <m/>
    <s v=""/>
    <s v=""/>
    <s v=""/>
  </r>
  <r>
    <x v="2"/>
    <n v="2062"/>
    <m/>
    <x v="6"/>
    <x v="3"/>
    <m/>
    <m/>
    <s v=""/>
    <m/>
    <m/>
    <s v=""/>
    <m/>
    <s v=""/>
    <m/>
    <s v=""/>
    <m/>
    <s v=""/>
    <m/>
    <m/>
    <m/>
    <m/>
    <s v=""/>
    <n v="0"/>
    <s v=""/>
    <n v="0"/>
    <s v=""/>
    <s v=""/>
    <s v=""/>
    <m/>
    <s v=""/>
    <s v=""/>
    <s v=""/>
  </r>
  <r>
    <x v="2"/>
    <n v="2063"/>
    <m/>
    <x v="6"/>
    <x v="3"/>
    <m/>
    <m/>
    <s v=""/>
    <m/>
    <m/>
    <s v=""/>
    <m/>
    <s v=""/>
    <m/>
    <s v=""/>
    <m/>
    <s v=""/>
    <m/>
    <m/>
    <m/>
    <m/>
    <s v=""/>
    <n v="0"/>
    <s v=""/>
    <n v="0"/>
    <s v=""/>
    <s v=""/>
    <s v=""/>
    <m/>
    <s v=""/>
    <s v=""/>
    <s v=""/>
  </r>
  <r>
    <x v="2"/>
    <n v="2064"/>
    <m/>
    <x v="6"/>
    <x v="3"/>
    <m/>
    <m/>
    <s v=""/>
    <m/>
    <m/>
    <s v=""/>
    <m/>
    <s v=""/>
    <m/>
    <s v=""/>
    <m/>
    <s v=""/>
    <m/>
    <m/>
    <m/>
    <m/>
    <s v=""/>
    <n v="0"/>
    <s v=""/>
    <n v="0"/>
    <s v=""/>
    <s v=""/>
    <s v=""/>
    <m/>
    <s v=""/>
    <s v=""/>
    <s v=""/>
  </r>
  <r>
    <x v="2"/>
    <n v="2065"/>
    <m/>
    <x v="6"/>
    <x v="3"/>
    <m/>
    <m/>
    <s v=""/>
    <m/>
    <m/>
    <s v=""/>
    <m/>
    <s v=""/>
    <m/>
    <s v=""/>
    <m/>
    <s v=""/>
    <m/>
    <m/>
    <m/>
    <m/>
    <s v=""/>
    <n v="0"/>
    <s v=""/>
    <n v="0"/>
    <s v=""/>
    <s v=""/>
    <s v=""/>
    <m/>
    <s v=""/>
    <s v=""/>
    <s v=""/>
  </r>
  <r>
    <x v="2"/>
    <n v="2066"/>
    <m/>
    <x v="6"/>
    <x v="3"/>
    <m/>
    <m/>
    <s v=""/>
    <m/>
    <m/>
    <s v=""/>
    <m/>
    <s v=""/>
    <m/>
    <s v=""/>
    <m/>
    <s v=""/>
    <m/>
    <m/>
    <m/>
    <m/>
    <s v=""/>
    <n v="0"/>
    <s v=""/>
    <n v="0"/>
    <s v=""/>
    <s v=""/>
    <s v=""/>
    <m/>
    <s v=""/>
    <s v=""/>
    <s v=""/>
  </r>
  <r>
    <x v="2"/>
    <n v="2067"/>
    <m/>
    <x v="6"/>
    <x v="3"/>
    <m/>
    <m/>
    <s v=""/>
    <m/>
    <m/>
    <s v=""/>
    <m/>
    <s v=""/>
    <m/>
    <s v=""/>
    <m/>
    <s v=""/>
    <m/>
    <m/>
    <m/>
    <m/>
    <s v=""/>
    <n v="0"/>
    <s v=""/>
    <n v="0"/>
    <s v=""/>
    <s v=""/>
    <s v=""/>
    <m/>
    <s v=""/>
    <s v=""/>
    <s v=""/>
  </r>
  <r>
    <x v="2"/>
    <n v="2068"/>
    <m/>
    <x v="6"/>
    <x v="3"/>
    <m/>
    <m/>
    <s v=""/>
    <m/>
    <m/>
    <s v=""/>
    <m/>
    <s v=""/>
    <m/>
    <s v=""/>
    <m/>
    <s v=""/>
    <m/>
    <m/>
    <m/>
    <m/>
    <s v=""/>
    <n v="0"/>
    <s v=""/>
    <n v="0"/>
    <s v=""/>
    <s v=""/>
    <s v=""/>
    <m/>
    <s v=""/>
    <s v=""/>
    <s v=""/>
  </r>
  <r>
    <x v="2"/>
    <n v="2069"/>
    <m/>
    <x v="6"/>
    <x v="3"/>
    <m/>
    <m/>
    <s v=""/>
    <m/>
    <m/>
    <s v=""/>
    <m/>
    <s v=""/>
    <m/>
    <s v=""/>
    <m/>
    <s v=""/>
    <m/>
    <m/>
    <m/>
    <m/>
    <s v=""/>
    <n v="0"/>
    <s v=""/>
    <n v="0"/>
    <s v=""/>
    <s v=""/>
    <s v=""/>
    <m/>
    <s v=""/>
    <s v=""/>
    <s v=""/>
  </r>
  <r>
    <x v="2"/>
    <n v="2070"/>
    <m/>
    <x v="6"/>
    <x v="3"/>
    <m/>
    <m/>
    <s v=""/>
    <m/>
    <m/>
    <s v=""/>
    <m/>
    <s v=""/>
    <m/>
    <s v=""/>
    <m/>
    <s v=""/>
    <m/>
    <m/>
    <m/>
    <m/>
    <s v=""/>
    <n v="0"/>
    <s v=""/>
    <n v="0"/>
    <s v=""/>
    <s v=""/>
    <s v=""/>
    <m/>
    <s v=""/>
    <s v=""/>
    <s v=""/>
  </r>
  <r>
    <x v="2"/>
    <n v="2071"/>
    <m/>
    <x v="6"/>
    <x v="3"/>
    <m/>
    <m/>
    <s v=""/>
    <m/>
    <m/>
    <s v=""/>
    <m/>
    <s v=""/>
    <m/>
    <s v=""/>
    <m/>
    <s v=""/>
    <m/>
    <m/>
    <m/>
    <m/>
    <s v=""/>
    <n v="0"/>
    <s v=""/>
    <n v="0"/>
    <s v=""/>
    <s v=""/>
    <s v=""/>
    <m/>
    <s v=""/>
    <s v=""/>
    <s v=""/>
  </r>
  <r>
    <x v="2"/>
    <n v="2072"/>
    <m/>
    <x v="6"/>
    <x v="3"/>
    <m/>
    <m/>
    <s v=""/>
    <m/>
    <m/>
    <s v=""/>
    <m/>
    <s v=""/>
    <m/>
    <s v=""/>
    <m/>
    <s v=""/>
    <m/>
    <m/>
    <m/>
    <m/>
    <s v=""/>
    <n v="0"/>
    <s v=""/>
    <n v="0"/>
    <s v=""/>
    <s v=""/>
    <s v=""/>
    <m/>
    <s v=""/>
    <s v=""/>
    <s v=""/>
  </r>
  <r>
    <x v="2"/>
    <n v="2073"/>
    <m/>
    <x v="6"/>
    <x v="3"/>
    <m/>
    <m/>
    <s v=""/>
    <m/>
    <m/>
    <s v=""/>
    <m/>
    <s v=""/>
    <m/>
    <s v=""/>
    <m/>
    <s v=""/>
    <m/>
    <m/>
    <m/>
    <m/>
    <s v=""/>
    <n v="0"/>
    <s v=""/>
    <n v="0"/>
    <s v=""/>
    <s v=""/>
    <s v=""/>
    <m/>
    <s v=""/>
    <s v=""/>
    <s v=""/>
  </r>
  <r>
    <x v="2"/>
    <n v="2074"/>
    <m/>
    <x v="6"/>
    <x v="3"/>
    <m/>
    <m/>
    <s v=""/>
    <m/>
    <m/>
    <s v=""/>
    <m/>
    <s v=""/>
    <m/>
    <s v=""/>
    <m/>
    <s v=""/>
    <m/>
    <m/>
    <m/>
    <m/>
    <s v=""/>
    <n v="0"/>
    <s v=""/>
    <n v="0"/>
    <s v=""/>
    <s v=""/>
    <s v=""/>
    <m/>
    <s v=""/>
    <s v=""/>
    <s v=""/>
  </r>
  <r>
    <x v="2"/>
    <n v="2075"/>
    <m/>
    <x v="6"/>
    <x v="3"/>
    <m/>
    <m/>
    <s v=""/>
    <m/>
    <m/>
    <s v=""/>
    <m/>
    <s v=""/>
    <m/>
    <s v=""/>
    <m/>
    <s v=""/>
    <m/>
    <m/>
    <m/>
    <m/>
    <s v=""/>
    <n v="0"/>
    <s v=""/>
    <n v="0"/>
    <s v=""/>
    <s v=""/>
    <s v=""/>
    <m/>
    <s v=""/>
    <s v=""/>
    <s v=""/>
  </r>
  <r>
    <x v="2"/>
    <n v="2076"/>
    <m/>
    <x v="6"/>
    <x v="3"/>
    <m/>
    <m/>
    <s v=""/>
    <m/>
    <m/>
    <s v=""/>
    <m/>
    <s v=""/>
    <m/>
    <s v=""/>
    <m/>
    <s v=""/>
    <m/>
    <m/>
    <m/>
    <m/>
    <s v=""/>
    <n v="0"/>
    <s v=""/>
    <n v="0"/>
    <s v=""/>
    <s v=""/>
    <s v=""/>
    <m/>
    <s v=""/>
    <s v=""/>
    <s v=""/>
  </r>
  <r>
    <x v="2"/>
    <n v="2077"/>
    <m/>
    <x v="6"/>
    <x v="3"/>
    <m/>
    <m/>
    <s v=""/>
    <m/>
    <m/>
    <s v=""/>
    <m/>
    <s v=""/>
    <m/>
    <s v=""/>
    <m/>
    <s v=""/>
    <m/>
    <m/>
    <m/>
    <m/>
    <s v=""/>
    <n v="0"/>
    <s v=""/>
    <n v="0"/>
    <s v=""/>
    <s v=""/>
    <s v=""/>
    <m/>
    <s v=""/>
    <s v=""/>
    <s v=""/>
  </r>
  <r>
    <x v="2"/>
    <n v="2078"/>
    <m/>
    <x v="6"/>
    <x v="3"/>
    <m/>
    <m/>
    <s v=""/>
    <m/>
    <m/>
    <s v=""/>
    <m/>
    <s v=""/>
    <m/>
    <s v=""/>
    <m/>
    <s v=""/>
    <m/>
    <m/>
    <m/>
    <m/>
    <s v=""/>
    <n v="0"/>
    <s v=""/>
    <n v="0"/>
    <s v=""/>
    <s v=""/>
    <s v=""/>
    <m/>
    <s v=""/>
    <s v=""/>
    <s v=""/>
  </r>
  <r>
    <x v="2"/>
    <n v="2079"/>
    <m/>
    <x v="6"/>
    <x v="3"/>
    <m/>
    <m/>
    <s v=""/>
    <m/>
    <m/>
    <s v=""/>
    <m/>
    <s v=""/>
    <m/>
    <s v=""/>
    <m/>
    <s v=""/>
    <m/>
    <m/>
    <m/>
    <m/>
    <s v=""/>
    <n v="0"/>
    <s v=""/>
    <n v="0"/>
    <s v=""/>
    <s v=""/>
    <s v=""/>
    <m/>
    <s v=""/>
    <s v=""/>
    <s v=""/>
  </r>
  <r>
    <x v="2"/>
    <n v="2080"/>
    <m/>
    <x v="6"/>
    <x v="3"/>
    <m/>
    <m/>
    <s v=""/>
    <m/>
    <m/>
    <s v=""/>
    <m/>
    <s v=""/>
    <m/>
    <s v=""/>
    <m/>
    <s v=""/>
    <m/>
    <m/>
    <m/>
    <m/>
    <s v=""/>
    <n v="0"/>
    <s v=""/>
    <n v="0"/>
    <s v=""/>
    <s v=""/>
    <s v=""/>
    <m/>
    <s v=""/>
    <s v=""/>
    <s v=""/>
  </r>
  <r>
    <x v="2"/>
    <n v="2081"/>
    <m/>
    <x v="6"/>
    <x v="3"/>
    <m/>
    <m/>
    <s v=""/>
    <m/>
    <m/>
    <s v=""/>
    <m/>
    <s v=""/>
    <m/>
    <s v=""/>
    <m/>
    <s v=""/>
    <m/>
    <m/>
    <m/>
    <m/>
    <s v=""/>
    <n v="0"/>
    <s v=""/>
    <n v="0"/>
    <s v=""/>
    <s v=""/>
    <s v=""/>
    <m/>
    <s v=""/>
    <s v=""/>
    <s v=""/>
  </r>
  <r>
    <x v="2"/>
    <n v="2082"/>
    <m/>
    <x v="6"/>
    <x v="3"/>
    <m/>
    <m/>
    <s v=""/>
    <m/>
    <m/>
    <s v=""/>
    <m/>
    <s v=""/>
    <m/>
    <s v=""/>
    <m/>
    <s v=""/>
    <m/>
    <m/>
    <m/>
    <m/>
    <s v=""/>
    <n v="0"/>
    <s v=""/>
    <n v="0"/>
    <s v=""/>
    <s v=""/>
    <s v=""/>
    <m/>
    <s v=""/>
    <s v=""/>
    <s v=""/>
  </r>
  <r>
    <x v="2"/>
    <n v="2083"/>
    <m/>
    <x v="6"/>
    <x v="3"/>
    <m/>
    <m/>
    <s v=""/>
    <m/>
    <m/>
    <s v=""/>
    <m/>
    <s v=""/>
    <m/>
    <s v=""/>
    <m/>
    <s v=""/>
    <m/>
    <m/>
    <m/>
    <m/>
    <s v=""/>
    <n v="0"/>
    <s v=""/>
    <n v="0"/>
    <s v=""/>
    <s v=""/>
    <s v=""/>
    <m/>
    <s v=""/>
    <s v=""/>
    <s v=""/>
  </r>
  <r>
    <x v="2"/>
    <n v="2084"/>
    <m/>
    <x v="6"/>
    <x v="3"/>
    <m/>
    <m/>
    <s v=""/>
    <m/>
    <m/>
    <s v=""/>
    <m/>
    <s v=""/>
    <m/>
    <s v=""/>
    <m/>
    <s v=""/>
    <m/>
    <m/>
    <m/>
    <m/>
    <s v=""/>
    <n v="0"/>
    <s v=""/>
    <n v="0"/>
    <s v=""/>
    <s v=""/>
    <s v=""/>
    <m/>
    <s v=""/>
    <s v=""/>
    <s v=""/>
  </r>
  <r>
    <x v="2"/>
    <n v="2085"/>
    <m/>
    <x v="6"/>
    <x v="3"/>
    <m/>
    <m/>
    <s v=""/>
    <m/>
    <m/>
    <s v=""/>
    <m/>
    <s v=""/>
    <m/>
    <s v=""/>
    <m/>
    <s v=""/>
    <m/>
    <m/>
    <m/>
    <m/>
    <s v=""/>
    <n v="0"/>
    <s v=""/>
    <n v="0"/>
    <s v=""/>
    <s v=""/>
    <s v=""/>
    <m/>
    <s v=""/>
    <s v=""/>
    <s v=""/>
  </r>
  <r>
    <x v="2"/>
    <n v="2086"/>
    <m/>
    <x v="6"/>
    <x v="3"/>
    <m/>
    <m/>
    <s v=""/>
    <m/>
    <m/>
    <s v=""/>
    <m/>
    <s v=""/>
    <m/>
    <s v=""/>
    <m/>
    <s v=""/>
    <m/>
    <m/>
    <m/>
    <m/>
    <s v=""/>
    <n v="0"/>
    <s v=""/>
    <n v="0"/>
    <s v=""/>
    <s v=""/>
    <s v=""/>
    <m/>
    <s v=""/>
    <s v=""/>
    <s v=""/>
  </r>
  <r>
    <x v="2"/>
    <n v="2087"/>
    <m/>
    <x v="6"/>
    <x v="3"/>
    <m/>
    <m/>
    <s v=""/>
    <m/>
    <m/>
    <s v=""/>
    <m/>
    <s v=""/>
    <m/>
    <s v=""/>
    <m/>
    <s v=""/>
    <m/>
    <m/>
    <m/>
    <m/>
    <s v=""/>
    <n v="0"/>
    <s v=""/>
    <n v="0"/>
    <s v=""/>
    <s v=""/>
    <s v=""/>
    <m/>
    <s v=""/>
    <s v=""/>
    <s v=""/>
  </r>
  <r>
    <x v="2"/>
    <n v="2088"/>
    <m/>
    <x v="6"/>
    <x v="3"/>
    <m/>
    <m/>
    <s v=""/>
    <m/>
    <m/>
    <s v=""/>
    <m/>
    <s v=""/>
    <m/>
    <s v=""/>
    <m/>
    <s v=""/>
    <m/>
    <m/>
    <m/>
    <m/>
    <s v=""/>
    <n v="0"/>
    <s v=""/>
    <n v="0"/>
    <s v=""/>
    <s v=""/>
    <s v=""/>
    <m/>
    <s v=""/>
    <s v=""/>
    <s v=""/>
  </r>
  <r>
    <x v="2"/>
    <n v="2089"/>
    <m/>
    <x v="6"/>
    <x v="3"/>
    <m/>
    <m/>
    <s v=""/>
    <m/>
    <m/>
    <s v=""/>
    <m/>
    <s v=""/>
    <m/>
    <s v=""/>
    <m/>
    <s v=""/>
    <m/>
    <m/>
    <m/>
    <m/>
    <s v=""/>
    <n v="0"/>
    <s v=""/>
    <n v="0"/>
    <s v=""/>
    <s v=""/>
    <s v=""/>
    <m/>
    <s v=""/>
    <s v=""/>
    <s v=""/>
  </r>
  <r>
    <x v="2"/>
    <n v="2090"/>
    <m/>
    <x v="6"/>
    <x v="3"/>
    <m/>
    <m/>
    <s v=""/>
    <m/>
    <m/>
    <s v=""/>
    <m/>
    <s v=""/>
    <m/>
    <s v=""/>
    <m/>
    <s v=""/>
    <m/>
    <m/>
    <m/>
    <m/>
    <s v=""/>
    <n v="0"/>
    <s v=""/>
    <n v="0"/>
    <s v=""/>
    <s v=""/>
    <s v=""/>
    <m/>
    <s v=""/>
    <s v=""/>
    <s v=""/>
  </r>
  <r>
    <x v="2"/>
    <n v="2091"/>
    <m/>
    <x v="6"/>
    <x v="3"/>
    <m/>
    <m/>
    <s v=""/>
    <m/>
    <m/>
    <s v=""/>
    <m/>
    <s v=""/>
    <m/>
    <s v=""/>
    <m/>
    <s v=""/>
    <m/>
    <m/>
    <m/>
    <m/>
    <s v=""/>
    <n v="0"/>
    <s v=""/>
    <n v="0"/>
    <s v=""/>
    <s v=""/>
    <s v=""/>
    <m/>
    <s v=""/>
    <s v=""/>
    <s v=""/>
  </r>
  <r>
    <x v="2"/>
    <n v="2092"/>
    <m/>
    <x v="6"/>
    <x v="3"/>
    <m/>
    <m/>
    <s v=""/>
    <m/>
    <m/>
    <s v=""/>
    <m/>
    <s v=""/>
    <m/>
    <s v=""/>
    <m/>
    <s v=""/>
    <m/>
    <m/>
    <m/>
    <m/>
    <s v=""/>
    <n v="0"/>
    <s v=""/>
    <n v="0"/>
    <s v=""/>
    <s v=""/>
    <s v=""/>
    <m/>
    <s v=""/>
    <s v=""/>
    <s v=""/>
  </r>
  <r>
    <x v="2"/>
    <n v="2093"/>
    <m/>
    <x v="6"/>
    <x v="3"/>
    <m/>
    <m/>
    <s v=""/>
    <m/>
    <m/>
    <s v=""/>
    <m/>
    <s v=""/>
    <m/>
    <s v=""/>
    <m/>
    <s v=""/>
    <m/>
    <m/>
    <m/>
    <m/>
    <s v=""/>
    <n v="0"/>
    <s v=""/>
    <n v="0"/>
    <s v=""/>
    <s v=""/>
    <s v=""/>
    <m/>
    <s v=""/>
    <s v=""/>
    <s v=""/>
  </r>
  <r>
    <x v="2"/>
    <n v="2094"/>
    <m/>
    <x v="6"/>
    <x v="3"/>
    <m/>
    <m/>
    <s v=""/>
    <m/>
    <m/>
    <s v=""/>
    <m/>
    <s v=""/>
    <m/>
    <s v=""/>
    <m/>
    <s v=""/>
    <m/>
    <m/>
    <m/>
    <m/>
    <s v=""/>
    <n v="0"/>
    <s v=""/>
    <n v="0"/>
    <s v=""/>
    <s v=""/>
    <s v=""/>
    <m/>
    <s v=""/>
    <s v=""/>
    <s v=""/>
  </r>
  <r>
    <x v="2"/>
    <n v="2095"/>
    <m/>
    <x v="6"/>
    <x v="3"/>
    <m/>
    <m/>
    <s v=""/>
    <m/>
    <m/>
    <s v=""/>
    <m/>
    <s v=""/>
    <m/>
    <s v=""/>
    <m/>
    <s v=""/>
    <m/>
    <m/>
    <m/>
    <m/>
    <s v=""/>
    <n v="0"/>
    <s v=""/>
    <n v="0"/>
    <s v=""/>
    <s v=""/>
    <s v=""/>
    <m/>
    <s v=""/>
    <s v=""/>
    <s v=""/>
  </r>
  <r>
    <x v="2"/>
    <n v="2096"/>
    <m/>
    <x v="6"/>
    <x v="3"/>
    <m/>
    <m/>
    <s v=""/>
    <m/>
    <m/>
    <s v=""/>
    <m/>
    <s v=""/>
    <m/>
    <s v=""/>
    <m/>
    <s v=""/>
    <m/>
    <m/>
    <m/>
    <m/>
    <s v=""/>
    <n v="0"/>
    <s v=""/>
    <n v="0"/>
    <s v=""/>
    <s v=""/>
    <s v=""/>
    <m/>
    <s v=""/>
    <s v=""/>
    <s v=""/>
  </r>
  <r>
    <x v="2"/>
    <n v="2097"/>
    <m/>
    <x v="6"/>
    <x v="3"/>
    <m/>
    <m/>
    <s v=""/>
    <m/>
    <m/>
    <s v=""/>
    <m/>
    <s v=""/>
    <m/>
    <s v=""/>
    <m/>
    <s v=""/>
    <m/>
    <m/>
    <m/>
    <m/>
    <s v=""/>
    <n v="0"/>
    <s v=""/>
    <n v="0"/>
    <s v=""/>
    <s v=""/>
    <s v=""/>
    <m/>
    <s v=""/>
    <s v=""/>
    <s v=""/>
  </r>
  <r>
    <x v="2"/>
    <n v="2098"/>
    <m/>
    <x v="6"/>
    <x v="3"/>
    <m/>
    <m/>
    <s v=""/>
    <m/>
    <m/>
    <s v=""/>
    <m/>
    <s v=""/>
    <m/>
    <s v=""/>
    <m/>
    <s v=""/>
    <m/>
    <m/>
    <m/>
    <m/>
    <s v=""/>
    <n v="0"/>
    <s v=""/>
    <n v="0"/>
    <s v=""/>
    <s v=""/>
    <s v=""/>
    <m/>
    <s v=""/>
    <s v=""/>
    <s v=""/>
  </r>
  <r>
    <x v="2"/>
    <n v="2099"/>
    <m/>
    <x v="6"/>
    <x v="3"/>
    <m/>
    <m/>
    <s v=""/>
    <m/>
    <m/>
    <s v=""/>
    <m/>
    <s v=""/>
    <m/>
    <s v=""/>
    <m/>
    <s v=""/>
    <m/>
    <m/>
    <m/>
    <m/>
    <s v=""/>
    <n v="0"/>
    <s v=""/>
    <n v="0"/>
    <s v=""/>
    <s v=""/>
    <s v=""/>
    <m/>
    <s v=""/>
    <s v=""/>
    <s v=""/>
  </r>
  <r>
    <x v="2"/>
    <n v="2100"/>
    <m/>
    <x v="6"/>
    <x v="3"/>
    <m/>
    <m/>
    <s v=""/>
    <m/>
    <m/>
    <s v=""/>
    <m/>
    <s v=""/>
    <m/>
    <s v=""/>
    <m/>
    <s v=""/>
    <m/>
    <m/>
    <m/>
    <m/>
    <s v=""/>
    <n v="0"/>
    <s v=""/>
    <n v="0"/>
    <s v=""/>
    <s v=""/>
    <s v=""/>
    <m/>
    <s v=""/>
    <s v=""/>
    <s v=""/>
  </r>
  <r>
    <x v="2"/>
    <n v="2101"/>
    <m/>
    <x v="6"/>
    <x v="3"/>
    <m/>
    <m/>
    <s v=""/>
    <m/>
    <m/>
    <s v=""/>
    <m/>
    <s v=""/>
    <m/>
    <s v=""/>
    <m/>
    <s v=""/>
    <m/>
    <m/>
    <m/>
    <m/>
    <s v=""/>
    <n v="0"/>
    <s v=""/>
    <n v="0"/>
    <s v=""/>
    <s v=""/>
    <s v=""/>
    <m/>
    <s v=""/>
    <s v=""/>
    <s v=""/>
  </r>
  <r>
    <x v="2"/>
    <n v="2102"/>
    <m/>
    <x v="6"/>
    <x v="3"/>
    <m/>
    <m/>
    <s v=""/>
    <m/>
    <m/>
    <s v=""/>
    <m/>
    <s v=""/>
    <m/>
    <s v=""/>
    <m/>
    <s v=""/>
    <m/>
    <m/>
    <m/>
    <m/>
    <s v=""/>
    <n v="0"/>
    <s v=""/>
    <n v="0"/>
    <s v=""/>
    <s v=""/>
    <s v=""/>
    <m/>
    <s v=""/>
    <s v=""/>
    <s v=""/>
  </r>
  <r>
    <x v="2"/>
    <n v="2103"/>
    <m/>
    <x v="6"/>
    <x v="3"/>
    <m/>
    <m/>
    <s v=""/>
    <m/>
    <m/>
    <s v=""/>
    <m/>
    <s v=""/>
    <m/>
    <s v=""/>
    <m/>
    <s v=""/>
    <m/>
    <m/>
    <m/>
    <m/>
    <s v=""/>
    <n v="0"/>
    <s v=""/>
    <n v="0"/>
    <s v=""/>
    <s v=""/>
    <s v=""/>
    <m/>
    <s v=""/>
    <s v=""/>
    <s v=""/>
  </r>
  <r>
    <x v="2"/>
    <n v="2104"/>
    <m/>
    <x v="6"/>
    <x v="3"/>
    <m/>
    <m/>
    <s v=""/>
    <m/>
    <m/>
    <s v=""/>
    <m/>
    <s v=""/>
    <m/>
    <s v=""/>
    <m/>
    <s v=""/>
    <m/>
    <m/>
    <m/>
    <m/>
    <s v=""/>
    <n v="0"/>
    <s v=""/>
    <n v="0"/>
    <s v=""/>
    <s v=""/>
    <s v=""/>
    <m/>
    <s v=""/>
    <s v=""/>
    <s v=""/>
  </r>
  <r>
    <x v="2"/>
    <n v="2105"/>
    <m/>
    <x v="6"/>
    <x v="3"/>
    <m/>
    <m/>
    <s v=""/>
    <m/>
    <m/>
    <s v=""/>
    <m/>
    <s v=""/>
    <m/>
    <s v=""/>
    <m/>
    <s v=""/>
    <m/>
    <m/>
    <m/>
    <m/>
    <s v=""/>
    <n v="0"/>
    <s v=""/>
    <n v="0"/>
    <s v=""/>
    <s v=""/>
    <s v=""/>
    <m/>
    <s v=""/>
    <s v=""/>
    <s v=""/>
  </r>
  <r>
    <x v="2"/>
    <n v="2106"/>
    <m/>
    <x v="6"/>
    <x v="3"/>
    <m/>
    <m/>
    <s v=""/>
    <m/>
    <m/>
    <s v=""/>
    <m/>
    <s v=""/>
    <m/>
    <s v=""/>
    <m/>
    <s v=""/>
    <m/>
    <m/>
    <m/>
    <m/>
    <s v=""/>
    <n v="0"/>
    <s v=""/>
    <n v="0"/>
    <s v=""/>
    <s v=""/>
    <s v=""/>
    <m/>
    <s v=""/>
    <s v=""/>
    <s v=""/>
  </r>
  <r>
    <x v="2"/>
    <n v="2107"/>
    <m/>
    <x v="6"/>
    <x v="3"/>
    <m/>
    <m/>
    <s v=""/>
    <m/>
    <m/>
    <s v=""/>
    <m/>
    <s v=""/>
    <m/>
    <s v=""/>
    <m/>
    <s v=""/>
    <m/>
    <m/>
    <m/>
    <m/>
    <s v=""/>
    <n v="0"/>
    <s v=""/>
    <n v="0"/>
    <s v=""/>
    <s v=""/>
    <s v=""/>
    <m/>
    <s v=""/>
    <s v=""/>
    <s v=""/>
  </r>
  <r>
    <x v="2"/>
    <n v="2108"/>
    <m/>
    <x v="6"/>
    <x v="3"/>
    <m/>
    <m/>
    <s v=""/>
    <m/>
    <m/>
    <s v=""/>
    <m/>
    <s v=""/>
    <m/>
    <s v=""/>
    <m/>
    <s v=""/>
    <m/>
    <m/>
    <m/>
    <m/>
    <s v=""/>
    <n v="0"/>
    <s v=""/>
    <n v="0"/>
    <s v=""/>
    <s v=""/>
    <s v=""/>
    <m/>
    <s v=""/>
    <s v=""/>
    <s v=""/>
  </r>
  <r>
    <x v="2"/>
    <n v="2109"/>
    <m/>
    <x v="6"/>
    <x v="3"/>
    <m/>
    <m/>
    <s v=""/>
    <m/>
    <m/>
    <s v=""/>
    <m/>
    <s v=""/>
    <m/>
    <s v=""/>
    <m/>
    <s v=""/>
    <m/>
    <m/>
    <m/>
    <m/>
    <s v=""/>
    <n v="0"/>
    <s v=""/>
    <n v="0"/>
    <s v=""/>
    <s v=""/>
    <s v=""/>
    <m/>
    <s v=""/>
    <s v=""/>
    <s v=""/>
  </r>
  <r>
    <x v="2"/>
    <n v="2110"/>
    <m/>
    <x v="6"/>
    <x v="3"/>
    <m/>
    <m/>
    <s v=""/>
    <m/>
    <m/>
    <s v=""/>
    <m/>
    <s v=""/>
    <m/>
    <s v=""/>
    <m/>
    <s v=""/>
    <m/>
    <m/>
    <m/>
    <m/>
    <s v=""/>
    <n v="0"/>
    <s v=""/>
    <n v="0"/>
    <s v=""/>
    <s v=""/>
    <s v=""/>
    <m/>
    <s v=""/>
    <s v=""/>
    <s v=""/>
  </r>
  <r>
    <x v="2"/>
    <n v="2111"/>
    <m/>
    <x v="6"/>
    <x v="3"/>
    <m/>
    <m/>
    <s v=""/>
    <m/>
    <m/>
    <s v=""/>
    <m/>
    <s v=""/>
    <m/>
    <s v=""/>
    <m/>
    <s v=""/>
    <m/>
    <m/>
    <m/>
    <m/>
    <s v=""/>
    <n v="0"/>
    <s v=""/>
    <n v="0"/>
    <s v=""/>
    <s v=""/>
    <s v=""/>
    <m/>
    <s v=""/>
    <s v=""/>
    <s v=""/>
  </r>
  <r>
    <x v="2"/>
    <n v="2112"/>
    <m/>
    <x v="6"/>
    <x v="3"/>
    <m/>
    <m/>
    <s v=""/>
    <m/>
    <m/>
    <s v=""/>
    <m/>
    <s v=""/>
    <m/>
    <s v=""/>
    <m/>
    <s v=""/>
    <m/>
    <m/>
    <m/>
    <m/>
    <s v=""/>
    <n v="0"/>
    <s v=""/>
    <n v="0"/>
    <s v=""/>
    <s v=""/>
    <s v=""/>
    <m/>
    <s v=""/>
    <s v=""/>
    <s v=""/>
  </r>
  <r>
    <x v="2"/>
    <n v="2113"/>
    <m/>
    <x v="6"/>
    <x v="3"/>
    <m/>
    <m/>
    <s v=""/>
    <m/>
    <m/>
    <s v=""/>
    <m/>
    <s v=""/>
    <m/>
    <s v=""/>
    <m/>
    <s v=""/>
    <m/>
    <m/>
    <m/>
    <m/>
    <s v=""/>
    <n v="0"/>
    <s v=""/>
    <n v="0"/>
    <s v=""/>
    <s v=""/>
    <s v=""/>
    <m/>
    <s v=""/>
    <s v=""/>
    <s v=""/>
  </r>
  <r>
    <x v="2"/>
    <n v="2114"/>
    <m/>
    <x v="6"/>
    <x v="3"/>
    <m/>
    <m/>
    <s v=""/>
    <m/>
    <m/>
    <s v=""/>
    <m/>
    <s v=""/>
    <m/>
    <s v=""/>
    <m/>
    <s v=""/>
    <m/>
    <m/>
    <m/>
    <m/>
    <s v=""/>
    <n v="0"/>
    <s v=""/>
    <n v="0"/>
    <s v=""/>
    <s v=""/>
    <s v=""/>
    <m/>
    <s v=""/>
    <s v=""/>
    <s v=""/>
  </r>
  <r>
    <x v="2"/>
    <n v="2115"/>
    <m/>
    <x v="6"/>
    <x v="3"/>
    <m/>
    <m/>
    <s v=""/>
    <m/>
    <m/>
    <s v=""/>
    <m/>
    <s v=""/>
    <m/>
    <s v=""/>
    <m/>
    <s v=""/>
    <m/>
    <m/>
    <m/>
    <m/>
    <s v=""/>
    <n v="0"/>
    <s v=""/>
    <n v="0"/>
    <s v=""/>
    <s v=""/>
    <s v=""/>
    <m/>
    <s v=""/>
    <s v=""/>
    <s v=""/>
  </r>
  <r>
    <x v="2"/>
    <n v="2116"/>
    <m/>
    <x v="6"/>
    <x v="3"/>
    <m/>
    <m/>
    <s v=""/>
    <m/>
    <m/>
    <s v=""/>
    <m/>
    <s v=""/>
    <m/>
    <s v=""/>
    <m/>
    <s v=""/>
    <m/>
    <m/>
    <m/>
    <m/>
    <s v=""/>
    <n v="0"/>
    <s v=""/>
    <n v="0"/>
    <s v=""/>
    <s v=""/>
    <s v=""/>
    <m/>
    <s v=""/>
    <s v=""/>
    <s v=""/>
  </r>
  <r>
    <x v="2"/>
    <n v="2117"/>
    <m/>
    <x v="6"/>
    <x v="3"/>
    <m/>
    <m/>
    <s v=""/>
    <m/>
    <m/>
    <s v=""/>
    <m/>
    <s v=""/>
    <m/>
    <s v=""/>
    <m/>
    <s v=""/>
    <m/>
    <m/>
    <m/>
    <m/>
    <s v=""/>
    <n v="0"/>
    <s v=""/>
    <n v="0"/>
    <s v=""/>
    <s v=""/>
    <s v=""/>
    <m/>
    <s v=""/>
    <s v=""/>
    <s v=""/>
  </r>
  <r>
    <x v="2"/>
    <n v="2118"/>
    <m/>
    <x v="6"/>
    <x v="3"/>
    <m/>
    <m/>
    <s v=""/>
    <m/>
    <m/>
    <s v=""/>
    <m/>
    <s v=""/>
    <m/>
    <s v=""/>
    <m/>
    <s v=""/>
    <m/>
    <m/>
    <m/>
    <m/>
    <s v=""/>
    <n v="0"/>
    <s v=""/>
    <n v="0"/>
    <s v=""/>
    <s v=""/>
    <s v=""/>
    <m/>
    <s v=""/>
    <s v=""/>
    <s v=""/>
  </r>
  <r>
    <x v="2"/>
    <n v="2119"/>
    <m/>
    <x v="6"/>
    <x v="3"/>
    <m/>
    <m/>
    <s v=""/>
    <m/>
    <m/>
    <s v=""/>
    <m/>
    <s v=""/>
    <m/>
    <s v=""/>
    <m/>
    <s v=""/>
    <m/>
    <m/>
    <m/>
    <m/>
    <s v=""/>
    <n v="0"/>
    <s v=""/>
    <n v="0"/>
    <s v=""/>
    <s v=""/>
    <s v=""/>
    <m/>
    <s v=""/>
    <s v=""/>
    <s v=""/>
  </r>
  <r>
    <x v="2"/>
    <n v="2120"/>
    <m/>
    <x v="6"/>
    <x v="3"/>
    <m/>
    <m/>
    <s v=""/>
    <m/>
    <m/>
    <s v=""/>
    <m/>
    <s v=""/>
    <m/>
    <s v=""/>
    <m/>
    <s v=""/>
    <m/>
    <m/>
    <m/>
    <m/>
    <s v=""/>
    <n v="0"/>
    <s v=""/>
    <n v="0"/>
    <s v=""/>
    <s v=""/>
    <s v=""/>
    <m/>
    <s v=""/>
    <s v=""/>
    <s v=""/>
  </r>
  <r>
    <x v="2"/>
    <n v="2121"/>
    <m/>
    <x v="6"/>
    <x v="3"/>
    <m/>
    <m/>
    <s v=""/>
    <m/>
    <m/>
    <s v=""/>
    <m/>
    <s v=""/>
    <m/>
    <s v=""/>
    <m/>
    <s v=""/>
    <m/>
    <m/>
    <m/>
    <m/>
    <s v=""/>
    <n v="0"/>
    <s v=""/>
    <n v="0"/>
    <s v=""/>
    <s v=""/>
    <s v=""/>
    <m/>
    <s v=""/>
    <s v=""/>
    <s v=""/>
  </r>
  <r>
    <x v="2"/>
    <n v="2122"/>
    <m/>
    <x v="6"/>
    <x v="3"/>
    <m/>
    <m/>
    <s v=""/>
    <m/>
    <m/>
    <s v=""/>
    <m/>
    <s v=""/>
    <m/>
    <s v=""/>
    <m/>
    <s v=""/>
    <m/>
    <m/>
    <m/>
    <m/>
    <s v=""/>
    <n v="0"/>
    <s v=""/>
    <n v="0"/>
    <s v=""/>
    <s v=""/>
    <s v=""/>
    <m/>
    <s v=""/>
    <s v=""/>
    <s v=""/>
  </r>
  <r>
    <x v="2"/>
    <n v="2123"/>
    <m/>
    <x v="6"/>
    <x v="3"/>
    <m/>
    <m/>
    <s v=""/>
    <m/>
    <m/>
    <s v=""/>
    <m/>
    <s v=""/>
    <m/>
    <s v=""/>
    <m/>
    <s v=""/>
    <m/>
    <m/>
    <m/>
    <m/>
    <s v=""/>
    <n v="0"/>
    <s v=""/>
    <n v="0"/>
    <s v=""/>
    <s v=""/>
    <s v=""/>
    <m/>
    <s v=""/>
    <s v=""/>
    <s v=""/>
  </r>
  <r>
    <x v="2"/>
    <n v="2124"/>
    <m/>
    <x v="6"/>
    <x v="3"/>
    <m/>
    <m/>
    <s v=""/>
    <m/>
    <m/>
    <s v=""/>
    <m/>
    <s v=""/>
    <m/>
    <s v=""/>
    <m/>
    <s v=""/>
    <m/>
    <m/>
    <m/>
    <m/>
    <s v=""/>
    <n v="0"/>
    <s v=""/>
    <n v="0"/>
    <s v=""/>
    <s v=""/>
    <s v=""/>
    <m/>
    <s v=""/>
    <s v=""/>
    <s v=""/>
  </r>
  <r>
    <x v="2"/>
    <n v="2125"/>
    <m/>
    <x v="6"/>
    <x v="3"/>
    <m/>
    <m/>
    <s v=""/>
    <m/>
    <m/>
    <s v=""/>
    <m/>
    <s v=""/>
    <m/>
    <s v=""/>
    <m/>
    <s v=""/>
    <m/>
    <m/>
    <m/>
    <m/>
    <s v=""/>
    <n v="0"/>
    <s v=""/>
    <n v="0"/>
    <s v=""/>
    <s v=""/>
    <s v=""/>
    <m/>
    <s v=""/>
    <s v=""/>
    <s v=""/>
  </r>
  <r>
    <x v="2"/>
    <n v="2126"/>
    <m/>
    <x v="6"/>
    <x v="3"/>
    <m/>
    <m/>
    <s v=""/>
    <m/>
    <m/>
    <s v=""/>
    <m/>
    <s v=""/>
    <m/>
    <s v=""/>
    <m/>
    <s v=""/>
    <m/>
    <m/>
    <m/>
    <m/>
    <s v=""/>
    <n v="0"/>
    <s v=""/>
    <n v="0"/>
    <s v=""/>
    <s v=""/>
    <s v=""/>
    <m/>
    <s v=""/>
    <s v=""/>
    <s v=""/>
  </r>
  <r>
    <x v="2"/>
    <n v="2127"/>
    <m/>
    <x v="6"/>
    <x v="3"/>
    <m/>
    <m/>
    <s v=""/>
    <m/>
    <m/>
    <s v=""/>
    <m/>
    <s v=""/>
    <m/>
    <s v=""/>
    <m/>
    <s v=""/>
    <m/>
    <m/>
    <m/>
    <m/>
    <s v=""/>
    <n v="0"/>
    <s v=""/>
    <n v="0"/>
    <s v=""/>
    <s v=""/>
    <s v=""/>
    <m/>
    <s v=""/>
    <s v=""/>
    <s v=""/>
  </r>
  <r>
    <x v="2"/>
    <n v="2128"/>
    <m/>
    <x v="6"/>
    <x v="3"/>
    <m/>
    <m/>
    <s v=""/>
    <m/>
    <m/>
    <s v=""/>
    <m/>
    <s v=""/>
    <m/>
    <s v=""/>
    <m/>
    <s v=""/>
    <m/>
    <m/>
    <m/>
    <m/>
    <s v=""/>
    <n v="0"/>
    <s v=""/>
    <n v="0"/>
    <s v=""/>
    <s v=""/>
    <s v=""/>
    <m/>
    <s v=""/>
    <s v=""/>
    <s v=""/>
  </r>
  <r>
    <x v="2"/>
    <n v="2129"/>
    <m/>
    <x v="6"/>
    <x v="3"/>
    <m/>
    <m/>
    <s v=""/>
    <m/>
    <m/>
    <s v=""/>
    <m/>
    <s v=""/>
    <m/>
    <s v=""/>
    <m/>
    <s v=""/>
    <m/>
    <m/>
    <m/>
    <m/>
    <s v=""/>
    <n v="0"/>
    <s v=""/>
    <n v="0"/>
    <s v=""/>
    <s v=""/>
    <s v=""/>
    <m/>
    <s v=""/>
    <s v=""/>
    <s v=""/>
  </r>
  <r>
    <x v="2"/>
    <n v="2130"/>
    <m/>
    <x v="6"/>
    <x v="3"/>
    <m/>
    <m/>
    <s v=""/>
    <m/>
    <m/>
    <s v=""/>
    <m/>
    <s v=""/>
    <m/>
    <s v=""/>
    <m/>
    <s v=""/>
    <m/>
    <m/>
    <m/>
    <m/>
    <s v=""/>
    <n v="0"/>
    <s v=""/>
    <n v="0"/>
    <s v=""/>
    <s v=""/>
    <s v=""/>
    <m/>
    <s v=""/>
    <s v=""/>
    <s v=""/>
  </r>
  <r>
    <x v="2"/>
    <n v="2131"/>
    <m/>
    <x v="6"/>
    <x v="3"/>
    <m/>
    <m/>
    <s v=""/>
    <m/>
    <m/>
    <s v=""/>
    <m/>
    <s v=""/>
    <m/>
    <s v=""/>
    <m/>
    <s v=""/>
    <m/>
    <m/>
    <m/>
    <m/>
    <s v=""/>
    <n v="0"/>
    <s v=""/>
    <n v="0"/>
    <s v=""/>
    <s v=""/>
    <s v=""/>
    <m/>
    <s v=""/>
    <s v=""/>
    <s v=""/>
  </r>
  <r>
    <x v="2"/>
    <n v="2132"/>
    <m/>
    <x v="6"/>
    <x v="3"/>
    <m/>
    <m/>
    <s v=""/>
    <m/>
    <m/>
    <s v=""/>
    <m/>
    <s v=""/>
    <m/>
    <s v=""/>
    <m/>
    <s v=""/>
    <m/>
    <m/>
    <m/>
    <m/>
    <s v=""/>
    <n v="0"/>
    <s v=""/>
    <n v="0"/>
    <s v=""/>
    <s v=""/>
    <s v=""/>
    <m/>
    <s v=""/>
    <s v=""/>
    <s v=""/>
  </r>
  <r>
    <x v="2"/>
    <n v="2133"/>
    <m/>
    <x v="6"/>
    <x v="3"/>
    <m/>
    <m/>
    <s v=""/>
    <m/>
    <m/>
    <s v=""/>
    <m/>
    <s v=""/>
    <m/>
    <s v=""/>
    <m/>
    <s v=""/>
    <m/>
    <m/>
    <m/>
    <m/>
    <s v=""/>
    <n v="0"/>
    <s v=""/>
    <n v="0"/>
    <s v=""/>
    <s v=""/>
    <s v=""/>
    <m/>
    <s v=""/>
    <s v=""/>
    <s v=""/>
  </r>
  <r>
    <x v="2"/>
    <n v="2134"/>
    <m/>
    <x v="6"/>
    <x v="3"/>
    <m/>
    <m/>
    <s v=""/>
    <m/>
    <m/>
    <s v=""/>
    <m/>
    <s v=""/>
    <m/>
    <s v=""/>
    <m/>
    <s v=""/>
    <m/>
    <m/>
    <m/>
    <m/>
    <s v=""/>
    <n v="0"/>
    <s v=""/>
    <n v="0"/>
    <s v=""/>
    <s v=""/>
    <s v=""/>
    <m/>
    <s v=""/>
    <s v=""/>
    <s v=""/>
  </r>
  <r>
    <x v="2"/>
    <n v="2135"/>
    <m/>
    <x v="6"/>
    <x v="3"/>
    <m/>
    <m/>
    <s v=""/>
    <m/>
    <m/>
    <s v=""/>
    <m/>
    <s v=""/>
    <m/>
    <s v=""/>
    <m/>
    <s v=""/>
    <m/>
    <m/>
    <m/>
    <m/>
    <s v=""/>
    <n v="0"/>
    <s v=""/>
    <n v="0"/>
    <s v=""/>
    <s v=""/>
    <s v=""/>
    <m/>
    <s v=""/>
    <s v=""/>
    <s v=""/>
  </r>
  <r>
    <x v="2"/>
    <n v="2136"/>
    <m/>
    <x v="6"/>
    <x v="3"/>
    <m/>
    <m/>
    <s v=""/>
    <m/>
    <m/>
    <s v=""/>
    <m/>
    <s v=""/>
    <m/>
    <s v=""/>
    <m/>
    <s v=""/>
    <m/>
    <m/>
    <m/>
    <m/>
    <s v=""/>
    <n v="0"/>
    <s v=""/>
    <n v="0"/>
    <s v=""/>
    <s v=""/>
    <s v=""/>
    <m/>
    <s v=""/>
    <s v=""/>
    <s v=""/>
  </r>
  <r>
    <x v="2"/>
    <n v="2137"/>
    <m/>
    <x v="6"/>
    <x v="3"/>
    <m/>
    <m/>
    <s v=""/>
    <m/>
    <m/>
    <s v=""/>
    <m/>
    <s v=""/>
    <m/>
    <s v=""/>
    <m/>
    <s v=""/>
    <m/>
    <m/>
    <m/>
    <m/>
    <s v=""/>
    <n v="0"/>
    <s v=""/>
    <n v="0"/>
    <s v=""/>
    <s v=""/>
    <s v=""/>
    <m/>
    <s v=""/>
    <s v=""/>
    <s v=""/>
  </r>
  <r>
    <x v="2"/>
    <n v="2138"/>
    <m/>
    <x v="6"/>
    <x v="3"/>
    <m/>
    <m/>
    <s v=""/>
    <m/>
    <m/>
    <s v=""/>
    <m/>
    <s v=""/>
    <m/>
    <s v=""/>
    <m/>
    <s v=""/>
    <m/>
    <m/>
    <m/>
    <m/>
    <s v=""/>
    <n v="0"/>
    <s v=""/>
    <n v="0"/>
    <s v=""/>
    <s v=""/>
    <s v=""/>
    <m/>
    <s v=""/>
    <s v=""/>
    <s v=""/>
  </r>
  <r>
    <x v="2"/>
    <n v="2139"/>
    <m/>
    <x v="6"/>
    <x v="3"/>
    <m/>
    <m/>
    <s v=""/>
    <m/>
    <m/>
    <s v=""/>
    <m/>
    <s v=""/>
    <m/>
    <s v=""/>
    <m/>
    <s v=""/>
    <m/>
    <m/>
    <m/>
    <m/>
    <s v=""/>
    <n v="0"/>
    <s v=""/>
    <n v="0"/>
    <s v=""/>
    <s v=""/>
    <s v=""/>
    <m/>
    <s v=""/>
    <s v=""/>
    <s v=""/>
  </r>
  <r>
    <x v="2"/>
    <n v="2140"/>
    <m/>
    <x v="6"/>
    <x v="3"/>
    <m/>
    <m/>
    <s v=""/>
    <m/>
    <m/>
    <s v=""/>
    <m/>
    <s v=""/>
    <m/>
    <s v=""/>
    <m/>
    <s v=""/>
    <m/>
    <m/>
    <m/>
    <m/>
    <s v=""/>
    <n v="0"/>
    <s v=""/>
    <n v="0"/>
    <s v=""/>
    <s v=""/>
    <s v=""/>
    <m/>
    <s v=""/>
    <s v=""/>
    <s v=""/>
  </r>
  <r>
    <x v="2"/>
    <n v="2141"/>
    <m/>
    <x v="6"/>
    <x v="3"/>
    <m/>
    <m/>
    <s v=""/>
    <m/>
    <m/>
    <s v=""/>
    <m/>
    <s v=""/>
    <m/>
    <s v=""/>
    <m/>
    <s v=""/>
    <m/>
    <m/>
    <m/>
    <m/>
    <s v=""/>
    <n v="0"/>
    <s v=""/>
    <n v="0"/>
    <s v=""/>
    <s v=""/>
    <s v=""/>
    <m/>
    <s v=""/>
    <s v=""/>
    <s v=""/>
  </r>
  <r>
    <x v="2"/>
    <n v="2142"/>
    <m/>
    <x v="6"/>
    <x v="3"/>
    <m/>
    <m/>
    <s v=""/>
    <m/>
    <m/>
    <s v=""/>
    <m/>
    <s v=""/>
    <m/>
    <s v=""/>
    <m/>
    <s v=""/>
    <m/>
    <m/>
    <m/>
    <m/>
    <s v=""/>
    <n v="0"/>
    <s v=""/>
    <n v="0"/>
    <s v=""/>
    <s v=""/>
    <s v=""/>
    <m/>
    <s v=""/>
    <s v=""/>
    <s v=""/>
  </r>
  <r>
    <x v="2"/>
    <n v="2143"/>
    <m/>
    <x v="6"/>
    <x v="3"/>
    <m/>
    <m/>
    <s v=""/>
    <m/>
    <m/>
    <s v=""/>
    <m/>
    <s v=""/>
    <m/>
    <s v=""/>
    <m/>
    <s v=""/>
    <m/>
    <m/>
    <m/>
    <m/>
    <s v=""/>
    <n v="0"/>
    <s v=""/>
    <n v="0"/>
    <s v=""/>
    <s v=""/>
    <s v=""/>
    <m/>
    <s v=""/>
    <s v=""/>
    <s v=""/>
  </r>
  <r>
    <x v="2"/>
    <n v="2144"/>
    <m/>
    <x v="6"/>
    <x v="3"/>
    <m/>
    <m/>
    <s v=""/>
    <m/>
    <m/>
    <s v=""/>
    <m/>
    <s v=""/>
    <m/>
    <s v=""/>
    <m/>
    <s v=""/>
    <m/>
    <m/>
    <m/>
    <m/>
    <s v=""/>
    <n v="0"/>
    <s v=""/>
    <n v="0"/>
    <s v=""/>
    <s v=""/>
    <s v=""/>
    <m/>
    <s v=""/>
    <s v=""/>
    <s v=""/>
  </r>
  <r>
    <x v="2"/>
    <n v="2145"/>
    <m/>
    <x v="6"/>
    <x v="3"/>
    <m/>
    <m/>
    <s v=""/>
    <m/>
    <m/>
    <s v=""/>
    <m/>
    <s v=""/>
    <m/>
    <s v=""/>
    <m/>
    <s v=""/>
    <m/>
    <m/>
    <m/>
    <m/>
    <s v=""/>
    <n v="0"/>
    <s v=""/>
    <n v="0"/>
    <s v=""/>
    <s v=""/>
    <s v=""/>
    <m/>
    <s v=""/>
    <s v=""/>
    <s v=""/>
  </r>
  <r>
    <x v="2"/>
    <n v="2146"/>
    <m/>
    <x v="6"/>
    <x v="3"/>
    <m/>
    <m/>
    <s v=""/>
    <m/>
    <m/>
    <s v=""/>
    <m/>
    <s v=""/>
    <m/>
    <s v=""/>
    <m/>
    <s v=""/>
    <m/>
    <m/>
    <m/>
    <m/>
    <s v=""/>
    <n v="0"/>
    <s v=""/>
    <n v="0"/>
    <s v=""/>
    <s v=""/>
    <s v=""/>
    <m/>
    <s v=""/>
    <s v=""/>
    <s v=""/>
  </r>
  <r>
    <x v="2"/>
    <n v="2147"/>
    <m/>
    <x v="6"/>
    <x v="3"/>
    <m/>
    <m/>
    <s v=""/>
    <m/>
    <m/>
    <s v=""/>
    <m/>
    <s v=""/>
    <m/>
    <s v=""/>
    <m/>
    <s v=""/>
    <m/>
    <m/>
    <m/>
    <m/>
    <s v=""/>
    <n v="0"/>
    <s v=""/>
    <n v="0"/>
    <s v=""/>
    <s v=""/>
    <s v=""/>
    <m/>
    <s v=""/>
    <s v=""/>
    <s v=""/>
  </r>
  <r>
    <x v="2"/>
    <n v="2148"/>
    <m/>
    <x v="6"/>
    <x v="3"/>
    <m/>
    <m/>
    <s v=""/>
    <m/>
    <m/>
    <s v=""/>
    <m/>
    <s v=""/>
    <m/>
    <s v=""/>
    <m/>
    <s v=""/>
    <m/>
    <m/>
    <m/>
    <m/>
    <s v=""/>
    <n v="0"/>
    <s v=""/>
    <n v="0"/>
    <s v=""/>
    <s v=""/>
    <s v=""/>
    <m/>
    <s v=""/>
    <s v=""/>
    <s v=""/>
  </r>
  <r>
    <x v="2"/>
    <n v="2149"/>
    <m/>
    <x v="6"/>
    <x v="3"/>
    <m/>
    <m/>
    <s v=""/>
    <m/>
    <m/>
    <s v=""/>
    <m/>
    <s v=""/>
    <m/>
    <s v=""/>
    <m/>
    <s v=""/>
    <m/>
    <m/>
    <m/>
    <m/>
    <s v=""/>
    <n v="0"/>
    <s v=""/>
    <n v="0"/>
    <s v=""/>
    <s v=""/>
    <s v=""/>
    <m/>
    <s v=""/>
    <s v=""/>
    <s v=""/>
  </r>
  <r>
    <x v="2"/>
    <n v="2150"/>
    <m/>
    <x v="6"/>
    <x v="3"/>
    <m/>
    <m/>
    <s v=""/>
    <m/>
    <m/>
    <s v=""/>
    <m/>
    <s v=""/>
    <m/>
    <s v=""/>
    <m/>
    <s v=""/>
    <m/>
    <m/>
    <m/>
    <m/>
    <s v=""/>
    <n v="0"/>
    <s v=""/>
    <n v="0"/>
    <s v=""/>
    <s v=""/>
    <s v=""/>
    <m/>
    <s v=""/>
    <s v=""/>
    <s v=""/>
  </r>
  <r>
    <x v="2"/>
    <n v="2151"/>
    <m/>
    <x v="6"/>
    <x v="3"/>
    <m/>
    <m/>
    <s v=""/>
    <m/>
    <m/>
    <s v=""/>
    <m/>
    <s v=""/>
    <m/>
    <s v=""/>
    <m/>
    <s v=""/>
    <m/>
    <m/>
    <m/>
    <m/>
    <s v=""/>
    <n v="0"/>
    <s v=""/>
    <n v="0"/>
    <s v=""/>
    <s v=""/>
    <s v=""/>
    <m/>
    <s v=""/>
    <s v=""/>
    <s v=""/>
  </r>
  <r>
    <x v="2"/>
    <n v="2152"/>
    <m/>
    <x v="6"/>
    <x v="3"/>
    <m/>
    <m/>
    <s v=""/>
    <m/>
    <m/>
    <s v=""/>
    <m/>
    <s v=""/>
    <m/>
    <s v=""/>
    <m/>
    <s v=""/>
    <m/>
    <m/>
    <m/>
    <m/>
    <s v=""/>
    <n v="0"/>
    <s v=""/>
    <n v="0"/>
    <s v=""/>
    <s v=""/>
    <s v=""/>
    <m/>
    <s v=""/>
    <s v=""/>
    <s v=""/>
  </r>
  <r>
    <x v="2"/>
    <n v="2153"/>
    <m/>
    <x v="6"/>
    <x v="3"/>
    <m/>
    <m/>
    <s v=""/>
    <m/>
    <m/>
    <s v=""/>
    <m/>
    <s v=""/>
    <m/>
    <s v=""/>
    <m/>
    <s v=""/>
    <m/>
    <m/>
    <m/>
    <m/>
    <s v=""/>
    <n v="0"/>
    <s v=""/>
    <n v="0"/>
    <s v=""/>
    <s v=""/>
    <s v=""/>
    <m/>
    <s v=""/>
    <s v=""/>
    <s v=""/>
  </r>
  <r>
    <x v="2"/>
    <n v="2154"/>
    <m/>
    <x v="6"/>
    <x v="3"/>
    <m/>
    <m/>
    <s v=""/>
    <m/>
    <m/>
    <s v=""/>
    <m/>
    <s v=""/>
    <m/>
    <s v=""/>
    <m/>
    <s v=""/>
    <m/>
    <m/>
    <m/>
    <m/>
    <s v=""/>
    <n v="0"/>
    <s v=""/>
    <n v="0"/>
    <s v=""/>
    <s v=""/>
    <s v=""/>
    <m/>
    <s v=""/>
    <s v=""/>
    <s v=""/>
  </r>
  <r>
    <x v="2"/>
    <n v="2155"/>
    <m/>
    <x v="6"/>
    <x v="3"/>
    <m/>
    <m/>
    <s v=""/>
    <m/>
    <m/>
    <s v=""/>
    <m/>
    <s v=""/>
    <m/>
    <s v=""/>
    <m/>
    <s v=""/>
    <m/>
    <m/>
    <m/>
    <m/>
    <s v=""/>
    <n v="0"/>
    <s v=""/>
    <n v="0"/>
    <s v=""/>
    <s v=""/>
    <s v=""/>
    <m/>
    <s v=""/>
    <s v=""/>
    <s v=""/>
  </r>
  <r>
    <x v="2"/>
    <n v="2156"/>
    <m/>
    <x v="6"/>
    <x v="3"/>
    <m/>
    <m/>
    <s v=""/>
    <m/>
    <m/>
    <s v=""/>
    <m/>
    <s v=""/>
    <m/>
    <s v=""/>
    <m/>
    <s v=""/>
    <m/>
    <m/>
    <m/>
    <m/>
    <s v=""/>
    <n v="0"/>
    <s v=""/>
    <n v="0"/>
    <s v=""/>
    <s v=""/>
    <s v=""/>
    <m/>
    <s v=""/>
    <s v=""/>
    <s v=""/>
  </r>
  <r>
    <x v="2"/>
    <n v="2157"/>
    <m/>
    <x v="6"/>
    <x v="3"/>
    <m/>
    <m/>
    <s v=""/>
    <m/>
    <m/>
    <s v=""/>
    <m/>
    <s v=""/>
    <m/>
    <s v=""/>
    <m/>
    <s v=""/>
    <m/>
    <m/>
    <m/>
    <m/>
    <s v=""/>
    <n v="0"/>
    <s v=""/>
    <n v="0"/>
    <s v=""/>
    <s v=""/>
    <s v=""/>
    <m/>
    <s v=""/>
    <s v=""/>
    <s v=""/>
  </r>
  <r>
    <x v="2"/>
    <n v="2158"/>
    <m/>
    <x v="6"/>
    <x v="3"/>
    <m/>
    <m/>
    <s v=""/>
    <m/>
    <m/>
    <s v=""/>
    <m/>
    <s v=""/>
    <m/>
    <s v=""/>
    <m/>
    <s v=""/>
    <m/>
    <m/>
    <m/>
    <m/>
    <s v=""/>
    <n v="0"/>
    <s v=""/>
    <n v="0"/>
    <s v=""/>
    <s v=""/>
    <s v=""/>
    <m/>
    <s v=""/>
    <s v=""/>
    <s v=""/>
  </r>
  <r>
    <x v="2"/>
    <n v="2159"/>
    <m/>
    <x v="6"/>
    <x v="3"/>
    <m/>
    <m/>
    <s v=""/>
    <m/>
    <m/>
    <s v=""/>
    <m/>
    <s v=""/>
    <m/>
    <s v=""/>
    <m/>
    <s v=""/>
    <m/>
    <m/>
    <m/>
    <m/>
    <s v=""/>
    <n v="0"/>
    <s v=""/>
    <n v="0"/>
    <s v=""/>
    <s v=""/>
    <s v=""/>
    <m/>
    <s v=""/>
    <s v=""/>
    <s v=""/>
  </r>
  <r>
    <x v="2"/>
    <n v="2160"/>
    <m/>
    <x v="6"/>
    <x v="3"/>
    <m/>
    <m/>
    <s v=""/>
    <m/>
    <m/>
    <s v=""/>
    <m/>
    <s v=""/>
    <m/>
    <s v=""/>
    <m/>
    <s v=""/>
    <m/>
    <m/>
    <m/>
    <m/>
    <s v=""/>
    <n v="0"/>
    <s v=""/>
    <n v="0"/>
    <s v=""/>
    <s v=""/>
    <s v=""/>
    <m/>
    <s v=""/>
    <s v=""/>
    <s v=""/>
  </r>
  <r>
    <x v="2"/>
    <n v="2161"/>
    <m/>
    <x v="6"/>
    <x v="3"/>
    <m/>
    <m/>
    <s v=""/>
    <m/>
    <m/>
    <s v=""/>
    <m/>
    <s v=""/>
    <m/>
    <s v=""/>
    <m/>
    <s v=""/>
    <m/>
    <m/>
    <m/>
    <m/>
    <s v=""/>
    <n v="0"/>
    <s v=""/>
    <n v="0"/>
    <s v=""/>
    <s v=""/>
    <s v=""/>
    <m/>
    <s v=""/>
    <s v=""/>
    <s v=""/>
  </r>
  <r>
    <x v="2"/>
    <n v="2162"/>
    <m/>
    <x v="6"/>
    <x v="3"/>
    <m/>
    <m/>
    <s v=""/>
    <m/>
    <m/>
    <s v=""/>
    <m/>
    <s v=""/>
    <m/>
    <s v=""/>
    <m/>
    <s v=""/>
    <m/>
    <m/>
    <m/>
    <m/>
    <s v=""/>
    <n v="0"/>
    <s v=""/>
    <n v="0"/>
    <s v=""/>
    <s v=""/>
    <s v=""/>
    <m/>
    <s v=""/>
    <s v=""/>
    <s v=""/>
  </r>
  <r>
    <x v="2"/>
    <n v="2163"/>
    <m/>
    <x v="6"/>
    <x v="3"/>
    <m/>
    <m/>
    <s v=""/>
    <m/>
    <m/>
    <s v=""/>
    <m/>
    <s v=""/>
    <m/>
    <s v=""/>
    <m/>
    <s v=""/>
    <m/>
    <m/>
    <m/>
    <m/>
    <s v=""/>
    <n v="0"/>
    <s v=""/>
    <n v="0"/>
    <s v=""/>
    <s v=""/>
    <s v=""/>
    <m/>
    <s v=""/>
    <s v=""/>
    <s v=""/>
  </r>
  <r>
    <x v="2"/>
    <n v="2164"/>
    <m/>
    <x v="6"/>
    <x v="3"/>
    <m/>
    <m/>
    <s v=""/>
    <m/>
    <m/>
    <s v=""/>
    <m/>
    <s v=""/>
    <m/>
    <s v=""/>
    <m/>
    <s v=""/>
    <m/>
    <m/>
    <m/>
    <m/>
    <s v=""/>
    <n v="0"/>
    <s v=""/>
    <n v="0"/>
    <s v=""/>
    <s v=""/>
    <s v=""/>
    <m/>
    <s v=""/>
    <s v=""/>
    <s v=""/>
  </r>
  <r>
    <x v="2"/>
    <n v="2165"/>
    <m/>
    <x v="6"/>
    <x v="3"/>
    <m/>
    <m/>
    <s v=""/>
    <m/>
    <m/>
    <s v=""/>
    <m/>
    <s v=""/>
    <m/>
    <s v=""/>
    <m/>
    <s v=""/>
    <m/>
    <m/>
    <m/>
    <m/>
    <s v=""/>
    <n v="0"/>
    <s v=""/>
    <n v="0"/>
    <s v=""/>
    <s v=""/>
    <s v=""/>
    <m/>
    <s v=""/>
    <s v=""/>
    <s v=""/>
  </r>
  <r>
    <x v="2"/>
    <n v="2166"/>
    <m/>
    <x v="6"/>
    <x v="3"/>
    <m/>
    <m/>
    <s v=""/>
    <m/>
    <m/>
    <s v=""/>
    <m/>
    <s v=""/>
    <m/>
    <s v=""/>
    <m/>
    <s v=""/>
    <m/>
    <m/>
    <m/>
    <m/>
    <s v=""/>
    <n v="0"/>
    <s v=""/>
    <n v="0"/>
    <s v=""/>
    <s v=""/>
    <s v=""/>
    <m/>
    <s v=""/>
    <s v=""/>
    <s v=""/>
  </r>
  <r>
    <x v="2"/>
    <n v="2167"/>
    <m/>
    <x v="6"/>
    <x v="3"/>
    <m/>
    <m/>
    <s v=""/>
    <m/>
    <m/>
    <s v=""/>
    <m/>
    <s v=""/>
    <m/>
    <s v=""/>
    <m/>
    <s v=""/>
    <m/>
    <m/>
    <m/>
    <m/>
    <s v=""/>
    <n v="0"/>
    <s v=""/>
    <n v="0"/>
    <s v=""/>
    <s v=""/>
    <s v=""/>
    <m/>
    <s v=""/>
    <s v=""/>
    <s v=""/>
  </r>
  <r>
    <x v="2"/>
    <n v="2168"/>
    <m/>
    <x v="6"/>
    <x v="3"/>
    <m/>
    <m/>
    <s v=""/>
    <m/>
    <m/>
    <s v=""/>
    <m/>
    <s v=""/>
    <m/>
    <s v=""/>
    <m/>
    <s v=""/>
    <m/>
    <m/>
    <m/>
    <m/>
    <s v=""/>
    <n v="0"/>
    <s v=""/>
    <n v="0"/>
    <s v=""/>
    <s v=""/>
    <s v=""/>
    <m/>
    <s v=""/>
    <s v=""/>
    <s v=""/>
  </r>
  <r>
    <x v="2"/>
    <n v="2169"/>
    <m/>
    <x v="6"/>
    <x v="3"/>
    <m/>
    <m/>
    <s v=""/>
    <m/>
    <m/>
    <s v=""/>
    <m/>
    <s v=""/>
    <m/>
    <s v=""/>
    <m/>
    <s v=""/>
    <m/>
    <m/>
    <m/>
    <m/>
    <s v=""/>
    <n v="0"/>
    <s v=""/>
    <n v="0"/>
    <s v=""/>
    <s v=""/>
    <s v=""/>
    <m/>
    <s v=""/>
    <s v=""/>
    <s v=""/>
  </r>
  <r>
    <x v="2"/>
    <n v="2170"/>
    <m/>
    <x v="6"/>
    <x v="3"/>
    <m/>
    <m/>
    <s v=""/>
    <m/>
    <m/>
    <s v=""/>
    <m/>
    <s v=""/>
    <m/>
    <s v=""/>
    <m/>
    <s v=""/>
    <m/>
    <m/>
    <m/>
    <m/>
    <s v=""/>
    <n v="0"/>
    <s v=""/>
    <n v="0"/>
    <s v=""/>
    <s v=""/>
    <s v=""/>
    <m/>
    <s v=""/>
    <s v=""/>
    <s v=""/>
  </r>
  <r>
    <x v="2"/>
    <n v="2171"/>
    <m/>
    <x v="6"/>
    <x v="3"/>
    <m/>
    <m/>
    <s v=""/>
    <m/>
    <m/>
    <s v=""/>
    <m/>
    <s v=""/>
    <m/>
    <s v=""/>
    <m/>
    <s v=""/>
    <m/>
    <m/>
    <m/>
    <m/>
    <s v=""/>
    <n v="0"/>
    <s v=""/>
    <n v="0"/>
    <s v=""/>
    <s v=""/>
    <s v=""/>
    <m/>
    <s v=""/>
    <s v=""/>
    <s v=""/>
  </r>
  <r>
    <x v="2"/>
    <n v="2172"/>
    <m/>
    <x v="6"/>
    <x v="3"/>
    <m/>
    <m/>
    <s v=""/>
    <m/>
    <m/>
    <s v=""/>
    <m/>
    <s v=""/>
    <m/>
    <s v=""/>
    <m/>
    <s v=""/>
    <m/>
    <m/>
    <m/>
    <m/>
    <s v=""/>
    <n v="0"/>
    <s v=""/>
    <n v="0"/>
    <s v=""/>
    <s v=""/>
    <s v=""/>
    <m/>
    <s v=""/>
    <s v=""/>
    <s v=""/>
  </r>
  <r>
    <x v="2"/>
    <n v="2173"/>
    <m/>
    <x v="6"/>
    <x v="3"/>
    <m/>
    <m/>
    <s v=""/>
    <m/>
    <m/>
    <s v=""/>
    <m/>
    <s v=""/>
    <m/>
    <s v=""/>
    <m/>
    <s v=""/>
    <m/>
    <m/>
    <m/>
    <m/>
    <s v=""/>
    <n v="0"/>
    <s v=""/>
    <n v="0"/>
    <s v=""/>
    <s v=""/>
    <s v=""/>
    <m/>
    <s v=""/>
    <s v=""/>
    <s v=""/>
  </r>
  <r>
    <x v="2"/>
    <n v="2174"/>
    <m/>
    <x v="6"/>
    <x v="3"/>
    <m/>
    <m/>
    <s v=""/>
    <m/>
    <m/>
    <s v=""/>
    <m/>
    <s v=""/>
    <m/>
    <s v=""/>
    <m/>
    <s v=""/>
    <m/>
    <m/>
    <m/>
    <m/>
    <s v=""/>
    <n v="0"/>
    <s v=""/>
    <n v="0"/>
    <s v=""/>
    <s v=""/>
    <s v=""/>
    <m/>
    <s v=""/>
    <s v=""/>
    <s v=""/>
  </r>
  <r>
    <x v="2"/>
    <n v="2175"/>
    <m/>
    <x v="6"/>
    <x v="3"/>
    <m/>
    <m/>
    <s v=""/>
    <m/>
    <m/>
    <s v=""/>
    <m/>
    <s v=""/>
    <m/>
    <s v=""/>
    <m/>
    <s v=""/>
    <m/>
    <m/>
    <m/>
    <m/>
    <s v=""/>
    <n v="0"/>
    <s v=""/>
    <n v="0"/>
    <s v=""/>
    <s v=""/>
    <s v=""/>
    <m/>
    <s v=""/>
    <s v=""/>
    <s v=""/>
  </r>
  <r>
    <x v="2"/>
    <n v="2176"/>
    <m/>
    <x v="6"/>
    <x v="3"/>
    <m/>
    <m/>
    <s v=""/>
    <m/>
    <m/>
    <s v=""/>
    <m/>
    <s v=""/>
    <m/>
    <s v=""/>
    <m/>
    <s v=""/>
    <m/>
    <m/>
    <m/>
    <m/>
    <s v=""/>
    <n v="0"/>
    <s v=""/>
    <n v="0"/>
    <s v=""/>
    <s v=""/>
    <s v=""/>
    <m/>
    <s v=""/>
    <s v=""/>
    <s v=""/>
  </r>
  <r>
    <x v="2"/>
    <n v="2177"/>
    <m/>
    <x v="6"/>
    <x v="3"/>
    <m/>
    <m/>
    <s v=""/>
    <m/>
    <m/>
    <s v=""/>
    <m/>
    <s v=""/>
    <m/>
    <s v=""/>
    <m/>
    <s v=""/>
    <m/>
    <m/>
    <m/>
    <m/>
    <s v=""/>
    <n v="0"/>
    <s v=""/>
    <n v="0"/>
    <s v=""/>
    <s v=""/>
    <s v=""/>
    <m/>
    <s v=""/>
    <s v=""/>
    <s v=""/>
  </r>
  <r>
    <x v="2"/>
    <n v="2178"/>
    <m/>
    <x v="6"/>
    <x v="3"/>
    <m/>
    <m/>
    <s v=""/>
    <m/>
    <m/>
    <s v=""/>
    <m/>
    <s v=""/>
    <m/>
    <s v=""/>
    <m/>
    <s v=""/>
    <m/>
    <m/>
    <m/>
    <m/>
    <s v=""/>
    <n v="0"/>
    <s v=""/>
    <n v="0"/>
    <s v=""/>
    <s v=""/>
    <s v=""/>
    <m/>
    <s v=""/>
    <s v=""/>
    <s v=""/>
  </r>
  <r>
    <x v="2"/>
    <n v="2179"/>
    <m/>
    <x v="6"/>
    <x v="3"/>
    <m/>
    <m/>
    <s v=""/>
    <m/>
    <m/>
    <s v=""/>
    <m/>
    <s v=""/>
    <m/>
    <s v=""/>
    <m/>
    <s v=""/>
    <m/>
    <m/>
    <m/>
    <m/>
    <s v=""/>
    <n v="0"/>
    <s v=""/>
    <n v="0"/>
    <s v=""/>
    <s v=""/>
    <s v=""/>
    <m/>
    <s v=""/>
    <s v=""/>
    <s v=""/>
  </r>
  <r>
    <x v="2"/>
    <n v="2180"/>
    <m/>
    <x v="6"/>
    <x v="3"/>
    <m/>
    <m/>
    <s v=""/>
    <m/>
    <m/>
    <s v=""/>
    <m/>
    <s v=""/>
    <m/>
    <s v=""/>
    <m/>
    <s v=""/>
    <m/>
    <m/>
    <m/>
    <m/>
    <s v=""/>
    <n v="0"/>
    <s v=""/>
    <n v="0"/>
    <s v=""/>
    <s v=""/>
    <s v=""/>
    <m/>
    <s v=""/>
    <s v=""/>
    <s v=""/>
  </r>
  <r>
    <x v="2"/>
    <n v="2181"/>
    <m/>
    <x v="6"/>
    <x v="3"/>
    <m/>
    <m/>
    <s v=""/>
    <m/>
    <m/>
    <s v=""/>
    <m/>
    <s v=""/>
    <m/>
    <s v=""/>
    <m/>
    <s v=""/>
    <m/>
    <m/>
    <m/>
    <m/>
    <s v=""/>
    <n v="0"/>
    <s v=""/>
    <n v="0"/>
    <s v=""/>
    <s v=""/>
    <s v=""/>
    <m/>
    <s v=""/>
    <s v=""/>
    <s v=""/>
  </r>
  <r>
    <x v="2"/>
    <n v="2182"/>
    <m/>
    <x v="6"/>
    <x v="3"/>
    <m/>
    <m/>
    <s v=""/>
    <m/>
    <m/>
    <s v=""/>
    <m/>
    <s v=""/>
    <m/>
    <s v=""/>
    <m/>
    <s v=""/>
    <m/>
    <m/>
    <m/>
    <m/>
    <s v=""/>
    <n v="0"/>
    <s v=""/>
    <n v="0"/>
    <s v=""/>
    <s v=""/>
    <s v=""/>
    <m/>
    <s v=""/>
    <s v=""/>
    <s v=""/>
  </r>
  <r>
    <x v="2"/>
    <n v="2183"/>
    <m/>
    <x v="6"/>
    <x v="3"/>
    <m/>
    <m/>
    <s v=""/>
    <m/>
    <m/>
    <s v=""/>
    <m/>
    <s v=""/>
    <m/>
    <s v=""/>
    <m/>
    <s v=""/>
    <m/>
    <m/>
    <m/>
    <m/>
    <s v=""/>
    <n v="0"/>
    <s v=""/>
    <n v="0"/>
    <s v=""/>
    <s v=""/>
    <s v=""/>
    <m/>
    <s v=""/>
    <s v=""/>
    <s v=""/>
  </r>
  <r>
    <x v="2"/>
    <n v="2184"/>
    <m/>
    <x v="6"/>
    <x v="3"/>
    <m/>
    <m/>
    <s v=""/>
    <m/>
    <m/>
    <s v=""/>
    <m/>
    <s v=""/>
    <m/>
    <s v=""/>
    <m/>
    <s v=""/>
    <m/>
    <m/>
    <m/>
    <m/>
    <s v=""/>
    <n v="0"/>
    <s v=""/>
    <n v="0"/>
    <s v=""/>
    <s v=""/>
    <s v=""/>
    <m/>
    <s v=""/>
    <s v=""/>
    <s v=""/>
  </r>
  <r>
    <x v="2"/>
    <n v="2185"/>
    <m/>
    <x v="6"/>
    <x v="3"/>
    <m/>
    <m/>
    <s v=""/>
    <m/>
    <m/>
    <s v=""/>
    <m/>
    <s v=""/>
    <m/>
    <s v=""/>
    <m/>
    <s v=""/>
    <m/>
    <m/>
    <m/>
    <m/>
    <s v=""/>
    <n v="0"/>
    <s v=""/>
    <n v="0"/>
    <s v=""/>
    <s v=""/>
    <s v=""/>
    <m/>
    <s v=""/>
    <s v=""/>
    <s v=""/>
  </r>
  <r>
    <x v="2"/>
    <n v="2186"/>
    <m/>
    <x v="6"/>
    <x v="3"/>
    <m/>
    <m/>
    <s v=""/>
    <m/>
    <m/>
    <s v=""/>
    <m/>
    <s v=""/>
    <m/>
    <s v=""/>
    <m/>
    <s v=""/>
    <m/>
    <m/>
    <m/>
    <m/>
    <s v=""/>
    <n v="0"/>
    <s v=""/>
    <n v="0"/>
    <s v=""/>
    <s v=""/>
    <s v=""/>
    <m/>
    <s v=""/>
    <s v=""/>
    <s v=""/>
  </r>
  <r>
    <x v="2"/>
    <n v="2187"/>
    <m/>
    <x v="6"/>
    <x v="3"/>
    <m/>
    <m/>
    <s v=""/>
    <m/>
    <m/>
    <s v=""/>
    <m/>
    <s v=""/>
    <m/>
    <s v=""/>
    <m/>
    <s v=""/>
    <m/>
    <m/>
    <m/>
    <m/>
    <s v=""/>
    <n v="0"/>
    <s v=""/>
    <n v="0"/>
    <s v=""/>
    <s v=""/>
    <s v=""/>
    <m/>
    <s v=""/>
    <s v=""/>
    <s v=""/>
  </r>
  <r>
    <x v="2"/>
    <n v="2188"/>
    <m/>
    <x v="6"/>
    <x v="3"/>
    <m/>
    <m/>
    <s v=""/>
    <m/>
    <m/>
    <s v=""/>
    <m/>
    <s v=""/>
    <m/>
    <s v=""/>
    <m/>
    <s v=""/>
    <m/>
    <m/>
    <m/>
    <m/>
    <s v=""/>
    <n v="0"/>
    <s v=""/>
    <n v="0"/>
    <s v=""/>
    <s v=""/>
    <s v=""/>
    <m/>
    <s v=""/>
    <s v=""/>
    <s v=""/>
  </r>
  <r>
    <x v="2"/>
    <n v="2189"/>
    <m/>
    <x v="6"/>
    <x v="3"/>
    <m/>
    <m/>
    <s v=""/>
    <m/>
    <m/>
    <s v=""/>
    <m/>
    <s v=""/>
    <m/>
    <s v=""/>
    <m/>
    <s v=""/>
    <m/>
    <m/>
    <m/>
    <m/>
    <s v=""/>
    <n v="0"/>
    <s v=""/>
    <n v="0"/>
    <s v=""/>
    <s v=""/>
    <s v=""/>
    <m/>
    <s v=""/>
    <s v=""/>
    <s v=""/>
  </r>
  <r>
    <x v="2"/>
    <n v="2190"/>
    <m/>
    <x v="6"/>
    <x v="3"/>
    <m/>
    <m/>
    <s v=""/>
    <m/>
    <m/>
    <s v=""/>
    <m/>
    <s v=""/>
    <m/>
    <s v=""/>
    <m/>
    <s v=""/>
    <m/>
    <m/>
    <m/>
    <m/>
    <s v=""/>
    <n v="0"/>
    <s v=""/>
    <n v="0"/>
    <s v=""/>
    <s v=""/>
    <s v=""/>
    <m/>
    <s v=""/>
    <s v=""/>
    <s v=""/>
  </r>
  <r>
    <x v="2"/>
    <n v="2191"/>
    <m/>
    <x v="6"/>
    <x v="3"/>
    <m/>
    <m/>
    <s v=""/>
    <m/>
    <m/>
    <s v=""/>
    <m/>
    <s v=""/>
    <m/>
    <s v=""/>
    <m/>
    <s v=""/>
    <m/>
    <m/>
    <m/>
    <m/>
    <s v=""/>
    <n v="0"/>
    <s v=""/>
    <n v="0"/>
    <s v=""/>
    <s v=""/>
    <s v=""/>
    <m/>
    <s v=""/>
    <s v=""/>
    <s v=""/>
  </r>
  <r>
    <x v="2"/>
    <n v="2192"/>
    <m/>
    <x v="6"/>
    <x v="3"/>
    <m/>
    <m/>
    <s v=""/>
    <m/>
    <m/>
    <s v=""/>
    <m/>
    <s v=""/>
    <m/>
    <s v=""/>
    <m/>
    <s v=""/>
    <m/>
    <m/>
    <m/>
    <m/>
    <s v=""/>
    <n v="0"/>
    <s v=""/>
    <n v="0"/>
    <s v=""/>
    <s v=""/>
    <s v=""/>
    <m/>
    <s v=""/>
    <s v=""/>
    <s v=""/>
  </r>
  <r>
    <x v="2"/>
    <n v="2193"/>
    <m/>
    <x v="6"/>
    <x v="3"/>
    <m/>
    <m/>
    <s v=""/>
    <m/>
    <m/>
    <s v=""/>
    <m/>
    <s v=""/>
    <m/>
    <s v=""/>
    <m/>
    <s v=""/>
    <m/>
    <m/>
    <m/>
    <m/>
    <s v=""/>
    <n v="0"/>
    <s v=""/>
    <n v="0"/>
    <s v=""/>
    <s v=""/>
    <s v=""/>
    <m/>
    <s v=""/>
    <s v=""/>
    <s v=""/>
  </r>
  <r>
    <x v="2"/>
    <n v="2194"/>
    <m/>
    <x v="6"/>
    <x v="3"/>
    <m/>
    <m/>
    <s v=""/>
    <m/>
    <m/>
    <s v=""/>
    <m/>
    <s v=""/>
    <m/>
    <s v=""/>
    <m/>
    <s v=""/>
    <m/>
    <m/>
    <m/>
    <m/>
    <s v=""/>
    <n v="0"/>
    <s v=""/>
    <n v="0"/>
    <s v=""/>
    <s v=""/>
    <s v=""/>
    <m/>
    <s v=""/>
    <s v=""/>
    <s v=""/>
  </r>
  <r>
    <x v="2"/>
    <n v="2195"/>
    <m/>
    <x v="6"/>
    <x v="3"/>
    <m/>
    <m/>
    <s v=""/>
    <m/>
    <m/>
    <s v=""/>
    <m/>
    <s v=""/>
    <m/>
    <s v=""/>
    <m/>
    <s v=""/>
    <m/>
    <m/>
    <m/>
    <m/>
    <s v=""/>
    <n v="0"/>
    <s v=""/>
    <n v="0"/>
    <s v=""/>
    <s v=""/>
    <s v=""/>
    <m/>
    <s v=""/>
    <s v=""/>
    <s v=""/>
  </r>
  <r>
    <x v="2"/>
    <n v="2196"/>
    <m/>
    <x v="6"/>
    <x v="3"/>
    <m/>
    <m/>
    <s v=""/>
    <m/>
    <m/>
    <s v=""/>
    <m/>
    <s v=""/>
    <m/>
    <s v=""/>
    <m/>
    <s v=""/>
    <m/>
    <m/>
    <m/>
    <m/>
    <s v=""/>
    <n v="0"/>
    <s v=""/>
    <n v="0"/>
    <s v=""/>
    <s v=""/>
    <s v=""/>
    <m/>
    <s v=""/>
    <s v=""/>
    <s v=""/>
  </r>
  <r>
    <x v="2"/>
    <n v="2197"/>
    <m/>
    <x v="6"/>
    <x v="3"/>
    <m/>
    <m/>
    <s v=""/>
    <m/>
    <m/>
    <s v=""/>
    <m/>
    <s v=""/>
    <m/>
    <s v=""/>
    <m/>
    <s v=""/>
    <m/>
    <m/>
    <m/>
    <m/>
    <s v=""/>
    <n v="0"/>
    <s v=""/>
    <n v="0"/>
    <s v=""/>
    <s v=""/>
    <s v=""/>
    <m/>
    <s v=""/>
    <s v=""/>
    <s v=""/>
  </r>
  <r>
    <x v="2"/>
    <n v="2198"/>
    <m/>
    <x v="6"/>
    <x v="3"/>
    <m/>
    <m/>
    <s v=""/>
    <m/>
    <m/>
    <s v=""/>
    <m/>
    <s v=""/>
    <m/>
    <s v=""/>
    <m/>
    <s v=""/>
    <m/>
    <m/>
    <m/>
    <m/>
    <s v=""/>
    <n v="0"/>
    <s v=""/>
    <n v="0"/>
    <s v=""/>
    <s v=""/>
    <s v=""/>
    <m/>
    <s v=""/>
    <s v=""/>
    <s v=""/>
  </r>
  <r>
    <x v="2"/>
    <n v="2199"/>
    <m/>
    <x v="6"/>
    <x v="3"/>
    <m/>
    <m/>
    <s v=""/>
    <m/>
    <m/>
    <s v=""/>
    <m/>
    <s v=""/>
    <m/>
    <s v=""/>
    <m/>
    <s v=""/>
    <m/>
    <m/>
    <m/>
    <m/>
    <s v=""/>
    <n v="0"/>
    <s v=""/>
    <n v="0"/>
    <s v=""/>
    <s v=""/>
    <s v=""/>
    <m/>
    <s v=""/>
    <s v=""/>
    <s v=""/>
  </r>
  <r>
    <x v="2"/>
    <n v="2200"/>
    <m/>
    <x v="6"/>
    <x v="3"/>
    <m/>
    <m/>
    <s v=""/>
    <m/>
    <m/>
    <s v=""/>
    <m/>
    <s v=""/>
    <m/>
    <s v=""/>
    <m/>
    <s v=""/>
    <m/>
    <m/>
    <m/>
    <m/>
    <s v=""/>
    <n v="0"/>
    <s v=""/>
    <n v="0"/>
    <s v=""/>
    <s v=""/>
    <s v=""/>
    <m/>
    <s v=""/>
    <s v=""/>
    <s v=""/>
  </r>
  <r>
    <x v="2"/>
    <n v="2201"/>
    <m/>
    <x v="6"/>
    <x v="3"/>
    <m/>
    <m/>
    <s v=""/>
    <m/>
    <m/>
    <s v=""/>
    <m/>
    <s v=""/>
    <m/>
    <s v=""/>
    <m/>
    <s v=""/>
    <m/>
    <m/>
    <m/>
    <m/>
    <s v=""/>
    <n v="0"/>
    <s v=""/>
    <n v="0"/>
    <s v=""/>
    <s v=""/>
    <s v=""/>
    <m/>
    <s v=""/>
    <s v=""/>
    <s v=""/>
  </r>
  <r>
    <x v="2"/>
    <n v="2202"/>
    <m/>
    <x v="6"/>
    <x v="3"/>
    <m/>
    <m/>
    <s v=""/>
    <m/>
    <m/>
    <s v=""/>
    <m/>
    <s v=""/>
    <m/>
    <s v=""/>
    <m/>
    <s v=""/>
    <m/>
    <m/>
    <m/>
    <m/>
    <s v=""/>
    <n v="0"/>
    <s v=""/>
    <n v="0"/>
    <s v=""/>
    <s v=""/>
    <s v=""/>
    <m/>
    <s v=""/>
    <s v=""/>
    <s v=""/>
  </r>
  <r>
    <x v="2"/>
    <n v="2203"/>
    <m/>
    <x v="6"/>
    <x v="3"/>
    <m/>
    <m/>
    <s v=""/>
    <m/>
    <m/>
    <s v=""/>
    <m/>
    <s v=""/>
    <m/>
    <s v=""/>
    <m/>
    <s v=""/>
    <m/>
    <m/>
    <m/>
    <m/>
    <s v=""/>
    <n v="0"/>
    <s v=""/>
    <n v="0"/>
    <s v=""/>
    <s v=""/>
    <s v=""/>
    <m/>
    <s v=""/>
    <s v=""/>
    <s v=""/>
  </r>
  <r>
    <x v="2"/>
    <n v="2204"/>
    <m/>
    <x v="6"/>
    <x v="3"/>
    <m/>
    <m/>
    <s v=""/>
    <m/>
    <m/>
    <s v=""/>
    <m/>
    <s v=""/>
    <m/>
    <s v=""/>
    <m/>
    <s v=""/>
    <m/>
    <m/>
    <m/>
    <m/>
    <s v=""/>
    <n v="0"/>
    <s v=""/>
    <n v="0"/>
    <s v=""/>
    <s v=""/>
    <s v=""/>
    <m/>
    <s v=""/>
    <s v=""/>
    <s v=""/>
  </r>
  <r>
    <x v="2"/>
    <n v="2205"/>
    <m/>
    <x v="6"/>
    <x v="3"/>
    <m/>
    <m/>
    <s v=""/>
    <m/>
    <m/>
    <s v=""/>
    <m/>
    <s v=""/>
    <m/>
    <s v=""/>
    <m/>
    <s v=""/>
    <m/>
    <m/>
    <m/>
    <m/>
    <s v=""/>
    <n v="0"/>
    <s v=""/>
    <n v="0"/>
    <s v=""/>
    <s v=""/>
    <s v=""/>
    <m/>
    <s v=""/>
    <s v=""/>
    <s v=""/>
  </r>
  <r>
    <x v="2"/>
    <n v="2206"/>
    <m/>
    <x v="6"/>
    <x v="3"/>
    <m/>
    <m/>
    <s v=""/>
    <m/>
    <m/>
    <s v=""/>
    <m/>
    <s v=""/>
    <m/>
    <s v=""/>
    <m/>
    <s v=""/>
    <m/>
    <m/>
    <m/>
    <m/>
    <s v=""/>
    <n v="0"/>
    <s v=""/>
    <n v="0"/>
    <s v=""/>
    <s v=""/>
    <s v=""/>
    <m/>
    <s v=""/>
    <s v=""/>
    <s v=""/>
  </r>
  <r>
    <x v="2"/>
    <n v="2207"/>
    <m/>
    <x v="6"/>
    <x v="3"/>
    <m/>
    <m/>
    <s v=""/>
    <m/>
    <m/>
    <s v=""/>
    <m/>
    <s v=""/>
    <m/>
    <s v=""/>
    <m/>
    <s v=""/>
    <m/>
    <m/>
    <m/>
    <m/>
    <s v=""/>
    <n v="0"/>
    <s v=""/>
    <n v="0"/>
    <s v=""/>
    <s v=""/>
    <s v=""/>
    <m/>
    <s v=""/>
    <s v=""/>
    <s v=""/>
  </r>
  <r>
    <x v="2"/>
    <n v="2208"/>
    <m/>
    <x v="6"/>
    <x v="3"/>
    <m/>
    <m/>
    <s v=""/>
    <m/>
    <m/>
    <s v=""/>
    <m/>
    <s v=""/>
    <m/>
    <s v=""/>
    <m/>
    <s v=""/>
    <m/>
    <m/>
    <m/>
    <m/>
    <s v=""/>
    <n v="0"/>
    <s v=""/>
    <n v="0"/>
    <s v=""/>
    <s v=""/>
    <s v=""/>
    <m/>
    <s v=""/>
    <s v=""/>
    <s v=""/>
  </r>
  <r>
    <x v="2"/>
    <n v="2209"/>
    <m/>
    <x v="6"/>
    <x v="3"/>
    <m/>
    <m/>
    <s v=""/>
    <m/>
    <m/>
    <s v=""/>
    <m/>
    <s v=""/>
    <m/>
    <s v=""/>
    <m/>
    <s v=""/>
    <m/>
    <m/>
    <m/>
    <m/>
    <s v=""/>
    <n v="0"/>
    <s v=""/>
    <n v="0"/>
    <s v=""/>
    <s v=""/>
    <s v=""/>
    <m/>
    <s v=""/>
    <s v=""/>
    <s v=""/>
  </r>
  <r>
    <x v="2"/>
    <n v="2210"/>
    <m/>
    <x v="6"/>
    <x v="3"/>
    <m/>
    <m/>
    <s v=""/>
    <m/>
    <m/>
    <s v=""/>
    <m/>
    <s v=""/>
    <m/>
    <s v=""/>
    <m/>
    <s v=""/>
    <m/>
    <m/>
    <m/>
    <m/>
    <s v=""/>
    <n v="0"/>
    <s v=""/>
    <n v="0"/>
    <s v=""/>
    <s v=""/>
    <s v=""/>
    <m/>
    <s v=""/>
    <s v=""/>
    <s v=""/>
  </r>
  <r>
    <x v="2"/>
    <n v="2211"/>
    <m/>
    <x v="6"/>
    <x v="3"/>
    <m/>
    <m/>
    <s v=""/>
    <m/>
    <m/>
    <s v=""/>
    <m/>
    <s v=""/>
    <m/>
    <s v=""/>
    <m/>
    <s v=""/>
    <m/>
    <m/>
    <m/>
    <m/>
    <s v=""/>
    <n v="0"/>
    <s v=""/>
    <n v="0"/>
    <s v=""/>
    <s v=""/>
    <s v=""/>
    <m/>
    <s v=""/>
    <s v=""/>
    <s v=""/>
  </r>
  <r>
    <x v="2"/>
    <n v="2212"/>
    <m/>
    <x v="6"/>
    <x v="3"/>
    <m/>
    <m/>
    <s v=""/>
    <m/>
    <m/>
    <s v=""/>
    <m/>
    <s v=""/>
    <m/>
    <s v=""/>
    <m/>
    <s v=""/>
    <m/>
    <m/>
    <m/>
    <m/>
    <s v=""/>
    <n v="0"/>
    <s v=""/>
    <n v="0"/>
    <s v=""/>
    <s v=""/>
    <s v=""/>
    <m/>
    <s v=""/>
    <s v=""/>
    <s v=""/>
  </r>
  <r>
    <x v="2"/>
    <n v="2213"/>
    <m/>
    <x v="6"/>
    <x v="3"/>
    <m/>
    <m/>
    <s v=""/>
    <m/>
    <m/>
    <s v=""/>
    <m/>
    <s v=""/>
    <m/>
    <s v=""/>
    <m/>
    <s v=""/>
    <m/>
    <m/>
    <m/>
    <m/>
    <s v=""/>
    <n v="0"/>
    <s v=""/>
    <n v="0"/>
    <s v=""/>
    <s v=""/>
    <s v=""/>
    <m/>
    <s v=""/>
    <s v=""/>
    <s v=""/>
  </r>
  <r>
    <x v="2"/>
    <n v="2214"/>
    <m/>
    <x v="6"/>
    <x v="3"/>
    <m/>
    <m/>
    <s v=""/>
    <m/>
    <m/>
    <s v=""/>
    <m/>
    <s v=""/>
    <m/>
    <s v=""/>
    <m/>
    <s v=""/>
    <m/>
    <m/>
    <m/>
    <m/>
    <s v=""/>
    <n v="0"/>
    <s v=""/>
    <n v="0"/>
    <s v=""/>
    <s v=""/>
    <s v=""/>
    <m/>
    <s v=""/>
    <s v=""/>
    <s v=""/>
  </r>
  <r>
    <x v="2"/>
    <n v="2215"/>
    <m/>
    <x v="6"/>
    <x v="3"/>
    <m/>
    <m/>
    <s v=""/>
    <m/>
    <m/>
    <s v=""/>
    <m/>
    <s v=""/>
    <m/>
    <s v=""/>
    <m/>
    <s v=""/>
    <m/>
    <m/>
    <m/>
    <m/>
    <s v=""/>
    <n v="0"/>
    <s v=""/>
    <n v="0"/>
    <s v=""/>
    <s v=""/>
    <s v=""/>
    <m/>
    <s v=""/>
    <s v=""/>
    <s v=""/>
  </r>
  <r>
    <x v="2"/>
    <n v="2216"/>
    <m/>
    <x v="6"/>
    <x v="3"/>
    <m/>
    <m/>
    <s v=""/>
    <m/>
    <m/>
    <s v=""/>
    <m/>
    <s v=""/>
    <m/>
    <s v=""/>
    <m/>
    <s v=""/>
    <m/>
    <m/>
    <m/>
    <m/>
    <s v=""/>
    <n v="0"/>
    <s v=""/>
    <n v="0"/>
    <s v=""/>
    <s v=""/>
    <s v=""/>
    <m/>
    <s v=""/>
    <s v=""/>
    <s v=""/>
  </r>
  <r>
    <x v="2"/>
    <n v="2217"/>
    <m/>
    <x v="6"/>
    <x v="3"/>
    <m/>
    <m/>
    <s v=""/>
    <m/>
    <m/>
    <s v=""/>
    <m/>
    <s v=""/>
    <m/>
    <s v=""/>
    <m/>
    <s v=""/>
    <m/>
    <m/>
    <m/>
    <m/>
    <s v=""/>
    <n v="0"/>
    <s v=""/>
    <n v="0"/>
    <s v=""/>
    <s v=""/>
    <s v=""/>
    <m/>
    <s v=""/>
    <s v=""/>
    <s v=""/>
  </r>
  <r>
    <x v="2"/>
    <n v="2218"/>
    <m/>
    <x v="6"/>
    <x v="3"/>
    <m/>
    <m/>
    <s v=""/>
    <m/>
    <m/>
    <s v=""/>
    <m/>
    <s v=""/>
    <m/>
    <s v=""/>
    <m/>
    <s v=""/>
    <m/>
    <m/>
    <m/>
    <m/>
    <s v=""/>
    <n v="0"/>
    <s v=""/>
    <n v="0"/>
    <s v=""/>
    <s v=""/>
    <s v=""/>
    <m/>
    <s v=""/>
    <s v=""/>
    <s v=""/>
  </r>
  <r>
    <x v="2"/>
    <n v="2219"/>
    <m/>
    <x v="6"/>
    <x v="3"/>
    <m/>
    <m/>
    <s v=""/>
    <m/>
    <m/>
    <s v=""/>
    <m/>
    <s v=""/>
    <m/>
    <s v=""/>
    <m/>
    <s v=""/>
    <m/>
    <m/>
    <m/>
    <m/>
    <s v=""/>
    <n v="0"/>
    <s v=""/>
    <n v="0"/>
    <s v=""/>
    <s v=""/>
    <s v=""/>
    <m/>
    <s v=""/>
    <s v=""/>
    <s v=""/>
  </r>
  <r>
    <x v="2"/>
    <n v="2220"/>
    <m/>
    <x v="6"/>
    <x v="3"/>
    <m/>
    <m/>
    <s v=""/>
    <m/>
    <m/>
    <s v=""/>
    <m/>
    <s v=""/>
    <m/>
    <s v=""/>
    <m/>
    <s v=""/>
    <m/>
    <m/>
    <m/>
    <m/>
    <s v=""/>
    <n v="0"/>
    <s v=""/>
    <n v="0"/>
    <s v=""/>
    <s v=""/>
    <s v=""/>
    <m/>
    <s v=""/>
    <s v=""/>
    <s v=""/>
  </r>
  <r>
    <x v="2"/>
    <n v="2221"/>
    <m/>
    <x v="6"/>
    <x v="3"/>
    <m/>
    <m/>
    <s v=""/>
    <m/>
    <m/>
    <s v=""/>
    <m/>
    <s v=""/>
    <m/>
    <s v=""/>
    <m/>
    <s v=""/>
    <m/>
    <m/>
    <m/>
    <m/>
    <s v=""/>
    <n v="0"/>
    <s v=""/>
    <n v="0"/>
    <s v=""/>
    <s v=""/>
    <s v=""/>
    <m/>
    <s v=""/>
    <s v=""/>
    <s v=""/>
  </r>
  <r>
    <x v="2"/>
    <n v="2222"/>
    <m/>
    <x v="6"/>
    <x v="3"/>
    <m/>
    <m/>
    <s v=""/>
    <m/>
    <m/>
    <s v=""/>
    <m/>
    <s v=""/>
    <m/>
    <s v=""/>
    <m/>
    <s v=""/>
    <m/>
    <m/>
    <m/>
    <m/>
    <s v=""/>
    <n v="0"/>
    <s v=""/>
    <n v="0"/>
    <s v=""/>
    <s v=""/>
    <s v=""/>
    <m/>
    <s v=""/>
    <s v=""/>
    <s v=""/>
  </r>
  <r>
    <x v="2"/>
    <n v="2223"/>
    <m/>
    <x v="6"/>
    <x v="3"/>
    <m/>
    <m/>
    <s v=""/>
    <m/>
    <m/>
    <s v=""/>
    <m/>
    <s v=""/>
    <m/>
    <s v=""/>
    <m/>
    <s v=""/>
    <m/>
    <m/>
    <m/>
    <m/>
    <s v=""/>
    <n v="0"/>
    <s v=""/>
    <n v="0"/>
    <s v=""/>
    <s v=""/>
    <s v=""/>
    <m/>
    <s v=""/>
    <s v=""/>
    <s v=""/>
  </r>
  <r>
    <x v="2"/>
    <n v="2224"/>
    <m/>
    <x v="6"/>
    <x v="3"/>
    <m/>
    <m/>
    <s v=""/>
    <m/>
    <m/>
    <s v=""/>
    <m/>
    <s v=""/>
    <m/>
    <s v=""/>
    <m/>
    <s v=""/>
    <m/>
    <m/>
    <m/>
    <m/>
    <s v=""/>
    <n v="0"/>
    <s v=""/>
    <n v="0"/>
    <s v=""/>
    <s v=""/>
    <s v=""/>
    <m/>
    <s v=""/>
    <s v=""/>
    <s v=""/>
  </r>
  <r>
    <x v="2"/>
    <n v="2225"/>
    <m/>
    <x v="6"/>
    <x v="3"/>
    <m/>
    <m/>
    <s v=""/>
    <m/>
    <m/>
    <s v=""/>
    <m/>
    <s v=""/>
    <m/>
    <s v=""/>
    <m/>
    <s v=""/>
    <m/>
    <m/>
    <m/>
    <m/>
    <s v=""/>
    <n v="0"/>
    <s v=""/>
    <n v="0"/>
    <s v=""/>
    <s v=""/>
    <s v=""/>
    <m/>
    <s v=""/>
    <s v=""/>
    <s v=""/>
  </r>
  <r>
    <x v="2"/>
    <n v="2226"/>
    <m/>
    <x v="6"/>
    <x v="3"/>
    <m/>
    <m/>
    <s v=""/>
    <m/>
    <m/>
    <s v=""/>
    <m/>
    <s v=""/>
    <m/>
    <s v=""/>
    <m/>
    <s v=""/>
    <m/>
    <m/>
    <m/>
    <m/>
    <s v=""/>
    <n v="0"/>
    <s v=""/>
    <n v="0"/>
    <s v=""/>
    <s v=""/>
    <s v=""/>
    <m/>
    <s v=""/>
    <s v=""/>
    <s v=""/>
  </r>
  <r>
    <x v="2"/>
    <n v="2227"/>
    <m/>
    <x v="6"/>
    <x v="3"/>
    <m/>
    <m/>
    <s v=""/>
    <m/>
    <m/>
    <s v=""/>
    <m/>
    <s v=""/>
    <m/>
    <s v=""/>
    <m/>
    <s v=""/>
    <m/>
    <m/>
    <m/>
    <m/>
    <s v=""/>
    <n v="0"/>
    <s v=""/>
    <n v="0"/>
    <s v=""/>
    <s v=""/>
    <s v=""/>
    <m/>
    <s v=""/>
    <s v=""/>
    <s v=""/>
  </r>
  <r>
    <x v="2"/>
    <n v="2228"/>
    <m/>
    <x v="6"/>
    <x v="3"/>
    <m/>
    <m/>
    <s v=""/>
    <m/>
    <m/>
    <s v=""/>
    <m/>
    <s v=""/>
    <m/>
    <s v=""/>
    <m/>
    <s v=""/>
    <m/>
    <m/>
    <m/>
    <m/>
    <s v=""/>
    <n v="0"/>
    <s v=""/>
    <n v="0"/>
    <s v=""/>
    <s v=""/>
    <s v=""/>
    <m/>
    <s v=""/>
    <s v=""/>
    <s v=""/>
  </r>
  <r>
    <x v="2"/>
    <n v="2229"/>
    <m/>
    <x v="6"/>
    <x v="3"/>
    <m/>
    <m/>
    <s v=""/>
    <m/>
    <m/>
    <s v=""/>
    <m/>
    <s v=""/>
    <m/>
    <s v=""/>
    <m/>
    <s v=""/>
    <m/>
    <m/>
    <m/>
    <m/>
    <s v=""/>
    <n v="0"/>
    <s v=""/>
    <n v="0"/>
    <s v=""/>
    <s v=""/>
    <s v=""/>
    <m/>
    <s v=""/>
    <s v=""/>
    <s v=""/>
  </r>
  <r>
    <x v="2"/>
    <n v="2230"/>
    <m/>
    <x v="6"/>
    <x v="3"/>
    <m/>
    <m/>
    <s v=""/>
    <m/>
    <m/>
    <s v=""/>
    <m/>
    <s v=""/>
    <m/>
    <s v=""/>
    <m/>
    <s v=""/>
    <m/>
    <m/>
    <m/>
    <m/>
    <s v=""/>
    <n v="0"/>
    <s v=""/>
    <n v="0"/>
    <s v=""/>
    <s v=""/>
    <s v=""/>
    <m/>
    <s v=""/>
    <s v=""/>
    <s v=""/>
  </r>
  <r>
    <x v="2"/>
    <n v="2231"/>
    <m/>
    <x v="6"/>
    <x v="3"/>
    <m/>
    <m/>
    <s v=""/>
    <m/>
    <m/>
    <s v=""/>
    <m/>
    <s v=""/>
    <m/>
    <s v=""/>
    <m/>
    <s v=""/>
    <m/>
    <m/>
    <m/>
    <m/>
    <s v=""/>
    <n v="0"/>
    <s v=""/>
    <n v="0"/>
    <s v=""/>
    <s v=""/>
    <s v=""/>
    <m/>
    <s v=""/>
    <s v=""/>
    <s v=""/>
  </r>
  <r>
    <x v="2"/>
    <n v="2232"/>
    <m/>
    <x v="6"/>
    <x v="3"/>
    <m/>
    <m/>
    <s v=""/>
    <m/>
    <m/>
    <s v=""/>
    <m/>
    <s v=""/>
    <m/>
    <s v=""/>
    <m/>
    <s v=""/>
    <m/>
    <m/>
    <m/>
    <m/>
    <s v=""/>
    <n v="0"/>
    <s v=""/>
    <n v="0"/>
    <s v=""/>
    <s v=""/>
    <s v=""/>
    <m/>
    <s v=""/>
    <s v=""/>
    <s v=""/>
  </r>
  <r>
    <x v="2"/>
    <n v="2233"/>
    <m/>
    <x v="6"/>
    <x v="3"/>
    <m/>
    <m/>
    <s v=""/>
    <m/>
    <m/>
    <s v=""/>
    <m/>
    <s v=""/>
    <m/>
    <s v=""/>
    <m/>
    <s v=""/>
    <m/>
    <m/>
    <m/>
    <m/>
    <s v=""/>
    <n v="0"/>
    <s v=""/>
    <n v="0"/>
    <s v=""/>
    <s v=""/>
    <s v=""/>
    <m/>
    <s v=""/>
    <s v=""/>
    <s v=""/>
  </r>
  <r>
    <x v="2"/>
    <n v="2234"/>
    <m/>
    <x v="6"/>
    <x v="3"/>
    <m/>
    <m/>
    <s v=""/>
    <m/>
    <m/>
    <s v=""/>
    <m/>
    <s v=""/>
    <m/>
    <s v=""/>
    <m/>
    <s v=""/>
    <m/>
    <m/>
    <m/>
    <m/>
    <s v=""/>
    <n v="0"/>
    <s v=""/>
    <n v="0"/>
    <s v=""/>
    <s v=""/>
    <s v=""/>
    <m/>
    <s v=""/>
    <s v=""/>
    <s v=""/>
  </r>
  <r>
    <x v="2"/>
    <n v="2235"/>
    <m/>
    <x v="6"/>
    <x v="3"/>
    <m/>
    <m/>
    <s v=""/>
    <m/>
    <m/>
    <s v=""/>
    <m/>
    <s v=""/>
    <m/>
    <s v=""/>
    <m/>
    <s v=""/>
    <m/>
    <m/>
    <m/>
    <m/>
    <s v=""/>
    <n v="0"/>
    <s v=""/>
    <n v="0"/>
    <s v=""/>
    <s v=""/>
    <s v=""/>
    <m/>
    <s v=""/>
    <s v=""/>
    <s v=""/>
  </r>
  <r>
    <x v="2"/>
    <n v="2236"/>
    <m/>
    <x v="6"/>
    <x v="3"/>
    <m/>
    <m/>
    <s v=""/>
    <m/>
    <m/>
    <s v=""/>
    <m/>
    <s v=""/>
    <m/>
    <s v=""/>
    <m/>
    <s v=""/>
    <m/>
    <m/>
    <m/>
    <m/>
    <s v=""/>
    <n v="0"/>
    <s v=""/>
    <n v="0"/>
    <s v=""/>
    <s v=""/>
    <s v=""/>
    <m/>
    <s v=""/>
    <s v=""/>
    <s v=""/>
  </r>
  <r>
    <x v="2"/>
    <n v="2237"/>
    <m/>
    <x v="6"/>
    <x v="3"/>
    <m/>
    <m/>
    <s v=""/>
    <m/>
    <m/>
    <s v=""/>
    <m/>
    <s v=""/>
    <m/>
    <s v=""/>
    <m/>
    <s v=""/>
    <m/>
    <m/>
    <m/>
    <m/>
    <s v=""/>
    <n v="0"/>
    <s v=""/>
    <n v="0"/>
    <s v=""/>
    <s v=""/>
    <s v=""/>
    <m/>
    <s v=""/>
    <s v=""/>
    <s v=""/>
  </r>
  <r>
    <x v="2"/>
    <n v="2238"/>
    <m/>
    <x v="6"/>
    <x v="3"/>
    <m/>
    <m/>
    <s v=""/>
    <m/>
    <m/>
    <s v=""/>
    <m/>
    <s v=""/>
    <m/>
    <s v=""/>
    <m/>
    <s v=""/>
    <m/>
    <m/>
    <m/>
    <m/>
    <s v=""/>
    <n v="0"/>
    <s v=""/>
    <n v="0"/>
    <s v=""/>
    <s v=""/>
    <s v=""/>
    <m/>
    <s v=""/>
    <s v=""/>
    <s v=""/>
  </r>
  <r>
    <x v="2"/>
    <n v="2239"/>
    <m/>
    <x v="6"/>
    <x v="3"/>
    <m/>
    <m/>
    <s v=""/>
    <m/>
    <m/>
    <s v=""/>
    <m/>
    <s v=""/>
    <m/>
    <s v=""/>
    <m/>
    <s v=""/>
    <m/>
    <m/>
    <m/>
    <m/>
    <s v=""/>
    <n v="0"/>
    <s v=""/>
    <n v="0"/>
    <s v=""/>
    <s v=""/>
    <s v=""/>
    <m/>
    <s v=""/>
    <s v=""/>
    <s v=""/>
  </r>
  <r>
    <x v="2"/>
    <n v="2240"/>
    <m/>
    <x v="6"/>
    <x v="3"/>
    <m/>
    <m/>
    <s v=""/>
    <m/>
    <m/>
    <s v=""/>
    <m/>
    <s v=""/>
    <m/>
    <s v=""/>
    <m/>
    <s v=""/>
    <m/>
    <m/>
    <m/>
    <m/>
    <s v=""/>
    <n v="0"/>
    <s v=""/>
    <n v="0"/>
    <s v=""/>
    <s v=""/>
    <s v=""/>
    <m/>
    <s v=""/>
    <s v=""/>
    <s v=""/>
  </r>
  <r>
    <x v="2"/>
    <n v="2241"/>
    <m/>
    <x v="6"/>
    <x v="3"/>
    <m/>
    <m/>
    <s v=""/>
    <m/>
    <m/>
    <s v=""/>
    <m/>
    <s v=""/>
    <m/>
    <s v=""/>
    <m/>
    <s v=""/>
    <m/>
    <m/>
    <m/>
    <m/>
    <s v=""/>
    <n v="0"/>
    <s v=""/>
    <n v="0"/>
    <s v=""/>
    <s v=""/>
    <s v=""/>
    <m/>
    <s v=""/>
    <s v=""/>
    <s v=""/>
  </r>
  <r>
    <x v="2"/>
    <n v="2242"/>
    <m/>
    <x v="6"/>
    <x v="3"/>
    <m/>
    <m/>
    <s v=""/>
    <m/>
    <m/>
    <s v=""/>
    <m/>
    <s v=""/>
    <m/>
    <s v=""/>
    <m/>
    <s v=""/>
    <m/>
    <m/>
    <m/>
    <m/>
    <s v=""/>
    <n v="0"/>
    <s v=""/>
    <n v="0"/>
    <s v=""/>
    <s v=""/>
    <s v=""/>
    <m/>
    <s v=""/>
    <s v=""/>
    <s v=""/>
  </r>
  <r>
    <x v="2"/>
    <n v="2243"/>
    <m/>
    <x v="6"/>
    <x v="3"/>
    <m/>
    <m/>
    <s v=""/>
    <m/>
    <m/>
    <s v=""/>
    <m/>
    <s v=""/>
    <m/>
    <s v=""/>
    <m/>
    <s v=""/>
    <m/>
    <m/>
    <m/>
    <m/>
    <s v=""/>
    <n v="0"/>
    <s v=""/>
    <n v="0"/>
    <s v=""/>
    <s v=""/>
    <s v=""/>
    <m/>
    <s v=""/>
    <s v=""/>
    <s v=""/>
  </r>
  <r>
    <x v="2"/>
    <n v="2244"/>
    <m/>
    <x v="6"/>
    <x v="3"/>
    <m/>
    <m/>
    <s v=""/>
    <m/>
    <m/>
    <s v=""/>
    <m/>
    <s v=""/>
    <m/>
    <s v=""/>
    <m/>
    <s v=""/>
    <m/>
    <m/>
    <m/>
    <m/>
    <s v=""/>
    <n v="0"/>
    <s v=""/>
    <n v="0"/>
    <s v=""/>
    <s v=""/>
    <s v=""/>
    <m/>
    <s v=""/>
    <s v=""/>
    <s v=""/>
  </r>
  <r>
    <x v="2"/>
    <n v="2245"/>
    <m/>
    <x v="6"/>
    <x v="3"/>
    <m/>
    <m/>
    <s v=""/>
    <m/>
    <m/>
    <s v=""/>
    <m/>
    <s v=""/>
    <m/>
    <s v=""/>
    <m/>
    <s v=""/>
    <m/>
    <m/>
    <m/>
    <m/>
    <s v=""/>
    <n v="0"/>
    <s v=""/>
    <n v="0"/>
    <s v=""/>
    <s v=""/>
    <s v=""/>
    <m/>
    <s v=""/>
    <s v=""/>
    <s v=""/>
  </r>
  <r>
    <x v="2"/>
    <n v="2246"/>
    <m/>
    <x v="6"/>
    <x v="3"/>
    <m/>
    <m/>
    <s v=""/>
    <m/>
    <m/>
    <s v=""/>
    <m/>
    <s v=""/>
    <m/>
    <s v=""/>
    <m/>
    <s v=""/>
    <m/>
    <m/>
    <m/>
    <m/>
    <s v=""/>
    <n v="0"/>
    <s v=""/>
    <n v="0"/>
    <s v=""/>
    <s v=""/>
    <s v=""/>
    <m/>
    <s v=""/>
    <s v=""/>
    <s v=""/>
  </r>
  <r>
    <x v="2"/>
    <n v="2247"/>
    <m/>
    <x v="6"/>
    <x v="3"/>
    <m/>
    <m/>
    <s v=""/>
    <m/>
    <m/>
    <s v=""/>
    <m/>
    <s v=""/>
    <m/>
    <s v=""/>
    <m/>
    <s v=""/>
    <m/>
    <m/>
    <m/>
    <m/>
    <s v=""/>
    <n v="0"/>
    <s v=""/>
    <n v="0"/>
    <s v=""/>
    <s v=""/>
    <s v=""/>
    <m/>
    <s v=""/>
    <s v=""/>
    <s v=""/>
  </r>
  <r>
    <x v="2"/>
    <n v="2248"/>
    <m/>
    <x v="6"/>
    <x v="3"/>
    <m/>
    <m/>
    <s v=""/>
    <m/>
    <m/>
    <s v=""/>
    <m/>
    <s v=""/>
    <m/>
    <s v=""/>
    <m/>
    <s v=""/>
    <m/>
    <m/>
    <m/>
    <m/>
    <s v=""/>
    <n v="0"/>
    <s v=""/>
    <n v="0"/>
    <s v=""/>
    <s v=""/>
    <s v=""/>
    <m/>
    <s v=""/>
    <s v=""/>
    <s v=""/>
  </r>
  <r>
    <x v="2"/>
    <n v="2249"/>
    <m/>
    <x v="6"/>
    <x v="3"/>
    <m/>
    <m/>
    <s v=""/>
    <m/>
    <m/>
    <s v=""/>
    <m/>
    <s v=""/>
    <m/>
    <s v=""/>
    <m/>
    <s v=""/>
    <m/>
    <m/>
    <m/>
    <m/>
    <s v=""/>
    <n v="0"/>
    <s v=""/>
    <n v="0"/>
    <s v=""/>
    <s v=""/>
    <s v=""/>
    <m/>
    <s v=""/>
    <s v=""/>
    <s v=""/>
  </r>
  <r>
    <x v="2"/>
    <n v="2250"/>
    <m/>
    <x v="6"/>
    <x v="3"/>
    <m/>
    <m/>
    <s v=""/>
    <m/>
    <m/>
    <s v=""/>
    <m/>
    <s v=""/>
    <m/>
    <s v=""/>
    <m/>
    <s v=""/>
    <m/>
    <m/>
    <m/>
    <m/>
    <s v=""/>
    <n v="0"/>
    <s v=""/>
    <n v="0"/>
    <s v=""/>
    <s v=""/>
    <s v=""/>
    <m/>
    <s v=""/>
    <s v=""/>
    <s v=""/>
  </r>
  <r>
    <x v="2"/>
    <n v="2251"/>
    <m/>
    <x v="6"/>
    <x v="3"/>
    <m/>
    <m/>
    <s v=""/>
    <m/>
    <m/>
    <s v=""/>
    <m/>
    <s v=""/>
    <m/>
    <s v=""/>
    <m/>
    <s v=""/>
    <m/>
    <m/>
    <m/>
    <m/>
    <s v=""/>
    <n v="0"/>
    <s v=""/>
    <n v="0"/>
    <s v=""/>
    <s v=""/>
    <s v=""/>
    <m/>
    <s v=""/>
    <s v=""/>
    <s v=""/>
  </r>
  <r>
    <x v="2"/>
    <n v="2252"/>
    <m/>
    <x v="6"/>
    <x v="3"/>
    <m/>
    <m/>
    <s v=""/>
    <m/>
    <m/>
    <s v=""/>
    <m/>
    <s v=""/>
    <m/>
    <s v=""/>
    <m/>
    <s v=""/>
    <m/>
    <m/>
    <m/>
    <m/>
    <s v=""/>
    <n v="0"/>
    <s v=""/>
    <n v="0"/>
    <s v=""/>
    <s v=""/>
    <s v=""/>
    <m/>
    <s v=""/>
    <s v=""/>
    <s v=""/>
  </r>
  <r>
    <x v="2"/>
    <n v="2253"/>
    <m/>
    <x v="6"/>
    <x v="3"/>
    <m/>
    <m/>
    <s v=""/>
    <m/>
    <m/>
    <s v=""/>
    <m/>
    <s v=""/>
    <m/>
    <s v=""/>
    <m/>
    <s v=""/>
    <m/>
    <m/>
    <m/>
    <m/>
    <s v=""/>
    <n v="0"/>
    <s v=""/>
    <n v="0"/>
    <s v=""/>
    <s v=""/>
    <s v=""/>
    <m/>
    <s v=""/>
    <s v=""/>
    <s v=""/>
  </r>
  <r>
    <x v="2"/>
    <n v="2254"/>
    <m/>
    <x v="6"/>
    <x v="3"/>
    <m/>
    <m/>
    <s v=""/>
    <m/>
    <m/>
    <s v=""/>
    <m/>
    <s v=""/>
    <m/>
    <s v=""/>
    <m/>
    <s v=""/>
    <m/>
    <m/>
    <m/>
    <m/>
    <s v=""/>
    <n v="0"/>
    <s v=""/>
    <n v="0"/>
    <s v=""/>
    <s v=""/>
    <s v=""/>
    <m/>
    <s v=""/>
    <s v=""/>
    <s v=""/>
  </r>
  <r>
    <x v="2"/>
    <n v="2255"/>
    <m/>
    <x v="6"/>
    <x v="3"/>
    <m/>
    <m/>
    <s v=""/>
    <m/>
    <m/>
    <s v=""/>
    <m/>
    <s v=""/>
    <m/>
    <s v=""/>
    <m/>
    <s v=""/>
    <m/>
    <m/>
    <m/>
    <m/>
    <s v=""/>
    <n v="0"/>
    <s v=""/>
    <n v="0"/>
    <s v=""/>
    <s v=""/>
    <s v=""/>
    <m/>
    <s v=""/>
    <s v=""/>
    <s v=""/>
  </r>
  <r>
    <x v="2"/>
    <n v="2256"/>
    <m/>
    <x v="6"/>
    <x v="3"/>
    <m/>
    <m/>
    <s v=""/>
    <m/>
    <m/>
    <s v=""/>
    <m/>
    <s v=""/>
    <m/>
    <s v=""/>
    <m/>
    <s v=""/>
    <m/>
    <m/>
    <m/>
    <m/>
    <s v=""/>
    <n v="0"/>
    <s v=""/>
    <n v="0"/>
    <s v=""/>
    <s v=""/>
    <s v=""/>
    <m/>
    <s v=""/>
    <s v=""/>
    <s v=""/>
  </r>
  <r>
    <x v="2"/>
    <n v="2257"/>
    <m/>
    <x v="6"/>
    <x v="3"/>
    <m/>
    <m/>
    <s v=""/>
    <m/>
    <m/>
    <s v=""/>
    <m/>
    <s v=""/>
    <m/>
    <s v=""/>
    <m/>
    <s v=""/>
    <m/>
    <m/>
    <m/>
    <m/>
    <s v=""/>
    <n v="0"/>
    <s v=""/>
    <n v="0"/>
    <s v=""/>
    <s v=""/>
    <s v=""/>
    <m/>
    <s v=""/>
    <s v=""/>
    <s v=""/>
  </r>
  <r>
    <x v="2"/>
    <n v="2258"/>
    <m/>
    <x v="6"/>
    <x v="3"/>
    <m/>
    <m/>
    <s v=""/>
    <m/>
    <m/>
    <s v=""/>
    <m/>
    <s v=""/>
    <m/>
    <s v=""/>
    <m/>
    <s v=""/>
    <m/>
    <m/>
    <m/>
    <m/>
    <s v=""/>
    <n v="0"/>
    <s v=""/>
    <n v="0"/>
    <s v=""/>
    <s v=""/>
    <s v=""/>
    <m/>
    <s v=""/>
    <s v=""/>
    <s v=""/>
  </r>
  <r>
    <x v="2"/>
    <n v="2259"/>
    <m/>
    <x v="6"/>
    <x v="3"/>
    <m/>
    <m/>
    <s v=""/>
    <m/>
    <m/>
    <s v=""/>
    <m/>
    <s v=""/>
    <m/>
    <s v=""/>
    <m/>
    <s v=""/>
    <m/>
    <m/>
    <m/>
    <m/>
    <s v=""/>
    <n v="0"/>
    <s v=""/>
    <n v="0"/>
    <s v=""/>
    <s v=""/>
    <s v=""/>
    <m/>
    <s v=""/>
    <s v=""/>
    <s v=""/>
  </r>
  <r>
    <x v="2"/>
    <n v="2260"/>
    <m/>
    <x v="6"/>
    <x v="3"/>
    <m/>
    <m/>
    <s v=""/>
    <m/>
    <m/>
    <s v=""/>
    <m/>
    <s v=""/>
    <m/>
    <s v=""/>
    <m/>
    <s v=""/>
    <m/>
    <m/>
    <m/>
    <m/>
    <s v=""/>
    <n v="0"/>
    <s v=""/>
    <n v="0"/>
    <s v=""/>
    <s v=""/>
    <s v=""/>
    <m/>
    <s v=""/>
    <s v=""/>
    <s v=""/>
  </r>
  <r>
    <x v="2"/>
    <n v="2261"/>
    <m/>
    <x v="6"/>
    <x v="3"/>
    <m/>
    <m/>
    <s v=""/>
    <m/>
    <m/>
    <s v=""/>
    <m/>
    <s v=""/>
    <m/>
    <s v=""/>
    <m/>
    <s v=""/>
    <m/>
    <m/>
    <m/>
    <m/>
    <s v=""/>
    <n v="0"/>
    <s v=""/>
    <n v="0"/>
    <s v=""/>
    <s v=""/>
    <s v=""/>
    <m/>
    <s v=""/>
    <s v=""/>
    <s v=""/>
  </r>
  <r>
    <x v="2"/>
    <n v="2262"/>
    <m/>
    <x v="6"/>
    <x v="3"/>
    <m/>
    <m/>
    <s v=""/>
    <m/>
    <m/>
    <s v=""/>
    <m/>
    <s v=""/>
    <m/>
    <s v=""/>
    <m/>
    <s v=""/>
    <m/>
    <m/>
    <m/>
    <m/>
    <s v=""/>
    <n v="0"/>
    <s v=""/>
    <n v="0"/>
    <s v=""/>
    <s v=""/>
    <s v=""/>
    <m/>
    <s v=""/>
    <s v=""/>
    <s v=""/>
  </r>
  <r>
    <x v="2"/>
    <n v="2263"/>
    <m/>
    <x v="6"/>
    <x v="3"/>
    <m/>
    <m/>
    <s v=""/>
    <m/>
    <m/>
    <s v=""/>
    <m/>
    <s v=""/>
    <m/>
    <s v=""/>
    <m/>
    <s v=""/>
    <m/>
    <m/>
    <m/>
    <m/>
    <s v=""/>
    <n v="0"/>
    <s v=""/>
    <n v="0"/>
    <s v=""/>
    <s v=""/>
    <s v=""/>
    <m/>
    <s v=""/>
    <s v=""/>
    <s v=""/>
  </r>
  <r>
    <x v="2"/>
    <n v="2264"/>
    <m/>
    <x v="6"/>
    <x v="3"/>
    <m/>
    <m/>
    <s v=""/>
    <m/>
    <m/>
    <s v=""/>
    <m/>
    <s v=""/>
    <m/>
    <s v=""/>
    <m/>
    <s v=""/>
    <m/>
    <m/>
    <m/>
    <m/>
    <s v=""/>
    <n v="0"/>
    <s v=""/>
    <n v="0"/>
    <s v=""/>
    <s v=""/>
    <s v=""/>
    <m/>
    <s v=""/>
    <s v=""/>
    <s v=""/>
  </r>
  <r>
    <x v="2"/>
    <n v="2265"/>
    <m/>
    <x v="6"/>
    <x v="3"/>
    <m/>
    <m/>
    <s v=""/>
    <m/>
    <m/>
    <s v=""/>
    <m/>
    <s v=""/>
    <m/>
    <s v=""/>
    <m/>
    <s v=""/>
    <m/>
    <m/>
    <m/>
    <m/>
    <s v=""/>
    <n v="0"/>
    <s v=""/>
    <n v="0"/>
    <s v=""/>
    <s v=""/>
    <s v=""/>
    <m/>
    <s v=""/>
    <s v=""/>
    <s v=""/>
  </r>
  <r>
    <x v="2"/>
    <n v="2266"/>
    <m/>
    <x v="6"/>
    <x v="3"/>
    <m/>
    <m/>
    <s v=""/>
    <m/>
    <m/>
    <s v=""/>
    <m/>
    <s v=""/>
    <m/>
    <s v=""/>
    <m/>
    <s v=""/>
    <m/>
    <m/>
    <m/>
    <m/>
    <s v=""/>
    <n v="0"/>
    <s v=""/>
    <n v="0"/>
    <s v=""/>
    <s v=""/>
    <s v=""/>
    <m/>
    <s v=""/>
    <s v=""/>
    <s v=""/>
  </r>
  <r>
    <x v="2"/>
    <n v="2267"/>
    <m/>
    <x v="6"/>
    <x v="3"/>
    <m/>
    <m/>
    <s v=""/>
    <m/>
    <m/>
    <s v=""/>
    <m/>
    <s v=""/>
    <m/>
    <s v=""/>
    <m/>
    <s v=""/>
    <m/>
    <m/>
    <m/>
    <m/>
    <s v=""/>
    <n v="0"/>
    <s v=""/>
    <n v="0"/>
    <s v=""/>
    <s v=""/>
    <s v=""/>
    <m/>
    <s v=""/>
    <s v=""/>
    <s v=""/>
  </r>
  <r>
    <x v="2"/>
    <n v="2268"/>
    <m/>
    <x v="6"/>
    <x v="3"/>
    <m/>
    <m/>
    <s v=""/>
    <m/>
    <m/>
    <s v=""/>
    <m/>
    <s v=""/>
    <m/>
    <s v=""/>
    <m/>
    <s v=""/>
    <m/>
    <m/>
    <m/>
    <m/>
    <s v=""/>
    <n v="0"/>
    <s v=""/>
    <n v="0"/>
    <s v=""/>
    <s v=""/>
    <s v=""/>
    <m/>
    <s v=""/>
    <s v=""/>
    <s v=""/>
  </r>
  <r>
    <x v="2"/>
    <n v="2269"/>
    <m/>
    <x v="6"/>
    <x v="3"/>
    <m/>
    <m/>
    <s v=""/>
    <m/>
    <m/>
    <s v=""/>
    <m/>
    <s v=""/>
    <m/>
    <s v=""/>
    <m/>
    <s v=""/>
    <m/>
    <m/>
    <m/>
    <m/>
    <s v=""/>
    <n v="0"/>
    <s v=""/>
    <n v="0"/>
    <s v=""/>
    <s v=""/>
    <s v=""/>
    <m/>
    <s v=""/>
    <s v=""/>
    <s v=""/>
  </r>
  <r>
    <x v="2"/>
    <n v="2270"/>
    <m/>
    <x v="6"/>
    <x v="3"/>
    <m/>
    <m/>
    <s v=""/>
    <m/>
    <m/>
    <s v=""/>
    <m/>
    <s v=""/>
    <m/>
    <s v=""/>
    <m/>
    <s v=""/>
    <m/>
    <m/>
    <m/>
    <m/>
    <s v=""/>
    <n v="0"/>
    <s v=""/>
    <n v="0"/>
    <s v=""/>
    <s v=""/>
    <s v=""/>
    <m/>
    <s v=""/>
    <s v=""/>
    <s v=""/>
  </r>
  <r>
    <x v="2"/>
    <n v="2271"/>
    <m/>
    <x v="6"/>
    <x v="3"/>
    <m/>
    <m/>
    <s v=""/>
    <m/>
    <m/>
    <s v=""/>
    <m/>
    <s v=""/>
    <m/>
    <s v=""/>
    <m/>
    <s v=""/>
    <m/>
    <m/>
    <m/>
    <m/>
    <s v=""/>
    <n v="0"/>
    <s v=""/>
    <n v="0"/>
    <s v=""/>
    <s v=""/>
    <s v=""/>
    <m/>
    <s v=""/>
    <s v=""/>
    <s v=""/>
  </r>
  <r>
    <x v="2"/>
    <n v="2272"/>
    <m/>
    <x v="6"/>
    <x v="3"/>
    <m/>
    <m/>
    <s v=""/>
    <m/>
    <m/>
    <s v=""/>
    <m/>
    <s v=""/>
    <m/>
    <s v=""/>
    <m/>
    <s v=""/>
    <m/>
    <m/>
    <m/>
    <m/>
    <s v=""/>
    <n v="0"/>
    <s v=""/>
    <n v="0"/>
    <s v=""/>
    <s v=""/>
    <s v=""/>
    <m/>
    <s v=""/>
    <s v=""/>
    <s v=""/>
  </r>
  <r>
    <x v="2"/>
    <n v="2273"/>
    <m/>
    <x v="6"/>
    <x v="3"/>
    <m/>
    <m/>
    <s v=""/>
    <m/>
    <m/>
    <s v=""/>
    <m/>
    <s v=""/>
    <m/>
    <s v=""/>
    <m/>
    <s v=""/>
    <m/>
    <m/>
    <m/>
    <m/>
    <s v=""/>
    <n v="0"/>
    <s v=""/>
    <n v="0"/>
    <s v=""/>
    <s v=""/>
    <s v=""/>
    <m/>
    <s v=""/>
    <s v=""/>
    <s v=""/>
  </r>
  <r>
    <x v="2"/>
    <n v="2274"/>
    <m/>
    <x v="6"/>
    <x v="3"/>
    <m/>
    <m/>
    <s v=""/>
    <m/>
    <m/>
    <s v=""/>
    <m/>
    <s v=""/>
    <m/>
    <s v=""/>
    <m/>
    <s v=""/>
    <m/>
    <m/>
    <m/>
    <m/>
    <s v=""/>
    <n v="0"/>
    <s v=""/>
    <n v="0"/>
    <s v=""/>
    <s v=""/>
    <s v=""/>
    <m/>
    <s v=""/>
    <s v=""/>
    <s v=""/>
  </r>
  <r>
    <x v="2"/>
    <n v="2275"/>
    <m/>
    <x v="6"/>
    <x v="3"/>
    <m/>
    <m/>
    <s v=""/>
    <m/>
    <m/>
    <s v=""/>
    <m/>
    <s v=""/>
    <m/>
    <s v=""/>
    <m/>
    <s v=""/>
    <m/>
    <m/>
    <m/>
    <m/>
    <s v=""/>
    <n v="0"/>
    <s v=""/>
    <n v="0"/>
    <s v=""/>
    <s v=""/>
    <s v=""/>
    <m/>
    <s v=""/>
    <s v=""/>
    <s v=""/>
  </r>
  <r>
    <x v="2"/>
    <n v="2276"/>
    <m/>
    <x v="6"/>
    <x v="3"/>
    <m/>
    <m/>
    <s v=""/>
    <m/>
    <m/>
    <s v=""/>
    <m/>
    <s v=""/>
    <m/>
    <s v=""/>
    <m/>
    <s v=""/>
    <m/>
    <m/>
    <m/>
    <m/>
    <s v=""/>
    <n v="0"/>
    <s v=""/>
    <n v="0"/>
    <s v=""/>
    <s v=""/>
    <s v=""/>
    <m/>
    <s v=""/>
    <s v=""/>
    <s v=""/>
  </r>
  <r>
    <x v="2"/>
    <n v="2277"/>
    <m/>
    <x v="6"/>
    <x v="3"/>
    <m/>
    <m/>
    <s v=""/>
    <m/>
    <m/>
    <s v=""/>
    <m/>
    <s v=""/>
    <m/>
    <s v=""/>
    <m/>
    <s v=""/>
    <m/>
    <m/>
    <m/>
    <m/>
    <s v=""/>
    <n v="0"/>
    <s v=""/>
    <n v="0"/>
    <s v=""/>
    <s v=""/>
    <s v=""/>
    <m/>
    <s v=""/>
    <s v=""/>
    <s v=""/>
  </r>
  <r>
    <x v="2"/>
    <n v="2278"/>
    <m/>
    <x v="6"/>
    <x v="3"/>
    <m/>
    <m/>
    <s v=""/>
    <m/>
    <m/>
    <s v=""/>
    <m/>
    <s v=""/>
    <m/>
    <s v=""/>
    <m/>
    <s v=""/>
    <m/>
    <m/>
    <m/>
    <m/>
    <s v=""/>
    <n v="0"/>
    <s v=""/>
    <n v="0"/>
    <s v=""/>
    <s v=""/>
    <s v=""/>
    <m/>
    <s v=""/>
    <s v=""/>
    <s v=""/>
  </r>
  <r>
    <x v="2"/>
    <n v="2279"/>
    <m/>
    <x v="6"/>
    <x v="3"/>
    <m/>
    <m/>
    <s v=""/>
    <m/>
    <m/>
    <s v=""/>
    <m/>
    <s v=""/>
    <m/>
    <s v=""/>
    <m/>
    <s v=""/>
    <m/>
    <m/>
    <m/>
    <m/>
    <s v=""/>
    <n v="0"/>
    <s v=""/>
    <n v="0"/>
    <s v=""/>
    <s v=""/>
    <s v=""/>
    <m/>
    <s v=""/>
    <s v=""/>
    <s v=""/>
  </r>
  <r>
    <x v="2"/>
    <n v="2280"/>
    <m/>
    <x v="6"/>
    <x v="3"/>
    <m/>
    <m/>
    <s v=""/>
    <m/>
    <m/>
    <s v=""/>
    <m/>
    <s v=""/>
    <m/>
    <s v=""/>
    <m/>
    <s v=""/>
    <m/>
    <m/>
    <m/>
    <m/>
    <s v=""/>
    <n v="0"/>
    <s v=""/>
    <n v="0"/>
    <s v=""/>
    <s v=""/>
    <s v=""/>
    <m/>
    <s v=""/>
    <s v=""/>
    <s v=""/>
  </r>
  <r>
    <x v="2"/>
    <n v="2281"/>
    <m/>
    <x v="6"/>
    <x v="3"/>
    <m/>
    <m/>
    <s v=""/>
    <m/>
    <m/>
    <s v=""/>
    <m/>
    <s v=""/>
    <m/>
    <s v=""/>
    <m/>
    <s v=""/>
    <m/>
    <m/>
    <m/>
    <m/>
    <s v=""/>
    <n v="0"/>
    <s v=""/>
    <n v="0"/>
    <s v=""/>
    <s v=""/>
    <s v=""/>
    <m/>
    <s v=""/>
    <s v=""/>
    <s v=""/>
  </r>
  <r>
    <x v="2"/>
    <n v="2282"/>
    <m/>
    <x v="6"/>
    <x v="3"/>
    <m/>
    <m/>
    <s v=""/>
    <m/>
    <m/>
    <s v=""/>
    <m/>
    <s v=""/>
    <m/>
    <s v=""/>
    <m/>
    <s v=""/>
    <m/>
    <m/>
    <m/>
    <m/>
    <s v=""/>
    <n v="0"/>
    <s v=""/>
    <n v="0"/>
    <s v=""/>
    <s v=""/>
    <s v=""/>
    <m/>
    <s v=""/>
    <s v=""/>
    <s v=""/>
  </r>
  <r>
    <x v="2"/>
    <n v="2283"/>
    <m/>
    <x v="6"/>
    <x v="3"/>
    <m/>
    <m/>
    <s v=""/>
    <m/>
    <m/>
    <s v=""/>
    <m/>
    <s v=""/>
    <m/>
    <s v=""/>
    <m/>
    <s v=""/>
    <m/>
    <m/>
    <m/>
    <m/>
    <s v=""/>
    <n v="0"/>
    <s v=""/>
    <n v="0"/>
    <s v=""/>
    <s v=""/>
    <s v=""/>
    <m/>
    <s v=""/>
    <s v=""/>
    <s v=""/>
  </r>
  <r>
    <x v="2"/>
    <n v="2284"/>
    <m/>
    <x v="6"/>
    <x v="3"/>
    <m/>
    <m/>
    <s v=""/>
    <m/>
    <m/>
    <s v=""/>
    <m/>
    <s v=""/>
    <m/>
    <s v=""/>
    <m/>
    <s v=""/>
    <m/>
    <m/>
    <m/>
    <m/>
    <s v=""/>
    <n v="0"/>
    <s v=""/>
    <n v="0"/>
    <s v=""/>
    <s v=""/>
    <s v=""/>
    <m/>
    <s v=""/>
    <s v=""/>
    <s v=""/>
  </r>
  <r>
    <x v="2"/>
    <n v="2285"/>
    <m/>
    <x v="6"/>
    <x v="3"/>
    <m/>
    <m/>
    <s v=""/>
    <m/>
    <m/>
    <s v=""/>
    <m/>
    <s v=""/>
    <m/>
    <s v=""/>
    <m/>
    <s v=""/>
    <m/>
    <m/>
    <m/>
    <m/>
    <s v=""/>
    <n v="0"/>
    <s v=""/>
    <n v="0"/>
    <s v=""/>
    <s v=""/>
    <s v=""/>
    <m/>
    <s v=""/>
    <s v=""/>
    <s v=""/>
  </r>
  <r>
    <x v="2"/>
    <n v="2286"/>
    <m/>
    <x v="6"/>
    <x v="3"/>
    <m/>
    <m/>
    <s v=""/>
    <m/>
    <m/>
    <s v=""/>
    <m/>
    <s v=""/>
    <m/>
    <s v=""/>
    <m/>
    <s v=""/>
    <m/>
    <m/>
    <m/>
    <m/>
    <s v=""/>
    <n v="0"/>
    <s v=""/>
    <n v="0"/>
    <s v=""/>
    <s v=""/>
    <s v=""/>
    <m/>
    <s v=""/>
    <s v=""/>
    <s v=""/>
  </r>
  <r>
    <x v="2"/>
    <n v="2287"/>
    <m/>
    <x v="6"/>
    <x v="3"/>
    <m/>
    <m/>
    <s v=""/>
    <m/>
    <m/>
    <s v=""/>
    <m/>
    <s v=""/>
    <m/>
    <s v=""/>
    <m/>
    <s v=""/>
    <m/>
    <m/>
    <m/>
    <m/>
    <s v=""/>
    <n v="0"/>
    <s v=""/>
    <n v="0"/>
    <s v=""/>
    <s v=""/>
    <s v=""/>
    <m/>
    <s v=""/>
    <s v=""/>
    <s v=""/>
  </r>
  <r>
    <x v="2"/>
    <n v="2288"/>
    <m/>
    <x v="6"/>
    <x v="3"/>
    <m/>
    <m/>
    <s v=""/>
    <m/>
    <m/>
    <s v=""/>
    <m/>
    <s v=""/>
    <m/>
    <s v=""/>
    <m/>
    <s v=""/>
    <m/>
    <m/>
    <m/>
    <m/>
    <s v=""/>
    <n v="0"/>
    <s v=""/>
    <n v="0"/>
    <s v=""/>
    <s v=""/>
    <s v=""/>
    <m/>
    <s v=""/>
    <s v=""/>
    <s v=""/>
  </r>
  <r>
    <x v="2"/>
    <n v="2289"/>
    <m/>
    <x v="6"/>
    <x v="3"/>
    <m/>
    <m/>
    <s v=""/>
    <m/>
    <m/>
    <s v=""/>
    <m/>
    <s v=""/>
    <m/>
    <s v=""/>
    <m/>
    <s v=""/>
    <m/>
    <m/>
    <m/>
    <m/>
    <s v=""/>
    <n v="0"/>
    <s v=""/>
    <n v="0"/>
    <s v=""/>
    <s v=""/>
    <s v=""/>
    <m/>
    <s v=""/>
    <s v=""/>
    <s v=""/>
  </r>
  <r>
    <x v="2"/>
    <n v="2290"/>
    <m/>
    <x v="6"/>
    <x v="3"/>
    <m/>
    <m/>
    <s v=""/>
    <m/>
    <m/>
    <s v=""/>
    <m/>
    <s v=""/>
    <m/>
    <s v=""/>
    <m/>
    <s v=""/>
    <m/>
    <m/>
    <m/>
    <m/>
    <s v=""/>
    <n v="0"/>
    <s v=""/>
    <n v="0"/>
    <s v=""/>
    <s v=""/>
    <s v=""/>
    <m/>
    <s v=""/>
    <s v=""/>
    <s v=""/>
  </r>
  <r>
    <x v="2"/>
    <n v="2291"/>
    <m/>
    <x v="6"/>
    <x v="3"/>
    <m/>
    <m/>
    <s v=""/>
    <m/>
    <m/>
    <s v=""/>
    <m/>
    <s v=""/>
    <m/>
    <s v=""/>
    <m/>
    <s v=""/>
    <m/>
    <m/>
    <m/>
    <m/>
    <s v=""/>
    <n v="0"/>
    <s v=""/>
    <n v="0"/>
    <s v=""/>
    <s v=""/>
    <s v=""/>
    <m/>
    <s v=""/>
    <s v=""/>
    <s v=""/>
  </r>
  <r>
    <x v="2"/>
    <n v="2292"/>
    <m/>
    <x v="6"/>
    <x v="3"/>
    <m/>
    <m/>
    <s v=""/>
    <m/>
    <m/>
    <s v=""/>
    <m/>
    <s v=""/>
    <m/>
    <s v=""/>
    <m/>
    <s v=""/>
    <m/>
    <m/>
    <m/>
    <m/>
    <s v=""/>
    <n v="0"/>
    <s v=""/>
    <n v="0"/>
    <s v=""/>
    <s v=""/>
    <s v=""/>
    <m/>
    <s v=""/>
    <s v=""/>
    <s v=""/>
  </r>
  <r>
    <x v="2"/>
    <n v="2293"/>
    <m/>
    <x v="6"/>
    <x v="3"/>
    <m/>
    <m/>
    <s v=""/>
    <m/>
    <m/>
    <s v=""/>
    <m/>
    <s v=""/>
    <m/>
    <s v=""/>
    <m/>
    <s v=""/>
    <m/>
    <m/>
    <m/>
    <m/>
    <s v=""/>
    <n v="0"/>
    <s v=""/>
    <n v="0"/>
    <s v=""/>
    <s v=""/>
    <s v=""/>
    <m/>
    <s v=""/>
    <s v=""/>
    <s v=""/>
  </r>
  <r>
    <x v="2"/>
    <n v="2294"/>
    <m/>
    <x v="6"/>
    <x v="3"/>
    <m/>
    <m/>
    <s v=""/>
    <m/>
    <m/>
    <s v=""/>
    <m/>
    <s v=""/>
    <m/>
    <s v=""/>
    <m/>
    <s v=""/>
    <m/>
    <m/>
    <m/>
    <m/>
    <s v=""/>
    <n v="0"/>
    <s v=""/>
    <n v="0"/>
    <s v=""/>
    <s v=""/>
    <s v=""/>
    <m/>
    <s v=""/>
    <s v=""/>
    <s v=""/>
  </r>
  <r>
    <x v="2"/>
    <n v="2295"/>
    <m/>
    <x v="6"/>
    <x v="3"/>
    <m/>
    <m/>
    <s v=""/>
    <m/>
    <m/>
    <s v=""/>
    <m/>
    <s v=""/>
    <m/>
    <s v=""/>
    <m/>
    <s v=""/>
    <m/>
    <m/>
    <m/>
    <m/>
    <s v=""/>
    <n v="0"/>
    <s v=""/>
    <n v="0"/>
    <s v=""/>
    <s v=""/>
    <s v=""/>
    <m/>
    <s v=""/>
    <s v=""/>
    <s v=""/>
  </r>
  <r>
    <x v="2"/>
    <n v="2296"/>
    <m/>
    <x v="6"/>
    <x v="3"/>
    <m/>
    <m/>
    <s v=""/>
    <m/>
    <m/>
    <s v=""/>
    <m/>
    <s v=""/>
    <m/>
    <s v=""/>
    <m/>
    <s v=""/>
    <m/>
    <m/>
    <m/>
    <m/>
    <s v=""/>
    <n v="0"/>
    <s v=""/>
    <n v="0"/>
    <s v=""/>
    <s v=""/>
    <s v=""/>
    <m/>
    <s v=""/>
    <s v=""/>
    <s v=""/>
  </r>
  <r>
    <x v="2"/>
    <n v="2297"/>
    <m/>
    <x v="6"/>
    <x v="3"/>
    <m/>
    <m/>
    <s v=""/>
    <m/>
    <m/>
    <s v=""/>
    <m/>
    <s v=""/>
    <m/>
    <s v=""/>
    <m/>
    <s v=""/>
    <m/>
    <m/>
    <m/>
    <m/>
    <s v=""/>
    <n v="0"/>
    <s v=""/>
    <n v="0"/>
    <s v=""/>
    <s v=""/>
    <s v=""/>
    <m/>
    <s v=""/>
    <s v=""/>
    <s v=""/>
  </r>
  <r>
    <x v="2"/>
    <n v="2298"/>
    <m/>
    <x v="6"/>
    <x v="3"/>
    <m/>
    <m/>
    <s v=""/>
    <m/>
    <m/>
    <s v=""/>
    <m/>
    <s v=""/>
    <m/>
    <s v=""/>
    <m/>
    <s v=""/>
    <m/>
    <m/>
    <m/>
    <m/>
    <s v=""/>
    <n v="0"/>
    <s v=""/>
    <n v="0"/>
    <s v=""/>
    <s v=""/>
    <s v=""/>
    <m/>
    <s v=""/>
    <s v=""/>
    <s v=""/>
  </r>
  <r>
    <x v="2"/>
    <n v="2299"/>
    <m/>
    <x v="6"/>
    <x v="3"/>
    <m/>
    <m/>
    <s v=""/>
    <m/>
    <m/>
    <s v=""/>
    <m/>
    <s v=""/>
    <m/>
    <s v=""/>
    <m/>
    <s v=""/>
    <m/>
    <m/>
    <m/>
    <m/>
    <s v=""/>
    <n v="0"/>
    <s v=""/>
    <n v="0"/>
    <s v=""/>
    <s v=""/>
    <s v=""/>
    <m/>
    <s v=""/>
    <s v=""/>
    <s v=""/>
  </r>
  <r>
    <x v="2"/>
    <n v="2300"/>
    <m/>
    <x v="6"/>
    <x v="3"/>
    <m/>
    <m/>
    <s v=""/>
    <m/>
    <m/>
    <s v=""/>
    <m/>
    <s v=""/>
    <m/>
    <s v=""/>
    <m/>
    <s v=""/>
    <m/>
    <m/>
    <m/>
    <m/>
    <s v=""/>
    <n v="0"/>
    <s v=""/>
    <n v="0"/>
    <s v=""/>
    <s v=""/>
    <s v=""/>
    <m/>
    <s v=""/>
    <s v=""/>
    <s v=""/>
  </r>
  <r>
    <x v="2"/>
    <n v="2301"/>
    <m/>
    <x v="6"/>
    <x v="3"/>
    <m/>
    <m/>
    <s v=""/>
    <m/>
    <m/>
    <s v=""/>
    <m/>
    <s v=""/>
    <m/>
    <s v=""/>
    <m/>
    <s v=""/>
    <m/>
    <m/>
    <m/>
    <m/>
    <s v=""/>
    <n v="0"/>
    <s v=""/>
    <n v="0"/>
    <s v=""/>
    <s v=""/>
    <s v=""/>
    <m/>
    <s v=""/>
    <s v=""/>
    <s v=""/>
  </r>
  <r>
    <x v="2"/>
    <n v="2302"/>
    <m/>
    <x v="6"/>
    <x v="3"/>
    <m/>
    <m/>
    <s v=""/>
    <m/>
    <m/>
    <s v=""/>
    <m/>
    <s v=""/>
    <m/>
    <s v=""/>
    <m/>
    <s v=""/>
    <m/>
    <m/>
    <m/>
    <m/>
    <s v=""/>
    <n v="0"/>
    <s v=""/>
    <n v="0"/>
    <s v=""/>
    <s v=""/>
    <s v=""/>
    <m/>
    <s v=""/>
    <s v=""/>
    <s v=""/>
  </r>
  <r>
    <x v="2"/>
    <n v="2303"/>
    <m/>
    <x v="6"/>
    <x v="3"/>
    <m/>
    <m/>
    <s v=""/>
    <m/>
    <m/>
    <s v=""/>
    <m/>
    <s v=""/>
    <m/>
    <s v=""/>
    <m/>
    <s v=""/>
    <m/>
    <m/>
    <m/>
    <m/>
    <s v=""/>
    <n v="0"/>
    <s v=""/>
    <n v="0"/>
    <s v=""/>
    <s v=""/>
    <s v=""/>
    <m/>
    <s v=""/>
    <s v=""/>
    <s v=""/>
  </r>
  <r>
    <x v="2"/>
    <n v="2304"/>
    <m/>
    <x v="6"/>
    <x v="3"/>
    <m/>
    <m/>
    <s v=""/>
    <m/>
    <m/>
    <s v=""/>
    <m/>
    <s v=""/>
    <m/>
    <s v=""/>
    <m/>
    <s v=""/>
    <m/>
    <m/>
    <m/>
    <m/>
    <s v=""/>
    <n v="0"/>
    <s v=""/>
    <n v="0"/>
    <s v=""/>
    <s v=""/>
    <s v=""/>
    <m/>
    <s v=""/>
    <s v=""/>
    <s v=""/>
  </r>
  <r>
    <x v="2"/>
    <n v="2305"/>
    <m/>
    <x v="6"/>
    <x v="3"/>
    <m/>
    <m/>
    <s v=""/>
    <m/>
    <m/>
    <s v=""/>
    <m/>
    <s v=""/>
    <m/>
    <s v=""/>
    <m/>
    <s v=""/>
    <m/>
    <m/>
    <m/>
    <m/>
    <s v=""/>
    <n v="0"/>
    <s v=""/>
    <n v="0"/>
    <s v=""/>
    <s v=""/>
    <s v=""/>
    <m/>
    <s v=""/>
    <s v=""/>
    <s v=""/>
  </r>
  <r>
    <x v="2"/>
    <n v="2306"/>
    <m/>
    <x v="6"/>
    <x v="3"/>
    <m/>
    <m/>
    <s v=""/>
    <m/>
    <m/>
    <s v=""/>
    <m/>
    <s v=""/>
    <m/>
    <s v=""/>
    <m/>
    <s v=""/>
    <m/>
    <m/>
    <m/>
    <m/>
    <s v=""/>
    <n v="0"/>
    <s v=""/>
    <n v="0"/>
    <s v=""/>
    <s v=""/>
    <s v=""/>
    <m/>
    <s v=""/>
    <s v=""/>
    <s v=""/>
  </r>
  <r>
    <x v="2"/>
    <n v="2307"/>
    <m/>
    <x v="6"/>
    <x v="3"/>
    <m/>
    <m/>
    <s v=""/>
    <m/>
    <m/>
    <s v=""/>
    <m/>
    <s v=""/>
    <m/>
    <s v=""/>
    <m/>
    <s v=""/>
    <m/>
    <m/>
    <m/>
    <m/>
    <s v=""/>
    <n v="0"/>
    <s v=""/>
    <n v="0"/>
    <s v=""/>
    <s v=""/>
    <s v=""/>
    <m/>
    <s v=""/>
    <s v=""/>
    <s v=""/>
  </r>
  <r>
    <x v="2"/>
    <n v="2308"/>
    <m/>
    <x v="6"/>
    <x v="3"/>
    <m/>
    <m/>
    <s v=""/>
    <m/>
    <m/>
    <s v=""/>
    <m/>
    <s v=""/>
    <m/>
    <s v=""/>
    <m/>
    <s v=""/>
    <m/>
    <m/>
    <m/>
    <m/>
    <s v=""/>
    <n v="0"/>
    <s v=""/>
    <n v="0"/>
    <s v=""/>
    <s v=""/>
    <s v=""/>
    <m/>
    <s v=""/>
    <s v=""/>
    <s v=""/>
  </r>
  <r>
    <x v="2"/>
    <n v="2309"/>
    <m/>
    <x v="6"/>
    <x v="3"/>
    <m/>
    <m/>
    <s v=""/>
    <m/>
    <m/>
    <s v=""/>
    <m/>
    <s v=""/>
    <m/>
    <s v=""/>
    <m/>
    <s v=""/>
    <m/>
    <m/>
    <m/>
    <m/>
    <s v=""/>
    <n v="0"/>
    <s v=""/>
    <n v="0"/>
    <s v=""/>
    <s v=""/>
    <s v=""/>
    <m/>
    <s v=""/>
    <s v=""/>
    <s v=""/>
  </r>
  <r>
    <x v="2"/>
    <n v="2310"/>
    <m/>
    <x v="6"/>
    <x v="3"/>
    <m/>
    <m/>
    <s v=""/>
    <m/>
    <m/>
    <s v=""/>
    <m/>
    <s v=""/>
    <m/>
    <s v=""/>
    <m/>
    <s v=""/>
    <m/>
    <m/>
    <m/>
    <m/>
    <s v=""/>
    <n v="0"/>
    <s v=""/>
    <n v="0"/>
    <s v=""/>
    <s v=""/>
    <s v=""/>
    <m/>
    <s v=""/>
    <s v=""/>
    <s v=""/>
  </r>
  <r>
    <x v="2"/>
    <n v="2311"/>
    <m/>
    <x v="6"/>
    <x v="3"/>
    <m/>
    <m/>
    <s v=""/>
    <m/>
    <m/>
    <s v=""/>
    <m/>
    <s v=""/>
    <m/>
    <s v=""/>
    <m/>
    <s v=""/>
    <m/>
    <m/>
    <m/>
    <m/>
    <s v=""/>
    <n v="0"/>
    <s v=""/>
    <n v="0"/>
    <s v=""/>
    <s v=""/>
    <s v=""/>
    <m/>
    <s v=""/>
    <s v=""/>
    <s v=""/>
  </r>
  <r>
    <x v="2"/>
    <n v="2312"/>
    <m/>
    <x v="6"/>
    <x v="3"/>
    <m/>
    <m/>
    <s v=""/>
    <m/>
    <m/>
    <s v=""/>
    <m/>
    <s v=""/>
    <m/>
    <s v=""/>
    <m/>
    <s v=""/>
    <m/>
    <m/>
    <m/>
    <m/>
    <s v=""/>
    <n v="0"/>
    <s v=""/>
    <n v="0"/>
    <s v=""/>
    <s v=""/>
    <s v=""/>
    <m/>
    <s v=""/>
    <s v=""/>
    <s v=""/>
  </r>
  <r>
    <x v="2"/>
    <n v="2313"/>
    <m/>
    <x v="6"/>
    <x v="3"/>
    <m/>
    <m/>
    <s v=""/>
    <m/>
    <m/>
    <s v=""/>
    <m/>
    <s v=""/>
    <m/>
    <s v=""/>
    <m/>
    <s v=""/>
    <m/>
    <m/>
    <m/>
    <m/>
    <s v=""/>
    <n v="0"/>
    <s v=""/>
    <n v="0"/>
    <s v=""/>
    <s v=""/>
    <s v=""/>
    <m/>
    <s v=""/>
    <s v=""/>
    <s v=""/>
  </r>
  <r>
    <x v="2"/>
    <n v="2314"/>
    <m/>
    <x v="6"/>
    <x v="3"/>
    <m/>
    <m/>
    <s v=""/>
    <m/>
    <m/>
    <s v=""/>
    <m/>
    <s v=""/>
    <m/>
    <s v=""/>
    <m/>
    <s v=""/>
    <m/>
    <m/>
    <m/>
    <m/>
    <s v=""/>
    <n v="0"/>
    <s v=""/>
    <n v="0"/>
    <s v=""/>
    <s v=""/>
    <s v=""/>
    <m/>
    <s v=""/>
    <s v=""/>
    <s v=""/>
  </r>
  <r>
    <x v="2"/>
    <n v="2315"/>
    <m/>
    <x v="6"/>
    <x v="3"/>
    <m/>
    <m/>
    <s v=""/>
    <m/>
    <m/>
    <s v=""/>
    <m/>
    <s v=""/>
    <m/>
    <s v=""/>
    <m/>
    <s v=""/>
    <m/>
    <m/>
    <m/>
    <m/>
    <s v=""/>
    <n v="0"/>
    <s v=""/>
    <n v="0"/>
    <s v=""/>
    <s v=""/>
    <s v=""/>
    <m/>
    <s v=""/>
    <s v=""/>
    <s v=""/>
  </r>
  <r>
    <x v="2"/>
    <n v="2316"/>
    <m/>
    <x v="6"/>
    <x v="3"/>
    <m/>
    <m/>
    <s v=""/>
    <m/>
    <m/>
    <s v=""/>
    <m/>
    <s v=""/>
    <m/>
    <s v=""/>
    <m/>
    <s v=""/>
    <m/>
    <m/>
    <m/>
    <m/>
    <s v=""/>
    <n v="0"/>
    <s v=""/>
    <n v="0"/>
    <s v=""/>
    <s v=""/>
    <s v=""/>
    <m/>
    <s v=""/>
    <s v=""/>
    <s v=""/>
  </r>
  <r>
    <x v="2"/>
    <n v="2317"/>
    <m/>
    <x v="6"/>
    <x v="3"/>
    <m/>
    <m/>
    <s v=""/>
    <m/>
    <m/>
    <s v=""/>
    <m/>
    <s v=""/>
    <m/>
    <s v=""/>
    <m/>
    <s v=""/>
    <m/>
    <m/>
    <m/>
    <m/>
    <s v=""/>
    <n v="0"/>
    <s v=""/>
    <n v="0"/>
    <s v=""/>
    <s v=""/>
    <s v=""/>
    <m/>
    <s v=""/>
    <s v=""/>
    <s v=""/>
  </r>
  <r>
    <x v="2"/>
    <n v="2318"/>
    <m/>
    <x v="6"/>
    <x v="3"/>
    <m/>
    <m/>
    <s v=""/>
    <m/>
    <m/>
    <s v=""/>
    <m/>
    <s v=""/>
    <m/>
    <s v=""/>
    <m/>
    <s v=""/>
    <m/>
    <m/>
    <m/>
    <m/>
    <s v=""/>
    <n v="0"/>
    <s v=""/>
    <n v="0"/>
    <s v=""/>
    <s v=""/>
    <s v=""/>
    <m/>
    <s v=""/>
    <s v=""/>
    <s v=""/>
  </r>
  <r>
    <x v="2"/>
    <n v="2319"/>
    <m/>
    <x v="6"/>
    <x v="3"/>
    <m/>
    <m/>
    <s v=""/>
    <m/>
    <m/>
    <s v=""/>
    <m/>
    <s v=""/>
    <m/>
    <s v=""/>
    <m/>
    <s v=""/>
    <m/>
    <m/>
    <m/>
    <m/>
    <s v=""/>
    <n v="0"/>
    <s v=""/>
    <n v="0"/>
    <s v=""/>
    <s v=""/>
    <s v=""/>
    <m/>
    <s v=""/>
    <s v=""/>
    <s v=""/>
  </r>
  <r>
    <x v="2"/>
    <n v="2320"/>
    <m/>
    <x v="6"/>
    <x v="3"/>
    <m/>
    <m/>
    <s v=""/>
    <m/>
    <m/>
    <s v=""/>
    <m/>
    <s v=""/>
    <m/>
    <s v=""/>
    <m/>
    <s v=""/>
    <m/>
    <m/>
    <m/>
    <m/>
    <s v=""/>
    <n v="0"/>
    <s v=""/>
    <n v="0"/>
    <s v=""/>
    <s v=""/>
    <s v=""/>
    <m/>
    <s v=""/>
    <s v=""/>
    <s v=""/>
  </r>
  <r>
    <x v="2"/>
    <n v="2321"/>
    <m/>
    <x v="6"/>
    <x v="3"/>
    <m/>
    <m/>
    <s v=""/>
    <m/>
    <m/>
    <s v=""/>
    <m/>
    <s v=""/>
    <m/>
    <s v=""/>
    <m/>
    <s v=""/>
    <m/>
    <m/>
    <m/>
    <m/>
    <s v=""/>
    <n v="0"/>
    <s v=""/>
    <n v="0"/>
    <s v=""/>
    <s v=""/>
    <s v=""/>
    <m/>
    <s v=""/>
    <s v=""/>
    <s v=""/>
  </r>
  <r>
    <x v="2"/>
    <n v="2322"/>
    <m/>
    <x v="6"/>
    <x v="3"/>
    <m/>
    <m/>
    <s v=""/>
    <m/>
    <m/>
    <s v=""/>
    <m/>
    <s v=""/>
    <m/>
    <s v=""/>
    <m/>
    <s v=""/>
    <m/>
    <m/>
    <m/>
    <m/>
    <s v=""/>
    <n v="0"/>
    <s v=""/>
    <n v="0"/>
    <s v=""/>
    <s v=""/>
    <s v=""/>
    <m/>
    <s v=""/>
    <s v=""/>
    <s v=""/>
  </r>
  <r>
    <x v="2"/>
    <n v="2323"/>
    <m/>
    <x v="6"/>
    <x v="3"/>
    <m/>
    <m/>
    <s v=""/>
    <m/>
    <m/>
    <s v=""/>
    <m/>
    <s v=""/>
    <m/>
    <s v=""/>
    <m/>
    <s v=""/>
    <m/>
    <m/>
    <m/>
    <m/>
    <s v=""/>
    <n v="0"/>
    <s v=""/>
    <n v="0"/>
    <s v=""/>
    <s v=""/>
    <s v=""/>
    <m/>
    <s v=""/>
    <s v=""/>
    <s v=""/>
  </r>
  <r>
    <x v="2"/>
    <n v="2324"/>
    <m/>
    <x v="6"/>
    <x v="3"/>
    <m/>
    <m/>
    <s v=""/>
    <m/>
    <m/>
    <s v=""/>
    <m/>
    <s v=""/>
    <m/>
    <s v=""/>
    <m/>
    <s v=""/>
    <m/>
    <m/>
    <m/>
    <m/>
    <s v=""/>
    <n v="0"/>
    <s v=""/>
    <n v="0"/>
    <s v=""/>
    <s v=""/>
    <s v=""/>
    <m/>
    <s v=""/>
    <s v=""/>
    <s v=""/>
  </r>
  <r>
    <x v="2"/>
    <n v="2325"/>
    <m/>
    <x v="6"/>
    <x v="3"/>
    <m/>
    <m/>
    <s v=""/>
    <m/>
    <m/>
    <s v=""/>
    <m/>
    <s v=""/>
    <m/>
    <s v=""/>
    <m/>
    <s v=""/>
    <m/>
    <m/>
    <m/>
    <m/>
    <s v=""/>
    <n v="0"/>
    <s v=""/>
    <n v="0"/>
    <s v=""/>
    <s v=""/>
    <s v=""/>
    <m/>
    <s v=""/>
    <s v=""/>
    <s v=""/>
  </r>
  <r>
    <x v="2"/>
    <n v="2326"/>
    <m/>
    <x v="6"/>
    <x v="3"/>
    <m/>
    <m/>
    <s v=""/>
    <m/>
    <m/>
    <s v=""/>
    <m/>
    <s v=""/>
    <m/>
    <s v=""/>
    <m/>
    <s v=""/>
    <m/>
    <m/>
    <m/>
    <m/>
    <s v=""/>
    <n v="0"/>
    <s v=""/>
    <n v="0"/>
    <s v=""/>
    <s v=""/>
    <s v=""/>
    <m/>
    <s v=""/>
    <s v=""/>
    <s v=""/>
  </r>
  <r>
    <x v="2"/>
    <n v="2327"/>
    <m/>
    <x v="6"/>
    <x v="3"/>
    <m/>
    <m/>
    <s v=""/>
    <m/>
    <m/>
    <s v=""/>
    <m/>
    <s v=""/>
    <m/>
    <s v=""/>
    <m/>
    <s v=""/>
    <m/>
    <m/>
    <m/>
    <m/>
    <s v=""/>
    <n v="0"/>
    <s v=""/>
    <n v="0"/>
    <s v=""/>
    <s v=""/>
    <s v=""/>
    <m/>
    <s v=""/>
    <s v=""/>
    <s v=""/>
  </r>
  <r>
    <x v="2"/>
    <n v="2328"/>
    <m/>
    <x v="6"/>
    <x v="3"/>
    <m/>
    <m/>
    <s v=""/>
    <m/>
    <m/>
    <s v=""/>
    <m/>
    <s v=""/>
    <m/>
    <s v=""/>
    <m/>
    <s v=""/>
    <m/>
    <m/>
    <m/>
    <m/>
    <s v=""/>
    <n v="0"/>
    <s v=""/>
    <n v="0"/>
    <s v=""/>
    <s v=""/>
    <s v=""/>
    <m/>
    <s v=""/>
    <s v=""/>
    <s v=""/>
  </r>
  <r>
    <x v="2"/>
    <n v="2329"/>
    <m/>
    <x v="6"/>
    <x v="3"/>
    <m/>
    <m/>
    <s v=""/>
    <m/>
    <m/>
    <s v=""/>
    <m/>
    <s v=""/>
    <m/>
    <s v=""/>
    <m/>
    <s v=""/>
    <m/>
    <m/>
    <m/>
    <m/>
    <s v=""/>
    <n v="0"/>
    <s v=""/>
    <n v="0"/>
    <s v=""/>
    <s v=""/>
    <s v=""/>
    <m/>
    <s v=""/>
    <s v=""/>
    <s v=""/>
  </r>
  <r>
    <x v="2"/>
    <n v="2330"/>
    <m/>
    <x v="6"/>
    <x v="3"/>
    <m/>
    <m/>
    <s v=""/>
    <m/>
    <m/>
    <s v=""/>
    <m/>
    <s v=""/>
    <m/>
    <s v=""/>
    <m/>
    <s v=""/>
    <m/>
    <m/>
    <m/>
    <m/>
    <s v=""/>
    <n v="0"/>
    <s v=""/>
    <n v="0"/>
    <s v=""/>
    <s v=""/>
    <s v=""/>
    <m/>
    <s v=""/>
    <s v=""/>
    <s v=""/>
  </r>
  <r>
    <x v="2"/>
    <n v="2331"/>
    <m/>
    <x v="6"/>
    <x v="3"/>
    <m/>
    <m/>
    <s v=""/>
    <m/>
    <m/>
    <s v=""/>
    <m/>
    <s v=""/>
    <m/>
    <s v=""/>
    <m/>
    <s v=""/>
    <m/>
    <m/>
    <m/>
    <m/>
    <s v=""/>
    <n v="0"/>
    <s v=""/>
    <n v="0"/>
    <s v=""/>
    <s v=""/>
    <s v=""/>
    <m/>
    <s v=""/>
    <s v=""/>
    <s v=""/>
  </r>
  <r>
    <x v="2"/>
    <n v="2332"/>
    <m/>
    <x v="6"/>
    <x v="3"/>
    <m/>
    <m/>
    <s v=""/>
    <m/>
    <m/>
    <s v=""/>
    <m/>
    <s v=""/>
    <m/>
    <s v=""/>
    <m/>
    <s v=""/>
    <m/>
    <m/>
    <m/>
    <m/>
    <s v=""/>
    <n v="0"/>
    <s v=""/>
    <n v="0"/>
    <s v=""/>
    <s v=""/>
    <s v=""/>
    <m/>
    <s v=""/>
    <s v=""/>
    <s v=""/>
  </r>
  <r>
    <x v="2"/>
    <n v="2333"/>
    <m/>
    <x v="6"/>
    <x v="3"/>
    <m/>
    <m/>
    <s v=""/>
    <m/>
    <m/>
    <s v=""/>
    <m/>
    <s v=""/>
    <m/>
    <s v=""/>
    <m/>
    <s v=""/>
    <m/>
    <m/>
    <m/>
    <m/>
    <s v=""/>
    <n v="0"/>
    <s v=""/>
    <n v="0"/>
    <s v=""/>
    <s v=""/>
    <s v=""/>
    <m/>
    <s v=""/>
    <s v=""/>
    <s v=""/>
  </r>
  <r>
    <x v="2"/>
    <n v="2334"/>
    <m/>
    <x v="6"/>
    <x v="3"/>
    <m/>
    <m/>
    <s v=""/>
    <m/>
    <m/>
    <s v=""/>
    <m/>
    <s v=""/>
    <m/>
    <s v=""/>
    <m/>
    <s v=""/>
    <m/>
    <m/>
    <m/>
    <m/>
    <s v=""/>
    <n v="0"/>
    <s v=""/>
    <n v="0"/>
    <s v=""/>
    <s v=""/>
    <s v=""/>
    <m/>
    <s v=""/>
    <s v=""/>
    <s v=""/>
  </r>
  <r>
    <x v="2"/>
    <n v="2335"/>
    <m/>
    <x v="6"/>
    <x v="3"/>
    <m/>
    <m/>
    <s v=""/>
    <m/>
    <m/>
    <s v=""/>
    <m/>
    <s v=""/>
    <m/>
    <s v=""/>
    <m/>
    <s v=""/>
    <m/>
    <m/>
    <m/>
    <m/>
    <s v=""/>
    <n v="0"/>
    <s v=""/>
    <n v="0"/>
    <s v=""/>
    <s v=""/>
    <s v=""/>
    <m/>
    <s v=""/>
    <s v=""/>
    <s v=""/>
  </r>
  <r>
    <x v="2"/>
    <n v="2336"/>
    <m/>
    <x v="6"/>
    <x v="3"/>
    <m/>
    <m/>
    <s v=""/>
    <m/>
    <m/>
    <s v=""/>
    <m/>
    <s v=""/>
    <m/>
    <s v=""/>
    <m/>
    <s v=""/>
    <m/>
    <m/>
    <m/>
    <m/>
    <s v=""/>
    <n v="0"/>
    <s v=""/>
    <n v="0"/>
    <s v=""/>
    <s v=""/>
    <s v=""/>
    <m/>
    <s v=""/>
    <s v=""/>
    <s v=""/>
  </r>
  <r>
    <x v="2"/>
    <n v="2337"/>
    <m/>
    <x v="6"/>
    <x v="3"/>
    <m/>
    <m/>
    <s v=""/>
    <m/>
    <m/>
    <s v=""/>
    <m/>
    <s v=""/>
    <m/>
    <s v=""/>
    <m/>
    <s v=""/>
    <m/>
    <m/>
    <m/>
    <m/>
    <s v=""/>
    <n v="0"/>
    <s v=""/>
    <n v="0"/>
    <s v=""/>
    <s v=""/>
    <s v=""/>
    <m/>
    <s v=""/>
    <s v=""/>
    <s v=""/>
  </r>
  <r>
    <x v="2"/>
    <n v="2338"/>
    <m/>
    <x v="6"/>
    <x v="3"/>
    <m/>
    <m/>
    <s v=""/>
    <m/>
    <m/>
    <s v=""/>
    <m/>
    <s v=""/>
    <m/>
    <s v=""/>
    <m/>
    <s v=""/>
    <m/>
    <m/>
    <m/>
    <m/>
    <s v=""/>
    <n v="0"/>
    <s v=""/>
    <n v="0"/>
    <s v=""/>
    <s v=""/>
    <s v=""/>
    <m/>
    <s v=""/>
    <s v=""/>
    <s v=""/>
  </r>
  <r>
    <x v="2"/>
    <n v="2339"/>
    <m/>
    <x v="6"/>
    <x v="3"/>
    <m/>
    <m/>
    <s v=""/>
    <m/>
    <m/>
    <s v=""/>
    <m/>
    <s v=""/>
    <m/>
    <s v=""/>
    <m/>
    <s v=""/>
    <m/>
    <m/>
    <m/>
    <m/>
    <s v=""/>
    <n v="0"/>
    <s v=""/>
    <n v="0"/>
    <s v=""/>
    <s v=""/>
    <s v=""/>
    <m/>
    <s v=""/>
    <s v=""/>
    <s v=""/>
  </r>
  <r>
    <x v="2"/>
    <n v="2340"/>
    <m/>
    <x v="6"/>
    <x v="3"/>
    <m/>
    <m/>
    <s v=""/>
    <m/>
    <m/>
    <s v=""/>
    <m/>
    <s v=""/>
    <m/>
    <s v=""/>
    <m/>
    <s v=""/>
    <m/>
    <m/>
    <m/>
    <m/>
    <s v=""/>
    <n v="0"/>
    <s v=""/>
    <n v="0"/>
    <s v=""/>
    <s v=""/>
    <s v=""/>
    <m/>
    <s v=""/>
    <s v=""/>
    <s v=""/>
  </r>
  <r>
    <x v="2"/>
    <n v="2341"/>
    <m/>
    <x v="6"/>
    <x v="3"/>
    <m/>
    <m/>
    <s v=""/>
    <m/>
    <m/>
    <s v=""/>
    <m/>
    <s v=""/>
    <m/>
    <s v=""/>
    <m/>
    <s v=""/>
    <m/>
    <m/>
    <m/>
    <m/>
    <s v=""/>
    <n v="0"/>
    <s v=""/>
    <n v="0"/>
    <s v=""/>
    <s v=""/>
    <s v=""/>
    <m/>
    <s v=""/>
    <s v=""/>
    <s v=""/>
  </r>
  <r>
    <x v="2"/>
    <n v="2342"/>
    <m/>
    <x v="6"/>
    <x v="3"/>
    <m/>
    <m/>
    <s v=""/>
    <m/>
    <m/>
    <s v=""/>
    <m/>
    <s v=""/>
    <m/>
    <s v=""/>
    <m/>
    <s v=""/>
    <m/>
    <m/>
    <m/>
    <m/>
    <s v=""/>
    <n v="0"/>
    <s v=""/>
    <n v="0"/>
    <s v=""/>
    <s v=""/>
    <s v=""/>
    <m/>
    <s v=""/>
    <s v=""/>
    <s v=""/>
  </r>
  <r>
    <x v="2"/>
    <n v="2343"/>
    <m/>
    <x v="6"/>
    <x v="3"/>
    <m/>
    <m/>
    <s v=""/>
    <m/>
    <m/>
    <s v=""/>
    <m/>
    <s v=""/>
    <m/>
    <s v=""/>
    <m/>
    <s v=""/>
    <m/>
    <m/>
    <m/>
    <m/>
    <s v=""/>
    <n v="0"/>
    <s v=""/>
    <n v="0"/>
    <s v=""/>
    <s v=""/>
    <s v=""/>
    <m/>
    <s v=""/>
    <s v=""/>
    <s v=""/>
  </r>
  <r>
    <x v="2"/>
    <n v="2344"/>
    <m/>
    <x v="6"/>
    <x v="3"/>
    <m/>
    <m/>
    <s v=""/>
    <m/>
    <m/>
    <s v=""/>
    <m/>
    <s v=""/>
    <m/>
    <s v=""/>
    <m/>
    <s v=""/>
    <m/>
    <m/>
    <m/>
    <m/>
    <s v=""/>
    <n v="0"/>
    <s v=""/>
    <n v="0"/>
    <s v=""/>
    <s v=""/>
    <s v=""/>
    <m/>
    <s v=""/>
    <s v=""/>
    <s v=""/>
  </r>
  <r>
    <x v="2"/>
    <n v="2345"/>
    <m/>
    <x v="6"/>
    <x v="3"/>
    <m/>
    <m/>
    <s v=""/>
    <m/>
    <m/>
    <s v=""/>
    <m/>
    <s v=""/>
    <m/>
    <s v=""/>
    <m/>
    <s v=""/>
    <m/>
    <m/>
    <m/>
    <m/>
    <s v=""/>
    <n v="0"/>
    <s v=""/>
    <n v="0"/>
    <s v=""/>
    <s v=""/>
    <s v=""/>
    <m/>
    <s v=""/>
    <s v=""/>
    <s v=""/>
  </r>
  <r>
    <x v="2"/>
    <n v="2346"/>
    <m/>
    <x v="6"/>
    <x v="3"/>
    <m/>
    <m/>
    <s v=""/>
    <m/>
    <m/>
    <s v=""/>
    <m/>
    <s v=""/>
    <m/>
    <s v=""/>
    <m/>
    <s v=""/>
    <m/>
    <m/>
    <m/>
    <m/>
    <s v=""/>
    <n v="0"/>
    <s v=""/>
    <n v="0"/>
    <s v=""/>
    <s v=""/>
    <s v=""/>
    <m/>
    <s v=""/>
    <s v=""/>
    <s v=""/>
  </r>
  <r>
    <x v="2"/>
    <n v="2347"/>
    <m/>
    <x v="6"/>
    <x v="3"/>
    <m/>
    <m/>
    <s v=""/>
    <m/>
    <m/>
    <s v=""/>
    <m/>
    <s v=""/>
    <m/>
    <s v=""/>
    <m/>
    <s v=""/>
    <m/>
    <m/>
    <m/>
    <m/>
    <s v=""/>
    <n v="0"/>
    <s v=""/>
    <n v="0"/>
    <s v=""/>
    <s v=""/>
    <s v=""/>
    <m/>
    <s v=""/>
    <s v=""/>
    <s v=""/>
  </r>
  <r>
    <x v="2"/>
    <n v="2348"/>
    <m/>
    <x v="6"/>
    <x v="3"/>
    <m/>
    <m/>
    <s v=""/>
    <m/>
    <m/>
    <s v=""/>
    <m/>
    <s v=""/>
    <m/>
    <s v=""/>
    <m/>
    <s v=""/>
    <m/>
    <m/>
    <m/>
    <m/>
    <s v=""/>
    <n v="0"/>
    <s v=""/>
    <n v="0"/>
    <s v=""/>
    <s v=""/>
    <s v=""/>
    <m/>
    <s v=""/>
    <s v=""/>
    <s v=""/>
  </r>
  <r>
    <x v="2"/>
    <n v="2349"/>
    <m/>
    <x v="6"/>
    <x v="3"/>
    <m/>
    <m/>
    <s v=""/>
    <m/>
    <m/>
    <s v=""/>
    <m/>
    <s v=""/>
    <m/>
    <s v=""/>
    <m/>
    <s v=""/>
    <m/>
    <m/>
    <m/>
    <m/>
    <s v=""/>
    <n v="0"/>
    <s v=""/>
    <n v="0"/>
    <s v=""/>
    <s v=""/>
    <s v=""/>
    <m/>
    <s v=""/>
    <s v=""/>
    <s v=""/>
  </r>
  <r>
    <x v="2"/>
    <n v="2350"/>
    <m/>
    <x v="6"/>
    <x v="3"/>
    <m/>
    <m/>
    <s v=""/>
    <m/>
    <m/>
    <s v=""/>
    <m/>
    <s v=""/>
    <m/>
    <s v=""/>
    <m/>
    <s v=""/>
    <m/>
    <m/>
    <m/>
    <m/>
    <s v=""/>
    <n v="0"/>
    <s v=""/>
    <n v="0"/>
    <s v=""/>
    <s v=""/>
    <s v=""/>
    <m/>
    <s v=""/>
    <s v=""/>
    <s v=""/>
  </r>
  <r>
    <x v="2"/>
    <n v="2351"/>
    <m/>
    <x v="6"/>
    <x v="3"/>
    <m/>
    <m/>
    <s v=""/>
    <m/>
    <m/>
    <s v=""/>
    <m/>
    <s v=""/>
    <m/>
    <s v=""/>
    <m/>
    <s v=""/>
    <m/>
    <m/>
    <m/>
    <m/>
    <s v=""/>
    <n v="0"/>
    <s v=""/>
    <n v="0"/>
    <s v=""/>
    <s v=""/>
    <s v=""/>
    <m/>
    <s v=""/>
    <s v=""/>
    <s v=""/>
  </r>
  <r>
    <x v="2"/>
    <n v="2352"/>
    <m/>
    <x v="6"/>
    <x v="3"/>
    <m/>
    <m/>
    <s v=""/>
    <m/>
    <m/>
    <s v=""/>
    <m/>
    <s v=""/>
    <m/>
    <s v=""/>
    <m/>
    <s v=""/>
    <m/>
    <m/>
    <m/>
    <m/>
    <s v=""/>
    <n v="0"/>
    <s v=""/>
    <n v="0"/>
    <s v=""/>
    <s v=""/>
    <s v=""/>
    <m/>
    <s v=""/>
    <s v=""/>
    <s v=""/>
  </r>
  <r>
    <x v="2"/>
    <n v="2353"/>
    <m/>
    <x v="6"/>
    <x v="3"/>
    <m/>
    <m/>
    <s v=""/>
    <m/>
    <m/>
    <s v=""/>
    <m/>
    <s v=""/>
    <m/>
    <s v=""/>
    <m/>
    <s v=""/>
    <m/>
    <m/>
    <m/>
    <m/>
    <s v=""/>
    <n v="0"/>
    <s v=""/>
    <n v="0"/>
    <s v=""/>
    <s v=""/>
    <s v=""/>
    <m/>
    <s v=""/>
    <s v=""/>
    <s v=""/>
  </r>
  <r>
    <x v="2"/>
    <n v="2354"/>
    <m/>
    <x v="6"/>
    <x v="3"/>
    <m/>
    <m/>
    <s v=""/>
    <m/>
    <m/>
    <s v=""/>
    <m/>
    <s v=""/>
    <m/>
    <s v=""/>
    <m/>
    <s v=""/>
    <m/>
    <m/>
    <m/>
    <m/>
    <s v=""/>
    <n v="0"/>
    <s v=""/>
    <n v="0"/>
    <s v=""/>
    <s v=""/>
    <s v=""/>
    <m/>
    <s v=""/>
    <s v=""/>
    <s v=""/>
  </r>
  <r>
    <x v="2"/>
    <n v="2355"/>
    <m/>
    <x v="6"/>
    <x v="3"/>
    <m/>
    <m/>
    <s v=""/>
    <m/>
    <m/>
    <s v=""/>
    <m/>
    <s v=""/>
    <m/>
    <s v=""/>
    <m/>
    <s v=""/>
    <m/>
    <m/>
    <m/>
    <m/>
    <s v=""/>
    <n v="0"/>
    <s v=""/>
    <n v="0"/>
    <s v=""/>
    <s v=""/>
    <s v=""/>
    <m/>
    <s v=""/>
    <s v=""/>
    <s v=""/>
  </r>
  <r>
    <x v="2"/>
    <n v="2356"/>
    <m/>
    <x v="6"/>
    <x v="3"/>
    <m/>
    <m/>
    <s v=""/>
    <m/>
    <m/>
    <s v=""/>
    <m/>
    <s v=""/>
    <m/>
    <s v=""/>
    <m/>
    <s v=""/>
    <m/>
    <m/>
    <m/>
    <m/>
    <s v=""/>
    <n v="0"/>
    <s v=""/>
    <n v="0"/>
    <s v=""/>
    <s v=""/>
    <s v=""/>
    <m/>
    <s v=""/>
    <s v=""/>
    <s v=""/>
  </r>
  <r>
    <x v="2"/>
    <n v="2357"/>
    <m/>
    <x v="6"/>
    <x v="3"/>
    <m/>
    <m/>
    <s v=""/>
    <m/>
    <m/>
    <s v=""/>
    <m/>
    <s v=""/>
    <m/>
    <s v=""/>
    <m/>
    <s v=""/>
    <m/>
    <m/>
    <m/>
    <m/>
    <s v=""/>
    <n v="0"/>
    <s v=""/>
    <n v="0"/>
    <s v=""/>
    <s v=""/>
    <s v=""/>
    <m/>
    <s v=""/>
    <s v=""/>
    <s v=""/>
  </r>
  <r>
    <x v="2"/>
    <n v="2358"/>
    <m/>
    <x v="6"/>
    <x v="3"/>
    <m/>
    <m/>
    <s v=""/>
    <m/>
    <m/>
    <s v=""/>
    <m/>
    <s v=""/>
    <m/>
    <s v=""/>
    <m/>
    <s v=""/>
    <m/>
    <m/>
    <m/>
    <m/>
    <s v=""/>
    <n v="0"/>
    <s v=""/>
    <n v="0"/>
    <s v=""/>
    <s v=""/>
    <s v=""/>
    <m/>
    <s v=""/>
    <s v=""/>
    <s v=""/>
  </r>
  <r>
    <x v="2"/>
    <n v="2359"/>
    <m/>
    <x v="6"/>
    <x v="3"/>
    <m/>
    <m/>
    <s v=""/>
    <m/>
    <m/>
    <s v=""/>
    <m/>
    <s v=""/>
    <m/>
    <s v=""/>
    <m/>
    <s v=""/>
    <m/>
    <m/>
    <m/>
    <m/>
    <s v=""/>
    <n v="0"/>
    <s v=""/>
    <n v="0"/>
    <s v=""/>
    <s v=""/>
    <s v=""/>
    <m/>
    <s v=""/>
    <s v=""/>
    <s v=""/>
  </r>
  <r>
    <x v="2"/>
    <n v="2360"/>
    <m/>
    <x v="6"/>
    <x v="3"/>
    <m/>
    <m/>
    <s v=""/>
    <m/>
    <m/>
    <s v=""/>
    <m/>
    <s v=""/>
    <m/>
    <s v=""/>
    <m/>
    <s v=""/>
    <m/>
    <m/>
    <m/>
    <m/>
    <s v=""/>
    <n v="0"/>
    <s v=""/>
    <n v="0"/>
    <s v=""/>
    <s v=""/>
    <s v=""/>
    <m/>
    <s v=""/>
    <s v=""/>
    <s v=""/>
  </r>
  <r>
    <x v="2"/>
    <n v="2361"/>
    <m/>
    <x v="6"/>
    <x v="3"/>
    <m/>
    <m/>
    <s v=""/>
    <m/>
    <m/>
    <s v=""/>
    <m/>
    <s v=""/>
    <m/>
    <s v=""/>
    <m/>
    <s v=""/>
    <m/>
    <m/>
    <m/>
    <m/>
    <s v=""/>
    <n v="0"/>
    <s v=""/>
    <n v="0"/>
    <s v=""/>
    <s v=""/>
    <s v=""/>
    <m/>
    <s v=""/>
    <s v=""/>
    <s v=""/>
  </r>
  <r>
    <x v="2"/>
    <n v="2362"/>
    <m/>
    <x v="6"/>
    <x v="3"/>
    <m/>
    <m/>
    <s v=""/>
    <m/>
    <m/>
    <s v=""/>
    <m/>
    <s v=""/>
    <m/>
    <s v=""/>
    <m/>
    <s v=""/>
    <m/>
    <m/>
    <m/>
    <m/>
    <s v=""/>
    <n v="0"/>
    <s v=""/>
    <n v="0"/>
    <s v=""/>
    <s v=""/>
    <s v=""/>
    <m/>
    <s v=""/>
    <s v=""/>
    <s v=""/>
  </r>
  <r>
    <x v="2"/>
    <n v="2363"/>
    <m/>
    <x v="6"/>
    <x v="3"/>
    <m/>
    <m/>
    <s v=""/>
    <m/>
    <m/>
    <s v=""/>
    <m/>
    <s v=""/>
    <m/>
    <s v=""/>
    <m/>
    <s v=""/>
    <m/>
    <m/>
    <m/>
    <m/>
    <s v=""/>
    <n v="0"/>
    <s v=""/>
    <n v="0"/>
    <s v=""/>
    <s v=""/>
    <s v=""/>
    <m/>
    <s v=""/>
    <s v=""/>
    <s v=""/>
  </r>
  <r>
    <x v="2"/>
    <n v="2364"/>
    <m/>
    <x v="6"/>
    <x v="3"/>
    <m/>
    <m/>
    <s v=""/>
    <m/>
    <m/>
    <s v=""/>
    <m/>
    <s v=""/>
    <m/>
    <s v=""/>
    <m/>
    <s v=""/>
    <m/>
    <m/>
    <m/>
    <m/>
    <s v=""/>
    <n v="0"/>
    <s v=""/>
    <n v="0"/>
    <s v=""/>
    <s v=""/>
    <s v=""/>
    <m/>
    <s v=""/>
    <s v=""/>
    <s v=""/>
  </r>
  <r>
    <x v="2"/>
    <n v="2365"/>
    <m/>
    <x v="6"/>
    <x v="3"/>
    <m/>
    <m/>
    <s v=""/>
    <m/>
    <m/>
    <s v=""/>
    <m/>
    <s v=""/>
    <m/>
    <s v=""/>
    <m/>
    <s v=""/>
    <m/>
    <m/>
    <m/>
    <m/>
    <s v=""/>
    <n v="0"/>
    <s v=""/>
    <n v="0"/>
    <s v=""/>
    <s v=""/>
    <s v=""/>
    <m/>
    <s v=""/>
    <s v=""/>
    <s v=""/>
  </r>
  <r>
    <x v="2"/>
    <n v="2366"/>
    <m/>
    <x v="6"/>
    <x v="3"/>
    <m/>
    <m/>
    <s v=""/>
    <m/>
    <m/>
    <s v=""/>
    <m/>
    <s v=""/>
    <m/>
    <s v=""/>
    <m/>
    <s v=""/>
    <m/>
    <m/>
    <m/>
    <m/>
    <s v=""/>
    <n v="0"/>
    <s v=""/>
    <n v="0"/>
    <s v=""/>
    <s v=""/>
    <s v=""/>
    <m/>
    <s v=""/>
    <s v=""/>
    <s v=""/>
  </r>
  <r>
    <x v="2"/>
    <n v="2367"/>
    <m/>
    <x v="6"/>
    <x v="3"/>
    <m/>
    <m/>
    <s v=""/>
    <m/>
    <m/>
    <s v=""/>
    <m/>
    <s v=""/>
    <m/>
    <s v=""/>
    <m/>
    <s v=""/>
    <m/>
    <m/>
    <m/>
    <m/>
    <s v=""/>
    <n v="0"/>
    <s v=""/>
    <n v="0"/>
    <s v=""/>
    <s v=""/>
    <s v=""/>
    <m/>
    <s v=""/>
    <s v=""/>
    <s v=""/>
  </r>
  <r>
    <x v="2"/>
    <n v="2368"/>
    <m/>
    <x v="6"/>
    <x v="3"/>
    <m/>
    <m/>
    <s v=""/>
    <m/>
    <m/>
    <s v=""/>
    <m/>
    <s v=""/>
    <m/>
    <s v=""/>
    <m/>
    <s v=""/>
    <m/>
    <m/>
    <m/>
    <m/>
    <s v=""/>
    <n v="0"/>
    <s v=""/>
    <n v="0"/>
    <s v=""/>
    <s v=""/>
    <s v=""/>
    <m/>
    <s v=""/>
    <s v=""/>
    <s v=""/>
  </r>
  <r>
    <x v="2"/>
    <n v="2369"/>
    <m/>
    <x v="6"/>
    <x v="3"/>
    <m/>
    <m/>
    <s v=""/>
    <m/>
    <m/>
    <s v=""/>
    <m/>
    <s v=""/>
    <m/>
    <s v=""/>
    <m/>
    <s v=""/>
    <m/>
    <m/>
    <m/>
    <m/>
    <s v=""/>
    <n v="0"/>
    <s v=""/>
    <n v="0"/>
    <s v=""/>
    <s v=""/>
    <s v=""/>
    <m/>
    <s v=""/>
    <s v=""/>
    <s v=""/>
  </r>
  <r>
    <x v="2"/>
    <n v="2370"/>
    <m/>
    <x v="6"/>
    <x v="3"/>
    <m/>
    <m/>
    <s v=""/>
    <m/>
    <m/>
    <s v=""/>
    <m/>
    <s v=""/>
    <m/>
    <s v=""/>
    <m/>
    <s v=""/>
    <m/>
    <m/>
    <m/>
    <m/>
    <s v=""/>
    <n v="0"/>
    <s v=""/>
    <n v="0"/>
    <s v=""/>
    <s v=""/>
    <s v=""/>
    <m/>
    <s v=""/>
    <s v=""/>
    <s v=""/>
  </r>
  <r>
    <x v="2"/>
    <n v="2371"/>
    <m/>
    <x v="6"/>
    <x v="3"/>
    <m/>
    <m/>
    <s v=""/>
    <m/>
    <m/>
    <s v=""/>
    <m/>
    <s v=""/>
    <m/>
    <s v=""/>
    <m/>
    <s v=""/>
    <m/>
    <m/>
    <m/>
    <m/>
    <s v=""/>
    <n v="0"/>
    <s v=""/>
    <n v="0"/>
    <s v=""/>
    <s v=""/>
    <s v=""/>
    <m/>
    <s v=""/>
    <s v=""/>
    <s v=""/>
  </r>
  <r>
    <x v="2"/>
    <n v="2372"/>
    <m/>
    <x v="6"/>
    <x v="3"/>
    <m/>
    <m/>
    <s v=""/>
    <m/>
    <m/>
    <s v=""/>
    <m/>
    <s v=""/>
    <m/>
    <s v=""/>
    <m/>
    <s v=""/>
    <m/>
    <m/>
    <m/>
    <m/>
    <s v=""/>
    <n v="0"/>
    <s v=""/>
    <n v="0"/>
    <s v=""/>
    <s v=""/>
    <s v=""/>
    <m/>
    <s v=""/>
    <s v=""/>
    <s v=""/>
  </r>
  <r>
    <x v="2"/>
    <n v="2373"/>
    <m/>
    <x v="6"/>
    <x v="3"/>
    <m/>
    <m/>
    <s v=""/>
    <m/>
    <m/>
    <s v=""/>
    <m/>
    <s v=""/>
    <m/>
    <s v=""/>
    <m/>
    <s v=""/>
    <m/>
    <m/>
    <m/>
    <m/>
    <s v=""/>
    <n v="0"/>
    <s v=""/>
    <n v="0"/>
    <s v=""/>
    <s v=""/>
    <s v=""/>
    <m/>
    <s v=""/>
    <s v=""/>
    <s v=""/>
  </r>
  <r>
    <x v="2"/>
    <n v="2374"/>
    <m/>
    <x v="6"/>
    <x v="3"/>
    <m/>
    <m/>
    <s v=""/>
    <m/>
    <m/>
    <s v=""/>
    <m/>
    <s v=""/>
    <m/>
    <s v=""/>
    <m/>
    <s v=""/>
    <m/>
    <m/>
    <m/>
    <m/>
    <s v=""/>
    <n v="0"/>
    <s v=""/>
    <n v="0"/>
    <s v=""/>
    <s v=""/>
    <s v=""/>
    <m/>
    <s v=""/>
    <s v=""/>
    <s v=""/>
  </r>
  <r>
    <x v="2"/>
    <n v="2375"/>
    <m/>
    <x v="6"/>
    <x v="3"/>
    <m/>
    <m/>
    <s v=""/>
    <m/>
    <m/>
    <s v=""/>
    <m/>
    <s v=""/>
    <m/>
    <s v=""/>
    <m/>
    <s v=""/>
    <m/>
    <m/>
    <m/>
    <m/>
    <s v=""/>
    <n v="0"/>
    <s v=""/>
    <n v="0"/>
    <s v=""/>
    <s v=""/>
    <s v=""/>
    <m/>
    <s v=""/>
    <s v=""/>
    <s v=""/>
  </r>
  <r>
    <x v="2"/>
    <n v="2376"/>
    <m/>
    <x v="6"/>
    <x v="3"/>
    <m/>
    <m/>
    <s v=""/>
    <m/>
    <m/>
    <s v=""/>
    <m/>
    <s v=""/>
    <m/>
    <s v=""/>
    <m/>
    <s v=""/>
    <m/>
    <m/>
    <m/>
    <m/>
    <s v=""/>
    <n v="0"/>
    <s v=""/>
    <n v="0"/>
    <s v=""/>
    <s v=""/>
    <s v=""/>
    <m/>
    <s v=""/>
    <s v=""/>
    <s v=""/>
  </r>
  <r>
    <x v="2"/>
    <n v="2377"/>
    <m/>
    <x v="6"/>
    <x v="3"/>
    <m/>
    <m/>
    <s v=""/>
    <m/>
    <m/>
    <s v=""/>
    <m/>
    <s v=""/>
    <m/>
    <s v=""/>
    <m/>
    <s v=""/>
    <m/>
    <m/>
    <m/>
    <m/>
    <s v=""/>
    <n v="0"/>
    <s v=""/>
    <n v="0"/>
    <s v=""/>
    <s v=""/>
    <s v=""/>
    <m/>
    <s v=""/>
    <s v=""/>
    <s v=""/>
  </r>
  <r>
    <x v="2"/>
    <n v="2378"/>
    <m/>
    <x v="6"/>
    <x v="3"/>
    <m/>
    <m/>
    <s v=""/>
    <m/>
    <m/>
    <s v=""/>
    <m/>
    <s v=""/>
    <m/>
    <s v=""/>
    <m/>
    <s v=""/>
    <m/>
    <m/>
    <m/>
    <m/>
    <s v=""/>
    <n v="0"/>
    <s v=""/>
    <n v="0"/>
    <s v=""/>
    <s v=""/>
    <s v=""/>
    <m/>
    <s v=""/>
    <s v=""/>
    <s v=""/>
  </r>
  <r>
    <x v="2"/>
    <n v="2379"/>
    <m/>
    <x v="6"/>
    <x v="3"/>
    <m/>
    <m/>
    <s v=""/>
    <m/>
    <m/>
    <s v=""/>
    <m/>
    <s v=""/>
    <m/>
    <s v=""/>
    <m/>
    <s v=""/>
    <m/>
    <m/>
    <m/>
    <m/>
    <s v=""/>
    <n v="0"/>
    <s v=""/>
    <n v="0"/>
    <s v=""/>
    <s v=""/>
    <s v=""/>
    <m/>
    <s v=""/>
    <s v=""/>
    <s v=""/>
  </r>
  <r>
    <x v="2"/>
    <n v="2380"/>
    <m/>
    <x v="6"/>
    <x v="3"/>
    <m/>
    <m/>
    <s v=""/>
    <m/>
    <m/>
    <s v=""/>
    <m/>
    <s v=""/>
    <m/>
    <s v=""/>
    <m/>
    <s v=""/>
    <m/>
    <m/>
    <m/>
    <m/>
    <s v=""/>
    <n v="0"/>
    <s v=""/>
    <n v="0"/>
    <s v=""/>
    <s v=""/>
    <s v=""/>
    <m/>
    <s v=""/>
    <s v=""/>
    <s v=""/>
  </r>
  <r>
    <x v="2"/>
    <n v="2381"/>
    <m/>
    <x v="6"/>
    <x v="3"/>
    <m/>
    <m/>
    <s v=""/>
    <m/>
    <m/>
    <s v=""/>
    <m/>
    <s v=""/>
    <m/>
    <s v=""/>
    <m/>
    <s v=""/>
    <m/>
    <m/>
    <m/>
    <m/>
    <s v=""/>
    <n v="0"/>
    <s v=""/>
    <n v="0"/>
    <s v=""/>
    <s v=""/>
    <s v=""/>
    <m/>
    <s v=""/>
    <s v=""/>
    <s v=""/>
  </r>
  <r>
    <x v="2"/>
    <n v="2382"/>
    <m/>
    <x v="6"/>
    <x v="3"/>
    <m/>
    <m/>
    <s v=""/>
    <m/>
    <m/>
    <s v=""/>
    <m/>
    <s v=""/>
    <m/>
    <s v=""/>
    <m/>
    <s v=""/>
    <m/>
    <m/>
    <m/>
    <m/>
    <s v=""/>
    <n v="0"/>
    <s v=""/>
    <n v="0"/>
    <s v=""/>
    <s v=""/>
    <s v=""/>
    <m/>
    <s v=""/>
    <s v=""/>
    <s v=""/>
  </r>
  <r>
    <x v="2"/>
    <n v="2383"/>
    <m/>
    <x v="6"/>
    <x v="3"/>
    <m/>
    <m/>
    <s v=""/>
    <m/>
    <m/>
    <s v=""/>
    <m/>
    <s v=""/>
    <m/>
    <s v=""/>
    <m/>
    <s v=""/>
    <m/>
    <m/>
    <m/>
    <m/>
    <s v=""/>
    <n v="0"/>
    <s v=""/>
    <n v="0"/>
    <s v=""/>
    <s v=""/>
    <s v=""/>
    <m/>
    <s v=""/>
    <s v=""/>
    <s v=""/>
  </r>
  <r>
    <x v="2"/>
    <n v="2384"/>
    <m/>
    <x v="6"/>
    <x v="3"/>
    <m/>
    <m/>
    <s v=""/>
    <m/>
    <m/>
    <s v=""/>
    <m/>
    <s v=""/>
    <m/>
    <s v=""/>
    <m/>
    <s v=""/>
    <m/>
    <m/>
    <m/>
    <m/>
    <s v=""/>
    <n v="0"/>
    <s v=""/>
    <n v="0"/>
    <s v=""/>
    <s v=""/>
    <s v=""/>
    <m/>
    <s v=""/>
    <s v=""/>
    <s v=""/>
  </r>
  <r>
    <x v="2"/>
    <n v="2385"/>
    <m/>
    <x v="6"/>
    <x v="3"/>
    <m/>
    <m/>
    <s v=""/>
    <m/>
    <m/>
    <s v=""/>
    <m/>
    <s v=""/>
    <m/>
    <s v=""/>
    <m/>
    <s v=""/>
    <m/>
    <m/>
    <m/>
    <m/>
    <s v=""/>
    <n v="0"/>
    <s v=""/>
    <n v="0"/>
    <s v=""/>
    <s v=""/>
    <s v=""/>
    <m/>
    <s v=""/>
    <s v=""/>
    <s v=""/>
  </r>
  <r>
    <x v="2"/>
    <n v="2386"/>
    <m/>
    <x v="6"/>
    <x v="3"/>
    <m/>
    <m/>
    <s v=""/>
    <m/>
    <m/>
    <s v=""/>
    <m/>
    <s v=""/>
    <m/>
    <s v=""/>
    <m/>
    <s v=""/>
    <m/>
    <m/>
    <m/>
    <m/>
    <s v=""/>
    <n v="0"/>
    <s v=""/>
    <n v="0"/>
    <s v=""/>
    <s v=""/>
    <s v=""/>
    <m/>
    <s v=""/>
    <s v=""/>
    <s v=""/>
  </r>
  <r>
    <x v="2"/>
    <n v="2387"/>
    <m/>
    <x v="6"/>
    <x v="3"/>
    <m/>
    <m/>
    <s v=""/>
    <m/>
    <m/>
    <s v=""/>
    <m/>
    <s v=""/>
    <m/>
    <s v=""/>
    <m/>
    <s v=""/>
    <m/>
    <m/>
    <m/>
    <m/>
    <s v=""/>
    <n v="0"/>
    <s v=""/>
    <n v="0"/>
    <s v=""/>
    <s v=""/>
    <s v=""/>
    <m/>
    <s v=""/>
    <s v=""/>
    <s v=""/>
  </r>
  <r>
    <x v="2"/>
    <n v="2388"/>
    <m/>
    <x v="6"/>
    <x v="3"/>
    <m/>
    <m/>
    <s v=""/>
    <m/>
    <m/>
    <s v=""/>
    <m/>
    <s v=""/>
    <m/>
    <s v=""/>
    <m/>
    <s v=""/>
    <m/>
    <m/>
    <m/>
    <m/>
    <s v=""/>
    <n v="0"/>
    <s v=""/>
    <n v="0"/>
    <s v=""/>
    <s v=""/>
    <s v=""/>
    <m/>
    <s v=""/>
    <s v=""/>
    <s v=""/>
  </r>
  <r>
    <x v="2"/>
    <n v="2389"/>
    <m/>
    <x v="6"/>
    <x v="3"/>
    <m/>
    <m/>
    <s v=""/>
    <m/>
    <m/>
    <s v=""/>
    <m/>
    <s v=""/>
    <m/>
    <s v=""/>
    <m/>
    <s v=""/>
    <m/>
    <m/>
    <m/>
    <m/>
    <s v=""/>
    <n v="0"/>
    <s v=""/>
    <n v="0"/>
    <s v=""/>
    <s v=""/>
    <s v=""/>
    <m/>
    <s v=""/>
    <s v=""/>
    <s v=""/>
  </r>
  <r>
    <x v="2"/>
    <n v="2390"/>
    <m/>
    <x v="6"/>
    <x v="3"/>
    <m/>
    <m/>
    <s v=""/>
    <m/>
    <m/>
    <s v=""/>
    <m/>
    <s v=""/>
    <m/>
    <s v=""/>
    <m/>
    <s v=""/>
    <m/>
    <m/>
    <m/>
    <m/>
    <s v=""/>
    <n v="0"/>
    <s v=""/>
    <n v="0"/>
    <s v=""/>
    <s v=""/>
    <s v=""/>
    <m/>
    <s v=""/>
    <s v=""/>
    <s v=""/>
  </r>
  <r>
    <x v="2"/>
    <n v="2391"/>
    <m/>
    <x v="6"/>
    <x v="3"/>
    <m/>
    <m/>
    <s v=""/>
    <m/>
    <m/>
    <s v=""/>
    <m/>
    <s v=""/>
    <m/>
    <s v=""/>
    <m/>
    <s v=""/>
    <m/>
    <m/>
    <m/>
    <m/>
    <s v=""/>
    <n v="0"/>
    <s v=""/>
    <n v="0"/>
    <s v=""/>
    <s v=""/>
    <s v=""/>
    <m/>
    <s v=""/>
    <s v=""/>
    <s v=""/>
  </r>
  <r>
    <x v="2"/>
    <n v="2392"/>
    <m/>
    <x v="6"/>
    <x v="3"/>
    <m/>
    <m/>
    <s v=""/>
    <m/>
    <m/>
    <s v=""/>
    <m/>
    <s v=""/>
    <m/>
    <s v=""/>
    <m/>
    <s v=""/>
    <m/>
    <m/>
    <m/>
    <m/>
    <s v=""/>
    <n v="0"/>
    <s v=""/>
    <n v="0"/>
    <s v=""/>
    <s v=""/>
    <s v=""/>
    <m/>
    <s v=""/>
    <s v=""/>
    <s v=""/>
  </r>
  <r>
    <x v="2"/>
    <n v="2393"/>
    <m/>
    <x v="6"/>
    <x v="3"/>
    <m/>
    <m/>
    <s v=""/>
    <m/>
    <m/>
    <s v=""/>
    <m/>
    <s v=""/>
    <m/>
    <s v=""/>
    <m/>
    <s v=""/>
    <m/>
    <m/>
    <m/>
    <m/>
    <s v=""/>
    <n v="0"/>
    <s v=""/>
    <n v="0"/>
    <s v=""/>
    <s v=""/>
    <s v=""/>
    <m/>
    <s v=""/>
    <s v=""/>
    <s v=""/>
  </r>
  <r>
    <x v="2"/>
    <n v="2394"/>
    <m/>
    <x v="6"/>
    <x v="3"/>
    <m/>
    <m/>
    <s v=""/>
    <m/>
    <m/>
    <s v=""/>
    <m/>
    <s v=""/>
    <m/>
    <s v=""/>
    <m/>
    <s v=""/>
    <m/>
    <m/>
    <m/>
    <m/>
    <s v=""/>
    <n v="0"/>
    <s v=""/>
    <n v="0"/>
    <s v=""/>
    <s v=""/>
    <s v=""/>
    <m/>
    <s v=""/>
    <s v=""/>
    <s v=""/>
  </r>
  <r>
    <x v="2"/>
    <n v="2395"/>
    <m/>
    <x v="6"/>
    <x v="3"/>
    <m/>
    <m/>
    <s v=""/>
    <m/>
    <m/>
    <s v=""/>
    <m/>
    <s v=""/>
    <m/>
    <s v=""/>
    <m/>
    <s v=""/>
    <m/>
    <m/>
    <m/>
    <m/>
    <s v=""/>
    <n v="0"/>
    <s v=""/>
    <n v="0"/>
    <s v=""/>
    <s v=""/>
    <s v=""/>
    <m/>
    <s v=""/>
    <s v=""/>
    <s v=""/>
  </r>
  <r>
    <x v="2"/>
    <n v="2396"/>
    <m/>
    <x v="6"/>
    <x v="3"/>
    <m/>
    <m/>
    <s v=""/>
    <m/>
    <m/>
    <s v=""/>
    <m/>
    <s v=""/>
    <m/>
    <s v=""/>
    <m/>
    <s v=""/>
    <m/>
    <m/>
    <m/>
    <m/>
    <s v=""/>
    <n v="0"/>
    <s v=""/>
    <n v="0"/>
    <s v=""/>
    <s v=""/>
    <s v=""/>
    <m/>
    <s v=""/>
    <s v=""/>
    <s v=""/>
  </r>
  <r>
    <x v="2"/>
    <n v="2397"/>
    <m/>
    <x v="6"/>
    <x v="3"/>
    <m/>
    <m/>
    <s v=""/>
    <m/>
    <m/>
    <s v=""/>
    <m/>
    <s v=""/>
    <m/>
    <s v=""/>
    <m/>
    <s v=""/>
    <m/>
    <m/>
    <m/>
    <m/>
    <s v=""/>
    <n v="0"/>
    <s v=""/>
    <n v="0"/>
    <s v=""/>
    <s v=""/>
    <s v=""/>
    <m/>
    <s v=""/>
    <s v=""/>
    <s v=""/>
  </r>
  <r>
    <x v="2"/>
    <n v="2398"/>
    <m/>
    <x v="6"/>
    <x v="3"/>
    <m/>
    <m/>
    <s v=""/>
    <m/>
    <m/>
    <s v=""/>
    <m/>
    <s v=""/>
    <m/>
    <s v=""/>
    <m/>
    <s v=""/>
    <m/>
    <m/>
    <m/>
    <m/>
    <s v=""/>
    <n v="0"/>
    <s v=""/>
    <n v="0"/>
    <s v=""/>
    <s v=""/>
    <s v=""/>
    <m/>
    <s v=""/>
    <s v=""/>
    <s v=""/>
  </r>
  <r>
    <x v="2"/>
    <n v="2399"/>
    <m/>
    <x v="6"/>
    <x v="3"/>
    <m/>
    <m/>
    <s v=""/>
    <m/>
    <m/>
    <s v=""/>
    <m/>
    <s v=""/>
    <m/>
    <s v=""/>
    <m/>
    <s v=""/>
    <m/>
    <m/>
    <m/>
    <m/>
    <s v=""/>
    <n v="0"/>
    <s v=""/>
    <n v="0"/>
    <s v=""/>
    <s v=""/>
    <s v=""/>
    <m/>
    <s v=""/>
    <s v=""/>
    <s v=""/>
  </r>
  <r>
    <x v="2"/>
    <n v="2400"/>
    <m/>
    <x v="6"/>
    <x v="3"/>
    <m/>
    <m/>
    <s v=""/>
    <m/>
    <m/>
    <s v=""/>
    <m/>
    <s v=""/>
    <m/>
    <s v=""/>
    <m/>
    <s v=""/>
    <m/>
    <m/>
    <m/>
    <m/>
    <s v=""/>
    <n v="0"/>
    <s v=""/>
    <n v="0"/>
    <s v=""/>
    <s v=""/>
    <s v=""/>
    <m/>
    <s v=""/>
    <s v=""/>
    <s v=""/>
  </r>
  <r>
    <x v="2"/>
    <n v="2401"/>
    <m/>
    <x v="6"/>
    <x v="3"/>
    <m/>
    <m/>
    <s v=""/>
    <m/>
    <m/>
    <s v=""/>
    <m/>
    <s v=""/>
    <m/>
    <s v=""/>
    <m/>
    <s v=""/>
    <m/>
    <m/>
    <m/>
    <m/>
    <s v=""/>
    <n v="0"/>
    <s v=""/>
    <n v="0"/>
    <s v=""/>
    <s v=""/>
    <s v=""/>
    <m/>
    <s v=""/>
    <s v=""/>
    <s v=""/>
  </r>
  <r>
    <x v="2"/>
    <n v="2402"/>
    <m/>
    <x v="6"/>
    <x v="3"/>
    <m/>
    <m/>
    <s v=""/>
    <m/>
    <m/>
    <s v=""/>
    <m/>
    <s v=""/>
    <m/>
    <s v=""/>
    <m/>
    <s v=""/>
    <m/>
    <m/>
    <m/>
    <m/>
    <s v=""/>
    <n v="0"/>
    <s v=""/>
    <n v="0"/>
    <s v=""/>
    <s v=""/>
    <s v=""/>
    <m/>
    <s v=""/>
    <s v=""/>
    <s v=""/>
  </r>
  <r>
    <x v="2"/>
    <n v="2403"/>
    <m/>
    <x v="6"/>
    <x v="3"/>
    <m/>
    <m/>
    <s v=""/>
    <m/>
    <m/>
    <s v=""/>
    <m/>
    <s v=""/>
    <m/>
    <s v=""/>
    <m/>
    <s v=""/>
    <m/>
    <m/>
    <m/>
    <m/>
    <s v=""/>
    <n v="0"/>
    <s v=""/>
    <n v="0"/>
    <s v=""/>
    <s v=""/>
    <s v=""/>
    <m/>
    <s v=""/>
    <s v=""/>
    <s v=""/>
  </r>
  <r>
    <x v="2"/>
    <n v="2404"/>
    <m/>
    <x v="6"/>
    <x v="3"/>
    <m/>
    <m/>
    <s v=""/>
    <m/>
    <m/>
    <s v=""/>
    <m/>
    <s v=""/>
    <m/>
    <s v=""/>
    <m/>
    <s v=""/>
    <m/>
    <m/>
    <m/>
    <m/>
    <s v=""/>
    <n v="0"/>
    <s v=""/>
    <n v="0"/>
    <s v=""/>
    <s v=""/>
    <s v=""/>
    <m/>
    <s v=""/>
    <s v=""/>
    <s v=""/>
  </r>
  <r>
    <x v="2"/>
    <n v="2405"/>
    <m/>
    <x v="6"/>
    <x v="3"/>
    <m/>
    <m/>
    <s v=""/>
    <m/>
    <m/>
    <s v=""/>
    <m/>
    <s v=""/>
    <m/>
    <s v=""/>
    <m/>
    <s v=""/>
    <m/>
    <m/>
    <m/>
    <m/>
    <s v=""/>
    <n v="0"/>
    <s v=""/>
    <n v="0"/>
    <s v=""/>
    <s v=""/>
    <s v=""/>
    <m/>
    <s v=""/>
    <s v=""/>
    <s v=""/>
  </r>
  <r>
    <x v="2"/>
    <n v="2406"/>
    <m/>
    <x v="6"/>
    <x v="3"/>
    <m/>
    <m/>
    <s v=""/>
    <m/>
    <m/>
    <s v=""/>
    <m/>
    <s v=""/>
    <m/>
    <s v=""/>
    <m/>
    <s v=""/>
    <m/>
    <m/>
    <m/>
    <m/>
    <s v=""/>
    <n v="0"/>
    <s v=""/>
    <n v="0"/>
    <s v=""/>
    <s v=""/>
    <s v=""/>
    <m/>
    <s v=""/>
    <s v=""/>
    <s v=""/>
  </r>
  <r>
    <x v="2"/>
    <n v="2407"/>
    <m/>
    <x v="6"/>
    <x v="3"/>
    <m/>
    <m/>
    <s v=""/>
    <m/>
    <m/>
    <s v=""/>
    <m/>
    <s v=""/>
    <m/>
    <s v=""/>
    <m/>
    <s v=""/>
    <m/>
    <m/>
    <m/>
    <m/>
    <s v=""/>
    <n v="0"/>
    <s v=""/>
    <n v="0"/>
    <s v=""/>
    <s v=""/>
    <s v=""/>
    <m/>
    <s v=""/>
    <s v=""/>
    <s v=""/>
  </r>
  <r>
    <x v="2"/>
    <n v="2408"/>
    <m/>
    <x v="6"/>
    <x v="3"/>
    <m/>
    <m/>
    <s v=""/>
    <m/>
    <m/>
    <s v=""/>
    <m/>
    <s v=""/>
    <m/>
    <s v=""/>
    <m/>
    <s v=""/>
    <m/>
    <m/>
    <m/>
    <m/>
    <s v=""/>
    <n v="0"/>
    <s v=""/>
    <n v="0"/>
    <s v=""/>
    <s v=""/>
    <s v=""/>
    <m/>
    <s v=""/>
    <s v=""/>
    <s v=""/>
  </r>
  <r>
    <x v="2"/>
    <n v="2409"/>
    <m/>
    <x v="6"/>
    <x v="3"/>
    <m/>
    <m/>
    <s v=""/>
    <m/>
    <m/>
    <s v=""/>
    <m/>
    <s v=""/>
    <m/>
    <s v=""/>
    <m/>
    <s v=""/>
    <m/>
    <m/>
    <m/>
    <m/>
    <s v=""/>
    <n v="0"/>
    <s v=""/>
    <n v="0"/>
    <s v=""/>
    <s v=""/>
    <s v=""/>
    <m/>
    <s v=""/>
    <s v=""/>
    <s v=""/>
  </r>
  <r>
    <x v="2"/>
    <n v="2410"/>
    <m/>
    <x v="6"/>
    <x v="3"/>
    <m/>
    <m/>
    <s v=""/>
    <m/>
    <m/>
    <s v=""/>
    <m/>
    <s v=""/>
    <m/>
    <s v=""/>
    <m/>
    <s v=""/>
    <m/>
    <m/>
    <m/>
    <m/>
    <s v=""/>
    <n v="0"/>
    <s v=""/>
    <n v="0"/>
    <s v=""/>
    <s v=""/>
    <s v=""/>
    <m/>
    <s v=""/>
    <s v=""/>
    <s v=""/>
  </r>
  <r>
    <x v="2"/>
    <n v="2411"/>
    <m/>
    <x v="6"/>
    <x v="3"/>
    <m/>
    <m/>
    <s v=""/>
    <m/>
    <m/>
    <s v=""/>
    <m/>
    <s v=""/>
    <m/>
    <s v=""/>
    <m/>
    <s v=""/>
    <m/>
    <m/>
    <m/>
    <m/>
    <s v=""/>
    <n v="0"/>
    <s v=""/>
    <n v="0"/>
    <s v=""/>
    <s v=""/>
    <s v=""/>
    <m/>
    <s v=""/>
    <s v=""/>
    <s v=""/>
  </r>
  <r>
    <x v="2"/>
    <n v="2412"/>
    <m/>
    <x v="6"/>
    <x v="3"/>
    <m/>
    <m/>
    <s v=""/>
    <m/>
    <m/>
    <s v=""/>
    <m/>
    <s v=""/>
    <m/>
    <s v=""/>
    <m/>
    <s v=""/>
    <m/>
    <m/>
    <m/>
    <m/>
    <s v=""/>
    <n v="0"/>
    <s v=""/>
    <n v="0"/>
    <s v=""/>
    <s v=""/>
    <s v=""/>
    <m/>
    <s v=""/>
    <s v=""/>
    <s v=""/>
  </r>
  <r>
    <x v="2"/>
    <n v="2413"/>
    <m/>
    <x v="6"/>
    <x v="3"/>
    <m/>
    <m/>
    <s v=""/>
    <m/>
    <m/>
    <s v=""/>
    <m/>
    <s v=""/>
    <m/>
    <s v=""/>
    <m/>
    <s v=""/>
    <m/>
    <m/>
    <m/>
    <m/>
    <s v=""/>
    <n v="0"/>
    <s v=""/>
    <n v="0"/>
    <s v=""/>
    <s v=""/>
    <s v=""/>
    <m/>
    <s v=""/>
    <s v=""/>
    <s v=""/>
  </r>
  <r>
    <x v="2"/>
    <n v="2414"/>
    <m/>
    <x v="6"/>
    <x v="3"/>
    <m/>
    <m/>
    <s v=""/>
    <m/>
    <m/>
    <s v=""/>
    <m/>
    <s v=""/>
    <m/>
    <s v=""/>
    <m/>
    <s v=""/>
    <m/>
    <m/>
    <m/>
    <m/>
    <s v=""/>
    <n v="0"/>
    <s v=""/>
    <n v="0"/>
    <s v=""/>
    <s v=""/>
    <s v=""/>
    <m/>
    <s v=""/>
    <s v=""/>
    <s v=""/>
  </r>
  <r>
    <x v="2"/>
    <n v="2415"/>
    <m/>
    <x v="6"/>
    <x v="3"/>
    <m/>
    <m/>
    <s v=""/>
    <m/>
    <m/>
    <s v=""/>
    <m/>
    <s v=""/>
    <m/>
    <s v=""/>
    <m/>
    <s v=""/>
    <m/>
    <m/>
    <m/>
    <m/>
    <s v=""/>
    <n v="0"/>
    <s v=""/>
    <n v="0"/>
    <s v=""/>
    <s v=""/>
    <s v=""/>
    <m/>
    <s v=""/>
    <s v=""/>
    <s v=""/>
  </r>
  <r>
    <x v="2"/>
    <n v="2416"/>
    <m/>
    <x v="6"/>
    <x v="3"/>
    <m/>
    <m/>
    <s v=""/>
    <m/>
    <m/>
    <s v=""/>
    <m/>
    <s v=""/>
    <m/>
    <s v=""/>
    <m/>
    <s v=""/>
    <m/>
    <m/>
    <m/>
    <m/>
    <s v=""/>
    <n v="0"/>
    <s v=""/>
    <n v="0"/>
    <s v=""/>
    <s v=""/>
    <s v=""/>
    <m/>
    <s v=""/>
    <s v=""/>
    <s v=""/>
  </r>
  <r>
    <x v="2"/>
    <n v="2417"/>
    <m/>
    <x v="6"/>
    <x v="3"/>
    <m/>
    <m/>
    <s v=""/>
    <m/>
    <m/>
    <s v=""/>
    <m/>
    <s v=""/>
    <m/>
    <s v=""/>
    <m/>
    <s v=""/>
    <m/>
    <m/>
    <m/>
    <m/>
    <s v=""/>
    <n v="0"/>
    <s v=""/>
    <n v="0"/>
    <s v=""/>
    <s v=""/>
    <s v=""/>
    <m/>
    <s v=""/>
    <s v=""/>
    <s v=""/>
  </r>
  <r>
    <x v="2"/>
    <n v="2418"/>
    <m/>
    <x v="6"/>
    <x v="3"/>
    <m/>
    <m/>
    <s v=""/>
    <m/>
    <m/>
    <s v=""/>
    <m/>
    <s v=""/>
    <m/>
    <s v=""/>
    <m/>
    <s v=""/>
    <m/>
    <m/>
    <m/>
    <m/>
    <s v=""/>
    <n v="0"/>
    <s v=""/>
    <n v="0"/>
    <s v=""/>
    <s v=""/>
    <s v=""/>
    <m/>
    <s v=""/>
    <s v=""/>
    <s v=""/>
  </r>
  <r>
    <x v="2"/>
    <n v="2419"/>
    <m/>
    <x v="6"/>
    <x v="3"/>
    <m/>
    <m/>
    <s v=""/>
    <m/>
    <m/>
    <s v=""/>
    <m/>
    <s v=""/>
    <m/>
    <s v=""/>
    <m/>
    <s v=""/>
    <m/>
    <m/>
    <m/>
    <m/>
    <s v=""/>
    <n v="0"/>
    <s v=""/>
    <n v="0"/>
    <s v=""/>
    <s v=""/>
    <s v=""/>
    <m/>
    <s v=""/>
    <s v=""/>
    <s v=""/>
  </r>
  <r>
    <x v="2"/>
    <n v="2420"/>
    <m/>
    <x v="6"/>
    <x v="3"/>
    <m/>
    <m/>
    <s v=""/>
    <m/>
    <m/>
    <s v=""/>
    <m/>
    <s v=""/>
    <m/>
    <s v=""/>
    <m/>
    <s v=""/>
    <m/>
    <m/>
    <m/>
    <m/>
    <s v=""/>
    <n v="0"/>
    <s v=""/>
    <n v="0"/>
    <s v=""/>
    <s v=""/>
    <s v=""/>
    <m/>
    <s v=""/>
    <s v=""/>
    <s v=""/>
  </r>
  <r>
    <x v="2"/>
    <n v="2421"/>
    <m/>
    <x v="6"/>
    <x v="3"/>
    <m/>
    <m/>
    <s v=""/>
    <m/>
    <m/>
    <s v=""/>
    <m/>
    <s v=""/>
    <m/>
    <s v=""/>
    <m/>
    <s v=""/>
    <m/>
    <m/>
    <m/>
    <m/>
    <s v=""/>
    <n v="0"/>
    <s v=""/>
    <n v="0"/>
    <s v=""/>
    <s v=""/>
    <s v=""/>
    <m/>
    <s v=""/>
    <s v=""/>
    <s v=""/>
  </r>
  <r>
    <x v="2"/>
    <n v="2422"/>
    <m/>
    <x v="6"/>
    <x v="3"/>
    <m/>
    <m/>
    <s v=""/>
    <m/>
    <m/>
    <s v=""/>
    <m/>
    <s v=""/>
    <m/>
    <s v=""/>
    <m/>
    <s v=""/>
    <m/>
    <m/>
    <m/>
    <m/>
    <s v=""/>
    <n v="0"/>
    <s v=""/>
    <n v="0"/>
    <s v=""/>
    <s v=""/>
    <s v=""/>
    <m/>
    <s v=""/>
    <s v=""/>
    <s v=""/>
  </r>
  <r>
    <x v="2"/>
    <n v="2423"/>
    <m/>
    <x v="6"/>
    <x v="3"/>
    <m/>
    <m/>
    <s v=""/>
    <m/>
    <m/>
    <s v=""/>
    <m/>
    <s v=""/>
    <m/>
    <s v=""/>
    <m/>
    <s v=""/>
    <m/>
    <m/>
    <m/>
    <m/>
    <s v=""/>
    <n v="0"/>
    <s v=""/>
    <n v="0"/>
    <s v=""/>
    <s v=""/>
    <s v=""/>
    <m/>
    <s v=""/>
    <s v=""/>
    <s v=""/>
  </r>
  <r>
    <x v="2"/>
    <n v="2424"/>
    <m/>
    <x v="6"/>
    <x v="3"/>
    <m/>
    <m/>
    <s v=""/>
    <m/>
    <m/>
    <s v=""/>
    <m/>
    <s v=""/>
    <m/>
    <s v=""/>
    <m/>
    <s v=""/>
    <m/>
    <m/>
    <m/>
    <m/>
    <s v=""/>
    <n v="0"/>
    <s v=""/>
    <n v="0"/>
    <s v=""/>
    <s v=""/>
    <s v=""/>
    <m/>
    <s v=""/>
    <s v=""/>
    <s v=""/>
  </r>
  <r>
    <x v="2"/>
    <n v="2425"/>
    <m/>
    <x v="6"/>
    <x v="3"/>
    <m/>
    <m/>
    <s v=""/>
    <m/>
    <m/>
    <s v=""/>
    <m/>
    <s v=""/>
    <m/>
    <s v=""/>
    <m/>
    <s v=""/>
    <m/>
    <m/>
    <m/>
    <m/>
    <s v=""/>
    <n v="0"/>
    <s v=""/>
    <n v="0"/>
    <s v=""/>
    <s v=""/>
    <s v=""/>
    <m/>
    <s v=""/>
    <s v=""/>
    <s v=""/>
  </r>
  <r>
    <x v="2"/>
    <n v="2426"/>
    <m/>
    <x v="6"/>
    <x v="3"/>
    <m/>
    <m/>
    <s v=""/>
    <m/>
    <m/>
    <s v=""/>
    <m/>
    <s v=""/>
    <m/>
    <s v=""/>
    <m/>
    <s v=""/>
    <m/>
    <m/>
    <m/>
    <m/>
    <s v=""/>
    <n v="0"/>
    <s v=""/>
    <n v="0"/>
    <s v=""/>
    <s v=""/>
    <s v=""/>
    <m/>
    <s v=""/>
    <s v=""/>
    <s v=""/>
  </r>
  <r>
    <x v="2"/>
    <n v="2427"/>
    <m/>
    <x v="6"/>
    <x v="3"/>
    <m/>
    <m/>
    <s v=""/>
    <m/>
    <m/>
    <s v=""/>
    <m/>
    <s v=""/>
    <m/>
    <s v=""/>
    <m/>
    <s v=""/>
    <m/>
    <m/>
    <m/>
    <m/>
    <s v=""/>
    <n v="0"/>
    <s v=""/>
    <n v="0"/>
    <s v=""/>
    <s v=""/>
    <s v=""/>
    <m/>
    <s v=""/>
    <s v=""/>
    <s v=""/>
  </r>
  <r>
    <x v="2"/>
    <n v="2428"/>
    <m/>
    <x v="6"/>
    <x v="3"/>
    <m/>
    <m/>
    <s v=""/>
    <m/>
    <m/>
    <s v=""/>
    <m/>
    <s v=""/>
    <m/>
    <s v=""/>
    <m/>
    <s v=""/>
    <m/>
    <m/>
    <m/>
    <m/>
    <s v=""/>
    <n v="0"/>
    <s v=""/>
    <n v="0"/>
    <s v=""/>
    <s v=""/>
    <s v=""/>
    <m/>
    <s v=""/>
    <s v=""/>
    <s v=""/>
  </r>
  <r>
    <x v="2"/>
    <n v="2429"/>
    <m/>
    <x v="6"/>
    <x v="3"/>
    <m/>
    <m/>
    <s v=""/>
    <m/>
    <m/>
    <s v=""/>
    <m/>
    <s v=""/>
    <m/>
    <s v=""/>
    <m/>
    <s v=""/>
    <m/>
    <m/>
    <m/>
    <m/>
    <s v=""/>
    <n v="0"/>
    <s v=""/>
    <n v="0"/>
    <s v=""/>
    <s v=""/>
    <s v=""/>
    <m/>
    <s v=""/>
    <s v=""/>
    <s v=""/>
  </r>
  <r>
    <x v="2"/>
    <n v="2430"/>
    <m/>
    <x v="6"/>
    <x v="3"/>
    <m/>
    <m/>
    <s v=""/>
    <m/>
    <m/>
    <s v=""/>
    <m/>
    <s v=""/>
    <m/>
    <s v=""/>
    <m/>
    <s v=""/>
    <m/>
    <m/>
    <m/>
    <m/>
    <s v=""/>
    <n v="0"/>
    <s v=""/>
    <n v="0"/>
    <s v=""/>
    <s v=""/>
    <s v=""/>
    <m/>
    <s v=""/>
    <s v=""/>
    <s v=""/>
  </r>
  <r>
    <x v="2"/>
    <n v="2431"/>
    <m/>
    <x v="6"/>
    <x v="3"/>
    <m/>
    <m/>
    <s v=""/>
    <m/>
    <m/>
    <s v=""/>
    <m/>
    <s v=""/>
    <m/>
    <s v=""/>
    <m/>
    <s v=""/>
    <m/>
    <m/>
    <m/>
    <m/>
    <s v=""/>
    <n v="0"/>
    <s v=""/>
    <n v="0"/>
    <s v=""/>
    <s v=""/>
    <s v=""/>
    <m/>
    <s v=""/>
    <s v=""/>
    <s v=""/>
  </r>
  <r>
    <x v="2"/>
    <n v="2432"/>
    <m/>
    <x v="6"/>
    <x v="3"/>
    <m/>
    <m/>
    <s v=""/>
    <m/>
    <m/>
    <s v=""/>
    <m/>
    <s v=""/>
    <m/>
    <s v=""/>
    <m/>
    <s v=""/>
    <m/>
    <m/>
    <m/>
    <m/>
    <s v=""/>
    <n v="0"/>
    <s v=""/>
    <n v="0"/>
    <s v=""/>
    <s v=""/>
    <s v=""/>
    <m/>
    <s v=""/>
    <s v=""/>
    <s v=""/>
  </r>
  <r>
    <x v="2"/>
    <n v="2433"/>
    <m/>
    <x v="6"/>
    <x v="3"/>
    <m/>
    <m/>
    <s v=""/>
    <m/>
    <m/>
    <s v=""/>
    <m/>
    <s v=""/>
    <m/>
    <s v=""/>
    <m/>
    <s v=""/>
    <m/>
    <m/>
    <m/>
    <m/>
    <s v=""/>
    <n v="0"/>
    <s v=""/>
    <n v="0"/>
    <s v=""/>
    <s v=""/>
    <s v=""/>
    <m/>
    <s v=""/>
    <s v=""/>
    <s v=""/>
  </r>
  <r>
    <x v="2"/>
    <n v="2434"/>
    <m/>
    <x v="6"/>
    <x v="3"/>
    <m/>
    <m/>
    <s v=""/>
    <m/>
    <m/>
    <s v=""/>
    <m/>
    <s v=""/>
    <m/>
    <s v=""/>
    <m/>
    <s v=""/>
    <m/>
    <m/>
    <m/>
    <m/>
    <s v=""/>
    <n v="0"/>
    <s v=""/>
    <n v="0"/>
    <s v=""/>
    <s v=""/>
    <s v=""/>
    <m/>
    <s v=""/>
    <s v=""/>
    <s v=""/>
  </r>
  <r>
    <x v="2"/>
    <n v="2435"/>
    <m/>
    <x v="6"/>
    <x v="3"/>
    <m/>
    <m/>
    <s v=""/>
    <m/>
    <m/>
    <s v=""/>
    <m/>
    <s v=""/>
    <m/>
    <s v=""/>
    <m/>
    <s v=""/>
    <m/>
    <m/>
    <m/>
    <m/>
    <s v=""/>
    <n v="0"/>
    <s v=""/>
    <n v="0"/>
    <s v=""/>
    <s v=""/>
    <s v=""/>
    <m/>
    <s v=""/>
    <s v=""/>
    <s v=""/>
  </r>
  <r>
    <x v="2"/>
    <n v="2436"/>
    <m/>
    <x v="6"/>
    <x v="3"/>
    <m/>
    <m/>
    <s v=""/>
    <m/>
    <m/>
    <s v=""/>
    <m/>
    <s v=""/>
    <m/>
    <s v=""/>
    <m/>
    <s v=""/>
    <m/>
    <m/>
    <m/>
    <m/>
    <s v=""/>
    <n v="0"/>
    <s v=""/>
    <n v="0"/>
    <s v=""/>
    <s v=""/>
    <s v=""/>
    <m/>
    <s v=""/>
    <s v=""/>
    <s v=""/>
  </r>
  <r>
    <x v="2"/>
    <n v="2437"/>
    <m/>
    <x v="6"/>
    <x v="3"/>
    <m/>
    <m/>
    <s v=""/>
    <m/>
    <m/>
    <s v=""/>
    <m/>
    <s v=""/>
    <m/>
    <s v=""/>
    <m/>
    <s v=""/>
    <m/>
    <m/>
    <m/>
    <m/>
    <s v=""/>
    <n v="0"/>
    <s v=""/>
    <n v="0"/>
    <s v=""/>
    <s v=""/>
    <s v=""/>
    <m/>
    <s v=""/>
    <s v=""/>
    <s v=""/>
  </r>
  <r>
    <x v="2"/>
    <n v="2438"/>
    <m/>
    <x v="6"/>
    <x v="3"/>
    <m/>
    <m/>
    <s v=""/>
    <m/>
    <m/>
    <s v=""/>
    <m/>
    <s v=""/>
    <m/>
    <s v=""/>
    <m/>
    <s v=""/>
    <m/>
    <m/>
    <m/>
    <m/>
    <s v=""/>
    <n v="0"/>
    <s v=""/>
    <n v="0"/>
    <s v=""/>
    <s v=""/>
    <s v=""/>
    <m/>
    <s v=""/>
    <s v=""/>
    <s v=""/>
  </r>
  <r>
    <x v="2"/>
    <n v="2439"/>
    <m/>
    <x v="6"/>
    <x v="3"/>
    <m/>
    <m/>
    <s v=""/>
    <m/>
    <m/>
    <s v=""/>
    <m/>
    <s v=""/>
    <m/>
    <s v=""/>
    <m/>
    <s v=""/>
    <m/>
    <m/>
    <m/>
    <m/>
    <s v=""/>
    <n v="0"/>
    <s v=""/>
    <n v="0"/>
    <s v=""/>
    <s v=""/>
    <s v=""/>
    <m/>
    <s v=""/>
    <s v=""/>
    <s v=""/>
  </r>
  <r>
    <x v="2"/>
    <n v="2440"/>
    <m/>
    <x v="6"/>
    <x v="3"/>
    <m/>
    <m/>
    <s v=""/>
    <m/>
    <m/>
    <s v=""/>
    <m/>
    <s v=""/>
    <m/>
    <s v=""/>
    <m/>
    <s v=""/>
    <m/>
    <m/>
    <m/>
    <m/>
    <s v=""/>
    <n v="0"/>
    <s v=""/>
    <n v="0"/>
    <s v=""/>
    <s v=""/>
    <s v=""/>
    <m/>
    <s v=""/>
    <s v=""/>
    <s v=""/>
  </r>
  <r>
    <x v="2"/>
    <n v="2441"/>
    <m/>
    <x v="6"/>
    <x v="3"/>
    <m/>
    <m/>
    <s v=""/>
    <m/>
    <m/>
    <s v=""/>
    <m/>
    <s v=""/>
    <m/>
    <s v=""/>
    <m/>
    <s v=""/>
    <m/>
    <m/>
    <m/>
    <m/>
    <s v=""/>
    <n v="0"/>
    <s v=""/>
    <n v="0"/>
    <s v=""/>
    <s v=""/>
    <s v=""/>
    <m/>
    <s v=""/>
    <s v=""/>
    <s v=""/>
  </r>
  <r>
    <x v="2"/>
    <n v="2442"/>
    <m/>
    <x v="6"/>
    <x v="3"/>
    <m/>
    <m/>
    <s v=""/>
    <m/>
    <m/>
    <s v=""/>
    <m/>
    <s v=""/>
    <m/>
    <s v=""/>
    <m/>
    <s v=""/>
    <m/>
    <m/>
    <m/>
    <m/>
    <s v=""/>
    <n v="0"/>
    <s v=""/>
    <n v="0"/>
    <s v=""/>
    <s v=""/>
    <s v=""/>
    <m/>
    <s v=""/>
    <s v=""/>
    <s v=""/>
  </r>
  <r>
    <x v="2"/>
    <n v="2443"/>
    <m/>
    <x v="6"/>
    <x v="3"/>
    <m/>
    <m/>
    <s v=""/>
    <m/>
    <m/>
    <s v=""/>
    <m/>
    <s v=""/>
    <m/>
    <s v=""/>
    <m/>
    <s v=""/>
    <m/>
    <m/>
    <m/>
    <m/>
    <s v=""/>
    <n v="0"/>
    <s v=""/>
    <n v="0"/>
    <s v=""/>
    <s v=""/>
    <s v=""/>
    <m/>
    <s v=""/>
    <s v=""/>
    <s v=""/>
  </r>
  <r>
    <x v="2"/>
    <n v="2444"/>
    <m/>
    <x v="6"/>
    <x v="3"/>
    <m/>
    <m/>
    <s v=""/>
    <m/>
    <m/>
    <s v=""/>
    <m/>
    <s v=""/>
    <m/>
    <s v=""/>
    <m/>
    <s v=""/>
    <m/>
    <m/>
    <m/>
    <m/>
    <s v=""/>
    <n v="0"/>
    <s v=""/>
    <n v="0"/>
    <s v=""/>
    <s v=""/>
    <s v=""/>
    <m/>
    <s v=""/>
    <s v=""/>
    <s v=""/>
  </r>
  <r>
    <x v="2"/>
    <n v="2445"/>
    <m/>
    <x v="6"/>
    <x v="3"/>
    <m/>
    <m/>
    <s v=""/>
    <m/>
    <m/>
    <s v=""/>
    <m/>
    <s v=""/>
    <m/>
    <s v=""/>
    <m/>
    <s v=""/>
    <m/>
    <m/>
    <m/>
    <m/>
    <s v=""/>
    <n v="0"/>
    <s v=""/>
    <n v="0"/>
    <s v=""/>
    <s v=""/>
    <s v=""/>
    <m/>
    <s v=""/>
    <s v=""/>
    <s v=""/>
  </r>
  <r>
    <x v="2"/>
    <n v="2446"/>
    <m/>
    <x v="6"/>
    <x v="3"/>
    <m/>
    <m/>
    <s v=""/>
    <m/>
    <m/>
    <s v=""/>
    <m/>
    <s v=""/>
    <m/>
    <s v=""/>
    <m/>
    <s v=""/>
    <m/>
    <m/>
    <m/>
    <m/>
    <s v=""/>
    <n v="0"/>
    <s v=""/>
    <n v="0"/>
    <s v=""/>
    <s v=""/>
    <s v=""/>
    <m/>
    <s v=""/>
    <s v=""/>
    <s v=""/>
  </r>
  <r>
    <x v="2"/>
    <n v="2447"/>
    <m/>
    <x v="6"/>
    <x v="3"/>
    <m/>
    <m/>
    <s v=""/>
    <m/>
    <m/>
    <s v=""/>
    <m/>
    <s v=""/>
    <m/>
    <s v=""/>
    <m/>
    <s v=""/>
    <m/>
    <m/>
    <m/>
    <m/>
    <s v=""/>
    <n v="0"/>
    <s v=""/>
    <n v="0"/>
    <s v=""/>
    <s v=""/>
    <s v=""/>
    <m/>
    <s v=""/>
    <s v=""/>
    <s v=""/>
  </r>
  <r>
    <x v="2"/>
    <n v="2448"/>
    <m/>
    <x v="6"/>
    <x v="3"/>
    <m/>
    <m/>
    <s v=""/>
    <m/>
    <m/>
    <s v=""/>
    <m/>
    <s v=""/>
    <m/>
    <s v=""/>
    <m/>
    <s v=""/>
    <m/>
    <m/>
    <m/>
    <m/>
    <s v=""/>
    <n v="0"/>
    <s v=""/>
    <n v="0"/>
    <s v=""/>
    <s v=""/>
    <s v=""/>
    <m/>
    <s v=""/>
    <s v=""/>
    <s v=""/>
  </r>
  <r>
    <x v="2"/>
    <n v="2449"/>
    <m/>
    <x v="6"/>
    <x v="3"/>
    <m/>
    <m/>
    <s v=""/>
    <m/>
    <m/>
    <s v=""/>
    <m/>
    <s v=""/>
    <m/>
    <s v=""/>
    <m/>
    <s v=""/>
    <m/>
    <m/>
    <m/>
    <m/>
    <s v=""/>
    <n v="0"/>
    <s v=""/>
    <n v="0"/>
    <s v=""/>
    <s v=""/>
    <s v=""/>
    <m/>
    <s v=""/>
    <s v=""/>
    <s v=""/>
  </r>
  <r>
    <x v="2"/>
    <n v="2450"/>
    <m/>
    <x v="6"/>
    <x v="3"/>
    <m/>
    <m/>
    <s v=""/>
    <m/>
    <m/>
    <s v=""/>
    <m/>
    <s v=""/>
    <m/>
    <s v=""/>
    <m/>
    <s v=""/>
    <m/>
    <m/>
    <m/>
    <m/>
    <s v=""/>
    <n v="0"/>
    <s v=""/>
    <n v="0"/>
    <s v=""/>
    <s v=""/>
    <s v=""/>
    <m/>
    <s v=""/>
    <s v=""/>
    <s v=""/>
  </r>
  <r>
    <x v="2"/>
    <n v="2451"/>
    <m/>
    <x v="6"/>
    <x v="3"/>
    <m/>
    <m/>
    <s v=""/>
    <m/>
    <m/>
    <s v=""/>
    <m/>
    <s v=""/>
    <m/>
    <s v=""/>
    <m/>
    <s v=""/>
    <m/>
    <m/>
    <m/>
    <m/>
    <s v=""/>
    <n v="0"/>
    <s v=""/>
    <n v="0"/>
    <s v=""/>
    <s v=""/>
    <s v=""/>
    <m/>
    <s v=""/>
    <s v=""/>
    <s v=""/>
  </r>
  <r>
    <x v="2"/>
    <n v="2452"/>
    <m/>
    <x v="6"/>
    <x v="3"/>
    <m/>
    <m/>
    <s v=""/>
    <m/>
    <m/>
    <s v=""/>
    <m/>
    <s v=""/>
    <m/>
    <s v=""/>
    <m/>
    <s v=""/>
    <m/>
    <m/>
    <m/>
    <m/>
    <s v=""/>
    <n v="0"/>
    <s v=""/>
    <n v="0"/>
    <s v=""/>
    <s v=""/>
    <s v=""/>
    <m/>
    <s v=""/>
    <s v=""/>
    <s v=""/>
  </r>
  <r>
    <x v="2"/>
    <n v="2453"/>
    <m/>
    <x v="6"/>
    <x v="3"/>
    <m/>
    <m/>
    <s v=""/>
    <m/>
    <m/>
    <s v=""/>
    <m/>
    <s v=""/>
    <m/>
    <s v=""/>
    <m/>
    <s v=""/>
    <m/>
    <m/>
    <m/>
    <m/>
    <s v=""/>
    <n v="0"/>
    <s v=""/>
    <n v="0"/>
    <s v=""/>
    <s v=""/>
    <s v=""/>
    <m/>
    <s v=""/>
    <s v=""/>
    <s v=""/>
  </r>
  <r>
    <x v="2"/>
    <n v="2454"/>
    <m/>
    <x v="6"/>
    <x v="3"/>
    <m/>
    <m/>
    <s v=""/>
    <m/>
    <m/>
    <s v=""/>
    <m/>
    <s v=""/>
    <m/>
    <s v=""/>
    <m/>
    <s v=""/>
    <m/>
    <m/>
    <m/>
    <m/>
    <s v=""/>
    <n v="0"/>
    <s v=""/>
    <n v="0"/>
    <s v=""/>
    <s v=""/>
    <s v=""/>
    <m/>
    <s v=""/>
    <s v=""/>
    <s v=""/>
  </r>
  <r>
    <x v="2"/>
    <n v="2455"/>
    <m/>
    <x v="6"/>
    <x v="3"/>
    <m/>
    <m/>
    <s v=""/>
    <m/>
    <m/>
    <s v=""/>
    <m/>
    <s v=""/>
    <m/>
    <s v=""/>
    <m/>
    <s v=""/>
    <m/>
    <m/>
    <m/>
    <m/>
    <s v=""/>
    <n v="0"/>
    <s v=""/>
    <n v="0"/>
    <s v=""/>
    <s v=""/>
    <s v=""/>
    <m/>
    <s v=""/>
    <s v=""/>
    <s v=""/>
  </r>
  <r>
    <x v="2"/>
    <n v="2456"/>
    <m/>
    <x v="6"/>
    <x v="3"/>
    <m/>
    <m/>
    <s v=""/>
    <m/>
    <m/>
    <s v=""/>
    <m/>
    <s v=""/>
    <m/>
    <s v=""/>
    <m/>
    <s v=""/>
    <m/>
    <m/>
    <m/>
    <m/>
    <s v=""/>
    <n v="0"/>
    <s v=""/>
    <n v="0"/>
    <s v=""/>
    <s v=""/>
    <s v=""/>
    <m/>
    <s v=""/>
    <s v=""/>
    <s v=""/>
  </r>
  <r>
    <x v="2"/>
    <n v="2457"/>
    <m/>
    <x v="6"/>
    <x v="3"/>
    <m/>
    <m/>
    <s v=""/>
    <m/>
    <m/>
    <s v=""/>
    <m/>
    <s v=""/>
    <m/>
    <s v=""/>
    <m/>
    <s v=""/>
    <m/>
    <m/>
    <m/>
    <m/>
    <s v=""/>
    <n v="0"/>
    <s v=""/>
    <n v="0"/>
    <s v=""/>
    <s v=""/>
    <s v=""/>
    <m/>
    <s v=""/>
    <s v=""/>
    <s v=""/>
  </r>
  <r>
    <x v="2"/>
    <n v="2458"/>
    <m/>
    <x v="6"/>
    <x v="3"/>
    <m/>
    <m/>
    <s v=""/>
    <m/>
    <m/>
    <s v=""/>
    <m/>
    <s v=""/>
    <m/>
    <s v=""/>
    <m/>
    <s v=""/>
    <m/>
    <m/>
    <m/>
    <m/>
    <s v=""/>
    <n v="0"/>
    <s v=""/>
    <n v="0"/>
    <s v=""/>
    <s v=""/>
    <s v=""/>
    <m/>
    <s v=""/>
    <s v=""/>
    <s v=""/>
  </r>
  <r>
    <x v="2"/>
    <n v="2459"/>
    <m/>
    <x v="6"/>
    <x v="3"/>
    <m/>
    <m/>
    <s v=""/>
    <m/>
    <m/>
    <s v=""/>
    <m/>
    <s v=""/>
    <m/>
    <s v=""/>
    <m/>
    <s v=""/>
    <m/>
    <m/>
    <m/>
    <m/>
    <s v=""/>
    <n v="0"/>
    <s v=""/>
    <n v="0"/>
    <s v=""/>
    <s v=""/>
    <s v=""/>
    <m/>
    <s v=""/>
    <s v=""/>
    <s v=""/>
  </r>
  <r>
    <x v="2"/>
    <n v="2460"/>
    <m/>
    <x v="6"/>
    <x v="3"/>
    <m/>
    <m/>
    <s v=""/>
    <m/>
    <m/>
    <s v=""/>
    <m/>
    <s v=""/>
    <m/>
    <s v=""/>
    <m/>
    <s v=""/>
    <m/>
    <m/>
    <m/>
    <m/>
    <s v=""/>
    <n v="0"/>
    <s v=""/>
    <n v="0"/>
    <s v=""/>
    <s v=""/>
    <s v=""/>
    <m/>
    <s v=""/>
    <s v=""/>
    <s v=""/>
  </r>
  <r>
    <x v="2"/>
    <n v="2461"/>
    <m/>
    <x v="6"/>
    <x v="3"/>
    <m/>
    <m/>
    <s v=""/>
    <m/>
    <m/>
    <s v=""/>
    <m/>
    <s v=""/>
    <m/>
    <s v=""/>
    <m/>
    <s v=""/>
    <m/>
    <m/>
    <m/>
    <m/>
    <s v=""/>
    <n v="0"/>
    <s v=""/>
    <n v="0"/>
    <s v=""/>
    <s v=""/>
    <s v=""/>
    <m/>
    <s v=""/>
    <s v=""/>
    <s v=""/>
  </r>
  <r>
    <x v="2"/>
    <n v="2462"/>
    <m/>
    <x v="6"/>
    <x v="3"/>
    <m/>
    <m/>
    <s v=""/>
    <m/>
    <m/>
    <s v=""/>
    <m/>
    <s v=""/>
    <m/>
    <s v=""/>
    <m/>
    <s v=""/>
    <m/>
    <m/>
    <m/>
    <m/>
    <s v=""/>
    <n v="0"/>
    <s v=""/>
    <n v="0"/>
    <s v=""/>
    <s v=""/>
    <s v=""/>
    <m/>
    <s v=""/>
    <s v=""/>
    <s v=""/>
  </r>
  <r>
    <x v="2"/>
    <n v="2463"/>
    <m/>
    <x v="6"/>
    <x v="3"/>
    <m/>
    <m/>
    <s v=""/>
    <m/>
    <m/>
    <s v=""/>
    <m/>
    <s v=""/>
    <m/>
    <s v=""/>
    <m/>
    <s v=""/>
    <m/>
    <m/>
    <m/>
    <m/>
    <s v=""/>
    <n v="0"/>
    <s v=""/>
    <n v="0"/>
    <s v=""/>
    <s v=""/>
    <s v=""/>
    <m/>
    <s v=""/>
    <s v=""/>
    <s v=""/>
  </r>
  <r>
    <x v="2"/>
    <n v="2464"/>
    <m/>
    <x v="6"/>
    <x v="3"/>
    <m/>
    <m/>
    <s v=""/>
    <m/>
    <m/>
    <s v=""/>
    <m/>
    <s v=""/>
    <m/>
    <s v=""/>
    <m/>
    <s v=""/>
    <m/>
    <m/>
    <m/>
    <m/>
    <s v=""/>
    <n v="0"/>
    <s v=""/>
    <n v="0"/>
    <s v=""/>
    <s v=""/>
    <s v=""/>
    <m/>
    <s v=""/>
    <s v=""/>
    <s v=""/>
  </r>
  <r>
    <x v="2"/>
    <n v="2465"/>
    <m/>
    <x v="6"/>
    <x v="3"/>
    <m/>
    <m/>
    <s v=""/>
    <m/>
    <m/>
    <s v=""/>
    <m/>
    <s v=""/>
    <m/>
    <s v=""/>
    <m/>
    <s v=""/>
    <m/>
    <m/>
    <m/>
    <m/>
    <s v=""/>
    <n v="0"/>
    <s v=""/>
    <n v="0"/>
    <s v=""/>
    <s v=""/>
    <s v=""/>
    <m/>
    <s v=""/>
    <s v=""/>
    <s v=""/>
  </r>
  <r>
    <x v="2"/>
    <n v="2466"/>
    <m/>
    <x v="6"/>
    <x v="3"/>
    <m/>
    <m/>
    <s v=""/>
    <m/>
    <m/>
    <s v=""/>
    <m/>
    <s v=""/>
    <m/>
    <s v=""/>
    <m/>
    <s v=""/>
    <m/>
    <m/>
    <m/>
    <m/>
    <s v=""/>
    <n v="0"/>
    <s v=""/>
    <n v="0"/>
    <s v=""/>
    <s v=""/>
    <s v=""/>
    <m/>
    <s v=""/>
    <s v=""/>
    <s v=""/>
  </r>
  <r>
    <x v="2"/>
    <n v="2467"/>
    <m/>
    <x v="6"/>
    <x v="3"/>
    <m/>
    <m/>
    <s v=""/>
    <m/>
    <m/>
    <s v=""/>
    <m/>
    <s v=""/>
    <m/>
    <s v=""/>
    <m/>
    <s v=""/>
    <m/>
    <m/>
    <m/>
    <m/>
    <s v=""/>
    <n v="0"/>
    <s v=""/>
    <n v="0"/>
    <s v=""/>
    <s v=""/>
    <s v=""/>
    <m/>
    <s v=""/>
    <s v=""/>
    <s v=""/>
  </r>
  <r>
    <x v="2"/>
    <n v="2468"/>
    <m/>
    <x v="6"/>
    <x v="3"/>
    <m/>
    <m/>
    <s v=""/>
    <m/>
    <m/>
    <s v=""/>
    <m/>
    <s v=""/>
    <m/>
    <s v=""/>
    <m/>
    <s v=""/>
    <m/>
    <m/>
    <m/>
    <m/>
    <s v=""/>
    <n v="0"/>
    <s v=""/>
    <n v="0"/>
    <s v=""/>
    <s v=""/>
    <s v=""/>
    <m/>
    <s v=""/>
    <s v=""/>
    <s v=""/>
  </r>
  <r>
    <x v="2"/>
    <n v="2469"/>
    <m/>
    <x v="6"/>
    <x v="3"/>
    <m/>
    <m/>
    <s v=""/>
    <m/>
    <m/>
    <s v=""/>
    <m/>
    <s v=""/>
    <m/>
    <s v=""/>
    <m/>
    <s v=""/>
    <m/>
    <m/>
    <m/>
    <m/>
    <s v=""/>
    <n v="0"/>
    <s v=""/>
    <n v="0"/>
    <s v=""/>
    <s v=""/>
    <s v=""/>
    <m/>
    <s v=""/>
    <s v=""/>
    <s v=""/>
  </r>
  <r>
    <x v="2"/>
    <n v="2470"/>
    <m/>
    <x v="6"/>
    <x v="3"/>
    <m/>
    <m/>
    <s v=""/>
    <m/>
    <m/>
    <s v=""/>
    <m/>
    <s v=""/>
    <m/>
    <s v=""/>
    <m/>
    <s v=""/>
    <m/>
    <m/>
    <m/>
    <m/>
    <s v=""/>
    <n v="0"/>
    <s v=""/>
    <n v="0"/>
    <s v=""/>
    <s v=""/>
    <s v=""/>
    <m/>
    <s v=""/>
    <s v=""/>
    <s v=""/>
  </r>
  <r>
    <x v="2"/>
    <n v="2471"/>
    <m/>
    <x v="6"/>
    <x v="3"/>
    <m/>
    <m/>
    <s v=""/>
    <m/>
    <m/>
    <s v=""/>
    <m/>
    <s v=""/>
    <m/>
    <s v=""/>
    <m/>
    <s v=""/>
    <m/>
    <m/>
    <m/>
    <m/>
    <s v=""/>
    <n v="0"/>
    <s v=""/>
    <n v="0"/>
    <s v=""/>
    <s v=""/>
    <s v=""/>
    <m/>
    <s v=""/>
    <s v=""/>
    <s v=""/>
  </r>
  <r>
    <x v="2"/>
    <n v="2472"/>
    <m/>
    <x v="6"/>
    <x v="3"/>
    <m/>
    <m/>
    <s v=""/>
    <m/>
    <m/>
    <s v=""/>
    <m/>
    <s v=""/>
    <m/>
    <s v=""/>
    <m/>
    <s v=""/>
    <m/>
    <m/>
    <m/>
    <m/>
    <s v=""/>
    <n v="0"/>
    <s v=""/>
    <n v="0"/>
    <s v=""/>
    <s v=""/>
    <s v=""/>
    <m/>
    <s v=""/>
    <s v=""/>
    <s v=""/>
  </r>
  <r>
    <x v="2"/>
    <n v="2473"/>
    <m/>
    <x v="6"/>
    <x v="3"/>
    <m/>
    <m/>
    <s v=""/>
    <m/>
    <m/>
    <s v=""/>
    <m/>
    <s v=""/>
    <m/>
    <s v=""/>
    <m/>
    <s v=""/>
    <m/>
    <m/>
    <m/>
    <m/>
    <s v=""/>
    <n v="0"/>
    <s v=""/>
    <n v="0"/>
    <s v=""/>
    <s v=""/>
    <s v=""/>
    <m/>
    <s v=""/>
    <s v=""/>
    <s v=""/>
  </r>
  <r>
    <x v="2"/>
    <n v="2474"/>
    <m/>
    <x v="6"/>
    <x v="3"/>
    <m/>
    <m/>
    <s v=""/>
    <m/>
    <m/>
    <s v=""/>
    <m/>
    <s v=""/>
    <m/>
    <s v=""/>
    <m/>
    <s v=""/>
    <m/>
    <m/>
    <m/>
    <m/>
    <s v=""/>
    <n v="0"/>
    <s v=""/>
    <n v="0"/>
    <s v=""/>
    <s v=""/>
    <s v=""/>
    <m/>
    <s v=""/>
    <s v=""/>
    <s v=""/>
  </r>
  <r>
    <x v="2"/>
    <n v="2475"/>
    <m/>
    <x v="6"/>
    <x v="3"/>
    <m/>
    <m/>
    <s v=""/>
    <m/>
    <m/>
    <s v=""/>
    <m/>
    <s v=""/>
    <m/>
    <s v=""/>
    <m/>
    <s v=""/>
    <m/>
    <m/>
    <m/>
    <m/>
    <s v=""/>
    <n v="0"/>
    <s v=""/>
    <n v="0"/>
    <s v=""/>
    <s v=""/>
    <s v=""/>
    <m/>
    <s v=""/>
    <s v=""/>
    <s v=""/>
  </r>
  <r>
    <x v="2"/>
    <n v="2476"/>
    <m/>
    <x v="6"/>
    <x v="3"/>
    <m/>
    <m/>
    <s v=""/>
    <m/>
    <m/>
    <s v=""/>
    <m/>
    <s v=""/>
    <m/>
    <s v=""/>
    <m/>
    <s v=""/>
    <m/>
    <m/>
    <m/>
    <m/>
    <s v=""/>
    <n v="0"/>
    <s v=""/>
    <n v="0"/>
    <s v=""/>
    <s v=""/>
    <s v=""/>
    <m/>
    <s v=""/>
    <s v=""/>
    <s v=""/>
  </r>
  <r>
    <x v="2"/>
    <n v="2477"/>
    <m/>
    <x v="6"/>
    <x v="3"/>
    <m/>
    <m/>
    <s v=""/>
    <m/>
    <m/>
    <s v=""/>
    <m/>
    <s v=""/>
    <m/>
    <s v=""/>
    <m/>
    <s v=""/>
    <m/>
    <m/>
    <m/>
    <m/>
    <s v=""/>
    <n v="0"/>
    <s v=""/>
    <n v="0"/>
    <s v=""/>
    <s v=""/>
    <s v=""/>
    <m/>
    <s v=""/>
    <s v=""/>
    <s v=""/>
  </r>
  <r>
    <x v="2"/>
    <n v="2478"/>
    <m/>
    <x v="6"/>
    <x v="3"/>
    <m/>
    <m/>
    <s v=""/>
    <m/>
    <m/>
    <s v=""/>
    <m/>
    <s v=""/>
    <m/>
    <s v=""/>
    <m/>
    <s v=""/>
    <m/>
    <m/>
    <m/>
    <m/>
    <s v=""/>
    <n v="0"/>
    <s v=""/>
    <n v="0"/>
    <s v=""/>
    <s v=""/>
    <s v=""/>
    <m/>
    <s v=""/>
    <s v=""/>
    <s v=""/>
  </r>
  <r>
    <x v="2"/>
    <n v="2479"/>
    <m/>
    <x v="6"/>
    <x v="3"/>
    <m/>
    <m/>
    <s v=""/>
    <m/>
    <m/>
    <s v=""/>
    <m/>
    <s v=""/>
    <m/>
    <s v=""/>
    <m/>
    <s v=""/>
    <m/>
    <m/>
    <m/>
    <m/>
    <s v=""/>
    <n v="0"/>
    <s v=""/>
    <n v="0"/>
    <s v=""/>
    <s v=""/>
    <s v=""/>
    <m/>
    <s v=""/>
    <s v=""/>
    <s v=""/>
  </r>
  <r>
    <x v="2"/>
    <n v="2480"/>
    <m/>
    <x v="6"/>
    <x v="3"/>
    <m/>
    <m/>
    <s v=""/>
    <m/>
    <m/>
    <s v=""/>
    <m/>
    <s v=""/>
    <m/>
    <s v=""/>
    <m/>
    <s v=""/>
    <m/>
    <m/>
    <m/>
    <m/>
    <s v=""/>
    <n v="0"/>
    <s v=""/>
    <n v="0"/>
    <s v=""/>
    <s v=""/>
    <s v=""/>
    <m/>
    <s v=""/>
    <s v=""/>
    <s v=""/>
  </r>
  <r>
    <x v="2"/>
    <n v="2481"/>
    <m/>
    <x v="6"/>
    <x v="3"/>
    <m/>
    <m/>
    <s v=""/>
    <m/>
    <m/>
    <s v=""/>
    <m/>
    <s v=""/>
    <m/>
    <s v=""/>
    <m/>
    <s v=""/>
    <m/>
    <m/>
    <m/>
    <m/>
    <s v=""/>
    <n v="0"/>
    <s v=""/>
    <n v="0"/>
    <s v=""/>
    <s v=""/>
    <s v=""/>
    <m/>
    <s v=""/>
    <s v=""/>
    <s v=""/>
  </r>
  <r>
    <x v="2"/>
    <n v="2482"/>
    <m/>
    <x v="6"/>
    <x v="3"/>
    <m/>
    <m/>
    <s v=""/>
    <m/>
    <m/>
    <s v=""/>
    <m/>
    <s v=""/>
    <m/>
    <s v=""/>
    <m/>
    <s v=""/>
    <m/>
    <m/>
    <m/>
    <m/>
    <s v=""/>
    <n v="0"/>
    <s v=""/>
    <n v="0"/>
    <s v=""/>
    <s v=""/>
    <s v=""/>
    <m/>
    <s v=""/>
    <s v=""/>
    <s v=""/>
  </r>
  <r>
    <x v="2"/>
    <n v="2483"/>
    <m/>
    <x v="6"/>
    <x v="3"/>
    <m/>
    <m/>
    <s v=""/>
    <m/>
    <m/>
    <s v=""/>
    <m/>
    <s v=""/>
    <m/>
    <s v=""/>
    <m/>
    <s v=""/>
    <m/>
    <m/>
    <m/>
    <m/>
    <s v=""/>
    <n v="0"/>
    <s v=""/>
    <n v="0"/>
    <s v=""/>
    <s v=""/>
    <s v=""/>
    <m/>
    <s v=""/>
    <s v=""/>
    <s v=""/>
  </r>
  <r>
    <x v="2"/>
    <n v="2484"/>
    <m/>
    <x v="6"/>
    <x v="3"/>
    <m/>
    <m/>
    <s v=""/>
    <m/>
    <m/>
    <s v=""/>
    <m/>
    <s v=""/>
    <m/>
    <s v=""/>
    <m/>
    <s v=""/>
    <m/>
    <m/>
    <m/>
    <m/>
    <s v=""/>
    <n v="0"/>
    <s v=""/>
    <n v="0"/>
    <s v=""/>
    <s v=""/>
    <s v=""/>
    <m/>
    <s v=""/>
    <s v=""/>
    <s v=""/>
  </r>
  <r>
    <x v="2"/>
    <n v="2485"/>
    <m/>
    <x v="6"/>
    <x v="3"/>
    <m/>
    <m/>
    <s v=""/>
    <m/>
    <m/>
    <s v=""/>
    <m/>
    <s v=""/>
    <m/>
    <s v=""/>
    <m/>
    <s v=""/>
    <m/>
    <m/>
    <m/>
    <m/>
    <s v=""/>
    <n v="0"/>
    <s v=""/>
    <n v="0"/>
    <s v=""/>
    <s v=""/>
    <s v=""/>
    <m/>
    <s v=""/>
    <s v=""/>
    <s v=""/>
  </r>
  <r>
    <x v="2"/>
    <n v="2486"/>
    <m/>
    <x v="6"/>
    <x v="3"/>
    <m/>
    <m/>
    <s v=""/>
    <m/>
    <m/>
    <s v=""/>
    <m/>
    <s v=""/>
    <m/>
    <s v=""/>
    <m/>
    <s v=""/>
    <m/>
    <m/>
    <m/>
    <m/>
    <s v=""/>
    <n v="0"/>
    <s v=""/>
    <n v="0"/>
    <s v=""/>
    <s v=""/>
    <s v=""/>
    <m/>
    <s v=""/>
    <s v=""/>
    <s v=""/>
  </r>
  <r>
    <x v="2"/>
    <n v="2487"/>
    <m/>
    <x v="6"/>
    <x v="3"/>
    <m/>
    <m/>
    <s v=""/>
    <m/>
    <m/>
    <s v=""/>
    <m/>
    <s v=""/>
    <m/>
    <s v=""/>
    <m/>
    <s v=""/>
    <m/>
    <m/>
    <m/>
    <m/>
    <s v=""/>
    <n v="0"/>
    <s v=""/>
    <n v="0"/>
    <s v=""/>
    <s v=""/>
    <s v=""/>
    <m/>
    <s v=""/>
    <s v=""/>
    <s v=""/>
  </r>
  <r>
    <x v="2"/>
    <n v="2488"/>
    <m/>
    <x v="6"/>
    <x v="3"/>
    <m/>
    <m/>
    <s v=""/>
    <m/>
    <m/>
    <s v=""/>
    <m/>
    <s v=""/>
    <m/>
    <s v=""/>
    <m/>
    <s v=""/>
    <m/>
    <m/>
    <m/>
    <m/>
    <s v=""/>
    <n v="0"/>
    <s v=""/>
    <n v="0"/>
    <s v=""/>
    <s v=""/>
    <s v=""/>
    <m/>
    <s v=""/>
    <s v=""/>
    <s v=""/>
  </r>
  <r>
    <x v="2"/>
    <n v="2489"/>
    <m/>
    <x v="6"/>
    <x v="3"/>
    <m/>
    <m/>
    <s v=""/>
    <m/>
    <m/>
    <s v=""/>
    <m/>
    <s v=""/>
    <m/>
    <s v=""/>
    <m/>
    <s v=""/>
    <m/>
    <m/>
    <m/>
    <m/>
    <s v=""/>
    <n v="0"/>
    <s v=""/>
    <n v="0"/>
    <s v=""/>
    <s v=""/>
    <s v=""/>
    <m/>
    <s v=""/>
    <s v=""/>
    <s v=""/>
  </r>
  <r>
    <x v="2"/>
    <n v="2490"/>
    <m/>
    <x v="6"/>
    <x v="3"/>
    <m/>
    <m/>
    <s v=""/>
    <m/>
    <m/>
    <s v=""/>
    <m/>
    <s v=""/>
    <m/>
    <s v=""/>
    <m/>
    <s v=""/>
    <m/>
    <m/>
    <m/>
    <m/>
    <s v=""/>
    <n v="0"/>
    <s v=""/>
    <n v="0"/>
    <s v=""/>
    <s v=""/>
    <s v=""/>
    <m/>
    <s v=""/>
    <s v=""/>
    <s v=""/>
  </r>
  <r>
    <x v="2"/>
    <n v="2491"/>
    <m/>
    <x v="6"/>
    <x v="3"/>
    <m/>
    <m/>
    <s v=""/>
    <m/>
    <m/>
    <s v=""/>
    <m/>
    <s v=""/>
    <m/>
    <s v=""/>
    <m/>
    <s v=""/>
    <m/>
    <m/>
    <m/>
    <m/>
    <s v=""/>
    <n v="0"/>
    <s v=""/>
    <n v="0"/>
    <s v=""/>
    <s v=""/>
    <s v=""/>
    <m/>
    <s v=""/>
    <s v=""/>
    <s v=""/>
  </r>
  <r>
    <x v="2"/>
    <n v="2492"/>
    <m/>
    <x v="6"/>
    <x v="3"/>
    <m/>
    <m/>
    <s v=""/>
    <m/>
    <m/>
    <s v=""/>
    <m/>
    <s v=""/>
    <m/>
    <s v=""/>
    <m/>
    <s v=""/>
    <m/>
    <m/>
    <m/>
    <m/>
    <s v=""/>
    <n v="0"/>
    <s v=""/>
    <n v="0"/>
    <s v=""/>
    <s v=""/>
    <s v=""/>
    <m/>
    <s v=""/>
    <s v=""/>
    <s v=""/>
  </r>
  <r>
    <x v="2"/>
    <n v="2493"/>
    <m/>
    <x v="6"/>
    <x v="3"/>
    <m/>
    <m/>
    <s v=""/>
    <m/>
    <m/>
    <s v=""/>
    <m/>
    <s v=""/>
    <m/>
    <s v=""/>
    <m/>
    <s v=""/>
    <m/>
    <m/>
    <m/>
    <m/>
    <s v=""/>
    <n v="0"/>
    <s v=""/>
    <n v="0"/>
    <s v=""/>
    <s v=""/>
    <s v=""/>
    <m/>
    <s v=""/>
    <s v=""/>
    <s v=""/>
  </r>
  <r>
    <x v="2"/>
    <n v="2494"/>
    <m/>
    <x v="6"/>
    <x v="3"/>
    <m/>
    <m/>
    <s v=""/>
    <m/>
    <m/>
    <s v=""/>
    <m/>
    <s v=""/>
    <m/>
    <s v=""/>
    <m/>
    <s v=""/>
    <m/>
    <m/>
    <m/>
    <m/>
    <s v=""/>
    <n v="0"/>
    <s v=""/>
    <n v="0"/>
    <s v=""/>
    <s v=""/>
    <s v=""/>
    <m/>
    <s v=""/>
    <s v=""/>
    <s v=""/>
  </r>
  <r>
    <x v="2"/>
    <n v="2495"/>
    <m/>
    <x v="6"/>
    <x v="3"/>
    <m/>
    <m/>
    <s v=""/>
    <m/>
    <m/>
    <s v=""/>
    <m/>
    <s v=""/>
    <m/>
    <s v=""/>
    <m/>
    <s v=""/>
    <m/>
    <m/>
    <m/>
    <m/>
    <s v=""/>
    <n v="0"/>
    <s v=""/>
    <n v="0"/>
    <s v=""/>
    <s v=""/>
    <s v=""/>
    <m/>
    <s v=""/>
    <s v=""/>
    <s v=""/>
  </r>
  <r>
    <x v="2"/>
    <n v="2496"/>
    <m/>
    <x v="6"/>
    <x v="3"/>
    <m/>
    <m/>
    <s v=""/>
    <m/>
    <m/>
    <s v=""/>
    <m/>
    <s v=""/>
    <m/>
    <s v=""/>
    <m/>
    <s v=""/>
    <m/>
    <m/>
    <m/>
    <m/>
    <s v=""/>
    <n v="0"/>
    <s v=""/>
    <n v="0"/>
    <s v=""/>
    <s v=""/>
    <s v=""/>
    <m/>
    <s v=""/>
    <s v=""/>
    <s v=""/>
  </r>
  <r>
    <x v="2"/>
    <n v="2497"/>
    <m/>
    <x v="6"/>
    <x v="3"/>
    <m/>
    <m/>
    <s v=""/>
    <m/>
    <m/>
    <s v=""/>
    <m/>
    <s v=""/>
    <m/>
    <s v=""/>
    <m/>
    <s v=""/>
    <m/>
    <m/>
    <m/>
    <m/>
    <s v=""/>
    <n v="0"/>
    <s v=""/>
    <n v="0"/>
    <s v=""/>
    <s v=""/>
    <s v=""/>
    <m/>
    <s v=""/>
    <s v=""/>
    <s v=""/>
  </r>
  <r>
    <x v="2"/>
    <n v="2498"/>
    <m/>
    <x v="6"/>
    <x v="3"/>
    <m/>
    <m/>
    <s v=""/>
    <m/>
    <m/>
    <s v=""/>
    <m/>
    <s v=""/>
    <m/>
    <s v=""/>
    <m/>
    <s v=""/>
    <m/>
    <m/>
    <m/>
    <m/>
    <s v=""/>
    <n v="0"/>
    <s v=""/>
    <n v="0"/>
    <s v=""/>
    <s v=""/>
    <s v=""/>
    <m/>
    <s v=""/>
    <s v=""/>
    <s v=""/>
  </r>
  <r>
    <x v="2"/>
    <n v="2499"/>
    <m/>
    <x v="6"/>
    <x v="3"/>
    <m/>
    <m/>
    <s v=""/>
    <m/>
    <m/>
    <s v=""/>
    <m/>
    <s v=""/>
    <m/>
    <s v=""/>
    <m/>
    <s v=""/>
    <m/>
    <m/>
    <m/>
    <m/>
    <s v=""/>
    <n v="0"/>
    <s v=""/>
    <n v="0"/>
    <s v=""/>
    <s v=""/>
    <s v=""/>
    <m/>
    <s v=""/>
    <s v=""/>
    <s v=""/>
  </r>
  <r>
    <x v="2"/>
    <n v="2500"/>
    <m/>
    <x v="6"/>
    <x v="3"/>
    <m/>
    <m/>
    <s v=""/>
    <m/>
    <m/>
    <s v=""/>
    <m/>
    <s v=""/>
    <m/>
    <s v=""/>
    <m/>
    <s v=""/>
    <m/>
    <m/>
    <m/>
    <m/>
    <s v=""/>
    <n v="0"/>
    <s v=""/>
    <n v="0"/>
    <s v=""/>
    <s v=""/>
    <s v=""/>
    <m/>
    <s v=""/>
    <s v=""/>
    <s v=""/>
  </r>
  <r>
    <x v="2"/>
    <n v="2501"/>
    <m/>
    <x v="6"/>
    <x v="3"/>
    <m/>
    <m/>
    <s v=""/>
    <m/>
    <m/>
    <s v=""/>
    <m/>
    <s v=""/>
    <m/>
    <s v=""/>
    <m/>
    <s v=""/>
    <m/>
    <m/>
    <m/>
    <m/>
    <s v=""/>
    <n v="0"/>
    <s v=""/>
    <n v="0"/>
    <s v=""/>
    <s v=""/>
    <s v=""/>
    <m/>
    <s v=""/>
    <s v=""/>
    <s v=""/>
  </r>
  <r>
    <x v="2"/>
    <n v="2502"/>
    <m/>
    <x v="6"/>
    <x v="3"/>
    <m/>
    <m/>
    <s v=""/>
    <m/>
    <m/>
    <s v=""/>
    <m/>
    <s v=""/>
    <m/>
    <s v=""/>
    <m/>
    <s v=""/>
    <m/>
    <m/>
    <m/>
    <m/>
    <s v=""/>
    <n v="0"/>
    <s v=""/>
    <n v="0"/>
    <s v=""/>
    <s v=""/>
    <s v=""/>
    <m/>
    <s v=""/>
    <s v=""/>
    <s v=""/>
  </r>
  <r>
    <x v="2"/>
    <n v="2503"/>
    <m/>
    <x v="6"/>
    <x v="3"/>
    <m/>
    <m/>
    <s v=""/>
    <m/>
    <m/>
    <s v=""/>
    <m/>
    <s v=""/>
    <m/>
    <s v=""/>
    <m/>
    <s v=""/>
    <m/>
    <m/>
    <m/>
    <m/>
    <s v=""/>
    <n v="0"/>
    <s v=""/>
    <n v="0"/>
    <s v=""/>
    <s v=""/>
    <s v=""/>
    <m/>
    <s v=""/>
    <s v=""/>
    <s v=""/>
  </r>
  <r>
    <x v="2"/>
    <n v="2504"/>
    <m/>
    <x v="6"/>
    <x v="3"/>
    <m/>
    <m/>
    <s v=""/>
    <m/>
    <m/>
    <s v=""/>
    <m/>
    <s v=""/>
    <m/>
    <s v=""/>
    <m/>
    <s v=""/>
    <m/>
    <m/>
    <m/>
    <m/>
    <s v=""/>
    <n v="0"/>
    <s v=""/>
    <n v="0"/>
    <s v=""/>
    <s v=""/>
    <s v=""/>
    <m/>
    <s v=""/>
    <s v=""/>
    <s v=""/>
  </r>
  <r>
    <x v="2"/>
    <n v="2505"/>
    <m/>
    <x v="6"/>
    <x v="3"/>
    <m/>
    <m/>
    <s v=""/>
    <m/>
    <m/>
    <s v=""/>
    <m/>
    <s v=""/>
    <m/>
    <s v=""/>
    <m/>
    <s v=""/>
    <m/>
    <m/>
    <m/>
    <m/>
    <s v=""/>
    <n v="0"/>
    <s v=""/>
    <n v="0"/>
    <s v=""/>
    <s v=""/>
    <s v=""/>
    <m/>
    <s v=""/>
    <s v=""/>
    <s v=""/>
  </r>
  <r>
    <x v="2"/>
    <n v="2506"/>
    <m/>
    <x v="6"/>
    <x v="3"/>
    <m/>
    <m/>
    <s v=""/>
    <m/>
    <m/>
    <s v=""/>
    <m/>
    <s v=""/>
    <m/>
    <s v=""/>
    <m/>
    <s v=""/>
    <m/>
    <m/>
    <m/>
    <m/>
    <s v=""/>
    <n v="0"/>
    <s v=""/>
    <n v="0"/>
    <s v=""/>
    <s v=""/>
    <s v=""/>
    <m/>
    <s v=""/>
    <s v=""/>
    <s v=""/>
  </r>
  <r>
    <x v="2"/>
    <n v="2507"/>
    <m/>
    <x v="6"/>
    <x v="3"/>
    <m/>
    <m/>
    <s v=""/>
    <m/>
    <m/>
    <s v=""/>
    <m/>
    <s v=""/>
    <m/>
    <s v=""/>
    <m/>
    <s v=""/>
    <m/>
    <m/>
    <m/>
    <m/>
    <s v=""/>
    <n v="0"/>
    <s v=""/>
    <n v="0"/>
    <s v=""/>
    <s v=""/>
    <s v=""/>
    <m/>
    <s v=""/>
    <s v=""/>
    <s v=""/>
  </r>
  <r>
    <x v="2"/>
    <n v="2508"/>
    <m/>
    <x v="6"/>
    <x v="3"/>
    <m/>
    <m/>
    <s v=""/>
    <m/>
    <m/>
    <s v=""/>
    <m/>
    <s v=""/>
    <m/>
    <s v=""/>
    <m/>
    <s v=""/>
    <m/>
    <m/>
    <m/>
    <m/>
    <s v=""/>
    <n v="0"/>
    <s v=""/>
    <n v="0"/>
    <s v=""/>
    <s v=""/>
    <s v=""/>
    <m/>
    <s v=""/>
    <s v=""/>
    <s v=""/>
  </r>
  <r>
    <x v="2"/>
    <n v="2509"/>
    <m/>
    <x v="6"/>
    <x v="3"/>
    <m/>
    <m/>
    <s v=""/>
    <m/>
    <m/>
    <s v=""/>
    <m/>
    <s v=""/>
    <m/>
    <s v=""/>
    <m/>
    <s v=""/>
    <m/>
    <m/>
    <m/>
    <m/>
    <s v=""/>
    <n v="0"/>
    <s v=""/>
    <n v="0"/>
    <s v=""/>
    <s v=""/>
    <s v=""/>
    <m/>
    <s v=""/>
    <s v=""/>
    <s v=""/>
  </r>
  <r>
    <x v="2"/>
    <n v="2510"/>
    <m/>
    <x v="6"/>
    <x v="3"/>
    <m/>
    <m/>
    <s v=""/>
    <m/>
    <m/>
    <s v=""/>
    <m/>
    <s v=""/>
    <m/>
    <s v=""/>
    <m/>
    <s v=""/>
    <m/>
    <m/>
    <m/>
    <m/>
    <s v=""/>
    <n v="0"/>
    <s v=""/>
    <n v="0"/>
    <s v=""/>
    <s v=""/>
    <s v=""/>
    <m/>
    <s v=""/>
    <s v=""/>
    <s v=""/>
  </r>
  <r>
    <x v="2"/>
    <n v="2511"/>
    <m/>
    <x v="6"/>
    <x v="3"/>
    <m/>
    <m/>
    <s v=""/>
    <m/>
    <m/>
    <s v=""/>
    <m/>
    <s v=""/>
    <m/>
    <s v=""/>
    <m/>
    <s v=""/>
    <m/>
    <m/>
    <m/>
    <m/>
    <s v=""/>
    <n v="0"/>
    <s v=""/>
    <n v="0"/>
    <s v=""/>
    <s v=""/>
    <s v=""/>
    <m/>
    <s v=""/>
    <s v=""/>
    <s v=""/>
  </r>
  <r>
    <x v="2"/>
    <n v="2512"/>
    <m/>
    <x v="6"/>
    <x v="3"/>
    <m/>
    <m/>
    <s v=""/>
    <m/>
    <m/>
    <s v=""/>
    <m/>
    <s v=""/>
    <m/>
    <s v=""/>
    <m/>
    <s v=""/>
    <m/>
    <m/>
    <m/>
    <m/>
    <s v=""/>
    <n v="0"/>
    <s v=""/>
    <n v="0"/>
    <s v=""/>
    <s v=""/>
    <s v=""/>
    <m/>
    <s v=""/>
    <s v=""/>
    <s v=""/>
  </r>
  <r>
    <x v="2"/>
    <n v="2513"/>
    <m/>
    <x v="6"/>
    <x v="3"/>
    <m/>
    <m/>
    <s v=""/>
    <m/>
    <m/>
    <s v=""/>
    <m/>
    <s v=""/>
    <m/>
    <s v=""/>
    <m/>
    <s v=""/>
    <m/>
    <m/>
    <m/>
    <m/>
    <s v=""/>
    <n v="0"/>
    <s v=""/>
    <n v="0"/>
    <s v=""/>
    <s v=""/>
    <s v=""/>
    <m/>
    <s v=""/>
    <s v=""/>
    <s v=""/>
  </r>
  <r>
    <x v="2"/>
    <n v="2514"/>
    <m/>
    <x v="6"/>
    <x v="3"/>
    <m/>
    <m/>
    <s v=""/>
    <m/>
    <m/>
    <s v=""/>
    <m/>
    <s v=""/>
    <m/>
    <s v=""/>
    <m/>
    <s v=""/>
    <m/>
    <m/>
    <m/>
    <m/>
    <s v=""/>
    <n v="0"/>
    <s v=""/>
    <n v="0"/>
    <s v=""/>
    <s v=""/>
    <s v=""/>
    <m/>
    <s v=""/>
    <s v=""/>
    <s v=""/>
  </r>
  <r>
    <x v="2"/>
    <n v="2515"/>
    <m/>
    <x v="6"/>
    <x v="3"/>
    <m/>
    <m/>
    <s v=""/>
    <m/>
    <m/>
    <s v=""/>
    <m/>
    <s v=""/>
    <m/>
    <s v=""/>
    <m/>
    <s v=""/>
    <m/>
    <m/>
    <m/>
    <m/>
    <s v=""/>
    <n v="0"/>
    <s v=""/>
    <n v="0"/>
    <s v=""/>
    <s v=""/>
    <s v=""/>
    <m/>
    <s v=""/>
    <s v=""/>
    <s v=""/>
  </r>
  <r>
    <x v="2"/>
    <n v="2516"/>
    <m/>
    <x v="6"/>
    <x v="3"/>
    <m/>
    <m/>
    <s v=""/>
    <m/>
    <m/>
    <s v=""/>
    <m/>
    <s v=""/>
    <m/>
    <s v=""/>
    <m/>
    <s v=""/>
    <m/>
    <m/>
    <m/>
    <m/>
    <s v=""/>
    <n v="0"/>
    <s v=""/>
    <n v="0"/>
    <s v=""/>
    <s v=""/>
    <s v=""/>
    <m/>
    <s v=""/>
    <s v=""/>
    <s v=""/>
  </r>
  <r>
    <x v="2"/>
    <n v="2517"/>
    <m/>
    <x v="6"/>
    <x v="3"/>
    <m/>
    <m/>
    <s v=""/>
    <m/>
    <m/>
    <s v=""/>
    <m/>
    <s v=""/>
    <m/>
    <s v=""/>
    <m/>
    <s v=""/>
    <m/>
    <m/>
    <m/>
    <m/>
    <s v=""/>
    <n v="0"/>
    <s v=""/>
    <n v="0"/>
    <s v=""/>
    <s v=""/>
    <s v=""/>
    <m/>
    <s v=""/>
    <s v=""/>
    <s v=""/>
  </r>
  <r>
    <x v="2"/>
    <n v="2518"/>
    <m/>
    <x v="6"/>
    <x v="3"/>
    <m/>
    <m/>
    <s v=""/>
    <m/>
    <m/>
    <s v=""/>
    <m/>
    <s v=""/>
    <m/>
    <s v=""/>
    <m/>
    <s v=""/>
    <m/>
    <m/>
    <m/>
    <m/>
    <s v=""/>
    <n v="0"/>
    <s v=""/>
    <n v="0"/>
    <s v=""/>
    <s v=""/>
    <s v=""/>
    <m/>
    <s v=""/>
    <s v=""/>
    <s v=""/>
  </r>
  <r>
    <x v="2"/>
    <n v="2519"/>
    <m/>
    <x v="6"/>
    <x v="3"/>
    <m/>
    <m/>
    <s v=""/>
    <m/>
    <m/>
    <s v=""/>
    <m/>
    <s v=""/>
    <m/>
    <s v=""/>
    <m/>
    <s v=""/>
    <m/>
    <m/>
    <m/>
    <m/>
    <s v=""/>
    <n v="0"/>
    <s v=""/>
    <n v="0"/>
    <s v=""/>
    <s v=""/>
    <s v=""/>
    <m/>
    <s v=""/>
    <s v=""/>
    <s v=""/>
  </r>
  <r>
    <x v="2"/>
    <n v="2520"/>
    <m/>
    <x v="6"/>
    <x v="3"/>
    <m/>
    <m/>
    <s v=""/>
    <m/>
    <m/>
    <s v=""/>
    <m/>
    <s v=""/>
    <m/>
    <s v=""/>
    <m/>
    <s v=""/>
    <m/>
    <m/>
    <m/>
    <m/>
    <s v=""/>
    <n v="0"/>
    <s v=""/>
    <n v="0"/>
    <s v=""/>
    <s v=""/>
    <s v=""/>
    <m/>
    <s v=""/>
    <s v=""/>
    <s v=""/>
  </r>
  <r>
    <x v="2"/>
    <n v="2521"/>
    <m/>
    <x v="6"/>
    <x v="3"/>
    <m/>
    <m/>
    <s v=""/>
    <m/>
    <m/>
    <s v=""/>
    <m/>
    <s v=""/>
    <m/>
    <s v=""/>
    <m/>
    <s v=""/>
    <m/>
    <m/>
    <m/>
    <m/>
    <s v=""/>
    <n v="0"/>
    <s v=""/>
    <n v="0"/>
    <s v=""/>
    <s v=""/>
    <s v=""/>
    <m/>
    <s v=""/>
    <s v=""/>
    <s v=""/>
  </r>
  <r>
    <x v="2"/>
    <n v="2522"/>
    <m/>
    <x v="6"/>
    <x v="3"/>
    <m/>
    <m/>
    <s v=""/>
    <m/>
    <m/>
    <s v=""/>
    <m/>
    <s v=""/>
    <m/>
    <s v=""/>
    <m/>
    <s v=""/>
    <m/>
    <m/>
    <m/>
    <m/>
    <s v=""/>
    <n v="0"/>
    <s v=""/>
    <n v="0"/>
    <s v=""/>
    <s v=""/>
    <s v=""/>
    <m/>
    <s v=""/>
    <s v=""/>
    <s v=""/>
  </r>
  <r>
    <x v="2"/>
    <n v="2523"/>
    <m/>
    <x v="6"/>
    <x v="3"/>
    <m/>
    <m/>
    <s v=""/>
    <m/>
    <m/>
    <s v=""/>
    <m/>
    <s v=""/>
    <m/>
    <s v=""/>
    <m/>
    <s v=""/>
    <m/>
    <m/>
    <m/>
    <m/>
    <s v=""/>
    <n v="0"/>
    <s v=""/>
    <n v="0"/>
    <s v=""/>
    <s v=""/>
    <s v=""/>
    <m/>
    <s v=""/>
    <s v=""/>
    <s v=""/>
  </r>
  <r>
    <x v="2"/>
    <n v="2524"/>
    <m/>
    <x v="6"/>
    <x v="3"/>
    <m/>
    <m/>
    <s v=""/>
    <m/>
    <m/>
    <s v=""/>
    <m/>
    <s v=""/>
    <m/>
    <s v=""/>
    <m/>
    <s v=""/>
    <m/>
    <m/>
    <m/>
    <m/>
    <s v=""/>
    <n v="0"/>
    <s v=""/>
    <n v="0"/>
    <s v=""/>
    <s v=""/>
    <s v=""/>
    <m/>
    <s v=""/>
    <s v=""/>
    <s v=""/>
  </r>
  <r>
    <x v="2"/>
    <n v="2525"/>
    <m/>
    <x v="6"/>
    <x v="3"/>
    <m/>
    <m/>
    <s v=""/>
    <m/>
    <m/>
    <s v=""/>
    <m/>
    <s v=""/>
    <m/>
    <s v=""/>
    <m/>
    <s v=""/>
    <m/>
    <m/>
    <m/>
    <m/>
    <s v=""/>
    <n v="0"/>
    <s v=""/>
    <n v="0"/>
    <s v=""/>
    <s v=""/>
    <s v=""/>
    <m/>
    <s v=""/>
    <s v=""/>
    <s v=""/>
  </r>
  <r>
    <x v="2"/>
    <n v="2526"/>
    <m/>
    <x v="6"/>
    <x v="3"/>
    <m/>
    <m/>
    <s v=""/>
    <m/>
    <m/>
    <s v=""/>
    <m/>
    <s v=""/>
    <m/>
    <s v=""/>
    <m/>
    <s v=""/>
    <m/>
    <m/>
    <m/>
    <m/>
    <s v=""/>
    <n v="0"/>
    <s v=""/>
    <n v="0"/>
    <s v=""/>
    <s v=""/>
    <s v=""/>
    <m/>
    <s v=""/>
    <s v=""/>
    <s v=""/>
  </r>
  <r>
    <x v="2"/>
    <n v="2527"/>
    <m/>
    <x v="6"/>
    <x v="3"/>
    <m/>
    <m/>
    <s v=""/>
    <m/>
    <m/>
    <s v=""/>
    <m/>
    <s v=""/>
    <m/>
    <s v=""/>
    <m/>
    <s v=""/>
    <m/>
    <m/>
    <m/>
    <m/>
    <s v=""/>
    <n v="0"/>
    <s v=""/>
    <n v="0"/>
    <s v=""/>
    <s v=""/>
    <s v=""/>
    <m/>
    <s v=""/>
    <s v=""/>
    <s v=""/>
  </r>
  <r>
    <x v="2"/>
    <n v="2528"/>
    <m/>
    <x v="6"/>
    <x v="3"/>
    <m/>
    <m/>
    <s v=""/>
    <m/>
    <m/>
    <s v=""/>
    <m/>
    <s v=""/>
    <m/>
    <s v=""/>
    <m/>
    <s v=""/>
    <m/>
    <m/>
    <m/>
    <m/>
    <s v=""/>
    <n v="0"/>
    <s v=""/>
    <n v="0"/>
    <s v=""/>
    <s v=""/>
    <s v=""/>
    <m/>
    <s v=""/>
    <s v=""/>
    <s v=""/>
  </r>
  <r>
    <x v="2"/>
    <n v="2529"/>
    <m/>
    <x v="6"/>
    <x v="3"/>
    <m/>
    <m/>
    <s v=""/>
    <m/>
    <m/>
    <s v=""/>
    <m/>
    <s v=""/>
    <m/>
    <s v=""/>
    <m/>
    <s v=""/>
    <m/>
    <m/>
    <m/>
    <m/>
    <s v=""/>
    <n v="0"/>
    <s v=""/>
    <n v="0"/>
    <s v=""/>
    <s v=""/>
    <s v=""/>
    <m/>
    <s v=""/>
    <s v=""/>
    <s v=""/>
  </r>
  <r>
    <x v="2"/>
    <n v="2530"/>
    <m/>
    <x v="6"/>
    <x v="3"/>
    <m/>
    <m/>
    <s v=""/>
    <m/>
    <m/>
    <s v=""/>
    <m/>
    <s v=""/>
    <m/>
    <s v=""/>
    <m/>
    <s v=""/>
    <m/>
    <m/>
    <m/>
    <m/>
    <s v=""/>
    <n v="0"/>
    <s v=""/>
    <n v="0"/>
    <s v=""/>
    <s v=""/>
    <s v=""/>
    <m/>
    <s v=""/>
    <s v=""/>
    <s v=""/>
  </r>
  <r>
    <x v="2"/>
    <n v="2531"/>
    <m/>
    <x v="6"/>
    <x v="3"/>
    <m/>
    <m/>
    <s v=""/>
    <m/>
    <m/>
    <s v=""/>
    <m/>
    <s v=""/>
    <m/>
    <s v=""/>
    <m/>
    <s v=""/>
    <m/>
    <m/>
    <m/>
    <m/>
    <s v=""/>
    <n v="0"/>
    <s v=""/>
    <n v="0"/>
    <s v=""/>
    <s v=""/>
    <s v=""/>
    <m/>
    <s v=""/>
    <s v=""/>
    <s v=""/>
  </r>
  <r>
    <x v="2"/>
    <n v="2532"/>
    <m/>
    <x v="6"/>
    <x v="3"/>
    <m/>
    <m/>
    <s v=""/>
    <m/>
    <m/>
    <s v=""/>
    <m/>
    <s v=""/>
    <m/>
    <s v=""/>
    <m/>
    <s v=""/>
    <m/>
    <m/>
    <m/>
    <m/>
    <s v=""/>
    <n v="0"/>
    <s v=""/>
    <n v="0"/>
    <s v=""/>
    <s v=""/>
    <s v=""/>
    <m/>
    <s v=""/>
    <s v=""/>
    <s v=""/>
  </r>
  <r>
    <x v="2"/>
    <n v="2533"/>
    <m/>
    <x v="6"/>
    <x v="3"/>
    <m/>
    <m/>
    <s v=""/>
    <m/>
    <m/>
    <s v=""/>
    <m/>
    <s v=""/>
    <m/>
    <s v=""/>
    <m/>
    <s v=""/>
    <m/>
    <m/>
    <m/>
    <m/>
    <s v=""/>
    <n v="0"/>
    <s v=""/>
    <n v="0"/>
    <s v=""/>
    <s v=""/>
    <s v=""/>
    <m/>
    <s v=""/>
    <s v=""/>
    <s v=""/>
  </r>
  <r>
    <x v="2"/>
    <n v="2534"/>
    <m/>
    <x v="6"/>
    <x v="3"/>
    <m/>
    <m/>
    <s v=""/>
    <m/>
    <m/>
    <s v=""/>
    <m/>
    <s v=""/>
    <m/>
    <s v=""/>
    <m/>
    <s v=""/>
    <m/>
    <m/>
    <m/>
    <m/>
    <s v=""/>
    <n v="0"/>
    <s v=""/>
    <n v="0"/>
    <s v=""/>
    <s v=""/>
    <s v=""/>
    <m/>
    <s v=""/>
    <s v=""/>
    <s v=""/>
  </r>
  <r>
    <x v="2"/>
    <n v="2535"/>
    <m/>
    <x v="6"/>
    <x v="3"/>
    <m/>
    <m/>
    <s v=""/>
    <m/>
    <m/>
    <s v=""/>
    <m/>
    <s v=""/>
    <m/>
    <s v=""/>
    <m/>
    <s v=""/>
    <m/>
    <m/>
    <m/>
    <m/>
    <s v=""/>
    <n v="0"/>
    <s v=""/>
    <n v="0"/>
    <s v=""/>
    <s v=""/>
    <s v=""/>
    <m/>
    <s v=""/>
    <s v=""/>
    <s v=""/>
  </r>
  <r>
    <x v="2"/>
    <n v="2536"/>
    <m/>
    <x v="6"/>
    <x v="3"/>
    <m/>
    <m/>
    <s v=""/>
    <m/>
    <m/>
    <s v=""/>
    <m/>
    <s v=""/>
    <m/>
    <s v=""/>
    <m/>
    <s v=""/>
    <m/>
    <m/>
    <m/>
    <m/>
    <s v=""/>
    <n v="0"/>
    <s v=""/>
    <n v="0"/>
    <s v=""/>
    <s v=""/>
    <s v=""/>
    <m/>
    <s v=""/>
    <s v=""/>
    <s v=""/>
  </r>
  <r>
    <x v="2"/>
    <n v="2537"/>
    <m/>
    <x v="6"/>
    <x v="3"/>
    <m/>
    <m/>
    <s v=""/>
    <m/>
    <m/>
    <s v=""/>
    <m/>
    <s v=""/>
    <m/>
    <s v=""/>
    <m/>
    <s v=""/>
    <m/>
    <m/>
    <m/>
    <m/>
    <s v=""/>
    <n v="0"/>
    <s v=""/>
    <n v="0"/>
    <s v=""/>
    <s v=""/>
    <s v=""/>
    <m/>
    <s v=""/>
    <s v=""/>
    <s v=""/>
  </r>
  <r>
    <x v="2"/>
    <n v="2538"/>
    <m/>
    <x v="6"/>
    <x v="3"/>
    <m/>
    <m/>
    <s v=""/>
    <m/>
    <m/>
    <s v=""/>
    <m/>
    <s v=""/>
    <m/>
    <s v=""/>
    <m/>
    <s v=""/>
    <m/>
    <m/>
    <m/>
    <m/>
    <s v=""/>
    <n v="0"/>
    <s v=""/>
    <n v="0"/>
    <s v=""/>
    <s v=""/>
    <s v=""/>
    <m/>
    <s v=""/>
    <s v=""/>
    <s v=""/>
  </r>
  <r>
    <x v="2"/>
    <n v="2539"/>
    <m/>
    <x v="6"/>
    <x v="3"/>
    <m/>
    <m/>
    <s v=""/>
    <m/>
    <m/>
    <s v=""/>
    <m/>
    <s v=""/>
    <m/>
    <s v=""/>
    <m/>
    <s v=""/>
    <m/>
    <m/>
    <m/>
    <m/>
    <s v=""/>
    <n v="0"/>
    <s v=""/>
    <n v="0"/>
    <s v=""/>
    <s v=""/>
    <s v=""/>
    <m/>
    <s v=""/>
    <s v=""/>
    <s v=""/>
  </r>
  <r>
    <x v="2"/>
    <n v="2540"/>
    <m/>
    <x v="6"/>
    <x v="3"/>
    <m/>
    <m/>
    <s v=""/>
    <m/>
    <m/>
    <s v=""/>
    <m/>
    <s v=""/>
    <m/>
    <s v=""/>
    <m/>
    <s v=""/>
    <m/>
    <m/>
    <m/>
    <m/>
    <s v=""/>
    <n v="0"/>
    <s v=""/>
    <n v="0"/>
    <s v=""/>
    <s v=""/>
    <s v=""/>
    <m/>
    <s v=""/>
    <s v=""/>
    <s v=""/>
  </r>
  <r>
    <x v="2"/>
    <n v="2541"/>
    <m/>
    <x v="6"/>
    <x v="3"/>
    <m/>
    <m/>
    <s v=""/>
    <m/>
    <m/>
    <s v=""/>
    <m/>
    <s v=""/>
    <m/>
    <s v=""/>
    <m/>
    <s v=""/>
    <m/>
    <m/>
    <m/>
    <m/>
    <s v=""/>
    <n v="0"/>
    <s v=""/>
    <n v="0"/>
    <s v=""/>
    <s v=""/>
    <s v=""/>
    <m/>
    <s v=""/>
    <s v=""/>
    <s v=""/>
  </r>
  <r>
    <x v="2"/>
    <n v="2542"/>
    <m/>
    <x v="6"/>
    <x v="3"/>
    <m/>
    <m/>
    <s v=""/>
    <m/>
    <m/>
    <s v=""/>
    <m/>
    <s v=""/>
    <m/>
    <s v=""/>
    <m/>
    <s v=""/>
    <m/>
    <m/>
    <m/>
    <m/>
    <s v=""/>
    <n v="0"/>
    <s v=""/>
    <n v="0"/>
    <s v=""/>
    <s v=""/>
    <s v=""/>
    <m/>
    <s v=""/>
    <s v=""/>
    <s v=""/>
  </r>
  <r>
    <x v="2"/>
    <n v="2543"/>
    <m/>
    <x v="6"/>
    <x v="3"/>
    <m/>
    <m/>
    <s v=""/>
    <m/>
    <m/>
    <s v=""/>
    <m/>
    <s v=""/>
    <m/>
    <s v=""/>
    <m/>
    <s v=""/>
    <m/>
    <m/>
    <m/>
    <m/>
    <s v=""/>
    <n v="0"/>
    <s v=""/>
    <n v="0"/>
    <s v=""/>
    <s v=""/>
    <s v=""/>
    <m/>
    <s v=""/>
    <s v=""/>
    <s v=""/>
  </r>
  <r>
    <x v="2"/>
    <n v="2544"/>
    <m/>
    <x v="6"/>
    <x v="3"/>
    <m/>
    <m/>
    <s v=""/>
    <m/>
    <m/>
    <s v=""/>
    <m/>
    <s v=""/>
    <m/>
    <s v=""/>
    <m/>
    <s v=""/>
    <m/>
    <m/>
    <m/>
    <m/>
    <s v=""/>
    <n v="0"/>
    <s v=""/>
    <n v="0"/>
    <s v=""/>
    <s v=""/>
    <s v=""/>
    <m/>
    <s v=""/>
    <s v=""/>
    <s v=""/>
  </r>
  <r>
    <x v="2"/>
    <n v="2545"/>
    <m/>
    <x v="6"/>
    <x v="3"/>
    <m/>
    <m/>
    <s v=""/>
    <m/>
    <m/>
    <s v=""/>
    <m/>
    <s v=""/>
    <m/>
    <s v=""/>
    <m/>
    <s v=""/>
    <m/>
    <m/>
    <m/>
    <m/>
    <s v=""/>
    <n v="0"/>
    <s v=""/>
    <n v="0"/>
    <s v=""/>
    <s v=""/>
    <s v=""/>
    <m/>
    <s v=""/>
    <s v=""/>
    <s v=""/>
  </r>
  <r>
    <x v="2"/>
    <n v="2546"/>
    <m/>
    <x v="6"/>
    <x v="3"/>
    <m/>
    <m/>
    <s v=""/>
    <m/>
    <m/>
    <s v=""/>
    <m/>
    <s v=""/>
    <m/>
    <s v=""/>
    <m/>
    <s v=""/>
    <m/>
    <m/>
    <m/>
    <m/>
    <s v=""/>
    <n v="0"/>
    <s v=""/>
    <n v="0"/>
    <s v=""/>
    <s v=""/>
    <s v=""/>
    <m/>
    <s v=""/>
    <s v=""/>
    <s v=""/>
  </r>
  <r>
    <x v="2"/>
    <n v="2547"/>
    <m/>
    <x v="6"/>
    <x v="3"/>
    <m/>
    <m/>
    <s v=""/>
    <m/>
    <m/>
    <s v=""/>
    <m/>
    <s v=""/>
    <m/>
    <s v=""/>
    <m/>
    <s v=""/>
    <m/>
    <m/>
    <m/>
    <m/>
    <s v=""/>
    <n v="0"/>
    <s v=""/>
    <n v="0"/>
    <s v=""/>
    <s v=""/>
    <s v=""/>
    <m/>
    <s v=""/>
    <s v=""/>
    <s v=""/>
  </r>
  <r>
    <x v="2"/>
    <n v="2548"/>
    <m/>
    <x v="6"/>
    <x v="3"/>
    <m/>
    <m/>
    <s v=""/>
    <m/>
    <m/>
    <s v=""/>
    <m/>
    <s v=""/>
    <m/>
    <s v=""/>
    <m/>
    <s v=""/>
    <m/>
    <m/>
    <m/>
    <m/>
    <s v=""/>
    <n v="0"/>
    <s v=""/>
    <n v="0"/>
    <s v=""/>
    <s v=""/>
    <s v=""/>
    <m/>
    <s v=""/>
    <s v=""/>
    <s v=""/>
  </r>
  <r>
    <x v="2"/>
    <n v="2549"/>
    <m/>
    <x v="6"/>
    <x v="3"/>
    <m/>
    <m/>
    <s v=""/>
    <m/>
    <m/>
    <s v=""/>
    <m/>
    <s v=""/>
    <m/>
    <s v=""/>
    <m/>
    <s v=""/>
    <m/>
    <m/>
    <m/>
    <m/>
    <s v=""/>
    <n v="0"/>
    <s v=""/>
    <n v="0"/>
    <s v=""/>
    <s v=""/>
    <s v=""/>
    <m/>
    <s v=""/>
    <s v=""/>
    <s v=""/>
  </r>
  <r>
    <x v="2"/>
    <n v="2550"/>
    <m/>
    <x v="6"/>
    <x v="3"/>
    <m/>
    <m/>
    <s v=""/>
    <m/>
    <m/>
    <s v=""/>
    <m/>
    <s v=""/>
    <m/>
    <s v=""/>
    <m/>
    <s v=""/>
    <m/>
    <m/>
    <m/>
    <m/>
    <s v=""/>
    <n v="0"/>
    <s v=""/>
    <n v="0"/>
    <s v=""/>
    <s v=""/>
    <s v=""/>
    <m/>
    <s v=""/>
    <s v=""/>
    <s v=""/>
  </r>
  <r>
    <x v="2"/>
    <n v="2551"/>
    <m/>
    <x v="6"/>
    <x v="3"/>
    <m/>
    <m/>
    <s v=""/>
    <m/>
    <m/>
    <s v=""/>
    <m/>
    <s v=""/>
    <m/>
    <s v=""/>
    <m/>
    <s v=""/>
    <m/>
    <m/>
    <m/>
    <m/>
    <s v=""/>
    <n v="0"/>
    <s v=""/>
    <n v="0"/>
    <s v=""/>
    <s v=""/>
    <s v=""/>
    <m/>
    <s v=""/>
    <s v=""/>
    <s v=""/>
  </r>
  <r>
    <x v="2"/>
    <n v="2552"/>
    <m/>
    <x v="6"/>
    <x v="3"/>
    <m/>
    <m/>
    <s v=""/>
    <m/>
    <m/>
    <s v=""/>
    <m/>
    <s v=""/>
    <m/>
    <s v=""/>
    <m/>
    <s v=""/>
    <m/>
    <m/>
    <m/>
    <m/>
    <s v=""/>
    <n v="0"/>
    <s v=""/>
    <n v="0"/>
    <s v=""/>
    <s v=""/>
    <s v=""/>
    <m/>
    <s v=""/>
    <s v=""/>
    <s v=""/>
  </r>
  <r>
    <x v="2"/>
    <n v="2553"/>
    <m/>
    <x v="6"/>
    <x v="3"/>
    <m/>
    <m/>
    <s v=""/>
    <m/>
    <m/>
    <s v=""/>
    <m/>
    <s v=""/>
    <m/>
    <s v=""/>
    <m/>
    <s v=""/>
    <m/>
    <m/>
    <m/>
    <m/>
    <s v=""/>
    <n v="0"/>
    <s v=""/>
    <n v="0"/>
    <s v=""/>
    <s v=""/>
    <s v=""/>
    <m/>
    <s v=""/>
    <s v=""/>
    <s v=""/>
  </r>
  <r>
    <x v="2"/>
    <n v="2554"/>
    <m/>
    <x v="6"/>
    <x v="3"/>
    <m/>
    <m/>
    <s v=""/>
    <m/>
    <m/>
    <s v=""/>
    <m/>
    <s v=""/>
    <m/>
    <s v=""/>
    <m/>
    <s v=""/>
    <m/>
    <m/>
    <m/>
    <m/>
    <s v=""/>
    <n v="0"/>
    <s v=""/>
    <n v="0"/>
    <s v=""/>
    <s v=""/>
    <s v=""/>
    <m/>
    <s v=""/>
    <s v=""/>
    <s v=""/>
  </r>
  <r>
    <x v="2"/>
    <n v="2555"/>
    <m/>
    <x v="6"/>
    <x v="3"/>
    <m/>
    <m/>
    <s v=""/>
    <m/>
    <m/>
    <s v=""/>
    <m/>
    <s v=""/>
    <m/>
    <s v=""/>
    <m/>
    <s v=""/>
    <m/>
    <m/>
    <m/>
    <m/>
    <s v=""/>
    <n v="0"/>
    <s v=""/>
    <n v="0"/>
    <s v=""/>
    <s v=""/>
    <s v=""/>
    <m/>
    <s v=""/>
    <s v=""/>
    <s v=""/>
  </r>
  <r>
    <x v="2"/>
    <n v="2556"/>
    <m/>
    <x v="6"/>
    <x v="3"/>
    <m/>
    <m/>
    <s v=""/>
    <m/>
    <m/>
    <s v=""/>
    <m/>
    <s v=""/>
    <m/>
    <s v=""/>
    <m/>
    <s v=""/>
    <m/>
    <m/>
    <m/>
    <m/>
    <s v=""/>
    <n v="0"/>
    <s v=""/>
    <n v="0"/>
    <s v=""/>
    <s v=""/>
    <s v=""/>
    <m/>
    <s v=""/>
    <s v=""/>
    <s v=""/>
  </r>
  <r>
    <x v="2"/>
    <n v="2557"/>
    <m/>
    <x v="6"/>
    <x v="3"/>
    <m/>
    <m/>
    <s v=""/>
    <m/>
    <m/>
    <s v=""/>
    <m/>
    <s v=""/>
    <m/>
    <s v=""/>
    <m/>
    <s v=""/>
    <m/>
    <m/>
    <m/>
    <m/>
    <s v=""/>
    <n v="0"/>
    <s v=""/>
    <n v="0"/>
    <s v=""/>
    <s v=""/>
    <s v=""/>
    <m/>
    <s v=""/>
    <s v=""/>
    <s v=""/>
  </r>
  <r>
    <x v="2"/>
    <n v="2558"/>
    <m/>
    <x v="6"/>
    <x v="3"/>
    <m/>
    <m/>
    <s v=""/>
    <m/>
    <m/>
    <s v=""/>
    <m/>
    <s v=""/>
    <m/>
    <s v=""/>
    <m/>
    <s v=""/>
    <m/>
    <m/>
    <m/>
    <m/>
    <s v=""/>
    <n v="0"/>
    <s v=""/>
    <n v="0"/>
    <s v=""/>
    <s v=""/>
    <s v=""/>
    <m/>
    <s v=""/>
    <s v=""/>
    <s v=""/>
  </r>
  <r>
    <x v="2"/>
    <n v="2559"/>
    <m/>
    <x v="6"/>
    <x v="3"/>
    <m/>
    <m/>
    <s v=""/>
    <m/>
    <m/>
    <s v=""/>
    <m/>
    <s v=""/>
    <m/>
    <s v=""/>
    <m/>
    <s v=""/>
    <m/>
    <m/>
    <m/>
    <m/>
    <s v=""/>
    <n v="0"/>
    <s v=""/>
    <n v="0"/>
    <s v=""/>
    <s v=""/>
    <s v=""/>
    <m/>
    <s v=""/>
    <s v=""/>
    <s v=""/>
  </r>
  <r>
    <x v="2"/>
    <n v="2560"/>
    <m/>
    <x v="6"/>
    <x v="3"/>
    <m/>
    <m/>
    <s v=""/>
    <m/>
    <m/>
    <s v=""/>
    <m/>
    <s v=""/>
    <m/>
    <s v=""/>
    <m/>
    <s v=""/>
    <m/>
    <m/>
    <m/>
    <m/>
    <s v=""/>
    <n v="0"/>
    <s v=""/>
    <n v="0"/>
    <s v=""/>
    <s v=""/>
    <s v=""/>
    <m/>
    <s v=""/>
    <s v=""/>
    <s v=""/>
  </r>
  <r>
    <x v="2"/>
    <n v="2561"/>
    <m/>
    <x v="6"/>
    <x v="3"/>
    <m/>
    <m/>
    <s v=""/>
    <m/>
    <m/>
    <s v=""/>
    <m/>
    <s v=""/>
    <m/>
    <s v=""/>
    <m/>
    <s v=""/>
    <m/>
    <m/>
    <m/>
    <m/>
    <s v=""/>
    <n v="0"/>
    <s v=""/>
    <n v="0"/>
    <s v=""/>
    <s v=""/>
    <s v=""/>
    <m/>
    <s v=""/>
    <s v=""/>
    <s v=""/>
  </r>
  <r>
    <x v="2"/>
    <n v="2562"/>
    <m/>
    <x v="6"/>
    <x v="3"/>
    <m/>
    <m/>
    <s v=""/>
    <m/>
    <m/>
    <s v=""/>
    <m/>
    <s v=""/>
    <m/>
    <s v=""/>
    <m/>
    <s v=""/>
    <m/>
    <m/>
    <m/>
    <m/>
    <s v=""/>
    <n v="0"/>
    <s v=""/>
    <n v="0"/>
    <s v=""/>
    <s v=""/>
    <s v=""/>
    <m/>
    <s v=""/>
    <s v=""/>
    <s v=""/>
  </r>
  <r>
    <x v="2"/>
    <n v="2563"/>
    <m/>
    <x v="6"/>
    <x v="3"/>
    <m/>
    <m/>
    <s v=""/>
    <m/>
    <m/>
    <s v=""/>
    <m/>
    <s v=""/>
    <m/>
    <s v=""/>
    <m/>
    <s v=""/>
    <m/>
    <m/>
    <m/>
    <m/>
    <s v=""/>
    <n v="0"/>
    <s v=""/>
    <n v="0"/>
    <s v=""/>
    <s v=""/>
    <s v=""/>
    <m/>
    <s v=""/>
    <s v=""/>
    <s v=""/>
  </r>
  <r>
    <x v="2"/>
    <n v="2564"/>
    <m/>
    <x v="6"/>
    <x v="3"/>
    <m/>
    <m/>
    <s v=""/>
    <m/>
    <m/>
    <s v=""/>
    <m/>
    <s v=""/>
    <m/>
    <s v=""/>
    <m/>
    <s v=""/>
    <m/>
    <m/>
    <m/>
    <m/>
    <s v=""/>
    <n v="0"/>
    <s v=""/>
    <n v="0"/>
    <s v=""/>
    <s v=""/>
    <s v=""/>
    <m/>
    <s v=""/>
    <s v=""/>
    <s v=""/>
  </r>
  <r>
    <x v="2"/>
    <n v="2565"/>
    <m/>
    <x v="6"/>
    <x v="3"/>
    <m/>
    <m/>
    <s v=""/>
    <m/>
    <m/>
    <s v=""/>
    <m/>
    <s v=""/>
    <m/>
    <s v=""/>
    <m/>
    <s v=""/>
    <m/>
    <m/>
    <m/>
    <m/>
    <s v=""/>
    <n v="0"/>
    <s v=""/>
    <n v="0"/>
    <s v=""/>
    <s v=""/>
    <s v=""/>
    <m/>
    <s v=""/>
    <s v=""/>
    <s v=""/>
  </r>
  <r>
    <x v="2"/>
    <n v="2566"/>
    <m/>
    <x v="6"/>
    <x v="3"/>
    <m/>
    <m/>
    <s v=""/>
    <m/>
    <m/>
    <s v=""/>
    <m/>
    <s v=""/>
    <m/>
    <s v=""/>
    <m/>
    <s v=""/>
    <m/>
    <m/>
    <m/>
    <m/>
    <s v=""/>
    <n v="0"/>
    <s v=""/>
    <n v="0"/>
    <s v=""/>
    <s v=""/>
    <s v=""/>
    <m/>
    <s v=""/>
    <s v=""/>
    <s v=""/>
  </r>
  <r>
    <x v="2"/>
    <n v="2567"/>
    <m/>
    <x v="6"/>
    <x v="3"/>
    <m/>
    <m/>
    <s v=""/>
    <m/>
    <m/>
    <s v=""/>
    <m/>
    <s v=""/>
    <m/>
    <s v=""/>
    <m/>
    <s v=""/>
    <m/>
    <m/>
    <m/>
    <m/>
    <s v=""/>
    <n v="0"/>
    <s v=""/>
    <n v="0"/>
    <s v=""/>
    <s v=""/>
    <s v=""/>
    <m/>
    <s v=""/>
    <s v=""/>
    <s v=""/>
  </r>
  <r>
    <x v="2"/>
    <n v="2568"/>
    <m/>
    <x v="6"/>
    <x v="3"/>
    <m/>
    <m/>
    <s v=""/>
    <m/>
    <m/>
    <s v=""/>
    <m/>
    <s v=""/>
    <m/>
    <s v=""/>
    <m/>
    <s v=""/>
    <m/>
    <m/>
    <m/>
    <m/>
    <s v=""/>
    <n v="0"/>
    <s v=""/>
    <n v="0"/>
    <s v=""/>
    <s v=""/>
    <s v=""/>
    <m/>
    <s v=""/>
    <s v=""/>
    <s v=""/>
  </r>
  <r>
    <x v="2"/>
    <n v="2569"/>
    <m/>
    <x v="6"/>
    <x v="3"/>
    <m/>
    <m/>
    <s v=""/>
    <m/>
    <m/>
    <s v=""/>
    <m/>
    <s v=""/>
    <m/>
    <s v=""/>
    <m/>
    <s v=""/>
    <m/>
    <m/>
    <m/>
    <m/>
    <s v=""/>
    <n v="0"/>
    <s v=""/>
    <n v="0"/>
    <s v=""/>
    <s v=""/>
    <s v=""/>
    <m/>
    <s v=""/>
    <s v=""/>
    <s v=""/>
  </r>
  <r>
    <x v="2"/>
    <n v="2570"/>
    <m/>
    <x v="6"/>
    <x v="3"/>
    <m/>
    <m/>
    <s v=""/>
    <m/>
    <m/>
    <s v=""/>
    <m/>
    <s v=""/>
    <m/>
    <s v=""/>
    <m/>
    <s v=""/>
    <m/>
    <m/>
    <m/>
    <m/>
    <s v=""/>
    <n v="0"/>
    <s v=""/>
    <n v="0"/>
    <s v=""/>
    <s v=""/>
    <s v=""/>
    <m/>
    <s v=""/>
    <s v=""/>
    <s v=""/>
  </r>
  <r>
    <x v="2"/>
    <n v="2571"/>
    <m/>
    <x v="6"/>
    <x v="3"/>
    <m/>
    <m/>
    <s v=""/>
    <m/>
    <m/>
    <s v=""/>
    <m/>
    <s v=""/>
    <m/>
    <s v=""/>
    <m/>
    <s v=""/>
    <m/>
    <m/>
    <m/>
    <m/>
    <s v=""/>
    <n v="0"/>
    <s v=""/>
    <n v="0"/>
    <s v=""/>
    <s v=""/>
    <s v=""/>
    <m/>
    <s v=""/>
    <s v=""/>
    <s v=""/>
  </r>
  <r>
    <x v="2"/>
    <n v="2572"/>
    <m/>
    <x v="6"/>
    <x v="3"/>
    <m/>
    <m/>
    <s v=""/>
    <m/>
    <m/>
    <s v=""/>
    <m/>
    <s v=""/>
    <m/>
    <s v=""/>
    <m/>
    <s v=""/>
    <m/>
    <m/>
    <m/>
    <m/>
    <s v=""/>
    <n v="0"/>
    <s v=""/>
    <n v="0"/>
    <s v=""/>
    <s v=""/>
    <s v=""/>
    <m/>
    <s v=""/>
    <s v=""/>
    <s v=""/>
  </r>
  <r>
    <x v="2"/>
    <n v="2573"/>
    <m/>
    <x v="6"/>
    <x v="3"/>
    <m/>
    <m/>
    <s v=""/>
    <m/>
    <m/>
    <s v=""/>
    <m/>
    <s v=""/>
    <m/>
    <s v=""/>
    <m/>
    <s v=""/>
    <m/>
    <m/>
    <m/>
    <m/>
    <s v=""/>
    <n v="0"/>
    <s v=""/>
    <n v="0"/>
    <s v=""/>
    <s v=""/>
    <s v=""/>
    <m/>
    <s v=""/>
    <s v=""/>
    <s v=""/>
  </r>
  <r>
    <x v="2"/>
    <n v="2574"/>
    <m/>
    <x v="6"/>
    <x v="3"/>
    <m/>
    <m/>
    <s v=""/>
    <m/>
    <m/>
    <s v=""/>
    <m/>
    <s v=""/>
    <m/>
    <s v=""/>
    <m/>
    <s v=""/>
    <m/>
    <m/>
    <m/>
    <m/>
    <s v=""/>
    <n v="0"/>
    <s v=""/>
    <n v="0"/>
    <s v=""/>
    <s v=""/>
    <s v=""/>
    <m/>
    <s v=""/>
    <s v=""/>
    <s v=""/>
  </r>
  <r>
    <x v="2"/>
    <n v="2575"/>
    <m/>
    <x v="6"/>
    <x v="3"/>
    <m/>
    <m/>
    <s v=""/>
    <m/>
    <m/>
    <s v=""/>
    <m/>
    <s v=""/>
    <m/>
    <s v=""/>
    <m/>
    <s v=""/>
    <m/>
    <m/>
    <m/>
    <m/>
    <s v=""/>
    <n v="0"/>
    <s v=""/>
    <n v="0"/>
    <s v=""/>
    <s v=""/>
    <s v=""/>
    <m/>
    <s v=""/>
    <s v=""/>
    <s v=""/>
  </r>
  <r>
    <x v="2"/>
    <n v="2576"/>
    <m/>
    <x v="6"/>
    <x v="3"/>
    <m/>
    <m/>
    <s v=""/>
    <m/>
    <m/>
    <s v=""/>
    <m/>
    <s v=""/>
    <m/>
    <s v=""/>
    <m/>
    <s v=""/>
    <m/>
    <m/>
    <m/>
    <m/>
    <s v=""/>
    <n v="0"/>
    <s v=""/>
    <n v="0"/>
    <s v=""/>
    <s v=""/>
    <s v=""/>
    <m/>
    <s v=""/>
    <s v=""/>
    <s v=""/>
  </r>
  <r>
    <x v="2"/>
    <n v="2577"/>
    <m/>
    <x v="6"/>
    <x v="3"/>
    <m/>
    <m/>
    <s v=""/>
    <m/>
    <m/>
    <s v=""/>
    <m/>
    <s v=""/>
    <m/>
    <s v=""/>
    <m/>
    <s v=""/>
    <m/>
    <m/>
    <m/>
    <m/>
    <s v=""/>
    <n v="0"/>
    <s v=""/>
    <n v="0"/>
    <s v=""/>
    <s v=""/>
    <s v=""/>
    <m/>
    <s v=""/>
    <s v=""/>
    <s v=""/>
  </r>
  <r>
    <x v="2"/>
    <n v="2578"/>
    <m/>
    <x v="6"/>
    <x v="3"/>
    <m/>
    <m/>
    <s v=""/>
    <m/>
    <m/>
    <s v=""/>
    <m/>
    <s v=""/>
    <m/>
    <s v=""/>
    <m/>
    <s v=""/>
    <m/>
    <m/>
    <m/>
    <m/>
    <s v=""/>
    <n v="0"/>
    <s v=""/>
    <n v="0"/>
    <s v=""/>
    <s v=""/>
    <s v=""/>
    <m/>
    <s v=""/>
    <s v=""/>
    <s v=""/>
  </r>
  <r>
    <x v="2"/>
    <n v="2579"/>
    <m/>
    <x v="6"/>
    <x v="3"/>
    <m/>
    <m/>
    <s v=""/>
    <m/>
    <m/>
    <s v=""/>
    <m/>
    <s v=""/>
    <m/>
    <s v=""/>
    <m/>
    <s v=""/>
    <m/>
    <m/>
    <m/>
    <m/>
    <s v=""/>
    <n v="0"/>
    <s v=""/>
    <n v="0"/>
    <s v=""/>
    <s v=""/>
    <s v=""/>
    <m/>
    <s v=""/>
    <s v=""/>
    <s v=""/>
  </r>
  <r>
    <x v="2"/>
    <n v="2580"/>
    <m/>
    <x v="6"/>
    <x v="3"/>
    <m/>
    <m/>
    <s v=""/>
    <m/>
    <m/>
    <s v=""/>
    <m/>
    <s v=""/>
    <m/>
    <s v=""/>
    <m/>
    <s v=""/>
    <m/>
    <m/>
    <m/>
    <m/>
    <s v=""/>
    <n v="0"/>
    <s v=""/>
    <n v="0"/>
    <s v=""/>
    <s v=""/>
    <s v=""/>
    <m/>
    <s v=""/>
    <s v=""/>
    <s v=""/>
  </r>
  <r>
    <x v="2"/>
    <n v="2581"/>
    <m/>
    <x v="6"/>
    <x v="3"/>
    <m/>
    <m/>
    <s v=""/>
    <m/>
    <m/>
    <s v=""/>
    <m/>
    <s v=""/>
    <m/>
    <s v=""/>
    <m/>
    <s v=""/>
    <m/>
    <m/>
    <m/>
    <m/>
    <s v=""/>
    <n v="0"/>
    <s v=""/>
    <n v="0"/>
    <s v=""/>
    <s v=""/>
    <s v=""/>
    <m/>
    <s v=""/>
    <s v=""/>
    <s v=""/>
  </r>
  <r>
    <x v="2"/>
    <n v="2582"/>
    <m/>
    <x v="6"/>
    <x v="3"/>
    <m/>
    <m/>
    <s v=""/>
    <m/>
    <m/>
    <s v=""/>
    <m/>
    <s v=""/>
    <m/>
    <s v=""/>
    <m/>
    <s v=""/>
    <m/>
    <m/>
    <m/>
    <m/>
    <s v=""/>
    <n v="0"/>
    <s v=""/>
    <n v="0"/>
    <s v=""/>
    <s v=""/>
    <s v=""/>
    <m/>
    <s v=""/>
    <s v=""/>
    <s v=""/>
  </r>
  <r>
    <x v="2"/>
    <n v="2583"/>
    <m/>
    <x v="6"/>
    <x v="3"/>
    <m/>
    <m/>
    <s v=""/>
    <m/>
    <m/>
    <s v=""/>
    <m/>
    <s v=""/>
    <m/>
    <s v=""/>
    <m/>
    <s v=""/>
    <m/>
    <m/>
    <m/>
    <m/>
    <s v=""/>
    <n v="0"/>
    <s v=""/>
    <n v="0"/>
    <s v=""/>
    <s v=""/>
    <s v=""/>
    <m/>
    <s v=""/>
    <s v=""/>
    <s v=""/>
  </r>
  <r>
    <x v="2"/>
    <n v="2584"/>
    <m/>
    <x v="6"/>
    <x v="3"/>
    <m/>
    <m/>
    <s v=""/>
    <m/>
    <m/>
    <s v=""/>
    <m/>
    <s v=""/>
    <m/>
    <s v=""/>
    <m/>
    <s v=""/>
    <m/>
    <m/>
    <m/>
    <m/>
    <s v=""/>
    <n v="0"/>
    <s v=""/>
    <n v="0"/>
    <s v=""/>
    <s v=""/>
    <s v=""/>
    <m/>
    <s v=""/>
    <s v=""/>
    <s v=""/>
  </r>
  <r>
    <x v="2"/>
    <n v="2585"/>
    <m/>
    <x v="6"/>
    <x v="3"/>
    <m/>
    <m/>
    <s v=""/>
    <m/>
    <m/>
    <s v=""/>
    <m/>
    <s v=""/>
    <m/>
    <s v=""/>
    <m/>
    <s v=""/>
    <m/>
    <m/>
    <m/>
    <m/>
    <s v=""/>
    <n v="0"/>
    <s v=""/>
    <n v="0"/>
    <s v=""/>
    <s v=""/>
    <s v=""/>
    <m/>
    <s v=""/>
    <s v=""/>
    <s v=""/>
  </r>
  <r>
    <x v="2"/>
    <n v="2586"/>
    <m/>
    <x v="6"/>
    <x v="3"/>
    <m/>
    <m/>
    <s v=""/>
    <m/>
    <m/>
    <s v=""/>
    <m/>
    <s v=""/>
    <m/>
    <s v=""/>
    <m/>
    <s v=""/>
    <m/>
    <m/>
    <m/>
    <m/>
    <s v=""/>
    <n v="0"/>
    <s v=""/>
    <n v="0"/>
    <s v=""/>
    <s v=""/>
    <s v=""/>
    <m/>
    <s v=""/>
    <s v=""/>
    <s v=""/>
  </r>
  <r>
    <x v="2"/>
    <n v="2587"/>
    <m/>
    <x v="6"/>
    <x v="3"/>
    <m/>
    <m/>
    <s v=""/>
    <m/>
    <m/>
    <s v=""/>
    <m/>
    <s v=""/>
    <m/>
    <s v=""/>
    <m/>
    <s v=""/>
    <m/>
    <m/>
    <m/>
    <m/>
    <s v=""/>
    <n v="0"/>
    <s v=""/>
    <n v="0"/>
    <s v=""/>
    <s v=""/>
    <s v=""/>
    <m/>
    <s v=""/>
    <s v=""/>
    <s v=""/>
  </r>
  <r>
    <x v="2"/>
    <n v="2588"/>
    <m/>
    <x v="6"/>
    <x v="3"/>
    <m/>
    <m/>
    <s v=""/>
    <m/>
    <m/>
    <s v=""/>
    <m/>
    <s v=""/>
    <m/>
    <s v=""/>
    <m/>
    <s v=""/>
    <m/>
    <m/>
    <m/>
    <m/>
    <s v=""/>
    <n v="0"/>
    <s v=""/>
    <n v="0"/>
    <s v=""/>
    <s v=""/>
    <s v=""/>
    <m/>
    <s v=""/>
    <s v=""/>
    <s v=""/>
  </r>
  <r>
    <x v="2"/>
    <n v="2589"/>
    <m/>
    <x v="6"/>
    <x v="3"/>
    <m/>
    <m/>
    <s v=""/>
    <m/>
    <m/>
    <s v=""/>
    <m/>
    <s v=""/>
    <m/>
    <s v=""/>
    <m/>
    <s v=""/>
    <m/>
    <m/>
    <m/>
    <m/>
    <s v=""/>
    <n v="0"/>
    <s v=""/>
    <n v="0"/>
    <s v=""/>
    <s v=""/>
    <s v=""/>
    <m/>
    <s v=""/>
    <s v=""/>
    <s v=""/>
  </r>
  <r>
    <x v="2"/>
    <n v="2590"/>
    <m/>
    <x v="6"/>
    <x v="3"/>
    <m/>
    <m/>
    <s v=""/>
    <m/>
    <m/>
    <s v=""/>
    <m/>
    <s v=""/>
    <m/>
    <s v=""/>
    <m/>
    <s v=""/>
    <m/>
    <m/>
    <m/>
    <m/>
    <s v=""/>
    <n v="0"/>
    <s v=""/>
    <n v="0"/>
    <s v=""/>
    <s v=""/>
    <s v=""/>
    <m/>
    <s v=""/>
    <s v=""/>
    <s v=""/>
  </r>
  <r>
    <x v="2"/>
    <n v="2591"/>
    <m/>
    <x v="6"/>
    <x v="3"/>
    <m/>
    <m/>
    <s v=""/>
    <m/>
    <m/>
    <s v=""/>
    <m/>
    <s v=""/>
    <m/>
    <s v=""/>
    <m/>
    <s v=""/>
    <m/>
    <m/>
    <m/>
    <m/>
    <s v=""/>
    <n v="0"/>
    <s v=""/>
    <n v="0"/>
    <s v=""/>
    <s v=""/>
    <s v=""/>
    <m/>
    <s v=""/>
    <s v=""/>
    <s v=""/>
  </r>
  <r>
    <x v="2"/>
    <n v="2592"/>
    <m/>
    <x v="6"/>
    <x v="3"/>
    <m/>
    <m/>
    <s v=""/>
    <m/>
    <m/>
    <s v=""/>
    <m/>
    <s v=""/>
    <m/>
    <s v=""/>
    <m/>
    <s v=""/>
    <m/>
    <m/>
    <m/>
    <m/>
    <s v=""/>
    <n v="0"/>
    <s v=""/>
    <n v="0"/>
    <s v=""/>
    <s v=""/>
    <s v=""/>
    <m/>
    <s v=""/>
    <s v=""/>
    <s v=""/>
  </r>
  <r>
    <x v="2"/>
    <n v="2593"/>
    <m/>
    <x v="6"/>
    <x v="3"/>
    <m/>
    <m/>
    <s v=""/>
    <m/>
    <m/>
    <s v=""/>
    <m/>
    <s v=""/>
    <m/>
    <s v=""/>
    <m/>
    <s v=""/>
    <m/>
    <m/>
    <m/>
    <m/>
    <s v=""/>
    <n v="0"/>
    <s v=""/>
    <n v="0"/>
    <s v=""/>
    <s v=""/>
    <s v=""/>
    <m/>
    <s v=""/>
    <s v=""/>
    <s v=""/>
  </r>
  <r>
    <x v="2"/>
    <n v="2594"/>
    <m/>
    <x v="6"/>
    <x v="3"/>
    <m/>
    <m/>
    <s v=""/>
    <m/>
    <m/>
    <s v=""/>
    <m/>
    <s v=""/>
    <m/>
    <s v=""/>
    <m/>
    <s v=""/>
    <m/>
    <m/>
    <m/>
    <m/>
    <s v=""/>
    <n v="0"/>
    <s v=""/>
    <n v="0"/>
    <s v=""/>
    <s v=""/>
    <s v=""/>
    <m/>
    <s v=""/>
    <s v=""/>
    <s v=""/>
  </r>
  <r>
    <x v="2"/>
    <n v="2595"/>
    <m/>
    <x v="6"/>
    <x v="3"/>
    <m/>
    <m/>
    <s v=""/>
    <m/>
    <m/>
    <s v=""/>
    <m/>
    <s v=""/>
    <m/>
    <s v=""/>
    <m/>
    <s v=""/>
    <m/>
    <m/>
    <m/>
    <m/>
    <s v=""/>
    <n v="0"/>
    <s v=""/>
    <n v="0"/>
    <s v=""/>
    <s v=""/>
    <s v=""/>
    <m/>
    <s v=""/>
    <s v=""/>
    <s v=""/>
  </r>
  <r>
    <x v="2"/>
    <n v="2596"/>
    <m/>
    <x v="6"/>
    <x v="3"/>
    <m/>
    <m/>
    <s v=""/>
    <m/>
    <m/>
    <s v=""/>
    <m/>
    <s v=""/>
    <m/>
    <s v=""/>
    <m/>
    <s v=""/>
    <m/>
    <m/>
    <m/>
    <m/>
    <s v=""/>
    <n v="0"/>
    <s v=""/>
    <n v="0"/>
    <s v=""/>
    <s v=""/>
    <s v=""/>
    <m/>
    <s v=""/>
    <s v=""/>
    <s v=""/>
  </r>
  <r>
    <x v="2"/>
    <n v="2597"/>
    <m/>
    <x v="6"/>
    <x v="3"/>
    <m/>
    <m/>
    <s v=""/>
    <m/>
    <m/>
    <s v=""/>
    <m/>
    <s v=""/>
    <m/>
    <s v=""/>
    <m/>
    <s v=""/>
    <m/>
    <m/>
    <m/>
    <m/>
    <s v=""/>
    <n v="0"/>
    <s v=""/>
    <n v="0"/>
    <s v=""/>
    <s v=""/>
    <s v=""/>
    <m/>
    <s v=""/>
    <s v=""/>
    <s v=""/>
  </r>
  <r>
    <x v="2"/>
    <n v="2598"/>
    <m/>
    <x v="6"/>
    <x v="3"/>
    <m/>
    <m/>
    <s v=""/>
    <m/>
    <m/>
    <s v=""/>
    <m/>
    <s v=""/>
    <m/>
    <s v=""/>
    <m/>
    <s v=""/>
    <m/>
    <m/>
    <m/>
    <m/>
    <s v=""/>
    <n v="0"/>
    <s v=""/>
    <n v="0"/>
    <s v=""/>
    <s v=""/>
    <s v=""/>
    <m/>
    <s v=""/>
    <s v=""/>
    <s v=""/>
  </r>
  <r>
    <x v="2"/>
    <n v="2599"/>
    <m/>
    <x v="6"/>
    <x v="3"/>
    <m/>
    <m/>
    <s v=""/>
    <m/>
    <m/>
    <s v=""/>
    <m/>
    <s v=""/>
    <m/>
    <s v=""/>
    <m/>
    <s v=""/>
    <m/>
    <m/>
    <m/>
    <m/>
    <s v=""/>
    <n v="0"/>
    <s v=""/>
    <n v="0"/>
    <s v=""/>
    <s v=""/>
    <s v=""/>
    <m/>
    <s v=""/>
    <s v=""/>
    <s v=""/>
  </r>
  <r>
    <x v="2"/>
    <n v="2600"/>
    <m/>
    <x v="6"/>
    <x v="3"/>
    <m/>
    <m/>
    <s v=""/>
    <m/>
    <m/>
    <s v=""/>
    <m/>
    <s v=""/>
    <m/>
    <s v=""/>
    <m/>
    <s v=""/>
    <m/>
    <m/>
    <m/>
    <m/>
    <s v=""/>
    <n v="0"/>
    <s v=""/>
    <n v="0"/>
    <s v=""/>
    <s v=""/>
    <s v=""/>
    <m/>
    <s v=""/>
    <s v=""/>
    <s v=""/>
  </r>
  <r>
    <x v="2"/>
    <n v="2601"/>
    <m/>
    <x v="6"/>
    <x v="3"/>
    <m/>
    <m/>
    <s v=""/>
    <m/>
    <m/>
    <s v=""/>
    <m/>
    <s v=""/>
    <m/>
    <s v=""/>
    <m/>
    <s v=""/>
    <m/>
    <m/>
    <m/>
    <m/>
    <s v=""/>
    <n v="0"/>
    <s v=""/>
    <n v="0"/>
    <s v=""/>
    <s v=""/>
    <s v=""/>
    <m/>
    <s v=""/>
    <s v=""/>
    <s v=""/>
  </r>
  <r>
    <x v="2"/>
    <n v="2602"/>
    <m/>
    <x v="6"/>
    <x v="3"/>
    <m/>
    <m/>
    <s v=""/>
    <m/>
    <m/>
    <s v=""/>
    <m/>
    <s v=""/>
    <m/>
    <s v=""/>
    <m/>
    <s v=""/>
    <m/>
    <m/>
    <m/>
    <m/>
    <s v=""/>
    <n v="0"/>
    <s v=""/>
    <n v="0"/>
    <s v=""/>
    <s v=""/>
    <s v=""/>
    <m/>
    <s v=""/>
    <s v=""/>
    <s v=""/>
  </r>
  <r>
    <x v="2"/>
    <n v="2603"/>
    <m/>
    <x v="6"/>
    <x v="3"/>
    <m/>
    <m/>
    <s v=""/>
    <m/>
    <m/>
    <s v=""/>
    <m/>
    <s v=""/>
    <m/>
    <s v=""/>
    <m/>
    <s v=""/>
    <m/>
    <m/>
    <m/>
    <m/>
    <s v=""/>
    <n v="0"/>
    <s v=""/>
    <n v="0"/>
    <s v=""/>
    <s v=""/>
    <s v=""/>
    <m/>
    <s v=""/>
    <s v=""/>
    <s v=""/>
  </r>
  <r>
    <x v="2"/>
    <n v="2604"/>
    <m/>
    <x v="6"/>
    <x v="3"/>
    <m/>
    <m/>
    <s v=""/>
    <m/>
    <m/>
    <s v=""/>
    <m/>
    <s v=""/>
    <m/>
    <s v=""/>
    <m/>
    <s v=""/>
    <m/>
    <m/>
    <m/>
    <m/>
    <s v=""/>
    <n v="0"/>
    <s v=""/>
    <n v="0"/>
    <s v=""/>
    <s v=""/>
    <s v=""/>
    <m/>
    <s v=""/>
    <s v=""/>
    <s v=""/>
  </r>
  <r>
    <x v="2"/>
    <n v="2605"/>
    <m/>
    <x v="6"/>
    <x v="3"/>
    <m/>
    <m/>
    <s v=""/>
    <m/>
    <m/>
    <s v=""/>
    <m/>
    <s v=""/>
    <m/>
    <s v=""/>
    <m/>
    <s v=""/>
    <m/>
    <m/>
    <m/>
    <m/>
    <s v=""/>
    <n v="0"/>
    <s v=""/>
    <n v="0"/>
    <s v=""/>
    <s v=""/>
    <s v=""/>
    <m/>
    <s v=""/>
    <s v=""/>
    <s v=""/>
  </r>
  <r>
    <x v="2"/>
    <n v="2606"/>
    <m/>
    <x v="6"/>
    <x v="3"/>
    <m/>
    <m/>
    <s v=""/>
    <m/>
    <m/>
    <s v=""/>
    <m/>
    <s v=""/>
    <m/>
    <s v=""/>
    <m/>
    <s v=""/>
    <m/>
    <m/>
    <m/>
    <m/>
    <s v=""/>
    <n v="0"/>
    <s v=""/>
    <n v="0"/>
    <s v=""/>
    <s v=""/>
    <s v=""/>
    <m/>
    <s v=""/>
    <s v=""/>
    <s v=""/>
  </r>
  <r>
    <x v="2"/>
    <n v="2607"/>
    <m/>
    <x v="6"/>
    <x v="3"/>
    <m/>
    <m/>
    <s v=""/>
    <m/>
    <m/>
    <s v=""/>
    <m/>
    <s v=""/>
    <m/>
    <s v=""/>
    <m/>
    <s v=""/>
    <m/>
    <m/>
    <m/>
    <m/>
    <s v=""/>
    <n v="0"/>
    <s v=""/>
    <n v="0"/>
    <s v=""/>
    <s v=""/>
    <s v=""/>
    <m/>
    <s v=""/>
    <s v=""/>
    <s v=""/>
  </r>
  <r>
    <x v="2"/>
    <n v="2608"/>
    <m/>
    <x v="6"/>
    <x v="3"/>
    <m/>
    <m/>
    <s v=""/>
    <m/>
    <m/>
    <s v=""/>
    <m/>
    <s v=""/>
    <m/>
    <s v=""/>
    <m/>
    <s v=""/>
    <m/>
    <m/>
    <m/>
    <m/>
    <s v=""/>
    <n v="0"/>
    <s v=""/>
    <n v="0"/>
    <s v=""/>
    <s v=""/>
    <s v=""/>
    <m/>
    <s v=""/>
    <s v=""/>
    <s v=""/>
  </r>
  <r>
    <x v="2"/>
    <n v="2609"/>
    <m/>
    <x v="6"/>
    <x v="3"/>
    <m/>
    <m/>
    <s v=""/>
    <m/>
    <m/>
    <s v=""/>
    <m/>
    <s v=""/>
    <m/>
    <s v=""/>
    <m/>
    <s v=""/>
    <m/>
    <m/>
    <m/>
    <m/>
    <s v=""/>
    <n v="0"/>
    <s v=""/>
    <n v="0"/>
    <s v=""/>
    <s v=""/>
    <s v=""/>
    <m/>
    <s v=""/>
    <s v=""/>
    <s v=""/>
  </r>
  <r>
    <x v="2"/>
    <n v="2610"/>
    <m/>
    <x v="6"/>
    <x v="3"/>
    <m/>
    <m/>
    <s v=""/>
    <m/>
    <m/>
    <s v=""/>
    <m/>
    <s v=""/>
    <m/>
    <s v=""/>
    <m/>
    <s v=""/>
    <m/>
    <m/>
    <m/>
    <m/>
    <s v=""/>
    <n v="0"/>
    <s v=""/>
    <n v="0"/>
    <s v=""/>
    <s v=""/>
    <s v=""/>
    <m/>
    <s v=""/>
    <s v=""/>
    <s v=""/>
  </r>
  <r>
    <x v="2"/>
    <n v="2611"/>
    <m/>
    <x v="6"/>
    <x v="3"/>
    <m/>
    <m/>
    <s v=""/>
    <m/>
    <m/>
    <s v=""/>
    <m/>
    <s v=""/>
    <m/>
    <s v=""/>
    <m/>
    <s v=""/>
    <m/>
    <m/>
    <m/>
    <m/>
    <s v=""/>
    <n v="0"/>
    <s v=""/>
    <n v="0"/>
    <s v=""/>
    <s v=""/>
    <s v=""/>
    <m/>
    <s v=""/>
    <s v=""/>
    <s v=""/>
  </r>
  <r>
    <x v="2"/>
    <n v="2612"/>
    <m/>
    <x v="6"/>
    <x v="3"/>
    <m/>
    <m/>
    <s v=""/>
    <m/>
    <m/>
    <s v=""/>
    <m/>
    <s v=""/>
    <m/>
    <s v=""/>
    <m/>
    <s v=""/>
    <m/>
    <m/>
    <m/>
    <m/>
    <s v=""/>
    <n v="0"/>
    <s v=""/>
    <n v="0"/>
    <s v=""/>
    <s v=""/>
    <s v=""/>
    <m/>
    <s v=""/>
    <s v=""/>
    <s v=""/>
  </r>
  <r>
    <x v="2"/>
    <n v="2613"/>
    <m/>
    <x v="6"/>
    <x v="3"/>
    <m/>
    <m/>
    <s v=""/>
    <m/>
    <m/>
    <s v=""/>
    <m/>
    <s v=""/>
    <m/>
    <s v=""/>
    <m/>
    <s v=""/>
    <m/>
    <m/>
    <m/>
    <m/>
    <s v=""/>
    <n v="0"/>
    <s v=""/>
    <n v="0"/>
    <s v=""/>
    <s v=""/>
    <s v=""/>
    <m/>
    <s v=""/>
    <s v=""/>
    <s v=""/>
  </r>
  <r>
    <x v="2"/>
    <n v="2614"/>
    <m/>
    <x v="6"/>
    <x v="3"/>
    <m/>
    <m/>
    <s v=""/>
    <m/>
    <m/>
    <s v=""/>
    <m/>
    <s v=""/>
    <m/>
    <s v=""/>
    <m/>
    <s v=""/>
    <m/>
    <m/>
    <m/>
    <m/>
    <s v=""/>
    <n v="0"/>
    <s v=""/>
    <n v="0"/>
    <s v=""/>
    <s v=""/>
    <s v=""/>
    <m/>
    <s v=""/>
    <s v=""/>
    <s v=""/>
  </r>
  <r>
    <x v="2"/>
    <n v="2615"/>
    <m/>
    <x v="6"/>
    <x v="3"/>
    <m/>
    <m/>
    <s v=""/>
    <m/>
    <m/>
    <s v=""/>
    <m/>
    <s v=""/>
    <m/>
    <s v=""/>
    <m/>
    <s v=""/>
    <m/>
    <m/>
    <m/>
    <m/>
    <s v=""/>
    <n v="0"/>
    <s v=""/>
    <n v="0"/>
    <s v=""/>
    <s v=""/>
    <s v=""/>
    <m/>
    <s v=""/>
    <s v=""/>
    <s v=""/>
  </r>
  <r>
    <x v="2"/>
    <n v="2616"/>
    <m/>
    <x v="6"/>
    <x v="3"/>
    <m/>
    <m/>
    <s v=""/>
    <m/>
    <m/>
    <s v=""/>
    <m/>
    <s v=""/>
    <m/>
    <s v=""/>
    <m/>
    <s v=""/>
    <m/>
    <m/>
    <m/>
    <m/>
    <s v=""/>
    <n v="0"/>
    <s v=""/>
    <n v="0"/>
    <s v=""/>
    <s v=""/>
    <s v=""/>
    <m/>
    <s v=""/>
    <s v=""/>
    <s v=""/>
  </r>
  <r>
    <x v="2"/>
    <n v="2617"/>
    <m/>
    <x v="6"/>
    <x v="3"/>
    <m/>
    <m/>
    <s v=""/>
    <m/>
    <m/>
    <s v=""/>
    <m/>
    <s v=""/>
    <m/>
    <s v=""/>
    <m/>
    <s v=""/>
    <m/>
    <m/>
    <m/>
    <m/>
    <s v=""/>
    <n v="0"/>
    <s v=""/>
    <n v="0"/>
    <s v=""/>
    <s v=""/>
    <s v=""/>
    <m/>
    <s v=""/>
    <s v=""/>
    <s v=""/>
  </r>
  <r>
    <x v="2"/>
    <n v="2618"/>
    <m/>
    <x v="6"/>
    <x v="3"/>
    <m/>
    <m/>
    <s v=""/>
    <m/>
    <m/>
    <s v=""/>
    <m/>
    <s v=""/>
    <m/>
    <s v=""/>
    <m/>
    <s v=""/>
    <m/>
    <m/>
    <m/>
    <m/>
    <s v=""/>
    <n v="0"/>
    <s v=""/>
    <n v="0"/>
    <s v=""/>
    <s v=""/>
    <s v=""/>
    <m/>
    <s v=""/>
    <s v=""/>
    <s v=""/>
  </r>
  <r>
    <x v="2"/>
    <n v="2619"/>
    <m/>
    <x v="6"/>
    <x v="3"/>
    <m/>
    <m/>
    <s v=""/>
    <m/>
    <m/>
    <s v=""/>
    <m/>
    <s v=""/>
    <m/>
    <s v=""/>
    <m/>
    <s v=""/>
    <m/>
    <m/>
    <m/>
    <m/>
    <s v=""/>
    <n v="0"/>
    <s v=""/>
    <n v="0"/>
    <s v=""/>
    <s v=""/>
    <s v=""/>
    <m/>
    <s v=""/>
    <s v=""/>
    <s v=""/>
  </r>
  <r>
    <x v="2"/>
    <n v="2620"/>
    <m/>
    <x v="6"/>
    <x v="3"/>
    <m/>
    <m/>
    <s v=""/>
    <m/>
    <m/>
    <s v=""/>
    <m/>
    <s v=""/>
    <m/>
    <s v=""/>
    <m/>
    <s v=""/>
    <m/>
    <m/>
    <m/>
    <m/>
    <s v=""/>
    <n v="0"/>
    <s v=""/>
    <n v="0"/>
    <s v=""/>
    <s v=""/>
    <s v=""/>
    <m/>
    <s v=""/>
    <s v=""/>
    <s v=""/>
  </r>
  <r>
    <x v="2"/>
    <n v="2621"/>
    <m/>
    <x v="6"/>
    <x v="3"/>
    <m/>
    <m/>
    <s v=""/>
    <m/>
    <m/>
    <s v=""/>
    <m/>
    <s v=""/>
    <m/>
    <s v=""/>
    <m/>
    <s v=""/>
    <m/>
    <m/>
    <m/>
    <m/>
    <s v=""/>
    <n v="0"/>
    <s v=""/>
    <n v="0"/>
    <s v=""/>
    <s v=""/>
    <s v=""/>
    <m/>
    <s v=""/>
    <s v=""/>
    <s v=""/>
  </r>
  <r>
    <x v="2"/>
    <n v="2622"/>
    <m/>
    <x v="6"/>
    <x v="3"/>
    <m/>
    <m/>
    <s v=""/>
    <m/>
    <m/>
    <s v=""/>
    <m/>
    <s v=""/>
    <m/>
    <s v=""/>
    <m/>
    <s v=""/>
    <m/>
    <m/>
    <m/>
    <m/>
    <s v=""/>
    <n v="0"/>
    <s v=""/>
    <n v="0"/>
    <s v=""/>
    <s v=""/>
    <s v=""/>
    <m/>
    <s v=""/>
    <s v=""/>
    <s v=""/>
  </r>
  <r>
    <x v="2"/>
    <n v="2623"/>
    <m/>
    <x v="6"/>
    <x v="3"/>
    <m/>
    <m/>
    <s v=""/>
    <m/>
    <m/>
    <s v=""/>
    <m/>
    <s v=""/>
    <m/>
    <s v=""/>
    <m/>
    <s v=""/>
    <m/>
    <m/>
    <m/>
    <m/>
    <s v=""/>
    <n v="0"/>
    <s v=""/>
    <n v="0"/>
    <s v=""/>
    <s v=""/>
    <s v=""/>
    <m/>
    <s v=""/>
    <s v=""/>
    <s v=""/>
  </r>
  <r>
    <x v="2"/>
    <n v="2624"/>
    <m/>
    <x v="6"/>
    <x v="3"/>
    <m/>
    <m/>
    <s v=""/>
    <m/>
    <m/>
    <s v=""/>
    <m/>
    <s v=""/>
    <m/>
    <s v=""/>
    <m/>
    <s v=""/>
    <m/>
    <m/>
    <m/>
    <m/>
    <s v=""/>
    <n v="0"/>
    <s v=""/>
    <n v="0"/>
    <s v=""/>
    <s v=""/>
    <s v=""/>
    <m/>
    <s v=""/>
    <s v=""/>
    <s v=""/>
  </r>
  <r>
    <x v="2"/>
    <n v="2625"/>
    <m/>
    <x v="6"/>
    <x v="3"/>
    <m/>
    <m/>
    <s v=""/>
    <m/>
    <m/>
    <s v=""/>
    <m/>
    <s v=""/>
    <m/>
    <s v=""/>
    <m/>
    <s v=""/>
    <m/>
    <m/>
    <m/>
    <m/>
    <s v=""/>
    <n v="0"/>
    <s v=""/>
    <n v="0"/>
    <s v=""/>
    <s v=""/>
    <s v=""/>
    <m/>
    <s v=""/>
    <s v=""/>
    <s v=""/>
  </r>
  <r>
    <x v="2"/>
    <n v="2626"/>
    <m/>
    <x v="6"/>
    <x v="3"/>
    <m/>
    <m/>
    <s v=""/>
    <m/>
    <m/>
    <s v=""/>
    <m/>
    <s v=""/>
    <m/>
    <s v=""/>
    <m/>
    <s v=""/>
    <m/>
    <m/>
    <m/>
    <m/>
    <s v=""/>
    <n v="0"/>
    <s v=""/>
    <n v="0"/>
    <s v=""/>
    <s v=""/>
    <s v=""/>
    <m/>
    <s v=""/>
    <s v=""/>
    <s v=""/>
  </r>
  <r>
    <x v="2"/>
    <n v="2627"/>
    <m/>
    <x v="6"/>
    <x v="3"/>
    <m/>
    <m/>
    <s v=""/>
    <m/>
    <m/>
    <s v=""/>
    <m/>
    <s v=""/>
    <m/>
    <s v=""/>
    <m/>
    <s v=""/>
    <m/>
    <m/>
    <m/>
    <m/>
    <s v=""/>
    <n v="0"/>
    <s v=""/>
    <n v="0"/>
    <s v=""/>
    <s v=""/>
    <s v=""/>
    <m/>
    <s v=""/>
    <s v=""/>
    <s v=""/>
  </r>
  <r>
    <x v="2"/>
    <n v="2628"/>
    <m/>
    <x v="6"/>
    <x v="3"/>
    <m/>
    <m/>
    <s v=""/>
    <m/>
    <m/>
    <s v=""/>
    <m/>
    <s v=""/>
    <m/>
    <s v=""/>
    <m/>
    <s v=""/>
    <m/>
    <m/>
    <m/>
    <m/>
    <s v=""/>
    <n v="0"/>
    <s v=""/>
    <n v="0"/>
    <s v=""/>
    <s v=""/>
    <s v=""/>
    <m/>
    <s v=""/>
    <s v=""/>
    <s v=""/>
  </r>
  <r>
    <x v="2"/>
    <n v="2629"/>
    <m/>
    <x v="6"/>
    <x v="3"/>
    <m/>
    <m/>
    <s v=""/>
    <m/>
    <m/>
    <s v=""/>
    <m/>
    <s v=""/>
    <m/>
    <s v=""/>
    <m/>
    <s v=""/>
    <m/>
    <m/>
    <m/>
    <m/>
    <s v=""/>
    <n v="0"/>
    <s v=""/>
    <n v="0"/>
    <s v=""/>
    <s v=""/>
    <s v=""/>
    <m/>
    <s v=""/>
    <s v=""/>
    <s v=""/>
  </r>
  <r>
    <x v="2"/>
    <n v="2630"/>
    <m/>
    <x v="6"/>
    <x v="3"/>
    <m/>
    <m/>
    <s v=""/>
    <m/>
    <m/>
    <s v=""/>
    <m/>
    <s v=""/>
    <m/>
    <s v=""/>
    <m/>
    <s v=""/>
    <m/>
    <m/>
    <m/>
    <m/>
    <s v=""/>
    <n v="0"/>
    <s v=""/>
    <n v="0"/>
    <s v=""/>
    <s v=""/>
    <s v=""/>
    <m/>
    <s v=""/>
    <s v=""/>
    <s v=""/>
  </r>
  <r>
    <x v="2"/>
    <n v="2631"/>
    <m/>
    <x v="6"/>
    <x v="3"/>
    <m/>
    <m/>
    <s v=""/>
    <m/>
    <m/>
    <s v=""/>
    <m/>
    <s v=""/>
    <m/>
    <s v=""/>
    <m/>
    <s v=""/>
    <m/>
    <m/>
    <m/>
    <m/>
    <s v=""/>
    <n v="0"/>
    <s v=""/>
    <n v="0"/>
    <s v=""/>
    <s v=""/>
    <s v=""/>
    <m/>
    <s v=""/>
    <s v=""/>
    <s v=""/>
  </r>
  <r>
    <x v="2"/>
    <n v="2632"/>
    <m/>
    <x v="6"/>
    <x v="3"/>
    <m/>
    <m/>
    <s v=""/>
    <m/>
    <m/>
    <s v=""/>
    <m/>
    <s v=""/>
    <m/>
    <s v=""/>
    <m/>
    <s v=""/>
    <m/>
    <m/>
    <m/>
    <m/>
    <s v=""/>
    <n v="0"/>
    <s v=""/>
    <n v="0"/>
    <s v=""/>
    <s v=""/>
    <s v=""/>
    <m/>
    <s v=""/>
    <s v=""/>
    <s v=""/>
  </r>
  <r>
    <x v="2"/>
    <n v="2633"/>
    <m/>
    <x v="6"/>
    <x v="3"/>
    <m/>
    <m/>
    <s v=""/>
    <m/>
    <m/>
    <s v=""/>
    <m/>
    <s v=""/>
    <m/>
    <s v=""/>
    <m/>
    <s v=""/>
    <m/>
    <m/>
    <m/>
    <m/>
    <s v=""/>
    <n v="0"/>
    <s v=""/>
    <n v="0"/>
    <s v=""/>
    <s v=""/>
    <s v=""/>
    <m/>
    <s v=""/>
    <s v=""/>
    <s v=""/>
  </r>
  <r>
    <x v="2"/>
    <n v="2634"/>
    <m/>
    <x v="6"/>
    <x v="3"/>
    <m/>
    <m/>
    <s v=""/>
    <m/>
    <m/>
    <s v=""/>
    <m/>
    <s v=""/>
    <m/>
    <s v=""/>
    <m/>
    <s v=""/>
    <m/>
    <m/>
    <m/>
    <m/>
    <s v=""/>
    <n v="0"/>
    <s v=""/>
    <n v="0"/>
    <s v=""/>
    <s v=""/>
    <s v=""/>
    <m/>
    <s v=""/>
    <s v=""/>
    <s v=""/>
  </r>
  <r>
    <x v="2"/>
    <n v="2635"/>
    <m/>
    <x v="6"/>
    <x v="3"/>
    <m/>
    <m/>
    <s v=""/>
    <m/>
    <m/>
    <s v=""/>
    <m/>
    <s v=""/>
    <m/>
    <s v=""/>
    <m/>
    <s v=""/>
    <m/>
    <m/>
    <m/>
    <m/>
    <s v=""/>
    <n v="0"/>
    <s v=""/>
    <n v="0"/>
    <s v=""/>
    <s v=""/>
    <s v=""/>
    <m/>
    <s v=""/>
    <s v=""/>
    <s v=""/>
  </r>
  <r>
    <x v="2"/>
    <n v="2636"/>
    <m/>
    <x v="6"/>
    <x v="3"/>
    <m/>
    <m/>
    <s v=""/>
    <m/>
    <m/>
    <s v=""/>
    <m/>
    <s v=""/>
    <m/>
    <s v=""/>
    <m/>
    <s v=""/>
    <m/>
    <m/>
    <m/>
    <m/>
    <s v=""/>
    <n v="0"/>
    <s v=""/>
    <n v="0"/>
    <s v=""/>
    <s v=""/>
    <s v=""/>
    <m/>
    <s v=""/>
    <s v=""/>
    <s v=""/>
  </r>
  <r>
    <x v="2"/>
    <n v="2637"/>
    <m/>
    <x v="6"/>
    <x v="3"/>
    <m/>
    <m/>
    <s v=""/>
    <m/>
    <m/>
    <s v=""/>
    <m/>
    <s v=""/>
    <m/>
    <s v=""/>
    <m/>
    <s v=""/>
    <m/>
    <m/>
    <m/>
    <m/>
    <s v=""/>
    <n v="0"/>
    <s v=""/>
    <n v="0"/>
    <s v=""/>
    <s v=""/>
    <s v=""/>
    <m/>
    <s v=""/>
    <s v=""/>
    <s v=""/>
  </r>
  <r>
    <x v="2"/>
    <n v="2638"/>
    <m/>
    <x v="6"/>
    <x v="3"/>
    <m/>
    <m/>
    <s v=""/>
    <m/>
    <m/>
    <s v=""/>
    <m/>
    <s v=""/>
    <m/>
    <s v=""/>
    <m/>
    <s v=""/>
    <m/>
    <m/>
    <m/>
    <m/>
    <s v=""/>
    <n v="0"/>
    <s v=""/>
    <n v="0"/>
    <s v=""/>
    <s v=""/>
    <s v=""/>
    <m/>
    <s v=""/>
    <s v=""/>
    <s v=""/>
  </r>
  <r>
    <x v="2"/>
    <n v="2639"/>
    <m/>
    <x v="6"/>
    <x v="3"/>
    <m/>
    <m/>
    <s v=""/>
    <m/>
    <m/>
    <s v=""/>
    <m/>
    <s v=""/>
    <m/>
    <s v=""/>
    <m/>
    <s v=""/>
    <m/>
    <m/>
    <m/>
    <m/>
    <s v=""/>
    <n v="0"/>
    <s v=""/>
    <n v="0"/>
    <s v=""/>
    <s v=""/>
    <s v=""/>
    <m/>
    <s v=""/>
    <s v=""/>
    <s v=""/>
  </r>
  <r>
    <x v="2"/>
    <n v="2640"/>
    <m/>
    <x v="6"/>
    <x v="3"/>
    <m/>
    <m/>
    <s v=""/>
    <m/>
    <m/>
    <s v=""/>
    <m/>
    <s v=""/>
    <m/>
    <s v=""/>
    <m/>
    <s v=""/>
    <m/>
    <m/>
    <m/>
    <m/>
    <s v=""/>
    <n v="0"/>
    <s v=""/>
    <n v="0"/>
    <s v=""/>
    <s v=""/>
    <s v=""/>
    <m/>
    <s v=""/>
    <s v=""/>
    <s v=""/>
  </r>
  <r>
    <x v="2"/>
    <n v="2641"/>
    <m/>
    <x v="6"/>
    <x v="3"/>
    <m/>
    <m/>
    <s v=""/>
    <m/>
    <m/>
    <s v=""/>
    <m/>
    <s v=""/>
    <m/>
    <s v=""/>
    <m/>
    <s v=""/>
    <m/>
    <m/>
    <m/>
    <m/>
    <s v=""/>
    <n v="0"/>
    <s v=""/>
    <n v="0"/>
    <s v=""/>
    <s v=""/>
    <s v=""/>
    <m/>
    <s v=""/>
    <s v=""/>
    <s v=""/>
  </r>
  <r>
    <x v="2"/>
    <n v="2642"/>
    <m/>
    <x v="6"/>
    <x v="3"/>
    <m/>
    <m/>
    <s v=""/>
    <m/>
    <m/>
    <s v=""/>
    <m/>
    <s v=""/>
    <m/>
    <s v=""/>
    <m/>
    <s v=""/>
    <m/>
    <m/>
    <m/>
    <m/>
    <s v=""/>
    <n v="0"/>
    <s v=""/>
    <n v="0"/>
    <s v=""/>
    <s v=""/>
    <s v=""/>
    <m/>
    <s v=""/>
    <s v=""/>
    <s v=""/>
  </r>
  <r>
    <x v="2"/>
    <n v="2643"/>
    <m/>
    <x v="6"/>
    <x v="3"/>
    <m/>
    <m/>
    <s v=""/>
    <m/>
    <m/>
    <s v=""/>
    <m/>
    <s v=""/>
    <m/>
    <s v=""/>
    <m/>
    <s v=""/>
    <m/>
    <m/>
    <m/>
    <m/>
    <s v=""/>
    <n v="0"/>
    <s v=""/>
    <n v="0"/>
    <s v=""/>
    <s v=""/>
    <s v=""/>
    <m/>
    <s v=""/>
    <s v=""/>
    <s v=""/>
  </r>
  <r>
    <x v="2"/>
    <n v="2644"/>
    <m/>
    <x v="6"/>
    <x v="3"/>
    <m/>
    <m/>
    <s v=""/>
    <m/>
    <m/>
    <s v=""/>
    <m/>
    <s v=""/>
    <m/>
    <s v=""/>
    <m/>
    <s v=""/>
    <m/>
    <m/>
    <m/>
    <m/>
    <s v=""/>
    <n v="0"/>
    <s v=""/>
    <n v="0"/>
    <s v=""/>
    <s v=""/>
    <s v=""/>
    <m/>
    <s v=""/>
    <s v=""/>
    <s v=""/>
  </r>
  <r>
    <x v="2"/>
    <n v="2645"/>
    <m/>
    <x v="6"/>
    <x v="3"/>
    <m/>
    <m/>
    <s v=""/>
    <m/>
    <m/>
    <s v=""/>
    <m/>
    <s v=""/>
    <m/>
    <s v=""/>
    <m/>
    <s v=""/>
    <m/>
    <m/>
    <m/>
    <m/>
    <s v=""/>
    <n v="0"/>
    <s v=""/>
    <n v="0"/>
    <s v=""/>
    <s v=""/>
    <s v=""/>
    <m/>
    <s v=""/>
    <s v=""/>
    <s v=""/>
  </r>
  <r>
    <x v="2"/>
    <n v="2646"/>
    <m/>
    <x v="6"/>
    <x v="3"/>
    <m/>
    <m/>
    <s v=""/>
    <m/>
    <m/>
    <s v=""/>
    <m/>
    <s v=""/>
    <m/>
    <s v=""/>
    <m/>
    <s v=""/>
    <m/>
    <m/>
    <m/>
    <m/>
    <s v=""/>
    <n v="0"/>
    <s v=""/>
    <n v="0"/>
    <s v=""/>
    <s v=""/>
    <s v=""/>
    <m/>
    <s v=""/>
    <s v=""/>
    <s v=""/>
  </r>
  <r>
    <x v="2"/>
    <n v="2647"/>
    <m/>
    <x v="6"/>
    <x v="3"/>
    <m/>
    <m/>
    <s v=""/>
    <m/>
    <m/>
    <s v=""/>
    <m/>
    <s v=""/>
    <m/>
    <s v=""/>
    <m/>
    <s v=""/>
    <m/>
    <m/>
    <m/>
    <m/>
    <s v=""/>
    <n v="0"/>
    <s v=""/>
    <n v="0"/>
    <s v=""/>
    <s v=""/>
    <s v=""/>
    <m/>
    <s v=""/>
    <s v=""/>
    <s v=""/>
  </r>
  <r>
    <x v="2"/>
    <n v="2648"/>
    <m/>
    <x v="6"/>
    <x v="3"/>
    <m/>
    <m/>
    <s v=""/>
    <m/>
    <m/>
    <s v=""/>
    <m/>
    <s v=""/>
    <m/>
    <s v=""/>
    <m/>
    <s v=""/>
    <m/>
    <m/>
    <m/>
    <m/>
    <s v=""/>
    <n v="0"/>
    <s v=""/>
    <n v="0"/>
    <s v=""/>
    <s v=""/>
    <s v=""/>
    <m/>
    <s v=""/>
    <s v=""/>
    <s v=""/>
  </r>
  <r>
    <x v="2"/>
    <n v="2649"/>
    <m/>
    <x v="6"/>
    <x v="3"/>
    <m/>
    <m/>
    <s v=""/>
    <m/>
    <m/>
    <s v=""/>
    <m/>
    <s v=""/>
    <m/>
    <s v=""/>
    <m/>
    <s v=""/>
    <m/>
    <m/>
    <m/>
    <m/>
    <s v=""/>
    <n v="0"/>
    <s v=""/>
    <n v="0"/>
    <s v=""/>
    <s v=""/>
    <s v=""/>
    <m/>
    <s v=""/>
    <s v=""/>
    <s v=""/>
  </r>
  <r>
    <x v="2"/>
    <n v="2650"/>
    <m/>
    <x v="6"/>
    <x v="3"/>
    <m/>
    <m/>
    <s v=""/>
    <m/>
    <m/>
    <s v=""/>
    <m/>
    <s v=""/>
    <m/>
    <s v=""/>
    <m/>
    <s v=""/>
    <m/>
    <m/>
    <m/>
    <m/>
    <s v=""/>
    <n v="0"/>
    <s v=""/>
    <n v="0"/>
    <s v=""/>
    <s v=""/>
    <s v=""/>
    <m/>
    <s v=""/>
    <s v=""/>
    <s v=""/>
  </r>
  <r>
    <x v="2"/>
    <n v="2651"/>
    <m/>
    <x v="6"/>
    <x v="3"/>
    <m/>
    <m/>
    <s v=""/>
    <m/>
    <m/>
    <s v=""/>
    <m/>
    <s v=""/>
    <m/>
    <s v=""/>
    <m/>
    <s v=""/>
    <m/>
    <m/>
    <m/>
    <m/>
    <s v=""/>
    <n v="0"/>
    <s v=""/>
    <n v="0"/>
    <s v=""/>
    <s v=""/>
    <s v=""/>
    <m/>
    <s v=""/>
    <s v=""/>
    <s v=""/>
  </r>
  <r>
    <x v="2"/>
    <n v="2652"/>
    <m/>
    <x v="6"/>
    <x v="3"/>
    <m/>
    <m/>
    <s v=""/>
    <m/>
    <m/>
    <s v=""/>
    <m/>
    <s v=""/>
    <m/>
    <s v=""/>
    <m/>
    <s v=""/>
    <m/>
    <m/>
    <m/>
    <m/>
    <s v=""/>
    <n v="0"/>
    <s v=""/>
    <n v="0"/>
    <s v=""/>
    <s v=""/>
    <s v=""/>
    <m/>
    <s v=""/>
    <s v=""/>
    <s v=""/>
  </r>
  <r>
    <x v="2"/>
    <n v="2653"/>
    <m/>
    <x v="6"/>
    <x v="3"/>
    <m/>
    <m/>
    <s v=""/>
    <m/>
    <m/>
    <s v=""/>
    <m/>
    <s v=""/>
    <m/>
    <s v=""/>
    <m/>
    <s v=""/>
    <m/>
    <m/>
    <m/>
    <m/>
    <s v=""/>
    <n v="0"/>
    <s v=""/>
    <n v="0"/>
    <s v=""/>
    <s v=""/>
    <s v=""/>
    <m/>
    <s v=""/>
    <s v=""/>
    <s v=""/>
  </r>
  <r>
    <x v="2"/>
    <n v="2654"/>
    <m/>
    <x v="6"/>
    <x v="3"/>
    <m/>
    <m/>
    <s v=""/>
    <m/>
    <m/>
    <s v=""/>
    <m/>
    <s v=""/>
    <m/>
    <s v=""/>
    <m/>
    <s v=""/>
    <m/>
    <m/>
    <m/>
    <m/>
    <s v=""/>
    <n v="0"/>
    <s v=""/>
    <n v="0"/>
    <s v=""/>
    <s v=""/>
    <s v=""/>
    <m/>
    <s v=""/>
    <s v=""/>
    <s v=""/>
  </r>
  <r>
    <x v="2"/>
    <n v="2655"/>
    <m/>
    <x v="6"/>
    <x v="3"/>
    <m/>
    <m/>
    <s v=""/>
    <m/>
    <m/>
    <s v=""/>
    <m/>
    <s v=""/>
    <m/>
    <s v=""/>
    <m/>
    <s v=""/>
    <m/>
    <m/>
    <m/>
    <m/>
    <s v=""/>
    <n v="0"/>
    <s v=""/>
    <n v="0"/>
    <s v=""/>
    <s v=""/>
    <s v=""/>
    <m/>
    <s v=""/>
    <s v=""/>
    <s v=""/>
  </r>
  <r>
    <x v="2"/>
    <n v="2656"/>
    <m/>
    <x v="6"/>
    <x v="3"/>
    <m/>
    <m/>
    <s v=""/>
    <m/>
    <m/>
    <s v=""/>
    <m/>
    <s v=""/>
    <m/>
    <s v=""/>
    <m/>
    <s v=""/>
    <m/>
    <m/>
    <m/>
    <m/>
    <s v=""/>
    <n v="0"/>
    <s v=""/>
    <n v="0"/>
    <s v=""/>
    <s v=""/>
    <s v=""/>
    <m/>
    <s v=""/>
    <s v=""/>
    <s v=""/>
  </r>
  <r>
    <x v="2"/>
    <n v="2657"/>
    <m/>
    <x v="6"/>
    <x v="3"/>
    <m/>
    <m/>
    <s v=""/>
    <m/>
    <m/>
    <s v=""/>
    <m/>
    <s v=""/>
    <m/>
    <s v=""/>
    <m/>
    <s v=""/>
    <m/>
    <m/>
    <m/>
    <m/>
    <s v=""/>
    <n v="0"/>
    <s v=""/>
    <n v="0"/>
    <s v=""/>
    <s v=""/>
    <s v=""/>
    <m/>
    <s v=""/>
    <s v=""/>
    <s v=""/>
  </r>
  <r>
    <x v="2"/>
    <n v="2658"/>
    <m/>
    <x v="6"/>
    <x v="3"/>
    <m/>
    <m/>
    <s v=""/>
    <m/>
    <m/>
    <s v=""/>
    <m/>
    <s v=""/>
    <m/>
    <s v=""/>
    <m/>
    <s v=""/>
    <m/>
    <m/>
    <m/>
    <m/>
    <s v=""/>
    <n v="0"/>
    <s v=""/>
    <n v="0"/>
    <s v=""/>
    <s v=""/>
    <s v=""/>
    <m/>
    <s v=""/>
    <s v=""/>
    <s v=""/>
  </r>
  <r>
    <x v="2"/>
    <n v="2659"/>
    <m/>
    <x v="6"/>
    <x v="3"/>
    <m/>
    <m/>
    <s v=""/>
    <m/>
    <m/>
    <s v=""/>
    <m/>
    <s v=""/>
    <m/>
    <s v=""/>
    <m/>
    <s v=""/>
    <m/>
    <m/>
    <m/>
    <m/>
    <s v=""/>
    <n v="0"/>
    <s v=""/>
    <n v="0"/>
    <s v=""/>
    <s v=""/>
    <s v=""/>
    <m/>
    <s v=""/>
    <s v=""/>
    <s v=""/>
  </r>
  <r>
    <x v="2"/>
    <n v="2660"/>
    <m/>
    <x v="6"/>
    <x v="3"/>
    <m/>
    <m/>
    <s v=""/>
    <m/>
    <m/>
    <s v=""/>
    <m/>
    <s v=""/>
    <m/>
    <s v=""/>
    <m/>
    <s v=""/>
    <m/>
    <m/>
    <m/>
    <m/>
    <s v=""/>
    <n v="0"/>
    <s v=""/>
    <n v="0"/>
    <s v=""/>
    <s v=""/>
    <s v=""/>
    <m/>
    <s v=""/>
    <s v=""/>
    <s v=""/>
  </r>
  <r>
    <x v="2"/>
    <n v="2661"/>
    <m/>
    <x v="6"/>
    <x v="3"/>
    <m/>
    <m/>
    <s v=""/>
    <m/>
    <m/>
    <s v=""/>
    <m/>
    <s v=""/>
    <m/>
    <s v=""/>
    <m/>
    <s v=""/>
    <m/>
    <m/>
    <m/>
    <m/>
    <s v=""/>
    <n v="0"/>
    <s v=""/>
    <n v="0"/>
    <s v=""/>
    <s v=""/>
    <s v=""/>
    <m/>
    <s v=""/>
    <s v=""/>
    <s v=""/>
  </r>
  <r>
    <x v="2"/>
    <n v="2662"/>
    <m/>
    <x v="6"/>
    <x v="3"/>
    <m/>
    <m/>
    <s v=""/>
    <m/>
    <m/>
    <s v=""/>
    <m/>
    <s v=""/>
    <m/>
    <s v=""/>
    <m/>
    <s v=""/>
    <m/>
    <m/>
    <m/>
    <m/>
    <s v=""/>
    <n v="0"/>
    <s v=""/>
    <n v="0"/>
    <s v=""/>
    <s v=""/>
    <s v=""/>
    <m/>
    <s v=""/>
    <s v=""/>
    <s v=""/>
  </r>
  <r>
    <x v="2"/>
    <n v="2663"/>
    <m/>
    <x v="6"/>
    <x v="3"/>
    <m/>
    <m/>
    <s v=""/>
    <m/>
    <m/>
    <s v=""/>
    <m/>
    <s v=""/>
    <m/>
    <s v=""/>
    <m/>
    <s v=""/>
    <m/>
    <m/>
    <m/>
    <m/>
    <s v=""/>
    <n v="0"/>
    <s v=""/>
    <n v="0"/>
    <s v=""/>
    <s v=""/>
    <s v=""/>
    <m/>
    <s v=""/>
    <s v=""/>
    <s v=""/>
  </r>
  <r>
    <x v="2"/>
    <n v="2664"/>
    <m/>
    <x v="6"/>
    <x v="3"/>
    <m/>
    <m/>
    <s v=""/>
    <m/>
    <m/>
    <s v=""/>
    <m/>
    <s v=""/>
    <m/>
    <s v=""/>
    <m/>
    <s v=""/>
    <m/>
    <m/>
    <m/>
    <m/>
    <s v=""/>
    <n v="0"/>
    <s v=""/>
    <n v="0"/>
    <s v=""/>
    <s v=""/>
    <s v=""/>
    <m/>
    <s v=""/>
    <s v=""/>
    <s v=""/>
  </r>
  <r>
    <x v="2"/>
    <n v="2665"/>
    <m/>
    <x v="6"/>
    <x v="3"/>
    <m/>
    <m/>
    <s v=""/>
    <m/>
    <m/>
    <s v=""/>
    <m/>
    <s v=""/>
    <m/>
    <s v=""/>
    <m/>
    <s v=""/>
    <m/>
    <m/>
    <m/>
    <m/>
    <s v=""/>
    <n v="0"/>
    <s v=""/>
    <n v="0"/>
    <s v=""/>
    <s v=""/>
    <s v=""/>
    <m/>
    <s v=""/>
    <s v=""/>
    <s v=""/>
  </r>
  <r>
    <x v="2"/>
    <n v="2666"/>
    <m/>
    <x v="6"/>
    <x v="3"/>
    <m/>
    <m/>
    <s v=""/>
    <m/>
    <m/>
    <s v=""/>
    <m/>
    <s v=""/>
    <m/>
    <s v=""/>
    <m/>
    <s v=""/>
    <m/>
    <m/>
    <m/>
    <m/>
    <s v=""/>
    <n v="0"/>
    <s v=""/>
    <n v="0"/>
    <s v=""/>
    <s v=""/>
    <s v=""/>
    <m/>
    <s v=""/>
    <s v=""/>
    <s v=""/>
  </r>
  <r>
    <x v="2"/>
    <n v="2667"/>
    <m/>
    <x v="6"/>
    <x v="3"/>
    <m/>
    <m/>
    <s v=""/>
    <m/>
    <m/>
    <s v=""/>
    <m/>
    <s v=""/>
    <m/>
    <s v=""/>
    <m/>
    <s v=""/>
    <m/>
    <m/>
    <m/>
    <m/>
    <s v=""/>
    <n v="0"/>
    <s v=""/>
    <n v="0"/>
    <s v=""/>
    <s v=""/>
    <s v=""/>
    <m/>
    <s v=""/>
    <s v=""/>
    <s v=""/>
  </r>
  <r>
    <x v="2"/>
    <n v="2668"/>
    <m/>
    <x v="6"/>
    <x v="3"/>
    <m/>
    <m/>
    <s v=""/>
    <m/>
    <m/>
    <s v=""/>
    <m/>
    <s v=""/>
    <m/>
    <s v=""/>
    <m/>
    <s v=""/>
    <m/>
    <m/>
    <m/>
    <m/>
    <s v=""/>
    <n v="0"/>
    <s v=""/>
    <n v="0"/>
    <s v=""/>
    <s v=""/>
    <s v=""/>
    <m/>
    <s v=""/>
    <s v=""/>
    <s v=""/>
  </r>
  <r>
    <x v="2"/>
    <n v="2669"/>
    <m/>
    <x v="6"/>
    <x v="3"/>
    <m/>
    <m/>
    <s v=""/>
    <m/>
    <m/>
    <s v=""/>
    <m/>
    <s v=""/>
    <m/>
    <s v=""/>
    <m/>
    <s v=""/>
    <m/>
    <m/>
    <m/>
    <m/>
    <s v=""/>
    <n v="0"/>
    <s v=""/>
    <n v="0"/>
    <s v=""/>
    <s v=""/>
    <s v=""/>
    <m/>
    <s v=""/>
    <s v=""/>
    <s v=""/>
  </r>
  <r>
    <x v="2"/>
    <n v="2670"/>
    <m/>
    <x v="6"/>
    <x v="3"/>
    <m/>
    <m/>
    <s v=""/>
    <m/>
    <m/>
    <s v=""/>
    <m/>
    <s v=""/>
    <m/>
    <s v=""/>
    <m/>
    <s v=""/>
    <m/>
    <m/>
    <m/>
    <m/>
    <s v=""/>
    <n v="0"/>
    <s v=""/>
    <n v="0"/>
    <s v=""/>
    <s v=""/>
    <s v=""/>
    <m/>
    <s v=""/>
    <s v=""/>
    <s v=""/>
  </r>
  <r>
    <x v="2"/>
    <n v="2671"/>
    <m/>
    <x v="6"/>
    <x v="3"/>
    <m/>
    <m/>
    <s v=""/>
    <m/>
    <m/>
    <s v=""/>
    <m/>
    <s v=""/>
    <m/>
    <s v=""/>
    <m/>
    <s v=""/>
    <m/>
    <m/>
    <m/>
    <m/>
    <s v=""/>
    <n v="0"/>
    <s v=""/>
    <n v="0"/>
    <s v=""/>
    <s v=""/>
    <s v=""/>
    <m/>
    <s v=""/>
    <s v=""/>
    <s v=""/>
  </r>
  <r>
    <x v="2"/>
    <n v="2672"/>
    <m/>
    <x v="6"/>
    <x v="3"/>
    <m/>
    <m/>
    <s v=""/>
    <m/>
    <m/>
    <s v=""/>
    <m/>
    <s v=""/>
    <m/>
    <s v=""/>
    <m/>
    <s v=""/>
    <m/>
    <m/>
    <m/>
    <m/>
    <s v=""/>
    <n v="0"/>
    <s v=""/>
    <n v="0"/>
    <s v=""/>
    <s v=""/>
    <s v=""/>
    <m/>
    <s v=""/>
    <s v=""/>
    <s v=""/>
  </r>
  <r>
    <x v="2"/>
    <n v="2673"/>
    <m/>
    <x v="6"/>
    <x v="3"/>
    <m/>
    <m/>
    <s v=""/>
    <m/>
    <m/>
    <s v=""/>
    <m/>
    <s v=""/>
    <m/>
    <s v=""/>
    <m/>
    <s v=""/>
    <m/>
    <m/>
    <m/>
    <m/>
    <s v=""/>
    <n v="0"/>
    <s v=""/>
    <n v="0"/>
    <s v=""/>
    <s v=""/>
    <s v=""/>
    <m/>
    <s v=""/>
    <s v=""/>
    <s v=""/>
  </r>
  <r>
    <x v="2"/>
    <n v="2674"/>
    <m/>
    <x v="6"/>
    <x v="3"/>
    <m/>
    <m/>
    <s v=""/>
    <m/>
    <m/>
    <s v=""/>
    <m/>
    <s v=""/>
    <m/>
    <s v=""/>
    <m/>
    <s v=""/>
    <m/>
    <m/>
    <m/>
    <m/>
    <s v=""/>
    <n v="0"/>
    <s v=""/>
    <n v="0"/>
    <s v=""/>
    <s v=""/>
    <s v=""/>
    <m/>
    <s v=""/>
    <s v=""/>
    <s v=""/>
  </r>
  <r>
    <x v="2"/>
    <n v="2675"/>
    <m/>
    <x v="6"/>
    <x v="3"/>
    <m/>
    <m/>
    <s v=""/>
    <m/>
    <m/>
    <s v=""/>
    <m/>
    <s v=""/>
    <m/>
    <s v=""/>
    <m/>
    <s v=""/>
    <m/>
    <m/>
    <m/>
    <m/>
    <s v=""/>
    <n v="0"/>
    <s v=""/>
    <n v="0"/>
    <s v=""/>
    <s v=""/>
    <s v=""/>
    <m/>
    <s v=""/>
    <s v=""/>
    <s v=""/>
  </r>
  <r>
    <x v="2"/>
    <n v="2676"/>
    <m/>
    <x v="6"/>
    <x v="3"/>
    <m/>
    <m/>
    <s v=""/>
    <m/>
    <m/>
    <s v=""/>
    <m/>
    <s v=""/>
    <m/>
    <s v=""/>
    <m/>
    <s v=""/>
    <m/>
    <m/>
    <m/>
    <m/>
    <s v=""/>
    <n v="0"/>
    <s v=""/>
    <n v="0"/>
    <s v=""/>
    <s v=""/>
    <s v=""/>
    <m/>
    <s v=""/>
    <s v=""/>
    <s v=""/>
  </r>
  <r>
    <x v="2"/>
    <n v="2677"/>
    <m/>
    <x v="6"/>
    <x v="3"/>
    <m/>
    <m/>
    <s v=""/>
    <m/>
    <m/>
    <s v=""/>
    <m/>
    <s v=""/>
    <m/>
    <s v=""/>
    <m/>
    <s v=""/>
    <m/>
    <m/>
    <m/>
    <m/>
    <s v=""/>
    <n v="0"/>
    <s v=""/>
    <n v="0"/>
    <s v=""/>
    <s v=""/>
    <s v=""/>
    <m/>
    <s v=""/>
    <s v=""/>
    <s v=""/>
  </r>
  <r>
    <x v="2"/>
    <n v="2678"/>
    <m/>
    <x v="6"/>
    <x v="3"/>
    <m/>
    <m/>
    <s v=""/>
    <m/>
    <m/>
    <s v=""/>
    <m/>
    <s v=""/>
    <m/>
    <s v=""/>
    <m/>
    <s v=""/>
    <m/>
    <m/>
    <m/>
    <m/>
    <s v=""/>
    <n v="0"/>
    <s v=""/>
    <n v="0"/>
    <s v=""/>
    <s v=""/>
    <s v=""/>
    <m/>
    <s v=""/>
    <s v=""/>
    <s v=""/>
  </r>
  <r>
    <x v="2"/>
    <n v="2679"/>
    <m/>
    <x v="6"/>
    <x v="3"/>
    <m/>
    <m/>
    <s v=""/>
    <m/>
    <m/>
    <s v=""/>
    <m/>
    <s v=""/>
    <m/>
    <s v=""/>
    <m/>
    <s v=""/>
    <m/>
    <m/>
    <m/>
    <m/>
    <s v=""/>
    <n v="0"/>
    <s v=""/>
    <n v="0"/>
    <s v=""/>
    <s v=""/>
    <s v=""/>
    <m/>
    <s v=""/>
    <s v=""/>
    <s v=""/>
  </r>
  <r>
    <x v="2"/>
    <n v="2680"/>
    <m/>
    <x v="6"/>
    <x v="3"/>
    <m/>
    <m/>
    <s v=""/>
    <m/>
    <m/>
    <s v=""/>
    <m/>
    <s v=""/>
    <m/>
    <s v=""/>
    <m/>
    <s v=""/>
    <m/>
    <m/>
    <m/>
    <m/>
    <s v=""/>
    <n v="0"/>
    <s v=""/>
    <n v="0"/>
    <s v=""/>
    <s v=""/>
    <s v=""/>
    <m/>
    <s v=""/>
    <s v=""/>
    <s v=""/>
  </r>
  <r>
    <x v="2"/>
    <n v="2681"/>
    <m/>
    <x v="6"/>
    <x v="3"/>
    <m/>
    <m/>
    <s v=""/>
    <m/>
    <m/>
    <s v=""/>
    <m/>
    <s v=""/>
    <m/>
    <s v=""/>
    <m/>
    <s v=""/>
    <m/>
    <m/>
    <m/>
    <m/>
    <s v=""/>
    <n v="0"/>
    <s v=""/>
    <n v="0"/>
    <s v=""/>
    <s v=""/>
    <s v=""/>
    <m/>
    <s v=""/>
    <s v=""/>
    <s v=""/>
  </r>
  <r>
    <x v="2"/>
    <n v="2682"/>
    <m/>
    <x v="6"/>
    <x v="3"/>
    <m/>
    <m/>
    <s v=""/>
    <m/>
    <m/>
    <s v=""/>
    <m/>
    <s v=""/>
    <m/>
    <s v=""/>
    <m/>
    <s v=""/>
    <m/>
    <m/>
    <m/>
    <m/>
    <s v=""/>
    <n v="0"/>
    <s v=""/>
    <n v="0"/>
    <s v=""/>
    <s v=""/>
    <s v=""/>
    <m/>
    <s v=""/>
    <s v=""/>
    <s v=""/>
  </r>
  <r>
    <x v="2"/>
    <n v="2683"/>
    <m/>
    <x v="6"/>
    <x v="3"/>
    <m/>
    <m/>
    <s v=""/>
    <m/>
    <m/>
    <s v=""/>
    <m/>
    <s v=""/>
    <m/>
    <s v=""/>
    <m/>
    <s v=""/>
    <m/>
    <m/>
    <m/>
    <m/>
    <s v=""/>
    <n v="0"/>
    <s v=""/>
    <n v="0"/>
    <s v=""/>
    <s v=""/>
    <s v=""/>
    <m/>
    <s v=""/>
    <s v=""/>
    <s v=""/>
  </r>
  <r>
    <x v="2"/>
    <n v="2684"/>
    <m/>
    <x v="6"/>
    <x v="3"/>
    <m/>
    <m/>
    <s v=""/>
    <m/>
    <m/>
    <s v=""/>
    <m/>
    <s v=""/>
    <m/>
    <s v=""/>
    <m/>
    <s v=""/>
    <m/>
    <m/>
    <m/>
    <m/>
    <s v=""/>
    <n v="0"/>
    <s v=""/>
    <n v="0"/>
    <s v=""/>
    <s v=""/>
    <s v=""/>
    <m/>
    <s v=""/>
    <s v=""/>
    <s v=""/>
  </r>
  <r>
    <x v="2"/>
    <n v="2685"/>
    <m/>
    <x v="6"/>
    <x v="3"/>
    <m/>
    <m/>
    <s v=""/>
    <m/>
    <m/>
    <s v=""/>
    <m/>
    <s v=""/>
    <m/>
    <s v=""/>
    <m/>
    <s v=""/>
    <m/>
    <m/>
    <m/>
    <m/>
    <s v=""/>
    <n v="0"/>
    <s v=""/>
    <n v="0"/>
    <s v=""/>
    <s v=""/>
    <s v=""/>
    <m/>
    <s v=""/>
    <s v=""/>
    <s v=""/>
  </r>
  <r>
    <x v="2"/>
    <n v="2686"/>
    <m/>
    <x v="6"/>
    <x v="3"/>
    <m/>
    <m/>
    <s v=""/>
    <m/>
    <m/>
    <s v=""/>
    <m/>
    <s v=""/>
    <m/>
    <s v=""/>
    <m/>
    <s v=""/>
    <m/>
    <m/>
    <m/>
    <m/>
    <s v=""/>
    <n v="0"/>
    <s v=""/>
    <n v="0"/>
    <s v=""/>
    <s v=""/>
    <s v=""/>
    <m/>
    <s v=""/>
    <s v=""/>
    <s v=""/>
  </r>
  <r>
    <x v="2"/>
    <n v="2687"/>
    <m/>
    <x v="6"/>
    <x v="3"/>
    <m/>
    <m/>
    <s v=""/>
    <m/>
    <m/>
    <s v=""/>
    <m/>
    <s v=""/>
    <m/>
    <s v=""/>
    <m/>
    <s v=""/>
    <m/>
    <m/>
    <m/>
    <m/>
    <s v=""/>
    <n v="0"/>
    <s v=""/>
    <n v="0"/>
    <s v=""/>
    <s v=""/>
    <s v=""/>
    <m/>
    <s v=""/>
    <s v=""/>
    <s v=""/>
  </r>
  <r>
    <x v="2"/>
    <n v="2688"/>
    <m/>
    <x v="6"/>
    <x v="3"/>
    <m/>
    <m/>
    <s v=""/>
    <m/>
    <m/>
    <s v=""/>
    <m/>
    <s v=""/>
    <m/>
    <s v=""/>
    <m/>
    <s v=""/>
    <m/>
    <m/>
    <m/>
    <m/>
    <s v=""/>
    <n v="0"/>
    <s v=""/>
    <n v="0"/>
    <s v=""/>
    <s v=""/>
    <s v=""/>
    <m/>
    <s v=""/>
    <s v=""/>
    <s v=""/>
  </r>
  <r>
    <x v="2"/>
    <n v="2689"/>
    <m/>
    <x v="6"/>
    <x v="3"/>
    <m/>
    <m/>
    <s v=""/>
    <m/>
    <m/>
    <s v=""/>
    <m/>
    <s v=""/>
    <m/>
    <s v=""/>
    <m/>
    <s v=""/>
    <m/>
    <m/>
    <m/>
    <m/>
    <s v=""/>
    <n v="0"/>
    <s v=""/>
    <n v="0"/>
    <s v=""/>
    <s v=""/>
    <s v=""/>
    <m/>
    <s v=""/>
    <s v=""/>
    <s v=""/>
  </r>
  <r>
    <x v="2"/>
    <n v="2690"/>
    <m/>
    <x v="6"/>
    <x v="3"/>
    <m/>
    <m/>
    <s v=""/>
    <m/>
    <m/>
    <s v=""/>
    <m/>
    <s v=""/>
    <m/>
    <s v=""/>
    <m/>
    <s v=""/>
    <m/>
    <m/>
    <m/>
    <m/>
    <s v=""/>
    <n v="0"/>
    <s v=""/>
    <n v="0"/>
    <s v=""/>
    <s v=""/>
    <s v=""/>
    <m/>
    <s v=""/>
    <s v=""/>
    <s v=""/>
  </r>
  <r>
    <x v="2"/>
    <n v="2691"/>
    <m/>
    <x v="6"/>
    <x v="3"/>
    <m/>
    <m/>
    <s v=""/>
    <m/>
    <m/>
    <s v=""/>
    <m/>
    <s v=""/>
    <m/>
    <s v=""/>
    <m/>
    <s v=""/>
    <m/>
    <m/>
    <m/>
    <m/>
    <s v=""/>
    <n v="0"/>
    <s v=""/>
    <n v="0"/>
    <s v=""/>
    <s v=""/>
    <s v=""/>
    <m/>
    <s v=""/>
    <s v=""/>
    <s v=""/>
  </r>
  <r>
    <x v="2"/>
    <n v="2692"/>
    <m/>
    <x v="6"/>
    <x v="3"/>
    <m/>
    <m/>
    <s v=""/>
    <m/>
    <m/>
    <s v=""/>
    <m/>
    <s v=""/>
    <m/>
    <s v=""/>
    <m/>
    <s v=""/>
    <m/>
    <m/>
    <m/>
    <m/>
    <s v=""/>
    <n v="0"/>
    <s v=""/>
    <n v="0"/>
    <s v=""/>
    <s v=""/>
    <s v=""/>
    <m/>
    <s v=""/>
    <s v=""/>
    <s v=""/>
  </r>
  <r>
    <x v="2"/>
    <n v="2693"/>
    <m/>
    <x v="6"/>
    <x v="3"/>
    <m/>
    <m/>
    <s v=""/>
    <m/>
    <m/>
    <s v=""/>
    <m/>
    <s v=""/>
    <m/>
    <s v=""/>
    <m/>
    <s v=""/>
    <m/>
    <m/>
    <m/>
    <m/>
    <s v=""/>
    <n v="0"/>
    <s v=""/>
    <n v="0"/>
    <s v=""/>
    <s v=""/>
    <s v=""/>
    <m/>
    <s v=""/>
    <s v=""/>
    <s v=""/>
  </r>
  <r>
    <x v="2"/>
    <n v="2694"/>
    <m/>
    <x v="6"/>
    <x v="3"/>
    <m/>
    <m/>
    <s v=""/>
    <m/>
    <m/>
    <s v=""/>
    <m/>
    <s v=""/>
    <m/>
    <s v=""/>
    <m/>
    <s v=""/>
    <m/>
    <m/>
    <m/>
    <m/>
    <s v=""/>
    <n v="0"/>
    <s v=""/>
    <n v="0"/>
    <s v=""/>
    <s v=""/>
    <s v=""/>
    <m/>
    <s v=""/>
    <s v=""/>
    <s v=""/>
  </r>
  <r>
    <x v="2"/>
    <n v="2695"/>
    <m/>
    <x v="6"/>
    <x v="3"/>
    <m/>
    <m/>
    <s v=""/>
    <m/>
    <m/>
    <s v=""/>
    <m/>
    <s v=""/>
    <m/>
    <s v=""/>
    <m/>
    <s v=""/>
    <m/>
    <m/>
    <m/>
    <m/>
    <s v=""/>
    <n v="0"/>
    <s v=""/>
    <n v="0"/>
    <s v=""/>
    <s v=""/>
    <s v=""/>
    <m/>
    <s v=""/>
    <s v=""/>
    <s v=""/>
  </r>
  <r>
    <x v="2"/>
    <n v="2696"/>
    <m/>
    <x v="6"/>
    <x v="3"/>
    <m/>
    <m/>
    <s v=""/>
    <m/>
    <m/>
    <s v=""/>
    <m/>
    <s v=""/>
    <m/>
    <s v=""/>
    <m/>
    <s v=""/>
    <m/>
    <m/>
    <m/>
    <m/>
    <s v=""/>
    <n v="0"/>
    <s v=""/>
    <n v="0"/>
    <s v=""/>
    <s v=""/>
    <s v=""/>
    <m/>
    <s v=""/>
    <s v=""/>
    <s v=""/>
  </r>
  <r>
    <x v="2"/>
    <n v="2697"/>
    <m/>
    <x v="6"/>
    <x v="3"/>
    <m/>
    <m/>
    <s v=""/>
    <m/>
    <m/>
    <s v=""/>
    <m/>
    <s v=""/>
    <m/>
    <s v=""/>
    <m/>
    <s v=""/>
    <m/>
    <m/>
    <m/>
    <m/>
    <s v=""/>
    <n v="0"/>
    <s v=""/>
    <n v="0"/>
    <s v=""/>
    <s v=""/>
    <s v=""/>
    <m/>
    <s v=""/>
    <s v=""/>
    <s v=""/>
  </r>
  <r>
    <x v="2"/>
    <n v="2698"/>
    <m/>
    <x v="6"/>
    <x v="3"/>
    <m/>
    <m/>
    <s v=""/>
    <m/>
    <m/>
    <s v=""/>
    <m/>
    <s v=""/>
    <m/>
    <s v=""/>
    <m/>
    <s v=""/>
    <m/>
    <m/>
    <m/>
    <m/>
    <s v=""/>
    <n v="0"/>
    <s v=""/>
    <n v="0"/>
    <s v=""/>
    <s v=""/>
    <s v=""/>
    <m/>
    <s v=""/>
    <s v=""/>
    <s v=""/>
  </r>
  <r>
    <x v="2"/>
    <n v="2699"/>
    <m/>
    <x v="6"/>
    <x v="3"/>
    <m/>
    <m/>
    <s v=""/>
    <m/>
    <m/>
    <s v=""/>
    <m/>
    <s v=""/>
    <m/>
    <s v=""/>
    <m/>
    <s v=""/>
    <m/>
    <m/>
    <m/>
    <m/>
    <s v=""/>
    <n v="0"/>
    <s v=""/>
    <n v="0"/>
    <s v=""/>
    <s v=""/>
    <s v=""/>
    <m/>
    <s v=""/>
    <s v=""/>
    <s v=""/>
  </r>
  <r>
    <x v="2"/>
    <n v="2700"/>
    <m/>
    <x v="6"/>
    <x v="3"/>
    <m/>
    <m/>
    <s v=""/>
    <m/>
    <m/>
    <s v=""/>
    <m/>
    <s v=""/>
    <m/>
    <s v=""/>
    <m/>
    <s v=""/>
    <m/>
    <m/>
    <m/>
    <m/>
    <s v=""/>
    <n v="0"/>
    <s v=""/>
    <n v="0"/>
    <s v=""/>
    <s v=""/>
    <s v=""/>
    <m/>
    <s v=""/>
    <s v=""/>
    <s v=""/>
  </r>
  <r>
    <x v="2"/>
    <n v="2701"/>
    <m/>
    <x v="6"/>
    <x v="3"/>
    <m/>
    <m/>
    <s v=""/>
    <m/>
    <m/>
    <s v=""/>
    <m/>
    <s v=""/>
    <m/>
    <s v=""/>
    <m/>
    <s v=""/>
    <m/>
    <m/>
    <m/>
    <m/>
    <s v=""/>
    <n v="0"/>
    <s v=""/>
    <n v="0"/>
    <s v=""/>
    <s v=""/>
    <s v=""/>
    <m/>
    <s v=""/>
    <s v=""/>
    <s v=""/>
  </r>
  <r>
    <x v="2"/>
    <n v="2702"/>
    <m/>
    <x v="6"/>
    <x v="3"/>
    <m/>
    <m/>
    <s v=""/>
    <m/>
    <m/>
    <s v=""/>
    <m/>
    <s v=""/>
    <m/>
    <s v=""/>
    <m/>
    <s v=""/>
    <m/>
    <m/>
    <m/>
    <m/>
    <s v=""/>
    <n v="0"/>
    <s v=""/>
    <n v="0"/>
    <s v=""/>
    <s v=""/>
    <s v=""/>
    <m/>
    <s v=""/>
    <s v=""/>
    <s v=""/>
  </r>
  <r>
    <x v="2"/>
    <n v="2703"/>
    <m/>
    <x v="6"/>
    <x v="3"/>
    <m/>
    <m/>
    <s v=""/>
    <m/>
    <m/>
    <s v=""/>
    <m/>
    <s v=""/>
    <m/>
    <s v=""/>
    <m/>
    <s v=""/>
    <m/>
    <m/>
    <m/>
    <m/>
    <s v=""/>
    <n v="0"/>
    <s v=""/>
    <n v="0"/>
    <s v=""/>
    <s v=""/>
    <s v=""/>
    <m/>
    <s v=""/>
    <s v=""/>
    <s v=""/>
  </r>
  <r>
    <x v="2"/>
    <n v="2704"/>
    <m/>
    <x v="6"/>
    <x v="3"/>
    <m/>
    <m/>
    <s v=""/>
    <m/>
    <m/>
    <s v=""/>
    <m/>
    <s v=""/>
    <m/>
    <s v=""/>
    <m/>
    <s v=""/>
    <m/>
    <m/>
    <m/>
    <m/>
    <s v=""/>
    <n v="0"/>
    <s v=""/>
    <n v="0"/>
    <s v=""/>
    <s v=""/>
    <s v=""/>
    <m/>
    <s v=""/>
    <s v=""/>
    <s v=""/>
  </r>
  <r>
    <x v="2"/>
    <n v="2705"/>
    <m/>
    <x v="6"/>
    <x v="3"/>
    <m/>
    <m/>
    <s v=""/>
    <m/>
    <m/>
    <s v=""/>
    <m/>
    <s v=""/>
    <m/>
    <s v=""/>
    <m/>
    <s v=""/>
    <m/>
    <m/>
    <m/>
    <m/>
    <s v=""/>
    <n v="0"/>
    <s v=""/>
    <n v="0"/>
    <s v=""/>
    <s v=""/>
    <s v=""/>
    <m/>
    <s v=""/>
    <s v=""/>
    <s v=""/>
  </r>
  <r>
    <x v="2"/>
    <n v="2706"/>
    <m/>
    <x v="6"/>
    <x v="3"/>
    <m/>
    <m/>
    <s v=""/>
    <m/>
    <m/>
    <s v=""/>
    <m/>
    <s v=""/>
    <m/>
    <s v=""/>
    <m/>
    <s v=""/>
    <m/>
    <m/>
    <m/>
    <m/>
    <s v=""/>
    <n v="0"/>
    <s v=""/>
    <n v="0"/>
    <s v=""/>
    <s v=""/>
    <s v=""/>
    <m/>
    <s v=""/>
    <s v=""/>
    <s v=""/>
  </r>
  <r>
    <x v="2"/>
    <n v="2707"/>
    <m/>
    <x v="6"/>
    <x v="3"/>
    <m/>
    <m/>
    <s v=""/>
    <m/>
    <m/>
    <s v=""/>
    <m/>
    <s v=""/>
    <m/>
    <s v=""/>
    <m/>
    <s v=""/>
    <m/>
    <m/>
    <m/>
    <m/>
    <s v=""/>
    <n v="0"/>
    <s v=""/>
    <n v="0"/>
    <s v=""/>
    <s v=""/>
    <s v=""/>
    <m/>
    <s v=""/>
    <s v=""/>
    <s v=""/>
  </r>
  <r>
    <x v="2"/>
    <n v="2708"/>
    <m/>
    <x v="6"/>
    <x v="3"/>
    <m/>
    <m/>
    <s v=""/>
    <m/>
    <m/>
    <s v=""/>
    <m/>
    <s v=""/>
    <m/>
    <s v=""/>
    <m/>
    <s v=""/>
    <m/>
    <m/>
    <m/>
    <m/>
    <s v=""/>
    <n v="0"/>
    <s v=""/>
    <n v="0"/>
    <s v=""/>
    <s v=""/>
    <s v=""/>
    <m/>
    <s v=""/>
    <s v=""/>
    <s v=""/>
  </r>
  <r>
    <x v="2"/>
    <n v="2709"/>
    <m/>
    <x v="6"/>
    <x v="3"/>
    <m/>
    <m/>
    <s v=""/>
    <m/>
    <m/>
    <s v=""/>
    <m/>
    <s v=""/>
    <m/>
    <s v=""/>
    <m/>
    <s v=""/>
    <m/>
    <m/>
    <m/>
    <m/>
    <s v=""/>
    <n v="0"/>
    <s v=""/>
    <n v="0"/>
    <s v=""/>
    <s v=""/>
    <s v=""/>
    <m/>
    <s v=""/>
    <s v=""/>
    <s v=""/>
  </r>
  <r>
    <x v="2"/>
    <n v="2710"/>
    <m/>
    <x v="6"/>
    <x v="3"/>
    <m/>
    <m/>
    <s v=""/>
    <m/>
    <m/>
    <s v=""/>
    <m/>
    <s v=""/>
    <m/>
    <s v=""/>
    <m/>
    <s v=""/>
    <m/>
    <m/>
    <m/>
    <m/>
    <s v=""/>
    <n v="0"/>
    <s v=""/>
    <n v="0"/>
    <s v=""/>
    <s v=""/>
    <s v=""/>
    <m/>
    <s v=""/>
    <s v=""/>
    <s v=""/>
  </r>
  <r>
    <x v="2"/>
    <n v="2711"/>
    <m/>
    <x v="6"/>
    <x v="3"/>
    <m/>
    <m/>
    <s v=""/>
    <m/>
    <m/>
    <s v=""/>
    <m/>
    <s v=""/>
    <m/>
    <s v=""/>
    <m/>
    <s v=""/>
    <m/>
    <m/>
    <m/>
    <m/>
    <s v=""/>
    <n v="0"/>
    <s v=""/>
    <n v="0"/>
    <s v=""/>
    <s v=""/>
    <s v=""/>
    <m/>
    <s v=""/>
    <s v=""/>
    <s v=""/>
  </r>
  <r>
    <x v="2"/>
    <n v="2712"/>
    <m/>
    <x v="6"/>
    <x v="3"/>
    <m/>
    <m/>
    <s v=""/>
    <m/>
    <m/>
    <s v=""/>
    <m/>
    <s v=""/>
    <m/>
    <s v=""/>
    <m/>
    <s v=""/>
    <m/>
    <m/>
    <m/>
    <m/>
    <s v=""/>
    <n v="0"/>
    <s v=""/>
    <n v="0"/>
    <s v=""/>
    <s v=""/>
    <s v=""/>
    <m/>
    <s v=""/>
    <s v=""/>
    <s v=""/>
  </r>
  <r>
    <x v="2"/>
    <n v="2713"/>
    <m/>
    <x v="6"/>
    <x v="3"/>
    <m/>
    <m/>
    <s v=""/>
    <m/>
    <m/>
    <s v=""/>
    <m/>
    <s v=""/>
    <m/>
    <s v=""/>
    <m/>
    <s v=""/>
    <m/>
    <m/>
    <m/>
    <m/>
    <s v=""/>
    <n v="0"/>
    <s v=""/>
    <n v="0"/>
    <s v=""/>
    <s v=""/>
    <s v=""/>
    <m/>
    <s v=""/>
    <s v=""/>
    <s v=""/>
  </r>
  <r>
    <x v="2"/>
    <n v="2714"/>
    <m/>
    <x v="6"/>
    <x v="3"/>
    <m/>
    <m/>
    <s v=""/>
    <m/>
    <m/>
    <s v=""/>
    <m/>
    <s v=""/>
    <m/>
    <s v=""/>
    <m/>
    <s v=""/>
    <m/>
    <m/>
    <m/>
    <m/>
    <s v=""/>
    <n v="0"/>
    <s v=""/>
    <n v="0"/>
    <s v=""/>
    <s v=""/>
    <s v=""/>
    <m/>
    <s v=""/>
    <s v=""/>
    <s v=""/>
  </r>
  <r>
    <x v="2"/>
    <n v="2715"/>
    <m/>
    <x v="6"/>
    <x v="3"/>
    <m/>
    <m/>
    <s v=""/>
    <m/>
    <m/>
    <s v=""/>
    <m/>
    <s v=""/>
    <m/>
    <s v=""/>
    <m/>
    <s v=""/>
    <m/>
    <m/>
    <m/>
    <m/>
    <s v=""/>
    <n v="0"/>
    <s v=""/>
    <n v="0"/>
    <s v=""/>
    <s v=""/>
    <s v=""/>
    <m/>
    <s v=""/>
    <s v=""/>
    <s v=""/>
  </r>
  <r>
    <x v="2"/>
    <n v="2716"/>
    <m/>
    <x v="6"/>
    <x v="3"/>
    <m/>
    <m/>
    <s v=""/>
    <m/>
    <m/>
    <s v=""/>
    <m/>
    <s v=""/>
    <m/>
    <s v=""/>
    <m/>
    <s v=""/>
    <m/>
    <m/>
    <m/>
    <m/>
    <s v=""/>
    <n v="0"/>
    <s v=""/>
    <n v="0"/>
    <s v=""/>
    <s v=""/>
    <s v=""/>
    <m/>
    <s v=""/>
    <s v=""/>
    <s v=""/>
  </r>
  <r>
    <x v="2"/>
    <n v="2717"/>
    <m/>
    <x v="6"/>
    <x v="3"/>
    <m/>
    <m/>
    <s v=""/>
    <m/>
    <m/>
    <s v=""/>
    <m/>
    <s v=""/>
    <m/>
    <s v=""/>
    <m/>
    <s v=""/>
    <m/>
    <m/>
    <m/>
    <m/>
    <s v=""/>
    <n v="0"/>
    <s v=""/>
    <n v="0"/>
    <s v=""/>
    <s v=""/>
    <s v=""/>
    <m/>
    <s v=""/>
    <s v=""/>
    <s v=""/>
  </r>
  <r>
    <x v="2"/>
    <n v="2718"/>
    <m/>
    <x v="6"/>
    <x v="3"/>
    <m/>
    <m/>
    <s v=""/>
    <m/>
    <m/>
    <s v=""/>
    <m/>
    <s v=""/>
    <m/>
    <s v=""/>
    <m/>
    <s v=""/>
    <m/>
    <m/>
    <m/>
    <m/>
    <s v=""/>
    <n v="0"/>
    <s v=""/>
    <n v="0"/>
    <s v=""/>
    <s v=""/>
    <s v=""/>
    <m/>
    <s v=""/>
    <s v=""/>
    <s v=""/>
  </r>
  <r>
    <x v="2"/>
    <n v="2719"/>
    <m/>
    <x v="6"/>
    <x v="3"/>
    <m/>
    <m/>
    <s v=""/>
    <m/>
    <m/>
    <s v=""/>
    <m/>
    <s v=""/>
    <m/>
    <s v=""/>
    <m/>
    <s v=""/>
    <m/>
    <m/>
    <m/>
    <m/>
    <s v=""/>
    <n v="0"/>
    <s v=""/>
    <n v="0"/>
    <s v=""/>
    <s v=""/>
    <s v=""/>
    <m/>
    <s v=""/>
    <s v=""/>
    <s v=""/>
  </r>
  <r>
    <x v="2"/>
    <n v="2720"/>
    <m/>
    <x v="6"/>
    <x v="3"/>
    <m/>
    <m/>
    <s v=""/>
    <m/>
    <m/>
    <s v=""/>
    <m/>
    <s v=""/>
    <m/>
    <s v=""/>
    <m/>
    <s v=""/>
    <m/>
    <m/>
    <m/>
    <m/>
    <s v=""/>
    <n v="0"/>
    <s v=""/>
    <n v="0"/>
    <s v=""/>
    <s v=""/>
    <s v=""/>
    <m/>
    <s v=""/>
    <s v=""/>
    <s v=""/>
  </r>
  <r>
    <x v="2"/>
    <n v="2721"/>
    <m/>
    <x v="6"/>
    <x v="3"/>
    <m/>
    <m/>
    <s v=""/>
    <m/>
    <m/>
    <s v=""/>
    <m/>
    <s v=""/>
    <m/>
    <s v=""/>
    <m/>
    <s v=""/>
    <m/>
    <m/>
    <m/>
    <m/>
    <s v=""/>
    <n v="0"/>
    <s v=""/>
    <n v="0"/>
    <s v=""/>
    <s v=""/>
    <s v=""/>
    <m/>
    <s v=""/>
    <s v=""/>
    <s v=""/>
  </r>
  <r>
    <x v="2"/>
    <n v="2722"/>
    <m/>
    <x v="6"/>
    <x v="3"/>
    <m/>
    <m/>
    <s v=""/>
    <m/>
    <m/>
    <s v=""/>
    <m/>
    <s v=""/>
    <m/>
    <s v=""/>
    <m/>
    <s v=""/>
    <m/>
    <m/>
    <m/>
    <m/>
    <s v=""/>
    <n v="0"/>
    <s v=""/>
    <n v="0"/>
    <s v=""/>
    <s v=""/>
    <s v=""/>
    <m/>
    <s v=""/>
    <s v=""/>
    <s v=""/>
  </r>
  <r>
    <x v="2"/>
    <n v="2723"/>
    <m/>
    <x v="6"/>
    <x v="3"/>
    <m/>
    <m/>
    <s v=""/>
    <m/>
    <m/>
    <s v=""/>
    <m/>
    <s v=""/>
    <m/>
    <s v=""/>
    <m/>
    <s v=""/>
    <m/>
    <m/>
    <m/>
    <m/>
    <s v=""/>
    <n v="0"/>
    <s v=""/>
    <n v="0"/>
    <s v=""/>
    <s v=""/>
    <s v=""/>
    <m/>
    <s v=""/>
    <s v=""/>
    <s v=""/>
  </r>
  <r>
    <x v="2"/>
    <n v="2724"/>
    <m/>
    <x v="6"/>
    <x v="3"/>
    <m/>
    <m/>
    <s v=""/>
    <m/>
    <m/>
    <s v=""/>
    <m/>
    <s v=""/>
    <m/>
    <s v=""/>
    <m/>
    <s v=""/>
    <m/>
    <m/>
    <m/>
    <m/>
    <s v=""/>
    <n v="0"/>
    <s v=""/>
    <n v="0"/>
    <s v=""/>
    <s v=""/>
    <s v=""/>
    <m/>
    <s v=""/>
    <s v=""/>
    <s v=""/>
  </r>
  <r>
    <x v="2"/>
    <n v="2725"/>
    <m/>
    <x v="6"/>
    <x v="3"/>
    <m/>
    <m/>
    <s v=""/>
    <m/>
    <m/>
    <s v=""/>
    <m/>
    <s v=""/>
    <m/>
    <s v=""/>
    <m/>
    <s v=""/>
    <m/>
    <m/>
    <m/>
    <m/>
    <s v=""/>
    <n v="0"/>
    <s v=""/>
    <n v="0"/>
    <s v=""/>
    <s v=""/>
    <s v=""/>
    <m/>
    <s v=""/>
    <s v=""/>
    <s v=""/>
  </r>
  <r>
    <x v="2"/>
    <n v="2726"/>
    <m/>
    <x v="6"/>
    <x v="3"/>
    <m/>
    <m/>
    <s v=""/>
    <m/>
    <m/>
    <s v=""/>
    <m/>
    <s v=""/>
    <m/>
    <s v=""/>
    <m/>
    <s v=""/>
    <m/>
    <m/>
    <m/>
    <m/>
    <s v=""/>
    <n v="0"/>
    <s v=""/>
    <n v="0"/>
    <s v=""/>
    <s v=""/>
    <s v=""/>
    <m/>
    <s v=""/>
    <s v=""/>
    <s v=""/>
  </r>
  <r>
    <x v="2"/>
    <n v="2727"/>
    <m/>
    <x v="6"/>
    <x v="3"/>
    <m/>
    <m/>
    <s v=""/>
    <m/>
    <m/>
    <s v=""/>
    <m/>
    <s v=""/>
    <m/>
    <s v=""/>
    <m/>
    <s v=""/>
    <m/>
    <m/>
    <m/>
    <m/>
    <s v=""/>
    <n v="0"/>
    <s v=""/>
    <n v="0"/>
    <s v=""/>
    <s v=""/>
    <s v=""/>
    <m/>
    <s v=""/>
    <s v=""/>
    <s v=""/>
  </r>
  <r>
    <x v="2"/>
    <n v="2728"/>
    <m/>
    <x v="6"/>
    <x v="3"/>
    <m/>
    <m/>
    <s v=""/>
    <m/>
    <m/>
    <s v=""/>
    <m/>
    <s v=""/>
    <m/>
    <s v=""/>
    <m/>
    <s v=""/>
    <m/>
    <m/>
    <m/>
    <m/>
    <s v=""/>
    <n v="0"/>
    <s v=""/>
    <n v="0"/>
    <s v=""/>
    <s v=""/>
    <s v=""/>
    <m/>
    <s v=""/>
    <s v=""/>
    <s v=""/>
  </r>
  <r>
    <x v="2"/>
    <n v="2729"/>
    <m/>
    <x v="6"/>
    <x v="3"/>
    <m/>
    <m/>
    <s v=""/>
    <m/>
    <m/>
    <s v=""/>
    <m/>
    <s v=""/>
    <m/>
    <s v=""/>
    <m/>
    <s v=""/>
    <m/>
    <m/>
    <m/>
    <m/>
    <s v=""/>
    <n v="0"/>
    <s v=""/>
    <n v="0"/>
    <s v=""/>
    <s v=""/>
    <s v=""/>
    <m/>
    <s v=""/>
    <s v=""/>
    <s v=""/>
  </r>
  <r>
    <x v="2"/>
    <n v="2730"/>
    <m/>
    <x v="6"/>
    <x v="3"/>
    <m/>
    <m/>
    <s v=""/>
    <m/>
    <m/>
    <s v=""/>
    <m/>
    <s v=""/>
    <m/>
    <s v=""/>
    <m/>
    <s v=""/>
    <m/>
    <m/>
    <m/>
    <m/>
    <s v=""/>
    <n v="0"/>
    <s v=""/>
    <n v="0"/>
    <s v=""/>
    <s v=""/>
    <s v=""/>
    <m/>
    <s v=""/>
    <s v=""/>
    <s v=""/>
  </r>
  <r>
    <x v="2"/>
    <n v="2731"/>
    <m/>
    <x v="6"/>
    <x v="3"/>
    <m/>
    <m/>
    <s v=""/>
    <m/>
    <m/>
    <s v=""/>
    <m/>
    <s v=""/>
    <m/>
    <s v=""/>
    <m/>
    <s v=""/>
    <m/>
    <m/>
    <m/>
    <m/>
    <s v=""/>
    <n v="0"/>
    <s v=""/>
    <n v="0"/>
    <s v=""/>
    <s v=""/>
    <s v=""/>
    <m/>
    <s v=""/>
    <s v=""/>
    <s v=""/>
  </r>
  <r>
    <x v="2"/>
    <n v="2732"/>
    <m/>
    <x v="6"/>
    <x v="3"/>
    <m/>
    <m/>
    <s v=""/>
    <m/>
    <m/>
    <s v=""/>
    <m/>
    <s v=""/>
    <m/>
    <s v=""/>
    <m/>
    <s v=""/>
    <m/>
    <m/>
    <m/>
    <m/>
    <s v=""/>
    <n v="0"/>
    <s v=""/>
    <n v="0"/>
    <s v=""/>
    <s v=""/>
    <s v=""/>
    <m/>
    <s v=""/>
    <s v=""/>
    <s v=""/>
  </r>
  <r>
    <x v="2"/>
    <n v="2733"/>
    <m/>
    <x v="6"/>
    <x v="3"/>
    <m/>
    <m/>
    <s v=""/>
    <m/>
    <m/>
    <s v=""/>
    <m/>
    <s v=""/>
    <m/>
    <s v=""/>
    <m/>
    <s v=""/>
    <m/>
    <m/>
    <m/>
    <m/>
    <s v=""/>
    <n v="0"/>
    <s v=""/>
    <n v="0"/>
    <s v=""/>
    <s v=""/>
    <s v=""/>
    <m/>
    <s v=""/>
    <s v=""/>
    <s v=""/>
  </r>
  <r>
    <x v="2"/>
    <n v="2734"/>
    <m/>
    <x v="6"/>
    <x v="3"/>
    <m/>
    <m/>
    <s v=""/>
    <m/>
    <m/>
    <s v=""/>
    <m/>
    <s v=""/>
    <m/>
    <s v=""/>
    <m/>
    <s v=""/>
    <m/>
    <m/>
    <m/>
    <m/>
    <s v=""/>
    <n v="0"/>
    <s v=""/>
    <n v="0"/>
    <s v=""/>
    <s v=""/>
    <s v=""/>
    <m/>
    <s v=""/>
    <s v=""/>
    <s v=""/>
  </r>
  <r>
    <x v="2"/>
    <n v="2735"/>
    <m/>
    <x v="6"/>
    <x v="3"/>
    <m/>
    <m/>
    <s v=""/>
    <m/>
    <m/>
    <s v=""/>
    <m/>
    <s v=""/>
    <m/>
    <s v=""/>
    <m/>
    <s v=""/>
    <m/>
    <m/>
    <m/>
    <m/>
    <s v=""/>
    <n v="0"/>
    <s v=""/>
    <n v="0"/>
    <s v=""/>
    <s v=""/>
    <s v=""/>
    <m/>
    <s v=""/>
    <s v=""/>
    <s v=""/>
  </r>
  <r>
    <x v="2"/>
    <n v="2736"/>
    <m/>
    <x v="6"/>
    <x v="3"/>
    <m/>
    <m/>
    <s v=""/>
    <m/>
    <m/>
    <s v=""/>
    <m/>
    <s v=""/>
    <m/>
    <s v=""/>
    <m/>
    <s v=""/>
    <m/>
    <m/>
    <m/>
    <m/>
    <s v=""/>
    <n v="0"/>
    <s v=""/>
    <n v="0"/>
    <s v=""/>
    <s v=""/>
    <s v=""/>
    <m/>
    <s v=""/>
    <s v=""/>
    <s v=""/>
  </r>
  <r>
    <x v="2"/>
    <n v="2737"/>
    <m/>
    <x v="6"/>
    <x v="3"/>
    <m/>
    <m/>
    <s v=""/>
    <m/>
    <m/>
    <s v=""/>
    <m/>
    <s v=""/>
    <m/>
    <s v=""/>
    <m/>
    <s v=""/>
    <m/>
    <m/>
    <m/>
    <m/>
    <s v=""/>
    <n v="0"/>
    <s v=""/>
    <n v="0"/>
    <s v=""/>
    <s v=""/>
    <s v=""/>
    <m/>
    <s v=""/>
    <s v=""/>
    <s v=""/>
  </r>
  <r>
    <x v="2"/>
    <n v="2738"/>
    <m/>
    <x v="6"/>
    <x v="3"/>
    <m/>
    <m/>
    <s v=""/>
    <m/>
    <m/>
    <s v=""/>
    <m/>
    <s v=""/>
    <m/>
    <s v=""/>
    <m/>
    <s v=""/>
    <m/>
    <m/>
    <m/>
    <m/>
    <s v=""/>
    <n v="0"/>
    <s v=""/>
    <n v="0"/>
    <s v=""/>
    <s v=""/>
    <s v=""/>
    <m/>
    <s v=""/>
    <s v=""/>
    <s v=""/>
  </r>
  <r>
    <x v="2"/>
    <n v="2739"/>
    <m/>
    <x v="6"/>
    <x v="3"/>
    <m/>
    <m/>
    <s v=""/>
    <m/>
    <m/>
    <s v=""/>
    <m/>
    <s v=""/>
    <m/>
    <s v=""/>
    <m/>
    <s v=""/>
    <m/>
    <m/>
    <m/>
    <m/>
    <s v=""/>
    <n v="0"/>
    <s v=""/>
    <n v="0"/>
    <s v=""/>
    <s v=""/>
    <s v=""/>
    <m/>
    <s v=""/>
    <s v=""/>
    <s v=""/>
  </r>
  <r>
    <x v="2"/>
    <n v="2740"/>
    <m/>
    <x v="6"/>
    <x v="3"/>
    <m/>
    <m/>
    <s v=""/>
    <m/>
    <m/>
    <s v=""/>
    <m/>
    <s v=""/>
    <m/>
    <s v=""/>
    <m/>
    <s v=""/>
    <m/>
    <m/>
    <m/>
    <m/>
    <s v=""/>
    <n v="0"/>
    <s v=""/>
    <n v="0"/>
    <s v=""/>
    <s v=""/>
    <s v=""/>
    <m/>
    <s v=""/>
    <s v=""/>
    <s v=""/>
  </r>
  <r>
    <x v="2"/>
    <n v="2741"/>
    <m/>
    <x v="6"/>
    <x v="3"/>
    <m/>
    <m/>
    <s v=""/>
    <m/>
    <m/>
    <s v=""/>
    <m/>
    <s v=""/>
    <m/>
    <s v=""/>
    <m/>
    <s v=""/>
    <m/>
    <m/>
    <m/>
    <m/>
    <s v=""/>
    <n v="0"/>
    <s v=""/>
    <n v="0"/>
    <s v=""/>
    <s v=""/>
    <s v=""/>
    <m/>
    <s v=""/>
    <s v=""/>
    <s v=""/>
  </r>
  <r>
    <x v="2"/>
    <n v="2742"/>
    <m/>
    <x v="6"/>
    <x v="3"/>
    <m/>
    <m/>
    <s v=""/>
    <m/>
    <m/>
    <s v=""/>
    <m/>
    <s v=""/>
    <m/>
    <s v=""/>
    <m/>
    <s v=""/>
    <m/>
    <m/>
    <m/>
    <m/>
    <s v=""/>
    <n v="0"/>
    <s v=""/>
    <n v="0"/>
    <s v=""/>
    <s v=""/>
    <s v=""/>
    <m/>
    <s v=""/>
    <s v=""/>
    <s v=""/>
  </r>
  <r>
    <x v="2"/>
    <n v="2743"/>
    <m/>
    <x v="6"/>
    <x v="3"/>
    <m/>
    <m/>
    <s v=""/>
    <m/>
    <m/>
    <s v=""/>
    <m/>
    <s v=""/>
    <m/>
    <s v=""/>
    <m/>
    <s v=""/>
    <m/>
    <m/>
    <m/>
    <m/>
    <s v=""/>
    <n v="0"/>
    <s v=""/>
    <n v="0"/>
    <s v=""/>
    <s v=""/>
    <s v=""/>
    <m/>
    <s v=""/>
    <s v=""/>
    <s v=""/>
  </r>
  <r>
    <x v="2"/>
    <n v="2744"/>
    <m/>
    <x v="6"/>
    <x v="3"/>
    <m/>
    <m/>
    <s v=""/>
    <m/>
    <m/>
    <s v=""/>
    <m/>
    <s v=""/>
    <m/>
    <s v=""/>
    <m/>
    <s v=""/>
    <m/>
    <m/>
    <m/>
    <m/>
    <s v=""/>
    <n v="0"/>
    <s v=""/>
    <n v="0"/>
    <s v=""/>
    <s v=""/>
    <s v=""/>
    <m/>
    <s v=""/>
    <s v=""/>
    <s v=""/>
  </r>
  <r>
    <x v="2"/>
    <n v="2745"/>
    <m/>
    <x v="6"/>
    <x v="3"/>
    <m/>
    <m/>
    <s v=""/>
    <m/>
    <m/>
    <s v=""/>
    <m/>
    <s v=""/>
    <m/>
    <s v=""/>
    <m/>
    <s v=""/>
    <m/>
    <m/>
    <m/>
    <m/>
    <s v=""/>
    <n v="0"/>
    <s v=""/>
    <n v="0"/>
    <s v=""/>
    <s v=""/>
    <s v=""/>
    <m/>
    <s v=""/>
    <s v=""/>
    <s v=""/>
  </r>
  <r>
    <x v="2"/>
    <n v="2746"/>
    <m/>
    <x v="6"/>
    <x v="3"/>
    <m/>
    <m/>
    <s v=""/>
    <m/>
    <m/>
    <s v=""/>
    <m/>
    <s v=""/>
    <m/>
    <s v=""/>
    <m/>
    <s v=""/>
    <m/>
    <m/>
    <m/>
    <m/>
    <s v=""/>
    <n v="0"/>
    <s v=""/>
    <n v="0"/>
    <s v=""/>
    <s v=""/>
    <s v=""/>
    <m/>
    <s v=""/>
    <s v=""/>
    <s v=""/>
  </r>
  <r>
    <x v="2"/>
    <n v="2747"/>
    <m/>
    <x v="6"/>
    <x v="3"/>
    <m/>
    <m/>
    <s v=""/>
    <m/>
    <m/>
    <s v=""/>
    <m/>
    <s v=""/>
    <m/>
    <s v=""/>
    <m/>
    <s v=""/>
    <m/>
    <m/>
    <m/>
    <m/>
    <s v=""/>
    <n v="0"/>
    <s v=""/>
    <n v="0"/>
    <s v=""/>
    <s v=""/>
    <s v=""/>
    <m/>
    <s v=""/>
    <s v=""/>
    <s v=""/>
  </r>
  <r>
    <x v="2"/>
    <n v="2748"/>
    <m/>
    <x v="6"/>
    <x v="3"/>
    <m/>
    <m/>
    <s v=""/>
    <m/>
    <m/>
    <s v=""/>
    <m/>
    <s v=""/>
    <m/>
    <s v=""/>
    <m/>
    <s v=""/>
    <m/>
    <m/>
    <m/>
    <m/>
    <s v=""/>
    <n v="0"/>
    <s v=""/>
    <n v="0"/>
    <s v=""/>
    <s v=""/>
    <s v=""/>
    <m/>
    <s v=""/>
    <s v=""/>
    <s v=""/>
  </r>
  <r>
    <x v="2"/>
    <n v="2749"/>
    <m/>
    <x v="6"/>
    <x v="3"/>
    <m/>
    <m/>
    <s v=""/>
    <m/>
    <m/>
    <s v=""/>
    <m/>
    <s v=""/>
    <m/>
    <s v=""/>
    <m/>
    <s v=""/>
    <m/>
    <m/>
    <m/>
    <m/>
    <s v=""/>
    <n v="0"/>
    <s v=""/>
    <n v="0"/>
    <s v=""/>
    <s v=""/>
    <s v=""/>
    <m/>
    <s v=""/>
    <s v=""/>
    <s v=""/>
  </r>
  <r>
    <x v="2"/>
    <n v="2750"/>
    <m/>
    <x v="6"/>
    <x v="3"/>
    <m/>
    <m/>
    <s v=""/>
    <m/>
    <m/>
    <s v=""/>
    <m/>
    <s v=""/>
    <m/>
    <s v=""/>
    <m/>
    <s v=""/>
    <m/>
    <m/>
    <m/>
    <m/>
    <s v=""/>
    <n v="0"/>
    <s v=""/>
    <n v="0"/>
    <s v=""/>
    <s v=""/>
    <s v=""/>
    <m/>
    <s v=""/>
    <s v=""/>
    <s v=""/>
  </r>
  <r>
    <x v="2"/>
    <n v="2751"/>
    <m/>
    <x v="6"/>
    <x v="3"/>
    <m/>
    <m/>
    <s v=""/>
    <m/>
    <m/>
    <s v=""/>
    <m/>
    <s v=""/>
    <m/>
    <s v=""/>
    <m/>
    <s v=""/>
    <m/>
    <m/>
    <m/>
    <m/>
    <s v=""/>
    <n v="0"/>
    <s v=""/>
    <n v="0"/>
    <s v=""/>
    <s v=""/>
    <s v=""/>
    <m/>
    <s v=""/>
    <s v=""/>
    <s v=""/>
  </r>
  <r>
    <x v="2"/>
    <n v="2752"/>
    <m/>
    <x v="6"/>
    <x v="3"/>
    <m/>
    <m/>
    <s v=""/>
    <m/>
    <m/>
    <s v=""/>
    <m/>
    <s v=""/>
    <m/>
    <s v=""/>
    <m/>
    <s v=""/>
    <m/>
    <m/>
    <m/>
    <m/>
    <s v=""/>
    <n v="0"/>
    <s v=""/>
    <n v="0"/>
    <s v=""/>
    <s v=""/>
    <s v=""/>
    <m/>
    <s v=""/>
    <s v=""/>
    <s v=""/>
  </r>
  <r>
    <x v="2"/>
    <n v="2753"/>
    <m/>
    <x v="6"/>
    <x v="3"/>
    <m/>
    <m/>
    <s v=""/>
    <m/>
    <m/>
    <s v=""/>
    <m/>
    <s v=""/>
    <m/>
    <s v=""/>
    <m/>
    <s v=""/>
    <m/>
    <m/>
    <m/>
    <m/>
    <s v=""/>
    <n v="0"/>
    <s v=""/>
    <n v="0"/>
    <s v=""/>
    <s v=""/>
    <s v=""/>
    <m/>
    <s v=""/>
    <s v=""/>
    <s v=""/>
  </r>
  <r>
    <x v="2"/>
    <n v="2754"/>
    <m/>
    <x v="6"/>
    <x v="3"/>
    <m/>
    <m/>
    <s v=""/>
    <m/>
    <m/>
    <s v=""/>
    <m/>
    <s v=""/>
    <m/>
    <s v=""/>
    <m/>
    <s v=""/>
    <m/>
    <m/>
    <m/>
    <m/>
    <s v=""/>
    <n v="0"/>
    <s v=""/>
    <n v="0"/>
    <s v=""/>
    <s v=""/>
    <s v=""/>
    <m/>
    <s v=""/>
    <s v=""/>
    <s v=""/>
  </r>
  <r>
    <x v="2"/>
    <n v="2755"/>
    <m/>
    <x v="6"/>
    <x v="3"/>
    <m/>
    <m/>
    <s v=""/>
    <m/>
    <m/>
    <s v=""/>
    <m/>
    <s v=""/>
    <m/>
    <s v=""/>
    <m/>
    <s v=""/>
    <m/>
    <m/>
    <m/>
    <m/>
    <s v=""/>
    <n v="0"/>
    <s v=""/>
    <n v="0"/>
    <s v=""/>
    <s v=""/>
    <s v=""/>
    <m/>
    <s v=""/>
    <s v=""/>
    <s v=""/>
  </r>
  <r>
    <x v="2"/>
    <n v="2756"/>
    <m/>
    <x v="6"/>
    <x v="3"/>
    <m/>
    <m/>
    <s v=""/>
    <m/>
    <m/>
    <s v=""/>
    <m/>
    <s v=""/>
    <m/>
    <s v=""/>
    <m/>
    <s v=""/>
    <m/>
    <m/>
    <m/>
    <m/>
    <s v=""/>
    <n v="0"/>
    <s v=""/>
    <n v="0"/>
    <s v=""/>
    <s v=""/>
    <s v=""/>
    <m/>
    <s v=""/>
    <s v=""/>
    <s v=""/>
  </r>
  <r>
    <x v="2"/>
    <n v="2757"/>
    <m/>
    <x v="6"/>
    <x v="3"/>
    <m/>
    <m/>
    <s v=""/>
    <m/>
    <m/>
    <s v=""/>
    <m/>
    <s v=""/>
    <m/>
    <s v=""/>
    <m/>
    <s v=""/>
    <m/>
    <m/>
    <m/>
    <m/>
    <s v=""/>
    <n v="0"/>
    <s v=""/>
    <n v="0"/>
    <s v=""/>
    <s v=""/>
    <s v=""/>
    <m/>
    <s v=""/>
    <s v=""/>
    <s v=""/>
  </r>
  <r>
    <x v="2"/>
    <n v="2758"/>
    <m/>
    <x v="6"/>
    <x v="3"/>
    <m/>
    <m/>
    <s v=""/>
    <m/>
    <m/>
    <s v=""/>
    <m/>
    <s v=""/>
    <m/>
    <s v=""/>
    <m/>
    <s v=""/>
    <m/>
    <m/>
    <m/>
    <m/>
    <s v=""/>
    <n v="0"/>
    <s v=""/>
    <n v="0"/>
    <s v=""/>
    <s v=""/>
    <s v=""/>
    <m/>
    <s v=""/>
    <s v=""/>
    <s v=""/>
  </r>
  <r>
    <x v="2"/>
    <n v="2759"/>
    <m/>
    <x v="6"/>
    <x v="3"/>
    <m/>
    <m/>
    <s v=""/>
    <m/>
    <m/>
    <s v=""/>
    <m/>
    <s v=""/>
    <m/>
    <s v=""/>
    <m/>
    <s v=""/>
    <m/>
    <m/>
    <m/>
    <m/>
    <s v=""/>
    <n v="0"/>
    <s v=""/>
    <n v="0"/>
    <s v=""/>
    <s v=""/>
    <s v=""/>
    <m/>
    <s v=""/>
    <s v=""/>
    <s v=""/>
  </r>
  <r>
    <x v="2"/>
    <n v="2760"/>
    <m/>
    <x v="6"/>
    <x v="3"/>
    <m/>
    <m/>
    <s v=""/>
    <m/>
    <m/>
    <s v=""/>
    <m/>
    <s v=""/>
    <m/>
    <s v=""/>
    <m/>
    <s v=""/>
    <m/>
    <m/>
    <m/>
    <m/>
    <s v=""/>
    <n v="0"/>
    <s v=""/>
    <n v="0"/>
    <s v=""/>
    <s v=""/>
    <s v=""/>
    <m/>
    <s v=""/>
    <s v=""/>
    <s v=""/>
  </r>
  <r>
    <x v="2"/>
    <n v="2761"/>
    <m/>
    <x v="6"/>
    <x v="3"/>
    <m/>
    <m/>
    <s v=""/>
    <m/>
    <m/>
    <s v=""/>
    <m/>
    <s v=""/>
    <m/>
    <s v=""/>
    <m/>
    <s v=""/>
    <m/>
    <m/>
    <m/>
    <m/>
    <s v=""/>
    <n v="0"/>
    <s v=""/>
    <n v="0"/>
    <s v=""/>
    <s v=""/>
    <s v=""/>
    <m/>
    <s v=""/>
    <s v=""/>
    <s v=""/>
  </r>
  <r>
    <x v="2"/>
    <n v="2762"/>
    <m/>
    <x v="6"/>
    <x v="3"/>
    <m/>
    <m/>
    <s v=""/>
    <m/>
    <m/>
    <s v=""/>
    <m/>
    <s v=""/>
    <m/>
    <s v=""/>
    <m/>
    <s v=""/>
    <m/>
    <m/>
    <m/>
    <m/>
    <s v=""/>
    <n v="0"/>
    <s v=""/>
    <n v="0"/>
    <s v=""/>
    <s v=""/>
    <s v=""/>
    <m/>
    <s v=""/>
    <s v=""/>
    <s v=""/>
  </r>
  <r>
    <x v="2"/>
    <n v="2763"/>
    <m/>
    <x v="6"/>
    <x v="3"/>
    <m/>
    <m/>
    <s v=""/>
    <m/>
    <m/>
    <s v=""/>
    <m/>
    <s v=""/>
    <m/>
    <s v=""/>
    <m/>
    <s v=""/>
    <m/>
    <m/>
    <m/>
    <m/>
    <s v=""/>
    <n v="0"/>
    <s v=""/>
    <n v="0"/>
    <s v=""/>
    <s v=""/>
    <s v=""/>
    <m/>
    <s v=""/>
    <s v=""/>
    <s v=""/>
  </r>
  <r>
    <x v="2"/>
    <n v="2764"/>
    <m/>
    <x v="6"/>
    <x v="3"/>
    <m/>
    <m/>
    <s v=""/>
    <m/>
    <m/>
    <s v=""/>
    <m/>
    <s v=""/>
    <m/>
    <s v=""/>
    <m/>
    <s v=""/>
    <m/>
    <m/>
    <m/>
    <m/>
    <s v=""/>
    <n v="0"/>
    <s v=""/>
    <n v="0"/>
    <s v=""/>
    <s v=""/>
    <s v=""/>
    <m/>
    <s v=""/>
    <s v=""/>
    <s v=""/>
  </r>
  <r>
    <x v="2"/>
    <n v="2765"/>
    <m/>
    <x v="6"/>
    <x v="3"/>
    <m/>
    <m/>
    <s v=""/>
    <m/>
    <m/>
    <s v=""/>
    <m/>
    <s v=""/>
    <m/>
    <s v=""/>
    <m/>
    <s v=""/>
    <m/>
    <m/>
    <m/>
    <m/>
    <s v=""/>
    <n v="0"/>
    <s v=""/>
    <n v="0"/>
    <s v=""/>
    <s v=""/>
    <s v=""/>
    <m/>
    <s v=""/>
    <s v=""/>
    <s v=""/>
  </r>
  <r>
    <x v="2"/>
    <n v="2766"/>
    <m/>
    <x v="6"/>
    <x v="3"/>
    <m/>
    <m/>
    <s v=""/>
    <m/>
    <m/>
    <s v=""/>
    <m/>
    <s v=""/>
    <m/>
    <s v=""/>
    <m/>
    <s v=""/>
    <m/>
    <m/>
    <m/>
    <m/>
    <s v=""/>
    <n v="0"/>
    <s v=""/>
    <n v="0"/>
    <s v=""/>
    <s v=""/>
    <s v=""/>
    <m/>
    <s v=""/>
    <s v=""/>
    <s v=""/>
  </r>
  <r>
    <x v="2"/>
    <n v="2767"/>
    <m/>
    <x v="6"/>
    <x v="3"/>
    <m/>
    <m/>
    <s v=""/>
    <m/>
    <m/>
    <s v=""/>
    <m/>
    <s v=""/>
    <m/>
    <s v=""/>
    <m/>
    <s v=""/>
    <m/>
    <m/>
    <m/>
    <m/>
    <s v=""/>
    <n v="0"/>
    <s v=""/>
    <n v="0"/>
    <s v=""/>
    <s v=""/>
    <s v=""/>
    <m/>
    <s v=""/>
    <s v=""/>
    <s v=""/>
  </r>
  <r>
    <x v="2"/>
    <n v="2768"/>
    <m/>
    <x v="6"/>
    <x v="3"/>
    <m/>
    <m/>
    <s v=""/>
    <m/>
    <m/>
    <s v=""/>
    <m/>
    <s v=""/>
    <m/>
    <s v=""/>
    <m/>
    <s v=""/>
    <m/>
    <m/>
    <m/>
    <m/>
    <s v=""/>
    <n v="0"/>
    <s v=""/>
    <n v="0"/>
    <s v=""/>
    <s v=""/>
    <s v=""/>
    <m/>
    <s v=""/>
    <s v=""/>
    <s v=""/>
  </r>
  <r>
    <x v="2"/>
    <n v="2769"/>
    <m/>
    <x v="6"/>
    <x v="3"/>
    <m/>
    <m/>
    <s v=""/>
    <m/>
    <m/>
    <s v=""/>
    <m/>
    <s v=""/>
    <m/>
    <s v=""/>
    <m/>
    <s v=""/>
    <m/>
    <m/>
    <m/>
    <m/>
    <s v=""/>
    <n v="0"/>
    <s v=""/>
    <n v="0"/>
    <s v=""/>
    <s v=""/>
    <s v=""/>
    <m/>
    <s v=""/>
    <s v=""/>
    <s v=""/>
  </r>
  <r>
    <x v="2"/>
    <n v="2770"/>
    <m/>
    <x v="6"/>
    <x v="3"/>
    <m/>
    <m/>
    <s v=""/>
    <m/>
    <m/>
    <s v=""/>
    <m/>
    <s v=""/>
    <m/>
    <s v=""/>
    <m/>
    <s v=""/>
    <m/>
    <m/>
    <m/>
    <m/>
    <s v=""/>
    <n v="0"/>
    <s v=""/>
    <n v="0"/>
    <s v=""/>
    <s v=""/>
    <s v=""/>
    <m/>
    <s v=""/>
    <s v=""/>
    <s v=""/>
  </r>
  <r>
    <x v="2"/>
    <n v="2771"/>
    <m/>
    <x v="6"/>
    <x v="3"/>
    <m/>
    <m/>
    <s v=""/>
    <m/>
    <m/>
    <s v=""/>
    <m/>
    <s v=""/>
    <m/>
    <s v=""/>
    <m/>
    <s v=""/>
    <m/>
    <m/>
    <m/>
    <m/>
    <s v=""/>
    <n v="0"/>
    <s v=""/>
    <n v="0"/>
    <s v=""/>
    <s v=""/>
    <s v=""/>
    <m/>
    <s v=""/>
    <s v=""/>
    <s v=""/>
  </r>
  <r>
    <x v="2"/>
    <n v="2772"/>
    <m/>
    <x v="6"/>
    <x v="3"/>
    <m/>
    <m/>
    <s v=""/>
    <m/>
    <m/>
    <s v=""/>
    <m/>
    <s v=""/>
    <m/>
    <s v=""/>
    <m/>
    <s v=""/>
    <m/>
    <m/>
    <m/>
    <m/>
    <s v=""/>
    <n v="0"/>
    <s v=""/>
    <n v="0"/>
    <s v=""/>
    <s v=""/>
    <s v=""/>
    <m/>
    <s v=""/>
    <s v=""/>
    <s v=""/>
  </r>
  <r>
    <x v="2"/>
    <n v="2773"/>
    <m/>
    <x v="6"/>
    <x v="3"/>
    <m/>
    <m/>
    <s v=""/>
    <m/>
    <m/>
    <s v=""/>
    <m/>
    <s v=""/>
    <m/>
    <s v=""/>
    <m/>
    <s v=""/>
    <m/>
    <m/>
    <m/>
    <m/>
    <s v=""/>
    <n v="0"/>
    <s v=""/>
    <n v="0"/>
    <s v=""/>
    <s v=""/>
    <s v=""/>
    <m/>
    <s v=""/>
    <s v=""/>
    <s v=""/>
  </r>
  <r>
    <x v="2"/>
    <n v="2774"/>
    <m/>
    <x v="6"/>
    <x v="3"/>
    <m/>
    <m/>
    <s v=""/>
    <m/>
    <m/>
    <s v=""/>
    <m/>
    <s v=""/>
    <m/>
    <s v=""/>
    <m/>
    <s v=""/>
    <m/>
    <m/>
    <m/>
    <m/>
    <s v=""/>
    <n v="0"/>
    <s v=""/>
    <n v="0"/>
    <s v=""/>
    <s v=""/>
    <s v=""/>
    <m/>
    <s v=""/>
    <s v=""/>
    <s v=""/>
  </r>
  <r>
    <x v="2"/>
    <n v="2775"/>
    <m/>
    <x v="6"/>
    <x v="3"/>
    <m/>
    <m/>
    <s v=""/>
    <m/>
    <m/>
    <s v=""/>
    <m/>
    <s v=""/>
    <m/>
    <s v=""/>
    <m/>
    <s v=""/>
    <m/>
    <m/>
    <m/>
    <m/>
    <s v=""/>
    <n v="0"/>
    <s v=""/>
    <n v="0"/>
    <s v=""/>
    <s v=""/>
    <s v=""/>
    <m/>
    <s v=""/>
    <s v=""/>
    <s v=""/>
  </r>
  <r>
    <x v="2"/>
    <n v="2776"/>
    <m/>
    <x v="6"/>
    <x v="3"/>
    <m/>
    <m/>
    <s v=""/>
    <m/>
    <m/>
    <s v=""/>
    <m/>
    <s v=""/>
    <m/>
    <s v=""/>
    <m/>
    <s v=""/>
    <m/>
    <m/>
    <m/>
    <m/>
    <s v=""/>
    <n v="0"/>
    <s v=""/>
    <n v="0"/>
    <s v=""/>
    <s v=""/>
    <s v=""/>
    <m/>
    <s v=""/>
    <s v=""/>
    <s v=""/>
  </r>
  <r>
    <x v="2"/>
    <n v="2777"/>
    <m/>
    <x v="6"/>
    <x v="3"/>
    <m/>
    <m/>
    <s v=""/>
    <m/>
    <m/>
    <s v=""/>
    <m/>
    <s v=""/>
    <m/>
    <s v=""/>
    <m/>
    <s v=""/>
    <m/>
    <m/>
    <m/>
    <m/>
    <s v=""/>
    <n v="0"/>
    <s v=""/>
    <n v="0"/>
    <s v=""/>
    <s v=""/>
    <s v=""/>
    <m/>
    <s v=""/>
    <s v=""/>
    <s v=""/>
  </r>
  <r>
    <x v="2"/>
    <n v="2778"/>
    <m/>
    <x v="6"/>
    <x v="3"/>
    <m/>
    <m/>
    <s v=""/>
    <m/>
    <m/>
    <s v=""/>
    <m/>
    <s v=""/>
    <m/>
    <s v=""/>
    <m/>
    <s v=""/>
    <m/>
    <m/>
    <m/>
    <m/>
    <s v=""/>
    <n v="0"/>
    <s v=""/>
    <n v="0"/>
    <s v=""/>
    <s v=""/>
    <s v=""/>
    <m/>
    <s v=""/>
    <s v=""/>
    <s v=""/>
  </r>
  <r>
    <x v="2"/>
    <n v="2779"/>
    <m/>
    <x v="6"/>
    <x v="3"/>
    <m/>
    <m/>
    <s v=""/>
    <m/>
    <m/>
    <s v=""/>
    <m/>
    <s v=""/>
    <m/>
    <s v=""/>
    <m/>
    <s v=""/>
    <m/>
    <m/>
    <m/>
    <m/>
    <s v=""/>
    <n v="0"/>
    <s v=""/>
    <n v="0"/>
    <s v=""/>
    <s v=""/>
    <s v=""/>
    <m/>
    <s v=""/>
    <s v=""/>
    <s v=""/>
  </r>
  <r>
    <x v="2"/>
    <n v="2780"/>
    <m/>
    <x v="6"/>
    <x v="3"/>
    <m/>
    <m/>
    <s v=""/>
    <m/>
    <m/>
    <s v=""/>
    <m/>
    <s v=""/>
    <m/>
    <s v=""/>
    <m/>
    <s v=""/>
    <m/>
    <m/>
    <m/>
    <m/>
    <s v=""/>
    <n v="0"/>
    <s v=""/>
    <n v="0"/>
    <s v=""/>
    <s v=""/>
    <s v=""/>
    <m/>
    <s v=""/>
    <s v=""/>
    <s v=""/>
  </r>
  <r>
    <x v="2"/>
    <n v="2781"/>
    <m/>
    <x v="6"/>
    <x v="3"/>
    <m/>
    <m/>
    <s v=""/>
    <m/>
    <m/>
    <s v=""/>
    <m/>
    <s v=""/>
    <m/>
    <s v=""/>
    <m/>
    <s v=""/>
    <m/>
    <m/>
    <m/>
    <m/>
    <s v=""/>
    <n v="0"/>
    <s v=""/>
    <n v="0"/>
    <s v=""/>
    <s v=""/>
    <s v=""/>
    <m/>
    <s v=""/>
    <s v=""/>
    <s v=""/>
  </r>
  <r>
    <x v="2"/>
    <n v="2782"/>
    <m/>
    <x v="6"/>
    <x v="3"/>
    <m/>
    <m/>
    <s v=""/>
    <m/>
    <m/>
    <s v=""/>
    <m/>
    <s v=""/>
    <m/>
    <s v=""/>
    <m/>
    <s v=""/>
    <m/>
    <m/>
    <m/>
    <m/>
    <s v=""/>
    <n v="0"/>
    <s v=""/>
    <n v="0"/>
    <s v=""/>
    <s v=""/>
    <s v=""/>
    <m/>
    <s v=""/>
    <s v=""/>
    <s v=""/>
  </r>
  <r>
    <x v="2"/>
    <n v="2783"/>
    <m/>
    <x v="6"/>
    <x v="3"/>
    <m/>
    <m/>
    <s v=""/>
    <m/>
    <m/>
    <s v=""/>
    <m/>
    <s v=""/>
    <m/>
    <s v=""/>
    <m/>
    <s v=""/>
    <m/>
    <m/>
    <m/>
    <m/>
    <s v=""/>
    <n v="0"/>
    <s v=""/>
    <n v="0"/>
    <s v=""/>
    <s v=""/>
    <s v=""/>
    <m/>
    <s v=""/>
    <s v=""/>
    <s v=""/>
  </r>
  <r>
    <x v="2"/>
    <n v="2784"/>
    <m/>
    <x v="6"/>
    <x v="3"/>
    <m/>
    <m/>
    <s v=""/>
    <m/>
    <m/>
    <s v=""/>
    <m/>
    <s v=""/>
    <m/>
    <s v=""/>
    <m/>
    <s v=""/>
    <m/>
    <m/>
    <m/>
    <m/>
    <s v=""/>
    <n v="0"/>
    <s v=""/>
    <n v="0"/>
    <s v=""/>
    <s v=""/>
    <s v=""/>
    <m/>
    <s v=""/>
    <s v=""/>
    <s v=""/>
  </r>
  <r>
    <x v="2"/>
    <n v="2785"/>
    <m/>
    <x v="6"/>
    <x v="3"/>
    <m/>
    <m/>
    <s v=""/>
    <m/>
    <m/>
    <s v=""/>
    <m/>
    <s v=""/>
    <m/>
    <s v=""/>
    <m/>
    <s v=""/>
    <m/>
    <m/>
    <m/>
    <m/>
    <s v=""/>
    <n v="0"/>
    <s v=""/>
    <n v="0"/>
    <s v=""/>
    <s v=""/>
    <s v=""/>
    <m/>
    <s v=""/>
    <s v=""/>
    <s v=""/>
  </r>
  <r>
    <x v="2"/>
    <n v="2786"/>
    <m/>
    <x v="6"/>
    <x v="3"/>
    <m/>
    <m/>
    <s v=""/>
    <m/>
    <m/>
    <s v=""/>
    <m/>
    <s v=""/>
    <m/>
    <s v=""/>
    <m/>
    <s v=""/>
    <m/>
    <m/>
    <m/>
    <m/>
    <s v=""/>
    <n v="0"/>
    <s v=""/>
    <n v="0"/>
    <s v=""/>
    <s v=""/>
    <s v=""/>
    <m/>
    <s v=""/>
    <s v=""/>
    <s v=""/>
  </r>
  <r>
    <x v="2"/>
    <n v="2787"/>
    <m/>
    <x v="6"/>
    <x v="3"/>
    <m/>
    <m/>
    <s v=""/>
    <m/>
    <m/>
    <s v=""/>
    <m/>
    <s v=""/>
    <m/>
    <s v=""/>
    <m/>
    <s v=""/>
    <m/>
    <m/>
    <m/>
    <m/>
    <s v=""/>
    <n v="0"/>
    <s v=""/>
    <n v="0"/>
    <s v=""/>
    <s v=""/>
    <s v=""/>
    <m/>
    <s v=""/>
    <s v=""/>
    <s v=""/>
  </r>
  <r>
    <x v="2"/>
    <n v="2788"/>
    <m/>
    <x v="6"/>
    <x v="3"/>
    <m/>
    <m/>
    <s v=""/>
    <m/>
    <m/>
    <s v=""/>
    <m/>
    <s v=""/>
    <m/>
    <s v=""/>
    <m/>
    <s v=""/>
    <m/>
    <m/>
    <m/>
    <m/>
    <s v=""/>
    <n v="0"/>
    <s v=""/>
    <n v="0"/>
    <s v=""/>
    <s v=""/>
    <s v=""/>
    <m/>
    <s v=""/>
    <s v=""/>
    <s v=""/>
  </r>
  <r>
    <x v="2"/>
    <n v="2789"/>
    <m/>
    <x v="6"/>
    <x v="3"/>
    <m/>
    <m/>
    <s v=""/>
    <m/>
    <m/>
    <s v=""/>
    <m/>
    <s v=""/>
    <m/>
    <s v=""/>
    <m/>
    <s v=""/>
    <m/>
    <m/>
    <m/>
    <m/>
    <s v=""/>
    <n v="0"/>
    <s v=""/>
    <n v="0"/>
    <s v=""/>
    <s v=""/>
    <s v=""/>
    <m/>
    <s v=""/>
    <s v=""/>
    <s v=""/>
  </r>
  <r>
    <x v="2"/>
    <n v="2790"/>
    <m/>
    <x v="6"/>
    <x v="3"/>
    <m/>
    <m/>
    <s v=""/>
    <m/>
    <m/>
    <s v=""/>
    <m/>
    <s v=""/>
    <m/>
    <s v=""/>
    <m/>
    <s v=""/>
    <m/>
    <m/>
    <m/>
    <m/>
    <s v=""/>
    <n v="0"/>
    <s v=""/>
    <n v="0"/>
    <s v=""/>
    <s v=""/>
    <s v=""/>
    <m/>
    <s v=""/>
    <s v=""/>
    <s v=""/>
  </r>
  <r>
    <x v="2"/>
    <n v="2791"/>
    <m/>
    <x v="6"/>
    <x v="3"/>
    <m/>
    <m/>
    <s v=""/>
    <m/>
    <m/>
    <s v=""/>
    <m/>
    <s v=""/>
    <m/>
    <s v=""/>
    <m/>
    <s v=""/>
    <m/>
    <m/>
    <m/>
    <m/>
    <s v=""/>
    <n v="0"/>
    <s v=""/>
    <n v="0"/>
    <s v=""/>
    <s v=""/>
    <s v=""/>
    <m/>
    <s v=""/>
    <s v=""/>
    <s v=""/>
  </r>
  <r>
    <x v="2"/>
    <n v="2792"/>
    <m/>
    <x v="6"/>
    <x v="3"/>
    <m/>
    <m/>
    <s v=""/>
    <m/>
    <m/>
    <s v=""/>
    <m/>
    <s v=""/>
    <m/>
    <s v=""/>
    <m/>
    <s v=""/>
    <m/>
    <m/>
    <m/>
    <m/>
    <s v=""/>
    <n v="0"/>
    <s v=""/>
    <n v="0"/>
    <s v=""/>
    <s v=""/>
    <s v=""/>
    <m/>
    <s v=""/>
    <s v=""/>
    <s v=""/>
  </r>
  <r>
    <x v="2"/>
    <n v="2793"/>
    <m/>
    <x v="6"/>
    <x v="3"/>
    <m/>
    <m/>
    <s v=""/>
    <m/>
    <m/>
    <s v=""/>
    <m/>
    <s v=""/>
    <m/>
    <s v=""/>
    <m/>
    <s v=""/>
    <m/>
    <m/>
    <m/>
    <m/>
    <s v=""/>
    <n v="0"/>
    <s v=""/>
    <n v="0"/>
    <s v=""/>
    <s v=""/>
    <s v=""/>
    <m/>
    <s v=""/>
    <s v=""/>
    <s v=""/>
  </r>
  <r>
    <x v="2"/>
    <n v="2794"/>
    <m/>
    <x v="6"/>
    <x v="3"/>
    <m/>
    <m/>
    <s v=""/>
    <m/>
    <m/>
    <s v=""/>
    <m/>
    <s v=""/>
    <m/>
    <s v=""/>
    <m/>
    <s v=""/>
    <m/>
    <m/>
    <m/>
    <m/>
    <s v=""/>
    <n v="0"/>
    <s v=""/>
    <n v="0"/>
    <s v=""/>
    <s v=""/>
    <s v=""/>
    <m/>
    <s v=""/>
    <s v=""/>
    <s v=""/>
  </r>
  <r>
    <x v="2"/>
    <n v="2795"/>
    <m/>
    <x v="6"/>
    <x v="3"/>
    <m/>
    <m/>
    <s v=""/>
    <m/>
    <m/>
    <s v=""/>
    <m/>
    <s v=""/>
    <m/>
    <s v=""/>
    <m/>
    <s v=""/>
    <m/>
    <m/>
    <m/>
    <m/>
    <s v=""/>
    <n v="0"/>
    <s v=""/>
    <n v="0"/>
    <s v=""/>
    <s v=""/>
    <s v=""/>
    <m/>
    <s v=""/>
    <s v=""/>
    <s v=""/>
  </r>
  <r>
    <x v="2"/>
    <n v="2796"/>
    <m/>
    <x v="6"/>
    <x v="3"/>
    <m/>
    <m/>
    <s v=""/>
    <m/>
    <m/>
    <s v=""/>
    <m/>
    <s v=""/>
    <m/>
    <s v=""/>
    <m/>
    <s v=""/>
    <m/>
    <m/>
    <m/>
    <m/>
    <s v=""/>
    <n v="0"/>
    <s v=""/>
    <n v="0"/>
    <s v=""/>
    <s v=""/>
    <s v=""/>
    <m/>
    <s v=""/>
    <s v=""/>
    <s v=""/>
  </r>
  <r>
    <x v="2"/>
    <n v="2797"/>
    <m/>
    <x v="6"/>
    <x v="3"/>
    <m/>
    <m/>
    <s v=""/>
    <m/>
    <m/>
    <s v=""/>
    <m/>
    <s v=""/>
    <m/>
    <s v=""/>
    <m/>
    <s v=""/>
    <m/>
    <m/>
    <m/>
    <m/>
    <s v=""/>
    <n v="0"/>
    <s v=""/>
    <n v="0"/>
    <s v=""/>
    <s v=""/>
    <s v=""/>
    <m/>
    <s v=""/>
    <s v=""/>
    <s v=""/>
  </r>
  <r>
    <x v="2"/>
    <n v="2798"/>
    <m/>
    <x v="6"/>
    <x v="3"/>
    <m/>
    <m/>
    <s v=""/>
    <m/>
    <m/>
    <s v=""/>
    <m/>
    <s v=""/>
    <m/>
    <s v=""/>
    <m/>
    <s v=""/>
    <m/>
    <m/>
    <m/>
    <m/>
    <s v=""/>
    <n v="0"/>
    <s v=""/>
    <n v="0"/>
    <s v=""/>
    <s v=""/>
    <s v=""/>
    <m/>
    <s v=""/>
    <s v=""/>
    <s v=""/>
  </r>
  <r>
    <x v="2"/>
    <n v="2799"/>
    <m/>
    <x v="6"/>
    <x v="3"/>
    <m/>
    <m/>
    <s v=""/>
    <m/>
    <m/>
    <s v=""/>
    <m/>
    <s v=""/>
    <m/>
    <s v=""/>
    <m/>
    <s v=""/>
    <m/>
    <m/>
    <m/>
    <m/>
    <s v=""/>
    <n v="0"/>
    <s v=""/>
    <n v="0"/>
    <s v=""/>
    <s v=""/>
    <s v=""/>
    <m/>
    <s v=""/>
    <s v=""/>
    <s v=""/>
  </r>
  <r>
    <x v="2"/>
    <n v="2800"/>
    <m/>
    <x v="6"/>
    <x v="3"/>
    <m/>
    <m/>
    <s v=""/>
    <m/>
    <m/>
    <s v=""/>
    <m/>
    <s v=""/>
    <m/>
    <s v=""/>
    <m/>
    <s v=""/>
    <m/>
    <m/>
    <m/>
    <m/>
    <s v=""/>
    <n v="0"/>
    <s v=""/>
    <n v="0"/>
    <s v=""/>
    <s v=""/>
    <s v=""/>
    <m/>
    <s v=""/>
    <s v=""/>
    <s v=""/>
  </r>
  <r>
    <x v="2"/>
    <n v="2801"/>
    <m/>
    <x v="6"/>
    <x v="3"/>
    <m/>
    <m/>
    <s v=""/>
    <m/>
    <m/>
    <s v=""/>
    <m/>
    <s v=""/>
    <m/>
    <s v=""/>
    <m/>
    <s v=""/>
    <m/>
    <m/>
    <m/>
    <m/>
    <s v=""/>
    <n v="0"/>
    <s v=""/>
    <n v="0"/>
    <s v=""/>
    <s v=""/>
    <s v=""/>
    <m/>
    <s v=""/>
    <s v=""/>
    <s v=""/>
  </r>
  <r>
    <x v="2"/>
    <n v="2802"/>
    <m/>
    <x v="6"/>
    <x v="3"/>
    <m/>
    <m/>
    <s v=""/>
    <m/>
    <m/>
    <s v=""/>
    <m/>
    <s v=""/>
    <m/>
    <s v=""/>
    <m/>
    <s v=""/>
    <m/>
    <m/>
    <m/>
    <m/>
    <s v=""/>
    <n v="0"/>
    <s v=""/>
    <n v="0"/>
    <s v=""/>
    <s v=""/>
    <s v=""/>
    <m/>
    <s v=""/>
    <s v=""/>
    <s v=""/>
  </r>
  <r>
    <x v="2"/>
    <n v="2803"/>
    <m/>
    <x v="6"/>
    <x v="3"/>
    <m/>
    <m/>
    <s v=""/>
    <m/>
    <m/>
    <s v=""/>
    <m/>
    <s v=""/>
    <m/>
    <s v=""/>
    <m/>
    <s v=""/>
    <m/>
    <m/>
    <m/>
    <m/>
    <s v=""/>
    <n v="0"/>
    <s v=""/>
    <n v="0"/>
    <s v=""/>
    <s v=""/>
    <s v=""/>
    <m/>
    <s v=""/>
    <s v=""/>
    <s v=""/>
  </r>
  <r>
    <x v="2"/>
    <n v="2804"/>
    <m/>
    <x v="6"/>
    <x v="3"/>
    <m/>
    <m/>
    <s v=""/>
    <m/>
    <m/>
    <s v=""/>
    <m/>
    <s v=""/>
    <m/>
    <s v=""/>
    <m/>
    <s v=""/>
    <m/>
    <m/>
    <m/>
    <m/>
    <s v=""/>
    <n v="0"/>
    <s v=""/>
    <n v="0"/>
    <s v=""/>
    <s v=""/>
    <s v=""/>
    <m/>
    <s v=""/>
    <s v=""/>
    <s v=""/>
  </r>
  <r>
    <x v="2"/>
    <n v="2805"/>
    <m/>
    <x v="6"/>
    <x v="3"/>
    <m/>
    <m/>
    <s v=""/>
    <m/>
    <m/>
    <s v=""/>
    <m/>
    <s v=""/>
    <m/>
    <s v=""/>
    <m/>
    <s v=""/>
    <m/>
    <m/>
    <m/>
    <m/>
    <s v=""/>
    <n v="0"/>
    <s v=""/>
    <n v="0"/>
    <s v=""/>
    <s v=""/>
    <s v=""/>
    <m/>
    <s v=""/>
    <s v=""/>
    <s v=""/>
  </r>
  <r>
    <x v="2"/>
    <n v="2806"/>
    <m/>
    <x v="6"/>
    <x v="3"/>
    <m/>
    <m/>
    <s v=""/>
    <m/>
    <m/>
    <s v=""/>
    <m/>
    <s v=""/>
    <m/>
    <s v=""/>
    <m/>
    <s v=""/>
    <m/>
    <m/>
    <m/>
    <m/>
    <s v=""/>
    <n v="0"/>
    <s v=""/>
    <n v="0"/>
    <s v=""/>
    <s v=""/>
    <s v=""/>
    <m/>
    <s v=""/>
    <s v=""/>
    <s v=""/>
  </r>
  <r>
    <x v="2"/>
    <n v="2807"/>
    <m/>
    <x v="6"/>
    <x v="3"/>
    <m/>
    <m/>
    <s v=""/>
    <m/>
    <m/>
    <s v=""/>
    <m/>
    <s v=""/>
    <m/>
    <s v=""/>
    <m/>
    <s v=""/>
    <m/>
    <m/>
    <m/>
    <m/>
    <s v=""/>
    <n v="0"/>
    <s v=""/>
    <n v="0"/>
    <s v=""/>
    <s v=""/>
    <s v=""/>
    <m/>
    <s v=""/>
    <s v=""/>
    <s v=""/>
  </r>
  <r>
    <x v="2"/>
    <n v="2808"/>
    <m/>
    <x v="6"/>
    <x v="3"/>
    <m/>
    <m/>
    <s v=""/>
    <m/>
    <m/>
    <s v=""/>
    <m/>
    <s v=""/>
    <m/>
    <s v=""/>
    <m/>
    <s v=""/>
    <m/>
    <m/>
    <m/>
    <m/>
    <s v=""/>
    <n v="0"/>
    <s v=""/>
    <n v="0"/>
    <s v=""/>
    <s v=""/>
    <s v=""/>
    <m/>
    <s v=""/>
    <s v=""/>
    <s v=""/>
  </r>
  <r>
    <x v="2"/>
    <n v="2809"/>
    <m/>
    <x v="6"/>
    <x v="3"/>
    <m/>
    <m/>
    <s v=""/>
    <m/>
    <m/>
    <s v=""/>
    <m/>
    <s v=""/>
    <m/>
    <s v=""/>
    <m/>
    <s v=""/>
    <m/>
    <m/>
    <m/>
    <m/>
    <s v=""/>
    <n v="0"/>
    <s v=""/>
    <n v="0"/>
    <s v=""/>
    <s v=""/>
    <s v=""/>
    <m/>
    <s v=""/>
    <s v=""/>
    <s v=""/>
  </r>
  <r>
    <x v="2"/>
    <n v="2810"/>
    <m/>
    <x v="6"/>
    <x v="3"/>
    <m/>
    <m/>
    <s v=""/>
    <m/>
    <m/>
    <s v=""/>
    <m/>
    <s v=""/>
    <m/>
    <s v=""/>
    <m/>
    <s v=""/>
    <m/>
    <m/>
    <m/>
    <m/>
    <s v=""/>
    <n v="0"/>
    <s v=""/>
    <n v="0"/>
    <s v=""/>
    <s v=""/>
    <s v=""/>
    <m/>
    <s v=""/>
    <s v=""/>
    <s v=""/>
  </r>
  <r>
    <x v="2"/>
    <n v="2811"/>
    <m/>
    <x v="6"/>
    <x v="3"/>
    <m/>
    <m/>
    <s v=""/>
    <m/>
    <m/>
    <s v=""/>
    <m/>
    <s v=""/>
    <m/>
    <s v=""/>
    <m/>
    <s v=""/>
    <m/>
    <m/>
    <m/>
    <m/>
    <s v=""/>
    <n v="0"/>
    <s v=""/>
    <n v="0"/>
    <s v=""/>
    <s v=""/>
    <s v=""/>
    <m/>
    <s v=""/>
    <s v=""/>
    <s v=""/>
  </r>
  <r>
    <x v="2"/>
    <n v="2812"/>
    <m/>
    <x v="6"/>
    <x v="3"/>
    <m/>
    <m/>
    <s v=""/>
    <m/>
    <m/>
    <s v=""/>
    <m/>
    <s v=""/>
    <m/>
    <s v=""/>
    <m/>
    <s v=""/>
    <m/>
    <m/>
    <m/>
    <m/>
    <s v=""/>
    <n v="0"/>
    <s v=""/>
    <n v="0"/>
    <s v=""/>
    <s v=""/>
    <s v=""/>
    <m/>
    <s v=""/>
    <s v=""/>
    <s v=""/>
  </r>
  <r>
    <x v="2"/>
    <n v="2813"/>
    <m/>
    <x v="6"/>
    <x v="3"/>
    <m/>
    <m/>
    <s v=""/>
    <m/>
    <m/>
    <s v=""/>
    <m/>
    <s v=""/>
    <m/>
    <s v=""/>
    <m/>
    <s v=""/>
    <m/>
    <m/>
    <m/>
    <m/>
    <s v=""/>
    <n v="0"/>
    <s v=""/>
    <n v="0"/>
    <s v=""/>
    <s v=""/>
    <s v=""/>
    <m/>
    <s v=""/>
    <s v=""/>
    <s v=""/>
  </r>
  <r>
    <x v="2"/>
    <n v="2814"/>
    <m/>
    <x v="6"/>
    <x v="3"/>
    <m/>
    <m/>
    <s v=""/>
    <m/>
    <m/>
    <s v=""/>
    <m/>
    <s v=""/>
    <m/>
    <s v=""/>
    <m/>
    <s v=""/>
    <m/>
    <m/>
    <m/>
    <m/>
    <s v=""/>
    <n v="0"/>
    <s v=""/>
    <n v="0"/>
    <s v=""/>
    <s v=""/>
    <s v=""/>
    <m/>
    <s v=""/>
    <s v=""/>
    <s v=""/>
  </r>
  <r>
    <x v="2"/>
    <n v="2815"/>
    <m/>
    <x v="6"/>
    <x v="3"/>
    <m/>
    <m/>
    <s v=""/>
    <m/>
    <m/>
    <s v=""/>
    <m/>
    <s v=""/>
    <m/>
    <s v=""/>
    <m/>
    <s v=""/>
    <m/>
    <m/>
    <m/>
    <m/>
    <s v=""/>
    <n v="0"/>
    <s v=""/>
    <n v="0"/>
    <s v=""/>
    <s v=""/>
    <s v=""/>
    <m/>
    <s v=""/>
    <s v=""/>
    <s v=""/>
  </r>
  <r>
    <x v="2"/>
    <n v="2816"/>
    <m/>
    <x v="6"/>
    <x v="3"/>
    <m/>
    <m/>
    <s v=""/>
    <m/>
    <m/>
    <s v=""/>
    <m/>
    <s v=""/>
    <m/>
    <s v=""/>
    <m/>
    <s v=""/>
    <m/>
    <m/>
    <m/>
    <m/>
    <s v=""/>
    <n v="0"/>
    <s v=""/>
    <n v="0"/>
    <s v=""/>
    <s v=""/>
    <s v=""/>
    <m/>
    <s v=""/>
    <s v=""/>
    <s v=""/>
  </r>
  <r>
    <x v="2"/>
    <n v="2817"/>
    <m/>
    <x v="6"/>
    <x v="3"/>
    <m/>
    <m/>
    <s v=""/>
    <m/>
    <m/>
    <s v=""/>
    <m/>
    <s v=""/>
    <m/>
    <s v=""/>
    <m/>
    <s v=""/>
    <m/>
    <m/>
    <m/>
    <m/>
    <s v=""/>
    <n v="0"/>
    <s v=""/>
    <n v="0"/>
    <s v=""/>
    <s v=""/>
    <s v=""/>
    <m/>
    <s v=""/>
    <s v=""/>
    <s v=""/>
  </r>
  <r>
    <x v="2"/>
    <n v="2818"/>
    <m/>
    <x v="6"/>
    <x v="3"/>
    <m/>
    <m/>
    <s v=""/>
    <m/>
    <m/>
    <s v=""/>
    <m/>
    <s v=""/>
    <m/>
    <s v=""/>
    <m/>
    <s v=""/>
    <m/>
    <m/>
    <m/>
    <m/>
    <s v=""/>
    <n v="0"/>
    <s v=""/>
    <n v="0"/>
    <s v=""/>
    <s v=""/>
    <s v=""/>
    <m/>
    <s v=""/>
    <s v=""/>
    <s v=""/>
  </r>
  <r>
    <x v="2"/>
    <n v="2819"/>
    <m/>
    <x v="6"/>
    <x v="3"/>
    <m/>
    <m/>
    <s v=""/>
    <m/>
    <m/>
    <s v=""/>
    <m/>
    <s v=""/>
    <m/>
    <s v=""/>
    <m/>
    <s v=""/>
    <m/>
    <m/>
    <m/>
    <m/>
    <s v=""/>
    <n v="0"/>
    <s v=""/>
    <n v="0"/>
    <s v=""/>
    <s v=""/>
    <s v=""/>
    <m/>
    <s v=""/>
    <s v=""/>
    <s v=""/>
  </r>
  <r>
    <x v="2"/>
    <n v="2820"/>
    <m/>
    <x v="6"/>
    <x v="3"/>
    <m/>
    <m/>
    <s v=""/>
    <m/>
    <m/>
    <s v=""/>
    <m/>
    <s v=""/>
    <m/>
    <s v=""/>
    <m/>
    <s v=""/>
    <m/>
    <m/>
    <m/>
    <m/>
    <s v=""/>
    <n v="0"/>
    <s v=""/>
    <n v="0"/>
    <s v=""/>
    <s v=""/>
    <s v=""/>
    <m/>
    <s v=""/>
    <s v=""/>
    <s v=""/>
  </r>
  <r>
    <x v="2"/>
    <n v="2821"/>
    <m/>
    <x v="6"/>
    <x v="3"/>
    <m/>
    <m/>
    <s v=""/>
    <m/>
    <m/>
    <s v=""/>
    <m/>
    <s v=""/>
    <m/>
    <s v=""/>
    <m/>
    <s v=""/>
    <m/>
    <m/>
    <m/>
    <m/>
    <s v=""/>
    <n v="0"/>
    <s v=""/>
    <n v="0"/>
    <s v=""/>
    <s v=""/>
    <s v=""/>
    <m/>
    <s v=""/>
    <s v=""/>
    <s v=""/>
  </r>
  <r>
    <x v="2"/>
    <n v="2822"/>
    <m/>
    <x v="6"/>
    <x v="3"/>
    <m/>
    <m/>
    <s v=""/>
    <m/>
    <m/>
    <s v=""/>
    <m/>
    <s v=""/>
    <m/>
    <s v=""/>
    <m/>
    <s v=""/>
    <m/>
    <m/>
    <m/>
    <m/>
    <s v=""/>
    <n v="0"/>
    <s v=""/>
    <n v="0"/>
    <s v=""/>
    <s v=""/>
    <s v=""/>
    <m/>
    <s v=""/>
    <s v=""/>
    <s v=""/>
  </r>
  <r>
    <x v="2"/>
    <n v="2823"/>
    <m/>
    <x v="6"/>
    <x v="3"/>
    <m/>
    <m/>
    <s v=""/>
    <m/>
    <m/>
    <s v=""/>
    <m/>
    <s v=""/>
    <m/>
    <s v=""/>
    <m/>
    <s v=""/>
    <m/>
    <m/>
    <m/>
    <m/>
    <s v=""/>
    <n v="0"/>
    <s v=""/>
    <n v="0"/>
    <s v=""/>
    <s v=""/>
    <s v=""/>
    <m/>
    <s v=""/>
    <s v=""/>
    <s v=""/>
  </r>
  <r>
    <x v="2"/>
    <n v="2824"/>
    <m/>
    <x v="6"/>
    <x v="3"/>
    <m/>
    <m/>
    <s v=""/>
    <m/>
    <m/>
    <s v=""/>
    <m/>
    <s v=""/>
    <m/>
    <s v=""/>
    <m/>
    <s v=""/>
    <m/>
    <m/>
    <m/>
    <m/>
    <s v=""/>
    <n v="0"/>
    <s v=""/>
    <n v="0"/>
    <s v=""/>
    <s v=""/>
    <s v=""/>
    <m/>
    <s v=""/>
    <s v=""/>
    <s v=""/>
  </r>
  <r>
    <x v="2"/>
    <n v="2825"/>
    <m/>
    <x v="6"/>
    <x v="3"/>
    <m/>
    <m/>
    <s v=""/>
    <m/>
    <m/>
    <s v=""/>
    <m/>
    <s v=""/>
    <m/>
    <s v=""/>
    <m/>
    <s v=""/>
    <m/>
    <m/>
    <m/>
    <m/>
    <s v=""/>
    <n v="0"/>
    <s v=""/>
    <n v="0"/>
    <s v=""/>
    <s v=""/>
    <s v=""/>
    <m/>
    <s v=""/>
    <s v=""/>
    <s v=""/>
  </r>
  <r>
    <x v="2"/>
    <n v="2826"/>
    <m/>
    <x v="6"/>
    <x v="3"/>
    <m/>
    <m/>
    <s v=""/>
    <m/>
    <m/>
    <s v=""/>
    <m/>
    <s v=""/>
    <m/>
    <s v=""/>
    <m/>
    <s v=""/>
    <m/>
    <m/>
    <m/>
    <m/>
    <s v=""/>
    <n v="0"/>
    <s v=""/>
    <n v="0"/>
    <s v=""/>
    <s v=""/>
    <s v=""/>
    <m/>
    <s v=""/>
    <s v=""/>
    <s v=""/>
  </r>
  <r>
    <x v="2"/>
    <n v="2827"/>
    <m/>
    <x v="6"/>
    <x v="3"/>
    <m/>
    <m/>
    <s v=""/>
    <m/>
    <m/>
    <s v=""/>
    <m/>
    <s v=""/>
    <m/>
    <s v=""/>
    <m/>
    <s v=""/>
    <m/>
    <m/>
    <m/>
    <m/>
    <s v=""/>
    <n v="0"/>
    <s v=""/>
    <n v="0"/>
    <s v=""/>
    <s v=""/>
    <s v=""/>
    <m/>
    <s v=""/>
    <s v=""/>
    <s v=""/>
  </r>
  <r>
    <x v="2"/>
    <n v="2828"/>
    <m/>
    <x v="6"/>
    <x v="3"/>
    <m/>
    <m/>
    <s v=""/>
    <m/>
    <m/>
    <s v=""/>
    <m/>
    <s v=""/>
    <m/>
    <s v=""/>
    <m/>
    <s v=""/>
    <m/>
    <m/>
    <m/>
    <m/>
    <s v=""/>
    <n v="0"/>
    <s v=""/>
    <n v="0"/>
    <s v=""/>
    <s v=""/>
    <s v=""/>
    <m/>
    <s v=""/>
    <s v=""/>
    <s v=""/>
  </r>
  <r>
    <x v="2"/>
    <n v="2829"/>
    <m/>
    <x v="6"/>
    <x v="3"/>
    <m/>
    <m/>
    <s v=""/>
    <m/>
    <m/>
    <s v=""/>
    <m/>
    <s v=""/>
    <m/>
    <s v=""/>
    <m/>
    <s v=""/>
    <m/>
    <m/>
    <m/>
    <m/>
    <s v=""/>
    <n v="0"/>
    <s v=""/>
    <n v="0"/>
    <s v=""/>
    <s v=""/>
    <s v=""/>
    <m/>
    <s v=""/>
    <s v=""/>
    <s v=""/>
  </r>
  <r>
    <x v="2"/>
    <n v="2830"/>
    <m/>
    <x v="6"/>
    <x v="3"/>
    <m/>
    <m/>
    <s v=""/>
    <m/>
    <m/>
    <s v=""/>
    <m/>
    <s v=""/>
    <m/>
    <s v=""/>
    <m/>
    <s v=""/>
    <m/>
    <m/>
    <m/>
    <m/>
    <s v=""/>
    <n v="0"/>
    <s v=""/>
    <n v="0"/>
    <s v=""/>
    <s v=""/>
    <s v=""/>
    <m/>
    <s v=""/>
    <s v=""/>
    <s v=""/>
  </r>
  <r>
    <x v="2"/>
    <n v="2831"/>
    <m/>
    <x v="6"/>
    <x v="3"/>
    <m/>
    <m/>
    <s v=""/>
    <m/>
    <m/>
    <s v=""/>
    <m/>
    <s v=""/>
    <m/>
    <s v=""/>
    <m/>
    <s v=""/>
    <m/>
    <m/>
    <m/>
    <m/>
    <s v=""/>
    <n v="0"/>
    <s v=""/>
    <n v="0"/>
    <s v=""/>
    <s v=""/>
    <s v=""/>
    <m/>
    <s v=""/>
    <s v=""/>
    <s v=""/>
  </r>
  <r>
    <x v="2"/>
    <n v="2832"/>
    <m/>
    <x v="6"/>
    <x v="3"/>
    <m/>
    <m/>
    <s v=""/>
    <m/>
    <m/>
    <s v=""/>
    <m/>
    <s v=""/>
    <m/>
    <s v=""/>
    <m/>
    <s v=""/>
    <m/>
    <m/>
    <m/>
    <m/>
    <s v=""/>
    <n v="0"/>
    <s v=""/>
    <n v="0"/>
    <s v=""/>
    <s v=""/>
    <s v=""/>
    <m/>
    <s v=""/>
    <s v=""/>
    <s v=""/>
  </r>
  <r>
    <x v="2"/>
    <n v="2833"/>
    <m/>
    <x v="6"/>
    <x v="3"/>
    <m/>
    <m/>
    <s v=""/>
    <m/>
    <m/>
    <s v=""/>
    <m/>
    <s v=""/>
    <m/>
    <s v=""/>
    <m/>
    <s v=""/>
    <m/>
    <m/>
    <m/>
    <m/>
    <s v=""/>
    <n v="0"/>
    <s v=""/>
    <n v="0"/>
    <s v=""/>
    <s v=""/>
    <s v=""/>
    <m/>
    <s v=""/>
    <s v=""/>
    <s v=""/>
  </r>
  <r>
    <x v="2"/>
    <n v="2834"/>
    <m/>
    <x v="6"/>
    <x v="3"/>
    <m/>
    <m/>
    <s v=""/>
    <m/>
    <m/>
    <s v=""/>
    <m/>
    <s v=""/>
    <m/>
    <s v=""/>
    <m/>
    <s v=""/>
    <m/>
    <m/>
    <m/>
    <m/>
    <s v=""/>
    <n v="0"/>
    <s v=""/>
    <n v="0"/>
    <s v=""/>
    <s v=""/>
    <s v=""/>
    <m/>
    <s v=""/>
    <s v=""/>
    <s v=""/>
  </r>
  <r>
    <x v="2"/>
    <n v="2835"/>
    <m/>
    <x v="6"/>
    <x v="3"/>
    <m/>
    <m/>
    <s v=""/>
    <m/>
    <m/>
    <s v=""/>
    <m/>
    <s v=""/>
    <m/>
    <s v=""/>
    <m/>
    <s v=""/>
    <m/>
    <m/>
    <m/>
    <m/>
    <s v=""/>
    <n v="0"/>
    <s v=""/>
    <n v="0"/>
    <s v=""/>
    <s v=""/>
    <s v=""/>
    <m/>
    <s v=""/>
    <s v=""/>
    <s v=""/>
  </r>
  <r>
    <x v="2"/>
    <n v="2836"/>
    <m/>
    <x v="6"/>
    <x v="3"/>
    <m/>
    <m/>
    <s v=""/>
    <m/>
    <m/>
    <s v=""/>
    <m/>
    <s v=""/>
    <m/>
    <s v=""/>
    <m/>
    <s v=""/>
    <m/>
    <m/>
    <m/>
    <m/>
    <s v=""/>
    <n v="0"/>
    <s v=""/>
    <n v="0"/>
    <s v=""/>
    <s v=""/>
    <s v=""/>
    <m/>
    <s v=""/>
    <s v=""/>
    <s v=""/>
  </r>
  <r>
    <x v="2"/>
    <n v="2837"/>
    <m/>
    <x v="6"/>
    <x v="3"/>
    <m/>
    <m/>
    <s v=""/>
    <m/>
    <m/>
    <s v=""/>
    <m/>
    <s v=""/>
    <m/>
    <s v=""/>
    <m/>
    <s v=""/>
    <m/>
    <m/>
    <m/>
    <m/>
    <s v=""/>
    <n v="0"/>
    <s v=""/>
    <n v="0"/>
    <s v=""/>
    <s v=""/>
    <s v=""/>
    <m/>
    <s v=""/>
    <s v=""/>
    <s v=""/>
  </r>
  <r>
    <x v="2"/>
    <n v="2838"/>
    <m/>
    <x v="6"/>
    <x v="3"/>
    <m/>
    <m/>
    <s v=""/>
    <m/>
    <m/>
    <s v=""/>
    <m/>
    <s v=""/>
    <m/>
    <s v=""/>
    <m/>
    <s v=""/>
    <m/>
    <m/>
    <m/>
    <m/>
    <s v=""/>
    <n v="0"/>
    <s v=""/>
    <n v="0"/>
    <s v=""/>
    <s v=""/>
    <s v=""/>
    <m/>
    <s v=""/>
    <s v=""/>
    <s v=""/>
  </r>
  <r>
    <x v="2"/>
    <n v="2839"/>
    <m/>
    <x v="6"/>
    <x v="3"/>
    <m/>
    <m/>
    <s v=""/>
    <m/>
    <m/>
    <s v=""/>
    <m/>
    <s v=""/>
    <m/>
    <s v=""/>
    <m/>
    <s v=""/>
    <m/>
    <m/>
    <m/>
    <m/>
    <s v=""/>
    <n v="0"/>
    <s v=""/>
    <n v="0"/>
    <s v=""/>
    <s v=""/>
    <s v=""/>
    <m/>
    <s v=""/>
    <s v=""/>
    <s v=""/>
  </r>
  <r>
    <x v="2"/>
    <n v="2840"/>
    <m/>
    <x v="6"/>
    <x v="3"/>
    <m/>
    <m/>
    <s v=""/>
    <m/>
    <m/>
    <s v=""/>
    <m/>
    <s v=""/>
    <m/>
    <s v=""/>
    <m/>
    <s v=""/>
    <m/>
    <m/>
    <m/>
    <m/>
    <s v=""/>
    <n v="0"/>
    <s v=""/>
    <n v="0"/>
    <s v=""/>
    <s v=""/>
    <s v=""/>
    <m/>
    <s v=""/>
    <s v=""/>
    <s v=""/>
  </r>
  <r>
    <x v="2"/>
    <n v="2841"/>
    <m/>
    <x v="6"/>
    <x v="3"/>
    <m/>
    <m/>
    <s v=""/>
    <m/>
    <m/>
    <s v=""/>
    <m/>
    <s v=""/>
    <m/>
    <s v=""/>
    <m/>
    <s v=""/>
    <m/>
    <m/>
    <m/>
    <m/>
    <s v=""/>
    <n v="0"/>
    <s v=""/>
    <n v="0"/>
    <s v=""/>
    <s v=""/>
    <s v=""/>
    <m/>
    <s v=""/>
    <s v=""/>
    <s v=""/>
  </r>
  <r>
    <x v="2"/>
    <n v="2842"/>
    <m/>
    <x v="6"/>
    <x v="3"/>
    <m/>
    <m/>
    <s v=""/>
    <m/>
    <m/>
    <s v=""/>
    <m/>
    <s v=""/>
    <m/>
    <s v=""/>
    <m/>
    <s v=""/>
    <m/>
    <m/>
    <m/>
    <m/>
    <s v=""/>
    <n v="0"/>
    <s v=""/>
    <n v="0"/>
    <s v=""/>
    <s v=""/>
    <s v=""/>
    <m/>
    <s v=""/>
    <s v=""/>
    <s v=""/>
  </r>
  <r>
    <x v="2"/>
    <n v="2843"/>
    <m/>
    <x v="6"/>
    <x v="3"/>
    <m/>
    <m/>
    <s v=""/>
    <m/>
    <m/>
    <s v=""/>
    <m/>
    <s v=""/>
    <m/>
    <s v=""/>
    <m/>
    <s v=""/>
    <m/>
    <m/>
    <m/>
    <m/>
    <s v=""/>
    <n v="0"/>
    <s v=""/>
    <n v="0"/>
    <s v=""/>
    <s v=""/>
    <s v=""/>
    <m/>
    <s v=""/>
    <s v=""/>
    <s v=""/>
  </r>
  <r>
    <x v="2"/>
    <n v="2844"/>
    <m/>
    <x v="6"/>
    <x v="3"/>
    <m/>
    <m/>
    <s v=""/>
    <m/>
    <m/>
    <s v=""/>
    <m/>
    <s v=""/>
    <m/>
    <s v=""/>
    <m/>
    <s v=""/>
    <m/>
    <m/>
    <m/>
    <m/>
    <s v=""/>
    <n v="0"/>
    <s v=""/>
    <n v="0"/>
    <s v=""/>
    <s v=""/>
    <s v=""/>
    <m/>
    <s v=""/>
    <s v=""/>
    <s v=""/>
  </r>
  <r>
    <x v="2"/>
    <n v="2845"/>
    <m/>
    <x v="6"/>
    <x v="3"/>
    <m/>
    <m/>
    <s v=""/>
    <m/>
    <m/>
    <s v=""/>
    <m/>
    <s v=""/>
    <m/>
    <s v=""/>
    <m/>
    <s v=""/>
    <m/>
    <m/>
    <m/>
    <m/>
    <s v=""/>
    <n v="0"/>
    <s v=""/>
    <n v="0"/>
    <s v=""/>
    <s v=""/>
    <s v=""/>
    <m/>
    <s v=""/>
    <s v=""/>
    <s v=""/>
  </r>
  <r>
    <x v="2"/>
    <n v="2846"/>
    <m/>
    <x v="6"/>
    <x v="3"/>
    <m/>
    <m/>
    <s v=""/>
    <m/>
    <m/>
    <s v=""/>
    <m/>
    <s v=""/>
    <m/>
    <s v=""/>
    <m/>
    <s v=""/>
    <m/>
    <m/>
    <m/>
    <m/>
    <s v=""/>
    <n v="0"/>
    <s v=""/>
    <n v="0"/>
    <s v=""/>
    <s v=""/>
    <s v=""/>
    <m/>
    <s v=""/>
    <s v=""/>
    <s v=""/>
  </r>
  <r>
    <x v="2"/>
    <n v="2847"/>
    <m/>
    <x v="6"/>
    <x v="3"/>
    <m/>
    <m/>
    <s v=""/>
    <m/>
    <m/>
    <s v=""/>
    <m/>
    <s v=""/>
    <m/>
    <s v=""/>
    <m/>
    <s v=""/>
    <m/>
    <m/>
    <m/>
    <m/>
    <s v=""/>
    <n v="0"/>
    <s v=""/>
    <n v="0"/>
    <s v=""/>
    <s v=""/>
    <s v=""/>
    <m/>
    <s v=""/>
    <s v=""/>
    <s v=""/>
  </r>
  <r>
    <x v="2"/>
    <n v="2848"/>
    <m/>
    <x v="6"/>
    <x v="3"/>
    <m/>
    <m/>
    <s v=""/>
    <m/>
    <m/>
    <s v=""/>
    <m/>
    <s v=""/>
    <m/>
    <s v=""/>
    <m/>
    <s v=""/>
    <m/>
    <m/>
    <m/>
    <m/>
    <s v=""/>
    <n v="0"/>
    <s v=""/>
    <n v="0"/>
    <s v=""/>
    <s v=""/>
    <s v=""/>
    <m/>
    <s v=""/>
    <s v=""/>
    <s v=""/>
  </r>
  <r>
    <x v="2"/>
    <n v="2849"/>
    <m/>
    <x v="6"/>
    <x v="3"/>
    <m/>
    <m/>
    <s v=""/>
    <m/>
    <m/>
    <s v=""/>
    <m/>
    <s v=""/>
    <m/>
    <s v=""/>
    <m/>
    <s v=""/>
    <m/>
    <m/>
    <m/>
    <m/>
    <s v=""/>
    <n v="0"/>
    <s v=""/>
    <n v="0"/>
    <s v=""/>
    <s v=""/>
    <s v=""/>
    <m/>
    <s v=""/>
    <s v=""/>
    <s v=""/>
  </r>
  <r>
    <x v="2"/>
    <n v="2850"/>
    <m/>
    <x v="6"/>
    <x v="3"/>
    <m/>
    <m/>
    <s v=""/>
    <m/>
    <m/>
    <s v=""/>
    <m/>
    <s v=""/>
    <m/>
    <s v=""/>
    <m/>
    <s v=""/>
    <m/>
    <m/>
    <m/>
    <m/>
    <s v=""/>
    <n v="0"/>
    <s v=""/>
    <n v="0"/>
    <s v=""/>
    <s v=""/>
    <s v=""/>
    <m/>
    <s v=""/>
    <s v=""/>
    <s v=""/>
  </r>
  <r>
    <x v="2"/>
    <n v="2851"/>
    <m/>
    <x v="6"/>
    <x v="3"/>
    <m/>
    <m/>
    <s v=""/>
    <m/>
    <m/>
    <s v=""/>
    <m/>
    <s v=""/>
    <m/>
    <s v=""/>
    <m/>
    <s v=""/>
    <m/>
    <m/>
    <m/>
    <m/>
    <s v=""/>
    <n v="0"/>
    <s v=""/>
    <n v="0"/>
    <s v=""/>
    <s v=""/>
    <s v=""/>
    <m/>
    <s v=""/>
    <s v=""/>
    <s v=""/>
  </r>
  <r>
    <x v="2"/>
    <n v="2852"/>
    <m/>
    <x v="6"/>
    <x v="3"/>
    <m/>
    <m/>
    <s v=""/>
    <m/>
    <m/>
    <s v=""/>
    <m/>
    <s v=""/>
    <m/>
    <s v=""/>
    <m/>
    <s v=""/>
    <m/>
    <m/>
    <m/>
    <m/>
    <s v=""/>
    <n v="0"/>
    <s v=""/>
    <n v="0"/>
    <s v=""/>
    <s v=""/>
    <s v=""/>
    <m/>
    <s v=""/>
    <s v=""/>
    <s v=""/>
  </r>
  <r>
    <x v="2"/>
    <n v="2853"/>
    <m/>
    <x v="6"/>
    <x v="3"/>
    <m/>
    <m/>
    <s v=""/>
    <m/>
    <m/>
    <s v=""/>
    <m/>
    <s v=""/>
    <m/>
    <s v=""/>
    <m/>
    <s v=""/>
    <m/>
    <m/>
    <m/>
    <m/>
    <s v=""/>
    <n v="0"/>
    <s v=""/>
    <n v="0"/>
    <s v=""/>
    <s v=""/>
    <s v=""/>
    <m/>
    <s v=""/>
    <s v=""/>
    <s v=""/>
  </r>
  <r>
    <x v="2"/>
    <n v="2854"/>
    <m/>
    <x v="6"/>
    <x v="3"/>
    <m/>
    <m/>
    <s v=""/>
    <m/>
    <m/>
    <s v=""/>
    <m/>
    <s v=""/>
    <m/>
    <s v=""/>
    <m/>
    <s v=""/>
    <m/>
    <m/>
    <m/>
    <m/>
    <s v=""/>
    <n v="0"/>
    <s v=""/>
    <n v="0"/>
    <s v=""/>
    <s v=""/>
    <s v=""/>
    <m/>
    <s v=""/>
    <s v=""/>
    <s v=""/>
  </r>
  <r>
    <x v="2"/>
    <n v="2855"/>
    <m/>
    <x v="6"/>
    <x v="3"/>
    <m/>
    <m/>
    <s v=""/>
    <m/>
    <m/>
    <s v=""/>
    <m/>
    <s v=""/>
    <m/>
    <s v=""/>
    <m/>
    <s v=""/>
    <m/>
    <m/>
    <m/>
    <m/>
    <s v=""/>
    <n v="0"/>
    <s v=""/>
    <n v="0"/>
    <s v=""/>
    <s v=""/>
    <s v=""/>
    <m/>
    <s v=""/>
    <s v=""/>
    <s v=""/>
  </r>
  <r>
    <x v="2"/>
    <n v="2856"/>
    <m/>
    <x v="6"/>
    <x v="3"/>
    <m/>
    <m/>
    <s v=""/>
    <m/>
    <m/>
    <s v=""/>
    <m/>
    <s v=""/>
    <m/>
    <s v=""/>
    <m/>
    <s v=""/>
    <m/>
    <m/>
    <m/>
    <m/>
    <s v=""/>
    <n v="0"/>
    <s v=""/>
    <n v="0"/>
    <s v=""/>
    <s v=""/>
    <s v=""/>
    <m/>
    <s v=""/>
    <s v=""/>
    <s v=""/>
  </r>
  <r>
    <x v="2"/>
    <n v="2857"/>
    <m/>
    <x v="6"/>
    <x v="3"/>
    <m/>
    <m/>
    <s v=""/>
    <m/>
    <m/>
    <s v=""/>
    <m/>
    <s v=""/>
    <m/>
    <s v=""/>
    <m/>
    <s v=""/>
    <m/>
    <m/>
    <m/>
    <m/>
    <s v=""/>
    <n v="0"/>
    <s v=""/>
    <n v="0"/>
    <s v=""/>
    <s v=""/>
    <s v=""/>
    <m/>
    <s v=""/>
    <s v=""/>
    <s v=""/>
  </r>
  <r>
    <x v="2"/>
    <n v="2858"/>
    <m/>
    <x v="6"/>
    <x v="3"/>
    <m/>
    <m/>
    <s v=""/>
    <m/>
    <m/>
    <s v=""/>
    <m/>
    <s v=""/>
    <m/>
    <s v=""/>
    <m/>
    <s v=""/>
    <m/>
    <m/>
    <m/>
    <m/>
    <s v=""/>
    <n v="0"/>
    <s v=""/>
    <n v="0"/>
    <s v=""/>
    <s v=""/>
    <s v=""/>
    <m/>
    <s v=""/>
    <s v=""/>
    <s v=""/>
  </r>
  <r>
    <x v="2"/>
    <n v="2859"/>
    <m/>
    <x v="6"/>
    <x v="3"/>
    <m/>
    <m/>
    <s v=""/>
    <m/>
    <m/>
    <s v=""/>
    <m/>
    <s v=""/>
    <m/>
    <s v=""/>
    <m/>
    <s v=""/>
    <m/>
    <m/>
    <m/>
    <m/>
    <s v=""/>
    <n v="0"/>
    <s v=""/>
    <n v="0"/>
    <s v=""/>
    <s v=""/>
    <s v=""/>
    <m/>
    <s v=""/>
    <s v=""/>
    <s v=""/>
  </r>
  <r>
    <x v="2"/>
    <n v="2860"/>
    <m/>
    <x v="6"/>
    <x v="3"/>
    <m/>
    <m/>
    <s v=""/>
    <m/>
    <m/>
    <s v=""/>
    <m/>
    <s v=""/>
    <m/>
    <s v=""/>
    <m/>
    <s v=""/>
    <m/>
    <m/>
    <m/>
    <m/>
    <s v=""/>
    <n v="0"/>
    <s v=""/>
    <n v="0"/>
    <s v=""/>
    <s v=""/>
    <s v=""/>
    <m/>
    <s v=""/>
    <s v=""/>
    <s v=""/>
  </r>
  <r>
    <x v="2"/>
    <n v="2861"/>
    <m/>
    <x v="6"/>
    <x v="3"/>
    <m/>
    <m/>
    <s v=""/>
    <m/>
    <m/>
    <s v=""/>
    <m/>
    <s v=""/>
    <m/>
    <s v=""/>
    <m/>
    <s v=""/>
    <m/>
    <m/>
    <m/>
    <m/>
    <s v=""/>
    <n v="0"/>
    <s v=""/>
    <n v="0"/>
    <s v=""/>
    <s v=""/>
    <s v=""/>
    <m/>
    <s v=""/>
    <s v=""/>
    <s v=""/>
  </r>
  <r>
    <x v="2"/>
    <n v="2862"/>
    <m/>
    <x v="6"/>
    <x v="3"/>
    <m/>
    <m/>
    <s v=""/>
    <m/>
    <m/>
    <s v=""/>
    <m/>
    <s v=""/>
    <m/>
    <s v=""/>
    <m/>
    <s v=""/>
    <m/>
    <m/>
    <m/>
    <m/>
    <s v=""/>
    <n v="0"/>
    <s v=""/>
    <n v="0"/>
    <s v=""/>
    <s v=""/>
    <s v=""/>
    <m/>
    <s v=""/>
    <s v=""/>
    <s v=""/>
  </r>
  <r>
    <x v="2"/>
    <n v="2863"/>
    <m/>
    <x v="6"/>
    <x v="3"/>
    <m/>
    <m/>
    <s v=""/>
    <m/>
    <m/>
    <s v=""/>
    <m/>
    <s v=""/>
    <m/>
    <s v=""/>
    <m/>
    <s v=""/>
    <m/>
    <m/>
    <m/>
    <m/>
    <s v=""/>
    <n v="0"/>
    <s v=""/>
    <n v="0"/>
    <s v=""/>
    <s v=""/>
    <s v=""/>
    <m/>
    <s v=""/>
    <s v=""/>
    <s v=""/>
  </r>
  <r>
    <x v="2"/>
    <n v="2864"/>
    <m/>
    <x v="6"/>
    <x v="3"/>
    <m/>
    <m/>
    <s v=""/>
    <m/>
    <m/>
    <s v=""/>
    <m/>
    <s v=""/>
    <m/>
    <s v=""/>
    <m/>
    <s v=""/>
    <m/>
    <m/>
    <m/>
    <m/>
    <s v=""/>
    <n v="0"/>
    <s v=""/>
    <n v="0"/>
    <s v=""/>
    <s v=""/>
    <s v=""/>
    <m/>
    <s v=""/>
    <s v=""/>
    <s v=""/>
  </r>
  <r>
    <x v="2"/>
    <n v="2865"/>
    <m/>
    <x v="6"/>
    <x v="3"/>
    <m/>
    <m/>
    <s v=""/>
    <m/>
    <m/>
    <s v=""/>
    <m/>
    <s v=""/>
    <m/>
    <s v=""/>
    <m/>
    <s v=""/>
    <m/>
    <m/>
    <m/>
    <m/>
    <s v=""/>
    <n v="0"/>
    <s v=""/>
    <n v="0"/>
    <s v=""/>
    <s v=""/>
    <s v=""/>
    <m/>
    <s v=""/>
    <s v=""/>
    <s v=""/>
  </r>
  <r>
    <x v="2"/>
    <n v="2866"/>
    <m/>
    <x v="6"/>
    <x v="3"/>
    <m/>
    <m/>
    <s v=""/>
    <m/>
    <m/>
    <s v=""/>
    <m/>
    <s v=""/>
    <m/>
    <s v=""/>
    <m/>
    <s v=""/>
    <m/>
    <m/>
    <m/>
    <m/>
    <s v=""/>
    <n v="0"/>
    <s v=""/>
    <n v="0"/>
    <s v=""/>
    <s v=""/>
    <s v=""/>
    <m/>
    <s v=""/>
    <s v=""/>
    <s v=""/>
  </r>
  <r>
    <x v="2"/>
    <n v="2867"/>
    <m/>
    <x v="6"/>
    <x v="3"/>
    <m/>
    <m/>
    <s v=""/>
    <m/>
    <m/>
    <s v=""/>
    <m/>
    <s v=""/>
    <m/>
    <s v=""/>
    <m/>
    <s v=""/>
    <m/>
    <m/>
    <m/>
    <m/>
    <s v=""/>
    <n v="0"/>
    <s v=""/>
    <n v="0"/>
    <s v=""/>
    <s v=""/>
    <s v=""/>
    <m/>
    <s v=""/>
    <s v=""/>
    <s v=""/>
  </r>
  <r>
    <x v="2"/>
    <n v="2868"/>
    <m/>
    <x v="6"/>
    <x v="3"/>
    <m/>
    <m/>
    <s v=""/>
    <m/>
    <m/>
    <s v=""/>
    <m/>
    <s v=""/>
    <m/>
    <s v=""/>
    <m/>
    <s v=""/>
    <m/>
    <m/>
    <m/>
    <m/>
    <s v=""/>
    <n v="0"/>
    <s v=""/>
    <n v="0"/>
    <s v=""/>
    <s v=""/>
    <s v=""/>
    <m/>
    <s v=""/>
    <s v=""/>
    <s v=""/>
  </r>
  <r>
    <x v="2"/>
    <n v="2869"/>
    <m/>
    <x v="6"/>
    <x v="3"/>
    <m/>
    <m/>
    <s v=""/>
    <m/>
    <m/>
    <s v=""/>
    <m/>
    <s v=""/>
    <m/>
    <s v=""/>
    <m/>
    <s v=""/>
    <m/>
    <m/>
    <m/>
    <m/>
    <s v=""/>
    <n v="0"/>
    <s v=""/>
    <n v="0"/>
    <s v=""/>
    <s v=""/>
    <s v=""/>
    <m/>
    <s v=""/>
    <s v=""/>
    <s v=""/>
  </r>
  <r>
    <x v="2"/>
    <n v="2870"/>
    <m/>
    <x v="6"/>
    <x v="3"/>
    <m/>
    <m/>
    <s v=""/>
    <m/>
    <m/>
    <s v=""/>
    <m/>
    <s v=""/>
    <m/>
    <s v=""/>
    <m/>
    <s v=""/>
    <m/>
    <m/>
    <m/>
    <m/>
    <s v=""/>
    <n v="0"/>
    <s v=""/>
    <n v="0"/>
    <s v=""/>
    <s v=""/>
    <s v=""/>
    <m/>
    <s v=""/>
    <s v=""/>
    <s v=""/>
  </r>
  <r>
    <x v="2"/>
    <n v="2871"/>
    <m/>
    <x v="6"/>
    <x v="3"/>
    <m/>
    <m/>
    <s v=""/>
    <m/>
    <m/>
    <s v=""/>
    <m/>
    <s v=""/>
    <m/>
    <s v=""/>
    <m/>
    <s v=""/>
    <m/>
    <m/>
    <m/>
    <m/>
    <s v=""/>
    <n v="0"/>
    <s v=""/>
    <n v="0"/>
    <s v=""/>
    <s v=""/>
    <s v=""/>
    <m/>
    <s v=""/>
    <s v=""/>
    <s v=""/>
  </r>
  <r>
    <x v="2"/>
    <n v="2872"/>
    <m/>
    <x v="6"/>
    <x v="3"/>
    <m/>
    <m/>
    <s v=""/>
    <m/>
    <m/>
    <s v=""/>
    <m/>
    <s v=""/>
    <m/>
    <s v=""/>
    <m/>
    <s v=""/>
    <m/>
    <m/>
    <m/>
    <m/>
    <s v=""/>
    <n v="0"/>
    <s v=""/>
    <n v="0"/>
    <s v=""/>
    <s v=""/>
    <s v=""/>
    <m/>
    <s v=""/>
    <s v=""/>
    <s v=""/>
  </r>
  <r>
    <x v="2"/>
    <n v="2873"/>
    <m/>
    <x v="6"/>
    <x v="3"/>
    <m/>
    <m/>
    <s v=""/>
    <m/>
    <m/>
    <s v=""/>
    <m/>
    <s v=""/>
    <m/>
    <s v=""/>
    <m/>
    <s v=""/>
    <m/>
    <m/>
    <m/>
    <m/>
    <s v=""/>
    <n v="0"/>
    <s v=""/>
    <n v="0"/>
    <s v=""/>
    <s v=""/>
    <s v=""/>
    <m/>
    <s v=""/>
    <s v=""/>
    <s v=""/>
  </r>
  <r>
    <x v="2"/>
    <n v="2874"/>
    <m/>
    <x v="6"/>
    <x v="3"/>
    <m/>
    <m/>
    <s v=""/>
    <m/>
    <m/>
    <s v=""/>
    <m/>
    <s v=""/>
    <m/>
    <s v=""/>
    <m/>
    <s v=""/>
    <m/>
    <m/>
    <m/>
    <m/>
    <s v=""/>
    <n v="0"/>
    <s v=""/>
    <n v="0"/>
    <s v=""/>
    <s v=""/>
    <s v=""/>
    <m/>
    <s v=""/>
    <s v=""/>
    <s v=""/>
  </r>
  <r>
    <x v="2"/>
    <n v="2875"/>
    <m/>
    <x v="6"/>
    <x v="3"/>
    <m/>
    <m/>
    <s v=""/>
    <m/>
    <m/>
    <s v=""/>
    <m/>
    <s v=""/>
    <m/>
    <s v=""/>
    <m/>
    <s v=""/>
    <m/>
    <m/>
    <m/>
    <m/>
    <s v=""/>
    <n v="0"/>
    <s v=""/>
    <n v="0"/>
    <s v=""/>
    <s v=""/>
    <s v=""/>
    <m/>
    <s v=""/>
    <s v=""/>
    <s v=""/>
  </r>
  <r>
    <x v="2"/>
    <n v="2876"/>
    <m/>
    <x v="6"/>
    <x v="3"/>
    <m/>
    <m/>
    <s v=""/>
    <m/>
    <m/>
    <s v=""/>
    <m/>
    <s v=""/>
    <m/>
    <s v=""/>
    <m/>
    <s v=""/>
    <m/>
    <m/>
    <m/>
    <m/>
    <s v=""/>
    <n v="0"/>
    <s v=""/>
    <n v="0"/>
    <s v=""/>
    <s v=""/>
    <s v=""/>
    <m/>
    <s v=""/>
    <s v=""/>
    <s v=""/>
  </r>
  <r>
    <x v="2"/>
    <n v="2877"/>
    <m/>
    <x v="6"/>
    <x v="3"/>
    <m/>
    <m/>
    <s v=""/>
    <m/>
    <m/>
    <s v=""/>
    <m/>
    <s v=""/>
    <m/>
    <s v=""/>
    <m/>
    <s v=""/>
    <m/>
    <m/>
    <m/>
    <m/>
    <s v=""/>
    <n v="0"/>
    <s v=""/>
    <n v="0"/>
    <s v=""/>
    <s v=""/>
    <s v=""/>
    <m/>
    <s v=""/>
    <s v=""/>
    <s v=""/>
  </r>
  <r>
    <x v="2"/>
    <n v="2878"/>
    <m/>
    <x v="6"/>
    <x v="3"/>
    <m/>
    <m/>
    <s v=""/>
    <m/>
    <m/>
    <s v=""/>
    <m/>
    <s v=""/>
    <m/>
    <s v=""/>
    <m/>
    <s v=""/>
    <m/>
    <m/>
    <m/>
    <m/>
    <s v=""/>
    <n v="0"/>
    <s v=""/>
    <n v="0"/>
    <s v=""/>
    <s v=""/>
    <s v=""/>
    <m/>
    <s v=""/>
    <s v=""/>
    <s v=""/>
  </r>
  <r>
    <x v="2"/>
    <n v="2879"/>
    <m/>
    <x v="6"/>
    <x v="3"/>
    <m/>
    <m/>
    <s v=""/>
    <m/>
    <m/>
    <s v=""/>
    <m/>
    <s v=""/>
    <m/>
    <s v=""/>
    <m/>
    <s v=""/>
    <m/>
    <m/>
    <m/>
    <m/>
    <s v=""/>
    <n v="0"/>
    <s v=""/>
    <n v="0"/>
    <s v=""/>
    <s v=""/>
    <s v=""/>
    <m/>
    <s v=""/>
    <s v=""/>
    <s v=""/>
  </r>
  <r>
    <x v="2"/>
    <n v="2880"/>
    <m/>
    <x v="6"/>
    <x v="3"/>
    <m/>
    <m/>
    <s v=""/>
    <m/>
    <m/>
    <s v=""/>
    <m/>
    <s v=""/>
    <m/>
    <s v=""/>
    <m/>
    <s v=""/>
    <m/>
    <m/>
    <m/>
    <m/>
    <s v=""/>
    <n v="0"/>
    <s v=""/>
    <n v="0"/>
    <s v=""/>
    <s v=""/>
    <s v=""/>
    <m/>
    <s v=""/>
    <s v=""/>
    <s v=""/>
  </r>
  <r>
    <x v="2"/>
    <n v="2881"/>
    <m/>
    <x v="6"/>
    <x v="3"/>
    <m/>
    <m/>
    <s v=""/>
    <m/>
    <m/>
    <s v=""/>
    <m/>
    <s v=""/>
    <m/>
    <s v=""/>
    <m/>
    <s v=""/>
    <m/>
    <m/>
    <m/>
    <m/>
    <s v=""/>
    <n v="0"/>
    <s v=""/>
    <n v="0"/>
    <s v=""/>
    <s v=""/>
    <s v=""/>
    <m/>
    <s v=""/>
    <s v=""/>
    <s v=""/>
  </r>
  <r>
    <x v="2"/>
    <n v="2882"/>
    <m/>
    <x v="6"/>
    <x v="3"/>
    <m/>
    <m/>
    <s v=""/>
    <m/>
    <m/>
    <s v=""/>
    <m/>
    <s v=""/>
    <m/>
    <s v=""/>
    <m/>
    <s v=""/>
    <m/>
    <m/>
    <m/>
    <m/>
    <s v=""/>
    <n v="0"/>
    <s v=""/>
    <n v="0"/>
    <s v=""/>
    <s v=""/>
    <s v=""/>
    <m/>
    <s v=""/>
    <s v=""/>
    <s v=""/>
  </r>
  <r>
    <x v="2"/>
    <n v="2883"/>
    <m/>
    <x v="6"/>
    <x v="3"/>
    <m/>
    <m/>
    <s v=""/>
    <m/>
    <m/>
    <s v=""/>
    <m/>
    <s v=""/>
    <m/>
    <s v=""/>
    <m/>
    <s v=""/>
    <m/>
    <m/>
    <m/>
    <m/>
    <s v=""/>
    <n v="0"/>
    <s v=""/>
    <n v="0"/>
    <s v=""/>
    <s v=""/>
    <s v=""/>
    <m/>
    <s v=""/>
    <s v=""/>
    <s v=""/>
  </r>
  <r>
    <x v="2"/>
    <n v="2884"/>
    <m/>
    <x v="6"/>
    <x v="3"/>
    <m/>
    <m/>
    <s v=""/>
    <m/>
    <m/>
    <s v=""/>
    <m/>
    <s v=""/>
    <m/>
    <s v=""/>
    <m/>
    <s v=""/>
    <m/>
    <m/>
    <m/>
    <m/>
    <s v=""/>
    <n v="0"/>
    <s v=""/>
    <n v="0"/>
    <s v=""/>
    <s v=""/>
    <s v=""/>
    <m/>
    <s v=""/>
    <s v=""/>
    <s v=""/>
  </r>
  <r>
    <x v="2"/>
    <n v="2885"/>
    <m/>
    <x v="6"/>
    <x v="3"/>
    <m/>
    <m/>
    <s v=""/>
    <m/>
    <m/>
    <s v=""/>
    <m/>
    <s v=""/>
    <m/>
    <s v=""/>
    <m/>
    <s v=""/>
    <m/>
    <m/>
    <m/>
    <m/>
    <s v=""/>
    <n v="0"/>
    <s v=""/>
    <n v="0"/>
    <s v=""/>
    <s v=""/>
    <s v=""/>
    <m/>
    <s v=""/>
    <s v=""/>
    <s v=""/>
  </r>
  <r>
    <x v="2"/>
    <n v="2886"/>
    <m/>
    <x v="6"/>
    <x v="3"/>
    <m/>
    <m/>
    <s v=""/>
    <m/>
    <m/>
    <s v=""/>
    <m/>
    <s v=""/>
    <m/>
    <s v=""/>
    <m/>
    <s v=""/>
    <m/>
    <m/>
    <m/>
    <m/>
    <s v=""/>
    <n v="0"/>
    <s v=""/>
    <n v="0"/>
    <s v=""/>
    <s v=""/>
    <s v=""/>
    <m/>
    <s v=""/>
    <s v=""/>
    <s v=""/>
  </r>
  <r>
    <x v="2"/>
    <n v="2887"/>
    <m/>
    <x v="6"/>
    <x v="3"/>
    <m/>
    <m/>
    <s v=""/>
    <m/>
    <m/>
    <s v=""/>
    <m/>
    <s v=""/>
    <m/>
    <s v=""/>
    <m/>
    <s v=""/>
    <m/>
    <m/>
    <m/>
    <m/>
    <s v=""/>
    <n v="0"/>
    <s v=""/>
    <n v="0"/>
    <s v=""/>
    <s v=""/>
    <s v=""/>
    <m/>
    <s v=""/>
    <s v=""/>
    <s v=""/>
  </r>
  <r>
    <x v="2"/>
    <n v="2888"/>
    <m/>
    <x v="6"/>
    <x v="3"/>
    <m/>
    <m/>
    <s v=""/>
    <m/>
    <m/>
    <s v=""/>
    <m/>
    <s v=""/>
    <m/>
    <s v=""/>
    <m/>
    <s v=""/>
    <m/>
    <m/>
    <m/>
    <m/>
    <s v=""/>
    <n v="0"/>
    <s v=""/>
    <n v="0"/>
    <s v=""/>
    <s v=""/>
    <s v=""/>
    <m/>
    <s v=""/>
    <s v=""/>
    <s v=""/>
  </r>
  <r>
    <x v="2"/>
    <n v="2889"/>
    <m/>
    <x v="6"/>
    <x v="3"/>
    <m/>
    <m/>
    <s v=""/>
    <m/>
    <m/>
    <s v=""/>
    <m/>
    <s v=""/>
    <m/>
    <s v=""/>
    <m/>
    <s v=""/>
    <m/>
    <m/>
    <m/>
    <m/>
    <s v=""/>
    <n v="0"/>
    <s v=""/>
    <n v="0"/>
    <s v=""/>
    <s v=""/>
    <s v=""/>
    <m/>
    <s v=""/>
    <s v=""/>
    <s v=""/>
  </r>
  <r>
    <x v="2"/>
    <n v="2890"/>
    <m/>
    <x v="6"/>
    <x v="3"/>
    <m/>
    <m/>
    <s v=""/>
    <m/>
    <m/>
    <s v=""/>
    <m/>
    <s v=""/>
    <m/>
    <s v=""/>
    <m/>
    <s v=""/>
    <m/>
    <m/>
    <m/>
    <m/>
    <s v=""/>
    <n v="0"/>
    <s v=""/>
    <n v="0"/>
    <s v=""/>
    <s v=""/>
    <s v=""/>
    <m/>
    <s v=""/>
    <s v=""/>
    <s v=""/>
  </r>
  <r>
    <x v="2"/>
    <n v="2891"/>
    <m/>
    <x v="6"/>
    <x v="3"/>
    <m/>
    <m/>
    <s v=""/>
    <m/>
    <m/>
    <s v=""/>
    <m/>
    <s v=""/>
    <m/>
    <s v=""/>
    <m/>
    <s v=""/>
    <m/>
    <m/>
    <m/>
    <m/>
    <s v=""/>
    <n v="0"/>
    <s v=""/>
    <n v="0"/>
    <s v=""/>
    <s v=""/>
    <s v=""/>
    <m/>
    <s v=""/>
    <s v=""/>
    <s v=""/>
  </r>
  <r>
    <x v="2"/>
    <n v="2892"/>
    <m/>
    <x v="6"/>
    <x v="3"/>
    <m/>
    <m/>
    <s v=""/>
    <m/>
    <m/>
    <s v=""/>
    <m/>
    <s v=""/>
    <m/>
    <s v=""/>
    <m/>
    <s v=""/>
    <m/>
    <m/>
    <m/>
    <m/>
    <s v=""/>
    <n v="0"/>
    <s v=""/>
    <n v="0"/>
    <s v=""/>
    <s v=""/>
    <s v=""/>
    <m/>
    <s v=""/>
    <s v=""/>
    <s v=""/>
  </r>
  <r>
    <x v="2"/>
    <n v="2893"/>
    <m/>
    <x v="6"/>
    <x v="3"/>
    <m/>
    <m/>
    <s v=""/>
    <m/>
    <m/>
    <s v=""/>
    <m/>
    <s v=""/>
    <m/>
    <s v=""/>
    <m/>
    <s v=""/>
    <m/>
    <m/>
    <m/>
    <m/>
    <s v=""/>
    <n v="0"/>
    <s v=""/>
    <n v="0"/>
    <s v=""/>
    <s v=""/>
    <s v=""/>
    <m/>
    <s v=""/>
    <s v=""/>
    <s v=""/>
  </r>
  <r>
    <x v="2"/>
    <n v="2894"/>
    <m/>
    <x v="6"/>
    <x v="3"/>
    <m/>
    <m/>
    <s v=""/>
    <m/>
    <m/>
    <s v=""/>
    <m/>
    <s v=""/>
    <m/>
    <s v=""/>
    <m/>
    <s v=""/>
    <m/>
    <m/>
    <m/>
    <m/>
    <s v=""/>
    <n v="0"/>
    <s v=""/>
    <n v="0"/>
    <s v=""/>
    <s v=""/>
    <s v=""/>
    <m/>
    <s v=""/>
    <s v=""/>
    <s v=""/>
  </r>
  <r>
    <x v="2"/>
    <n v="2895"/>
    <m/>
    <x v="6"/>
    <x v="3"/>
    <m/>
    <m/>
    <s v=""/>
    <m/>
    <m/>
    <s v=""/>
    <m/>
    <s v=""/>
    <m/>
    <s v=""/>
    <m/>
    <s v=""/>
    <m/>
    <m/>
    <m/>
    <m/>
    <s v=""/>
    <n v="0"/>
    <s v=""/>
    <n v="0"/>
    <s v=""/>
    <s v=""/>
    <s v=""/>
    <m/>
    <s v=""/>
    <s v=""/>
    <s v=""/>
  </r>
  <r>
    <x v="2"/>
    <n v="2896"/>
    <m/>
    <x v="6"/>
    <x v="3"/>
    <m/>
    <m/>
    <s v=""/>
    <m/>
    <m/>
    <s v=""/>
    <m/>
    <s v=""/>
    <m/>
    <s v=""/>
    <m/>
    <s v=""/>
    <m/>
    <m/>
    <m/>
    <m/>
    <s v=""/>
    <n v="0"/>
    <s v=""/>
    <n v="0"/>
    <s v=""/>
    <s v=""/>
    <s v=""/>
    <m/>
    <s v=""/>
    <s v=""/>
    <s v=""/>
  </r>
  <r>
    <x v="2"/>
    <n v="2897"/>
    <m/>
    <x v="6"/>
    <x v="3"/>
    <m/>
    <m/>
    <s v=""/>
    <m/>
    <m/>
    <s v=""/>
    <m/>
    <s v=""/>
    <m/>
    <s v=""/>
    <m/>
    <s v=""/>
    <m/>
    <m/>
    <m/>
    <m/>
    <s v=""/>
    <n v="0"/>
    <s v=""/>
    <n v="0"/>
    <s v=""/>
    <s v=""/>
    <s v=""/>
    <m/>
    <s v=""/>
    <s v=""/>
    <s v=""/>
  </r>
  <r>
    <x v="2"/>
    <n v="2898"/>
    <m/>
    <x v="6"/>
    <x v="3"/>
    <m/>
    <m/>
    <s v=""/>
    <m/>
    <m/>
    <s v=""/>
    <m/>
    <s v=""/>
    <m/>
    <s v=""/>
    <m/>
    <s v=""/>
    <m/>
    <m/>
    <m/>
    <m/>
    <s v=""/>
    <n v="0"/>
    <s v=""/>
    <n v="0"/>
    <s v=""/>
    <s v=""/>
    <s v=""/>
    <m/>
    <s v=""/>
    <s v=""/>
    <s v=""/>
  </r>
  <r>
    <x v="2"/>
    <n v="2899"/>
    <m/>
    <x v="6"/>
    <x v="3"/>
    <m/>
    <m/>
    <s v=""/>
    <m/>
    <m/>
    <s v=""/>
    <m/>
    <s v=""/>
    <m/>
    <s v=""/>
    <m/>
    <s v=""/>
    <m/>
    <m/>
    <m/>
    <m/>
    <s v=""/>
    <n v="0"/>
    <s v=""/>
    <n v="0"/>
    <s v=""/>
    <s v=""/>
    <s v=""/>
    <m/>
    <s v=""/>
    <s v=""/>
    <s v=""/>
  </r>
  <r>
    <x v="2"/>
    <n v="2900"/>
    <m/>
    <x v="6"/>
    <x v="3"/>
    <m/>
    <m/>
    <s v=""/>
    <m/>
    <m/>
    <s v=""/>
    <m/>
    <s v=""/>
    <m/>
    <s v=""/>
    <m/>
    <s v=""/>
    <m/>
    <m/>
    <m/>
    <m/>
    <s v=""/>
    <n v="0"/>
    <s v=""/>
    <n v="0"/>
    <s v=""/>
    <s v=""/>
    <s v=""/>
    <m/>
    <s v=""/>
    <s v=""/>
    <s v=""/>
  </r>
  <r>
    <x v="2"/>
    <n v="2901"/>
    <m/>
    <x v="6"/>
    <x v="3"/>
    <m/>
    <m/>
    <s v=""/>
    <m/>
    <m/>
    <s v=""/>
    <m/>
    <s v=""/>
    <m/>
    <s v=""/>
    <m/>
    <s v=""/>
    <m/>
    <m/>
    <m/>
    <m/>
    <s v=""/>
    <n v="0"/>
    <s v=""/>
    <n v="0"/>
    <s v=""/>
    <s v=""/>
    <s v=""/>
    <m/>
    <s v=""/>
    <s v=""/>
    <s v=""/>
  </r>
  <r>
    <x v="2"/>
    <n v="2902"/>
    <m/>
    <x v="6"/>
    <x v="3"/>
    <m/>
    <m/>
    <s v=""/>
    <m/>
    <m/>
    <s v=""/>
    <m/>
    <s v=""/>
    <m/>
    <s v=""/>
    <m/>
    <s v=""/>
    <m/>
    <m/>
    <m/>
    <m/>
    <s v=""/>
    <n v="0"/>
    <s v=""/>
    <n v="0"/>
    <s v=""/>
    <s v=""/>
    <s v=""/>
    <m/>
    <s v=""/>
    <s v=""/>
    <s v=""/>
  </r>
  <r>
    <x v="2"/>
    <n v="2903"/>
    <m/>
    <x v="6"/>
    <x v="3"/>
    <m/>
    <m/>
    <s v=""/>
    <m/>
    <m/>
    <s v=""/>
    <m/>
    <s v=""/>
    <m/>
    <s v=""/>
    <m/>
    <s v=""/>
    <m/>
    <m/>
    <m/>
    <m/>
    <s v=""/>
    <n v="0"/>
    <s v=""/>
    <n v="0"/>
    <s v=""/>
    <s v=""/>
    <s v=""/>
    <m/>
    <s v=""/>
    <s v=""/>
    <s v=""/>
  </r>
  <r>
    <x v="2"/>
    <n v="2904"/>
    <m/>
    <x v="6"/>
    <x v="3"/>
    <m/>
    <m/>
    <s v=""/>
    <m/>
    <m/>
    <s v=""/>
    <m/>
    <s v=""/>
    <m/>
    <s v=""/>
    <m/>
    <s v=""/>
    <m/>
    <m/>
    <m/>
    <m/>
    <s v=""/>
    <n v="0"/>
    <s v=""/>
    <n v="0"/>
    <s v=""/>
    <s v=""/>
    <s v=""/>
    <m/>
    <s v=""/>
    <s v=""/>
    <s v=""/>
  </r>
  <r>
    <x v="2"/>
    <n v="2905"/>
    <m/>
    <x v="6"/>
    <x v="3"/>
    <m/>
    <m/>
    <s v=""/>
    <m/>
    <m/>
    <s v=""/>
    <m/>
    <s v=""/>
    <m/>
    <s v=""/>
    <m/>
    <s v=""/>
    <m/>
    <m/>
    <m/>
    <m/>
    <s v=""/>
    <n v="0"/>
    <s v=""/>
    <n v="0"/>
    <s v=""/>
    <s v=""/>
    <s v=""/>
    <m/>
    <s v=""/>
    <s v=""/>
    <s v=""/>
  </r>
  <r>
    <x v="2"/>
    <n v="2906"/>
    <m/>
    <x v="6"/>
    <x v="3"/>
    <m/>
    <m/>
    <s v=""/>
    <m/>
    <m/>
    <s v=""/>
    <m/>
    <s v=""/>
    <m/>
    <s v=""/>
    <m/>
    <s v=""/>
    <m/>
    <m/>
    <m/>
    <m/>
    <s v=""/>
    <n v="0"/>
    <s v=""/>
    <n v="0"/>
    <s v=""/>
    <s v=""/>
    <s v=""/>
    <m/>
    <s v=""/>
    <s v=""/>
    <s v=""/>
  </r>
  <r>
    <x v="2"/>
    <n v="2907"/>
    <m/>
    <x v="6"/>
    <x v="3"/>
    <m/>
    <m/>
    <s v=""/>
    <m/>
    <m/>
    <s v=""/>
    <m/>
    <s v=""/>
    <m/>
    <s v=""/>
    <m/>
    <s v=""/>
    <m/>
    <m/>
    <m/>
    <m/>
    <s v=""/>
    <n v="0"/>
    <s v=""/>
    <n v="0"/>
    <s v=""/>
    <s v=""/>
    <s v=""/>
    <m/>
    <s v=""/>
    <s v=""/>
    <s v=""/>
  </r>
  <r>
    <x v="2"/>
    <n v="2908"/>
    <m/>
    <x v="6"/>
    <x v="3"/>
    <m/>
    <m/>
    <s v=""/>
    <m/>
    <m/>
    <s v=""/>
    <m/>
    <s v=""/>
    <m/>
    <s v=""/>
    <m/>
    <s v=""/>
    <m/>
    <m/>
    <m/>
    <m/>
    <s v=""/>
    <n v="0"/>
    <s v=""/>
    <n v="0"/>
    <s v=""/>
    <s v=""/>
    <s v=""/>
    <m/>
    <s v=""/>
    <s v=""/>
    <s v=""/>
  </r>
  <r>
    <x v="2"/>
    <n v="2909"/>
    <m/>
    <x v="6"/>
    <x v="3"/>
    <m/>
    <m/>
    <s v=""/>
    <m/>
    <m/>
    <s v=""/>
    <m/>
    <s v=""/>
    <m/>
    <s v=""/>
    <m/>
    <s v=""/>
    <m/>
    <m/>
    <m/>
    <m/>
    <s v=""/>
    <n v="0"/>
    <s v=""/>
    <n v="0"/>
    <s v=""/>
    <s v=""/>
    <s v=""/>
    <m/>
    <s v=""/>
    <s v=""/>
    <s v=""/>
  </r>
  <r>
    <x v="2"/>
    <n v="2910"/>
    <m/>
    <x v="6"/>
    <x v="3"/>
    <m/>
    <m/>
    <s v=""/>
    <m/>
    <m/>
    <s v=""/>
    <m/>
    <s v=""/>
    <m/>
    <s v=""/>
    <m/>
    <s v=""/>
    <m/>
    <m/>
    <m/>
    <m/>
    <s v=""/>
    <n v="0"/>
    <s v=""/>
    <n v="0"/>
    <s v=""/>
    <s v=""/>
    <s v=""/>
    <m/>
    <s v=""/>
    <s v=""/>
    <s v=""/>
  </r>
  <r>
    <x v="2"/>
    <n v="2911"/>
    <m/>
    <x v="6"/>
    <x v="3"/>
    <m/>
    <m/>
    <s v=""/>
    <m/>
    <m/>
    <s v=""/>
    <m/>
    <s v=""/>
    <m/>
    <s v=""/>
    <m/>
    <s v=""/>
    <m/>
    <m/>
    <m/>
    <m/>
    <s v=""/>
    <n v="0"/>
    <s v=""/>
    <n v="0"/>
    <s v=""/>
    <s v=""/>
    <s v=""/>
    <m/>
    <s v=""/>
    <s v=""/>
    <s v=""/>
  </r>
  <r>
    <x v="2"/>
    <n v="2912"/>
    <m/>
    <x v="6"/>
    <x v="3"/>
    <m/>
    <m/>
    <s v=""/>
    <m/>
    <m/>
    <s v=""/>
    <m/>
    <s v=""/>
    <m/>
    <s v=""/>
    <m/>
    <s v=""/>
    <m/>
    <m/>
    <m/>
    <m/>
    <s v=""/>
    <n v="0"/>
    <s v=""/>
    <n v="0"/>
    <s v=""/>
    <s v=""/>
    <s v=""/>
    <m/>
    <s v=""/>
    <s v=""/>
    <s v=""/>
  </r>
  <r>
    <x v="2"/>
    <n v="2913"/>
    <m/>
    <x v="6"/>
    <x v="3"/>
    <m/>
    <m/>
    <s v=""/>
    <m/>
    <m/>
    <s v=""/>
    <m/>
    <s v=""/>
    <m/>
    <s v=""/>
    <m/>
    <s v=""/>
    <m/>
    <m/>
    <m/>
    <m/>
    <s v=""/>
    <n v="0"/>
    <s v=""/>
    <n v="0"/>
    <s v=""/>
    <s v=""/>
    <s v=""/>
    <m/>
    <s v=""/>
    <s v=""/>
    <s v=""/>
  </r>
  <r>
    <x v="2"/>
    <n v="2914"/>
    <m/>
    <x v="6"/>
    <x v="3"/>
    <m/>
    <m/>
    <s v=""/>
    <m/>
    <m/>
    <s v=""/>
    <m/>
    <s v=""/>
    <m/>
    <s v=""/>
    <m/>
    <s v=""/>
    <m/>
    <m/>
    <m/>
    <m/>
    <s v=""/>
    <n v="0"/>
    <s v=""/>
    <n v="0"/>
    <s v=""/>
    <s v=""/>
    <s v=""/>
    <m/>
    <s v=""/>
    <s v=""/>
    <s v=""/>
  </r>
  <r>
    <x v="2"/>
    <n v="2915"/>
    <m/>
    <x v="6"/>
    <x v="3"/>
    <m/>
    <m/>
    <s v=""/>
    <m/>
    <m/>
    <s v=""/>
    <m/>
    <s v=""/>
    <m/>
    <s v=""/>
    <m/>
    <s v=""/>
    <m/>
    <m/>
    <m/>
    <m/>
    <s v=""/>
    <n v="0"/>
    <s v=""/>
    <n v="0"/>
    <s v=""/>
    <s v=""/>
    <s v=""/>
    <m/>
    <s v=""/>
    <s v=""/>
    <s v=""/>
  </r>
  <r>
    <x v="2"/>
    <n v="2916"/>
    <m/>
    <x v="6"/>
    <x v="3"/>
    <m/>
    <m/>
    <s v=""/>
    <m/>
    <m/>
    <s v=""/>
    <m/>
    <s v=""/>
    <m/>
    <s v=""/>
    <m/>
    <s v=""/>
    <m/>
    <m/>
    <m/>
    <m/>
    <s v=""/>
    <n v="0"/>
    <s v=""/>
    <n v="0"/>
    <s v=""/>
    <s v=""/>
    <s v=""/>
    <m/>
    <s v=""/>
    <s v=""/>
    <s v=""/>
  </r>
  <r>
    <x v="2"/>
    <n v="2917"/>
    <m/>
    <x v="6"/>
    <x v="3"/>
    <m/>
    <m/>
    <s v=""/>
    <m/>
    <m/>
    <s v=""/>
    <m/>
    <s v=""/>
    <m/>
    <s v=""/>
    <m/>
    <s v=""/>
    <m/>
    <m/>
    <m/>
    <m/>
    <s v=""/>
    <n v="0"/>
    <s v=""/>
    <n v="0"/>
    <s v=""/>
    <s v=""/>
    <s v=""/>
    <m/>
    <s v=""/>
    <s v=""/>
    <s v=""/>
  </r>
  <r>
    <x v="2"/>
    <n v="2918"/>
    <m/>
    <x v="6"/>
    <x v="3"/>
    <m/>
    <m/>
    <s v=""/>
    <m/>
    <m/>
    <s v=""/>
    <m/>
    <s v=""/>
    <m/>
    <s v=""/>
    <m/>
    <s v=""/>
    <m/>
    <m/>
    <m/>
    <m/>
    <s v=""/>
    <n v="0"/>
    <s v=""/>
    <n v="0"/>
    <s v=""/>
    <s v=""/>
    <s v=""/>
    <m/>
    <s v=""/>
    <s v=""/>
    <s v=""/>
  </r>
  <r>
    <x v="2"/>
    <n v="2919"/>
    <m/>
    <x v="6"/>
    <x v="3"/>
    <m/>
    <m/>
    <s v=""/>
    <m/>
    <m/>
    <s v=""/>
    <m/>
    <s v=""/>
    <m/>
    <s v=""/>
    <m/>
    <s v=""/>
    <m/>
    <m/>
    <m/>
    <m/>
    <s v=""/>
    <n v="0"/>
    <s v=""/>
    <n v="0"/>
    <s v=""/>
    <s v=""/>
    <s v=""/>
    <m/>
    <s v=""/>
    <s v=""/>
    <s v=""/>
  </r>
  <r>
    <x v="2"/>
    <n v="2920"/>
    <m/>
    <x v="6"/>
    <x v="3"/>
    <m/>
    <m/>
    <s v=""/>
    <m/>
    <m/>
    <s v=""/>
    <m/>
    <s v=""/>
    <m/>
    <s v=""/>
    <m/>
    <s v=""/>
    <m/>
    <m/>
    <m/>
    <m/>
    <s v=""/>
    <n v="0"/>
    <s v=""/>
    <n v="0"/>
    <s v=""/>
    <s v=""/>
    <s v=""/>
    <m/>
    <s v=""/>
    <s v=""/>
    <s v=""/>
  </r>
  <r>
    <x v="2"/>
    <n v="2921"/>
    <m/>
    <x v="6"/>
    <x v="3"/>
    <m/>
    <m/>
    <s v=""/>
    <m/>
    <m/>
    <s v=""/>
    <m/>
    <s v=""/>
    <m/>
    <s v=""/>
    <m/>
    <s v=""/>
    <m/>
    <m/>
    <m/>
    <m/>
    <s v=""/>
    <n v="0"/>
    <s v=""/>
    <n v="0"/>
    <s v=""/>
    <s v=""/>
    <s v=""/>
    <m/>
    <s v=""/>
    <s v=""/>
    <s v=""/>
  </r>
  <r>
    <x v="2"/>
    <n v="2922"/>
    <m/>
    <x v="6"/>
    <x v="3"/>
    <m/>
    <m/>
    <s v=""/>
    <m/>
    <m/>
    <s v=""/>
    <m/>
    <s v=""/>
    <m/>
    <s v=""/>
    <m/>
    <s v=""/>
    <m/>
    <m/>
    <m/>
    <m/>
    <s v=""/>
    <n v="0"/>
    <s v=""/>
    <n v="0"/>
    <s v=""/>
    <s v=""/>
    <s v=""/>
    <m/>
    <s v=""/>
    <s v=""/>
    <s v=""/>
  </r>
  <r>
    <x v="2"/>
    <n v="2923"/>
    <m/>
    <x v="6"/>
    <x v="3"/>
    <m/>
    <m/>
    <s v=""/>
    <m/>
    <m/>
    <s v=""/>
    <m/>
    <s v=""/>
    <m/>
    <s v=""/>
    <m/>
    <s v=""/>
    <m/>
    <m/>
    <m/>
    <m/>
    <s v=""/>
    <n v="0"/>
    <s v=""/>
    <n v="0"/>
    <s v=""/>
    <s v=""/>
    <s v=""/>
    <m/>
    <s v=""/>
    <s v=""/>
    <s v=""/>
  </r>
  <r>
    <x v="2"/>
    <n v="2924"/>
    <m/>
    <x v="6"/>
    <x v="3"/>
    <m/>
    <m/>
    <s v=""/>
    <m/>
    <m/>
    <s v=""/>
    <m/>
    <s v=""/>
    <m/>
    <s v=""/>
    <m/>
    <s v=""/>
    <m/>
    <m/>
    <m/>
    <m/>
    <s v=""/>
    <n v="0"/>
    <s v=""/>
    <n v="0"/>
    <s v=""/>
    <s v=""/>
    <s v=""/>
    <m/>
    <s v=""/>
    <s v=""/>
    <s v=""/>
  </r>
  <r>
    <x v="2"/>
    <n v="2925"/>
    <m/>
    <x v="6"/>
    <x v="3"/>
    <m/>
    <m/>
    <s v=""/>
    <m/>
    <m/>
    <s v=""/>
    <m/>
    <s v=""/>
    <m/>
    <s v=""/>
    <m/>
    <s v=""/>
    <m/>
    <m/>
    <m/>
    <m/>
    <s v=""/>
    <n v="0"/>
    <s v=""/>
    <n v="0"/>
    <s v=""/>
    <s v=""/>
    <s v=""/>
    <m/>
    <s v=""/>
    <s v=""/>
    <s v=""/>
  </r>
  <r>
    <x v="2"/>
    <n v="2926"/>
    <m/>
    <x v="6"/>
    <x v="3"/>
    <m/>
    <m/>
    <s v=""/>
    <m/>
    <m/>
    <s v=""/>
    <m/>
    <s v=""/>
    <m/>
    <s v=""/>
    <m/>
    <s v=""/>
    <m/>
    <m/>
    <m/>
    <m/>
    <s v=""/>
    <n v="0"/>
    <s v=""/>
    <n v="0"/>
    <s v=""/>
    <s v=""/>
    <s v=""/>
    <m/>
    <s v=""/>
    <s v=""/>
    <s v=""/>
  </r>
  <r>
    <x v="2"/>
    <n v="2927"/>
    <m/>
    <x v="6"/>
    <x v="3"/>
    <m/>
    <m/>
    <s v=""/>
    <m/>
    <m/>
    <s v=""/>
    <m/>
    <s v=""/>
    <m/>
    <s v=""/>
    <m/>
    <s v=""/>
    <m/>
    <m/>
    <m/>
    <m/>
    <s v=""/>
    <n v="0"/>
    <s v=""/>
    <n v="0"/>
    <s v=""/>
    <s v=""/>
    <s v=""/>
    <m/>
    <s v=""/>
    <s v=""/>
    <s v=""/>
  </r>
  <r>
    <x v="2"/>
    <n v="2928"/>
    <m/>
    <x v="6"/>
    <x v="3"/>
    <m/>
    <m/>
    <s v=""/>
    <m/>
    <m/>
    <s v=""/>
    <m/>
    <s v=""/>
    <m/>
    <s v=""/>
    <m/>
    <s v=""/>
    <m/>
    <m/>
    <m/>
    <m/>
    <s v=""/>
    <n v="0"/>
    <s v=""/>
    <n v="0"/>
    <s v=""/>
    <s v=""/>
    <s v=""/>
    <m/>
    <s v=""/>
    <s v=""/>
    <s v=""/>
  </r>
  <r>
    <x v="2"/>
    <n v="2929"/>
    <m/>
    <x v="6"/>
    <x v="3"/>
    <m/>
    <m/>
    <s v=""/>
    <m/>
    <m/>
    <s v=""/>
    <m/>
    <s v=""/>
    <m/>
    <s v=""/>
    <m/>
    <s v=""/>
    <m/>
    <m/>
    <m/>
    <m/>
    <s v=""/>
    <n v="0"/>
    <s v=""/>
    <n v="0"/>
    <s v=""/>
    <s v=""/>
    <s v=""/>
    <m/>
    <s v=""/>
    <s v=""/>
    <s v=""/>
  </r>
  <r>
    <x v="2"/>
    <n v="2930"/>
    <m/>
    <x v="6"/>
    <x v="3"/>
    <m/>
    <m/>
    <s v=""/>
    <m/>
    <m/>
    <s v=""/>
    <m/>
    <s v=""/>
    <m/>
    <s v=""/>
    <m/>
    <s v=""/>
    <m/>
    <m/>
    <m/>
    <m/>
    <s v=""/>
    <n v="0"/>
    <s v=""/>
    <n v="0"/>
    <s v=""/>
    <s v=""/>
    <s v=""/>
    <m/>
    <s v=""/>
    <s v=""/>
    <s v=""/>
  </r>
  <r>
    <x v="2"/>
    <n v="2931"/>
    <m/>
    <x v="6"/>
    <x v="3"/>
    <m/>
    <m/>
    <s v=""/>
    <m/>
    <m/>
    <s v=""/>
    <m/>
    <s v=""/>
    <m/>
    <s v=""/>
    <m/>
    <s v=""/>
    <m/>
    <m/>
    <m/>
    <m/>
    <s v=""/>
    <n v="0"/>
    <s v=""/>
    <n v="0"/>
    <s v=""/>
    <s v=""/>
    <s v=""/>
    <m/>
    <s v=""/>
    <s v=""/>
    <s v=""/>
  </r>
  <r>
    <x v="2"/>
    <n v="2932"/>
    <m/>
    <x v="6"/>
    <x v="3"/>
    <m/>
    <m/>
    <s v=""/>
    <m/>
    <m/>
    <s v=""/>
    <m/>
    <s v=""/>
    <m/>
    <s v=""/>
    <m/>
    <s v=""/>
    <m/>
    <m/>
    <m/>
    <m/>
    <s v=""/>
    <n v="0"/>
    <s v=""/>
    <n v="0"/>
    <s v=""/>
    <s v=""/>
    <s v=""/>
    <m/>
    <s v=""/>
    <s v=""/>
    <s v=""/>
  </r>
  <r>
    <x v="2"/>
    <n v="2933"/>
    <m/>
    <x v="6"/>
    <x v="3"/>
    <m/>
    <m/>
    <s v=""/>
    <m/>
    <m/>
    <s v=""/>
    <m/>
    <s v=""/>
    <m/>
    <s v=""/>
    <m/>
    <s v=""/>
    <m/>
    <m/>
    <m/>
    <m/>
    <s v=""/>
    <n v="0"/>
    <s v=""/>
    <n v="0"/>
    <s v=""/>
    <s v=""/>
    <s v=""/>
    <m/>
    <s v=""/>
    <s v=""/>
    <s v=""/>
  </r>
  <r>
    <x v="2"/>
    <n v="2934"/>
    <m/>
    <x v="6"/>
    <x v="3"/>
    <m/>
    <m/>
    <s v=""/>
    <m/>
    <m/>
    <s v=""/>
    <m/>
    <s v=""/>
    <m/>
    <s v=""/>
    <m/>
    <s v=""/>
    <m/>
    <m/>
    <m/>
    <m/>
    <s v=""/>
    <n v="0"/>
    <s v=""/>
    <n v="0"/>
    <s v=""/>
    <s v=""/>
    <s v=""/>
    <m/>
    <s v=""/>
    <s v=""/>
    <s v=""/>
  </r>
  <r>
    <x v="2"/>
    <n v="2935"/>
    <m/>
    <x v="6"/>
    <x v="3"/>
    <m/>
    <m/>
    <s v=""/>
    <m/>
    <m/>
    <s v=""/>
    <m/>
    <s v=""/>
    <m/>
    <s v=""/>
    <m/>
    <s v=""/>
    <m/>
    <m/>
    <m/>
    <m/>
    <s v=""/>
    <n v="0"/>
    <s v=""/>
    <n v="0"/>
    <s v=""/>
    <s v=""/>
    <s v=""/>
    <m/>
    <s v=""/>
    <s v=""/>
    <s v=""/>
  </r>
  <r>
    <x v="2"/>
    <n v="2936"/>
    <m/>
    <x v="6"/>
    <x v="3"/>
    <m/>
    <m/>
    <s v=""/>
    <m/>
    <m/>
    <s v=""/>
    <m/>
    <s v=""/>
    <m/>
    <s v=""/>
    <m/>
    <s v=""/>
    <m/>
    <m/>
    <m/>
    <m/>
    <s v=""/>
    <n v="0"/>
    <s v=""/>
    <n v="0"/>
    <s v=""/>
    <s v=""/>
    <s v=""/>
    <m/>
    <s v=""/>
    <s v=""/>
    <s v=""/>
  </r>
  <r>
    <x v="2"/>
    <n v="2937"/>
    <m/>
    <x v="6"/>
    <x v="3"/>
    <m/>
    <m/>
    <s v=""/>
    <m/>
    <m/>
    <s v=""/>
    <m/>
    <s v=""/>
    <m/>
    <s v=""/>
    <m/>
    <s v=""/>
    <m/>
    <m/>
    <m/>
    <m/>
    <s v=""/>
    <n v="0"/>
    <s v=""/>
    <n v="0"/>
    <s v=""/>
    <s v=""/>
    <s v=""/>
    <m/>
    <s v=""/>
    <s v=""/>
    <s v=""/>
  </r>
  <r>
    <x v="2"/>
    <n v="2938"/>
    <m/>
    <x v="6"/>
    <x v="3"/>
    <m/>
    <m/>
    <s v=""/>
    <m/>
    <m/>
    <s v=""/>
    <m/>
    <s v=""/>
    <m/>
    <s v=""/>
    <m/>
    <s v=""/>
    <m/>
    <m/>
    <m/>
    <m/>
    <s v=""/>
    <n v="0"/>
    <s v=""/>
    <n v="0"/>
    <s v=""/>
    <s v=""/>
    <s v=""/>
    <m/>
    <s v=""/>
    <s v=""/>
    <s v=""/>
  </r>
  <r>
    <x v="2"/>
    <n v="2939"/>
    <m/>
    <x v="6"/>
    <x v="3"/>
    <m/>
    <m/>
    <s v=""/>
    <m/>
    <m/>
    <s v=""/>
    <m/>
    <s v=""/>
    <m/>
    <s v=""/>
    <m/>
    <s v=""/>
    <m/>
    <m/>
    <m/>
    <m/>
    <s v=""/>
    <n v="0"/>
    <s v=""/>
    <n v="0"/>
    <s v=""/>
    <s v=""/>
    <s v=""/>
    <m/>
    <s v=""/>
    <s v=""/>
    <s v=""/>
  </r>
  <r>
    <x v="2"/>
    <n v="2940"/>
    <m/>
    <x v="6"/>
    <x v="3"/>
    <m/>
    <m/>
    <s v=""/>
    <m/>
    <m/>
    <s v=""/>
    <m/>
    <s v=""/>
    <m/>
    <s v=""/>
    <m/>
    <s v=""/>
    <m/>
    <m/>
    <m/>
    <m/>
    <s v=""/>
    <n v="0"/>
    <s v=""/>
    <n v="0"/>
    <s v=""/>
    <s v=""/>
    <s v=""/>
    <m/>
    <s v=""/>
    <s v=""/>
    <s v=""/>
  </r>
  <r>
    <x v="2"/>
    <n v="2941"/>
    <m/>
    <x v="6"/>
    <x v="3"/>
    <m/>
    <m/>
    <s v=""/>
    <m/>
    <m/>
    <s v=""/>
    <m/>
    <s v=""/>
    <m/>
    <s v=""/>
    <m/>
    <s v=""/>
    <m/>
    <m/>
    <m/>
    <m/>
    <s v=""/>
    <n v="0"/>
    <s v=""/>
    <n v="0"/>
    <s v=""/>
    <s v=""/>
    <s v=""/>
    <m/>
    <s v=""/>
    <s v=""/>
    <s v=""/>
  </r>
  <r>
    <x v="2"/>
    <n v="2942"/>
    <m/>
    <x v="6"/>
    <x v="3"/>
    <m/>
    <m/>
    <s v=""/>
    <m/>
    <m/>
    <s v=""/>
    <m/>
    <s v=""/>
    <m/>
    <s v=""/>
    <m/>
    <s v=""/>
    <m/>
    <m/>
    <m/>
    <m/>
    <s v=""/>
    <n v="0"/>
    <s v=""/>
    <n v="0"/>
    <s v=""/>
    <s v=""/>
    <s v=""/>
    <m/>
    <s v=""/>
    <s v=""/>
    <s v=""/>
  </r>
  <r>
    <x v="2"/>
    <n v="2943"/>
    <m/>
    <x v="6"/>
    <x v="3"/>
    <m/>
    <m/>
    <s v=""/>
    <m/>
    <m/>
    <s v=""/>
    <m/>
    <s v=""/>
    <m/>
    <s v=""/>
    <m/>
    <s v=""/>
    <m/>
    <m/>
    <m/>
    <m/>
    <s v=""/>
    <n v="0"/>
    <s v=""/>
    <n v="0"/>
    <s v=""/>
    <s v=""/>
    <s v=""/>
    <m/>
    <s v=""/>
    <s v=""/>
    <s v=""/>
  </r>
  <r>
    <x v="2"/>
    <n v="2944"/>
    <m/>
    <x v="6"/>
    <x v="3"/>
    <m/>
    <m/>
    <s v=""/>
    <m/>
    <m/>
    <s v=""/>
    <m/>
    <s v=""/>
    <m/>
    <s v=""/>
    <m/>
    <s v=""/>
    <m/>
    <m/>
    <m/>
    <m/>
    <s v=""/>
    <n v="0"/>
    <s v=""/>
    <n v="0"/>
    <s v=""/>
    <s v=""/>
    <s v=""/>
    <m/>
    <s v=""/>
    <s v=""/>
    <s v=""/>
  </r>
  <r>
    <x v="2"/>
    <n v="2945"/>
    <m/>
    <x v="6"/>
    <x v="3"/>
    <m/>
    <m/>
    <s v=""/>
    <m/>
    <m/>
    <s v=""/>
    <m/>
    <s v=""/>
    <m/>
    <s v=""/>
    <m/>
    <s v=""/>
    <m/>
    <m/>
    <m/>
    <m/>
    <s v=""/>
    <n v="0"/>
    <s v=""/>
    <n v="0"/>
    <s v=""/>
    <s v=""/>
    <s v=""/>
    <m/>
    <s v=""/>
    <s v=""/>
    <s v=""/>
  </r>
  <r>
    <x v="2"/>
    <n v="2946"/>
    <m/>
    <x v="6"/>
    <x v="3"/>
    <m/>
    <m/>
    <s v=""/>
    <m/>
    <m/>
    <s v=""/>
    <m/>
    <s v=""/>
    <m/>
    <s v=""/>
    <m/>
    <s v=""/>
    <m/>
    <m/>
    <m/>
    <m/>
    <s v=""/>
    <n v="0"/>
    <s v=""/>
    <n v="0"/>
    <s v=""/>
    <s v=""/>
    <s v=""/>
    <m/>
    <s v=""/>
    <s v=""/>
    <s v=""/>
  </r>
  <r>
    <x v="2"/>
    <n v="2947"/>
    <m/>
    <x v="6"/>
    <x v="3"/>
    <m/>
    <m/>
    <s v=""/>
    <m/>
    <m/>
    <s v=""/>
    <m/>
    <s v=""/>
    <m/>
    <s v=""/>
    <m/>
    <s v=""/>
    <m/>
    <m/>
    <m/>
    <m/>
    <s v=""/>
    <n v="0"/>
    <s v=""/>
    <n v="0"/>
    <s v=""/>
    <s v=""/>
    <s v=""/>
    <m/>
    <s v=""/>
    <s v=""/>
    <s v=""/>
  </r>
  <r>
    <x v="2"/>
    <n v="2948"/>
    <m/>
    <x v="6"/>
    <x v="3"/>
    <m/>
    <m/>
    <s v=""/>
    <m/>
    <m/>
    <s v=""/>
    <m/>
    <s v=""/>
    <m/>
    <s v=""/>
    <m/>
    <s v=""/>
    <m/>
    <m/>
    <m/>
    <m/>
    <s v=""/>
    <n v="0"/>
    <s v=""/>
    <n v="0"/>
    <s v=""/>
    <s v=""/>
    <s v=""/>
    <m/>
    <s v=""/>
    <s v=""/>
    <s v=""/>
  </r>
  <r>
    <x v="2"/>
    <n v="2949"/>
    <m/>
    <x v="6"/>
    <x v="3"/>
    <m/>
    <m/>
    <s v=""/>
    <m/>
    <m/>
    <s v=""/>
    <m/>
    <s v=""/>
    <m/>
    <s v=""/>
    <m/>
    <s v=""/>
    <m/>
    <m/>
    <m/>
    <m/>
    <s v=""/>
    <n v="0"/>
    <s v=""/>
    <n v="0"/>
    <s v=""/>
    <s v=""/>
    <s v=""/>
    <m/>
    <s v=""/>
    <s v=""/>
    <s v=""/>
  </r>
  <r>
    <x v="2"/>
    <n v="2950"/>
    <m/>
    <x v="6"/>
    <x v="3"/>
    <m/>
    <m/>
    <s v=""/>
    <m/>
    <m/>
    <s v=""/>
    <m/>
    <s v=""/>
    <m/>
    <s v=""/>
    <m/>
    <s v=""/>
    <m/>
    <m/>
    <m/>
    <m/>
    <s v=""/>
    <n v="0"/>
    <s v=""/>
    <n v="0"/>
    <s v=""/>
    <s v=""/>
    <s v=""/>
    <m/>
    <s v=""/>
    <s v=""/>
    <s v=""/>
  </r>
  <r>
    <x v="2"/>
    <n v="2951"/>
    <m/>
    <x v="6"/>
    <x v="3"/>
    <m/>
    <m/>
    <s v=""/>
    <m/>
    <m/>
    <s v=""/>
    <m/>
    <s v=""/>
    <m/>
    <s v=""/>
    <m/>
    <s v=""/>
    <m/>
    <m/>
    <m/>
    <m/>
    <s v=""/>
    <n v="0"/>
    <s v=""/>
    <n v="0"/>
    <s v=""/>
    <s v=""/>
    <s v=""/>
    <m/>
    <s v=""/>
    <s v=""/>
    <s v=""/>
  </r>
  <r>
    <x v="2"/>
    <n v="2952"/>
    <m/>
    <x v="6"/>
    <x v="3"/>
    <m/>
    <m/>
    <s v=""/>
    <m/>
    <m/>
    <s v=""/>
    <m/>
    <s v=""/>
    <m/>
    <s v=""/>
    <m/>
    <s v=""/>
    <m/>
    <m/>
    <m/>
    <m/>
    <s v=""/>
    <n v="0"/>
    <s v=""/>
    <n v="0"/>
    <s v=""/>
    <s v=""/>
    <s v=""/>
    <m/>
    <s v=""/>
    <s v=""/>
    <s v=""/>
  </r>
  <r>
    <x v="2"/>
    <n v="2953"/>
    <m/>
    <x v="6"/>
    <x v="3"/>
    <m/>
    <m/>
    <s v=""/>
    <m/>
    <m/>
    <s v=""/>
    <m/>
    <s v=""/>
    <m/>
    <s v=""/>
    <m/>
    <s v=""/>
    <m/>
    <m/>
    <m/>
    <m/>
    <s v=""/>
    <n v="0"/>
    <s v=""/>
    <n v="0"/>
    <s v=""/>
    <s v=""/>
    <s v=""/>
    <m/>
    <s v=""/>
    <s v=""/>
    <s v=""/>
  </r>
  <r>
    <x v="2"/>
    <n v="2954"/>
    <m/>
    <x v="6"/>
    <x v="3"/>
    <m/>
    <m/>
    <s v=""/>
    <m/>
    <m/>
    <s v=""/>
    <m/>
    <s v=""/>
    <m/>
    <s v=""/>
    <m/>
    <s v=""/>
    <m/>
    <m/>
    <m/>
    <m/>
    <s v=""/>
    <n v="0"/>
    <s v=""/>
    <n v="0"/>
    <s v=""/>
    <s v=""/>
    <s v=""/>
    <m/>
    <s v=""/>
    <s v=""/>
    <s v=""/>
  </r>
  <r>
    <x v="2"/>
    <n v="2955"/>
    <m/>
    <x v="6"/>
    <x v="3"/>
    <m/>
    <m/>
    <s v=""/>
    <m/>
    <m/>
    <s v=""/>
    <m/>
    <s v=""/>
    <m/>
    <s v=""/>
    <m/>
    <s v=""/>
    <m/>
    <m/>
    <m/>
    <m/>
    <s v=""/>
    <n v="0"/>
    <s v=""/>
    <n v="0"/>
    <s v=""/>
    <s v=""/>
    <s v=""/>
    <m/>
    <s v=""/>
    <s v=""/>
    <s v=""/>
  </r>
  <r>
    <x v="2"/>
    <n v="2956"/>
    <m/>
    <x v="6"/>
    <x v="3"/>
    <m/>
    <m/>
    <s v=""/>
    <m/>
    <m/>
    <s v=""/>
    <m/>
    <s v=""/>
    <m/>
    <s v=""/>
    <m/>
    <s v=""/>
    <m/>
    <m/>
    <m/>
    <m/>
    <s v=""/>
    <n v="0"/>
    <s v=""/>
    <n v="0"/>
    <s v=""/>
    <s v=""/>
    <s v=""/>
    <m/>
    <s v=""/>
    <s v=""/>
    <s v=""/>
  </r>
  <r>
    <x v="2"/>
    <n v="2957"/>
    <m/>
    <x v="6"/>
    <x v="3"/>
    <m/>
    <m/>
    <s v=""/>
    <m/>
    <m/>
    <s v=""/>
    <m/>
    <s v=""/>
    <m/>
    <s v=""/>
    <m/>
    <s v=""/>
    <m/>
    <m/>
    <m/>
    <m/>
    <s v=""/>
    <n v="0"/>
    <s v=""/>
    <n v="0"/>
    <s v=""/>
    <s v=""/>
    <s v=""/>
    <m/>
    <s v=""/>
    <s v=""/>
    <s v=""/>
  </r>
  <r>
    <x v="2"/>
    <n v="2958"/>
    <m/>
    <x v="6"/>
    <x v="3"/>
    <m/>
    <m/>
    <s v=""/>
    <m/>
    <m/>
    <s v=""/>
    <m/>
    <s v=""/>
    <m/>
    <s v=""/>
    <m/>
    <s v=""/>
    <m/>
    <m/>
    <m/>
    <m/>
    <s v=""/>
    <n v="0"/>
    <s v=""/>
    <n v="0"/>
    <s v=""/>
    <s v=""/>
    <s v=""/>
    <m/>
    <s v=""/>
    <s v=""/>
    <s v=""/>
  </r>
  <r>
    <x v="2"/>
    <n v="2959"/>
    <m/>
    <x v="6"/>
    <x v="3"/>
    <m/>
    <m/>
    <s v=""/>
    <m/>
    <m/>
    <s v=""/>
    <m/>
    <s v=""/>
    <m/>
    <s v=""/>
    <m/>
    <s v=""/>
    <m/>
    <m/>
    <m/>
    <m/>
    <s v=""/>
    <n v="0"/>
    <s v=""/>
    <n v="0"/>
    <s v=""/>
    <s v=""/>
    <s v=""/>
    <m/>
    <s v=""/>
    <s v=""/>
    <s v=""/>
  </r>
  <r>
    <x v="2"/>
    <n v="2960"/>
    <m/>
    <x v="6"/>
    <x v="3"/>
    <m/>
    <m/>
    <s v=""/>
    <m/>
    <m/>
    <s v=""/>
    <m/>
    <s v=""/>
    <m/>
    <s v=""/>
    <m/>
    <s v=""/>
    <m/>
    <m/>
    <m/>
    <m/>
    <s v=""/>
    <n v="0"/>
    <s v=""/>
    <n v="0"/>
    <s v=""/>
    <s v=""/>
    <s v=""/>
    <m/>
    <s v=""/>
    <s v=""/>
    <s v=""/>
  </r>
  <r>
    <x v="2"/>
    <n v="2961"/>
    <m/>
    <x v="6"/>
    <x v="3"/>
    <m/>
    <m/>
    <s v=""/>
    <m/>
    <m/>
    <s v=""/>
    <m/>
    <s v=""/>
    <m/>
    <s v=""/>
    <m/>
    <s v=""/>
    <m/>
    <m/>
    <m/>
    <m/>
    <s v=""/>
    <n v="0"/>
    <s v=""/>
    <n v="0"/>
    <s v=""/>
    <s v=""/>
    <s v=""/>
    <m/>
    <s v=""/>
    <s v=""/>
    <s v=""/>
  </r>
  <r>
    <x v="2"/>
    <n v="2962"/>
    <m/>
    <x v="6"/>
    <x v="3"/>
    <m/>
    <m/>
    <s v=""/>
    <m/>
    <m/>
    <s v=""/>
    <m/>
    <s v=""/>
    <m/>
    <s v=""/>
    <m/>
    <s v=""/>
    <m/>
    <m/>
    <m/>
    <m/>
    <s v=""/>
    <n v="0"/>
    <s v=""/>
    <n v="0"/>
    <s v=""/>
    <s v=""/>
    <s v=""/>
    <m/>
    <s v=""/>
    <s v=""/>
    <s v=""/>
  </r>
  <r>
    <x v="2"/>
    <n v="2963"/>
    <m/>
    <x v="6"/>
    <x v="3"/>
    <m/>
    <m/>
    <s v=""/>
    <m/>
    <m/>
    <s v=""/>
    <m/>
    <s v=""/>
    <m/>
    <s v=""/>
    <m/>
    <s v=""/>
    <m/>
    <m/>
    <m/>
    <m/>
    <s v=""/>
    <n v="0"/>
    <s v=""/>
    <n v="0"/>
    <s v=""/>
    <s v=""/>
    <s v=""/>
    <m/>
    <s v=""/>
    <s v=""/>
    <s v=""/>
  </r>
  <r>
    <x v="2"/>
    <n v="2964"/>
    <m/>
    <x v="6"/>
    <x v="3"/>
    <m/>
    <m/>
    <s v=""/>
    <m/>
    <m/>
    <s v=""/>
    <m/>
    <s v=""/>
    <m/>
    <s v=""/>
    <m/>
    <s v=""/>
    <m/>
    <m/>
    <m/>
    <m/>
    <s v=""/>
    <n v="0"/>
    <s v=""/>
    <n v="0"/>
    <s v=""/>
    <s v=""/>
    <s v=""/>
    <m/>
    <s v=""/>
    <s v=""/>
    <s v=""/>
  </r>
  <r>
    <x v="2"/>
    <n v="2965"/>
    <m/>
    <x v="6"/>
    <x v="3"/>
    <m/>
    <m/>
    <s v=""/>
    <m/>
    <m/>
    <s v=""/>
    <m/>
    <s v=""/>
    <m/>
    <s v=""/>
    <m/>
    <s v=""/>
    <m/>
    <m/>
    <m/>
    <m/>
    <s v=""/>
    <n v="0"/>
    <s v=""/>
    <n v="0"/>
    <s v=""/>
    <s v=""/>
    <s v=""/>
    <m/>
    <s v=""/>
    <s v=""/>
    <s v=""/>
  </r>
  <r>
    <x v="2"/>
    <n v="2966"/>
    <m/>
    <x v="6"/>
    <x v="3"/>
    <m/>
    <m/>
    <s v=""/>
    <m/>
    <m/>
    <s v=""/>
    <m/>
    <s v=""/>
    <m/>
    <s v=""/>
    <m/>
    <s v=""/>
    <m/>
    <m/>
    <m/>
    <m/>
    <s v=""/>
    <n v="0"/>
    <s v=""/>
    <n v="0"/>
    <s v=""/>
    <s v=""/>
    <s v=""/>
    <m/>
    <s v=""/>
    <s v=""/>
    <s v=""/>
  </r>
  <r>
    <x v="2"/>
    <n v="2967"/>
    <m/>
    <x v="6"/>
    <x v="3"/>
    <m/>
    <m/>
    <s v=""/>
    <m/>
    <m/>
    <s v=""/>
    <m/>
    <s v=""/>
    <m/>
    <s v=""/>
    <m/>
    <s v=""/>
    <m/>
    <m/>
    <m/>
    <m/>
    <s v=""/>
    <n v="0"/>
    <s v=""/>
    <n v="0"/>
    <s v=""/>
    <s v=""/>
    <s v=""/>
    <m/>
    <s v=""/>
    <s v=""/>
    <s v=""/>
  </r>
  <r>
    <x v="2"/>
    <n v="2968"/>
    <m/>
    <x v="6"/>
    <x v="3"/>
    <m/>
    <m/>
    <s v=""/>
    <m/>
    <m/>
    <s v=""/>
    <m/>
    <s v=""/>
    <m/>
    <s v=""/>
    <m/>
    <s v=""/>
    <m/>
    <m/>
    <m/>
    <m/>
    <s v=""/>
    <n v="0"/>
    <s v=""/>
    <n v="0"/>
    <s v=""/>
    <s v=""/>
    <s v=""/>
    <m/>
    <s v=""/>
    <s v=""/>
    <s v=""/>
  </r>
  <r>
    <x v="2"/>
    <n v="2969"/>
    <m/>
    <x v="6"/>
    <x v="3"/>
    <m/>
    <m/>
    <s v=""/>
    <m/>
    <m/>
    <s v=""/>
    <m/>
    <s v=""/>
    <m/>
    <s v=""/>
    <m/>
    <s v=""/>
    <m/>
    <m/>
    <m/>
    <m/>
    <s v=""/>
    <n v="0"/>
    <s v=""/>
    <n v="0"/>
    <s v=""/>
    <s v=""/>
    <s v=""/>
    <m/>
    <s v=""/>
    <s v=""/>
    <s v=""/>
  </r>
  <r>
    <x v="2"/>
    <n v="2970"/>
    <m/>
    <x v="6"/>
    <x v="3"/>
    <m/>
    <m/>
    <s v=""/>
    <m/>
    <m/>
    <s v=""/>
    <m/>
    <s v=""/>
    <m/>
    <s v=""/>
    <m/>
    <s v=""/>
    <m/>
    <m/>
    <m/>
    <m/>
    <s v=""/>
    <n v="0"/>
    <s v=""/>
    <n v="0"/>
    <s v=""/>
    <s v=""/>
    <s v=""/>
    <m/>
    <s v=""/>
    <s v=""/>
    <s v=""/>
  </r>
  <r>
    <x v="2"/>
    <n v="2971"/>
    <m/>
    <x v="6"/>
    <x v="3"/>
    <m/>
    <m/>
    <s v=""/>
    <m/>
    <m/>
    <s v=""/>
    <m/>
    <s v=""/>
    <m/>
    <s v=""/>
    <m/>
    <s v=""/>
    <m/>
    <m/>
    <m/>
    <m/>
    <s v=""/>
    <n v="0"/>
    <s v=""/>
    <n v="0"/>
    <s v=""/>
    <s v=""/>
    <s v=""/>
    <m/>
    <s v=""/>
    <s v=""/>
    <s v=""/>
  </r>
  <r>
    <x v="2"/>
    <n v="2972"/>
    <m/>
    <x v="6"/>
    <x v="3"/>
    <m/>
    <m/>
    <s v=""/>
    <m/>
    <m/>
    <s v=""/>
    <m/>
    <s v=""/>
    <m/>
    <s v=""/>
    <m/>
    <s v=""/>
    <m/>
    <m/>
    <m/>
    <m/>
    <s v=""/>
    <n v="0"/>
    <s v=""/>
    <n v="0"/>
    <s v=""/>
    <s v=""/>
    <s v=""/>
    <m/>
    <s v=""/>
    <s v=""/>
    <s v=""/>
  </r>
  <r>
    <x v="2"/>
    <n v="2973"/>
    <m/>
    <x v="6"/>
    <x v="3"/>
    <m/>
    <m/>
    <s v=""/>
    <m/>
    <m/>
    <s v=""/>
    <m/>
    <s v=""/>
    <m/>
    <s v=""/>
    <m/>
    <s v=""/>
    <m/>
    <m/>
    <m/>
    <m/>
    <s v=""/>
    <n v="0"/>
    <s v=""/>
    <n v="0"/>
    <s v=""/>
    <s v=""/>
    <s v=""/>
    <m/>
    <s v=""/>
    <s v=""/>
    <s v=""/>
  </r>
  <r>
    <x v="2"/>
    <n v="2974"/>
    <m/>
    <x v="6"/>
    <x v="3"/>
    <m/>
    <m/>
    <s v=""/>
    <m/>
    <m/>
    <s v=""/>
    <m/>
    <s v=""/>
    <m/>
    <s v=""/>
    <m/>
    <s v=""/>
    <m/>
    <m/>
    <m/>
    <m/>
    <s v=""/>
    <n v="0"/>
    <s v=""/>
    <n v="0"/>
    <s v=""/>
    <s v=""/>
    <s v=""/>
    <m/>
    <s v=""/>
    <s v=""/>
    <s v=""/>
  </r>
  <r>
    <x v="2"/>
    <n v="2975"/>
    <m/>
    <x v="6"/>
    <x v="3"/>
    <m/>
    <m/>
    <s v=""/>
    <m/>
    <m/>
    <s v=""/>
    <m/>
    <s v=""/>
    <m/>
    <s v=""/>
    <m/>
    <s v=""/>
    <m/>
    <m/>
    <m/>
    <m/>
    <s v=""/>
    <n v="0"/>
    <s v=""/>
    <n v="0"/>
    <s v=""/>
    <s v=""/>
    <s v=""/>
    <m/>
    <s v=""/>
    <s v=""/>
    <s v=""/>
  </r>
  <r>
    <x v="2"/>
    <n v="2976"/>
    <m/>
    <x v="6"/>
    <x v="3"/>
    <m/>
    <m/>
    <s v=""/>
    <m/>
    <m/>
    <s v=""/>
    <m/>
    <s v=""/>
    <m/>
    <s v=""/>
    <m/>
    <s v=""/>
    <m/>
    <m/>
    <m/>
    <m/>
    <s v=""/>
    <n v="0"/>
    <s v=""/>
    <n v="0"/>
    <s v=""/>
    <s v=""/>
    <s v=""/>
    <m/>
    <s v=""/>
    <s v=""/>
    <s v=""/>
  </r>
  <r>
    <x v="2"/>
    <n v="2977"/>
    <m/>
    <x v="6"/>
    <x v="3"/>
    <m/>
    <m/>
    <s v=""/>
    <m/>
    <m/>
    <s v=""/>
    <m/>
    <s v=""/>
    <m/>
    <s v=""/>
    <m/>
    <s v=""/>
    <m/>
    <m/>
    <m/>
    <m/>
    <s v=""/>
    <n v="0"/>
    <s v=""/>
    <n v="0"/>
    <s v=""/>
    <s v=""/>
    <s v=""/>
    <m/>
    <s v=""/>
    <s v=""/>
    <s v=""/>
  </r>
  <r>
    <x v="2"/>
    <n v="2978"/>
    <m/>
    <x v="6"/>
    <x v="3"/>
    <m/>
    <m/>
    <s v=""/>
    <m/>
    <m/>
    <s v=""/>
    <m/>
    <s v=""/>
    <m/>
    <s v=""/>
    <m/>
    <s v=""/>
    <m/>
    <m/>
    <m/>
    <m/>
    <s v=""/>
    <n v="0"/>
    <s v=""/>
    <n v="0"/>
    <s v=""/>
    <s v=""/>
    <s v=""/>
    <m/>
    <s v=""/>
    <s v=""/>
    <s v=""/>
  </r>
  <r>
    <x v="2"/>
    <n v="2979"/>
    <m/>
    <x v="6"/>
    <x v="3"/>
    <m/>
    <m/>
    <s v=""/>
    <m/>
    <m/>
    <s v=""/>
    <m/>
    <s v=""/>
    <m/>
    <s v=""/>
    <m/>
    <s v=""/>
    <m/>
    <m/>
    <m/>
    <m/>
    <s v=""/>
    <n v="0"/>
    <s v=""/>
    <n v="0"/>
    <s v=""/>
    <s v=""/>
    <s v=""/>
    <m/>
    <s v=""/>
    <s v=""/>
    <s v=""/>
  </r>
  <r>
    <x v="2"/>
    <n v="2980"/>
    <m/>
    <x v="6"/>
    <x v="3"/>
    <m/>
    <m/>
    <s v=""/>
    <m/>
    <m/>
    <s v=""/>
    <m/>
    <s v=""/>
    <m/>
    <s v=""/>
    <m/>
    <s v=""/>
    <m/>
    <m/>
    <m/>
    <m/>
    <s v=""/>
    <n v="0"/>
    <s v=""/>
    <n v="0"/>
    <s v=""/>
    <s v=""/>
    <s v=""/>
    <m/>
    <s v=""/>
    <s v=""/>
    <s v=""/>
  </r>
  <r>
    <x v="2"/>
    <n v="2981"/>
    <m/>
    <x v="6"/>
    <x v="3"/>
    <m/>
    <m/>
    <s v=""/>
    <m/>
    <m/>
    <s v=""/>
    <m/>
    <s v=""/>
    <m/>
    <s v=""/>
    <m/>
    <s v=""/>
    <m/>
    <m/>
    <m/>
    <m/>
    <s v=""/>
    <n v="0"/>
    <s v=""/>
    <n v="0"/>
    <s v=""/>
    <s v=""/>
    <s v=""/>
    <m/>
    <s v=""/>
    <s v=""/>
    <s v=""/>
  </r>
  <r>
    <x v="2"/>
    <n v="2982"/>
    <m/>
    <x v="6"/>
    <x v="3"/>
    <m/>
    <m/>
    <s v=""/>
    <m/>
    <m/>
    <s v=""/>
    <m/>
    <s v=""/>
    <m/>
    <s v=""/>
    <m/>
    <s v=""/>
    <m/>
    <m/>
    <m/>
    <m/>
    <s v=""/>
    <n v="0"/>
    <s v=""/>
    <n v="0"/>
    <s v=""/>
    <s v=""/>
    <s v=""/>
    <m/>
    <s v=""/>
    <s v=""/>
    <s v=""/>
  </r>
  <r>
    <x v="2"/>
    <n v="2983"/>
    <m/>
    <x v="6"/>
    <x v="3"/>
    <m/>
    <m/>
    <s v=""/>
    <m/>
    <m/>
    <s v=""/>
    <m/>
    <s v=""/>
    <m/>
    <s v=""/>
    <m/>
    <s v=""/>
    <m/>
    <m/>
    <m/>
    <m/>
    <s v=""/>
    <n v="0"/>
    <s v=""/>
    <n v="0"/>
    <s v=""/>
    <s v=""/>
    <s v=""/>
    <m/>
    <s v=""/>
    <s v=""/>
    <s v=""/>
  </r>
  <r>
    <x v="2"/>
    <n v="2984"/>
    <m/>
    <x v="6"/>
    <x v="3"/>
    <m/>
    <m/>
    <s v=""/>
    <m/>
    <m/>
    <s v=""/>
    <m/>
    <s v=""/>
    <m/>
    <s v=""/>
    <m/>
    <s v=""/>
    <m/>
    <m/>
    <m/>
    <m/>
    <s v=""/>
    <n v="0"/>
    <s v=""/>
    <n v="0"/>
    <s v=""/>
    <s v=""/>
    <s v=""/>
    <m/>
    <s v=""/>
    <s v=""/>
    <s v=""/>
  </r>
  <r>
    <x v="2"/>
    <n v="2985"/>
    <m/>
    <x v="6"/>
    <x v="3"/>
    <m/>
    <m/>
    <s v=""/>
    <m/>
    <m/>
    <s v=""/>
    <m/>
    <s v=""/>
    <m/>
    <s v=""/>
    <m/>
    <s v=""/>
    <m/>
    <m/>
    <m/>
    <m/>
    <s v=""/>
    <n v="0"/>
    <s v=""/>
    <n v="0"/>
    <s v=""/>
    <s v=""/>
    <s v=""/>
    <m/>
    <s v=""/>
    <s v=""/>
    <s v=""/>
  </r>
  <r>
    <x v="2"/>
    <n v="2986"/>
    <m/>
    <x v="6"/>
    <x v="3"/>
    <m/>
    <m/>
    <s v=""/>
    <m/>
    <m/>
    <s v=""/>
    <m/>
    <s v=""/>
    <m/>
    <s v=""/>
    <m/>
    <s v=""/>
    <m/>
    <m/>
    <m/>
    <m/>
    <s v=""/>
    <n v="0"/>
    <s v=""/>
    <n v="0"/>
    <s v=""/>
    <s v=""/>
    <s v=""/>
    <m/>
    <s v=""/>
    <s v=""/>
    <s v=""/>
  </r>
  <r>
    <x v="2"/>
    <n v="2987"/>
    <m/>
    <x v="6"/>
    <x v="3"/>
    <m/>
    <m/>
    <s v=""/>
    <m/>
    <m/>
    <s v=""/>
    <m/>
    <s v=""/>
    <m/>
    <s v=""/>
    <m/>
    <s v=""/>
    <m/>
    <m/>
    <m/>
    <m/>
    <s v=""/>
    <n v="0"/>
    <s v=""/>
    <n v="0"/>
    <s v=""/>
    <s v=""/>
    <s v=""/>
    <m/>
    <s v=""/>
    <s v=""/>
    <s v=""/>
  </r>
  <r>
    <x v="2"/>
    <n v="2988"/>
    <m/>
    <x v="6"/>
    <x v="3"/>
    <m/>
    <m/>
    <s v=""/>
    <m/>
    <m/>
    <s v=""/>
    <m/>
    <s v=""/>
    <m/>
    <s v=""/>
    <m/>
    <s v=""/>
    <m/>
    <m/>
    <m/>
    <m/>
    <s v=""/>
    <n v="0"/>
    <s v=""/>
    <n v="0"/>
    <s v=""/>
    <s v=""/>
    <s v=""/>
    <m/>
    <s v=""/>
    <s v=""/>
    <s v=""/>
  </r>
  <r>
    <x v="2"/>
    <n v="2989"/>
    <m/>
    <x v="6"/>
    <x v="3"/>
    <m/>
    <m/>
    <s v=""/>
    <m/>
    <m/>
    <s v=""/>
    <m/>
    <s v=""/>
    <m/>
    <s v=""/>
    <m/>
    <s v=""/>
    <m/>
    <m/>
    <m/>
    <m/>
    <s v=""/>
    <n v="0"/>
    <s v=""/>
    <n v="0"/>
    <s v=""/>
    <s v=""/>
    <s v=""/>
    <m/>
    <s v=""/>
    <s v=""/>
    <s v=""/>
  </r>
  <r>
    <x v="2"/>
    <n v="2990"/>
    <m/>
    <x v="6"/>
    <x v="3"/>
    <m/>
    <m/>
    <s v=""/>
    <m/>
    <m/>
    <s v=""/>
    <m/>
    <s v=""/>
    <m/>
    <s v=""/>
    <m/>
    <s v=""/>
    <m/>
    <m/>
    <m/>
    <m/>
    <s v=""/>
    <n v="0"/>
    <s v=""/>
    <n v="0"/>
    <s v=""/>
    <s v=""/>
    <s v=""/>
    <m/>
    <s v=""/>
    <s v=""/>
    <s v=""/>
  </r>
  <r>
    <x v="2"/>
    <n v="2991"/>
    <m/>
    <x v="6"/>
    <x v="3"/>
    <m/>
    <m/>
    <s v=""/>
    <m/>
    <m/>
    <s v=""/>
    <m/>
    <s v=""/>
    <m/>
    <s v=""/>
    <m/>
    <s v=""/>
    <m/>
    <m/>
    <m/>
    <m/>
    <s v=""/>
    <n v="0"/>
    <s v=""/>
    <n v="0"/>
    <s v=""/>
    <s v=""/>
    <s v=""/>
    <m/>
    <s v=""/>
    <s v=""/>
    <s v=""/>
  </r>
  <r>
    <x v="2"/>
    <n v="2992"/>
    <m/>
    <x v="6"/>
    <x v="3"/>
    <m/>
    <m/>
    <s v=""/>
    <m/>
    <m/>
    <s v=""/>
    <m/>
    <s v=""/>
    <m/>
    <s v=""/>
    <m/>
    <s v=""/>
    <m/>
    <m/>
    <m/>
    <m/>
    <s v=""/>
    <n v="0"/>
    <s v=""/>
    <n v="0"/>
    <s v=""/>
    <s v=""/>
    <s v=""/>
    <m/>
    <s v=""/>
    <s v=""/>
    <s v=""/>
  </r>
  <r>
    <x v="2"/>
    <n v="2993"/>
    <m/>
    <x v="6"/>
    <x v="3"/>
    <m/>
    <m/>
    <s v=""/>
    <m/>
    <m/>
    <s v=""/>
    <m/>
    <s v=""/>
    <m/>
    <s v=""/>
    <m/>
    <s v=""/>
    <m/>
    <m/>
    <m/>
    <m/>
    <s v=""/>
    <n v="0"/>
    <s v=""/>
    <n v="0"/>
    <s v=""/>
    <s v=""/>
    <s v=""/>
    <m/>
    <s v=""/>
    <s v=""/>
    <s v=""/>
  </r>
  <r>
    <x v="2"/>
    <n v="2994"/>
    <m/>
    <x v="6"/>
    <x v="3"/>
    <m/>
    <m/>
    <s v=""/>
    <m/>
    <m/>
    <s v=""/>
    <m/>
    <s v=""/>
    <m/>
    <s v=""/>
    <m/>
    <s v=""/>
    <m/>
    <m/>
    <m/>
    <m/>
    <s v=""/>
    <n v="0"/>
    <s v=""/>
    <n v="0"/>
    <s v=""/>
    <s v=""/>
    <s v=""/>
    <m/>
    <s v=""/>
    <s v=""/>
    <s v=""/>
  </r>
  <r>
    <x v="2"/>
    <n v="2995"/>
    <m/>
    <x v="6"/>
    <x v="3"/>
    <m/>
    <m/>
    <s v=""/>
    <m/>
    <m/>
    <s v=""/>
    <m/>
    <s v=""/>
    <m/>
    <s v=""/>
    <m/>
    <s v=""/>
    <m/>
    <m/>
    <m/>
    <m/>
    <s v=""/>
    <n v="0"/>
    <s v=""/>
    <n v="0"/>
    <s v=""/>
    <s v=""/>
    <s v=""/>
    <m/>
    <s v=""/>
    <s v=""/>
    <s v=""/>
  </r>
  <r>
    <x v="2"/>
    <n v="2996"/>
    <m/>
    <x v="6"/>
    <x v="3"/>
    <m/>
    <m/>
    <s v=""/>
    <m/>
    <m/>
    <s v=""/>
    <m/>
    <s v=""/>
    <m/>
    <s v=""/>
    <m/>
    <s v=""/>
    <m/>
    <m/>
    <m/>
    <m/>
    <s v=""/>
    <n v="0"/>
    <s v=""/>
    <n v="0"/>
    <s v=""/>
    <s v=""/>
    <s v=""/>
    <m/>
    <s v=""/>
    <s v=""/>
    <s v=""/>
  </r>
  <r>
    <x v="2"/>
    <n v="2997"/>
    <m/>
    <x v="6"/>
    <x v="3"/>
    <m/>
    <m/>
    <s v=""/>
    <m/>
    <m/>
    <s v=""/>
    <m/>
    <s v=""/>
    <m/>
    <s v=""/>
    <m/>
    <s v=""/>
    <m/>
    <m/>
    <m/>
    <m/>
    <s v=""/>
    <n v="0"/>
    <s v=""/>
    <n v="0"/>
    <s v=""/>
    <s v=""/>
    <s v=""/>
    <m/>
    <s v=""/>
    <s v=""/>
    <s v=""/>
  </r>
  <r>
    <x v="2"/>
    <n v="2998"/>
    <m/>
    <x v="6"/>
    <x v="3"/>
    <m/>
    <m/>
    <s v=""/>
    <m/>
    <m/>
    <s v=""/>
    <m/>
    <s v=""/>
    <m/>
    <s v=""/>
    <m/>
    <s v=""/>
    <m/>
    <m/>
    <m/>
    <m/>
    <s v=""/>
    <n v="0"/>
    <s v=""/>
    <n v="0"/>
    <s v=""/>
    <s v=""/>
    <s v=""/>
    <m/>
    <s v=""/>
    <s v=""/>
    <s v=""/>
  </r>
  <r>
    <x v="2"/>
    <n v="2999"/>
    <m/>
    <x v="6"/>
    <x v="3"/>
    <m/>
    <m/>
    <s v=""/>
    <m/>
    <m/>
    <s v=""/>
    <m/>
    <s v=""/>
    <m/>
    <s v=""/>
    <m/>
    <s v=""/>
    <m/>
    <m/>
    <m/>
    <m/>
    <s v=""/>
    <n v="0"/>
    <s v=""/>
    <n v="0"/>
    <s v=""/>
    <s v=""/>
    <s v=""/>
    <m/>
    <s v=""/>
    <s v=""/>
    <s v=""/>
  </r>
  <r>
    <x v="2"/>
    <n v="3000"/>
    <m/>
    <x v="6"/>
    <x v="3"/>
    <m/>
    <m/>
    <s v=""/>
    <m/>
    <m/>
    <s v=""/>
    <m/>
    <s v=""/>
    <m/>
    <s v=""/>
    <m/>
    <s v=""/>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L10" firstHeaderRow="0" firstDataRow="1" firstDataCol="1" rowPageCount="1" colPageCount="1"/>
  <pivotFields count="32">
    <pivotField axis="axisPage" multipleItemSelectionAllowed="1" showAll="0" defaultSubtotal="0">
      <items count="3">
        <item h="1" x="2"/>
        <item x="0"/>
        <item h="1" x="1"/>
      </items>
    </pivotField>
    <pivotField numFmtId="1" showAll="0" defaultSubtotal="0"/>
    <pivotField showAll="0" defaultSubtotal="0"/>
    <pivotField axis="axisRow" showAll="0" defaultSubtotal="0">
      <items count="7">
        <item x="2"/>
        <item x="5"/>
        <item x="1"/>
        <item x="3"/>
        <item x="0"/>
        <item x="4"/>
        <item x="6"/>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7" showAll="0" defaultSubtotal="0"/>
    <pivotField showAll="0" defaultSubtotal="0"/>
    <pivotField dataField="1" numFmtId="167"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s>
  <rowFields count="1">
    <field x="3"/>
  </rowFields>
  <rowItems count="5">
    <i>
      <x/>
    </i>
    <i>
      <x v="2"/>
    </i>
    <i>
      <x v="3"/>
    </i>
    <i>
      <x v="4"/>
    </i>
    <i t="grand">
      <x/>
    </i>
  </rowItems>
  <colFields count="1">
    <field x="-2"/>
  </colFields>
  <colItems count="2">
    <i>
      <x/>
    </i>
    <i i="1">
      <x v="1"/>
    </i>
  </colItems>
  <pageFields count="1">
    <pageField fld="0" hier="-1"/>
  </pageFields>
  <dataFields count="2">
    <dataField name="Average of SỐ NGÀY NĂM GIỮ" fld="24" subtotal="average" baseField="0" baseItem="2417120"/>
    <dataField name="Average of % TỶ SUẤT LỢI NHUẬN" fld="26" subtotal="average" baseField="0" baseItem="2417120" numFmtId="168"/>
  </dataFields>
  <formats count="11">
    <format dxfId="11">
      <pivotArea type="all" dataOnly="0" outline="0" fieldPosition="0"/>
    </format>
    <format dxfId="10">
      <pivotArea outline="0" collapsedLevelsAreSubtotals="1" fieldPosition="0"/>
    </format>
    <format dxfId="9">
      <pivotArea dataOnly="0" labelOnly="1" grandRow="1" outline="0" fieldPosition="0"/>
    </format>
    <format dxfId="8">
      <pivotArea type="all" dataOnly="0" outline="0" fieldPosition="0"/>
    </format>
    <format dxfId="7">
      <pivotArea outline="0" collapsedLevelsAreSubtotals="1" fieldPosition="0"/>
    </format>
    <format dxfId="6">
      <pivotArea dataOnly="0" labelOnly="1" grandRow="1" outline="0" fieldPosition="0"/>
    </format>
    <format dxfId="5">
      <pivotArea type="all" dataOnly="0" outline="0" fieldPosition="0"/>
    </format>
    <format dxfId="4">
      <pivotArea outline="0" collapsedLevelsAreSubtotals="1" fieldPosition="0"/>
    </format>
    <format dxfId="3">
      <pivotArea dataOnly="0" labelOnly="1" grandRow="1" outline="0" fieldPosition="0"/>
    </format>
    <format dxfId="2">
      <pivotArea outline="0" fieldPosition="0">
        <references count="1">
          <reference field="4294967294" count="1">
            <x v="1"/>
          </reference>
        </references>
      </pivotArea>
    </format>
    <format dxfId="1">
      <pivotArea outline="0" fieldPosition="0">
        <references count="1">
          <reference field="4294967294" count="1">
            <x v="1"/>
          </reference>
        </references>
      </pivotArea>
    </format>
  </formats>
  <chartFormats count="2">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C9:AD14" firstHeaderRow="1" firstDataRow="1" firstDataCol="1" rowPageCount="1" colPageCount="1"/>
  <pivotFields count="32">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axis="axisRow" showAll="0">
      <items count="6">
        <item m="1" x="4"/>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v="2"/>
    </i>
    <i r="1">
      <x v="1"/>
    </i>
    <i>
      <x v="3"/>
    </i>
    <i r="1">
      <x v="5"/>
    </i>
    <i t="grand">
      <x/>
    </i>
  </rowItems>
  <colItems count="1">
    <i/>
  </colItems>
  <pageFields count="1">
    <pageField fld="0" hier="-1"/>
  </pageFields>
  <dataFields count="1">
    <dataField name="Sum of GIÁ TRỊ THỊ TRƯỜNG" fld="31"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W9:X12" firstHeaderRow="1" firstDataRow="1" firstDataCol="1" rowPageCount="1" colPageCount="1"/>
  <pivotFields count="32">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5"/>
    </i>
    <i t="grand">
      <x/>
    </i>
  </rowItems>
  <colItems count="1">
    <i/>
  </colItems>
  <pageFields count="1">
    <pageField fld="0" hier="-1"/>
  </pageFields>
  <dataFields count="1">
    <dataField name="Sum of GIÁ TRỊ THỊ TRƯỜNG" fld="31" showDataAs="percentOfTotal" baseField="0" baseItem="2876688" numFmtId="9"/>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3:AG3013" totalsRowShown="0" headerRowDxfId="65" dataDxfId="63" headerRowBorderDxfId="64" tableBorderDxfId="62" totalsRowBorderDxfId="61">
  <autoFilter ref="B13:AG3013"/>
  <tableColumns count="32">
    <tableColumn id="12" name="TRẠNG THÁI_x000a_(auto-fill)" dataDxfId="60">
      <calculatedColumnFormula>IF(AND(Stock[[#This Row],[SỐ LƯỢNG MUA]]&gt;0,Stock[[#This Row],[SỐ LƯỢNG CÒN LẠI
(auto-fill)]]=0),"BÁN",
IF(AND(Stock[[#This Row],[SỐ LƯỢNG MUA]]&gt;0,Stock[[#This Row],[SỐ LƯỢNG CÒN LẠI
(auto-fill)]]&gt;0),"NẮM GIỮ",""))</calculatedColumnFormula>
    </tableColumn>
    <tableColumn id="1" name="STT_x000a_(auto-fill)" dataDxfId="59"/>
    <tableColumn id="15" name="NGÀY MUA" dataDxfId="58"/>
    <tableColumn id="2" name="MÃ CK" dataDxfId="57"/>
    <tableColumn id="4" name="NHÓM NGÀNH CẤP 1_x000a_(ALT+Down để chọn)" dataDxfId="0"/>
    <tableColumn id="3" name="GIÁ MUA" dataDxfId="56" dataCellStyle="Comma"/>
    <tableColumn id="14" name="SỐ LƯỢNG MUA" dataDxfId="55" dataCellStyle="Comma"/>
    <tableColumn id="21" name="PHÍ MUA_x000a_(auto-fill)" dataDxfId="54">
      <calculatedColumnFormula>IF(Stock[[#This Row],[SỐ LƯỢNG MUA]]&gt;0,Stock[[#This Row],[GIÁ MUA]]*Stock[[#This Row],[SỐ LƯỢNG MUA]]*$D$11,"")</calculatedColumnFormula>
    </tableColumn>
    <tableColumn id="22" name="MỤC TIÊU NẮM GIỮ_x000a_(ALT+Down để chọn)" dataDxfId="53"/>
    <tableColumn id="5" name="% TĂNG KỲ VỌNG_1" dataDxfId="52" dataCellStyle="Percent"/>
    <tableColumn id="19" name="GIÁ BÁN KỲ VỌNG_1_x000a_(auto-fill)" dataDxfId="51" dataCellStyle="Comma">
      <calculatedColumnFormula>IF(Stock[[#This Row],[SỐ LƯỢNG MUA]]&gt;0,Stock[[#This Row],[GIÁ MUA]]*(1+Stock[[#This Row],[% TĂNG KỲ VỌNG_1]]),"")</calculatedColumnFormula>
    </tableColumn>
    <tableColumn id="20" name="% TĂNG KỲ VỌNG_2" dataDxfId="50" dataCellStyle="Percent"/>
    <tableColumn id="10" name="GIÁ BÁN KỲ VỌNG_2_x000a_(auto-fill)" dataDxfId="49" dataCellStyle="Comma">
      <calculatedColumnFormula>IF(Stock[[#This Row],[SỐ LƯỢNG MUA]]&gt;0,Stock[[#This Row],[GIÁ MUA]]*(1+Stock[[#This Row],[% TĂNG KỲ VỌNG_2]]),"")</calculatedColumnFormula>
    </tableColumn>
    <tableColumn id="24" name="% GIẢM ĐỂ CẮT LỖ" dataDxfId="48" dataCellStyle="Percent"/>
    <tableColumn id="11" name="GIÁ BÁN CẮT LỖ" dataDxfId="47" dataCellStyle="Comma">
      <calculatedColumnFormula>IF(Stock[[#This Row],[SỐ LƯỢNG MUA]]&gt;0,Stock[[#This Row],[GIÁ MUA]]*(1+Stock[[#This Row],[% GIẢM ĐỂ CẮT LỖ]]),"")</calculatedColumnFormula>
    </tableColumn>
    <tableColumn id="30" name="CỔ TỨC TIỀN MẶT" dataDxfId="46" dataCellStyle="Comma"/>
    <tableColumn id="123" name="% TỶ SUẤT LỢI NHUẬN TỪ CỔ TỨC TIỀN MẶT_x000a_(auto-fill)" dataDxfId="45" dataCellStyle="Comma">
      <calculatedColumnFormula>IF(Stock[[#This Row],[CỔ TỨC TIỀN MẶT]]&gt;0,Stock[[#This Row],[CỔ TỨC TIỀN MẶT]]/(Stock[[#This Row],[GIÁ MUA]]*Stock[[#This Row],[SỐ LƯỢNG MUA]]),"")</calculatedColumnFormula>
    </tableColumn>
    <tableColumn id="29" name="CỔ TỨC BẰNG CỔ PHIẾU" dataDxfId="44" dataCellStyle="Comma"/>
    <tableColumn id="6" name="NGÀY BÁN" dataDxfId="43"/>
    <tableColumn id="7" name="GIÁ BÁN" dataDxfId="42" dataCellStyle="Comma"/>
    <tableColumn id="8" name="SỐ LƯỢNG BÁN" dataDxfId="41" dataCellStyle="Comma"/>
    <tableColumn id="9" name="THUẾ, PHÍ_x000a_(auto-fill)" dataDxfId="40" dataCellStyle="Comma">
      <calculatedColumnFormula>IF(Stock[[#This Row],[SỐ LƯỢNG BÁN]]&gt;0,Stock[[#This Row],[GIÁ BÁN]]*Stock[[#This Row],[SỐ LƯỢNG BÁN]]*$D$11+Stock[[#This Row],[GIÁ BÁN]]*Stock[[#This Row],[SỐ LƯỢNG BÁN]]*$D$12,"")</calculatedColumnFormula>
    </tableColumn>
    <tableColumn id="13" name="SỐ LƯỢNG CÒN LẠI_x000a_(auto-fill)" dataDxfId="39" dataCellStyle="Comma">
      <calculatedColumnFormula>Stock[[#This Row],[SỐ LƯỢNG MUA]]+Stock[[#This Row],[CỔ TỨC BẰNG CỔ PHIẾU]]-Stock[[#This Row],[SỐ LƯỢNG BÁN]]</calculatedColumnFormula>
    </tableColumn>
    <tableColumn id="16" name="LÃI/(LỖ) TỪ BÁN CK_x000a_(auto-fill)" dataDxfId="38" dataCellStyle="Comma">
      <calculatedColumnFormula>IF(Stock[[#This Row],[SỐ LƯỢNG BÁN]]&gt;0,SUM(Stock[[#This Row],[GIÁ BÁN]]*Stock[[#This Row],[SỐ LƯỢNG BÁN]]-Stock[[#This Row],[THUẾ, PHÍ
(auto-fill)]])-SUM(Stock[[#This Row],[GIÁ MUA]]*Stock[[#This Row],[SỐ LƯỢNG BÁN]],Stock[[#This Row],[PHÍ MUA
(auto-fill)]]*Stock[[#This Row],[SỐ LƯỢNG BÁN]]/Stock[[#This Row],[SỐ LƯỢNG MUA]]),"")</calculatedColumnFormula>
    </tableColumn>
    <tableColumn id="18" name="SỐ NGÀY NĂM GIỮ_x000a_(auto-fill)" dataDxfId="37" dataCellStyle="Comma">
      <calculatedColumnFormula>IF(Stock[[#This Row],[NGÀY BÁN]]&gt;0,Stock[[#This Row],[NGÀY BÁN]]-Stock[[#This Row],[NGÀY MUA]]+1,IF(Stock[[#This Row],[NGÀY MUA]]=0,0,TODAY()-Stock[[#This Row],[NGÀY MUA]]+1))</calculatedColumnFormula>
    </tableColumn>
    <tableColumn id="126" name="TỔNG LÃI/(LỖ)_x000a_(auto-fill)" dataDxfId="36" dataCellStyle="Percent">
      <calculatedColumnFormula>IFERROR(Stock[[#This Row],[CỔ TỨC TIỀN MẶT]]+Stock[[#This Row],[LÃI/(LỖ) TỪ BÁN CK
(auto-fill)]],"")</calculatedColumnFormula>
    </tableColumn>
    <tableColumn id="127" name="% TỶ SUẤT LỢI NHUẬN_x000a_(auto-fill)" dataDxfId="35" dataCellStyle="Percent">
      <calculatedColumnFormula>IF(Stock[[#This Row],[SỐ LƯỢNG BÁN]]&gt;0,SUM(Stock[[#This Row],[LÃI/(LỖ) TỪ BÁN CK
(auto-fill)]],Stock[[#This Row],[CỔ TỨC TIỀN MẶT]])/SUM(Stock[[#This Row],[GIÁ MUA]]*Stock[[#This Row],[SỐ LƯỢNG BÁN]],Stock[[#This Row],[PHÍ MUA
(auto-fill)]]*Stock[[#This Row],[SỐ LƯỢNG BÁN]]/Stock[[#This Row],[SỐ LƯỢNG MUA]]),"")</calculatedColumnFormula>
    </tableColumn>
    <tableColumn id="125" name="% TỶ SUẤT LỢI NHUẬN NĂM_x000a_(auto-fill)" dataDxfId="34" dataCellStyle="Percent">
      <calculatedColumnFormula>IFERROR(IF(Stock[[#This Row],[SỐ NGÀY NĂM GIỮ
(auto-fill)]]&lt;365,Stock[[#This Row],[% TỶ SUẤT LỢI NHUẬN
(auto-fill)]]*365/Stock[[#This Row],[SỐ NGÀY NĂM GIỮ
(auto-fill)]],POWER((1+Stock[[#This Row],[% TỶ SUẤT LỢI NHUẬN
(auto-fill)]]),1/(Stock[[#This Row],[SỐ NGÀY NĂM GIỮ
(auto-fill)]]/365))-1),"")</calculatedColumnFormula>
    </tableColumn>
    <tableColumn id="27" name="GIÁ THỊ TRƯỜNG" dataDxfId="33" dataCellStyle="Comma"/>
    <tableColumn id="26" name="TĂNG/_x000a_(GIẢM )" dataDxfId="32" dataCellStyle="Percent">
      <calculatedColumnFormula>IF(Stock[[#This Row],[TRẠNG THÁI
(auto-fill)]]="NẮM GIỮ",Stock[[#This Row],[GIÁ THỊ TRƯỜNG]]-Stock[[#This Row],[GIÁ MUA]],"")</calculatedColumnFormula>
    </tableColumn>
    <tableColumn id="17" name="% TĂNG/_x000a_(GIẢM)" dataDxfId="31" dataCellStyle="Comma">
      <calculatedColumnFormula>IFERROR(Stock[[#This Row],[TĂNG/
(GIẢM )]]/Stock[[#This Row],[GIÁ MUA]],"")</calculatedColumnFormula>
    </tableColumn>
    <tableColumn id="28" name="GIÁ TRỊ THỊ TRƯỜNG_x000a_(auto-fill)" dataDxfId="30" dataCellStyle="Comma">
      <calculatedColumnFormula>IF(Stock[[#This Row],[GIÁ THỊ TRƯỜNG]]&gt;0,Stock[[#This Row],[GIÁ THỊ TRƯỜNG]]*Stock[[#This Row],[SỐ LƯỢNG CÒN LẠI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27" totalsRowCount="1" headerRowDxfId="20" dataDxfId="19" totalsRowDxfId="18">
  <autoFilter ref="B7:D126"/>
  <tableColumns count="3">
    <tableColumn id="1" name="Ngày chuyển tiền" dataDxfId="17" totalsRowDxfId="16"/>
    <tableColumn id="2" name="Số tiền chuyển đến tài khoản chứng khoán" dataDxfId="15" totalsRowDxfId="14" dataCellStyle="Comma"/>
    <tableColumn id="3" name="Số tiền chuyển đi từ tài khoản chứng khoán" dataDxfId="13" totalsRowDxfId="1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
  <sheetViews>
    <sheetView showGridLines="0" tabSelected="1" zoomScale="90" zoomScaleNormal="90" workbookViewId="0">
      <selection activeCell="F10" sqref="F10"/>
    </sheetView>
  </sheetViews>
  <sheetFormatPr defaultRowHeight="14.25"/>
  <cols>
    <col min="1" max="1" width="2.125" style="60" customWidth="1"/>
    <col min="2" max="2" width="15.375" style="60" bestFit="1" customWidth="1"/>
    <col min="3" max="3" width="79.75" style="61" customWidth="1"/>
    <col min="4" max="4" width="13.25" style="61" customWidth="1"/>
    <col min="5" max="5" width="19.25" style="61" customWidth="1"/>
    <col min="6" max="6" width="10.875" style="61" customWidth="1"/>
    <col min="7" max="7" width="11.875" style="61" customWidth="1"/>
    <col min="8" max="9" width="14.375" style="61" customWidth="1"/>
    <col min="10" max="16384" width="9" style="61"/>
  </cols>
  <sheetData>
    <row r="1" spans="1:9" s="59" customFormat="1" ht="43.5" customHeight="1">
      <c r="A1" s="56"/>
      <c r="B1" s="57" t="s">
        <v>15</v>
      </c>
      <c r="C1" s="1"/>
      <c r="D1" s="1"/>
      <c r="E1" s="1"/>
      <c r="F1" s="1"/>
      <c r="G1" s="1"/>
      <c r="H1" s="58"/>
    </row>
    <row r="2" spans="1:9" ht="15" thickBot="1">
      <c r="C2" s="60"/>
      <c r="F2" s="62"/>
    </row>
    <row r="3" spans="1:9" ht="20.25" thickBot="1">
      <c r="B3" s="135" t="s">
        <v>20</v>
      </c>
      <c r="C3" s="136"/>
      <c r="D3" s="137"/>
      <c r="E3" s="138"/>
      <c r="H3" s="160" t="s">
        <v>16</v>
      </c>
      <c r="I3" s="161"/>
    </row>
    <row r="4" spans="1:9" ht="19.5">
      <c r="B4" s="139" t="s">
        <v>18</v>
      </c>
      <c r="C4" s="140"/>
      <c r="D4" s="141"/>
      <c r="E4" s="142"/>
      <c r="F4" s="63"/>
    </row>
    <row r="5" spans="1:9" ht="19.5">
      <c r="B5" s="64"/>
      <c r="C5" s="65"/>
      <c r="E5" s="63"/>
      <c r="F5" s="63"/>
    </row>
    <row r="6" spans="1:9" ht="45.75" customHeight="1">
      <c r="B6" s="162" t="s">
        <v>22</v>
      </c>
      <c r="C6" s="162"/>
      <c r="D6" s="162"/>
      <c r="E6" s="162"/>
      <c r="F6" s="66"/>
      <c r="G6" s="66"/>
      <c r="H6" s="66"/>
    </row>
    <row r="7" spans="1:9">
      <c r="B7" s="66"/>
      <c r="C7" s="66"/>
      <c r="D7" s="66"/>
      <c r="E7" s="66"/>
      <c r="F7" s="66"/>
      <c r="G7" s="66"/>
      <c r="H7" s="66"/>
    </row>
    <row r="8" spans="1:9" ht="76.5">
      <c r="B8" s="134" t="s">
        <v>17</v>
      </c>
      <c r="C8" s="67" t="s">
        <v>19</v>
      </c>
      <c r="D8" s="68"/>
      <c r="E8" s="68"/>
      <c r="F8" s="68"/>
      <c r="G8" s="68"/>
      <c r="H8" s="68"/>
    </row>
    <row r="9" spans="1:9">
      <c r="B9" s="69"/>
      <c r="C9" s="70"/>
      <c r="D9" s="70"/>
      <c r="E9" s="68"/>
      <c r="F9" s="68"/>
      <c r="G9" s="68"/>
      <c r="H9" s="68"/>
    </row>
    <row r="10" spans="1:9" ht="103.5" customHeight="1">
      <c r="B10" s="134" t="s">
        <v>23</v>
      </c>
      <c r="C10" s="67" t="s">
        <v>21</v>
      </c>
      <c r="D10" s="70"/>
      <c r="E10" s="68"/>
      <c r="F10" s="68"/>
      <c r="G10" s="68"/>
      <c r="H10" s="68"/>
    </row>
    <row r="11" spans="1:9">
      <c r="B11" s="69"/>
      <c r="C11" s="70"/>
      <c r="D11" s="70"/>
      <c r="E11" s="68"/>
      <c r="F11" s="68"/>
      <c r="G11" s="68"/>
      <c r="H11" s="68"/>
    </row>
    <row r="12" spans="1:9" ht="51">
      <c r="B12" s="134" t="s">
        <v>24</v>
      </c>
      <c r="C12" s="67" t="s">
        <v>25</v>
      </c>
      <c r="D12" s="70"/>
      <c r="E12" s="68"/>
      <c r="F12" s="68"/>
      <c r="G12" s="68"/>
      <c r="H12" s="68"/>
    </row>
  </sheetData>
  <sheetProtection algorithmName="SHA-512" hashValue="aYrhXTPla/3QapAoS2cY7Wq5QqLTuyr0enrDgxIH3bQAKrCj0Q9Wp0IwzBcR7VdB1Q+NWwszFhRgtfnah3WlZw==" saltValue="kCvxOaFp+kCSL8/EB5PU5Q==" spinCount="100000" sheet="1" autoFilter="0" pivotTables="0"/>
  <mergeCells count="2">
    <mergeCell ref="H3:I3"/>
    <mergeCell ref="B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EZ3016"/>
  <sheetViews>
    <sheetView showGridLines="0" zoomScaleNormal="100" zoomScalePageLayoutView="75" workbookViewId="0">
      <pane xSplit="8" ySplit="13" topLeftCell="I3008" activePane="bottomRight" state="frozen"/>
      <selection pane="topRight" activeCell="I1" sqref="I1"/>
      <selection pane="bottomLeft" activeCell="A14" sqref="A14"/>
      <selection pane="bottomRight" activeCell="E3010" sqref="E3010"/>
    </sheetView>
  </sheetViews>
  <sheetFormatPr defaultColWidth="10.875" defaultRowHeight="12"/>
  <cols>
    <col min="1" max="1" width="1.125" style="4" customWidth="1"/>
    <col min="2" max="2" width="12.625" style="31" customWidth="1"/>
    <col min="3" max="3" width="12.625" style="4" customWidth="1"/>
    <col min="4" max="4" width="13.25" style="4" customWidth="1"/>
    <col min="5" max="5" width="10" style="4" customWidth="1"/>
    <col min="6" max="6" width="19.875" style="4" customWidth="1"/>
    <col min="7" max="7" width="9.375" style="4" customWidth="1"/>
    <col min="8" max="8" width="11.375" style="4" customWidth="1"/>
    <col min="9" max="9" width="11.625" style="4" customWidth="1"/>
    <col min="10" max="10" width="13.25" style="4" customWidth="1"/>
    <col min="11" max="11" width="13.375" style="32" customWidth="1"/>
    <col min="12" max="12" width="9.375" style="31" customWidth="1"/>
    <col min="13" max="13" width="13" style="31" customWidth="1"/>
    <col min="14" max="14" width="9.125" style="31" customWidth="1"/>
    <col min="15" max="15" width="13.25" style="31" customWidth="1"/>
    <col min="16" max="16" width="9.125" style="31" customWidth="1"/>
    <col min="17" max="17" width="8.875" style="4" customWidth="1"/>
    <col min="18" max="18" width="12.125" style="31" customWidth="1"/>
    <col min="19" max="19" width="11.625" style="8" customWidth="1"/>
    <col min="20" max="20" width="10.75" style="31" customWidth="1"/>
    <col min="21" max="21" width="10.5" style="4" customWidth="1"/>
    <col min="22" max="22" width="11" style="9" customWidth="1"/>
    <col min="23" max="23" width="14.375" style="8" customWidth="1"/>
    <col min="24" max="24" width="12.875" style="8" customWidth="1"/>
    <col min="25" max="25" width="16.25" style="4" customWidth="1"/>
    <col min="26" max="26" width="8.75" style="4" customWidth="1"/>
    <col min="27" max="27" width="13.75" style="4" customWidth="1"/>
    <col min="28" max="28" width="14.375" style="4" customWidth="1"/>
    <col min="29" max="29" width="12.25" style="4" customWidth="1"/>
    <col min="30" max="30" width="10.875" style="4"/>
    <col min="31" max="31" width="9" style="4" customWidth="1"/>
    <col min="32" max="32" width="8.5" style="4" customWidth="1"/>
    <col min="33" max="16384" width="10.875" style="4"/>
  </cols>
  <sheetData>
    <row r="1" spans="1:16380" s="3" customFormat="1" ht="44.1" customHeight="1">
      <c r="A1" s="2"/>
      <c r="B1" s="38" t="s">
        <v>26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row>
    <row r="2" spans="1:16380">
      <c r="B2" s="130" t="str">
        <f ca="1">"Cập nhật lần cuối: " &amp; TEXT(NOW(),"dd-mmm-yy  |  h:mm AM/PM")</f>
        <v>Cập nhật lần cuối: 19-Oct-21  |  8:35 PM</v>
      </c>
      <c r="C2" s="5"/>
      <c r="D2" s="5"/>
      <c r="E2" s="5"/>
      <c r="H2" s="6"/>
      <c r="I2" s="6"/>
      <c r="K2" s="4"/>
      <c r="L2" s="7"/>
      <c r="M2" s="7"/>
      <c r="N2" s="7"/>
      <c r="O2" s="7"/>
      <c r="P2" s="7"/>
      <c r="Q2" s="7"/>
      <c r="R2" s="4"/>
      <c r="T2" s="7"/>
      <c r="U2" s="7"/>
      <c r="Z2" s="6"/>
    </row>
    <row r="3" spans="1:16380" ht="16.5" customHeight="1">
      <c r="B3" s="10" t="s">
        <v>59</v>
      </c>
      <c r="C3" s="5"/>
      <c r="D3" s="5"/>
      <c r="E3" s="5"/>
      <c r="F3" s="166" t="s">
        <v>102</v>
      </c>
      <c r="G3" s="166"/>
      <c r="H3" s="166"/>
      <c r="I3" s="6"/>
      <c r="K3" s="4"/>
      <c r="L3" s="7"/>
      <c r="M3" s="7"/>
      <c r="N3" s="7"/>
      <c r="O3" s="7"/>
      <c r="P3" s="7"/>
      <c r="Q3" s="7"/>
      <c r="R3" s="4"/>
      <c r="T3" s="7"/>
      <c r="U3" s="7"/>
      <c r="Z3" s="6"/>
    </row>
    <row r="4" spans="1:16380" ht="12.75" customHeight="1">
      <c r="B4" s="11"/>
      <c r="C4" s="5"/>
      <c r="D4" s="5"/>
      <c r="E4" s="5"/>
      <c r="F4" s="166"/>
      <c r="G4" s="166"/>
      <c r="H4" s="166"/>
      <c r="I4" s="6"/>
      <c r="K4" s="4"/>
      <c r="L4" s="7"/>
      <c r="M4" s="7"/>
      <c r="N4" s="7"/>
      <c r="O4" s="7"/>
      <c r="P4" s="7"/>
      <c r="Q4" s="7"/>
      <c r="R4" s="4"/>
      <c r="T4" s="7"/>
      <c r="U4" s="7"/>
      <c r="Z4" s="6"/>
    </row>
    <row r="5" spans="1:16380" ht="42" customHeight="1">
      <c r="B5" s="12" t="s">
        <v>27</v>
      </c>
      <c r="C5" s="13" t="s">
        <v>28</v>
      </c>
      <c r="D5" s="13" t="s">
        <v>29</v>
      </c>
      <c r="E5" s="14"/>
      <c r="F5" s="166"/>
      <c r="G5" s="166"/>
      <c r="H5" s="166"/>
      <c r="J5" s="48"/>
      <c r="K5" s="4"/>
      <c r="L5" s="7"/>
      <c r="M5" s="7"/>
      <c r="N5" s="7"/>
      <c r="O5" s="7"/>
      <c r="P5" s="7"/>
      <c r="Q5" s="7"/>
      <c r="R5" s="4"/>
      <c r="T5" s="7"/>
      <c r="U5" s="7"/>
      <c r="Z5" s="15"/>
      <c r="AB5" s="34"/>
      <c r="AC5" s="34"/>
    </row>
    <row r="6" spans="1:16380">
      <c r="B6" s="105">
        <f>SUM(Stock[TỔNG LÃI/(LỖ)
(auto-fill)])</f>
        <v>1583.9875000000006</v>
      </c>
      <c r="C6" s="132">
        <f t="array" ref="C6">SUMPRODUCT(GEOMEAN(IF(Stock[% TỶ SUẤT LỢI NHUẬN
(auto-fill)]&lt;&gt;"",Stock[% TỶ SUẤT LỢI NHUẬN
(auto-fill)]+1)))-1</f>
        <v>8.5577476861229629E-2</v>
      </c>
      <c r="D6" s="106">
        <f t="array" aca="1" ref="D6" ca="1">SUMPRODUCT(GEOMEAN(IF(Stock[% TỶ SUẤT LỢI NHUẬN NĂM
(auto-fill)]&lt;&gt;"",Stock[% TỶ SUẤT LỢI NHUẬN NĂM
(auto-fill)]+1)))-1</f>
        <v>0.48068329461852644</v>
      </c>
      <c r="E6" s="14"/>
      <c r="F6" s="166"/>
      <c r="G6" s="166"/>
      <c r="H6" s="166"/>
      <c r="J6" s="48"/>
      <c r="K6" s="4"/>
      <c r="L6" s="7"/>
      <c r="M6" s="7"/>
      <c r="N6" s="7"/>
      <c r="O6" s="7"/>
      <c r="P6" s="7"/>
      <c r="Q6" s="7"/>
      <c r="R6" s="4"/>
      <c r="T6" s="7"/>
      <c r="U6" s="7"/>
      <c r="Z6" s="16"/>
      <c r="AB6" s="131"/>
    </row>
    <row r="7" spans="1:16380" ht="5.25" customHeight="1">
      <c r="B7" s="11"/>
      <c r="C7" s="5"/>
      <c r="D7" s="5"/>
      <c r="E7" s="5"/>
      <c r="F7" s="17"/>
      <c r="G7" s="18"/>
      <c r="H7" s="19"/>
      <c r="I7" s="19"/>
      <c r="J7" s="20"/>
      <c r="K7" s="6"/>
      <c r="L7" s="6"/>
      <c r="M7" s="6"/>
      <c r="N7" s="6"/>
      <c r="O7" s="6"/>
      <c r="P7" s="6"/>
      <c r="Q7" s="7"/>
      <c r="R7" s="4"/>
      <c r="T7" s="7"/>
      <c r="U7" s="7"/>
      <c r="Z7" s="19"/>
    </row>
    <row r="8" spans="1:16380" ht="24">
      <c r="B8" s="133" t="s">
        <v>94</v>
      </c>
      <c r="C8" s="133" t="s">
        <v>58</v>
      </c>
      <c r="D8" s="133" t="s">
        <v>95</v>
      </c>
      <c r="E8" s="133" t="s">
        <v>91</v>
      </c>
      <c r="H8" s="15"/>
      <c r="I8" s="15"/>
      <c r="J8" s="15"/>
      <c r="K8" s="6"/>
      <c r="L8" s="6"/>
      <c r="M8" s="6"/>
      <c r="N8" s="6"/>
      <c r="O8" s="6"/>
      <c r="P8" s="6"/>
      <c r="Q8" s="7"/>
      <c r="R8" s="4"/>
      <c r="T8" s="7"/>
      <c r="U8" s="7"/>
      <c r="Z8" s="15"/>
      <c r="AB8" s="4" t="s">
        <v>12</v>
      </c>
    </row>
    <row r="9" spans="1:16380">
      <c r="B9" s="105">
        <f>SUMPRODUCT(--(Stock[TRẠNG THÁI
(auto-fill)]="NẮM GIỮ"),Stock[GIÁ MUA],Stock[SỐ LƯỢNG CÒN LẠI
(auto-fill)])</f>
        <v>15300</v>
      </c>
      <c r="C9" s="105">
        <f>SUM(Stock[GIÁ TRỊ THỊ TRƯỜNG
(auto-fill)])</f>
        <v>19340</v>
      </c>
      <c r="D9" s="105">
        <f>C9-B9</f>
        <v>4040</v>
      </c>
      <c r="E9" s="152">
        <f>D9/B9</f>
        <v>0.26405228758169935</v>
      </c>
      <c r="H9" s="19"/>
      <c r="I9" s="19"/>
      <c r="J9" s="21"/>
      <c r="K9" s="6"/>
      <c r="L9" s="6"/>
      <c r="M9" s="6"/>
      <c r="N9" s="6"/>
      <c r="O9" s="6"/>
      <c r="P9" s="6"/>
      <c r="Q9" s="7"/>
      <c r="R9" s="4"/>
      <c r="T9" s="7"/>
      <c r="U9" s="7"/>
      <c r="Z9" s="19"/>
    </row>
    <row r="10" spans="1:16380" ht="5.25" customHeight="1">
      <c r="B10" s="11"/>
      <c r="C10" s="5"/>
      <c r="D10" s="5"/>
      <c r="E10" s="5"/>
      <c r="F10" s="17"/>
      <c r="G10" s="18"/>
      <c r="H10" s="19"/>
      <c r="I10" s="19"/>
      <c r="J10" s="20"/>
      <c r="K10" s="6"/>
      <c r="L10" s="6"/>
      <c r="M10" s="6"/>
      <c r="N10" s="6"/>
      <c r="O10" s="6"/>
      <c r="P10" s="6"/>
      <c r="Q10" s="7"/>
      <c r="R10" s="4"/>
      <c r="T10" s="7"/>
      <c r="U10" s="7"/>
      <c r="Z10" s="19"/>
    </row>
    <row r="11" spans="1:16380" s="22" customFormat="1">
      <c r="B11" s="72" t="s">
        <v>30</v>
      </c>
      <c r="D11" s="97">
        <v>1.5E-3</v>
      </c>
      <c r="E11" s="5"/>
      <c r="F11" s="5"/>
      <c r="G11" s="71"/>
      <c r="H11" s="19"/>
      <c r="I11" s="19"/>
      <c r="Q11" s="23"/>
      <c r="R11" s="4"/>
      <c r="S11" s="8"/>
      <c r="T11" s="7"/>
      <c r="U11" s="7"/>
      <c r="V11" s="9"/>
      <c r="W11" s="8"/>
      <c r="X11" s="8"/>
      <c r="Y11" s="4"/>
      <c r="Z11" s="19"/>
    </row>
    <row r="12" spans="1:16380">
      <c r="B12" s="72" t="s">
        <v>31</v>
      </c>
      <c r="D12" s="97">
        <v>1E-3</v>
      </c>
      <c r="E12" s="5"/>
      <c r="F12" s="5"/>
      <c r="G12" s="71"/>
      <c r="H12" s="19"/>
      <c r="I12" s="19"/>
      <c r="J12" s="22"/>
      <c r="K12" s="163" t="s">
        <v>6</v>
      </c>
      <c r="L12" s="163"/>
      <c r="M12" s="164" t="s">
        <v>8</v>
      </c>
      <c r="N12" s="164"/>
      <c r="O12" s="165" t="s">
        <v>7</v>
      </c>
      <c r="P12" s="165"/>
      <c r="Q12" s="23"/>
      <c r="R12" s="4"/>
      <c r="T12" s="7"/>
      <c r="U12" s="7"/>
      <c r="Z12" s="19"/>
      <c r="AA12" s="22"/>
      <c r="AB12" s="22"/>
      <c r="AC12" s="22"/>
      <c r="AD12" s="22"/>
      <c r="AE12" s="22"/>
    </row>
    <row r="13" spans="1:16380" ht="48">
      <c r="B13" s="24" t="s">
        <v>32</v>
      </c>
      <c r="C13" s="25" t="s">
        <v>87</v>
      </c>
      <c r="D13" s="26" t="s">
        <v>33</v>
      </c>
      <c r="E13" s="26" t="s">
        <v>34</v>
      </c>
      <c r="F13" s="25" t="s">
        <v>88</v>
      </c>
      <c r="G13" s="26" t="s">
        <v>35</v>
      </c>
      <c r="H13" s="26" t="s">
        <v>36</v>
      </c>
      <c r="I13" s="25" t="s">
        <v>37</v>
      </c>
      <c r="J13" s="26" t="s">
        <v>38</v>
      </c>
      <c r="K13" s="26" t="s">
        <v>39</v>
      </c>
      <c r="L13" s="25" t="s">
        <v>90</v>
      </c>
      <c r="M13" s="26" t="s">
        <v>40</v>
      </c>
      <c r="N13" s="25" t="s">
        <v>89</v>
      </c>
      <c r="O13" s="26" t="s">
        <v>41</v>
      </c>
      <c r="P13" s="25" t="s">
        <v>42</v>
      </c>
      <c r="Q13" s="27" t="s">
        <v>43</v>
      </c>
      <c r="R13" s="25" t="s">
        <v>44</v>
      </c>
      <c r="S13" s="27" t="s">
        <v>45</v>
      </c>
      <c r="T13" s="26" t="s">
        <v>46</v>
      </c>
      <c r="U13" s="26" t="s">
        <v>47</v>
      </c>
      <c r="V13" s="26" t="s">
        <v>48</v>
      </c>
      <c r="W13" s="25" t="s">
        <v>49</v>
      </c>
      <c r="X13" s="28" t="s">
        <v>50</v>
      </c>
      <c r="Y13" s="25" t="s">
        <v>53</v>
      </c>
      <c r="Z13" s="25" t="s">
        <v>51</v>
      </c>
      <c r="AA13" s="29" t="s">
        <v>52</v>
      </c>
      <c r="AB13" s="29" t="s">
        <v>54</v>
      </c>
      <c r="AC13" s="29" t="s">
        <v>55</v>
      </c>
      <c r="AD13" s="26" t="s">
        <v>56</v>
      </c>
      <c r="AE13" s="28" t="s">
        <v>92</v>
      </c>
      <c r="AF13" s="28" t="s">
        <v>93</v>
      </c>
      <c r="AG13" s="25" t="s">
        <v>57</v>
      </c>
    </row>
    <row r="14" spans="1:16380">
      <c r="B14" s="107" t="str">
        <f>IF(AND(Stock[[#This Row],[SỐ LƯỢNG MUA]]&gt;0,Stock[[#This Row],[SỐ LƯỢNG CÒN LẠI
(auto-fill)]]=0),"BÁN",
IF(AND(Stock[[#This Row],[SỐ LƯỢNG MUA]]&gt;0,Stock[[#This Row],[SỐ LƯỢNG CÒN LẠI
(auto-fill)]]&gt;0),"NẮM GIỮ",""))</f>
        <v>BÁN</v>
      </c>
      <c r="C14" s="108">
        <v>1</v>
      </c>
      <c r="D14" s="73">
        <v>44207</v>
      </c>
      <c r="E14" s="74" t="s">
        <v>1</v>
      </c>
      <c r="F14" s="168" t="s">
        <v>68</v>
      </c>
      <c r="G14" s="81">
        <v>26.5</v>
      </c>
      <c r="H14" s="82">
        <v>100</v>
      </c>
      <c r="I14" s="113">
        <f>IF(Stock[[#This Row],[SỐ LƯỢNG MUA]]&gt;0,Stock[[#This Row],[GIÁ MUA]]*Stock[[#This Row],[SỐ LƯỢNG MUA]]*$D$11,"")</f>
        <v>3.9750000000000001</v>
      </c>
      <c r="J14" s="85" t="s">
        <v>85</v>
      </c>
      <c r="K14" s="86">
        <v>0.2</v>
      </c>
      <c r="L14" s="115">
        <f>IF(Stock[[#This Row],[SỐ LƯỢNG MUA]]&gt;0,Stock[[#This Row],[GIÁ MUA]]*(1+Stock[[#This Row],[% TĂNG KỲ VỌNG_1]]),"")</f>
        <v>31.799999999999997</v>
      </c>
      <c r="M14" s="86">
        <v>0.1</v>
      </c>
      <c r="N14" s="115">
        <f>IF(Stock[[#This Row],[SỐ LƯỢNG MUA]]&gt;0,Stock[[#This Row],[GIÁ MUA]]*(1+Stock[[#This Row],[% TĂNG KỲ VỌNG_2]]),"")</f>
        <v>29.150000000000002</v>
      </c>
      <c r="O14" s="86">
        <v>-0.05</v>
      </c>
      <c r="P14" s="115">
        <f>IF(Stock[[#This Row],[SỐ LƯỢNG MUA]]&gt;0,Stock[[#This Row],[GIÁ MUA]]*(1+Stock[[#This Row],[% GIẢM ĐỂ CẮT LỖ]]),"")</f>
        <v>25.174999999999997</v>
      </c>
      <c r="Q14" s="102"/>
      <c r="R14" s="117" t="str">
        <f>IF(Stock[[#This Row],[CỔ TỨC TIỀN MẶT]]&gt;0,Stock[[#This Row],[CỔ TỨC TIỀN MẶT]]/(Stock[[#This Row],[GIÁ MUA]]*Stock[[#This Row],[SỐ LƯỢNG MUA]]),"")</f>
        <v/>
      </c>
      <c r="S14" s="102"/>
      <c r="T14" s="73">
        <v>44270</v>
      </c>
      <c r="U14" s="91">
        <v>28.5</v>
      </c>
      <c r="V14" s="92">
        <v>100</v>
      </c>
      <c r="W14" s="118">
        <f>IF(Stock[[#This Row],[SỐ LƯỢNG BÁN]]&gt;0,Stock[[#This Row],[GIÁ BÁN]]*Stock[[#This Row],[SỐ LƯỢNG BÁN]]*$D$11+Stock[[#This Row],[GIÁ BÁN]]*Stock[[#This Row],[SỐ LƯỢNG BÁN]]*$D$12,"")</f>
        <v>7.125</v>
      </c>
      <c r="X14" s="118">
        <f>Stock[[#This Row],[SỐ LƯỢNG MUA]]+Stock[[#This Row],[CỔ TỨC BẰNG CỔ PHIẾU]]-Stock[[#This Row],[SỐ LƯỢNG BÁN]]</f>
        <v>0</v>
      </c>
      <c r="Y14" s="119">
        <f>IF(Stock[[#This Row],[SỐ LƯỢNG BÁN]]&gt;0,SUM(Stock[[#This Row],[GIÁ BÁN]]*Stock[[#This Row],[SỐ LƯỢNG BÁN]]-Stock[[#This Row],[THUẾ, PHÍ
(auto-fill)]])-SUM(Stock[[#This Row],[GIÁ MUA]]*Stock[[#This Row],[SỐ LƯỢNG BÁN]],Stock[[#This Row],[PHÍ MUA
(auto-fill)]]*Stock[[#This Row],[SỐ LƯỢNG BÁN]]/Stock[[#This Row],[SỐ LƯỢNG MUA]]),"")</f>
        <v>188.90000000000009</v>
      </c>
      <c r="Z14" s="120">
        <f ca="1">IF(Stock[[#This Row],[NGÀY BÁN]]&gt;0,Stock[[#This Row],[NGÀY BÁN]]-Stock[[#This Row],[NGÀY MUA]]+1,IF(Stock[[#This Row],[NGÀY MUA]]=0,0,TODAY()-Stock[[#This Row],[NGÀY MUA]]+1))</f>
        <v>64</v>
      </c>
      <c r="AA14" s="121">
        <f>IFERROR(Stock[[#This Row],[CỔ TỨC TIỀN MẶT]]+Stock[[#This Row],[LÃI/(LỖ) TỪ BÁN CK
(auto-fill)]],"")</f>
        <v>188.90000000000009</v>
      </c>
      <c r="AB14" s="143">
        <f>IF(Stock[[#This Row],[SỐ LƯỢNG BÁN]]&gt;0,SUM(Stock[[#This Row],[LÃI/(LỖ) TỪ BÁN CK
(auto-fill)]],Stock[[#This Row],[CỔ TỨC TIỀN MẶT]])/SUM(Stock[[#This Row],[GIÁ MUA]]*Stock[[#This Row],[SỐ LƯỢNG BÁN]],Stock[[#This Row],[PHÍ MUA
(auto-fill)]]*Stock[[#This Row],[SỐ LƯỢNG BÁN]]/Stock[[#This Row],[SỐ LƯỢNG MUA]]),"")</f>
        <v>7.1176254486195273E-2</v>
      </c>
      <c r="AC14" s="143">
        <f ca="1">IFERROR(IF(Stock[[#This Row],[SỐ NGÀY NĂM GIỮ
(auto-fill)]]&lt;365,Stock[[#This Row],[% TỶ SUẤT LỢI NHUẬN
(auto-fill)]]*365/Stock[[#This Row],[SỐ NGÀY NĂM GIỮ
(auto-fill)]],POWER((1+Stock[[#This Row],[% TỶ SUẤT LỢI NHUẬN
(auto-fill)]]),1/(Stock[[#This Row],[SỐ NGÀY NĂM GIỮ
(auto-fill)]]/365))-1),"")</f>
        <v>0.40592707636658243</v>
      </c>
      <c r="AD14" s="81"/>
      <c r="AE14" s="146" t="str">
        <f>IF(Stock[[#This Row],[TRẠNG THÁI
(auto-fill)]]="NẮM GIỮ",Stock[[#This Row],[GIÁ THỊ TRƯỜNG]]-Stock[[#This Row],[GIÁ MUA]],"")</f>
        <v/>
      </c>
      <c r="AF14" s="149" t="str">
        <f>IFERROR(Stock[[#This Row],[TĂNG/
(GIẢM )]]/Stock[[#This Row],[GIÁ MUA]],"")</f>
        <v/>
      </c>
      <c r="AG14" s="113" t="str">
        <f>IF(Stock[[#This Row],[GIÁ THỊ TRƯỜNG]]&gt;0,Stock[[#This Row],[GIÁ THỊ TRƯỜNG]]*Stock[[#This Row],[SỐ LƯỢNG CÒN LẠI
(auto-fill)]],"")</f>
        <v/>
      </c>
    </row>
    <row r="15" spans="1:16380">
      <c r="B15" s="109" t="str">
        <f>IF(AND(Stock[[#This Row],[SỐ LƯỢNG MUA]]&gt;0,Stock[[#This Row],[SỐ LƯỢNG CÒN LẠI
(auto-fill)]]=0),"BÁN",
IF(AND(Stock[[#This Row],[SỐ LƯỢNG MUA]]&gt;0,Stock[[#This Row],[SỐ LƯỢNG CÒN LẠI
(auto-fill)]]&gt;0),"NẮM GIỮ",""))</f>
        <v>BÁN</v>
      </c>
      <c r="C15" s="110">
        <f>C14+1</f>
        <v>2</v>
      </c>
      <c r="D15" s="75">
        <v>44209</v>
      </c>
      <c r="E15" s="76" t="s">
        <v>0</v>
      </c>
      <c r="F15" s="168" t="s">
        <v>72</v>
      </c>
      <c r="G15" s="79">
        <v>16.850000000000001</v>
      </c>
      <c r="H15" s="80">
        <v>100</v>
      </c>
      <c r="I15" s="114">
        <f>IF(Stock[[#This Row],[SỐ LƯỢNG MUA]]&gt;0,Stock[[#This Row],[GIÁ MUA]]*Stock[[#This Row],[SỐ LƯỢNG MUA]]*$D$11,"")</f>
        <v>2.5275000000000003</v>
      </c>
      <c r="J15" s="85" t="s">
        <v>85</v>
      </c>
      <c r="K15" s="88">
        <v>0.2</v>
      </c>
      <c r="L15" s="116">
        <f>IF(Stock[[#This Row],[SỐ LƯỢNG MUA]]&gt;0,Stock[[#This Row],[GIÁ MUA]]*(1+Stock[[#This Row],[% TĂNG KỲ VỌNG_1]]),"")</f>
        <v>20.220000000000002</v>
      </c>
      <c r="M15" s="88">
        <v>0.1</v>
      </c>
      <c r="N15" s="116">
        <f>IF(Stock[[#This Row],[SỐ LƯỢNG MUA]]&gt;0,Stock[[#This Row],[GIÁ MUA]]*(1+Stock[[#This Row],[% TĂNG KỲ VỌNG_2]]),"")</f>
        <v>18.535000000000004</v>
      </c>
      <c r="O15" s="88">
        <v>-0.05</v>
      </c>
      <c r="P15" s="116">
        <f>IF(Stock[[#This Row],[SỐ LƯỢNG MUA]]&gt;0,Stock[[#This Row],[GIÁ MUA]]*(1+Stock[[#This Row],[% GIẢM ĐỂ CẮT LỖ]]),"")</f>
        <v>16.0075</v>
      </c>
      <c r="Q15" s="103"/>
      <c r="R15" s="117" t="str">
        <f>IF(Stock[[#This Row],[CỔ TỨC TIỀN MẶT]]&gt;0,Stock[[#This Row],[CỔ TỨC TIỀN MẶT]]/(Stock[[#This Row],[GIÁ MUA]]*Stock[[#This Row],[SỐ LƯỢNG MUA]]),"")</f>
        <v/>
      </c>
      <c r="S15" s="103"/>
      <c r="T15" s="75">
        <v>44270</v>
      </c>
      <c r="U15" s="93">
        <v>17.5</v>
      </c>
      <c r="V15" s="94">
        <v>100</v>
      </c>
      <c r="W15" s="120">
        <f>IF(Stock[[#This Row],[SỐ LƯỢNG BÁN]]&gt;0,Stock[[#This Row],[GIÁ BÁN]]*Stock[[#This Row],[SỐ LƯỢNG BÁN]]*$D$11+Stock[[#This Row],[GIÁ BÁN]]*Stock[[#This Row],[SỐ LƯỢNG BÁN]]*$D$12,"")</f>
        <v>4.375</v>
      </c>
      <c r="X15" s="120">
        <f>Stock[[#This Row],[SỐ LƯỢNG MUA]]+Stock[[#This Row],[CỔ TỨC BẰNG CỔ PHIẾU]]-Stock[[#This Row],[SỐ LƯỢNG BÁN]]</f>
        <v>0</v>
      </c>
      <c r="Y15" s="122">
        <f>IF(Stock[[#This Row],[SỐ LƯỢNG BÁN]]&gt;0,SUM(Stock[[#This Row],[GIÁ BÁN]]*Stock[[#This Row],[SỐ LƯỢNG BÁN]]-Stock[[#This Row],[THUẾ, PHÍ
(auto-fill)]])-SUM(Stock[[#This Row],[GIÁ MUA]]*Stock[[#This Row],[SỐ LƯỢNG BÁN]],Stock[[#This Row],[PHÍ MUA
(auto-fill)]]*Stock[[#This Row],[SỐ LƯỢNG BÁN]]/Stock[[#This Row],[SỐ LƯỢNG MUA]]),"")</f>
        <v>58.097499999999854</v>
      </c>
      <c r="Z15" s="120">
        <f ca="1">IF(Stock[[#This Row],[NGÀY BÁN]]&gt;0,Stock[[#This Row],[NGÀY BÁN]]-Stock[[#This Row],[NGÀY MUA]]+1,IF(Stock[[#This Row],[NGÀY MUA]]=0,0,TODAY()-Stock[[#This Row],[NGÀY MUA]]+1))</f>
        <v>62</v>
      </c>
      <c r="AA15" s="123">
        <f>IFERROR(Stock[[#This Row],[CỔ TỨC TIỀN MẶT]]+Stock[[#This Row],[LÃI/(LỖ) TỪ BÁN CK
(auto-fill)]],"")</f>
        <v>58.097499999999854</v>
      </c>
      <c r="AB15" s="143">
        <f>IF(Stock[[#This Row],[SỐ LƯỢNG BÁN]]&gt;0,SUM(Stock[[#This Row],[LÃI/(LỖ) TỪ BÁN CK
(auto-fill)]],Stock[[#This Row],[CỔ TỨC TIỀN MẶT]])/SUM(Stock[[#This Row],[GIÁ MUA]]*Stock[[#This Row],[SỐ LƯỢNG BÁN]],Stock[[#This Row],[PHÍ MUA
(auto-fill)]]*Stock[[#This Row],[SỐ LƯỢNG BÁN]]/Stock[[#This Row],[SỐ LƯỢNG MUA]]),"")</f>
        <v>3.4427587105987811E-2</v>
      </c>
      <c r="AC15" s="144">
        <f ca="1">IFERROR(IF(Stock[[#This Row],[SỐ NGÀY NĂM GIỮ
(auto-fill)]]&lt;365,Stock[[#This Row],[% TỶ SUẤT LỢI NHUẬN
(auto-fill)]]*365/Stock[[#This Row],[SỐ NGÀY NĂM GIỮ
(auto-fill)]],POWER((1+Stock[[#This Row],[% TỶ SUẤT LỢI NHUẬN
(auto-fill)]]),1/(Stock[[#This Row],[SỐ NGÀY NĂM GIỮ
(auto-fill)]]/365))-1),"")</f>
        <v>0.20267853699492824</v>
      </c>
      <c r="AD15" s="79"/>
      <c r="AE15" s="147" t="str">
        <f>IF(Stock[[#This Row],[TRẠNG THÁI
(auto-fill)]]="NẮM GIỮ",Stock[[#This Row],[GIÁ THỊ TRƯỜNG]]-Stock[[#This Row],[GIÁ MUA]],"")</f>
        <v/>
      </c>
      <c r="AF15" s="150" t="str">
        <f>IFERROR(Stock[[#This Row],[TĂNG/
(GIẢM )]]/Stock[[#This Row],[GIÁ MUA]],"")</f>
        <v/>
      </c>
      <c r="AG15" s="114" t="str">
        <f>IF(Stock[[#This Row],[GIÁ THỊ TRƯỜNG]]&gt;0,Stock[[#This Row],[GIÁ THỊ TRƯỜNG]]*Stock[[#This Row],[SỐ LƯỢNG CÒN LẠI
(auto-fill)]],"")</f>
        <v/>
      </c>
    </row>
    <row r="16" spans="1:16380">
      <c r="B16" s="107" t="str">
        <f>IF(AND(Stock[[#This Row],[SỐ LƯỢNG MUA]]&gt;0,Stock[[#This Row],[SỐ LƯỢNG CÒN LẠI
(auto-fill)]]=0),"BÁN",
IF(AND(Stock[[#This Row],[SỐ LƯỢNG MUA]]&gt;0,Stock[[#This Row],[SỐ LƯỢNG CÒN LẠI
(auto-fill)]]&gt;0),"NẮM GIỮ",""))</f>
        <v>BÁN</v>
      </c>
      <c r="C16" s="110">
        <f t="shared" ref="C16:C79" si="0">C15+1</f>
        <v>3</v>
      </c>
      <c r="D16" s="73">
        <v>44209</v>
      </c>
      <c r="E16" s="74" t="s">
        <v>2</v>
      </c>
      <c r="F16" s="169" t="s">
        <v>67</v>
      </c>
      <c r="G16" s="81">
        <v>25.3</v>
      </c>
      <c r="H16" s="82">
        <v>100</v>
      </c>
      <c r="I16" s="113">
        <f>IF(Stock[[#This Row],[SỐ LƯỢNG MUA]]&gt;0,Stock[[#This Row],[GIÁ MUA]]*Stock[[#This Row],[SỐ LƯỢNG MUA]]*$D$11,"")</f>
        <v>3.7949999999999999</v>
      </c>
      <c r="J16" s="85" t="s">
        <v>85</v>
      </c>
      <c r="K16" s="86">
        <v>0.2</v>
      </c>
      <c r="L16" s="115">
        <f>IF(Stock[[#This Row],[SỐ LƯỢNG MUA]]&gt;0,Stock[[#This Row],[GIÁ MUA]]*(1+Stock[[#This Row],[% TĂNG KỲ VỌNG_1]]),"")</f>
        <v>30.36</v>
      </c>
      <c r="M16" s="86">
        <v>0.1</v>
      </c>
      <c r="N16" s="115">
        <f>IF(Stock[[#This Row],[SỐ LƯỢNG MUA]]&gt;0,Stock[[#This Row],[GIÁ MUA]]*(1+Stock[[#This Row],[% TĂNG KỲ VỌNG_2]]),"")</f>
        <v>27.830000000000002</v>
      </c>
      <c r="O16" s="86">
        <v>-0.05</v>
      </c>
      <c r="P16" s="115">
        <f>IF(Stock[[#This Row],[SỐ LƯỢNG MUA]]&gt;0,Stock[[#This Row],[GIÁ MUA]]*(1+Stock[[#This Row],[% GIẢM ĐỂ CẮT LỖ]]),"")</f>
        <v>24.035</v>
      </c>
      <c r="Q16" s="102"/>
      <c r="R16" s="117" t="str">
        <f>IF(Stock[[#This Row],[CỔ TỨC TIỀN MẶT]]&gt;0,Stock[[#This Row],[CỔ TỨC TIỀN MẶT]]/(Stock[[#This Row],[GIÁ MUA]]*Stock[[#This Row],[SỐ LƯỢNG MUA]]),"")</f>
        <v/>
      </c>
      <c r="S16" s="102"/>
      <c r="T16" s="73">
        <v>44341</v>
      </c>
      <c r="U16" s="91">
        <v>25.4</v>
      </c>
      <c r="V16" s="92">
        <v>100</v>
      </c>
      <c r="W16" s="118">
        <f>IF(Stock[[#This Row],[SỐ LƯỢNG BÁN]]&gt;0,Stock[[#This Row],[GIÁ BÁN]]*Stock[[#This Row],[SỐ LƯỢNG BÁN]]*$D$11+Stock[[#This Row],[GIÁ BÁN]]*Stock[[#This Row],[SỐ LƯỢNG BÁN]]*$D$12,"")</f>
        <v>6.35</v>
      </c>
      <c r="X16" s="118">
        <f>Stock[[#This Row],[SỐ LƯỢNG MUA]]+Stock[[#This Row],[CỔ TỨC BẰNG CỔ PHIẾU]]-Stock[[#This Row],[SỐ LƯỢNG BÁN]]</f>
        <v>0</v>
      </c>
      <c r="Y16" s="119">
        <f>IF(Stock[[#This Row],[SỐ LƯỢNG BÁN]]&gt;0,SUM(Stock[[#This Row],[GIÁ BÁN]]*Stock[[#This Row],[SỐ LƯỢNG BÁN]]-Stock[[#This Row],[THUẾ, PHÍ
(auto-fill)]])-SUM(Stock[[#This Row],[GIÁ MUA]]*Stock[[#This Row],[SỐ LƯỢNG BÁN]],Stock[[#This Row],[PHÍ MUA
(auto-fill)]]*Stock[[#This Row],[SỐ LƯỢNG BÁN]]/Stock[[#This Row],[SỐ LƯỢNG MUA]]),"")</f>
        <v>-0.14499999999998181</v>
      </c>
      <c r="Z16" s="118">
        <f ca="1">IF(Stock[[#This Row],[NGÀY BÁN]]&gt;0,Stock[[#This Row],[NGÀY BÁN]]-Stock[[#This Row],[NGÀY MUA]]+1,IF(Stock[[#This Row],[NGÀY MUA]]=0,0,TODAY()-Stock[[#This Row],[NGÀY MUA]]+1))</f>
        <v>133</v>
      </c>
      <c r="AA16" s="121">
        <f>IFERROR(Stock[[#This Row],[CỔ TỨC TIỀN MẶT]]+Stock[[#This Row],[LÃI/(LỖ) TỪ BÁN CK
(auto-fill)]],"")</f>
        <v>-0.14499999999998181</v>
      </c>
      <c r="AB16" s="143">
        <f>IF(Stock[[#This Row],[SỐ LƯỢNG BÁN]]&gt;0,SUM(Stock[[#This Row],[LÃI/(LỖ) TỪ BÁN CK
(auto-fill)]],Stock[[#This Row],[CỔ TỨC TIỀN MẶT]])/SUM(Stock[[#This Row],[GIÁ MUA]]*Stock[[#This Row],[SỐ LƯỢNG BÁN]],Stock[[#This Row],[PHÍ MUA
(auto-fill)]]*Stock[[#This Row],[SỐ LƯỢNG BÁN]]/Stock[[#This Row],[SỐ LƯỢNG MUA]]),"")</f>
        <v>-5.7226413344403082E-5</v>
      </c>
      <c r="AC16" s="143">
        <f ca="1">IFERROR(IF(Stock[[#This Row],[SỐ NGÀY NĂM GIỮ
(auto-fill)]]&lt;365,Stock[[#This Row],[% TỶ SUẤT LỢI NHUẬN
(auto-fill)]]*365/Stock[[#This Row],[SỐ NGÀY NĂM GIỮ
(auto-fill)]],POWER((1+Stock[[#This Row],[% TỶ SUẤT LỢI NHUẬN
(auto-fill)]]),1/(Stock[[#This Row],[SỐ NGÀY NĂM GIỮ
(auto-fill)]]/365))-1),"")</f>
        <v>-1.5704993135870018E-4</v>
      </c>
      <c r="AD16" s="81"/>
      <c r="AE16" s="146" t="str">
        <f>IF(Stock[[#This Row],[TRẠNG THÁI
(auto-fill)]]="NẮM GIỮ",Stock[[#This Row],[GIÁ THỊ TRƯỜNG]]-Stock[[#This Row],[GIÁ MUA]],"")</f>
        <v/>
      </c>
      <c r="AF16" s="149" t="str">
        <f>IFERROR(Stock[[#This Row],[TĂNG/
(GIẢM )]]/Stock[[#This Row],[GIÁ MUA]],"")</f>
        <v/>
      </c>
      <c r="AG16" s="113" t="str">
        <f>IF(Stock[[#This Row],[GIÁ THỊ TRƯỜNG]]&gt;0,Stock[[#This Row],[GIÁ THỊ TRƯỜNG]]*Stock[[#This Row],[SỐ LƯỢNG CÒN LẠI
(auto-fill)]],"")</f>
        <v/>
      </c>
    </row>
    <row r="17" spans="2:33">
      <c r="B17" s="109" t="str">
        <f>IF(AND(Stock[[#This Row],[SỐ LƯỢNG MUA]]&gt;0,Stock[[#This Row],[SỐ LƯỢNG CÒN LẠI
(auto-fill)]]=0),"BÁN",
IF(AND(Stock[[#This Row],[SỐ LƯỢNG MUA]]&gt;0,Stock[[#This Row],[SỐ LƯỢNG CÒN LẠI
(auto-fill)]]&gt;0),"NẮM GIỮ",""))</f>
        <v>BÁN</v>
      </c>
      <c r="C17" s="110">
        <f t="shared" si="0"/>
        <v>4</v>
      </c>
      <c r="D17" s="75">
        <v>44209</v>
      </c>
      <c r="E17" s="76" t="s">
        <v>3</v>
      </c>
      <c r="F17" s="168" t="s">
        <v>72</v>
      </c>
      <c r="G17" s="79">
        <v>32.799999999999997</v>
      </c>
      <c r="H17" s="80">
        <v>100</v>
      </c>
      <c r="I17" s="114">
        <f>IF(Stock[[#This Row],[SỐ LƯỢNG MUA]]&gt;0,Stock[[#This Row],[GIÁ MUA]]*Stock[[#This Row],[SỐ LƯỢNG MUA]]*$D$11,"")</f>
        <v>4.919999999999999</v>
      </c>
      <c r="J17" s="85" t="s">
        <v>85</v>
      </c>
      <c r="K17" s="88">
        <v>0.2</v>
      </c>
      <c r="L17" s="116">
        <f>IF(Stock[[#This Row],[SỐ LƯỢNG MUA]]&gt;0,Stock[[#This Row],[GIÁ MUA]]*(1+Stock[[#This Row],[% TĂNG KỲ VỌNG_1]]),"")</f>
        <v>39.359999999999992</v>
      </c>
      <c r="M17" s="88">
        <v>0.1</v>
      </c>
      <c r="N17" s="116">
        <f>IF(Stock[[#This Row],[SỐ LƯỢNG MUA]]&gt;0,Stock[[#This Row],[GIÁ MUA]]*(1+Stock[[#This Row],[% TĂNG KỲ VỌNG_2]]),"")</f>
        <v>36.08</v>
      </c>
      <c r="O17" s="88">
        <v>-0.05</v>
      </c>
      <c r="P17" s="116">
        <f>IF(Stock[[#This Row],[SỐ LƯỢNG MUA]]&gt;0,Stock[[#This Row],[GIÁ MUA]]*(1+Stock[[#This Row],[% GIẢM ĐỂ CẮT LỖ]]),"")</f>
        <v>31.159999999999997</v>
      </c>
      <c r="Q17" s="103"/>
      <c r="R17" s="117" t="str">
        <f>IF(Stock[[#This Row],[CỔ TỨC TIỀN MẶT]]&gt;0,Stock[[#This Row],[CỔ TỨC TIỀN MẶT]]/(Stock[[#This Row],[GIÁ MUA]]*Stock[[#This Row],[SỐ LƯỢNG MUA]]),"")</f>
        <v/>
      </c>
      <c r="S17" s="103"/>
      <c r="T17" s="75">
        <v>44309</v>
      </c>
      <c r="U17" s="93">
        <v>35.299999999999997</v>
      </c>
      <c r="V17" s="94">
        <v>100</v>
      </c>
      <c r="W17" s="120">
        <f>IF(Stock[[#This Row],[SỐ LƯỢNG BÁN]]&gt;0,Stock[[#This Row],[GIÁ BÁN]]*Stock[[#This Row],[SỐ LƯỢNG BÁN]]*$D$11+Stock[[#This Row],[GIÁ BÁN]]*Stock[[#This Row],[SỐ LƯỢNG BÁN]]*$D$12,"")</f>
        <v>8.8249999999999993</v>
      </c>
      <c r="X17" s="120">
        <f>Stock[[#This Row],[SỐ LƯỢNG MUA]]+Stock[[#This Row],[CỔ TỨC BẰNG CỔ PHIẾU]]-Stock[[#This Row],[SỐ LƯỢNG BÁN]]</f>
        <v>0</v>
      </c>
      <c r="Y17" s="122">
        <f>IF(Stock[[#This Row],[SỐ LƯỢNG BÁN]]&gt;0,SUM(Stock[[#This Row],[GIÁ BÁN]]*Stock[[#This Row],[SỐ LƯỢNG BÁN]]-Stock[[#This Row],[THUẾ, PHÍ
(auto-fill)]])-SUM(Stock[[#This Row],[GIÁ MUA]]*Stock[[#This Row],[SỐ LƯỢNG BÁN]],Stock[[#This Row],[PHÍ MUA
(auto-fill)]]*Stock[[#This Row],[SỐ LƯỢNG BÁN]]/Stock[[#This Row],[SỐ LƯỢNG MUA]]),"")</f>
        <v>236.25500000000011</v>
      </c>
      <c r="Z17" s="120">
        <f ca="1">IF(Stock[[#This Row],[NGÀY BÁN]]&gt;0,Stock[[#This Row],[NGÀY BÁN]]-Stock[[#This Row],[NGÀY MUA]]+1,IF(Stock[[#This Row],[NGÀY MUA]]=0,0,TODAY()-Stock[[#This Row],[NGÀY MUA]]+1))</f>
        <v>101</v>
      </c>
      <c r="AA17" s="123">
        <f>IFERROR(Stock[[#This Row],[CỔ TỨC TIỀN MẶT]]+Stock[[#This Row],[LÃI/(LỖ) TỪ BÁN CK
(auto-fill)]],"")</f>
        <v>236.25500000000011</v>
      </c>
      <c r="AB17" s="143">
        <f>IF(Stock[[#This Row],[SỐ LƯỢNG BÁN]]&gt;0,SUM(Stock[[#This Row],[LÃI/(LỖ) TỪ BÁN CK
(auto-fill)]],Stock[[#This Row],[CỔ TỨC TIỀN MẶT]])/SUM(Stock[[#This Row],[GIÁ MUA]]*Stock[[#This Row],[SỐ LƯỢNG BÁN]],Stock[[#This Row],[PHÍ MUA
(auto-fill)]]*Stock[[#This Row],[SỐ LƯỢNG BÁN]]/Stock[[#This Row],[SỐ LƯỢNG MUA]]),"")</f>
        <v>7.192108179194627E-2</v>
      </c>
      <c r="AC17" s="144">
        <f ca="1">IFERROR(IF(Stock[[#This Row],[SỐ NGÀY NĂM GIỮ
(auto-fill)]]&lt;365,Stock[[#This Row],[% TỶ SUẤT LỢI NHUẬN
(auto-fill)]]*365/Stock[[#This Row],[SỐ NGÀY NĂM GIỮ
(auto-fill)]],POWER((1+Stock[[#This Row],[% TỶ SUẤT LỢI NHUẬN
(auto-fill)]]),1/(Stock[[#This Row],[SỐ NGÀY NĂM GIỮ
(auto-fill)]]/365))-1),"")</f>
        <v>0.25991282033723156</v>
      </c>
      <c r="AD17" s="79"/>
      <c r="AE17" s="147" t="str">
        <f>IF(Stock[[#This Row],[TRẠNG THÁI
(auto-fill)]]="NẮM GIỮ",Stock[[#This Row],[GIÁ THỊ TRƯỜNG]]-Stock[[#This Row],[GIÁ MUA]],"")</f>
        <v/>
      </c>
      <c r="AF17" s="150" t="str">
        <f>IFERROR(Stock[[#This Row],[TĂNG/
(GIẢM )]]/Stock[[#This Row],[GIÁ MUA]],"")</f>
        <v/>
      </c>
      <c r="AG17" s="114" t="str">
        <f>IF(Stock[[#This Row],[GIÁ THỊ TRƯỜNG]]&gt;0,Stock[[#This Row],[GIÁ THỊ TRƯỜNG]]*Stock[[#This Row],[SỐ LƯỢNG CÒN LẠI
(auto-fill)]],"")</f>
        <v/>
      </c>
    </row>
    <row r="18" spans="2:33">
      <c r="B18" s="107" t="str">
        <f>IF(AND(Stock[[#This Row],[SỐ LƯỢNG MUA]]&gt;0,Stock[[#This Row],[SỐ LƯỢNG CÒN LẠI
(auto-fill)]]=0),"BÁN",
IF(AND(Stock[[#This Row],[SỐ LƯỢNG MUA]]&gt;0,Stock[[#This Row],[SỐ LƯỢNG CÒN LẠI
(auto-fill)]]&gt;0),"NẮM GIỮ",""))</f>
        <v>NẮM GIỮ</v>
      </c>
      <c r="C18" s="110">
        <f t="shared" si="0"/>
        <v>5</v>
      </c>
      <c r="D18" s="73">
        <v>44214</v>
      </c>
      <c r="E18" s="74" t="s">
        <v>4</v>
      </c>
      <c r="F18" s="168" t="s">
        <v>72</v>
      </c>
      <c r="G18" s="81">
        <v>32</v>
      </c>
      <c r="H18" s="82">
        <v>100</v>
      </c>
      <c r="I18" s="113">
        <f>IF(Stock[[#This Row],[SỐ LƯỢNG MUA]]&gt;0,Stock[[#This Row],[GIÁ MUA]]*Stock[[#This Row],[SỐ LƯỢNG MUA]]*$D$11,"")</f>
        <v>4.8</v>
      </c>
      <c r="J18" s="85" t="s">
        <v>85</v>
      </c>
      <c r="K18" s="86">
        <v>0.2</v>
      </c>
      <c r="L18" s="115">
        <f>IF(Stock[[#This Row],[SỐ LƯỢNG MUA]]&gt;0,Stock[[#This Row],[GIÁ MUA]]*(1+Stock[[#This Row],[% TĂNG KỲ VỌNG_1]]),"")</f>
        <v>38.4</v>
      </c>
      <c r="M18" s="86">
        <v>0.1</v>
      </c>
      <c r="N18" s="115">
        <f>IF(Stock[[#This Row],[SỐ LƯỢNG MUA]]&gt;0,Stock[[#This Row],[GIÁ MUA]]*(1+Stock[[#This Row],[% TĂNG KỲ VỌNG_2]]),"")</f>
        <v>35.200000000000003</v>
      </c>
      <c r="O18" s="86">
        <v>-0.05</v>
      </c>
      <c r="P18" s="115">
        <f>IF(Stock[[#This Row],[SỐ LƯỢNG MUA]]&gt;0,Stock[[#This Row],[GIÁ MUA]]*(1+Stock[[#This Row],[% GIẢM ĐỂ CẮT LỖ]]),"")</f>
        <v>30.4</v>
      </c>
      <c r="Q18" s="102"/>
      <c r="R18" s="117" t="str">
        <f>IF(Stock[[#This Row],[CỔ TỨC TIỀN MẶT]]&gt;0,Stock[[#This Row],[CỔ TỨC TIỀN MẶT]]/(Stock[[#This Row],[GIÁ MUA]]*Stock[[#This Row],[SỐ LƯỢNG MUA]]),"")</f>
        <v/>
      </c>
      <c r="S18" s="102"/>
      <c r="T18" s="73"/>
      <c r="U18" s="91"/>
      <c r="V18" s="92"/>
      <c r="W18" s="118" t="str">
        <f>IF(Stock[[#This Row],[SỐ LƯỢNG BÁN]]&gt;0,Stock[[#This Row],[GIÁ BÁN]]*Stock[[#This Row],[SỐ LƯỢNG BÁN]]*$D$11+Stock[[#This Row],[GIÁ BÁN]]*Stock[[#This Row],[SỐ LƯỢNG BÁN]]*$D$12,"")</f>
        <v/>
      </c>
      <c r="X18" s="118">
        <f>Stock[[#This Row],[SỐ LƯỢNG MUA]]+Stock[[#This Row],[CỔ TỨC BẰNG CỔ PHIẾU]]-Stock[[#This Row],[SỐ LƯỢNG BÁN]]</f>
        <v>100</v>
      </c>
      <c r="Y18"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 s="118">
        <f ca="1">IF(Stock[[#This Row],[NGÀY BÁN]]&gt;0,Stock[[#This Row],[NGÀY BÁN]]-Stock[[#This Row],[NGÀY MUA]]+1,IF(Stock[[#This Row],[NGÀY MUA]]=0,0,TODAY()-Stock[[#This Row],[NGÀY MUA]]+1))</f>
        <v>275</v>
      </c>
      <c r="AA18" s="121" t="str">
        <f>IFERROR(Stock[[#This Row],[CỔ TỨC TIỀN MẶT]]+Stock[[#This Row],[LÃI/(LỖ) TỪ BÁN CK
(auto-fill)]],"")</f>
        <v/>
      </c>
      <c r="AB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 s="81">
        <v>31.7</v>
      </c>
      <c r="AE18" s="146">
        <f>IF(Stock[[#This Row],[TRẠNG THÁI
(auto-fill)]]="NẮM GIỮ",Stock[[#This Row],[GIÁ THỊ TRƯỜNG]]-Stock[[#This Row],[GIÁ MUA]],"")</f>
        <v>-0.30000000000000071</v>
      </c>
      <c r="AF18" s="149">
        <f>IFERROR(Stock[[#This Row],[TĂNG/
(GIẢM )]]/Stock[[#This Row],[GIÁ MUA]],"")</f>
        <v>-9.3750000000000222E-3</v>
      </c>
      <c r="AG18" s="113">
        <f>IF(Stock[[#This Row],[GIÁ THỊ TRƯỜNG]]&gt;0,Stock[[#This Row],[GIÁ THỊ TRƯỜNG]]*Stock[[#This Row],[SỐ LƯỢNG CÒN LẠI
(auto-fill)]],"")</f>
        <v>3170</v>
      </c>
    </row>
    <row r="19" spans="2:33">
      <c r="B19" s="109" t="str">
        <f>IF(AND(Stock[[#This Row],[SỐ LƯỢNG MUA]]&gt;0,Stock[[#This Row],[SỐ LƯỢNG CÒN LẠI
(auto-fill)]]=0),"BÁN",
IF(AND(Stock[[#This Row],[SỐ LƯỢNG MUA]]&gt;0,Stock[[#This Row],[SỐ LƯỢNG CÒN LẠI
(auto-fill)]]&gt;0),"NẮM GIỮ",""))</f>
        <v>NẮM GIỮ</v>
      </c>
      <c r="C19" s="110">
        <f t="shared" si="0"/>
        <v>6</v>
      </c>
      <c r="D19" s="75">
        <v>44214</v>
      </c>
      <c r="E19" s="76" t="s">
        <v>5</v>
      </c>
      <c r="F19" s="168" t="s">
        <v>68</v>
      </c>
      <c r="G19" s="79">
        <v>39.200000000000003</v>
      </c>
      <c r="H19" s="80">
        <v>100</v>
      </c>
      <c r="I19" s="114">
        <f>IF(Stock[[#This Row],[SỐ LƯỢNG MUA]]&gt;0,Stock[[#This Row],[GIÁ MUA]]*Stock[[#This Row],[SỐ LƯỢNG MUA]]*$D$11,"")</f>
        <v>5.8800000000000008</v>
      </c>
      <c r="J19" s="87" t="s">
        <v>86</v>
      </c>
      <c r="K19" s="88">
        <v>0.2</v>
      </c>
      <c r="L19" s="116">
        <f>IF(Stock[[#This Row],[SỐ LƯỢNG MUA]]&gt;0,Stock[[#This Row],[GIÁ MUA]]*(1+Stock[[#This Row],[% TĂNG KỲ VỌNG_1]]),"")</f>
        <v>47.04</v>
      </c>
      <c r="M19" s="88">
        <v>0.1</v>
      </c>
      <c r="N19" s="116">
        <f>IF(Stock[[#This Row],[SỐ LƯỢNG MUA]]&gt;0,Stock[[#This Row],[GIÁ MUA]]*(1+Stock[[#This Row],[% TĂNG KỲ VỌNG_2]]),"")</f>
        <v>43.120000000000005</v>
      </c>
      <c r="O19" s="88">
        <v>-0.05</v>
      </c>
      <c r="P19" s="116">
        <f>IF(Stock[[#This Row],[SỐ LƯỢNG MUA]]&gt;0,Stock[[#This Row],[GIÁ MUA]]*(1+Stock[[#This Row],[% GIẢM ĐỂ CẮT LỖ]]),"")</f>
        <v>37.24</v>
      </c>
      <c r="Q19" s="103"/>
      <c r="R19" s="117" t="str">
        <f>IF(Stock[[#This Row],[CỔ TỨC TIỀN MẶT]]&gt;0,Stock[[#This Row],[CỔ TỨC TIỀN MẶT]]/(Stock[[#This Row],[GIÁ MUA]]*Stock[[#This Row],[SỐ LƯỢNG MUA]]),"")</f>
        <v/>
      </c>
      <c r="S19" s="103"/>
      <c r="T19" s="75"/>
      <c r="U19" s="93"/>
      <c r="V19" s="94"/>
      <c r="W19" s="120" t="str">
        <f>IF(Stock[[#This Row],[SỐ LƯỢNG BÁN]]&gt;0,Stock[[#This Row],[GIÁ BÁN]]*Stock[[#This Row],[SỐ LƯỢNG BÁN]]*$D$11+Stock[[#This Row],[GIÁ BÁN]]*Stock[[#This Row],[SỐ LƯỢNG BÁN]]*$D$12,"")</f>
        <v/>
      </c>
      <c r="X19" s="120">
        <f>Stock[[#This Row],[SỐ LƯỢNG MUA]]+Stock[[#This Row],[CỔ TỨC BẰNG CỔ PHIẾU]]-Stock[[#This Row],[SỐ LƯỢNG BÁN]]</f>
        <v>100</v>
      </c>
      <c r="Y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 s="120">
        <f ca="1">IF(Stock[[#This Row],[NGÀY BÁN]]&gt;0,Stock[[#This Row],[NGÀY BÁN]]-Stock[[#This Row],[NGÀY MUA]]+1,IF(Stock[[#This Row],[NGÀY MUA]]=0,0,TODAY()-Stock[[#This Row],[NGÀY MUA]]+1))</f>
        <v>275</v>
      </c>
      <c r="AA19" s="123" t="str">
        <f>IFERROR(Stock[[#This Row],[CỔ TỨC TIỀN MẶT]]+Stock[[#This Row],[LÃI/(LỖ) TỪ BÁN CK
(auto-fill)]],"")</f>
        <v/>
      </c>
      <c r="AB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 s="79">
        <v>53.9</v>
      </c>
      <c r="AE19" s="147">
        <f>IF(Stock[[#This Row],[TRẠNG THÁI
(auto-fill)]]="NẮM GIỮ",Stock[[#This Row],[GIÁ THỊ TRƯỜNG]]-Stock[[#This Row],[GIÁ MUA]],"")</f>
        <v>14.699999999999996</v>
      </c>
      <c r="AF19" s="150">
        <f>IFERROR(Stock[[#This Row],[TĂNG/
(GIẢM )]]/Stock[[#This Row],[GIÁ MUA]],"")</f>
        <v>0.37499999999999989</v>
      </c>
      <c r="AG19" s="114">
        <f>IF(Stock[[#This Row],[GIÁ THỊ TRƯỜNG]]&gt;0,Stock[[#This Row],[GIÁ THỊ TRƯỜNG]]*Stock[[#This Row],[SỐ LƯỢNG CÒN LẠI
(auto-fill)]],"")</f>
        <v>5390</v>
      </c>
    </row>
    <row r="20" spans="2:33">
      <c r="B20" s="107" t="str">
        <f>IF(AND(Stock[[#This Row],[SỐ LƯỢNG MUA]]&gt;0,Stock[[#This Row],[SỐ LƯỢNG CÒN LẠI
(auto-fill)]]=0),"BÁN",
IF(AND(Stock[[#This Row],[SỐ LƯỢNG MUA]]&gt;0,Stock[[#This Row],[SỐ LƯỢNG CÒN LẠI
(auto-fill)]]&gt;0),"NẮM GIỮ",""))</f>
        <v>NẮM GIỮ</v>
      </c>
      <c r="C20" s="110">
        <f t="shared" si="0"/>
        <v>7</v>
      </c>
      <c r="D20" s="73">
        <v>44302</v>
      </c>
      <c r="E20" s="74" t="s">
        <v>5</v>
      </c>
      <c r="F20" s="168" t="s">
        <v>68</v>
      </c>
      <c r="G20" s="81">
        <v>41</v>
      </c>
      <c r="H20" s="82">
        <v>100</v>
      </c>
      <c r="I20" s="113">
        <f>IF(Stock[[#This Row],[SỐ LƯỢNG MUA]]&gt;0,Stock[[#This Row],[GIÁ MUA]]*Stock[[#This Row],[SỐ LƯỢNG MUA]]*$D$11,"")</f>
        <v>6.15</v>
      </c>
      <c r="J20" s="87" t="s">
        <v>86</v>
      </c>
      <c r="K20" s="86">
        <v>0.2</v>
      </c>
      <c r="L20" s="115">
        <f>IF(Stock[[#This Row],[SỐ LƯỢNG MUA]]&gt;0,Stock[[#This Row],[GIÁ MUA]]*(1+Stock[[#This Row],[% TĂNG KỲ VỌNG_1]]),"")</f>
        <v>49.199999999999996</v>
      </c>
      <c r="M20" s="86">
        <v>0.1</v>
      </c>
      <c r="N20" s="115">
        <f>IF(Stock[[#This Row],[SỐ LƯỢNG MUA]]&gt;0,Stock[[#This Row],[GIÁ MUA]]*(1+Stock[[#This Row],[% TĂNG KỲ VỌNG_2]]),"")</f>
        <v>45.1</v>
      </c>
      <c r="O20" s="86">
        <v>-0.05</v>
      </c>
      <c r="P20" s="115">
        <f>IF(Stock[[#This Row],[SỐ LƯỢNG MUA]]&gt;0,Stock[[#This Row],[GIÁ MUA]]*(1+Stock[[#This Row],[% GIẢM ĐỂ CẮT LỖ]]),"")</f>
        <v>38.949999999999996</v>
      </c>
      <c r="Q20" s="102"/>
      <c r="R20" s="117" t="str">
        <f>IF(Stock[[#This Row],[CỔ TỨC TIỀN MẶT]]&gt;0,Stock[[#This Row],[CỔ TỨC TIỀN MẶT]]/(Stock[[#This Row],[GIÁ MUA]]*Stock[[#This Row],[SỐ LƯỢNG MUA]]),"")</f>
        <v/>
      </c>
      <c r="S20" s="102"/>
      <c r="T20" s="73"/>
      <c r="U20" s="91"/>
      <c r="V20" s="92"/>
      <c r="W20" s="118" t="str">
        <f>IF(Stock[[#This Row],[SỐ LƯỢNG BÁN]]&gt;0,Stock[[#This Row],[GIÁ BÁN]]*Stock[[#This Row],[SỐ LƯỢNG BÁN]]*$D$11+Stock[[#This Row],[GIÁ BÁN]]*Stock[[#This Row],[SỐ LƯỢNG BÁN]]*$D$12,"")</f>
        <v/>
      </c>
      <c r="X20" s="118">
        <f>Stock[[#This Row],[SỐ LƯỢNG MUA]]+Stock[[#This Row],[CỔ TỨC BẰNG CỔ PHIẾU]]-Stock[[#This Row],[SỐ LƯỢNG BÁN]]</f>
        <v>100</v>
      </c>
      <c r="Y20"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 s="118">
        <f ca="1">IF(Stock[[#This Row],[NGÀY BÁN]]&gt;0,Stock[[#This Row],[NGÀY BÁN]]-Stock[[#This Row],[NGÀY MUA]]+1,IF(Stock[[#This Row],[NGÀY MUA]]=0,0,TODAY()-Stock[[#This Row],[NGÀY MUA]]+1))</f>
        <v>187</v>
      </c>
      <c r="AA20" s="124" t="str">
        <f>IFERROR(Stock[[#This Row],[CỔ TỨC TIỀN MẶT]]+Stock[[#This Row],[LÃI/(LỖ) TỪ BÁN CK
(auto-fill)]],"")</f>
        <v/>
      </c>
      <c r="AB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 s="145" t="str">
        <f ca="1">IFERROR(IF(Stock[[#This Row],[SỐ NGÀY NĂM GIỮ
(auto-fill)]]&lt;365,Stock[[#This Row],[% TỶ SUẤT LỢI NHUẬN
(auto-fill)]]*365/Stock[[#This Row],[SỐ NGÀY NĂM GIỮ
(auto-fill)]],POWER((1+Stock[[#This Row],[% TỶ SUẤT LỢI NHUẬN
(auto-fill)]]),1/(Stock[[#This Row],[SỐ NGÀY NĂM GIỮ
(auto-fill)]]/365))-1),"")</f>
        <v/>
      </c>
      <c r="AD20" s="79">
        <v>53.9</v>
      </c>
      <c r="AE20" s="148">
        <f>IF(Stock[[#This Row],[TRẠNG THÁI
(auto-fill)]]="NẮM GIỮ",Stock[[#This Row],[GIÁ THỊ TRƯỜNG]]-Stock[[#This Row],[GIÁ MUA]],"")</f>
        <v>12.899999999999999</v>
      </c>
      <c r="AF20" s="150">
        <f>IFERROR(Stock[[#This Row],[TĂNG/
(GIẢM )]]/Stock[[#This Row],[GIÁ MUA]],"")</f>
        <v>0.31463414634146336</v>
      </c>
      <c r="AG20" s="113">
        <f>IF(Stock[[#This Row],[GIÁ THỊ TRƯỜNG]]&gt;0,Stock[[#This Row],[GIÁ THỊ TRƯỜNG]]*Stock[[#This Row],[SỐ LƯỢNG CÒN LẠI
(auto-fill)]],"")</f>
        <v>5390</v>
      </c>
    </row>
    <row r="21" spans="2:33">
      <c r="B21" s="109" t="str">
        <f>IF(AND(Stock[[#This Row],[SỐ LƯỢNG MUA]]&gt;0,Stock[[#This Row],[SỐ LƯỢNG CÒN LẠI
(auto-fill)]]=0),"BÁN",
IF(AND(Stock[[#This Row],[SỐ LƯỢNG MUA]]&gt;0,Stock[[#This Row],[SỐ LƯỢNG CÒN LẠI
(auto-fill)]]&gt;0),"NẮM GIỮ",""))</f>
        <v>NẮM GIỮ</v>
      </c>
      <c r="C21" s="110">
        <f t="shared" si="0"/>
        <v>8</v>
      </c>
      <c r="D21" s="75">
        <v>44308</v>
      </c>
      <c r="E21" s="76" t="s">
        <v>5</v>
      </c>
      <c r="F21" s="168" t="s">
        <v>68</v>
      </c>
      <c r="G21" s="79">
        <v>40.799999999999997</v>
      </c>
      <c r="H21" s="80">
        <v>200</v>
      </c>
      <c r="I21" s="114">
        <f>IF(Stock[[#This Row],[SỐ LƯỢNG MUA]]&gt;0,Stock[[#This Row],[GIÁ MUA]]*Stock[[#This Row],[SỐ LƯỢNG MUA]]*$D$11,"")</f>
        <v>12.239999999999998</v>
      </c>
      <c r="J21" s="87" t="s">
        <v>86</v>
      </c>
      <c r="K21" s="88">
        <v>0.2</v>
      </c>
      <c r="L21" s="116">
        <f>IF(Stock[[#This Row],[SỐ LƯỢNG MUA]]&gt;0,Stock[[#This Row],[GIÁ MUA]]*(1+Stock[[#This Row],[% TĂNG KỲ VỌNG_1]]),"")</f>
        <v>48.959999999999994</v>
      </c>
      <c r="M21" s="88">
        <v>0.1</v>
      </c>
      <c r="N21" s="116">
        <f>IF(Stock[[#This Row],[SỐ LƯỢNG MUA]]&gt;0,Stock[[#This Row],[GIÁ MUA]]*(1+Stock[[#This Row],[% TĂNG KỲ VỌNG_2]]),"")</f>
        <v>44.88</v>
      </c>
      <c r="O21" s="88">
        <v>-0.05</v>
      </c>
      <c r="P21" s="116">
        <f>IF(Stock[[#This Row],[SỐ LƯỢNG MUA]]&gt;0,Stock[[#This Row],[GIÁ MUA]]*(1+Stock[[#This Row],[% GIẢM ĐỂ CẮT LỖ]]),"")</f>
        <v>38.76</v>
      </c>
      <c r="Q21" s="103"/>
      <c r="R21" s="117" t="str">
        <f>IF(Stock[[#This Row],[CỔ TỨC TIỀN MẶT]]&gt;0,Stock[[#This Row],[CỔ TỨC TIỀN MẶT]]/(Stock[[#This Row],[GIÁ MUA]]*Stock[[#This Row],[SỐ LƯỢNG MUA]]),"")</f>
        <v/>
      </c>
      <c r="S21" s="103"/>
      <c r="T21" s="75">
        <v>44349</v>
      </c>
      <c r="U21" s="93">
        <v>52</v>
      </c>
      <c r="V21" s="94">
        <v>100</v>
      </c>
      <c r="W21" s="120">
        <f>IF(Stock[[#This Row],[SỐ LƯỢNG BÁN]]&gt;0,Stock[[#This Row],[GIÁ BÁN]]*Stock[[#This Row],[SỐ LƯỢNG BÁN]]*$D$11+Stock[[#This Row],[GIÁ BÁN]]*Stock[[#This Row],[SỐ LƯỢNG BÁN]]*$D$12,"")</f>
        <v>13</v>
      </c>
      <c r="X21" s="120">
        <f>Stock[[#This Row],[SỐ LƯỢNG MUA]]+Stock[[#This Row],[CỔ TỨC BẰNG CỔ PHIẾU]]-Stock[[#This Row],[SỐ LƯỢNG BÁN]]</f>
        <v>100</v>
      </c>
      <c r="Y21" s="122">
        <f>IF(Stock[[#This Row],[SỐ LƯỢNG BÁN]]&gt;0,SUM(Stock[[#This Row],[GIÁ BÁN]]*Stock[[#This Row],[SỐ LƯỢNG BÁN]]-Stock[[#This Row],[THUẾ, PHÍ
(auto-fill)]])-SUM(Stock[[#This Row],[GIÁ MUA]]*Stock[[#This Row],[SỐ LƯỢNG BÁN]],Stock[[#This Row],[PHÍ MUA
(auto-fill)]]*Stock[[#This Row],[SỐ LƯỢNG BÁN]]/Stock[[#This Row],[SỐ LƯỢNG MUA]]),"")</f>
        <v>1100.8800000000006</v>
      </c>
      <c r="Z21" s="120">
        <f ca="1">IF(Stock[[#This Row],[NGÀY BÁN]]&gt;0,Stock[[#This Row],[NGÀY BÁN]]-Stock[[#This Row],[NGÀY MUA]]+1,IF(Stock[[#This Row],[NGÀY MUA]]=0,0,TODAY()-Stock[[#This Row],[NGÀY MUA]]+1))</f>
        <v>42</v>
      </c>
      <c r="AA21" s="123">
        <f>IFERROR(Stock[[#This Row],[CỔ TỨC TIỀN MẶT]]+Stock[[#This Row],[LÃI/(LỖ) TỪ BÁN CK
(auto-fill)]],"")</f>
        <v>1100.8800000000006</v>
      </c>
      <c r="AB21" s="143">
        <f>IF(Stock[[#This Row],[SỐ LƯỢNG BÁN]]&gt;0,SUM(Stock[[#This Row],[LÃI/(LỖ) TỪ BÁN CK
(auto-fill)]],Stock[[#This Row],[CỔ TỨC TIỀN MẶT]])/SUM(Stock[[#This Row],[GIÁ MUA]]*Stock[[#This Row],[SỐ LƯỢNG BÁN]],Stock[[#This Row],[PHÍ MUA
(auto-fill)]]*Stock[[#This Row],[SỐ LƯỢNG BÁN]]/Stock[[#This Row],[SỐ LƯỢNG MUA]]),"")</f>
        <v>0.26941940031129791</v>
      </c>
      <c r="AC21" s="144">
        <f ca="1">IFERROR(IF(Stock[[#This Row],[SỐ NGÀY NĂM GIỮ
(auto-fill)]]&lt;365,Stock[[#This Row],[% TỶ SUẤT LỢI NHUẬN
(auto-fill)]]*365/Stock[[#This Row],[SỐ NGÀY NĂM GIỮ
(auto-fill)]],POWER((1+Stock[[#This Row],[% TỶ SUẤT LỢI NHUẬN
(auto-fill)]]),1/(Stock[[#This Row],[SỐ NGÀY NĂM GIỮ
(auto-fill)]]/365))-1),"")</f>
        <v>2.3413828836577077</v>
      </c>
      <c r="AD21" s="79">
        <v>53.9</v>
      </c>
      <c r="AE21" s="147">
        <f>IF(Stock[[#This Row],[TRẠNG THÁI
(auto-fill)]]="NẮM GIỮ",Stock[[#This Row],[GIÁ THỊ TRƯỜNG]]-Stock[[#This Row],[GIÁ MUA]],"")</f>
        <v>13.100000000000001</v>
      </c>
      <c r="AF21" s="150">
        <f>IFERROR(Stock[[#This Row],[TĂNG/
(GIẢM )]]/Stock[[#This Row],[GIÁ MUA]],"")</f>
        <v>0.3210784313725491</v>
      </c>
      <c r="AG21" s="114">
        <f>IF(Stock[[#This Row],[GIÁ THỊ TRƯỜNG]]&gt;0,Stock[[#This Row],[GIÁ THỊ TRƯỜNG]]*Stock[[#This Row],[SỐ LƯỢNG CÒN LẠI
(auto-fill)]],"")</f>
        <v>5390</v>
      </c>
    </row>
    <row r="22" spans="2:33">
      <c r="B22" s="107" t="str">
        <f>IF(AND(Stock[[#This Row],[SỐ LƯỢNG MUA]]&gt;0,Stock[[#This Row],[SỐ LƯỢNG CÒN LẠI
(auto-fill)]]=0),"BÁN",
IF(AND(Stock[[#This Row],[SỐ LƯỢNG MUA]]&gt;0,Stock[[#This Row],[SỐ LƯỢNG CÒN LẠI
(auto-fill)]]&gt;0),"NẮM GIỮ",""))</f>
        <v/>
      </c>
      <c r="C22" s="110">
        <f t="shared" si="0"/>
        <v>9</v>
      </c>
      <c r="D22" s="73"/>
      <c r="E22" s="74"/>
      <c r="F22" s="169"/>
      <c r="G22" s="81"/>
      <c r="H22" s="82"/>
      <c r="I22" s="113" t="str">
        <f>IF(Stock[[#This Row],[SỐ LƯỢNG MUA]]&gt;0,Stock[[#This Row],[GIÁ MUA]]*Stock[[#This Row],[SỐ LƯỢNG MUA]]*$D$11,"")</f>
        <v/>
      </c>
      <c r="J22" s="85"/>
      <c r="K22" s="88"/>
      <c r="L22" s="115" t="str">
        <f>IF(Stock[[#This Row],[SỐ LƯỢNG MUA]]&gt;0,Stock[[#This Row],[GIÁ MUA]]*(1+Stock[[#This Row],[% TĂNG KỲ VỌNG_1]]),"")</f>
        <v/>
      </c>
      <c r="M22" s="88"/>
      <c r="N22" s="115" t="str">
        <f>IF(Stock[[#This Row],[SỐ LƯỢNG MUA]]&gt;0,Stock[[#This Row],[GIÁ MUA]]*(1+Stock[[#This Row],[% TĂNG KỲ VỌNG_2]]),"")</f>
        <v/>
      </c>
      <c r="O22" s="88"/>
      <c r="P22" s="115" t="str">
        <f>IF(Stock[[#This Row],[SỐ LƯỢNG MUA]]&gt;0,Stock[[#This Row],[GIÁ MUA]]*(1+Stock[[#This Row],[% GIẢM ĐỂ CẮT LỖ]]),"")</f>
        <v/>
      </c>
      <c r="Q22" s="102"/>
      <c r="R22" s="117" t="str">
        <f>IF(Stock[[#This Row],[CỔ TỨC TIỀN MẶT]]&gt;0,Stock[[#This Row],[CỔ TỨC TIỀN MẶT]]/(Stock[[#This Row],[GIÁ MUA]]*Stock[[#This Row],[SỐ LƯỢNG MUA]]),"")</f>
        <v/>
      </c>
      <c r="S22" s="102"/>
      <c r="T22" s="73"/>
      <c r="U22" s="91"/>
      <c r="V22" s="92"/>
      <c r="W22" s="118" t="str">
        <f>IF(Stock[[#This Row],[SỐ LƯỢNG BÁN]]&gt;0,Stock[[#This Row],[GIÁ BÁN]]*Stock[[#This Row],[SỐ LƯỢNG BÁN]]*$D$11+Stock[[#This Row],[GIÁ BÁN]]*Stock[[#This Row],[SỐ LƯỢNG BÁN]]*$D$12,"")</f>
        <v/>
      </c>
      <c r="X22" s="118">
        <f>Stock[[#This Row],[SỐ LƯỢNG MUA]]+Stock[[#This Row],[CỔ TỨC BẰNG CỔ PHIẾU]]-Stock[[#This Row],[SỐ LƯỢNG BÁN]]</f>
        <v>0</v>
      </c>
      <c r="Y22"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 s="118">
        <f ca="1">IF(Stock[[#This Row],[NGÀY BÁN]]&gt;0,Stock[[#This Row],[NGÀY BÁN]]-Stock[[#This Row],[NGÀY MUA]]+1,IF(Stock[[#This Row],[NGÀY MUA]]=0,0,TODAY()-Stock[[#This Row],[NGÀY MUA]]+1))</f>
        <v>0</v>
      </c>
      <c r="AA22" s="121" t="str">
        <f>IFERROR(Stock[[#This Row],[CỔ TỨC TIỀN MẶT]]+Stock[[#This Row],[LÃI/(LỖ) TỪ BÁN CK
(auto-fill)]],"")</f>
        <v/>
      </c>
      <c r="AB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 s="81"/>
      <c r="AE22" s="146" t="str">
        <f>IF(Stock[[#This Row],[TRẠNG THÁI
(auto-fill)]]="NẮM GIỮ",Stock[[#This Row],[GIÁ THỊ TRƯỜNG]]-Stock[[#This Row],[GIÁ MUA]],"")</f>
        <v/>
      </c>
      <c r="AF22" s="149" t="str">
        <f>IFERROR(Stock[[#This Row],[TĂNG/
(GIẢM )]]/Stock[[#This Row],[GIÁ MUA]],"")</f>
        <v/>
      </c>
      <c r="AG22" s="113" t="str">
        <f>IF(Stock[[#This Row],[GIÁ THỊ TRƯỜNG]]&gt;0,Stock[[#This Row],[GIÁ THỊ TRƯỜNG]]*Stock[[#This Row],[SỐ LƯỢNG CÒN LẠI
(auto-fill)]],"")</f>
        <v/>
      </c>
    </row>
    <row r="23" spans="2:33">
      <c r="B23" s="109" t="str">
        <f>IF(AND(Stock[[#This Row],[SỐ LƯỢNG MUA]]&gt;0,Stock[[#This Row],[SỐ LƯỢNG CÒN LẠI
(auto-fill)]]=0),"BÁN",
IF(AND(Stock[[#This Row],[SỐ LƯỢNG MUA]]&gt;0,Stock[[#This Row],[SỐ LƯỢNG CÒN LẠI
(auto-fill)]]&gt;0),"NẮM GIỮ",""))</f>
        <v/>
      </c>
      <c r="C23" s="110">
        <f t="shared" si="0"/>
        <v>10</v>
      </c>
      <c r="D23" s="75"/>
      <c r="E23" s="76"/>
      <c r="F23" s="168"/>
      <c r="G23" s="79"/>
      <c r="H23" s="80"/>
      <c r="I23" s="114" t="str">
        <f>IF(Stock[[#This Row],[SỐ LƯỢNG MUA]]&gt;0,Stock[[#This Row],[GIÁ MUA]]*Stock[[#This Row],[SỐ LƯỢNG MUA]]*$D$11,"")</f>
        <v/>
      </c>
      <c r="J23" s="85"/>
      <c r="K23" s="88"/>
      <c r="L23" s="116" t="str">
        <f>IF(Stock[[#This Row],[SỐ LƯỢNG MUA]]&gt;0,Stock[[#This Row],[GIÁ MUA]]*(1+Stock[[#This Row],[% TĂNG KỲ VỌNG_1]]),"")</f>
        <v/>
      </c>
      <c r="M23" s="88"/>
      <c r="N23" s="116" t="str">
        <f>IF(Stock[[#This Row],[SỐ LƯỢNG MUA]]&gt;0,Stock[[#This Row],[GIÁ MUA]]*(1+Stock[[#This Row],[% TĂNG KỲ VỌNG_2]]),"")</f>
        <v/>
      </c>
      <c r="O23" s="88"/>
      <c r="P23" s="116" t="str">
        <f>IF(Stock[[#This Row],[SỐ LƯỢNG MUA]]&gt;0,Stock[[#This Row],[GIÁ MUA]]*(1+Stock[[#This Row],[% GIẢM ĐỂ CẮT LỖ]]),"")</f>
        <v/>
      </c>
      <c r="Q23" s="103"/>
      <c r="R23" s="117" t="str">
        <f>IF(Stock[[#This Row],[CỔ TỨC TIỀN MẶT]]&gt;0,Stock[[#This Row],[CỔ TỨC TIỀN MẶT]]/(Stock[[#This Row],[GIÁ MUA]]*Stock[[#This Row],[SỐ LƯỢNG MUA]]),"")</f>
        <v/>
      </c>
      <c r="S23" s="103"/>
      <c r="T23" s="75"/>
      <c r="U23" s="93"/>
      <c r="V23" s="94"/>
      <c r="W23" s="120" t="str">
        <f>IF(Stock[[#This Row],[SỐ LƯỢNG BÁN]]&gt;0,Stock[[#This Row],[GIÁ BÁN]]*Stock[[#This Row],[SỐ LƯỢNG BÁN]]*$D$11+Stock[[#This Row],[GIÁ BÁN]]*Stock[[#This Row],[SỐ LƯỢNG BÁN]]*$D$12,"")</f>
        <v/>
      </c>
      <c r="X23" s="120">
        <f>Stock[[#This Row],[SỐ LƯỢNG MUA]]+Stock[[#This Row],[CỔ TỨC BẰNG CỔ PHIẾU]]-Stock[[#This Row],[SỐ LƯỢNG BÁN]]</f>
        <v>0</v>
      </c>
      <c r="Y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 s="120">
        <f ca="1">IF(Stock[[#This Row],[NGÀY BÁN]]&gt;0,Stock[[#This Row],[NGÀY BÁN]]-Stock[[#This Row],[NGÀY MUA]]+1,IF(Stock[[#This Row],[NGÀY MUA]]=0,0,TODAY()-Stock[[#This Row],[NGÀY MUA]]+1))</f>
        <v>0</v>
      </c>
      <c r="AA23" s="123" t="str">
        <f>IFERROR(Stock[[#This Row],[CỔ TỨC TIỀN MẶT]]+Stock[[#This Row],[LÃI/(LỖ) TỪ BÁN CK
(auto-fill)]],"")</f>
        <v/>
      </c>
      <c r="AB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3" s="79"/>
      <c r="AE23" s="147" t="str">
        <f>IF(Stock[[#This Row],[TRẠNG THÁI
(auto-fill)]]="NẮM GIỮ",Stock[[#This Row],[GIÁ THỊ TRƯỜNG]]-Stock[[#This Row],[GIÁ MUA]],"")</f>
        <v/>
      </c>
      <c r="AF23" s="150" t="str">
        <f>IFERROR(Stock[[#This Row],[TĂNG/
(GIẢM )]]/Stock[[#This Row],[GIÁ MUA]],"")</f>
        <v/>
      </c>
      <c r="AG23" s="114" t="str">
        <f>IF(Stock[[#This Row],[GIÁ THỊ TRƯỜNG]]&gt;0,Stock[[#This Row],[GIÁ THỊ TRƯỜNG]]*Stock[[#This Row],[SỐ LƯỢNG CÒN LẠI
(auto-fill)]],"")</f>
        <v/>
      </c>
    </row>
    <row r="24" spans="2:33">
      <c r="B24" s="107" t="str">
        <f>IF(AND(Stock[[#This Row],[SỐ LƯỢNG MUA]]&gt;0,Stock[[#This Row],[SỐ LƯỢNG CÒN LẠI
(auto-fill)]]=0),"BÁN",
IF(AND(Stock[[#This Row],[SỐ LƯỢNG MUA]]&gt;0,Stock[[#This Row],[SỐ LƯỢNG CÒN LẠI
(auto-fill)]]&gt;0),"NẮM GIỮ",""))</f>
        <v/>
      </c>
      <c r="C24" s="110">
        <f t="shared" si="0"/>
        <v>11</v>
      </c>
      <c r="D24" s="73"/>
      <c r="E24" s="74"/>
      <c r="F24" s="169"/>
      <c r="G24" s="81"/>
      <c r="H24" s="82"/>
      <c r="I24" s="113" t="str">
        <f>IF(Stock[[#This Row],[SỐ LƯỢNG MUA]]&gt;0,Stock[[#This Row],[GIÁ MUA]]*Stock[[#This Row],[SỐ LƯỢNG MUA]]*$D$11,"")</f>
        <v/>
      </c>
      <c r="J24" s="85"/>
      <c r="K24" s="88"/>
      <c r="L24" s="115" t="str">
        <f>IF(Stock[[#This Row],[SỐ LƯỢNG MUA]]&gt;0,Stock[[#This Row],[GIÁ MUA]]*(1+Stock[[#This Row],[% TĂNG KỲ VỌNG_1]]),"")</f>
        <v/>
      </c>
      <c r="M24" s="88"/>
      <c r="N24" s="115" t="str">
        <f>IF(Stock[[#This Row],[SỐ LƯỢNG MUA]]&gt;0,Stock[[#This Row],[GIÁ MUA]]*(1+Stock[[#This Row],[% TĂNG KỲ VỌNG_2]]),"")</f>
        <v/>
      </c>
      <c r="O24" s="88"/>
      <c r="P24" s="115" t="str">
        <f>IF(Stock[[#This Row],[SỐ LƯỢNG MUA]]&gt;0,Stock[[#This Row],[GIÁ MUA]]*(1+Stock[[#This Row],[% GIẢM ĐỂ CẮT LỖ]]),"")</f>
        <v/>
      </c>
      <c r="Q24" s="102"/>
      <c r="R24" s="117" t="str">
        <f>IF(Stock[[#This Row],[CỔ TỨC TIỀN MẶT]]&gt;0,Stock[[#This Row],[CỔ TỨC TIỀN MẶT]]/(Stock[[#This Row],[GIÁ MUA]]*Stock[[#This Row],[SỐ LƯỢNG MUA]]),"")</f>
        <v/>
      </c>
      <c r="S24" s="102"/>
      <c r="T24" s="73"/>
      <c r="U24" s="91"/>
      <c r="V24" s="92"/>
      <c r="W24" s="118" t="str">
        <f>IF(Stock[[#This Row],[SỐ LƯỢNG BÁN]]&gt;0,Stock[[#This Row],[GIÁ BÁN]]*Stock[[#This Row],[SỐ LƯỢNG BÁN]]*$D$11+Stock[[#This Row],[GIÁ BÁN]]*Stock[[#This Row],[SỐ LƯỢNG BÁN]]*$D$12,"")</f>
        <v/>
      </c>
      <c r="X24" s="118">
        <f>Stock[[#This Row],[SỐ LƯỢNG MUA]]+Stock[[#This Row],[CỔ TỨC BẰNG CỔ PHIẾU]]-Stock[[#This Row],[SỐ LƯỢNG BÁN]]</f>
        <v>0</v>
      </c>
      <c r="Y24"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 s="118">
        <f ca="1">IF(Stock[[#This Row],[NGÀY BÁN]]&gt;0,Stock[[#This Row],[NGÀY BÁN]]-Stock[[#This Row],[NGÀY MUA]]+1,IF(Stock[[#This Row],[NGÀY MUA]]=0,0,TODAY()-Stock[[#This Row],[NGÀY MUA]]+1))</f>
        <v>0</v>
      </c>
      <c r="AA24" s="121" t="str">
        <f>IFERROR(Stock[[#This Row],[CỔ TỨC TIỀN MẶT]]+Stock[[#This Row],[LÃI/(LỖ) TỪ BÁN CK
(auto-fill)]],"")</f>
        <v/>
      </c>
      <c r="AB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 s="81"/>
      <c r="AE24" s="146" t="str">
        <f>IF(Stock[[#This Row],[TRẠNG THÁI
(auto-fill)]]="NẮM GIỮ",Stock[[#This Row],[GIÁ THỊ TRƯỜNG]]-Stock[[#This Row],[GIÁ MUA]],"")</f>
        <v/>
      </c>
      <c r="AF24" s="149" t="str">
        <f>IFERROR(Stock[[#This Row],[TĂNG/
(GIẢM )]]/Stock[[#This Row],[GIÁ MUA]],"")</f>
        <v/>
      </c>
      <c r="AG24" s="113" t="str">
        <f>IF(Stock[[#This Row],[GIÁ THỊ TRƯỜNG]]&gt;0,Stock[[#This Row],[GIÁ THỊ TRƯỜNG]]*Stock[[#This Row],[SỐ LƯỢNG CÒN LẠI
(auto-fill)]],"")</f>
        <v/>
      </c>
    </row>
    <row r="25" spans="2:33">
      <c r="B25" s="109" t="str">
        <f>IF(AND(Stock[[#This Row],[SỐ LƯỢNG MUA]]&gt;0,Stock[[#This Row],[SỐ LƯỢNG CÒN LẠI
(auto-fill)]]=0),"BÁN",
IF(AND(Stock[[#This Row],[SỐ LƯỢNG MUA]]&gt;0,Stock[[#This Row],[SỐ LƯỢNG CÒN LẠI
(auto-fill)]]&gt;0),"NẮM GIỮ",""))</f>
        <v/>
      </c>
      <c r="C25" s="110">
        <f t="shared" si="0"/>
        <v>12</v>
      </c>
      <c r="D25" s="75"/>
      <c r="E25" s="76"/>
      <c r="F25" s="168"/>
      <c r="G25" s="79"/>
      <c r="H25" s="80"/>
      <c r="I25" s="114" t="str">
        <f>IF(Stock[[#This Row],[SỐ LƯỢNG MUA]]&gt;0,Stock[[#This Row],[GIÁ MUA]]*Stock[[#This Row],[SỐ LƯỢNG MUA]]*$D$11,"")</f>
        <v/>
      </c>
      <c r="J25" s="85"/>
      <c r="K25" s="88"/>
      <c r="L25" s="116" t="str">
        <f>IF(Stock[[#This Row],[SỐ LƯỢNG MUA]]&gt;0,Stock[[#This Row],[GIÁ MUA]]*(1+Stock[[#This Row],[% TĂNG KỲ VỌNG_1]]),"")</f>
        <v/>
      </c>
      <c r="M25" s="88"/>
      <c r="N25" s="116" t="str">
        <f>IF(Stock[[#This Row],[SỐ LƯỢNG MUA]]&gt;0,Stock[[#This Row],[GIÁ MUA]]*(1+Stock[[#This Row],[% TĂNG KỲ VỌNG_2]]),"")</f>
        <v/>
      </c>
      <c r="O25" s="88"/>
      <c r="P25" s="116" t="str">
        <f>IF(Stock[[#This Row],[SỐ LƯỢNG MUA]]&gt;0,Stock[[#This Row],[GIÁ MUA]]*(1+Stock[[#This Row],[% GIẢM ĐỂ CẮT LỖ]]),"")</f>
        <v/>
      </c>
      <c r="Q25" s="103"/>
      <c r="R25" s="117" t="str">
        <f>IF(Stock[[#This Row],[CỔ TỨC TIỀN MẶT]]&gt;0,Stock[[#This Row],[CỔ TỨC TIỀN MẶT]]/(Stock[[#This Row],[GIÁ MUA]]*Stock[[#This Row],[SỐ LƯỢNG MUA]]),"")</f>
        <v/>
      </c>
      <c r="S25" s="103"/>
      <c r="T25" s="75"/>
      <c r="U25" s="93"/>
      <c r="V25" s="94"/>
      <c r="W25" s="120" t="str">
        <f>IF(Stock[[#This Row],[SỐ LƯỢNG BÁN]]&gt;0,Stock[[#This Row],[GIÁ BÁN]]*Stock[[#This Row],[SỐ LƯỢNG BÁN]]*$D$11+Stock[[#This Row],[GIÁ BÁN]]*Stock[[#This Row],[SỐ LƯỢNG BÁN]]*$D$12,"")</f>
        <v/>
      </c>
      <c r="X25" s="120">
        <f>Stock[[#This Row],[SỐ LƯỢNG MUA]]+Stock[[#This Row],[CỔ TỨC BẰNG CỔ PHIẾU]]-Stock[[#This Row],[SỐ LƯỢNG BÁN]]</f>
        <v>0</v>
      </c>
      <c r="Y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 s="120">
        <f ca="1">IF(Stock[[#This Row],[NGÀY BÁN]]&gt;0,Stock[[#This Row],[NGÀY BÁN]]-Stock[[#This Row],[NGÀY MUA]]+1,IF(Stock[[#This Row],[NGÀY MUA]]=0,0,TODAY()-Stock[[#This Row],[NGÀY MUA]]+1))</f>
        <v>0</v>
      </c>
      <c r="AA25" s="123" t="str">
        <f>IFERROR(Stock[[#This Row],[CỔ TỨC TIỀN MẶT]]+Stock[[#This Row],[LÃI/(LỖ) TỪ BÁN CK
(auto-fill)]],"")</f>
        <v/>
      </c>
      <c r="AB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5" s="79"/>
      <c r="AE25" s="147" t="str">
        <f>IF(Stock[[#This Row],[TRẠNG THÁI
(auto-fill)]]="NẮM GIỮ",Stock[[#This Row],[GIÁ THỊ TRƯỜNG]]-Stock[[#This Row],[GIÁ MUA]],"")</f>
        <v/>
      </c>
      <c r="AF25" s="150" t="str">
        <f>IFERROR(Stock[[#This Row],[TĂNG/
(GIẢM )]]/Stock[[#This Row],[GIÁ MUA]],"")</f>
        <v/>
      </c>
      <c r="AG25" s="114" t="str">
        <f>IF(Stock[[#This Row],[GIÁ THỊ TRƯỜNG]]&gt;0,Stock[[#This Row],[GIÁ THỊ TRƯỜNG]]*Stock[[#This Row],[SỐ LƯỢNG CÒN LẠI
(auto-fill)]],"")</f>
        <v/>
      </c>
    </row>
    <row r="26" spans="2:33">
      <c r="B26" s="107" t="str">
        <f>IF(AND(Stock[[#This Row],[SỐ LƯỢNG MUA]]&gt;0,Stock[[#This Row],[SỐ LƯỢNG CÒN LẠI
(auto-fill)]]=0),"BÁN",
IF(AND(Stock[[#This Row],[SỐ LƯỢNG MUA]]&gt;0,Stock[[#This Row],[SỐ LƯỢNG CÒN LẠI
(auto-fill)]]&gt;0),"NẮM GIỮ",""))</f>
        <v/>
      </c>
      <c r="C26" s="110">
        <f t="shared" si="0"/>
        <v>13</v>
      </c>
      <c r="D26" s="73"/>
      <c r="E26" s="74"/>
      <c r="F26" s="169"/>
      <c r="G26" s="81"/>
      <c r="H26" s="82"/>
      <c r="I26" s="113" t="str">
        <f>IF(Stock[[#This Row],[SỐ LƯỢNG MUA]]&gt;0,Stock[[#This Row],[GIÁ MUA]]*Stock[[#This Row],[SỐ LƯỢNG MUA]]*$D$11,"")</f>
        <v/>
      </c>
      <c r="J26" s="85"/>
      <c r="K26" s="88"/>
      <c r="L26" s="115" t="str">
        <f>IF(Stock[[#This Row],[SỐ LƯỢNG MUA]]&gt;0,Stock[[#This Row],[GIÁ MUA]]*(1+Stock[[#This Row],[% TĂNG KỲ VỌNG_1]]),"")</f>
        <v/>
      </c>
      <c r="M26" s="88"/>
      <c r="N26" s="115" t="str">
        <f>IF(Stock[[#This Row],[SỐ LƯỢNG MUA]]&gt;0,Stock[[#This Row],[GIÁ MUA]]*(1+Stock[[#This Row],[% TĂNG KỲ VỌNG_2]]),"")</f>
        <v/>
      </c>
      <c r="O26" s="88"/>
      <c r="P26" s="115" t="str">
        <f>IF(Stock[[#This Row],[SỐ LƯỢNG MUA]]&gt;0,Stock[[#This Row],[GIÁ MUA]]*(1+Stock[[#This Row],[% GIẢM ĐỂ CẮT LỖ]]),"")</f>
        <v/>
      </c>
      <c r="Q26" s="102"/>
      <c r="R26" s="117" t="str">
        <f>IF(Stock[[#This Row],[CỔ TỨC TIỀN MẶT]]&gt;0,Stock[[#This Row],[CỔ TỨC TIỀN MẶT]]/(Stock[[#This Row],[GIÁ MUA]]*Stock[[#This Row],[SỐ LƯỢNG MUA]]),"")</f>
        <v/>
      </c>
      <c r="S26" s="102"/>
      <c r="T26" s="73"/>
      <c r="U26" s="91"/>
      <c r="V26" s="92"/>
      <c r="W26" s="118" t="str">
        <f>IF(Stock[[#This Row],[SỐ LƯỢNG BÁN]]&gt;0,Stock[[#This Row],[GIÁ BÁN]]*Stock[[#This Row],[SỐ LƯỢNG BÁN]]*$D$11+Stock[[#This Row],[GIÁ BÁN]]*Stock[[#This Row],[SỐ LƯỢNG BÁN]]*$D$12,"")</f>
        <v/>
      </c>
      <c r="X26" s="118">
        <f>Stock[[#This Row],[SỐ LƯỢNG MUA]]+Stock[[#This Row],[CỔ TỨC BẰNG CỔ PHIẾU]]-Stock[[#This Row],[SỐ LƯỢNG BÁN]]</f>
        <v>0</v>
      </c>
      <c r="Y26"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 s="118">
        <f ca="1">IF(Stock[[#This Row],[NGÀY BÁN]]&gt;0,Stock[[#This Row],[NGÀY BÁN]]-Stock[[#This Row],[NGÀY MUA]]+1,IF(Stock[[#This Row],[NGÀY MUA]]=0,0,TODAY()-Stock[[#This Row],[NGÀY MUA]]+1))</f>
        <v>0</v>
      </c>
      <c r="AA26" s="121" t="str">
        <f>IFERROR(Stock[[#This Row],[CỔ TỨC TIỀN MẶT]]+Stock[[#This Row],[LÃI/(LỖ) TỪ BÁN CK
(auto-fill)]],"")</f>
        <v/>
      </c>
      <c r="AB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 s="81"/>
      <c r="AE26" s="146" t="str">
        <f>IF(Stock[[#This Row],[TRẠNG THÁI
(auto-fill)]]="NẮM GIỮ",Stock[[#This Row],[GIÁ THỊ TRƯỜNG]]-Stock[[#This Row],[GIÁ MUA]],"")</f>
        <v/>
      </c>
      <c r="AF26" s="149" t="str">
        <f>IFERROR(Stock[[#This Row],[TĂNG/
(GIẢM )]]/Stock[[#This Row],[GIÁ MUA]],"")</f>
        <v/>
      </c>
      <c r="AG26" s="113" t="str">
        <f>IF(Stock[[#This Row],[GIÁ THỊ TRƯỜNG]]&gt;0,Stock[[#This Row],[GIÁ THỊ TRƯỜNG]]*Stock[[#This Row],[SỐ LƯỢNG CÒN LẠI
(auto-fill)]],"")</f>
        <v/>
      </c>
    </row>
    <row r="27" spans="2:33">
      <c r="B27" s="109" t="str">
        <f>IF(AND(Stock[[#This Row],[SỐ LƯỢNG MUA]]&gt;0,Stock[[#This Row],[SỐ LƯỢNG CÒN LẠI
(auto-fill)]]=0),"BÁN",
IF(AND(Stock[[#This Row],[SỐ LƯỢNG MUA]]&gt;0,Stock[[#This Row],[SỐ LƯỢNG CÒN LẠI
(auto-fill)]]&gt;0),"NẮM GIỮ",""))</f>
        <v/>
      </c>
      <c r="C27" s="110">
        <f t="shared" si="0"/>
        <v>14</v>
      </c>
      <c r="D27" s="75"/>
      <c r="E27" s="76"/>
      <c r="F27" s="168"/>
      <c r="G27" s="79"/>
      <c r="H27" s="80"/>
      <c r="I27" s="114" t="str">
        <f>IF(Stock[[#This Row],[SỐ LƯỢNG MUA]]&gt;0,Stock[[#This Row],[GIÁ MUA]]*Stock[[#This Row],[SỐ LƯỢNG MUA]]*$D$11,"")</f>
        <v/>
      </c>
      <c r="J27" s="85"/>
      <c r="K27" s="88"/>
      <c r="L27" s="116" t="str">
        <f>IF(Stock[[#This Row],[SỐ LƯỢNG MUA]]&gt;0,Stock[[#This Row],[GIÁ MUA]]*(1+Stock[[#This Row],[% TĂNG KỲ VỌNG_1]]),"")</f>
        <v/>
      </c>
      <c r="M27" s="88"/>
      <c r="N27" s="116" t="str">
        <f>IF(Stock[[#This Row],[SỐ LƯỢNG MUA]]&gt;0,Stock[[#This Row],[GIÁ MUA]]*(1+Stock[[#This Row],[% TĂNG KỲ VỌNG_2]]),"")</f>
        <v/>
      </c>
      <c r="O27" s="88"/>
      <c r="P27" s="116" t="str">
        <f>IF(Stock[[#This Row],[SỐ LƯỢNG MUA]]&gt;0,Stock[[#This Row],[GIÁ MUA]]*(1+Stock[[#This Row],[% GIẢM ĐỂ CẮT LỖ]]),"")</f>
        <v/>
      </c>
      <c r="Q27" s="103"/>
      <c r="R27" s="117" t="str">
        <f>IF(Stock[[#This Row],[CỔ TỨC TIỀN MẶT]]&gt;0,Stock[[#This Row],[CỔ TỨC TIỀN MẶT]]/(Stock[[#This Row],[GIÁ MUA]]*Stock[[#This Row],[SỐ LƯỢNG MUA]]),"")</f>
        <v/>
      </c>
      <c r="S27" s="103"/>
      <c r="T27" s="75"/>
      <c r="U27" s="93"/>
      <c r="V27" s="94"/>
      <c r="W27" s="120" t="str">
        <f>IF(Stock[[#This Row],[SỐ LƯỢNG BÁN]]&gt;0,Stock[[#This Row],[GIÁ BÁN]]*Stock[[#This Row],[SỐ LƯỢNG BÁN]]*$D$11+Stock[[#This Row],[GIÁ BÁN]]*Stock[[#This Row],[SỐ LƯỢNG BÁN]]*$D$12,"")</f>
        <v/>
      </c>
      <c r="X27" s="120">
        <f>Stock[[#This Row],[SỐ LƯỢNG MUA]]+Stock[[#This Row],[CỔ TỨC BẰNG CỔ PHIẾU]]-Stock[[#This Row],[SỐ LƯỢNG BÁN]]</f>
        <v>0</v>
      </c>
      <c r="Y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 s="120">
        <f ca="1">IF(Stock[[#This Row],[NGÀY BÁN]]&gt;0,Stock[[#This Row],[NGÀY BÁN]]-Stock[[#This Row],[NGÀY MUA]]+1,IF(Stock[[#This Row],[NGÀY MUA]]=0,0,TODAY()-Stock[[#This Row],[NGÀY MUA]]+1))</f>
        <v>0</v>
      </c>
      <c r="AA27" s="123" t="str">
        <f>IFERROR(Stock[[#This Row],[CỔ TỨC TIỀN MẶT]]+Stock[[#This Row],[LÃI/(LỖ) TỪ BÁN CK
(auto-fill)]],"")</f>
        <v/>
      </c>
      <c r="AB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7" s="79"/>
      <c r="AE27" s="147" t="str">
        <f>IF(Stock[[#This Row],[TRẠNG THÁI
(auto-fill)]]="NẮM GIỮ",Stock[[#This Row],[GIÁ THỊ TRƯỜNG]]-Stock[[#This Row],[GIÁ MUA]],"")</f>
        <v/>
      </c>
      <c r="AF27" s="150" t="str">
        <f>IFERROR(Stock[[#This Row],[TĂNG/
(GIẢM )]]/Stock[[#This Row],[GIÁ MUA]],"")</f>
        <v/>
      </c>
      <c r="AG27" s="114" t="str">
        <f>IF(Stock[[#This Row],[GIÁ THỊ TRƯỜNG]]&gt;0,Stock[[#This Row],[GIÁ THỊ TRƯỜNG]]*Stock[[#This Row],[SỐ LƯỢNG CÒN LẠI
(auto-fill)]],"")</f>
        <v/>
      </c>
    </row>
    <row r="28" spans="2:33">
      <c r="B28" s="107" t="str">
        <f>IF(AND(Stock[[#This Row],[SỐ LƯỢNG MUA]]&gt;0,Stock[[#This Row],[SỐ LƯỢNG CÒN LẠI
(auto-fill)]]=0),"BÁN",
IF(AND(Stock[[#This Row],[SỐ LƯỢNG MUA]]&gt;0,Stock[[#This Row],[SỐ LƯỢNG CÒN LẠI
(auto-fill)]]&gt;0),"NẮM GIỮ",""))</f>
        <v/>
      </c>
      <c r="C28" s="110">
        <f t="shared" si="0"/>
        <v>15</v>
      </c>
      <c r="D28" s="73"/>
      <c r="E28" s="74"/>
      <c r="F28" s="169"/>
      <c r="G28" s="81"/>
      <c r="H28" s="82"/>
      <c r="I28" s="113" t="str">
        <f>IF(Stock[[#This Row],[SỐ LƯỢNG MUA]]&gt;0,Stock[[#This Row],[GIÁ MUA]]*Stock[[#This Row],[SỐ LƯỢNG MUA]]*$D$11,"")</f>
        <v/>
      </c>
      <c r="J28" s="85"/>
      <c r="K28" s="88"/>
      <c r="L28" s="115" t="str">
        <f>IF(Stock[[#This Row],[SỐ LƯỢNG MUA]]&gt;0,Stock[[#This Row],[GIÁ MUA]]*(1+Stock[[#This Row],[% TĂNG KỲ VỌNG_1]]),"")</f>
        <v/>
      </c>
      <c r="M28" s="88"/>
      <c r="N28" s="115" t="str">
        <f>IF(Stock[[#This Row],[SỐ LƯỢNG MUA]]&gt;0,Stock[[#This Row],[GIÁ MUA]]*(1+Stock[[#This Row],[% TĂNG KỲ VỌNG_2]]),"")</f>
        <v/>
      </c>
      <c r="O28" s="88"/>
      <c r="P28" s="115" t="str">
        <f>IF(Stock[[#This Row],[SỐ LƯỢNG MUA]]&gt;0,Stock[[#This Row],[GIÁ MUA]]*(1+Stock[[#This Row],[% GIẢM ĐỂ CẮT LỖ]]),"")</f>
        <v/>
      </c>
      <c r="Q28" s="102"/>
      <c r="R28" s="117" t="str">
        <f>IF(Stock[[#This Row],[CỔ TỨC TIỀN MẶT]]&gt;0,Stock[[#This Row],[CỔ TỨC TIỀN MẶT]]/(Stock[[#This Row],[GIÁ MUA]]*Stock[[#This Row],[SỐ LƯỢNG MUA]]),"")</f>
        <v/>
      </c>
      <c r="S28" s="102"/>
      <c r="T28" s="73"/>
      <c r="U28" s="91"/>
      <c r="V28" s="92"/>
      <c r="W28" s="118" t="str">
        <f>IF(Stock[[#This Row],[SỐ LƯỢNG BÁN]]&gt;0,Stock[[#This Row],[GIÁ BÁN]]*Stock[[#This Row],[SỐ LƯỢNG BÁN]]*$D$11+Stock[[#This Row],[GIÁ BÁN]]*Stock[[#This Row],[SỐ LƯỢNG BÁN]]*$D$12,"")</f>
        <v/>
      </c>
      <c r="X28" s="118">
        <f>Stock[[#This Row],[SỐ LƯỢNG MUA]]+Stock[[#This Row],[CỔ TỨC BẰNG CỔ PHIẾU]]-Stock[[#This Row],[SỐ LƯỢNG BÁN]]</f>
        <v>0</v>
      </c>
      <c r="Y28"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 s="118">
        <f ca="1">IF(Stock[[#This Row],[NGÀY BÁN]]&gt;0,Stock[[#This Row],[NGÀY BÁN]]-Stock[[#This Row],[NGÀY MUA]]+1,IF(Stock[[#This Row],[NGÀY MUA]]=0,0,TODAY()-Stock[[#This Row],[NGÀY MUA]]+1))</f>
        <v>0</v>
      </c>
      <c r="AA28" s="121" t="str">
        <f>IFERROR(Stock[[#This Row],[CỔ TỨC TIỀN MẶT]]+Stock[[#This Row],[LÃI/(LỖ) TỪ BÁN CK
(auto-fill)]],"")</f>
        <v/>
      </c>
      <c r="AB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 s="81"/>
      <c r="AE28" s="146" t="str">
        <f>IF(Stock[[#This Row],[TRẠNG THÁI
(auto-fill)]]="NẮM GIỮ",Stock[[#This Row],[GIÁ THỊ TRƯỜNG]]-Stock[[#This Row],[GIÁ MUA]],"")</f>
        <v/>
      </c>
      <c r="AF28" s="149" t="str">
        <f>IFERROR(Stock[[#This Row],[TĂNG/
(GIẢM )]]/Stock[[#This Row],[GIÁ MUA]],"")</f>
        <v/>
      </c>
      <c r="AG28" s="113" t="str">
        <f>IF(Stock[[#This Row],[GIÁ THỊ TRƯỜNG]]&gt;0,Stock[[#This Row],[GIÁ THỊ TRƯỜNG]]*Stock[[#This Row],[SỐ LƯỢNG CÒN LẠI
(auto-fill)]],"")</f>
        <v/>
      </c>
    </row>
    <row r="29" spans="2:33">
      <c r="B29" s="109" t="str">
        <f>IF(AND(Stock[[#This Row],[SỐ LƯỢNG MUA]]&gt;0,Stock[[#This Row],[SỐ LƯỢNG CÒN LẠI
(auto-fill)]]=0),"BÁN",
IF(AND(Stock[[#This Row],[SỐ LƯỢNG MUA]]&gt;0,Stock[[#This Row],[SỐ LƯỢNG CÒN LẠI
(auto-fill)]]&gt;0),"NẮM GIỮ",""))</f>
        <v/>
      </c>
      <c r="C29" s="110">
        <f t="shared" si="0"/>
        <v>16</v>
      </c>
      <c r="D29" s="75"/>
      <c r="E29" s="76"/>
      <c r="F29" s="168"/>
      <c r="G29" s="79"/>
      <c r="H29" s="80"/>
      <c r="I29" s="114" t="str">
        <f>IF(Stock[[#This Row],[SỐ LƯỢNG MUA]]&gt;0,Stock[[#This Row],[GIÁ MUA]]*Stock[[#This Row],[SỐ LƯỢNG MUA]]*$D$11,"")</f>
        <v/>
      </c>
      <c r="J29" s="87"/>
      <c r="K29" s="88"/>
      <c r="L29" s="116" t="str">
        <f>IF(Stock[[#This Row],[SỐ LƯỢNG MUA]]&gt;0,Stock[[#This Row],[GIÁ MUA]]*(1+Stock[[#This Row],[% TĂNG KỲ VỌNG_1]]),"")</f>
        <v/>
      </c>
      <c r="M29" s="88"/>
      <c r="N29" s="116" t="str">
        <f>IF(Stock[[#This Row],[SỐ LƯỢNG MUA]]&gt;0,Stock[[#This Row],[GIÁ MUA]]*(1+Stock[[#This Row],[% TĂNG KỲ VỌNG_2]]),"")</f>
        <v/>
      </c>
      <c r="O29" s="88"/>
      <c r="P29" s="116" t="str">
        <f>IF(Stock[[#This Row],[SỐ LƯỢNG MUA]]&gt;0,Stock[[#This Row],[GIÁ MUA]]*(1+Stock[[#This Row],[% GIẢM ĐỂ CẮT LỖ]]),"")</f>
        <v/>
      </c>
      <c r="Q29" s="103"/>
      <c r="R29" s="117" t="str">
        <f>IF(Stock[[#This Row],[CỔ TỨC TIỀN MẶT]]&gt;0,Stock[[#This Row],[CỔ TỨC TIỀN MẶT]]/(Stock[[#This Row],[GIÁ MUA]]*Stock[[#This Row],[SỐ LƯỢNG MUA]]),"")</f>
        <v/>
      </c>
      <c r="S29" s="103"/>
      <c r="T29" s="75"/>
      <c r="U29" s="93"/>
      <c r="V29" s="94"/>
      <c r="W29" s="120" t="str">
        <f>IF(Stock[[#This Row],[SỐ LƯỢNG BÁN]]&gt;0,Stock[[#This Row],[GIÁ BÁN]]*Stock[[#This Row],[SỐ LƯỢNG BÁN]]*$D$11+Stock[[#This Row],[GIÁ BÁN]]*Stock[[#This Row],[SỐ LƯỢNG BÁN]]*$D$12,"")</f>
        <v/>
      </c>
      <c r="X29" s="120">
        <f>Stock[[#This Row],[SỐ LƯỢNG MUA]]+Stock[[#This Row],[CỔ TỨC BẰNG CỔ PHIẾU]]-Stock[[#This Row],[SỐ LƯỢNG BÁN]]</f>
        <v>0</v>
      </c>
      <c r="Y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 s="120">
        <f ca="1">IF(Stock[[#This Row],[NGÀY BÁN]]&gt;0,Stock[[#This Row],[NGÀY BÁN]]-Stock[[#This Row],[NGÀY MUA]]+1,IF(Stock[[#This Row],[NGÀY MUA]]=0,0,TODAY()-Stock[[#This Row],[NGÀY MUA]]+1))</f>
        <v>0</v>
      </c>
      <c r="AA29" s="123" t="str">
        <f>IFERROR(Stock[[#This Row],[CỔ TỨC TIỀN MẶT]]+Stock[[#This Row],[LÃI/(LỖ) TỪ BÁN CK
(auto-fill)]],"")</f>
        <v/>
      </c>
      <c r="AB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9" s="79"/>
      <c r="AE29" s="147" t="str">
        <f>IF(Stock[[#This Row],[TRẠNG THÁI
(auto-fill)]]="NẮM GIỮ",Stock[[#This Row],[GIÁ THỊ TRƯỜNG]]-Stock[[#This Row],[GIÁ MUA]],"")</f>
        <v/>
      </c>
      <c r="AF29" s="150" t="str">
        <f>IFERROR(Stock[[#This Row],[TĂNG/
(GIẢM )]]/Stock[[#This Row],[GIÁ MUA]],"")</f>
        <v/>
      </c>
      <c r="AG29" s="114" t="str">
        <f>IF(Stock[[#This Row],[GIÁ THỊ TRƯỜNG]]&gt;0,Stock[[#This Row],[GIÁ THỊ TRƯỜNG]]*Stock[[#This Row],[SỐ LƯỢNG CÒN LẠI
(auto-fill)]],"")</f>
        <v/>
      </c>
    </row>
    <row r="30" spans="2:33">
      <c r="B30" s="107" t="str">
        <f>IF(AND(Stock[[#This Row],[SỐ LƯỢNG MUA]]&gt;0,Stock[[#This Row],[SỐ LƯỢNG CÒN LẠI
(auto-fill)]]=0),"BÁN",
IF(AND(Stock[[#This Row],[SỐ LƯỢNG MUA]]&gt;0,Stock[[#This Row],[SỐ LƯỢNG CÒN LẠI
(auto-fill)]]&gt;0),"NẮM GIỮ",""))</f>
        <v/>
      </c>
      <c r="C30" s="110">
        <f t="shared" si="0"/>
        <v>17</v>
      </c>
      <c r="D30" s="73"/>
      <c r="E30" s="74"/>
      <c r="F30" s="169"/>
      <c r="G30" s="81"/>
      <c r="H30" s="82"/>
      <c r="I30" s="113" t="str">
        <f>IF(Stock[[#This Row],[SỐ LƯỢNG MUA]]&gt;0,Stock[[#This Row],[GIÁ MUA]]*Stock[[#This Row],[SỐ LƯỢNG MUA]]*$D$11,"")</f>
        <v/>
      </c>
      <c r="J30" s="85"/>
      <c r="K30" s="86"/>
      <c r="L30" s="115" t="str">
        <f>IF(Stock[[#This Row],[SỐ LƯỢNG MUA]]&gt;0,Stock[[#This Row],[GIÁ MUA]]*(1+Stock[[#This Row],[% TĂNG KỲ VỌNG_1]]),"")</f>
        <v/>
      </c>
      <c r="M30" s="86"/>
      <c r="N30" s="115" t="str">
        <f>IF(Stock[[#This Row],[SỐ LƯỢNG MUA]]&gt;0,Stock[[#This Row],[GIÁ MUA]]*(1+Stock[[#This Row],[% TĂNG KỲ VỌNG_2]]),"")</f>
        <v/>
      </c>
      <c r="O30" s="86"/>
      <c r="P30" s="115" t="str">
        <f>IF(Stock[[#This Row],[SỐ LƯỢNG MUA]]&gt;0,Stock[[#This Row],[GIÁ MUA]]*(1+Stock[[#This Row],[% GIẢM ĐỂ CẮT LỖ]]),"")</f>
        <v/>
      </c>
      <c r="Q30" s="102"/>
      <c r="R30" s="117" t="str">
        <f>IF(Stock[[#This Row],[CỔ TỨC TIỀN MẶT]]&gt;0,Stock[[#This Row],[CỔ TỨC TIỀN MẶT]]/(Stock[[#This Row],[GIÁ MUA]]*Stock[[#This Row],[SỐ LƯỢNG MUA]]),"")</f>
        <v/>
      </c>
      <c r="S30" s="102"/>
      <c r="T30" s="73"/>
      <c r="U30" s="91"/>
      <c r="V30" s="92"/>
      <c r="W30" s="118" t="str">
        <f>IF(Stock[[#This Row],[SỐ LƯỢNG BÁN]]&gt;0,Stock[[#This Row],[GIÁ BÁN]]*Stock[[#This Row],[SỐ LƯỢNG BÁN]]*$D$11+Stock[[#This Row],[GIÁ BÁN]]*Stock[[#This Row],[SỐ LƯỢNG BÁN]]*$D$12,"")</f>
        <v/>
      </c>
      <c r="X30" s="118">
        <f>Stock[[#This Row],[SỐ LƯỢNG MUA]]+Stock[[#This Row],[CỔ TỨC BẰNG CỔ PHIẾU]]-Stock[[#This Row],[SỐ LƯỢNG BÁN]]</f>
        <v>0</v>
      </c>
      <c r="Y30"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 s="118">
        <f ca="1">IF(Stock[[#This Row],[NGÀY BÁN]]&gt;0,Stock[[#This Row],[NGÀY BÁN]]-Stock[[#This Row],[NGÀY MUA]]+1,IF(Stock[[#This Row],[NGÀY MUA]]=0,0,TODAY()-Stock[[#This Row],[NGÀY MUA]]+1))</f>
        <v>0</v>
      </c>
      <c r="AA30" s="121" t="str">
        <f>IFERROR(Stock[[#This Row],[CỔ TỨC TIỀN MẶT]]+Stock[[#This Row],[LÃI/(LỖ) TỪ BÁN CK
(auto-fill)]],"")</f>
        <v/>
      </c>
      <c r="AB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 s="81"/>
      <c r="AE30" s="146" t="str">
        <f>IF(Stock[[#This Row],[TRẠNG THÁI
(auto-fill)]]="NẮM GIỮ",Stock[[#This Row],[GIÁ THỊ TRƯỜNG]]-Stock[[#This Row],[GIÁ MUA]],"")</f>
        <v/>
      </c>
      <c r="AF30" s="149" t="str">
        <f>IFERROR(Stock[[#This Row],[TĂNG/
(GIẢM )]]/Stock[[#This Row],[GIÁ MUA]],"")</f>
        <v/>
      </c>
      <c r="AG30" s="113" t="str">
        <f>IF(Stock[[#This Row],[GIÁ THỊ TRƯỜNG]]&gt;0,Stock[[#This Row],[GIÁ THỊ TRƯỜNG]]*Stock[[#This Row],[SỐ LƯỢNG CÒN LẠI
(auto-fill)]],"")</f>
        <v/>
      </c>
    </row>
    <row r="31" spans="2:33">
      <c r="B31" s="109" t="str">
        <f>IF(AND(Stock[[#This Row],[SỐ LƯỢNG MUA]]&gt;0,Stock[[#This Row],[SỐ LƯỢNG CÒN LẠI
(auto-fill)]]=0),"BÁN",
IF(AND(Stock[[#This Row],[SỐ LƯỢNG MUA]]&gt;0,Stock[[#This Row],[SỐ LƯỢNG CÒN LẠI
(auto-fill)]]&gt;0),"NẮM GIỮ",""))</f>
        <v/>
      </c>
      <c r="C31" s="110">
        <f t="shared" si="0"/>
        <v>18</v>
      </c>
      <c r="D31" s="75"/>
      <c r="E31" s="76"/>
      <c r="F31" s="168"/>
      <c r="G31" s="79"/>
      <c r="H31" s="80"/>
      <c r="I31" s="114" t="str">
        <f>IF(Stock[[#This Row],[SỐ LƯỢNG MUA]]&gt;0,Stock[[#This Row],[GIÁ MUA]]*Stock[[#This Row],[SỐ LƯỢNG MUA]]*$D$11,"")</f>
        <v/>
      </c>
      <c r="J31" s="87"/>
      <c r="K31" s="88"/>
      <c r="L31" s="116" t="str">
        <f>IF(Stock[[#This Row],[SỐ LƯỢNG MUA]]&gt;0,Stock[[#This Row],[GIÁ MUA]]*(1+Stock[[#This Row],[% TĂNG KỲ VỌNG_1]]),"")</f>
        <v/>
      </c>
      <c r="M31" s="88"/>
      <c r="N31" s="116" t="str">
        <f>IF(Stock[[#This Row],[SỐ LƯỢNG MUA]]&gt;0,Stock[[#This Row],[GIÁ MUA]]*(1+Stock[[#This Row],[% TĂNG KỲ VỌNG_2]]),"")</f>
        <v/>
      </c>
      <c r="O31" s="88"/>
      <c r="P31" s="116" t="str">
        <f>IF(Stock[[#This Row],[SỐ LƯỢNG MUA]]&gt;0,Stock[[#This Row],[GIÁ MUA]]*(1+Stock[[#This Row],[% GIẢM ĐỂ CẮT LỖ]]),"")</f>
        <v/>
      </c>
      <c r="Q31" s="103"/>
      <c r="R31" s="117" t="str">
        <f>IF(Stock[[#This Row],[CỔ TỨC TIỀN MẶT]]&gt;0,Stock[[#This Row],[CỔ TỨC TIỀN MẶT]]/(Stock[[#This Row],[GIÁ MUA]]*Stock[[#This Row],[SỐ LƯỢNG MUA]]),"")</f>
        <v/>
      </c>
      <c r="S31" s="103"/>
      <c r="T31" s="75"/>
      <c r="U31" s="93"/>
      <c r="V31" s="94"/>
      <c r="W31" s="120" t="str">
        <f>IF(Stock[[#This Row],[SỐ LƯỢNG BÁN]]&gt;0,Stock[[#This Row],[GIÁ BÁN]]*Stock[[#This Row],[SỐ LƯỢNG BÁN]]*$D$11+Stock[[#This Row],[GIÁ BÁN]]*Stock[[#This Row],[SỐ LƯỢNG BÁN]]*$D$12,"")</f>
        <v/>
      </c>
      <c r="X31" s="120">
        <f>Stock[[#This Row],[SỐ LƯỢNG MUA]]+Stock[[#This Row],[CỔ TỨC BẰNG CỔ PHIẾU]]-Stock[[#This Row],[SỐ LƯỢNG BÁN]]</f>
        <v>0</v>
      </c>
      <c r="Y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 s="120">
        <f ca="1">IF(Stock[[#This Row],[NGÀY BÁN]]&gt;0,Stock[[#This Row],[NGÀY BÁN]]-Stock[[#This Row],[NGÀY MUA]]+1,IF(Stock[[#This Row],[NGÀY MUA]]=0,0,TODAY()-Stock[[#This Row],[NGÀY MUA]]+1))</f>
        <v>0</v>
      </c>
      <c r="AA31" s="123" t="str">
        <f>IFERROR(Stock[[#This Row],[CỔ TỨC TIỀN MẶT]]+Stock[[#This Row],[LÃI/(LỖ) TỪ BÁN CK
(auto-fill)]],"")</f>
        <v/>
      </c>
      <c r="AB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1" s="79"/>
      <c r="AE31" s="147" t="str">
        <f>IF(Stock[[#This Row],[TRẠNG THÁI
(auto-fill)]]="NẮM GIỮ",Stock[[#This Row],[GIÁ THỊ TRƯỜNG]]-Stock[[#This Row],[GIÁ MUA]],"")</f>
        <v/>
      </c>
      <c r="AF31" s="150" t="str">
        <f>IFERROR(Stock[[#This Row],[TĂNG/
(GIẢM )]]/Stock[[#This Row],[GIÁ MUA]],"")</f>
        <v/>
      </c>
      <c r="AG31" s="114" t="str">
        <f>IF(Stock[[#This Row],[GIÁ THỊ TRƯỜNG]]&gt;0,Stock[[#This Row],[GIÁ THỊ TRƯỜNG]]*Stock[[#This Row],[SỐ LƯỢNG CÒN LẠI
(auto-fill)]],"")</f>
        <v/>
      </c>
    </row>
    <row r="32" spans="2:33">
      <c r="B32" s="107" t="str">
        <f>IF(AND(Stock[[#This Row],[SỐ LƯỢNG MUA]]&gt;0,Stock[[#This Row],[SỐ LƯỢNG CÒN LẠI
(auto-fill)]]=0),"BÁN",
IF(AND(Stock[[#This Row],[SỐ LƯỢNG MUA]]&gt;0,Stock[[#This Row],[SỐ LƯỢNG CÒN LẠI
(auto-fill)]]&gt;0),"NẮM GIỮ",""))</f>
        <v/>
      </c>
      <c r="C32" s="110">
        <f t="shared" si="0"/>
        <v>19</v>
      </c>
      <c r="D32" s="73"/>
      <c r="E32" s="74"/>
      <c r="F32" s="169"/>
      <c r="G32" s="81"/>
      <c r="H32" s="82"/>
      <c r="I32" s="113" t="str">
        <f>IF(Stock[[#This Row],[SỐ LƯỢNG MUA]]&gt;0,Stock[[#This Row],[GIÁ MUA]]*Stock[[#This Row],[SỐ LƯỢNG MUA]]*$D$11,"")</f>
        <v/>
      </c>
      <c r="J32" s="85"/>
      <c r="K32" s="86"/>
      <c r="L32" s="115" t="str">
        <f>IF(Stock[[#This Row],[SỐ LƯỢNG MUA]]&gt;0,Stock[[#This Row],[GIÁ MUA]]*(1+Stock[[#This Row],[% TĂNG KỲ VỌNG_1]]),"")</f>
        <v/>
      </c>
      <c r="M32" s="86"/>
      <c r="N32" s="115" t="str">
        <f>IF(Stock[[#This Row],[SỐ LƯỢNG MUA]]&gt;0,Stock[[#This Row],[GIÁ MUA]]*(1+Stock[[#This Row],[% TĂNG KỲ VỌNG_2]]),"")</f>
        <v/>
      </c>
      <c r="O32" s="86"/>
      <c r="P32" s="115" t="str">
        <f>IF(Stock[[#This Row],[SỐ LƯỢNG MUA]]&gt;0,Stock[[#This Row],[GIÁ MUA]]*(1+Stock[[#This Row],[% GIẢM ĐỂ CẮT LỖ]]),"")</f>
        <v/>
      </c>
      <c r="Q32" s="102"/>
      <c r="R32" s="117" t="str">
        <f>IF(Stock[[#This Row],[CỔ TỨC TIỀN MẶT]]&gt;0,Stock[[#This Row],[CỔ TỨC TIỀN MẶT]]/(Stock[[#This Row],[GIÁ MUA]]*Stock[[#This Row],[SỐ LƯỢNG MUA]]),"")</f>
        <v/>
      </c>
      <c r="S32" s="102"/>
      <c r="T32" s="73"/>
      <c r="U32" s="91"/>
      <c r="V32" s="92"/>
      <c r="W32" s="118" t="str">
        <f>IF(Stock[[#This Row],[SỐ LƯỢNG BÁN]]&gt;0,Stock[[#This Row],[GIÁ BÁN]]*Stock[[#This Row],[SỐ LƯỢNG BÁN]]*$D$11+Stock[[#This Row],[GIÁ BÁN]]*Stock[[#This Row],[SỐ LƯỢNG BÁN]]*$D$12,"")</f>
        <v/>
      </c>
      <c r="X32" s="118">
        <f>Stock[[#This Row],[SỐ LƯỢNG MUA]]+Stock[[#This Row],[CỔ TỨC BẰNG CỔ PHIẾU]]-Stock[[#This Row],[SỐ LƯỢNG BÁN]]</f>
        <v>0</v>
      </c>
      <c r="Y32"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 s="118">
        <f ca="1">IF(Stock[[#This Row],[NGÀY BÁN]]&gt;0,Stock[[#This Row],[NGÀY BÁN]]-Stock[[#This Row],[NGÀY MUA]]+1,IF(Stock[[#This Row],[NGÀY MUA]]=0,0,TODAY()-Stock[[#This Row],[NGÀY MUA]]+1))</f>
        <v>0</v>
      </c>
      <c r="AA32" s="121" t="str">
        <f>IFERROR(Stock[[#This Row],[CỔ TỨC TIỀN MẶT]]+Stock[[#This Row],[LÃI/(LỖ) TỪ BÁN CK
(auto-fill)]],"")</f>
        <v/>
      </c>
      <c r="AB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 s="81"/>
      <c r="AE32" s="146" t="str">
        <f>IF(Stock[[#This Row],[TRẠNG THÁI
(auto-fill)]]="NẮM GIỮ",Stock[[#This Row],[GIÁ THỊ TRƯỜNG]]-Stock[[#This Row],[GIÁ MUA]],"")</f>
        <v/>
      </c>
      <c r="AF32" s="149" t="str">
        <f>IFERROR(Stock[[#This Row],[TĂNG/
(GIẢM )]]/Stock[[#This Row],[GIÁ MUA]],"")</f>
        <v/>
      </c>
      <c r="AG32" s="113" t="str">
        <f>IF(Stock[[#This Row],[GIÁ THỊ TRƯỜNG]]&gt;0,Stock[[#This Row],[GIÁ THỊ TRƯỜNG]]*Stock[[#This Row],[SỐ LƯỢNG CÒN LẠI
(auto-fill)]],"")</f>
        <v/>
      </c>
    </row>
    <row r="33" spans="2:33">
      <c r="B33" s="109" t="str">
        <f>IF(AND(Stock[[#This Row],[SỐ LƯỢNG MUA]]&gt;0,Stock[[#This Row],[SỐ LƯỢNG CÒN LẠI
(auto-fill)]]=0),"BÁN",
IF(AND(Stock[[#This Row],[SỐ LƯỢNG MUA]]&gt;0,Stock[[#This Row],[SỐ LƯỢNG CÒN LẠI
(auto-fill)]]&gt;0),"NẮM GIỮ",""))</f>
        <v/>
      </c>
      <c r="C33" s="110">
        <f t="shared" si="0"/>
        <v>20</v>
      </c>
      <c r="D33" s="75"/>
      <c r="E33" s="76"/>
      <c r="F33" s="168"/>
      <c r="G33" s="79"/>
      <c r="H33" s="80"/>
      <c r="I33" s="114" t="str">
        <f>IF(Stock[[#This Row],[SỐ LƯỢNG MUA]]&gt;0,Stock[[#This Row],[GIÁ MUA]]*Stock[[#This Row],[SỐ LƯỢNG MUA]]*$D$11,"")</f>
        <v/>
      </c>
      <c r="J33" s="87"/>
      <c r="K33" s="88"/>
      <c r="L33" s="116" t="str">
        <f>IF(Stock[[#This Row],[SỐ LƯỢNG MUA]]&gt;0,Stock[[#This Row],[GIÁ MUA]]*(1+Stock[[#This Row],[% TĂNG KỲ VỌNG_1]]),"")</f>
        <v/>
      </c>
      <c r="M33" s="88"/>
      <c r="N33" s="116" t="str">
        <f>IF(Stock[[#This Row],[SỐ LƯỢNG MUA]]&gt;0,Stock[[#This Row],[GIÁ MUA]]*(1+Stock[[#This Row],[% TĂNG KỲ VỌNG_2]]),"")</f>
        <v/>
      </c>
      <c r="O33" s="88"/>
      <c r="P33" s="116" t="str">
        <f>IF(Stock[[#This Row],[SỐ LƯỢNG MUA]]&gt;0,Stock[[#This Row],[GIÁ MUA]]*(1+Stock[[#This Row],[% GIẢM ĐỂ CẮT LỖ]]),"")</f>
        <v/>
      </c>
      <c r="Q33" s="103"/>
      <c r="R33" s="117" t="str">
        <f>IF(Stock[[#This Row],[CỔ TỨC TIỀN MẶT]]&gt;0,Stock[[#This Row],[CỔ TỨC TIỀN MẶT]]/(Stock[[#This Row],[GIÁ MUA]]*Stock[[#This Row],[SỐ LƯỢNG MUA]]),"")</f>
        <v/>
      </c>
      <c r="S33" s="103"/>
      <c r="T33" s="75"/>
      <c r="U33" s="93"/>
      <c r="V33" s="94"/>
      <c r="W33" s="120" t="str">
        <f>IF(Stock[[#This Row],[SỐ LƯỢNG BÁN]]&gt;0,Stock[[#This Row],[GIÁ BÁN]]*Stock[[#This Row],[SỐ LƯỢNG BÁN]]*$D$11+Stock[[#This Row],[GIÁ BÁN]]*Stock[[#This Row],[SỐ LƯỢNG BÁN]]*$D$12,"")</f>
        <v/>
      </c>
      <c r="X33" s="120">
        <f>Stock[[#This Row],[SỐ LƯỢNG MUA]]+Stock[[#This Row],[CỔ TỨC BẰNG CỔ PHIẾU]]-Stock[[#This Row],[SỐ LƯỢNG BÁN]]</f>
        <v>0</v>
      </c>
      <c r="Y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 s="120">
        <f ca="1">IF(Stock[[#This Row],[NGÀY BÁN]]&gt;0,Stock[[#This Row],[NGÀY BÁN]]-Stock[[#This Row],[NGÀY MUA]]+1,IF(Stock[[#This Row],[NGÀY MUA]]=0,0,TODAY()-Stock[[#This Row],[NGÀY MUA]]+1))</f>
        <v>0</v>
      </c>
      <c r="AA33" s="123" t="str">
        <f>IFERROR(Stock[[#This Row],[CỔ TỨC TIỀN MẶT]]+Stock[[#This Row],[LÃI/(LỖ) TỪ BÁN CK
(auto-fill)]],"")</f>
        <v/>
      </c>
      <c r="AB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3" s="79"/>
      <c r="AE33" s="147" t="str">
        <f>IF(Stock[[#This Row],[TRẠNG THÁI
(auto-fill)]]="NẮM GIỮ",Stock[[#This Row],[GIÁ THỊ TRƯỜNG]]-Stock[[#This Row],[GIÁ MUA]],"")</f>
        <v/>
      </c>
      <c r="AF33" s="150" t="str">
        <f>IFERROR(Stock[[#This Row],[TĂNG/
(GIẢM )]]/Stock[[#This Row],[GIÁ MUA]],"")</f>
        <v/>
      </c>
      <c r="AG33" s="114" t="str">
        <f>IF(Stock[[#This Row],[GIÁ THỊ TRƯỜNG]]&gt;0,Stock[[#This Row],[GIÁ THỊ TRƯỜNG]]*Stock[[#This Row],[SỐ LƯỢNG CÒN LẠI
(auto-fill)]],"")</f>
        <v/>
      </c>
    </row>
    <row r="34" spans="2:33">
      <c r="B34" s="109" t="str">
        <f>IF(AND(Stock[[#This Row],[SỐ LƯỢNG MUA]]&gt;0,Stock[[#This Row],[SỐ LƯỢNG CÒN LẠI
(auto-fill)]]=0),"BÁN",
IF(AND(Stock[[#This Row],[SỐ LƯỢNG MUA]]&gt;0,Stock[[#This Row],[SỐ LƯỢNG CÒN LẠI
(auto-fill)]]&gt;0),"NẮM GIỮ",""))</f>
        <v/>
      </c>
      <c r="C34" s="110">
        <f t="shared" si="0"/>
        <v>21</v>
      </c>
      <c r="D34" s="75"/>
      <c r="E34" s="76"/>
      <c r="F34" s="168"/>
      <c r="G34" s="79"/>
      <c r="H34" s="80"/>
      <c r="I34" s="114" t="str">
        <f>IF(Stock[[#This Row],[SỐ LƯỢNG MUA]]&gt;0,Stock[[#This Row],[GIÁ MUA]]*Stock[[#This Row],[SỐ LƯỢNG MUA]]*$D$11,"")</f>
        <v/>
      </c>
      <c r="J34" s="87"/>
      <c r="K34" s="88"/>
      <c r="L34" s="116" t="str">
        <f>IF(Stock[[#This Row],[SỐ LƯỢNG MUA]]&gt;0,Stock[[#This Row],[GIÁ MUA]]*(1+Stock[[#This Row],[% TĂNG KỲ VỌNG_1]]),"")</f>
        <v/>
      </c>
      <c r="M34" s="88"/>
      <c r="N34" s="116" t="str">
        <f>IF(Stock[[#This Row],[SỐ LƯỢNG MUA]]&gt;0,Stock[[#This Row],[GIÁ MUA]]*(1+Stock[[#This Row],[% TĂNG KỲ VỌNG_2]]),"")</f>
        <v/>
      </c>
      <c r="O34" s="88"/>
      <c r="P34" s="116" t="str">
        <f>IF(Stock[[#This Row],[SỐ LƯỢNG MUA]]&gt;0,Stock[[#This Row],[GIÁ MUA]]*(1+Stock[[#This Row],[% GIẢM ĐỂ CẮT LỖ]]),"")</f>
        <v/>
      </c>
      <c r="Q34" s="103"/>
      <c r="R34" s="117" t="str">
        <f>IF(Stock[[#This Row],[CỔ TỨC TIỀN MẶT]]&gt;0,Stock[[#This Row],[CỔ TỨC TIỀN MẶT]]/(Stock[[#This Row],[GIÁ MUA]]*Stock[[#This Row],[SỐ LƯỢNG MUA]]),"")</f>
        <v/>
      </c>
      <c r="S34" s="103"/>
      <c r="T34" s="75"/>
      <c r="U34" s="93"/>
      <c r="V34" s="94"/>
      <c r="W34" s="120" t="str">
        <f>IF(Stock[[#This Row],[SỐ LƯỢNG BÁN]]&gt;0,Stock[[#This Row],[GIÁ BÁN]]*Stock[[#This Row],[SỐ LƯỢNG BÁN]]*$D$11+Stock[[#This Row],[GIÁ BÁN]]*Stock[[#This Row],[SỐ LƯỢNG BÁN]]*$D$12,"")</f>
        <v/>
      </c>
      <c r="X34" s="120">
        <f>Stock[[#This Row],[SỐ LƯỢNG MUA]]+Stock[[#This Row],[CỔ TỨC BẰNG CỔ PHIẾU]]-Stock[[#This Row],[SỐ LƯỢNG BÁN]]</f>
        <v>0</v>
      </c>
      <c r="Y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 s="120">
        <f ca="1">IF(Stock[[#This Row],[NGÀY BÁN]]&gt;0,Stock[[#This Row],[NGÀY BÁN]]-Stock[[#This Row],[NGÀY MUA]]+1,IF(Stock[[#This Row],[NGÀY MUA]]=0,0,TODAY()-Stock[[#This Row],[NGÀY MUA]]+1))</f>
        <v>0</v>
      </c>
      <c r="AA34" s="123" t="str">
        <f>IFERROR(Stock[[#This Row],[CỔ TỨC TIỀN MẶT]]+Stock[[#This Row],[LÃI/(LỖ) TỪ BÁN CK
(auto-fill)]],"")</f>
        <v/>
      </c>
      <c r="AB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4" s="79"/>
      <c r="AE34" s="147" t="str">
        <f>IF(Stock[[#This Row],[TRẠNG THÁI
(auto-fill)]]="NẮM GIỮ",Stock[[#This Row],[GIÁ THỊ TRƯỜNG]]-Stock[[#This Row],[GIÁ MUA]],"")</f>
        <v/>
      </c>
      <c r="AF34" s="150" t="str">
        <f>IFERROR(Stock[[#This Row],[TĂNG/
(GIẢM )]]/Stock[[#This Row],[GIÁ MUA]],"")</f>
        <v/>
      </c>
      <c r="AG34" s="114" t="str">
        <f>IF(Stock[[#This Row],[GIÁ THỊ TRƯỜNG]]&gt;0,Stock[[#This Row],[GIÁ THỊ TRƯỜNG]]*Stock[[#This Row],[SỐ LƯỢNG CÒN LẠI
(auto-fill)]],"")</f>
        <v/>
      </c>
    </row>
    <row r="35" spans="2:33">
      <c r="B35" s="109" t="str">
        <f>IF(AND(Stock[[#This Row],[SỐ LƯỢNG MUA]]&gt;0,Stock[[#This Row],[SỐ LƯỢNG CÒN LẠI
(auto-fill)]]=0),"BÁN",
IF(AND(Stock[[#This Row],[SỐ LƯỢNG MUA]]&gt;0,Stock[[#This Row],[SỐ LƯỢNG CÒN LẠI
(auto-fill)]]&gt;0),"NẮM GIỮ",""))</f>
        <v/>
      </c>
      <c r="C35" s="110">
        <f t="shared" si="0"/>
        <v>22</v>
      </c>
      <c r="D35" s="75"/>
      <c r="E35" s="76"/>
      <c r="F35" s="168"/>
      <c r="G35" s="79"/>
      <c r="H35" s="80"/>
      <c r="I35" s="114" t="str">
        <f>IF(Stock[[#This Row],[SỐ LƯỢNG MUA]]&gt;0,Stock[[#This Row],[GIÁ MUA]]*Stock[[#This Row],[SỐ LƯỢNG MUA]]*$D$11,"")</f>
        <v/>
      </c>
      <c r="J35" s="87"/>
      <c r="K35" s="88"/>
      <c r="L35" s="116" t="str">
        <f>IF(Stock[[#This Row],[SỐ LƯỢNG MUA]]&gt;0,Stock[[#This Row],[GIÁ MUA]]*(1+Stock[[#This Row],[% TĂNG KỲ VỌNG_1]]),"")</f>
        <v/>
      </c>
      <c r="M35" s="88"/>
      <c r="N35" s="116" t="str">
        <f>IF(Stock[[#This Row],[SỐ LƯỢNG MUA]]&gt;0,Stock[[#This Row],[GIÁ MUA]]*(1+Stock[[#This Row],[% TĂNG KỲ VỌNG_2]]),"")</f>
        <v/>
      </c>
      <c r="O35" s="88"/>
      <c r="P35" s="116" t="str">
        <f>IF(Stock[[#This Row],[SỐ LƯỢNG MUA]]&gt;0,Stock[[#This Row],[GIÁ MUA]]*(1+Stock[[#This Row],[% GIẢM ĐỂ CẮT LỖ]]),"")</f>
        <v/>
      </c>
      <c r="Q35" s="103"/>
      <c r="R35" s="117" t="str">
        <f>IF(Stock[[#This Row],[CỔ TỨC TIỀN MẶT]]&gt;0,Stock[[#This Row],[CỔ TỨC TIỀN MẶT]]/(Stock[[#This Row],[GIÁ MUA]]*Stock[[#This Row],[SỐ LƯỢNG MUA]]),"")</f>
        <v/>
      </c>
      <c r="S35" s="103"/>
      <c r="T35" s="75"/>
      <c r="U35" s="93"/>
      <c r="V35" s="94"/>
      <c r="W35" s="120" t="str">
        <f>IF(Stock[[#This Row],[SỐ LƯỢNG BÁN]]&gt;0,Stock[[#This Row],[GIÁ BÁN]]*Stock[[#This Row],[SỐ LƯỢNG BÁN]]*$D$11+Stock[[#This Row],[GIÁ BÁN]]*Stock[[#This Row],[SỐ LƯỢNG BÁN]]*$D$12,"")</f>
        <v/>
      </c>
      <c r="X35" s="120">
        <f>Stock[[#This Row],[SỐ LƯỢNG MUA]]+Stock[[#This Row],[CỔ TỨC BẰNG CỔ PHIẾU]]-Stock[[#This Row],[SỐ LƯỢNG BÁN]]</f>
        <v>0</v>
      </c>
      <c r="Y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 s="120">
        <f ca="1">IF(Stock[[#This Row],[NGÀY BÁN]]&gt;0,Stock[[#This Row],[NGÀY BÁN]]-Stock[[#This Row],[NGÀY MUA]]+1,IF(Stock[[#This Row],[NGÀY MUA]]=0,0,TODAY()-Stock[[#This Row],[NGÀY MUA]]+1))</f>
        <v>0</v>
      </c>
      <c r="AA35" s="123" t="str">
        <f>IFERROR(Stock[[#This Row],[CỔ TỨC TIỀN MẶT]]+Stock[[#This Row],[LÃI/(LỖ) TỪ BÁN CK
(auto-fill)]],"")</f>
        <v/>
      </c>
      <c r="AB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5" s="79"/>
      <c r="AE35" s="147" t="str">
        <f>IF(Stock[[#This Row],[TRẠNG THÁI
(auto-fill)]]="NẮM GIỮ",Stock[[#This Row],[GIÁ THỊ TRƯỜNG]]-Stock[[#This Row],[GIÁ MUA]],"")</f>
        <v/>
      </c>
      <c r="AF35" s="150" t="str">
        <f>IFERROR(Stock[[#This Row],[TĂNG/
(GIẢM )]]/Stock[[#This Row],[GIÁ MUA]],"")</f>
        <v/>
      </c>
      <c r="AG35" s="114" t="str">
        <f>IF(Stock[[#This Row],[GIÁ THỊ TRƯỜNG]]&gt;0,Stock[[#This Row],[GIÁ THỊ TRƯỜNG]]*Stock[[#This Row],[SỐ LƯỢNG CÒN LẠI
(auto-fill)]],"")</f>
        <v/>
      </c>
    </row>
    <row r="36" spans="2:33">
      <c r="B36" s="109" t="str">
        <f>IF(AND(Stock[[#This Row],[SỐ LƯỢNG MUA]]&gt;0,Stock[[#This Row],[SỐ LƯỢNG CÒN LẠI
(auto-fill)]]=0),"BÁN",
IF(AND(Stock[[#This Row],[SỐ LƯỢNG MUA]]&gt;0,Stock[[#This Row],[SỐ LƯỢNG CÒN LẠI
(auto-fill)]]&gt;0),"NẮM GIỮ",""))</f>
        <v/>
      </c>
      <c r="C36" s="110">
        <f t="shared" si="0"/>
        <v>23</v>
      </c>
      <c r="D36" s="75"/>
      <c r="E36" s="76"/>
      <c r="F36" s="168"/>
      <c r="G36" s="79"/>
      <c r="H36" s="80"/>
      <c r="I36" s="114" t="str">
        <f>IF(Stock[[#This Row],[SỐ LƯỢNG MUA]]&gt;0,Stock[[#This Row],[GIÁ MUA]]*Stock[[#This Row],[SỐ LƯỢNG MUA]]*$D$11,"")</f>
        <v/>
      </c>
      <c r="J36" s="87"/>
      <c r="K36" s="88"/>
      <c r="L36" s="116" t="str">
        <f>IF(Stock[[#This Row],[SỐ LƯỢNG MUA]]&gt;0,Stock[[#This Row],[GIÁ MUA]]*(1+Stock[[#This Row],[% TĂNG KỲ VỌNG_1]]),"")</f>
        <v/>
      </c>
      <c r="M36" s="88"/>
      <c r="N36" s="116" t="str">
        <f>IF(Stock[[#This Row],[SỐ LƯỢNG MUA]]&gt;0,Stock[[#This Row],[GIÁ MUA]]*(1+Stock[[#This Row],[% TĂNG KỲ VỌNG_2]]),"")</f>
        <v/>
      </c>
      <c r="O36" s="88"/>
      <c r="P36" s="116" t="str">
        <f>IF(Stock[[#This Row],[SỐ LƯỢNG MUA]]&gt;0,Stock[[#This Row],[GIÁ MUA]]*(1+Stock[[#This Row],[% GIẢM ĐỂ CẮT LỖ]]),"")</f>
        <v/>
      </c>
      <c r="Q36" s="103"/>
      <c r="R36" s="117" t="str">
        <f>IF(Stock[[#This Row],[CỔ TỨC TIỀN MẶT]]&gt;0,Stock[[#This Row],[CỔ TỨC TIỀN MẶT]]/(Stock[[#This Row],[GIÁ MUA]]*Stock[[#This Row],[SỐ LƯỢNG MUA]]),"")</f>
        <v/>
      </c>
      <c r="S36" s="103"/>
      <c r="T36" s="75"/>
      <c r="U36" s="93"/>
      <c r="V36" s="94"/>
      <c r="W36" s="120" t="str">
        <f>IF(Stock[[#This Row],[SỐ LƯỢNG BÁN]]&gt;0,Stock[[#This Row],[GIÁ BÁN]]*Stock[[#This Row],[SỐ LƯỢNG BÁN]]*$D$11+Stock[[#This Row],[GIÁ BÁN]]*Stock[[#This Row],[SỐ LƯỢNG BÁN]]*$D$12,"")</f>
        <v/>
      </c>
      <c r="X36" s="120">
        <f>Stock[[#This Row],[SỐ LƯỢNG MUA]]+Stock[[#This Row],[CỔ TỨC BẰNG CỔ PHIẾU]]-Stock[[#This Row],[SỐ LƯỢNG BÁN]]</f>
        <v>0</v>
      </c>
      <c r="Y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 s="120">
        <f ca="1">IF(Stock[[#This Row],[NGÀY BÁN]]&gt;0,Stock[[#This Row],[NGÀY BÁN]]-Stock[[#This Row],[NGÀY MUA]]+1,IF(Stock[[#This Row],[NGÀY MUA]]=0,0,TODAY()-Stock[[#This Row],[NGÀY MUA]]+1))</f>
        <v>0</v>
      </c>
      <c r="AA36" s="123" t="str">
        <f>IFERROR(Stock[[#This Row],[CỔ TỨC TIỀN MẶT]]+Stock[[#This Row],[LÃI/(LỖ) TỪ BÁN CK
(auto-fill)]],"")</f>
        <v/>
      </c>
      <c r="AB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6" s="79"/>
      <c r="AE36" s="147" t="str">
        <f>IF(Stock[[#This Row],[TRẠNG THÁI
(auto-fill)]]="NẮM GIỮ",Stock[[#This Row],[GIÁ THỊ TRƯỜNG]]-Stock[[#This Row],[GIÁ MUA]],"")</f>
        <v/>
      </c>
      <c r="AF36" s="150" t="str">
        <f>IFERROR(Stock[[#This Row],[TĂNG/
(GIẢM )]]/Stock[[#This Row],[GIÁ MUA]],"")</f>
        <v/>
      </c>
      <c r="AG36" s="114" t="str">
        <f>IF(Stock[[#This Row],[GIÁ THỊ TRƯỜNG]]&gt;0,Stock[[#This Row],[GIÁ THỊ TRƯỜNG]]*Stock[[#This Row],[SỐ LƯỢNG CÒN LẠI
(auto-fill)]],"")</f>
        <v/>
      </c>
    </row>
    <row r="37" spans="2:33">
      <c r="B37" s="109" t="str">
        <f>IF(AND(Stock[[#This Row],[SỐ LƯỢNG MUA]]&gt;0,Stock[[#This Row],[SỐ LƯỢNG CÒN LẠI
(auto-fill)]]=0),"BÁN",
IF(AND(Stock[[#This Row],[SỐ LƯỢNG MUA]]&gt;0,Stock[[#This Row],[SỐ LƯỢNG CÒN LẠI
(auto-fill)]]&gt;0),"NẮM GIỮ",""))</f>
        <v/>
      </c>
      <c r="C37" s="110">
        <f t="shared" si="0"/>
        <v>24</v>
      </c>
      <c r="D37" s="75"/>
      <c r="E37" s="76"/>
      <c r="F37" s="168"/>
      <c r="G37" s="79"/>
      <c r="H37" s="80"/>
      <c r="I37" s="114" t="str">
        <f>IF(Stock[[#This Row],[SỐ LƯỢNG MUA]]&gt;0,Stock[[#This Row],[GIÁ MUA]]*Stock[[#This Row],[SỐ LƯỢNG MUA]]*$D$11,"")</f>
        <v/>
      </c>
      <c r="J37" s="87"/>
      <c r="K37" s="88"/>
      <c r="L37" s="116" t="str">
        <f>IF(Stock[[#This Row],[SỐ LƯỢNG MUA]]&gt;0,Stock[[#This Row],[GIÁ MUA]]*(1+Stock[[#This Row],[% TĂNG KỲ VỌNG_1]]),"")</f>
        <v/>
      </c>
      <c r="M37" s="88"/>
      <c r="N37" s="116" t="str">
        <f>IF(Stock[[#This Row],[SỐ LƯỢNG MUA]]&gt;0,Stock[[#This Row],[GIÁ MUA]]*(1+Stock[[#This Row],[% TĂNG KỲ VỌNG_2]]),"")</f>
        <v/>
      </c>
      <c r="O37" s="88"/>
      <c r="P37" s="116" t="str">
        <f>IF(Stock[[#This Row],[SỐ LƯỢNG MUA]]&gt;0,Stock[[#This Row],[GIÁ MUA]]*(1+Stock[[#This Row],[% GIẢM ĐỂ CẮT LỖ]]),"")</f>
        <v/>
      </c>
      <c r="Q37" s="103"/>
      <c r="R37" s="117" t="str">
        <f>IF(Stock[[#This Row],[CỔ TỨC TIỀN MẶT]]&gt;0,Stock[[#This Row],[CỔ TỨC TIỀN MẶT]]/(Stock[[#This Row],[GIÁ MUA]]*Stock[[#This Row],[SỐ LƯỢNG MUA]]),"")</f>
        <v/>
      </c>
      <c r="S37" s="103"/>
      <c r="T37" s="75"/>
      <c r="U37" s="93"/>
      <c r="V37" s="94"/>
      <c r="W37" s="120" t="str">
        <f>IF(Stock[[#This Row],[SỐ LƯỢNG BÁN]]&gt;0,Stock[[#This Row],[GIÁ BÁN]]*Stock[[#This Row],[SỐ LƯỢNG BÁN]]*$D$11+Stock[[#This Row],[GIÁ BÁN]]*Stock[[#This Row],[SỐ LƯỢNG BÁN]]*$D$12,"")</f>
        <v/>
      </c>
      <c r="X37" s="120">
        <f>Stock[[#This Row],[SỐ LƯỢNG MUA]]+Stock[[#This Row],[CỔ TỨC BẰNG CỔ PHIẾU]]-Stock[[#This Row],[SỐ LƯỢNG BÁN]]</f>
        <v>0</v>
      </c>
      <c r="Y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 s="120">
        <f ca="1">IF(Stock[[#This Row],[NGÀY BÁN]]&gt;0,Stock[[#This Row],[NGÀY BÁN]]-Stock[[#This Row],[NGÀY MUA]]+1,IF(Stock[[#This Row],[NGÀY MUA]]=0,0,TODAY()-Stock[[#This Row],[NGÀY MUA]]+1))</f>
        <v>0</v>
      </c>
      <c r="AA37" s="123" t="str">
        <f>IFERROR(Stock[[#This Row],[CỔ TỨC TIỀN MẶT]]+Stock[[#This Row],[LÃI/(LỖ) TỪ BÁN CK
(auto-fill)]],"")</f>
        <v/>
      </c>
      <c r="AB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7" s="79"/>
      <c r="AE37" s="147" t="str">
        <f>IF(Stock[[#This Row],[TRẠNG THÁI
(auto-fill)]]="NẮM GIỮ",Stock[[#This Row],[GIÁ THỊ TRƯỜNG]]-Stock[[#This Row],[GIÁ MUA]],"")</f>
        <v/>
      </c>
      <c r="AF37" s="150" t="str">
        <f>IFERROR(Stock[[#This Row],[TĂNG/
(GIẢM )]]/Stock[[#This Row],[GIÁ MUA]],"")</f>
        <v/>
      </c>
      <c r="AG37" s="114" t="str">
        <f>IF(Stock[[#This Row],[GIÁ THỊ TRƯỜNG]]&gt;0,Stock[[#This Row],[GIÁ THỊ TRƯỜNG]]*Stock[[#This Row],[SỐ LƯỢNG CÒN LẠI
(auto-fill)]],"")</f>
        <v/>
      </c>
    </row>
    <row r="38" spans="2:33">
      <c r="B38" s="109" t="str">
        <f>IF(AND(Stock[[#This Row],[SỐ LƯỢNG MUA]]&gt;0,Stock[[#This Row],[SỐ LƯỢNG CÒN LẠI
(auto-fill)]]=0),"BÁN",
IF(AND(Stock[[#This Row],[SỐ LƯỢNG MUA]]&gt;0,Stock[[#This Row],[SỐ LƯỢNG CÒN LẠI
(auto-fill)]]&gt;0),"NẮM GIỮ",""))</f>
        <v/>
      </c>
      <c r="C38" s="110">
        <f t="shared" si="0"/>
        <v>25</v>
      </c>
      <c r="D38" s="75"/>
      <c r="E38" s="76"/>
      <c r="F38" s="168"/>
      <c r="G38" s="79"/>
      <c r="H38" s="80"/>
      <c r="I38" s="114" t="str">
        <f>IF(Stock[[#This Row],[SỐ LƯỢNG MUA]]&gt;0,Stock[[#This Row],[GIÁ MUA]]*Stock[[#This Row],[SỐ LƯỢNG MUA]]*$D$11,"")</f>
        <v/>
      </c>
      <c r="J38" s="87"/>
      <c r="K38" s="88"/>
      <c r="L38" s="116" t="str">
        <f>IF(Stock[[#This Row],[SỐ LƯỢNG MUA]]&gt;0,Stock[[#This Row],[GIÁ MUA]]*(1+Stock[[#This Row],[% TĂNG KỲ VỌNG_1]]),"")</f>
        <v/>
      </c>
      <c r="M38" s="88"/>
      <c r="N38" s="116" t="str">
        <f>IF(Stock[[#This Row],[SỐ LƯỢNG MUA]]&gt;0,Stock[[#This Row],[GIÁ MUA]]*(1+Stock[[#This Row],[% TĂNG KỲ VỌNG_2]]),"")</f>
        <v/>
      </c>
      <c r="O38" s="88"/>
      <c r="P38" s="116" t="str">
        <f>IF(Stock[[#This Row],[SỐ LƯỢNG MUA]]&gt;0,Stock[[#This Row],[GIÁ MUA]]*(1+Stock[[#This Row],[% GIẢM ĐỂ CẮT LỖ]]),"")</f>
        <v/>
      </c>
      <c r="Q38" s="103"/>
      <c r="R38" s="117" t="str">
        <f>IF(Stock[[#This Row],[CỔ TỨC TIỀN MẶT]]&gt;0,Stock[[#This Row],[CỔ TỨC TIỀN MẶT]]/(Stock[[#This Row],[GIÁ MUA]]*Stock[[#This Row],[SỐ LƯỢNG MUA]]),"")</f>
        <v/>
      </c>
      <c r="S38" s="103"/>
      <c r="T38" s="75"/>
      <c r="U38" s="93"/>
      <c r="V38" s="94"/>
      <c r="W38" s="120" t="str">
        <f>IF(Stock[[#This Row],[SỐ LƯỢNG BÁN]]&gt;0,Stock[[#This Row],[GIÁ BÁN]]*Stock[[#This Row],[SỐ LƯỢNG BÁN]]*$D$11+Stock[[#This Row],[GIÁ BÁN]]*Stock[[#This Row],[SỐ LƯỢNG BÁN]]*$D$12,"")</f>
        <v/>
      </c>
      <c r="X38" s="120">
        <f>Stock[[#This Row],[SỐ LƯỢNG MUA]]+Stock[[#This Row],[CỔ TỨC BẰNG CỔ PHIẾU]]-Stock[[#This Row],[SỐ LƯỢNG BÁN]]</f>
        <v>0</v>
      </c>
      <c r="Y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 s="120">
        <f ca="1">IF(Stock[[#This Row],[NGÀY BÁN]]&gt;0,Stock[[#This Row],[NGÀY BÁN]]-Stock[[#This Row],[NGÀY MUA]]+1,IF(Stock[[#This Row],[NGÀY MUA]]=0,0,TODAY()-Stock[[#This Row],[NGÀY MUA]]+1))</f>
        <v>0</v>
      </c>
      <c r="AA38" s="123" t="str">
        <f>IFERROR(Stock[[#This Row],[CỔ TỨC TIỀN MẶT]]+Stock[[#This Row],[LÃI/(LỖ) TỪ BÁN CK
(auto-fill)]],"")</f>
        <v/>
      </c>
      <c r="AB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8" s="79"/>
      <c r="AE38" s="147" t="str">
        <f>IF(Stock[[#This Row],[TRẠNG THÁI
(auto-fill)]]="NẮM GIỮ",Stock[[#This Row],[GIÁ THỊ TRƯỜNG]]-Stock[[#This Row],[GIÁ MUA]],"")</f>
        <v/>
      </c>
      <c r="AF38" s="150" t="str">
        <f>IFERROR(Stock[[#This Row],[TĂNG/
(GIẢM )]]/Stock[[#This Row],[GIÁ MUA]],"")</f>
        <v/>
      </c>
      <c r="AG38" s="114" t="str">
        <f>IF(Stock[[#This Row],[GIÁ THỊ TRƯỜNG]]&gt;0,Stock[[#This Row],[GIÁ THỊ TRƯỜNG]]*Stock[[#This Row],[SỐ LƯỢNG CÒN LẠI
(auto-fill)]],"")</f>
        <v/>
      </c>
    </row>
    <row r="39" spans="2:33">
      <c r="B39" s="109" t="str">
        <f>IF(AND(Stock[[#This Row],[SỐ LƯỢNG MUA]]&gt;0,Stock[[#This Row],[SỐ LƯỢNG CÒN LẠI
(auto-fill)]]=0),"BÁN",
IF(AND(Stock[[#This Row],[SỐ LƯỢNG MUA]]&gt;0,Stock[[#This Row],[SỐ LƯỢNG CÒN LẠI
(auto-fill)]]&gt;0),"NẮM GIỮ",""))</f>
        <v/>
      </c>
      <c r="C39" s="110">
        <f t="shared" si="0"/>
        <v>26</v>
      </c>
      <c r="D39" s="75"/>
      <c r="E39" s="76"/>
      <c r="F39" s="168"/>
      <c r="G39" s="79"/>
      <c r="H39" s="80"/>
      <c r="I39" s="114" t="str">
        <f>IF(Stock[[#This Row],[SỐ LƯỢNG MUA]]&gt;0,Stock[[#This Row],[GIÁ MUA]]*Stock[[#This Row],[SỐ LƯỢNG MUA]]*$D$11,"")</f>
        <v/>
      </c>
      <c r="J39" s="87"/>
      <c r="K39" s="88"/>
      <c r="L39" s="116" t="str">
        <f>IF(Stock[[#This Row],[SỐ LƯỢNG MUA]]&gt;0,Stock[[#This Row],[GIÁ MUA]]*(1+Stock[[#This Row],[% TĂNG KỲ VỌNG_1]]),"")</f>
        <v/>
      </c>
      <c r="M39" s="88"/>
      <c r="N39" s="116" t="str">
        <f>IF(Stock[[#This Row],[SỐ LƯỢNG MUA]]&gt;0,Stock[[#This Row],[GIÁ MUA]]*(1+Stock[[#This Row],[% TĂNG KỲ VỌNG_2]]),"")</f>
        <v/>
      </c>
      <c r="O39" s="88"/>
      <c r="P39" s="116" t="str">
        <f>IF(Stock[[#This Row],[SỐ LƯỢNG MUA]]&gt;0,Stock[[#This Row],[GIÁ MUA]]*(1+Stock[[#This Row],[% GIẢM ĐỂ CẮT LỖ]]),"")</f>
        <v/>
      </c>
      <c r="Q39" s="103"/>
      <c r="R39" s="117" t="str">
        <f>IF(Stock[[#This Row],[CỔ TỨC TIỀN MẶT]]&gt;0,Stock[[#This Row],[CỔ TỨC TIỀN MẶT]]/(Stock[[#This Row],[GIÁ MUA]]*Stock[[#This Row],[SỐ LƯỢNG MUA]]),"")</f>
        <v/>
      </c>
      <c r="S39" s="103"/>
      <c r="T39" s="75"/>
      <c r="U39" s="93"/>
      <c r="V39" s="94"/>
      <c r="W39" s="120" t="str">
        <f>IF(Stock[[#This Row],[SỐ LƯỢNG BÁN]]&gt;0,Stock[[#This Row],[GIÁ BÁN]]*Stock[[#This Row],[SỐ LƯỢNG BÁN]]*$D$11+Stock[[#This Row],[GIÁ BÁN]]*Stock[[#This Row],[SỐ LƯỢNG BÁN]]*$D$12,"")</f>
        <v/>
      </c>
      <c r="X39" s="120">
        <f>Stock[[#This Row],[SỐ LƯỢNG MUA]]+Stock[[#This Row],[CỔ TỨC BẰNG CỔ PHIẾU]]-Stock[[#This Row],[SỐ LƯỢNG BÁN]]</f>
        <v>0</v>
      </c>
      <c r="Y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 s="120">
        <f ca="1">IF(Stock[[#This Row],[NGÀY BÁN]]&gt;0,Stock[[#This Row],[NGÀY BÁN]]-Stock[[#This Row],[NGÀY MUA]]+1,IF(Stock[[#This Row],[NGÀY MUA]]=0,0,TODAY()-Stock[[#This Row],[NGÀY MUA]]+1))</f>
        <v>0</v>
      </c>
      <c r="AA39" s="123" t="str">
        <f>IFERROR(Stock[[#This Row],[CỔ TỨC TIỀN MẶT]]+Stock[[#This Row],[LÃI/(LỖ) TỪ BÁN CK
(auto-fill)]],"")</f>
        <v/>
      </c>
      <c r="AB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39" s="79"/>
      <c r="AE39" s="147" t="str">
        <f>IF(Stock[[#This Row],[TRẠNG THÁI
(auto-fill)]]="NẮM GIỮ",Stock[[#This Row],[GIÁ THỊ TRƯỜNG]]-Stock[[#This Row],[GIÁ MUA]],"")</f>
        <v/>
      </c>
      <c r="AF39" s="150" t="str">
        <f>IFERROR(Stock[[#This Row],[TĂNG/
(GIẢM )]]/Stock[[#This Row],[GIÁ MUA]],"")</f>
        <v/>
      </c>
      <c r="AG39" s="114" t="str">
        <f>IF(Stock[[#This Row],[GIÁ THỊ TRƯỜNG]]&gt;0,Stock[[#This Row],[GIÁ THỊ TRƯỜNG]]*Stock[[#This Row],[SỐ LƯỢNG CÒN LẠI
(auto-fill)]],"")</f>
        <v/>
      </c>
    </row>
    <row r="40" spans="2:33">
      <c r="B40" s="109" t="str">
        <f>IF(AND(Stock[[#This Row],[SỐ LƯỢNG MUA]]&gt;0,Stock[[#This Row],[SỐ LƯỢNG CÒN LẠI
(auto-fill)]]=0),"BÁN",
IF(AND(Stock[[#This Row],[SỐ LƯỢNG MUA]]&gt;0,Stock[[#This Row],[SỐ LƯỢNG CÒN LẠI
(auto-fill)]]&gt;0),"NẮM GIỮ",""))</f>
        <v/>
      </c>
      <c r="C40" s="110">
        <f t="shared" si="0"/>
        <v>27</v>
      </c>
      <c r="D40" s="75"/>
      <c r="E40" s="76"/>
      <c r="F40" s="168"/>
      <c r="G40" s="79"/>
      <c r="H40" s="80"/>
      <c r="I40" s="114" t="str">
        <f>IF(Stock[[#This Row],[SỐ LƯỢNG MUA]]&gt;0,Stock[[#This Row],[GIÁ MUA]]*Stock[[#This Row],[SỐ LƯỢNG MUA]]*$D$11,"")</f>
        <v/>
      </c>
      <c r="J40" s="87"/>
      <c r="K40" s="88"/>
      <c r="L40" s="116" t="str">
        <f>IF(Stock[[#This Row],[SỐ LƯỢNG MUA]]&gt;0,Stock[[#This Row],[GIÁ MUA]]*(1+Stock[[#This Row],[% TĂNG KỲ VỌNG_1]]),"")</f>
        <v/>
      </c>
      <c r="M40" s="88"/>
      <c r="N40" s="116" t="str">
        <f>IF(Stock[[#This Row],[SỐ LƯỢNG MUA]]&gt;0,Stock[[#This Row],[GIÁ MUA]]*(1+Stock[[#This Row],[% TĂNG KỲ VỌNG_2]]),"")</f>
        <v/>
      </c>
      <c r="O40" s="88"/>
      <c r="P40" s="116" t="str">
        <f>IF(Stock[[#This Row],[SỐ LƯỢNG MUA]]&gt;0,Stock[[#This Row],[GIÁ MUA]]*(1+Stock[[#This Row],[% GIẢM ĐỂ CẮT LỖ]]),"")</f>
        <v/>
      </c>
      <c r="Q40" s="103"/>
      <c r="R40" s="117" t="str">
        <f>IF(Stock[[#This Row],[CỔ TỨC TIỀN MẶT]]&gt;0,Stock[[#This Row],[CỔ TỨC TIỀN MẶT]]/(Stock[[#This Row],[GIÁ MUA]]*Stock[[#This Row],[SỐ LƯỢNG MUA]]),"")</f>
        <v/>
      </c>
      <c r="S40" s="103"/>
      <c r="T40" s="75"/>
      <c r="U40" s="93"/>
      <c r="V40" s="94"/>
      <c r="W40" s="120" t="str">
        <f>IF(Stock[[#This Row],[SỐ LƯỢNG BÁN]]&gt;0,Stock[[#This Row],[GIÁ BÁN]]*Stock[[#This Row],[SỐ LƯỢNG BÁN]]*$D$11+Stock[[#This Row],[GIÁ BÁN]]*Stock[[#This Row],[SỐ LƯỢNG BÁN]]*$D$12,"")</f>
        <v/>
      </c>
      <c r="X40" s="120">
        <f>Stock[[#This Row],[SỐ LƯỢNG MUA]]+Stock[[#This Row],[CỔ TỨC BẰNG CỔ PHIẾU]]-Stock[[#This Row],[SỐ LƯỢNG BÁN]]</f>
        <v>0</v>
      </c>
      <c r="Y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 s="120">
        <f ca="1">IF(Stock[[#This Row],[NGÀY BÁN]]&gt;0,Stock[[#This Row],[NGÀY BÁN]]-Stock[[#This Row],[NGÀY MUA]]+1,IF(Stock[[#This Row],[NGÀY MUA]]=0,0,TODAY()-Stock[[#This Row],[NGÀY MUA]]+1))</f>
        <v>0</v>
      </c>
      <c r="AA40" s="123" t="str">
        <f>IFERROR(Stock[[#This Row],[CỔ TỨC TIỀN MẶT]]+Stock[[#This Row],[LÃI/(LỖ) TỪ BÁN CK
(auto-fill)]],"")</f>
        <v/>
      </c>
      <c r="AB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0" s="79"/>
      <c r="AE40" s="147" t="str">
        <f>IF(Stock[[#This Row],[TRẠNG THÁI
(auto-fill)]]="NẮM GIỮ",Stock[[#This Row],[GIÁ THỊ TRƯỜNG]]-Stock[[#This Row],[GIÁ MUA]],"")</f>
        <v/>
      </c>
      <c r="AF40" s="150" t="str">
        <f>IFERROR(Stock[[#This Row],[TĂNG/
(GIẢM )]]/Stock[[#This Row],[GIÁ MUA]],"")</f>
        <v/>
      </c>
      <c r="AG40" s="114" t="str">
        <f>IF(Stock[[#This Row],[GIÁ THỊ TRƯỜNG]]&gt;0,Stock[[#This Row],[GIÁ THỊ TRƯỜNG]]*Stock[[#This Row],[SỐ LƯỢNG CÒN LẠI
(auto-fill)]],"")</f>
        <v/>
      </c>
    </row>
    <row r="41" spans="2:33">
      <c r="B41" s="109" t="str">
        <f>IF(AND(Stock[[#This Row],[SỐ LƯỢNG MUA]]&gt;0,Stock[[#This Row],[SỐ LƯỢNG CÒN LẠI
(auto-fill)]]=0),"BÁN",
IF(AND(Stock[[#This Row],[SỐ LƯỢNG MUA]]&gt;0,Stock[[#This Row],[SỐ LƯỢNG CÒN LẠI
(auto-fill)]]&gt;0),"NẮM GIỮ",""))</f>
        <v/>
      </c>
      <c r="C41" s="110">
        <f t="shared" si="0"/>
        <v>28</v>
      </c>
      <c r="D41" s="75"/>
      <c r="E41" s="76"/>
      <c r="F41" s="168"/>
      <c r="G41" s="79"/>
      <c r="H41" s="80"/>
      <c r="I41" s="114" t="str">
        <f>IF(Stock[[#This Row],[SỐ LƯỢNG MUA]]&gt;0,Stock[[#This Row],[GIÁ MUA]]*Stock[[#This Row],[SỐ LƯỢNG MUA]]*$D$11,"")</f>
        <v/>
      </c>
      <c r="J41" s="87"/>
      <c r="K41" s="88"/>
      <c r="L41" s="116" t="str">
        <f>IF(Stock[[#This Row],[SỐ LƯỢNG MUA]]&gt;0,Stock[[#This Row],[GIÁ MUA]]*(1+Stock[[#This Row],[% TĂNG KỲ VỌNG_1]]),"")</f>
        <v/>
      </c>
      <c r="M41" s="88"/>
      <c r="N41" s="116" t="str">
        <f>IF(Stock[[#This Row],[SỐ LƯỢNG MUA]]&gt;0,Stock[[#This Row],[GIÁ MUA]]*(1+Stock[[#This Row],[% TĂNG KỲ VỌNG_2]]),"")</f>
        <v/>
      </c>
      <c r="O41" s="88"/>
      <c r="P41" s="116" t="str">
        <f>IF(Stock[[#This Row],[SỐ LƯỢNG MUA]]&gt;0,Stock[[#This Row],[GIÁ MUA]]*(1+Stock[[#This Row],[% GIẢM ĐỂ CẮT LỖ]]),"")</f>
        <v/>
      </c>
      <c r="Q41" s="103"/>
      <c r="R41" s="117" t="str">
        <f>IF(Stock[[#This Row],[CỔ TỨC TIỀN MẶT]]&gt;0,Stock[[#This Row],[CỔ TỨC TIỀN MẶT]]/(Stock[[#This Row],[GIÁ MUA]]*Stock[[#This Row],[SỐ LƯỢNG MUA]]),"")</f>
        <v/>
      </c>
      <c r="S41" s="103"/>
      <c r="T41" s="75"/>
      <c r="U41" s="93"/>
      <c r="V41" s="94"/>
      <c r="W41" s="120" t="str">
        <f>IF(Stock[[#This Row],[SỐ LƯỢNG BÁN]]&gt;0,Stock[[#This Row],[GIÁ BÁN]]*Stock[[#This Row],[SỐ LƯỢNG BÁN]]*$D$11+Stock[[#This Row],[GIÁ BÁN]]*Stock[[#This Row],[SỐ LƯỢNG BÁN]]*$D$12,"")</f>
        <v/>
      </c>
      <c r="X41" s="120">
        <f>Stock[[#This Row],[SỐ LƯỢNG MUA]]+Stock[[#This Row],[CỔ TỨC BẰNG CỔ PHIẾU]]-Stock[[#This Row],[SỐ LƯỢNG BÁN]]</f>
        <v>0</v>
      </c>
      <c r="Y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 s="120">
        <f ca="1">IF(Stock[[#This Row],[NGÀY BÁN]]&gt;0,Stock[[#This Row],[NGÀY BÁN]]-Stock[[#This Row],[NGÀY MUA]]+1,IF(Stock[[#This Row],[NGÀY MUA]]=0,0,TODAY()-Stock[[#This Row],[NGÀY MUA]]+1))</f>
        <v>0</v>
      </c>
      <c r="AA41" s="123" t="str">
        <f>IFERROR(Stock[[#This Row],[CỔ TỨC TIỀN MẶT]]+Stock[[#This Row],[LÃI/(LỖ) TỪ BÁN CK
(auto-fill)]],"")</f>
        <v/>
      </c>
      <c r="AB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1" s="79"/>
      <c r="AE41" s="147" t="str">
        <f>IF(Stock[[#This Row],[TRẠNG THÁI
(auto-fill)]]="NẮM GIỮ",Stock[[#This Row],[GIÁ THỊ TRƯỜNG]]-Stock[[#This Row],[GIÁ MUA]],"")</f>
        <v/>
      </c>
      <c r="AF41" s="150" t="str">
        <f>IFERROR(Stock[[#This Row],[TĂNG/
(GIẢM )]]/Stock[[#This Row],[GIÁ MUA]],"")</f>
        <v/>
      </c>
      <c r="AG41" s="114" t="str">
        <f>IF(Stock[[#This Row],[GIÁ THỊ TRƯỜNG]]&gt;0,Stock[[#This Row],[GIÁ THỊ TRƯỜNG]]*Stock[[#This Row],[SỐ LƯỢNG CÒN LẠI
(auto-fill)]],"")</f>
        <v/>
      </c>
    </row>
    <row r="42" spans="2:33">
      <c r="B42" s="109" t="str">
        <f>IF(AND(Stock[[#This Row],[SỐ LƯỢNG MUA]]&gt;0,Stock[[#This Row],[SỐ LƯỢNG CÒN LẠI
(auto-fill)]]=0),"BÁN",
IF(AND(Stock[[#This Row],[SỐ LƯỢNG MUA]]&gt;0,Stock[[#This Row],[SỐ LƯỢNG CÒN LẠI
(auto-fill)]]&gt;0),"NẮM GIỮ",""))</f>
        <v/>
      </c>
      <c r="C42" s="110">
        <f t="shared" si="0"/>
        <v>29</v>
      </c>
      <c r="D42" s="75"/>
      <c r="E42" s="76"/>
      <c r="F42" s="168"/>
      <c r="G42" s="79"/>
      <c r="H42" s="80"/>
      <c r="I42" s="114" t="str">
        <f>IF(Stock[[#This Row],[SỐ LƯỢNG MUA]]&gt;0,Stock[[#This Row],[GIÁ MUA]]*Stock[[#This Row],[SỐ LƯỢNG MUA]]*$D$11,"")</f>
        <v/>
      </c>
      <c r="J42" s="87"/>
      <c r="K42" s="88"/>
      <c r="L42" s="116" t="str">
        <f>IF(Stock[[#This Row],[SỐ LƯỢNG MUA]]&gt;0,Stock[[#This Row],[GIÁ MUA]]*(1+Stock[[#This Row],[% TĂNG KỲ VỌNG_1]]),"")</f>
        <v/>
      </c>
      <c r="M42" s="88"/>
      <c r="N42" s="116" t="str">
        <f>IF(Stock[[#This Row],[SỐ LƯỢNG MUA]]&gt;0,Stock[[#This Row],[GIÁ MUA]]*(1+Stock[[#This Row],[% TĂNG KỲ VỌNG_2]]),"")</f>
        <v/>
      </c>
      <c r="O42" s="88"/>
      <c r="P42" s="116" t="str">
        <f>IF(Stock[[#This Row],[SỐ LƯỢNG MUA]]&gt;0,Stock[[#This Row],[GIÁ MUA]]*(1+Stock[[#This Row],[% GIẢM ĐỂ CẮT LỖ]]),"")</f>
        <v/>
      </c>
      <c r="Q42" s="103"/>
      <c r="R42" s="117" t="str">
        <f>IF(Stock[[#This Row],[CỔ TỨC TIỀN MẶT]]&gt;0,Stock[[#This Row],[CỔ TỨC TIỀN MẶT]]/(Stock[[#This Row],[GIÁ MUA]]*Stock[[#This Row],[SỐ LƯỢNG MUA]]),"")</f>
        <v/>
      </c>
      <c r="S42" s="103"/>
      <c r="T42" s="75"/>
      <c r="U42" s="93"/>
      <c r="V42" s="94"/>
      <c r="W42" s="120" t="str">
        <f>IF(Stock[[#This Row],[SỐ LƯỢNG BÁN]]&gt;0,Stock[[#This Row],[GIÁ BÁN]]*Stock[[#This Row],[SỐ LƯỢNG BÁN]]*$D$11+Stock[[#This Row],[GIÁ BÁN]]*Stock[[#This Row],[SỐ LƯỢNG BÁN]]*$D$12,"")</f>
        <v/>
      </c>
      <c r="X42" s="120">
        <f>Stock[[#This Row],[SỐ LƯỢNG MUA]]+Stock[[#This Row],[CỔ TỨC BẰNG CỔ PHIẾU]]-Stock[[#This Row],[SỐ LƯỢNG BÁN]]</f>
        <v>0</v>
      </c>
      <c r="Y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 s="120">
        <f ca="1">IF(Stock[[#This Row],[NGÀY BÁN]]&gt;0,Stock[[#This Row],[NGÀY BÁN]]-Stock[[#This Row],[NGÀY MUA]]+1,IF(Stock[[#This Row],[NGÀY MUA]]=0,0,TODAY()-Stock[[#This Row],[NGÀY MUA]]+1))</f>
        <v>0</v>
      </c>
      <c r="AA42" s="123" t="str">
        <f>IFERROR(Stock[[#This Row],[CỔ TỨC TIỀN MẶT]]+Stock[[#This Row],[LÃI/(LỖ) TỪ BÁN CK
(auto-fill)]],"")</f>
        <v/>
      </c>
      <c r="AB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2" s="79"/>
      <c r="AE42" s="147" t="str">
        <f>IF(Stock[[#This Row],[TRẠNG THÁI
(auto-fill)]]="NẮM GIỮ",Stock[[#This Row],[GIÁ THỊ TRƯỜNG]]-Stock[[#This Row],[GIÁ MUA]],"")</f>
        <v/>
      </c>
      <c r="AF42" s="150" t="str">
        <f>IFERROR(Stock[[#This Row],[TĂNG/
(GIẢM )]]/Stock[[#This Row],[GIÁ MUA]],"")</f>
        <v/>
      </c>
      <c r="AG42" s="114" t="str">
        <f>IF(Stock[[#This Row],[GIÁ THỊ TRƯỜNG]]&gt;0,Stock[[#This Row],[GIÁ THỊ TRƯỜNG]]*Stock[[#This Row],[SỐ LƯỢNG CÒN LẠI
(auto-fill)]],"")</f>
        <v/>
      </c>
    </row>
    <row r="43" spans="2:33">
      <c r="B43" s="109" t="str">
        <f>IF(AND(Stock[[#This Row],[SỐ LƯỢNG MUA]]&gt;0,Stock[[#This Row],[SỐ LƯỢNG CÒN LẠI
(auto-fill)]]=0),"BÁN",
IF(AND(Stock[[#This Row],[SỐ LƯỢNG MUA]]&gt;0,Stock[[#This Row],[SỐ LƯỢNG CÒN LẠI
(auto-fill)]]&gt;0),"NẮM GIỮ",""))</f>
        <v/>
      </c>
      <c r="C43" s="110">
        <f t="shared" si="0"/>
        <v>30</v>
      </c>
      <c r="D43" s="75"/>
      <c r="E43" s="76"/>
      <c r="F43" s="168"/>
      <c r="G43" s="79"/>
      <c r="H43" s="80"/>
      <c r="I43" s="114" t="str">
        <f>IF(Stock[[#This Row],[SỐ LƯỢNG MUA]]&gt;0,Stock[[#This Row],[GIÁ MUA]]*Stock[[#This Row],[SỐ LƯỢNG MUA]]*$D$11,"")</f>
        <v/>
      </c>
      <c r="J43" s="87"/>
      <c r="K43" s="88"/>
      <c r="L43" s="116" t="str">
        <f>IF(Stock[[#This Row],[SỐ LƯỢNG MUA]]&gt;0,Stock[[#This Row],[GIÁ MUA]]*(1+Stock[[#This Row],[% TĂNG KỲ VỌNG_1]]),"")</f>
        <v/>
      </c>
      <c r="M43" s="88"/>
      <c r="N43" s="116" t="str">
        <f>IF(Stock[[#This Row],[SỐ LƯỢNG MUA]]&gt;0,Stock[[#This Row],[GIÁ MUA]]*(1+Stock[[#This Row],[% TĂNG KỲ VỌNG_2]]),"")</f>
        <v/>
      </c>
      <c r="O43" s="88"/>
      <c r="P43" s="116" t="str">
        <f>IF(Stock[[#This Row],[SỐ LƯỢNG MUA]]&gt;0,Stock[[#This Row],[GIÁ MUA]]*(1+Stock[[#This Row],[% GIẢM ĐỂ CẮT LỖ]]),"")</f>
        <v/>
      </c>
      <c r="Q43" s="103"/>
      <c r="R43" s="117" t="str">
        <f>IF(Stock[[#This Row],[CỔ TỨC TIỀN MẶT]]&gt;0,Stock[[#This Row],[CỔ TỨC TIỀN MẶT]]/(Stock[[#This Row],[GIÁ MUA]]*Stock[[#This Row],[SỐ LƯỢNG MUA]]),"")</f>
        <v/>
      </c>
      <c r="S43" s="103"/>
      <c r="T43" s="75"/>
      <c r="U43" s="93"/>
      <c r="V43" s="94"/>
      <c r="W43" s="120" t="str">
        <f>IF(Stock[[#This Row],[SỐ LƯỢNG BÁN]]&gt;0,Stock[[#This Row],[GIÁ BÁN]]*Stock[[#This Row],[SỐ LƯỢNG BÁN]]*$D$11+Stock[[#This Row],[GIÁ BÁN]]*Stock[[#This Row],[SỐ LƯỢNG BÁN]]*$D$12,"")</f>
        <v/>
      </c>
      <c r="X43" s="120">
        <f>Stock[[#This Row],[SỐ LƯỢNG MUA]]+Stock[[#This Row],[CỔ TỨC BẰNG CỔ PHIẾU]]-Stock[[#This Row],[SỐ LƯỢNG BÁN]]</f>
        <v>0</v>
      </c>
      <c r="Y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 s="120">
        <f ca="1">IF(Stock[[#This Row],[NGÀY BÁN]]&gt;0,Stock[[#This Row],[NGÀY BÁN]]-Stock[[#This Row],[NGÀY MUA]]+1,IF(Stock[[#This Row],[NGÀY MUA]]=0,0,TODAY()-Stock[[#This Row],[NGÀY MUA]]+1))</f>
        <v>0</v>
      </c>
      <c r="AA43" s="123" t="str">
        <f>IFERROR(Stock[[#This Row],[CỔ TỨC TIỀN MẶT]]+Stock[[#This Row],[LÃI/(LỖ) TỪ BÁN CK
(auto-fill)]],"")</f>
        <v/>
      </c>
      <c r="AB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3" s="79"/>
      <c r="AE43" s="147" t="str">
        <f>IF(Stock[[#This Row],[TRẠNG THÁI
(auto-fill)]]="NẮM GIỮ",Stock[[#This Row],[GIÁ THỊ TRƯỜNG]]-Stock[[#This Row],[GIÁ MUA]],"")</f>
        <v/>
      </c>
      <c r="AF43" s="150" t="str">
        <f>IFERROR(Stock[[#This Row],[TĂNG/
(GIẢM )]]/Stock[[#This Row],[GIÁ MUA]],"")</f>
        <v/>
      </c>
      <c r="AG43" s="114" t="str">
        <f>IF(Stock[[#This Row],[GIÁ THỊ TRƯỜNG]]&gt;0,Stock[[#This Row],[GIÁ THỊ TRƯỜNG]]*Stock[[#This Row],[SỐ LƯỢNG CÒN LẠI
(auto-fill)]],"")</f>
        <v/>
      </c>
    </row>
    <row r="44" spans="2:33">
      <c r="B44" s="109" t="str">
        <f>IF(AND(Stock[[#This Row],[SỐ LƯỢNG MUA]]&gt;0,Stock[[#This Row],[SỐ LƯỢNG CÒN LẠI
(auto-fill)]]=0),"BÁN",
IF(AND(Stock[[#This Row],[SỐ LƯỢNG MUA]]&gt;0,Stock[[#This Row],[SỐ LƯỢNG CÒN LẠI
(auto-fill)]]&gt;0),"NẮM GIỮ",""))</f>
        <v/>
      </c>
      <c r="C44" s="110">
        <f t="shared" si="0"/>
        <v>31</v>
      </c>
      <c r="D44" s="75"/>
      <c r="E44" s="76"/>
      <c r="F44" s="168"/>
      <c r="G44" s="79"/>
      <c r="H44" s="80"/>
      <c r="I44" s="114" t="str">
        <f>IF(Stock[[#This Row],[SỐ LƯỢNG MUA]]&gt;0,Stock[[#This Row],[GIÁ MUA]]*Stock[[#This Row],[SỐ LƯỢNG MUA]]*$D$11,"")</f>
        <v/>
      </c>
      <c r="J44" s="87"/>
      <c r="K44" s="88"/>
      <c r="L44" s="116" t="str">
        <f>IF(Stock[[#This Row],[SỐ LƯỢNG MUA]]&gt;0,Stock[[#This Row],[GIÁ MUA]]*(1+Stock[[#This Row],[% TĂNG KỲ VỌNG_1]]),"")</f>
        <v/>
      </c>
      <c r="M44" s="88"/>
      <c r="N44" s="116" t="str">
        <f>IF(Stock[[#This Row],[SỐ LƯỢNG MUA]]&gt;0,Stock[[#This Row],[GIÁ MUA]]*(1+Stock[[#This Row],[% TĂNG KỲ VỌNG_2]]),"")</f>
        <v/>
      </c>
      <c r="O44" s="88"/>
      <c r="P44" s="116" t="str">
        <f>IF(Stock[[#This Row],[SỐ LƯỢNG MUA]]&gt;0,Stock[[#This Row],[GIÁ MUA]]*(1+Stock[[#This Row],[% GIẢM ĐỂ CẮT LỖ]]),"")</f>
        <v/>
      </c>
      <c r="Q44" s="103"/>
      <c r="R44" s="117" t="str">
        <f>IF(Stock[[#This Row],[CỔ TỨC TIỀN MẶT]]&gt;0,Stock[[#This Row],[CỔ TỨC TIỀN MẶT]]/(Stock[[#This Row],[GIÁ MUA]]*Stock[[#This Row],[SỐ LƯỢNG MUA]]),"")</f>
        <v/>
      </c>
      <c r="S44" s="103"/>
      <c r="T44" s="75"/>
      <c r="U44" s="93"/>
      <c r="V44" s="94"/>
      <c r="W44" s="120" t="str">
        <f>IF(Stock[[#This Row],[SỐ LƯỢNG BÁN]]&gt;0,Stock[[#This Row],[GIÁ BÁN]]*Stock[[#This Row],[SỐ LƯỢNG BÁN]]*$D$11+Stock[[#This Row],[GIÁ BÁN]]*Stock[[#This Row],[SỐ LƯỢNG BÁN]]*$D$12,"")</f>
        <v/>
      </c>
      <c r="X44" s="120">
        <f>Stock[[#This Row],[SỐ LƯỢNG MUA]]+Stock[[#This Row],[CỔ TỨC BẰNG CỔ PHIẾU]]-Stock[[#This Row],[SỐ LƯỢNG BÁN]]</f>
        <v>0</v>
      </c>
      <c r="Y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 s="120">
        <f ca="1">IF(Stock[[#This Row],[NGÀY BÁN]]&gt;0,Stock[[#This Row],[NGÀY BÁN]]-Stock[[#This Row],[NGÀY MUA]]+1,IF(Stock[[#This Row],[NGÀY MUA]]=0,0,TODAY()-Stock[[#This Row],[NGÀY MUA]]+1))</f>
        <v>0</v>
      </c>
      <c r="AA44" s="123" t="str">
        <f>IFERROR(Stock[[#This Row],[CỔ TỨC TIỀN MẶT]]+Stock[[#This Row],[LÃI/(LỖ) TỪ BÁN CK
(auto-fill)]],"")</f>
        <v/>
      </c>
      <c r="AB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4" s="79"/>
      <c r="AE44" s="147" t="str">
        <f>IF(Stock[[#This Row],[TRẠNG THÁI
(auto-fill)]]="NẮM GIỮ",Stock[[#This Row],[GIÁ THỊ TRƯỜNG]]-Stock[[#This Row],[GIÁ MUA]],"")</f>
        <v/>
      </c>
      <c r="AF44" s="150" t="str">
        <f>IFERROR(Stock[[#This Row],[TĂNG/
(GIẢM )]]/Stock[[#This Row],[GIÁ MUA]],"")</f>
        <v/>
      </c>
      <c r="AG44" s="114" t="str">
        <f>IF(Stock[[#This Row],[GIÁ THỊ TRƯỜNG]]&gt;0,Stock[[#This Row],[GIÁ THỊ TRƯỜNG]]*Stock[[#This Row],[SỐ LƯỢNG CÒN LẠI
(auto-fill)]],"")</f>
        <v/>
      </c>
    </row>
    <row r="45" spans="2:33">
      <c r="B45" s="109" t="str">
        <f>IF(AND(Stock[[#This Row],[SỐ LƯỢNG MUA]]&gt;0,Stock[[#This Row],[SỐ LƯỢNG CÒN LẠI
(auto-fill)]]=0),"BÁN",
IF(AND(Stock[[#This Row],[SỐ LƯỢNG MUA]]&gt;0,Stock[[#This Row],[SỐ LƯỢNG CÒN LẠI
(auto-fill)]]&gt;0),"NẮM GIỮ",""))</f>
        <v/>
      </c>
      <c r="C45" s="110">
        <f t="shared" si="0"/>
        <v>32</v>
      </c>
      <c r="D45" s="75"/>
      <c r="E45" s="76"/>
      <c r="F45" s="168"/>
      <c r="G45" s="79"/>
      <c r="H45" s="80"/>
      <c r="I45" s="114" t="str">
        <f>IF(Stock[[#This Row],[SỐ LƯỢNG MUA]]&gt;0,Stock[[#This Row],[GIÁ MUA]]*Stock[[#This Row],[SỐ LƯỢNG MUA]]*$D$11,"")</f>
        <v/>
      </c>
      <c r="J45" s="87"/>
      <c r="K45" s="88"/>
      <c r="L45" s="116" t="str">
        <f>IF(Stock[[#This Row],[SỐ LƯỢNG MUA]]&gt;0,Stock[[#This Row],[GIÁ MUA]]*(1+Stock[[#This Row],[% TĂNG KỲ VỌNG_1]]),"")</f>
        <v/>
      </c>
      <c r="M45" s="88"/>
      <c r="N45" s="116" t="str">
        <f>IF(Stock[[#This Row],[SỐ LƯỢNG MUA]]&gt;0,Stock[[#This Row],[GIÁ MUA]]*(1+Stock[[#This Row],[% TĂNG KỲ VỌNG_2]]),"")</f>
        <v/>
      </c>
      <c r="O45" s="88"/>
      <c r="P45" s="116" t="str">
        <f>IF(Stock[[#This Row],[SỐ LƯỢNG MUA]]&gt;0,Stock[[#This Row],[GIÁ MUA]]*(1+Stock[[#This Row],[% GIẢM ĐỂ CẮT LỖ]]),"")</f>
        <v/>
      </c>
      <c r="Q45" s="103"/>
      <c r="R45" s="117" t="str">
        <f>IF(Stock[[#This Row],[CỔ TỨC TIỀN MẶT]]&gt;0,Stock[[#This Row],[CỔ TỨC TIỀN MẶT]]/(Stock[[#This Row],[GIÁ MUA]]*Stock[[#This Row],[SỐ LƯỢNG MUA]]),"")</f>
        <v/>
      </c>
      <c r="S45" s="103"/>
      <c r="T45" s="75"/>
      <c r="U45" s="93"/>
      <c r="V45" s="94"/>
      <c r="W45" s="120" t="str">
        <f>IF(Stock[[#This Row],[SỐ LƯỢNG BÁN]]&gt;0,Stock[[#This Row],[GIÁ BÁN]]*Stock[[#This Row],[SỐ LƯỢNG BÁN]]*$D$11+Stock[[#This Row],[GIÁ BÁN]]*Stock[[#This Row],[SỐ LƯỢNG BÁN]]*$D$12,"")</f>
        <v/>
      </c>
      <c r="X45" s="120">
        <f>Stock[[#This Row],[SỐ LƯỢNG MUA]]+Stock[[#This Row],[CỔ TỨC BẰNG CỔ PHIẾU]]-Stock[[#This Row],[SỐ LƯỢNG BÁN]]</f>
        <v>0</v>
      </c>
      <c r="Y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 s="120">
        <f ca="1">IF(Stock[[#This Row],[NGÀY BÁN]]&gt;0,Stock[[#This Row],[NGÀY BÁN]]-Stock[[#This Row],[NGÀY MUA]]+1,IF(Stock[[#This Row],[NGÀY MUA]]=0,0,TODAY()-Stock[[#This Row],[NGÀY MUA]]+1))</f>
        <v>0</v>
      </c>
      <c r="AA45" s="123" t="str">
        <f>IFERROR(Stock[[#This Row],[CỔ TỨC TIỀN MẶT]]+Stock[[#This Row],[LÃI/(LỖ) TỪ BÁN CK
(auto-fill)]],"")</f>
        <v/>
      </c>
      <c r="AB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5" s="79"/>
      <c r="AE45" s="147" t="str">
        <f>IF(Stock[[#This Row],[TRẠNG THÁI
(auto-fill)]]="NẮM GIỮ",Stock[[#This Row],[GIÁ THỊ TRƯỜNG]]-Stock[[#This Row],[GIÁ MUA]],"")</f>
        <v/>
      </c>
      <c r="AF45" s="150" t="str">
        <f>IFERROR(Stock[[#This Row],[TĂNG/
(GIẢM )]]/Stock[[#This Row],[GIÁ MUA]],"")</f>
        <v/>
      </c>
      <c r="AG45" s="114" t="str">
        <f>IF(Stock[[#This Row],[GIÁ THỊ TRƯỜNG]]&gt;0,Stock[[#This Row],[GIÁ THỊ TRƯỜNG]]*Stock[[#This Row],[SỐ LƯỢNG CÒN LẠI
(auto-fill)]],"")</f>
        <v/>
      </c>
    </row>
    <row r="46" spans="2:33">
      <c r="B46" s="109" t="str">
        <f>IF(AND(Stock[[#This Row],[SỐ LƯỢNG MUA]]&gt;0,Stock[[#This Row],[SỐ LƯỢNG CÒN LẠI
(auto-fill)]]=0),"BÁN",
IF(AND(Stock[[#This Row],[SỐ LƯỢNG MUA]]&gt;0,Stock[[#This Row],[SỐ LƯỢNG CÒN LẠI
(auto-fill)]]&gt;0),"NẮM GIỮ",""))</f>
        <v/>
      </c>
      <c r="C46" s="110">
        <f t="shared" si="0"/>
        <v>33</v>
      </c>
      <c r="D46" s="75"/>
      <c r="E46" s="76"/>
      <c r="F46" s="168"/>
      <c r="G46" s="79"/>
      <c r="H46" s="80"/>
      <c r="I46" s="114" t="str">
        <f>IF(Stock[[#This Row],[SỐ LƯỢNG MUA]]&gt;0,Stock[[#This Row],[GIÁ MUA]]*Stock[[#This Row],[SỐ LƯỢNG MUA]]*$D$11,"")</f>
        <v/>
      </c>
      <c r="J46" s="87"/>
      <c r="K46" s="88"/>
      <c r="L46" s="116" t="str">
        <f>IF(Stock[[#This Row],[SỐ LƯỢNG MUA]]&gt;0,Stock[[#This Row],[GIÁ MUA]]*(1+Stock[[#This Row],[% TĂNG KỲ VỌNG_1]]),"")</f>
        <v/>
      </c>
      <c r="M46" s="88"/>
      <c r="N46" s="116" t="str">
        <f>IF(Stock[[#This Row],[SỐ LƯỢNG MUA]]&gt;0,Stock[[#This Row],[GIÁ MUA]]*(1+Stock[[#This Row],[% TĂNG KỲ VỌNG_2]]),"")</f>
        <v/>
      </c>
      <c r="O46" s="88"/>
      <c r="P46" s="116" t="str">
        <f>IF(Stock[[#This Row],[SỐ LƯỢNG MUA]]&gt;0,Stock[[#This Row],[GIÁ MUA]]*(1+Stock[[#This Row],[% GIẢM ĐỂ CẮT LỖ]]),"")</f>
        <v/>
      </c>
      <c r="Q46" s="103"/>
      <c r="R46" s="117" t="str">
        <f>IF(Stock[[#This Row],[CỔ TỨC TIỀN MẶT]]&gt;0,Stock[[#This Row],[CỔ TỨC TIỀN MẶT]]/(Stock[[#This Row],[GIÁ MUA]]*Stock[[#This Row],[SỐ LƯỢNG MUA]]),"")</f>
        <v/>
      </c>
      <c r="S46" s="103"/>
      <c r="T46" s="75"/>
      <c r="U46" s="93"/>
      <c r="V46" s="94"/>
      <c r="W46" s="120" t="str">
        <f>IF(Stock[[#This Row],[SỐ LƯỢNG BÁN]]&gt;0,Stock[[#This Row],[GIÁ BÁN]]*Stock[[#This Row],[SỐ LƯỢNG BÁN]]*$D$11+Stock[[#This Row],[GIÁ BÁN]]*Stock[[#This Row],[SỐ LƯỢNG BÁN]]*$D$12,"")</f>
        <v/>
      </c>
      <c r="X46" s="120">
        <f>Stock[[#This Row],[SỐ LƯỢNG MUA]]+Stock[[#This Row],[CỔ TỨC BẰNG CỔ PHIẾU]]-Stock[[#This Row],[SỐ LƯỢNG BÁN]]</f>
        <v>0</v>
      </c>
      <c r="Y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 s="120">
        <f ca="1">IF(Stock[[#This Row],[NGÀY BÁN]]&gt;0,Stock[[#This Row],[NGÀY BÁN]]-Stock[[#This Row],[NGÀY MUA]]+1,IF(Stock[[#This Row],[NGÀY MUA]]=0,0,TODAY()-Stock[[#This Row],[NGÀY MUA]]+1))</f>
        <v>0</v>
      </c>
      <c r="AA46" s="123" t="str">
        <f>IFERROR(Stock[[#This Row],[CỔ TỨC TIỀN MẶT]]+Stock[[#This Row],[LÃI/(LỖ) TỪ BÁN CK
(auto-fill)]],"")</f>
        <v/>
      </c>
      <c r="AB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6" s="79"/>
      <c r="AE46" s="147" t="str">
        <f>IF(Stock[[#This Row],[TRẠNG THÁI
(auto-fill)]]="NẮM GIỮ",Stock[[#This Row],[GIÁ THỊ TRƯỜNG]]-Stock[[#This Row],[GIÁ MUA]],"")</f>
        <v/>
      </c>
      <c r="AF46" s="150" t="str">
        <f>IFERROR(Stock[[#This Row],[TĂNG/
(GIẢM )]]/Stock[[#This Row],[GIÁ MUA]],"")</f>
        <v/>
      </c>
      <c r="AG46" s="114" t="str">
        <f>IF(Stock[[#This Row],[GIÁ THỊ TRƯỜNG]]&gt;0,Stock[[#This Row],[GIÁ THỊ TRƯỜNG]]*Stock[[#This Row],[SỐ LƯỢNG CÒN LẠI
(auto-fill)]],"")</f>
        <v/>
      </c>
    </row>
    <row r="47" spans="2:33">
      <c r="B47" s="109" t="str">
        <f>IF(AND(Stock[[#This Row],[SỐ LƯỢNG MUA]]&gt;0,Stock[[#This Row],[SỐ LƯỢNG CÒN LẠI
(auto-fill)]]=0),"BÁN",
IF(AND(Stock[[#This Row],[SỐ LƯỢNG MUA]]&gt;0,Stock[[#This Row],[SỐ LƯỢNG CÒN LẠI
(auto-fill)]]&gt;0),"NẮM GIỮ",""))</f>
        <v/>
      </c>
      <c r="C47" s="110">
        <f t="shared" si="0"/>
        <v>34</v>
      </c>
      <c r="D47" s="75"/>
      <c r="E47" s="76"/>
      <c r="F47" s="168"/>
      <c r="G47" s="79"/>
      <c r="H47" s="80"/>
      <c r="I47" s="114" t="str">
        <f>IF(Stock[[#This Row],[SỐ LƯỢNG MUA]]&gt;0,Stock[[#This Row],[GIÁ MUA]]*Stock[[#This Row],[SỐ LƯỢNG MUA]]*$D$11,"")</f>
        <v/>
      </c>
      <c r="J47" s="87"/>
      <c r="K47" s="88"/>
      <c r="L47" s="116" t="str">
        <f>IF(Stock[[#This Row],[SỐ LƯỢNG MUA]]&gt;0,Stock[[#This Row],[GIÁ MUA]]*(1+Stock[[#This Row],[% TĂNG KỲ VỌNG_1]]),"")</f>
        <v/>
      </c>
      <c r="M47" s="88"/>
      <c r="N47" s="116" t="str">
        <f>IF(Stock[[#This Row],[SỐ LƯỢNG MUA]]&gt;0,Stock[[#This Row],[GIÁ MUA]]*(1+Stock[[#This Row],[% TĂNG KỲ VỌNG_2]]),"")</f>
        <v/>
      </c>
      <c r="O47" s="88"/>
      <c r="P47" s="116" t="str">
        <f>IF(Stock[[#This Row],[SỐ LƯỢNG MUA]]&gt;0,Stock[[#This Row],[GIÁ MUA]]*(1+Stock[[#This Row],[% GIẢM ĐỂ CẮT LỖ]]),"")</f>
        <v/>
      </c>
      <c r="Q47" s="103"/>
      <c r="R47" s="117" t="str">
        <f>IF(Stock[[#This Row],[CỔ TỨC TIỀN MẶT]]&gt;0,Stock[[#This Row],[CỔ TỨC TIỀN MẶT]]/(Stock[[#This Row],[GIÁ MUA]]*Stock[[#This Row],[SỐ LƯỢNG MUA]]),"")</f>
        <v/>
      </c>
      <c r="S47" s="103"/>
      <c r="T47" s="75"/>
      <c r="U47" s="93"/>
      <c r="V47" s="94"/>
      <c r="W47" s="120" t="str">
        <f>IF(Stock[[#This Row],[SỐ LƯỢNG BÁN]]&gt;0,Stock[[#This Row],[GIÁ BÁN]]*Stock[[#This Row],[SỐ LƯỢNG BÁN]]*$D$11+Stock[[#This Row],[GIÁ BÁN]]*Stock[[#This Row],[SỐ LƯỢNG BÁN]]*$D$12,"")</f>
        <v/>
      </c>
      <c r="X47" s="120">
        <f>Stock[[#This Row],[SỐ LƯỢNG MUA]]+Stock[[#This Row],[CỔ TỨC BẰNG CỔ PHIẾU]]-Stock[[#This Row],[SỐ LƯỢNG BÁN]]</f>
        <v>0</v>
      </c>
      <c r="Y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 s="120">
        <f ca="1">IF(Stock[[#This Row],[NGÀY BÁN]]&gt;0,Stock[[#This Row],[NGÀY BÁN]]-Stock[[#This Row],[NGÀY MUA]]+1,IF(Stock[[#This Row],[NGÀY MUA]]=0,0,TODAY()-Stock[[#This Row],[NGÀY MUA]]+1))</f>
        <v>0</v>
      </c>
      <c r="AA47" s="123" t="str">
        <f>IFERROR(Stock[[#This Row],[CỔ TỨC TIỀN MẶT]]+Stock[[#This Row],[LÃI/(LỖ) TỪ BÁN CK
(auto-fill)]],"")</f>
        <v/>
      </c>
      <c r="AB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7" s="79"/>
      <c r="AE47" s="147" t="str">
        <f>IF(Stock[[#This Row],[TRẠNG THÁI
(auto-fill)]]="NẮM GIỮ",Stock[[#This Row],[GIÁ THỊ TRƯỜNG]]-Stock[[#This Row],[GIÁ MUA]],"")</f>
        <v/>
      </c>
      <c r="AF47" s="150" t="str">
        <f>IFERROR(Stock[[#This Row],[TĂNG/
(GIẢM )]]/Stock[[#This Row],[GIÁ MUA]],"")</f>
        <v/>
      </c>
      <c r="AG47" s="114" t="str">
        <f>IF(Stock[[#This Row],[GIÁ THỊ TRƯỜNG]]&gt;0,Stock[[#This Row],[GIÁ THỊ TRƯỜNG]]*Stock[[#This Row],[SỐ LƯỢNG CÒN LẠI
(auto-fill)]],"")</f>
        <v/>
      </c>
    </row>
    <row r="48" spans="2:33">
      <c r="B48" s="109" t="str">
        <f>IF(AND(Stock[[#This Row],[SỐ LƯỢNG MUA]]&gt;0,Stock[[#This Row],[SỐ LƯỢNG CÒN LẠI
(auto-fill)]]=0),"BÁN",
IF(AND(Stock[[#This Row],[SỐ LƯỢNG MUA]]&gt;0,Stock[[#This Row],[SỐ LƯỢNG CÒN LẠI
(auto-fill)]]&gt;0),"NẮM GIỮ",""))</f>
        <v/>
      </c>
      <c r="C48" s="110">
        <f t="shared" si="0"/>
        <v>35</v>
      </c>
      <c r="D48" s="75"/>
      <c r="E48" s="76"/>
      <c r="F48" s="168"/>
      <c r="G48" s="79"/>
      <c r="H48" s="80"/>
      <c r="I48" s="114" t="str">
        <f>IF(Stock[[#This Row],[SỐ LƯỢNG MUA]]&gt;0,Stock[[#This Row],[GIÁ MUA]]*Stock[[#This Row],[SỐ LƯỢNG MUA]]*$D$11,"")</f>
        <v/>
      </c>
      <c r="J48" s="87"/>
      <c r="K48" s="88"/>
      <c r="L48" s="116" t="str">
        <f>IF(Stock[[#This Row],[SỐ LƯỢNG MUA]]&gt;0,Stock[[#This Row],[GIÁ MUA]]*(1+Stock[[#This Row],[% TĂNG KỲ VỌNG_1]]),"")</f>
        <v/>
      </c>
      <c r="M48" s="88"/>
      <c r="N48" s="116" t="str">
        <f>IF(Stock[[#This Row],[SỐ LƯỢNG MUA]]&gt;0,Stock[[#This Row],[GIÁ MUA]]*(1+Stock[[#This Row],[% TĂNG KỲ VỌNG_2]]),"")</f>
        <v/>
      </c>
      <c r="O48" s="88"/>
      <c r="P48" s="116" t="str">
        <f>IF(Stock[[#This Row],[SỐ LƯỢNG MUA]]&gt;0,Stock[[#This Row],[GIÁ MUA]]*(1+Stock[[#This Row],[% GIẢM ĐỂ CẮT LỖ]]),"")</f>
        <v/>
      </c>
      <c r="Q48" s="103"/>
      <c r="R48" s="117" t="str">
        <f>IF(Stock[[#This Row],[CỔ TỨC TIỀN MẶT]]&gt;0,Stock[[#This Row],[CỔ TỨC TIỀN MẶT]]/(Stock[[#This Row],[GIÁ MUA]]*Stock[[#This Row],[SỐ LƯỢNG MUA]]),"")</f>
        <v/>
      </c>
      <c r="S48" s="103"/>
      <c r="T48" s="75"/>
      <c r="U48" s="93"/>
      <c r="V48" s="94"/>
      <c r="W48" s="120" t="str">
        <f>IF(Stock[[#This Row],[SỐ LƯỢNG BÁN]]&gt;0,Stock[[#This Row],[GIÁ BÁN]]*Stock[[#This Row],[SỐ LƯỢNG BÁN]]*$D$11+Stock[[#This Row],[GIÁ BÁN]]*Stock[[#This Row],[SỐ LƯỢNG BÁN]]*$D$12,"")</f>
        <v/>
      </c>
      <c r="X48" s="120">
        <f>Stock[[#This Row],[SỐ LƯỢNG MUA]]+Stock[[#This Row],[CỔ TỨC BẰNG CỔ PHIẾU]]-Stock[[#This Row],[SỐ LƯỢNG BÁN]]</f>
        <v>0</v>
      </c>
      <c r="Y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 s="120">
        <f ca="1">IF(Stock[[#This Row],[NGÀY BÁN]]&gt;0,Stock[[#This Row],[NGÀY BÁN]]-Stock[[#This Row],[NGÀY MUA]]+1,IF(Stock[[#This Row],[NGÀY MUA]]=0,0,TODAY()-Stock[[#This Row],[NGÀY MUA]]+1))</f>
        <v>0</v>
      </c>
      <c r="AA48" s="123" t="str">
        <f>IFERROR(Stock[[#This Row],[CỔ TỨC TIỀN MẶT]]+Stock[[#This Row],[LÃI/(LỖ) TỪ BÁN CK
(auto-fill)]],"")</f>
        <v/>
      </c>
      <c r="AB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8" s="79"/>
      <c r="AE48" s="147" t="str">
        <f>IF(Stock[[#This Row],[TRẠNG THÁI
(auto-fill)]]="NẮM GIỮ",Stock[[#This Row],[GIÁ THỊ TRƯỜNG]]-Stock[[#This Row],[GIÁ MUA]],"")</f>
        <v/>
      </c>
      <c r="AF48" s="150" t="str">
        <f>IFERROR(Stock[[#This Row],[TĂNG/
(GIẢM )]]/Stock[[#This Row],[GIÁ MUA]],"")</f>
        <v/>
      </c>
      <c r="AG48" s="114" t="str">
        <f>IF(Stock[[#This Row],[GIÁ THỊ TRƯỜNG]]&gt;0,Stock[[#This Row],[GIÁ THỊ TRƯỜNG]]*Stock[[#This Row],[SỐ LƯỢNG CÒN LẠI
(auto-fill)]],"")</f>
        <v/>
      </c>
    </row>
    <row r="49" spans="2:33">
      <c r="B49" s="109" t="str">
        <f>IF(AND(Stock[[#This Row],[SỐ LƯỢNG MUA]]&gt;0,Stock[[#This Row],[SỐ LƯỢNG CÒN LẠI
(auto-fill)]]=0),"BÁN",
IF(AND(Stock[[#This Row],[SỐ LƯỢNG MUA]]&gt;0,Stock[[#This Row],[SỐ LƯỢNG CÒN LẠI
(auto-fill)]]&gt;0),"NẮM GIỮ",""))</f>
        <v/>
      </c>
      <c r="C49" s="110">
        <f t="shared" si="0"/>
        <v>36</v>
      </c>
      <c r="D49" s="75"/>
      <c r="E49" s="76"/>
      <c r="F49" s="168"/>
      <c r="G49" s="79"/>
      <c r="H49" s="80"/>
      <c r="I49" s="114" t="str">
        <f>IF(Stock[[#This Row],[SỐ LƯỢNG MUA]]&gt;0,Stock[[#This Row],[GIÁ MUA]]*Stock[[#This Row],[SỐ LƯỢNG MUA]]*$D$11,"")</f>
        <v/>
      </c>
      <c r="J49" s="87"/>
      <c r="K49" s="88"/>
      <c r="L49" s="116" t="str">
        <f>IF(Stock[[#This Row],[SỐ LƯỢNG MUA]]&gt;0,Stock[[#This Row],[GIÁ MUA]]*(1+Stock[[#This Row],[% TĂNG KỲ VỌNG_1]]),"")</f>
        <v/>
      </c>
      <c r="M49" s="88"/>
      <c r="N49" s="116" t="str">
        <f>IF(Stock[[#This Row],[SỐ LƯỢNG MUA]]&gt;0,Stock[[#This Row],[GIÁ MUA]]*(1+Stock[[#This Row],[% TĂNG KỲ VỌNG_2]]),"")</f>
        <v/>
      </c>
      <c r="O49" s="88"/>
      <c r="P49" s="116" t="str">
        <f>IF(Stock[[#This Row],[SỐ LƯỢNG MUA]]&gt;0,Stock[[#This Row],[GIÁ MUA]]*(1+Stock[[#This Row],[% GIẢM ĐỂ CẮT LỖ]]),"")</f>
        <v/>
      </c>
      <c r="Q49" s="103"/>
      <c r="R49" s="117" t="str">
        <f>IF(Stock[[#This Row],[CỔ TỨC TIỀN MẶT]]&gt;0,Stock[[#This Row],[CỔ TỨC TIỀN MẶT]]/(Stock[[#This Row],[GIÁ MUA]]*Stock[[#This Row],[SỐ LƯỢNG MUA]]),"")</f>
        <v/>
      </c>
      <c r="S49" s="103"/>
      <c r="T49" s="75"/>
      <c r="U49" s="93"/>
      <c r="V49" s="94"/>
      <c r="W49" s="120" t="str">
        <f>IF(Stock[[#This Row],[SỐ LƯỢNG BÁN]]&gt;0,Stock[[#This Row],[GIÁ BÁN]]*Stock[[#This Row],[SỐ LƯỢNG BÁN]]*$D$11+Stock[[#This Row],[GIÁ BÁN]]*Stock[[#This Row],[SỐ LƯỢNG BÁN]]*$D$12,"")</f>
        <v/>
      </c>
      <c r="X49" s="120">
        <f>Stock[[#This Row],[SỐ LƯỢNG MUA]]+Stock[[#This Row],[CỔ TỨC BẰNG CỔ PHIẾU]]-Stock[[#This Row],[SỐ LƯỢNG BÁN]]</f>
        <v>0</v>
      </c>
      <c r="Y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 s="120">
        <f ca="1">IF(Stock[[#This Row],[NGÀY BÁN]]&gt;0,Stock[[#This Row],[NGÀY BÁN]]-Stock[[#This Row],[NGÀY MUA]]+1,IF(Stock[[#This Row],[NGÀY MUA]]=0,0,TODAY()-Stock[[#This Row],[NGÀY MUA]]+1))</f>
        <v>0</v>
      </c>
      <c r="AA49" s="123" t="str">
        <f>IFERROR(Stock[[#This Row],[CỔ TỨC TIỀN MẶT]]+Stock[[#This Row],[LÃI/(LỖ) TỪ BÁN CK
(auto-fill)]],"")</f>
        <v/>
      </c>
      <c r="AB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49" s="79"/>
      <c r="AE49" s="147" t="str">
        <f>IF(Stock[[#This Row],[TRẠNG THÁI
(auto-fill)]]="NẮM GIỮ",Stock[[#This Row],[GIÁ THỊ TRƯỜNG]]-Stock[[#This Row],[GIÁ MUA]],"")</f>
        <v/>
      </c>
      <c r="AF49" s="150" t="str">
        <f>IFERROR(Stock[[#This Row],[TĂNG/
(GIẢM )]]/Stock[[#This Row],[GIÁ MUA]],"")</f>
        <v/>
      </c>
      <c r="AG49" s="114" t="str">
        <f>IF(Stock[[#This Row],[GIÁ THỊ TRƯỜNG]]&gt;0,Stock[[#This Row],[GIÁ THỊ TRƯỜNG]]*Stock[[#This Row],[SỐ LƯỢNG CÒN LẠI
(auto-fill)]],"")</f>
        <v/>
      </c>
    </row>
    <row r="50" spans="2:33">
      <c r="B50" s="109" t="str">
        <f>IF(AND(Stock[[#This Row],[SỐ LƯỢNG MUA]]&gt;0,Stock[[#This Row],[SỐ LƯỢNG CÒN LẠI
(auto-fill)]]=0),"BÁN",
IF(AND(Stock[[#This Row],[SỐ LƯỢNG MUA]]&gt;0,Stock[[#This Row],[SỐ LƯỢNG CÒN LẠI
(auto-fill)]]&gt;0),"NẮM GIỮ",""))</f>
        <v/>
      </c>
      <c r="C50" s="110">
        <f t="shared" si="0"/>
        <v>37</v>
      </c>
      <c r="D50" s="75"/>
      <c r="E50" s="76"/>
      <c r="F50" s="168"/>
      <c r="G50" s="79"/>
      <c r="H50" s="80"/>
      <c r="I50" s="114" t="str">
        <f>IF(Stock[[#This Row],[SỐ LƯỢNG MUA]]&gt;0,Stock[[#This Row],[GIÁ MUA]]*Stock[[#This Row],[SỐ LƯỢNG MUA]]*$D$11,"")</f>
        <v/>
      </c>
      <c r="J50" s="87"/>
      <c r="K50" s="88"/>
      <c r="L50" s="116" t="str">
        <f>IF(Stock[[#This Row],[SỐ LƯỢNG MUA]]&gt;0,Stock[[#This Row],[GIÁ MUA]]*(1+Stock[[#This Row],[% TĂNG KỲ VỌNG_1]]),"")</f>
        <v/>
      </c>
      <c r="M50" s="88"/>
      <c r="N50" s="116" t="str">
        <f>IF(Stock[[#This Row],[SỐ LƯỢNG MUA]]&gt;0,Stock[[#This Row],[GIÁ MUA]]*(1+Stock[[#This Row],[% TĂNG KỲ VỌNG_2]]),"")</f>
        <v/>
      </c>
      <c r="O50" s="88"/>
      <c r="P50" s="116" t="str">
        <f>IF(Stock[[#This Row],[SỐ LƯỢNG MUA]]&gt;0,Stock[[#This Row],[GIÁ MUA]]*(1+Stock[[#This Row],[% GIẢM ĐỂ CẮT LỖ]]),"")</f>
        <v/>
      </c>
      <c r="Q50" s="103"/>
      <c r="R50" s="117" t="str">
        <f>IF(Stock[[#This Row],[CỔ TỨC TIỀN MẶT]]&gt;0,Stock[[#This Row],[CỔ TỨC TIỀN MẶT]]/(Stock[[#This Row],[GIÁ MUA]]*Stock[[#This Row],[SỐ LƯỢNG MUA]]),"")</f>
        <v/>
      </c>
      <c r="S50" s="103"/>
      <c r="T50" s="75"/>
      <c r="U50" s="93"/>
      <c r="V50" s="94"/>
      <c r="W50" s="120" t="str">
        <f>IF(Stock[[#This Row],[SỐ LƯỢNG BÁN]]&gt;0,Stock[[#This Row],[GIÁ BÁN]]*Stock[[#This Row],[SỐ LƯỢNG BÁN]]*$D$11+Stock[[#This Row],[GIÁ BÁN]]*Stock[[#This Row],[SỐ LƯỢNG BÁN]]*$D$12,"")</f>
        <v/>
      </c>
      <c r="X50" s="120">
        <f>Stock[[#This Row],[SỐ LƯỢNG MUA]]+Stock[[#This Row],[CỔ TỨC BẰNG CỔ PHIẾU]]-Stock[[#This Row],[SỐ LƯỢNG BÁN]]</f>
        <v>0</v>
      </c>
      <c r="Y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 s="120">
        <f ca="1">IF(Stock[[#This Row],[NGÀY BÁN]]&gt;0,Stock[[#This Row],[NGÀY BÁN]]-Stock[[#This Row],[NGÀY MUA]]+1,IF(Stock[[#This Row],[NGÀY MUA]]=0,0,TODAY()-Stock[[#This Row],[NGÀY MUA]]+1))</f>
        <v>0</v>
      </c>
      <c r="AA50" s="123" t="str">
        <f>IFERROR(Stock[[#This Row],[CỔ TỨC TIỀN MẶT]]+Stock[[#This Row],[LÃI/(LỖ) TỪ BÁN CK
(auto-fill)]],"")</f>
        <v/>
      </c>
      <c r="AB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0" s="79"/>
      <c r="AE50" s="147" t="str">
        <f>IF(Stock[[#This Row],[TRẠNG THÁI
(auto-fill)]]="NẮM GIỮ",Stock[[#This Row],[GIÁ THỊ TRƯỜNG]]-Stock[[#This Row],[GIÁ MUA]],"")</f>
        <v/>
      </c>
      <c r="AF50" s="150" t="str">
        <f>IFERROR(Stock[[#This Row],[TĂNG/
(GIẢM )]]/Stock[[#This Row],[GIÁ MUA]],"")</f>
        <v/>
      </c>
      <c r="AG50" s="114" t="str">
        <f>IF(Stock[[#This Row],[GIÁ THỊ TRƯỜNG]]&gt;0,Stock[[#This Row],[GIÁ THỊ TRƯỜNG]]*Stock[[#This Row],[SỐ LƯỢNG CÒN LẠI
(auto-fill)]],"")</f>
        <v/>
      </c>
    </row>
    <row r="51" spans="2:33">
      <c r="B51" s="109" t="str">
        <f>IF(AND(Stock[[#This Row],[SỐ LƯỢNG MUA]]&gt;0,Stock[[#This Row],[SỐ LƯỢNG CÒN LẠI
(auto-fill)]]=0),"BÁN",
IF(AND(Stock[[#This Row],[SỐ LƯỢNG MUA]]&gt;0,Stock[[#This Row],[SỐ LƯỢNG CÒN LẠI
(auto-fill)]]&gt;0),"NẮM GIỮ",""))</f>
        <v/>
      </c>
      <c r="C51" s="110">
        <f t="shared" si="0"/>
        <v>38</v>
      </c>
      <c r="D51" s="75"/>
      <c r="E51" s="76"/>
      <c r="F51" s="168"/>
      <c r="G51" s="79"/>
      <c r="H51" s="80"/>
      <c r="I51" s="114" t="str">
        <f>IF(Stock[[#This Row],[SỐ LƯỢNG MUA]]&gt;0,Stock[[#This Row],[GIÁ MUA]]*Stock[[#This Row],[SỐ LƯỢNG MUA]]*$D$11,"")</f>
        <v/>
      </c>
      <c r="J51" s="87"/>
      <c r="K51" s="88"/>
      <c r="L51" s="116" t="str">
        <f>IF(Stock[[#This Row],[SỐ LƯỢNG MUA]]&gt;0,Stock[[#This Row],[GIÁ MUA]]*(1+Stock[[#This Row],[% TĂNG KỲ VỌNG_1]]),"")</f>
        <v/>
      </c>
      <c r="M51" s="88"/>
      <c r="N51" s="116" t="str">
        <f>IF(Stock[[#This Row],[SỐ LƯỢNG MUA]]&gt;0,Stock[[#This Row],[GIÁ MUA]]*(1+Stock[[#This Row],[% TĂNG KỲ VỌNG_2]]),"")</f>
        <v/>
      </c>
      <c r="O51" s="88"/>
      <c r="P51" s="116" t="str">
        <f>IF(Stock[[#This Row],[SỐ LƯỢNG MUA]]&gt;0,Stock[[#This Row],[GIÁ MUA]]*(1+Stock[[#This Row],[% GIẢM ĐỂ CẮT LỖ]]),"")</f>
        <v/>
      </c>
      <c r="Q51" s="103"/>
      <c r="R51" s="117" t="str">
        <f>IF(Stock[[#This Row],[CỔ TỨC TIỀN MẶT]]&gt;0,Stock[[#This Row],[CỔ TỨC TIỀN MẶT]]/(Stock[[#This Row],[GIÁ MUA]]*Stock[[#This Row],[SỐ LƯỢNG MUA]]),"")</f>
        <v/>
      </c>
      <c r="S51" s="103"/>
      <c r="T51" s="75"/>
      <c r="U51" s="93"/>
      <c r="V51" s="94"/>
      <c r="W51" s="120" t="str">
        <f>IF(Stock[[#This Row],[SỐ LƯỢNG BÁN]]&gt;0,Stock[[#This Row],[GIÁ BÁN]]*Stock[[#This Row],[SỐ LƯỢNG BÁN]]*$D$11+Stock[[#This Row],[GIÁ BÁN]]*Stock[[#This Row],[SỐ LƯỢNG BÁN]]*$D$12,"")</f>
        <v/>
      </c>
      <c r="X51" s="120">
        <f>Stock[[#This Row],[SỐ LƯỢNG MUA]]+Stock[[#This Row],[CỔ TỨC BẰNG CỔ PHIẾU]]-Stock[[#This Row],[SỐ LƯỢNG BÁN]]</f>
        <v>0</v>
      </c>
      <c r="Y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 s="120">
        <f ca="1">IF(Stock[[#This Row],[NGÀY BÁN]]&gt;0,Stock[[#This Row],[NGÀY BÁN]]-Stock[[#This Row],[NGÀY MUA]]+1,IF(Stock[[#This Row],[NGÀY MUA]]=0,0,TODAY()-Stock[[#This Row],[NGÀY MUA]]+1))</f>
        <v>0</v>
      </c>
      <c r="AA51" s="123" t="str">
        <f>IFERROR(Stock[[#This Row],[CỔ TỨC TIỀN MẶT]]+Stock[[#This Row],[LÃI/(LỖ) TỪ BÁN CK
(auto-fill)]],"")</f>
        <v/>
      </c>
      <c r="AB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1" s="79"/>
      <c r="AE51" s="147" t="str">
        <f>IF(Stock[[#This Row],[TRẠNG THÁI
(auto-fill)]]="NẮM GIỮ",Stock[[#This Row],[GIÁ THỊ TRƯỜNG]]-Stock[[#This Row],[GIÁ MUA]],"")</f>
        <v/>
      </c>
      <c r="AF51" s="150" t="str">
        <f>IFERROR(Stock[[#This Row],[TĂNG/
(GIẢM )]]/Stock[[#This Row],[GIÁ MUA]],"")</f>
        <v/>
      </c>
      <c r="AG51" s="114" t="str">
        <f>IF(Stock[[#This Row],[GIÁ THỊ TRƯỜNG]]&gt;0,Stock[[#This Row],[GIÁ THỊ TRƯỜNG]]*Stock[[#This Row],[SỐ LƯỢNG CÒN LẠI
(auto-fill)]],"")</f>
        <v/>
      </c>
    </row>
    <row r="52" spans="2:33">
      <c r="B52" s="109" t="str">
        <f>IF(AND(Stock[[#This Row],[SỐ LƯỢNG MUA]]&gt;0,Stock[[#This Row],[SỐ LƯỢNG CÒN LẠI
(auto-fill)]]=0),"BÁN",
IF(AND(Stock[[#This Row],[SỐ LƯỢNG MUA]]&gt;0,Stock[[#This Row],[SỐ LƯỢNG CÒN LẠI
(auto-fill)]]&gt;0),"NẮM GIỮ",""))</f>
        <v/>
      </c>
      <c r="C52" s="110">
        <f t="shared" si="0"/>
        <v>39</v>
      </c>
      <c r="D52" s="75"/>
      <c r="E52" s="76"/>
      <c r="F52" s="168"/>
      <c r="G52" s="79"/>
      <c r="H52" s="80"/>
      <c r="I52" s="114" t="str">
        <f>IF(Stock[[#This Row],[SỐ LƯỢNG MUA]]&gt;0,Stock[[#This Row],[GIÁ MUA]]*Stock[[#This Row],[SỐ LƯỢNG MUA]]*$D$11,"")</f>
        <v/>
      </c>
      <c r="J52" s="87"/>
      <c r="K52" s="88"/>
      <c r="L52" s="116" t="str">
        <f>IF(Stock[[#This Row],[SỐ LƯỢNG MUA]]&gt;0,Stock[[#This Row],[GIÁ MUA]]*(1+Stock[[#This Row],[% TĂNG KỲ VỌNG_1]]),"")</f>
        <v/>
      </c>
      <c r="M52" s="88"/>
      <c r="N52" s="116" t="str">
        <f>IF(Stock[[#This Row],[SỐ LƯỢNG MUA]]&gt;0,Stock[[#This Row],[GIÁ MUA]]*(1+Stock[[#This Row],[% TĂNG KỲ VỌNG_2]]),"")</f>
        <v/>
      </c>
      <c r="O52" s="88"/>
      <c r="P52" s="116" t="str">
        <f>IF(Stock[[#This Row],[SỐ LƯỢNG MUA]]&gt;0,Stock[[#This Row],[GIÁ MUA]]*(1+Stock[[#This Row],[% GIẢM ĐỂ CẮT LỖ]]),"")</f>
        <v/>
      </c>
      <c r="Q52" s="103"/>
      <c r="R52" s="117" t="str">
        <f>IF(Stock[[#This Row],[CỔ TỨC TIỀN MẶT]]&gt;0,Stock[[#This Row],[CỔ TỨC TIỀN MẶT]]/(Stock[[#This Row],[GIÁ MUA]]*Stock[[#This Row],[SỐ LƯỢNG MUA]]),"")</f>
        <v/>
      </c>
      <c r="S52" s="103"/>
      <c r="T52" s="75"/>
      <c r="U52" s="93"/>
      <c r="V52" s="94"/>
      <c r="W52" s="120" t="str">
        <f>IF(Stock[[#This Row],[SỐ LƯỢNG BÁN]]&gt;0,Stock[[#This Row],[GIÁ BÁN]]*Stock[[#This Row],[SỐ LƯỢNG BÁN]]*$D$11+Stock[[#This Row],[GIÁ BÁN]]*Stock[[#This Row],[SỐ LƯỢNG BÁN]]*$D$12,"")</f>
        <v/>
      </c>
      <c r="X52" s="120">
        <f>Stock[[#This Row],[SỐ LƯỢNG MUA]]+Stock[[#This Row],[CỔ TỨC BẰNG CỔ PHIẾU]]-Stock[[#This Row],[SỐ LƯỢNG BÁN]]</f>
        <v>0</v>
      </c>
      <c r="Y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 s="120">
        <f ca="1">IF(Stock[[#This Row],[NGÀY BÁN]]&gt;0,Stock[[#This Row],[NGÀY BÁN]]-Stock[[#This Row],[NGÀY MUA]]+1,IF(Stock[[#This Row],[NGÀY MUA]]=0,0,TODAY()-Stock[[#This Row],[NGÀY MUA]]+1))</f>
        <v>0</v>
      </c>
      <c r="AA52" s="123" t="str">
        <f>IFERROR(Stock[[#This Row],[CỔ TỨC TIỀN MẶT]]+Stock[[#This Row],[LÃI/(LỖ) TỪ BÁN CK
(auto-fill)]],"")</f>
        <v/>
      </c>
      <c r="AB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2" s="79"/>
      <c r="AE52" s="147" t="str">
        <f>IF(Stock[[#This Row],[TRẠNG THÁI
(auto-fill)]]="NẮM GIỮ",Stock[[#This Row],[GIÁ THỊ TRƯỜNG]]-Stock[[#This Row],[GIÁ MUA]],"")</f>
        <v/>
      </c>
      <c r="AF52" s="150" t="str">
        <f>IFERROR(Stock[[#This Row],[TĂNG/
(GIẢM )]]/Stock[[#This Row],[GIÁ MUA]],"")</f>
        <v/>
      </c>
      <c r="AG52" s="114" t="str">
        <f>IF(Stock[[#This Row],[GIÁ THỊ TRƯỜNG]]&gt;0,Stock[[#This Row],[GIÁ THỊ TRƯỜNG]]*Stock[[#This Row],[SỐ LƯỢNG CÒN LẠI
(auto-fill)]],"")</f>
        <v/>
      </c>
    </row>
    <row r="53" spans="2:33">
      <c r="B53" s="109" t="str">
        <f>IF(AND(Stock[[#This Row],[SỐ LƯỢNG MUA]]&gt;0,Stock[[#This Row],[SỐ LƯỢNG CÒN LẠI
(auto-fill)]]=0),"BÁN",
IF(AND(Stock[[#This Row],[SỐ LƯỢNG MUA]]&gt;0,Stock[[#This Row],[SỐ LƯỢNG CÒN LẠI
(auto-fill)]]&gt;0),"NẮM GIỮ",""))</f>
        <v/>
      </c>
      <c r="C53" s="110">
        <f t="shared" si="0"/>
        <v>40</v>
      </c>
      <c r="D53" s="75"/>
      <c r="E53" s="76"/>
      <c r="F53" s="168"/>
      <c r="G53" s="79"/>
      <c r="H53" s="80"/>
      <c r="I53" s="114" t="str">
        <f>IF(Stock[[#This Row],[SỐ LƯỢNG MUA]]&gt;0,Stock[[#This Row],[GIÁ MUA]]*Stock[[#This Row],[SỐ LƯỢNG MUA]]*$D$11,"")</f>
        <v/>
      </c>
      <c r="J53" s="87"/>
      <c r="K53" s="88"/>
      <c r="L53" s="116" t="str">
        <f>IF(Stock[[#This Row],[SỐ LƯỢNG MUA]]&gt;0,Stock[[#This Row],[GIÁ MUA]]*(1+Stock[[#This Row],[% TĂNG KỲ VỌNG_1]]),"")</f>
        <v/>
      </c>
      <c r="M53" s="88"/>
      <c r="N53" s="116" t="str">
        <f>IF(Stock[[#This Row],[SỐ LƯỢNG MUA]]&gt;0,Stock[[#This Row],[GIÁ MUA]]*(1+Stock[[#This Row],[% TĂNG KỲ VỌNG_2]]),"")</f>
        <v/>
      </c>
      <c r="O53" s="88"/>
      <c r="P53" s="116" t="str">
        <f>IF(Stock[[#This Row],[SỐ LƯỢNG MUA]]&gt;0,Stock[[#This Row],[GIÁ MUA]]*(1+Stock[[#This Row],[% GIẢM ĐỂ CẮT LỖ]]),"")</f>
        <v/>
      </c>
      <c r="Q53" s="103"/>
      <c r="R53" s="117" t="str">
        <f>IF(Stock[[#This Row],[CỔ TỨC TIỀN MẶT]]&gt;0,Stock[[#This Row],[CỔ TỨC TIỀN MẶT]]/(Stock[[#This Row],[GIÁ MUA]]*Stock[[#This Row],[SỐ LƯỢNG MUA]]),"")</f>
        <v/>
      </c>
      <c r="S53" s="103"/>
      <c r="T53" s="75"/>
      <c r="U53" s="93"/>
      <c r="V53" s="94"/>
      <c r="W53" s="120" t="str">
        <f>IF(Stock[[#This Row],[SỐ LƯỢNG BÁN]]&gt;0,Stock[[#This Row],[GIÁ BÁN]]*Stock[[#This Row],[SỐ LƯỢNG BÁN]]*$D$11+Stock[[#This Row],[GIÁ BÁN]]*Stock[[#This Row],[SỐ LƯỢNG BÁN]]*$D$12,"")</f>
        <v/>
      </c>
      <c r="X53" s="120">
        <f>Stock[[#This Row],[SỐ LƯỢNG MUA]]+Stock[[#This Row],[CỔ TỨC BẰNG CỔ PHIẾU]]-Stock[[#This Row],[SỐ LƯỢNG BÁN]]</f>
        <v>0</v>
      </c>
      <c r="Y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 s="120">
        <f ca="1">IF(Stock[[#This Row],[NGÀY BÁN]]&gt;0,Stock[[#This Row],[NGÀY BÁN]]-Stock[[#This Row],[NGÀY MUA]]+1,IF(Stock[[#This Row],[NGÀY MUA]]=0,0,TODAY()-Stock[[#This Row],[NGÀY MUA]]+1))</f>
        <v>0</v>
      </c>
      <c r="AA53" s="123" t="str">
        <f>IFERROR(Stock[[#This Row],[CỔ TỨC TIỀN MẶT]]+Stock[[#This Row],[LÃI/(LỖ) TỪ BÁN CK
(auto-fill)]],"")</f>
        <v/>
      </c>
      <c r="AB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3" s="79"/>
      <c r="AE53" s="147" t="str">
        <f>IF(Stock[[#This Row],[TRẠNG THÁI
(auto-fill)]]="NẮM GIỮ",Stock[[#This Row],[GIÁ THỊ TRƯỜNG]]-Stock[[#This Row],[GIÁ MUA]],"")</f>
        <v/>
      </c>
      <c r="AF53" s="150" t="str">
        <f>IFERROR(Stock[[#This Row],[TĂNG/
(GIẢM )]]/Stock[[#This Row],[GIÁ MUA]],"")</f>
        <v/>
      </c>
      <c r="AG53" s="114" t="str">
        <f>IF(Stock[[#This Row],[GIÁ THỊ TRƯỜNG]]&gt;0,Stock[[#This Row],[GIÁ THỊ TRƯỜNG]]*Stock[[#This Row],[SỐ LƯỢNG CÒN LẠI
(auto-fill)]],"")</f>
        <v/>
      </c>
    </row>
    <row r="54" spans="2:33">
      <c r="B54" s="109" t="str">
        <f>IF(AND(Stock[[#This Row],[SỐ LƯỢNG MUA]]&gt;0,Stock[[#This Row],[SỐ LƯỢNG CÒN LẠI
(auto-fill)]]=0),"BÁN",
IF(AND(Stock[[#This Row],[SỐ LƯỢNG MUA]]&gt;0,Stock[[#This Row],[SỐ LƯỢNG CÒN LẠI
(auto-fill)]]&gt;0),"NẮM GIỮ",""))</f>
        <v/>
      </c>
      <c r="C54" s="110">
        <f t="shared" si="0"/>
        <v>41</v>
      </c>
      <c r="D54" s="75"/>
      <c r="E54" s="76"/>
      <c r="F54" s="168"/>
      <c r="G54" s="79"/>
      <c r="H54" s="80"/>
      <c r="I54" s="114" t="str">
        <f>IF(Stock[[#This Row],[SỐ LƯỢNG MUA]]&gt;0,Stock[[#This Row],[GIÁ MUA]]*Stock[[#This Row],[SỐ LƯỢNG MUA]]*$D$11,"")</f>
        <v/>
      </c>
      <c r="J54" s="87"/>
      <c r="K54" s="88"/>
      <c r="L54" s="116" t="str">
        <f>IF(Stock[[#This Row],[SỐ LƯỢNG MUA]]&gt;0,Stock[[#This Row],[GIÁ MUA]]*(1+Stock[[#This Row],[% TĂNG KỲ VỌNG_1]]),"")</f>
        <v/>
      </c>
      <c r="M54" s="88"/>
      <c r="N54" s="116" t="str">
        <f>IF(Stock[[#This Row],[SỐ LƯỢNG MUA]]&gt;0,Stock[[#This Row],[GIÁ MUA]]*(1+Stock[[#This Row],[% TĂNG KỲ VỌNG_2]]),"")</f>
        <v/>
      </c>
      <c r="O54" s="88"/>
      <c r="P54" s="116" t="str">
        <f>IF(Stock[[#This Row],[SỐ LƯỢNG MUA]]&gt;0,Stock[[#This Row],[GIÁ MUA]]*(1+Stock[[#This Row],[% GIẢM ĐỂ CẮT LỖ]]),"")</f>
        <v/>
      </c>
      <c r="Q54" s="103"/>
      <c r="R54" s="117" t="str">
        <f>IF(Stock[[#This Row],[CỔ TỨC TIỀN MẶT]]&gt;0,Stock[[#This Row],[CỔ TỨC TIỀN MẶT]]/(Stock[[#This Row],[GIÁ MUA]]*Stock[[#This Row],[SỐ LƯỢNG MUA]]),"")</f>
        <v/>
      </c>
      <c r="S54" s="103"/>
      <c r="T54" s="75"/>
      <c r="U54" s="93"/>
      <c r="V54" s="94"/>
      <c r="W54" s="120" t="str">
        <f>IF(Stock[[#This Row],[SỐ LƯỢNG BÁN]]&gt;0,Stock[[#This Row],[GIÁ BÁN]]*Stock[[#This Row],[SỐ LƯỢNG BÁN]]*$D$11+Stock[[#This Row],[GIÁ BÁN]]*Stock[[#This Row],[SỐ LƯỢNG BÁN]]*$D$12,"")</f>
        <v/>
      </c>
      <c r="X54" s="120">
        <f>Stock[[#This Row],[SỐ LƯỢNG MUA]]+Stock[[#This Row],[CỔ TỨC BẰNG CỔ PHIẾU]]-Stock[[#This Row],[SỐ LƯỢNG BÁN]]</f>
        <v>0</v>
      </c>
      <c r="Y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 s="120">
        <f ca="1">IF(Stock[[#This Row],[NGÀY BÁN]]&gt;0,Stock[[#This Row],[NGÀY BÁN]]-Stock[[#This Row],[NGÀY MUA]]+1,IF(Stock[[#This Row],[NGÀY MUA]]=0,0,TODAY()-Stock[[#This Row],[NGÀY MUA]]+1))</f>
        <v>0</v>
      </c>
      <c r="AA54" s="123" t="str">
        <f>IFERROR(Stock[[#This Row],[CỔ TỨC TIỀN MẶT]]+Stock[[#This Row],[LÃI/(LỖ) TỪ BÁN CK
(auto-fill)]],"")</f>
        <v/>
      </c>
      <c r="AB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4" s="79"/>
      <c r="AE54" s="147" t="str">
        <f>IF(Stock[[#This Row],[TRẠNG THÁI
(auto-fill)]]="NẮM GIỮ",Stock[[#This Row],[GIÁ THỊ TRƯỜNG]]-Stock[[#This Row],[GIÁ MUA]],"")</f>
        <v/>
      </c>
      <c r="AF54" s="150" t="str">
        <f>IFERROR(Stock[[#This Row],[TĂNG/
(GIẢM )]]/Stock[[#This Row],[GIÁ MUA]],"")</f>
        <v/>
      </c>
      <c r="AG54" s="114" t="str">
        <f>IF(Stock[[#This Row],[GIÁ THỊ TRƯỜNG]]&gt;0,Stock[[#This Row],[GIÁ THỊ TRƯỜNG]]*Stock[[#This Row],[SỐ LƯỢNG CÒN LẠI
(auto-fill)]],"")</f>
        <v/>
      </c>
    </row>
    <row r="55" spans="2:33">
      <c r="B55" s="109" t="str">
        <f>IF(AND(Stock[[#This Row],[SỐ LƯỢNG MUA]]&gt;0,Stock[[#This Row],[SỐ LƯỢNG CÒN LẠI
(auto-fill)]]=0),"BÁN",
IF(AND(Stock[[#This Row],[SỐ LƯỢNG MUA]]&gt;0,Stock[[#This Row],[SỐ LƯỢNG CÒN LẠI
(auto-fill)]]&gt;0),"NẮM GIỮ",""))</f>
        <v/>
      </c>
      <c r="C55" s="110">
        <f t="shared" si="0"/>
        <v>42</v>
      </c>
      <c r="D55" s="75"/>
      <c r="E55" s="76"/>
      <c r="F55" s="168"/>
      <c r="G55" s="79"/>
      <c r="H55" s="80"/>
      <c r="I55" s="114" t="str">
        <f>IF(Stock[[#This Row],[SỐ LƯỢNG MUA]]&gt;0,Stock[[#This Row],[GIÁ MUA]]*Stock[[#This Row],[SỐ LƯỢNG MUA]]*$D$11,"")</f>
        <v/>
      </c>
      <c r="J55" s="87"/>
      <c r="K55" s="88"/>
      <c r="L55" s="116" t="str">
        <f>IF(Stock[[#This Row],[SỐ LƯỢNG MUA]]&gt;0,Stock[[#This Row],[GIÁ MUA]]*(1+Stock[[#This Row],[% TĂNG KỲ VỌNG_1]]),"")</f>
        <v/>
      </c>
      <c r="M55" s="88"/>
      <c r="N55" s="116" t="str">
        <f>IF(Stock[[#This Row],[SỐ LƯỢNG MUA]]&gt;0,Stock[[#This Row],[GIÁ MUA]]*(1+Stock[[#This Row],[% TĂNG KỲ VỌNG_2]]),"")</f>
        <v/>
      </c>
      <c r="O55" s="88"/>
      <c r="P55" s="116" t="str">
        <f>IF(Stock[[#This Row],[SỐ LƯỢNG MUA]]&gt;0,Stock[[#This Row],[GIÁ MUA]]*(1+Stock[[#This Row],[% GIẢM ĐỂ CẮT LỖ]]),"")</f>
        <v/>
      </c>
      <c r="Q55" s="103"/>
      <c r="R55" s="117" t="str">
        <f>IF(Stock[[#This Row],[CỔ TỨC TIỀN MẶT]]&gt;0,Stock[[#This Row],[CỔ TỨC TIỀN MẶT]]/(Stock[[#This Row],[GIÁ MUA]]*Stock[[#This Row],[SỐ LƯỢNG MUA]]),"")</f>
        <v/>
      </c>
      <c r="S55" s="103"/>
      <c r="T55" s="75"/>
      <c r="U55" s="93"/>
      <c r="V55" s="94"/>
      <c r="W55" s="120" t="str">
        <f>IF(Stock[[#This Row],[SỐ LƯỢNG BÁN]]&gt;0,Stock[[#This Row],[GIÁ BÁN]]*Stock[[#This Row],[SỐ LƯỢNG BÁN]]*$D$11+Stock[[#This Row],[GIÁ BÁN]]*Stock[[#This Row],[SỐ LƯỢNG BÁN]]*$D$12,"")</f>
        <v/>
      </c>
      <c r="X55" s="120">
        <f>Stock[[#This Row],[SỐ LƯỢNG MUA]]+Stock[[#This Row],[CỔ TỨC BẰNG CỔ PHIẾU]]-Stock[[#This Row],[SỐ LƯỢNG BÁN]]</f>
        <v>0</v>
      </c>
      <c r="Y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 s="120">
        <f ca="1">IF(Stock[[#This Row],[NGÀY BÁN]]&gt;0,Stock[[#This Row],[NGÀY BÁN]]-Stock[[#This Row],[NGÀY MUA]]+1,IF(Stock[[#This Row],[NGÀY MUA]]=0,0,TODAY()-Stock[[#This Row],[NGÀY MUA]]+1))</f>
        <v>0</v>
      </c>
      <c r="AA55" s="123" t="str">
        <f>IFERROR(Stock[[#This Row],[CỔ TỨC TIỀN MẶT]]+Stock[[#This Row],[LÃI/(LỖ) TỪ BÁN CK
(auto-fill)]],"")</f>
        <v/>
      </c>
      <c r="AB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5" s="79"/>
      <c r="AE55" s="147" t="str">
        <f>IF(Stock[[#This Row],[TRẠNG THÁI
(auto-fill)]]="NẮM GIỮ",Stock[[#This Row],[GIÁ THỊ TRƯỜNG]]-Stock[[#This Row],[GIÁ MUA]],"")</f>
        <v/>
      </c>
      <c r="AF55" s="150" t="str">
        <f>IFERROR(Stock[[#This Row],[TĂNG/
(GIẢM )]]/Stock[[#This Row],[GIÁ MUA]],"")</f>
        <v/>
      </c>
      <c r="AG55" s="114" t="str">
        <f>IF(Stock[[#This Row],[GIÁ THỊ TRƯỜNG]]&gt;0,Stock[[#This Row],[GIÁ THỊ TRƯỜNG]]*Stock[[#This Row],[SỐ LƯỢNG CÒN LẠI
(auto-fill)]],"")</f>
        <v/>
      </c>
    </row>
    <row r="56" spans="2:33">
      <c r="B56" s="109" t="str">
        <f>IF(AND(Stock[[#This Row],[SỐ LƯỢNG MUA]]&gt;0,Stock[[#This Row],[SỐ LƯỢNG CÒN LẠI
(auto-fill)]]=0),"BÁN",
IF(AND(Stock[[#This Row],[SỐ LƯỢNG MUA]]&gt;0,Stock[[#This Row],[SỐ LƯỢNG CÒN LẠI
(auto-fill)]]&gt;0),"NẮM GIỮ",""))</f>
        <v/>
      </c>
      <c r="C56" s="110">
        <f t="shared" si="0"/>
        <v>43</v>
      </c>
      <c r="D56" s="75"/>
      <c r="E56" s="76"/>
      <c r="F56" s="168"/>
      <c r="G56" s="79"/>
      <c r="H56" s="80"/>
      <c r="I56" s="114" t="str">
        <f>IF(Stock[[#This Row],[SỐ LƯỢNG MUA]]&gt;0,Stock[[#This Row],[GIÁ MUA]]*Stock[[#This Row],[SỐ LƯỢNG MUA]]*$D$11,"")</f>
        <v/>
      </c>
      <c r="J56" s="87"/>
      <c r="K56" s="88"/>
      <c r="L56" s="116" t="str">
        <f>IF(Stock[[#This Row],[SỐ LƯỢNG MUA]]&gt;0,Stock[[#This Row],[GIÁ MUA]]*(1+Stock[[#This Row],[% TĂNG KỲ VỌNG_1]]),"")</f>
        <v/>
      </c>
      <c r="M56" s="88"/>
      <c r="N56" s="116" t="str">
        <f>IF(Stock[[#This Row],[SỐ LƯỢNG MUA]]&gt;0,Stock[[#This Row],[GIÁ MUA]]*(1+Stock[[#This Row],[% TĂNG KỲ VỌNG_2]]),"")</f>
        <v/>
      </c>
      <c r="O56" s="88"/>
      <c r="P56" s="116" t="str">
        <f>IF(Stock[[#This Row],[SỐ LƯỢNG MUA]]&gt;0,Stock[[#This Row],[GIÁ MUA]]*(1+Stock[[#This Row],[% GIẢM ĐỂ CẮT LỖ]]),"")</f>
        <v/>
      </c>
      <c r="Q56" s="103"/>
      <c r="R56" s="117" t="str">
        <f>IF(Stock[[#This Row],[CỔ TỨC TIỀN MẶT]]&gt;0,Stock[[#This Row],[CỔ TỨC TIỀN MẶT]]/(Stock[[#This Row],[GIÁ MUA]]*Stock[[#This Row],[SỐ LƯỢNG MUA]]),"")</f>
        <v/>
      </c>
      <c r="S56" s="103"/>
      <c r="T56" s="75"/>
      <c r="U56" s="93"/>
      <c r="V56" s="94"/>
      <c r="W56" s="120" t="str">
        <f>IF(Stock[[#This Row],[SỐ LƯỢNG BÁN]]&gt;0,Stock[[#This Row],[GIÁ BÁN]]*Stock[[#This Row],[SỐ LƯỢNG BÁN]]*$D$11+Stock[[#This Row],[GIÁ BÁN]]*Stock[[#This Row],[SỐ LƯỢNG BÁN]]*$D$12,"")</f>
        <v/>
      </c>
      <c r="X56" s="120">
        <f>Stock[[#This Row],[SỐ LƯỢNG MUA]]+Stock[[#This Row],[CỔ TỨC BẰNG CỔ PHIẾU]]-Stock[[#This Row],[SỐ LƯỢNG BÁN]]</f>
        <v>0</v>
      </c>
      <c r="Y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 s="120">
        <f ca="1">IF(Stock[[#This Row],[NGÀY BÁN]]&gt;0,Stock[[#This Row],[NGÀY BÁN]]-Stock[[#This Row],[NGÀY MUA]]+1,IF(Stock[[#This Row],[NGÀY MUA]]=0,0,TODAY()-Stock[[#This Row],[NGÀY MUA]]+1))</f>
        <v>0</v>
      </c>
      <c r="AA56" s="123" t="str">
        <f>IFERROR(Stock[[#This Row],[CỔ TỨC TIỀN MẶT]]+Stock[[#This Row],[LÃI/(LỖ) TỪ BÁN CK
(auto-fill)]],"")</f>
        <v/>
      </c>
      <c r="AB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6" s="79"/>
      <c r="AE56" s="147" t="str">
        <f>IF(Stock[[#This Row],[TRẠNG THÁI
(auto-fill)]]="NẮM GIỮ",Stock[[#This Row],[GIÁ THỊ TRƯỜNG]]-Stock[[#This Row],[GIÁ MUA]],"")</f>
        <v/>
      </c>
      <c r="AF56" s="150" t="str">
        <f>IFERROR(Stock[[#This Row],[TĂNG/
(GIẢM )]]/Stock[[#This Row],[GIÁ MUA]],"")</f>
        <v/>
      </c>
      <c r="AG56" s="114" t="str">
        <f>IF(Stock[[#This Row],[GIÁ THỊ TRƯỜNG]]&gt;0,Stock[[#This Row],[GIÁ THỊ TRƯỜNG]]*Stock[[#This Row],[SỐ LƯỢNG CÒN LẠI
(auto-fill)]],"")</f>
        <v/>
      </c>
    </row>
    <row r="57" spans="2:33">
      <c r="B57" s="109" t="str">
        <f>IF(AND(Stock[[#This Row],[SỐ LƯỢNG MUA]]&gt;0,Stock[[#This Row],[SỐ LƯỢNG CÒN LẠI
(auto-fill)]]=0),"BÁN",
IF(AND(Stock[[#This Row],[SỐ LƯỢNG MUA]]&gt;0,Stock[[#This Row],[SỐ LƯỢNG CÒN LẠI
(auto-fill)]]&gt;0),"NẮM GIỮ",""))</f>
        <v/>
      </c>
      <c r="C57" s="110">
        <f t="shared" si="0"/>
        <v>44</v>
      </c>
      <c r="D57" s="75"/>
      <c r="E57" s="76"/>
      <c r="F57" s="168"/>
      <c r="G57" s="79"/>
      <c r="H57" s="80"/>
      <c r="I57" s="114" t="str">
        <f>IF(Stock[[#This Row],[SỐ LƯỢNG MUA]]&gt;0,Stock[[#This Row],[GIÁ MUA]]*Stock[[#This Row],[SỐ LƯỢNG MUA]]*$D$11,"")</f>
        <v/>
      </c>
      <c r="J57" s="87"/>
      <c r="K57" s="88"/>
      <c r="L57" s="116" t="str">
        <f>IF(Stock[[#This Row],[SỐ LƯỢNG MUA]]&gt;0,Stock[[#This Row],[GIÁ MUA]]*(1+Stock[[#This Row],[% TĂNG KỲ VỌNG_1]]),"")</f>
        <v/>
      </c>
      <c r="M57" s="88"/>
      <c r="N57" s="116" t="str">
        <f>IF(Stock[[#This Row],[SỐ LƯỢNG MUA]]&gt;0,Stock[[#This Row],[GIÁ MUA]]*(1+Stock[[#This Row],[% TĂNG KỲ VỌNG_2]]),"")</f>
        <v/>
      </c>
      <c r="O57" s="88"/>
      <c r="P57" s="116" t="str">
        <f>IF(Stock[[#This Row],[SỐ LƯỢNG MUA]]&gt;0,Stock[[#This Row],[GIÁ MUA]]*(1+Stock[[#This Row],[% GIẢM ĐỂ CẮT LỖ]]),"")</f>
        <v/>
      </c>
      <c r="Q57" s="103"/>
      <c r="R57" s="117" t="str">
        <f>IF(Stock[[#This Row],[CỔ TỨC TIỀN MẶT]]&gt;0,Stock[[#This Row],[CỔ TỨC TIỀN MẶT]]/(Stock[[#This Row],[GIÁ MUA]]*Stock[[#This Row],[SỐ LƯỢNG MUA]]),"")</f>
        <v/>
      </c>
      <c r="S57" s="103"/>
      <c r="T57" s="75"/>
      <c r="U57" s="93"/>
      <c r="V57" s="94"/>
      <c r="W57" s="120" t="str">
        <f>IF(Stock[[#This Row],[SỐ LƯỢNG BÁN]]&gt;0,Stock[[#This Row],[GIÁ BÁN]]*Stock[[#This Row],[SỐ LƯỢNG BÁN]]*$D$11+Stock[[#This Row],[GIÁ BÁN]]*Stock[[#This Row],[SỐ LƯỢNG BÁN]]*$D$12,"")</f>
        <v/>
      </c>
      <c r="X57" s="120">
        <f>Stock[[#This Row],[SỐ LƯỢNG MUA]]+Stock[[#This Row],[CỔ TỨC BẰNG CỔ PHIẾU]]-Stock[[#This Row],[SỐ LƯỢNG BÁN]]</f>
        <v>0</v>
      </c>
      <c r="Y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 s="120">
        <f ca="1">IF(Stock[[#This Row],[NGÀY BÁN]]&gt;0,Stock[[#This Row],[NGÀY BÁN]]-Stock[[#This Row],[NGÀY MUA]]+1,IF(Stock[[#This Row],[NGÀY MUA]]=0,0,TODAY()-Stock[[#This Row],[NGÀY MUA]]+1))</f>
        <v>0</v>
      </c>
      <c r="AA57" s="123" t="str">
        <f>IFERROR(Stock[[#This Row],[CỔ TỨC TIỀN MẶT]]+Stock[[#This Row],[LÃI/(LỖ) TỪ BÁN CK
(auto-fill)]],"")</f>
        <v/>
      </c>
      <c r="AB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7" s="79"/>
      <c r="AE57" s="147" t="str">
        <f>IF(Stock[[#This Row],[TRẠNG THÁI
(auto-fill)]]="NẮM GIỮ",Stock[[#This Row],[GIÁ THỊ TRƯỜNG]]-Stock[[#This Row],[GIÁ MUA]],"")</f>
        <v/>
      </c>
      <c r="AF57" s="150" t="str">
        <f>IFERROR(Stock[[#This Row],[TĂNG/
(GIẢM )]]/Stock[[#This Row],[GIÁ MUA]],"")</f>
        <v/>
      </c>
      <c r="AG57" s="114" t="str">
        <f>IF(Stock[[#This Row],[GIÁ THỊ TRƯỜNG]]&gt;0,Stock[[#This Row],[GIÁ THỊ TRƯỜNG]]*Stock[[#This Row],[SỐ LƯỢNG CÒN LẠI
(auto-fill)]],"")</f>
        <v/>
      </c>
    </row>
    <row r="58" spans="2:33">
      <c r="B58" s="109" t="str">
        <f>IF(AND(Stock[[#This Row],[SỐ LƯỢNG MUA]]&gt;0,Stock[[#This Row],[SỐ LƯỢNG CÒN LẠI
(auto-fill)]]=0),"BÁN",
IF(AND(Stock[[#This Row],[SỐ LƯỢNG MUA]]&gt;0,Stock[[#This Row],[SỐ LƯỢNG CÒN LẠI
(auto-fill)]]&gt;0),"NẮM GIỮ",""))</f>
        <v/>
      </c>
      <c r="C58" s="110">
        <f t="shared" si="0"/>
        <v>45</v>
      </c>
      <c r="D58" s="75"/>
      <c r="E58" s="76"/>
      <c r="F58" s="168"/>
      <c r="G58" s="79"/>
      <c r="H58" s="80"/>
      <c r="I58" s="114" t="str">
        <f>IF(Stock[[#This Row],[SỐ LƯỢNG MUA]]&gt;0,Stock[[#This Row],[GIÁ MUA]]*Stock[[#This Row],[SỐ LƯỢNG MUA]]*$D$11,"")</f>
        <v/>
      </c>
      <c r="J58" s="87"/>
      <c r="K58" s="88"/>
      <c r="L58" s="116" t="str">
        <f>IF(Stock[[#This Row],[SỐ LƯỢNG MUA]]&gt;0,Stock[[#This Row],[GIÁ MUA]]*(1+Stock[[#This Row],[% TĂNG KỲ VỌNG_1]]),"")</f>
        <v/>
      </c>
      <c r="M58" s="88"/>
      <c r="N58" s="116" t="str">
        <f>IF(Stock[[#This Row],[SỐ LƯỢNG MUA]]&gt;0,Stock[[#This Row],[GIÁ MUA]]*(1+Stock[[#This Row],[% TĂNG KỲ VỌNG_2]]),"")</f>
        <v/>
      </c>
      <c r="O58" s="88"/>
      <c r="P58" s="116" t="str">
        <f>IF(Stock[[#This Row],[SỐ LƯỢNG MUA]]&gt;0,Stock[[#This Row],[GIÁ MUA]]*(1+Stock[[#This Row],[% GIẢM ĐỂ CẮT LỖ]]),"")</f>
        <v/>
      </c>
      <c r="Q58" s="103"/>
      <c r="R58" s="117" t="str">
        <f>IF(Stock[[#This Row],[CỔ TỨC TIỀN MẶT]]&gt;0,Stock[[#This Row],[CỔ TỨC TIỀN MẶT]]/(Stock[[#This Row],[GIÁ MUA]]*Stock[[#This Row],[SỐ LƯỢNG MUA]]),"")</f>
        <v/>
      </c>
      <c r="S58" s="103"/>
      <c r="T58" s="75"/>
      <c r="U58" s="93"/>
      <c r="V58" s="94"/>
      <c r="W58" s="120" t="str">
        <f>IF(Stock[[#This Row],[SỐ LƯỢNG BÁN]]&gt;0,Stock[[#This Row],[GIÁ BÁN]]*Stock[[#This Row],[SỐ LƯỢNG BÁN]]*$D$11+Stock[[#This Row],[GIÁ BÁN]]*Stock[[#This Row],[SỐ LƯỢNG BÁN]]*$D$12,"")</f>
        <v/>
      </c>
      <c r="X58" s="120">
        <f>Stock[[#This Row],[SỐ LƯỢNG MUA]]+Stock[[#This Row],[CỔ TỨC BẰNG CỔ PHIẾU]]-Stock[[#This Row],[SỐ LƯỢNG BÁN]]</f>
        <v>0</v>
      </c>
      <c r="Y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 s="120">
        <f ca="1">IF(Stock[[#This Row],[NGÀY BÁN]]&gt;0,Stock[[#This Row],[NGÀY BÁN]]-Stock[[#This Row],[NGÀY MUA]]+1,IF(Stock[[#This Row],[NGÀY MUA]]=0,0,TODAY()-Stock[[#This Row],[NGÀY MUA]]+1))</f>
        <v>0</v>
      </c>
      <c r="AA58" s="123" t="str">
        <f>IFERROR(Stock[[#This Row],[CỔ TỨC TIỀN MẶT]]+Stock[[#This Row],[LÃI/(LỖ) TỪ BÁN CK
(auto-fill)]],"")</f>
        <v/>
      </c>
      <c r="AB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8" s="79"/>
      <c r="AE58" s="147" t="str">
        <f>IF(Stock[[#This Row],[TRẠNG THÁI
(auto-fill)]]="NẮM GIỮ",Stock[[#This Row],[GIÁ THỊ TRƯỜNG]]-Stock[[#This Row],[GIÁ MUA]],"")</f>
        <v/>
      </c>
      <c r="AF58" s="150" t="str">
        <f>IFERROR(Stock[[#This Row],[TĂNG/
(GIẢM )]]/Stock[[#This Row],[GIÁ MUA]],"")</f>
        <v/>
      </c>
      <c r="AG58" s="114" t="str">
        <f>IF(Stock[[#This Row],[GIÁ THỊ TRƯỜNG]]&gt;0,Stock[[#This Row],[GIÁ THỊ TRƯỜNG]]*Stock[[#This Row],[SỐ LƯỢNG CÒN LẠI
(auto-fill)]],"")</f>
        <v/>
      </c>
    </row>
    <row r="59" spans="2:33">
      <c r="B59" s="109" t="str">
        <f>IF(AND(Stock[[#This Row],[SỐ LƯỢNG MUA]]&gt;0,Stock[[#This Row],[SỐ LƯỢNG CÒN LẠI
(auto-fill)]]=0),"BÁN",
IF(AND(Stock[[#This Row],[SỐ LƯỢNG MUA]]&gt;0,Stock[[#This Row],[SỐ LƯỢNG CÒN LẠI
(auto-fill)]]&gt;0),"NẮM GIỮ",""))</f>
        <v/>
      </c>
      <c r="C59" s="110">
        <f t="shared" si="0"/>
        <v>46</v>
      </c>
      <c r="D59" s="75"/>
      <c r="E59" s="76"/>
      <c r="F59" s="168"/>
      <c r="G59" s="79"/>
      <c r="H59" s="80"/>
      <c r="I59" s="114" t="str">
        <f>IF(Stock[[#This Row],[SỐ LƯỢNG MUA]]&gt;0,Stock[[#This Row],[GIÁ MUA]]*Stock[[#This Row],[SỐ LƯỢNG MUA]]*$D$11,"")</f>
        <v/>
      </c>
      <c r="J59" s="87"/>
      <c r="K59" s="88"/>
      <c r="L59" s="116" t="str">
        <f>IF(Stock[[#This Row],[SỐ LƯỢNG MUA]]&gt;0,Stock[[#This Row],[GIÁ MUA]]*(1+Stock[[#This Row],[% TĂNG KỲ VỌNG_1]]),"")</f>
        <v/>
      </c>
      <c r="M59" s="88"/>
      <c r="N59" s="116" t="str">
        <f>IF(Stock[[#This Row],[SỐ LƯỢNG MUA]]&gt;0,Stock[[#This Row],[GIÁ MUA]]*(1+Stock[[#This Row],[% TĂNG KỲ VỌNG_2]]),"")</f>
        <v/>
      </c>
      <c r="O59" s="88"/>
      <c r="P59" s="116" t="str">
        <f>IF(Stock[[#This Row],[SỐ LƯỢNG MUA]]&gt;0,Stock[[#This Row],[GIÁ MUA]]*(1+Stock[[#This Row],[% GIẢM ĐỂ CẮT LỖ]]),"")</f>
        <v/>
      </c>
      <c r="Q59" s="103"/>
      <c r="R59" s="117" t="str">
        <f>IF(Stock[[#This Row],[CỔ TỨC TIỀN MẶT]]&gt;0,Stock[[#This Row],[CỔ TỨC TIỀN MẶT]]/(Stock[[#This Row],[GIÁ MUA]]*Stock[[#This Row],[SỐ LƯỢNG MUA]]),"")</f>
        <v/>
      </c>
      <c r="S59" s="103"/>
      <c r="T59" s="75"/>
      <c r="U59" s="93"/>
      <c r="V59" s="94"/>
      <c r="W59" s="120" t="str">
        <f>IF(Stock[[#This Row],[SỐ LƯỢNG BÁN]]&gt;0,Stock[[#This Row],[GIÁ BÁN]]*Stock[[#This Row],[SỐ LƯỢNG BÁN]]*$D$11+Stock[[#This Row],[GIÁ BÁN]]*Stock[[#This Row],[SỐ LƯỢNG BÁN]]*$D$12,"")</f>
        <v/>
      </c>
      <c r="X59" s="120">
        <f>Stock[[#This Row],[SỐ LƯỢNG MUA]]+Stock[[#This Row],[CỔ TỨC BẰNG CỔ PHIẾU]]-Stock[[#This Row],[SỐ LƯỢNG BÁN]]</f>
        <v>0</v>
      </c>
      <c r="Y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 s="120">
        <f ca="1">IF(Stock[[#This Row],[NGÀY BÁN]]&gt;0,Stock[[#This Row],[NGÀY BÁN]]-Stock[[#This Row],[NGÀY MUA]]+1,IF(Stock[[#This Row],[NGÀY MUA]]=0,0,TODAY()-Stock[[#This Row],[NGÀY MUA]]+1))</f>
        <v>0</v>
      </c>
      <c r="AA59" s="123" t="str">
        <f>IFERROR(Stock[[#This Row],[CỔ TỨC TIỀN MẶT]]+Stock[[#This Row],[LÃI/(LỖ) TỪ BÁN CK
(auto-fill)]],"")</f>
        <v/>
      </c>
      <c r="AB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59" s="79"/>
      <c r="AE59" s="147" t="str">
        <f>IF(Stock[[#This Row],[TRẠNG THÁI
(auto-fill)]]="NẮM GIỮ",Stock[[#This Row],[GIÁ THỊ TRƯỜNG]]-Stock[[#This Row],[GIÁ MUA]],"")</f>
        <v/>
      </c>
      <c r="AF59" s="150" t="str">
        <f>IFERROR(Stock[[#This Row],[TĂNG/
(GIẢM )]]/Stock[[#This Row],[GIÁ MUA]],"")</f>
        <v/>
      </c>
      <c r="AG59" s="114" t="str">
        <f>IF(Stock[[#This Row],[GIÁ THỊ TRƯỜNG]]&gt;0,Stock[[#This Row],[GIÁ THỊ TRƯỜNG]]*Stock[[#This Row],[SỐ LƯỢNG CÒN LẠI
(auto-fill)]],"")</f>
        <v/>
      </c>
    </row>
    <row r="60" spans="2:33">
      <c r="B60" s="109" t="str">
        <f>IF(AND(Stock[[#This Row],[SỐ LƯỢNG MUA]]&gt;0,Stock[[#This Row],[SỐ LƯỢNG CÒN LẠI
(auto-fill)]]=0),"BÁN",
IF(AND(Stock[[#This Row],[SỐ LƯỢNG MUA]]&gt;0,Stock[[#This Row],[SỐ LƯỢNG CÒN LẠI
(auto-fill)]]&gt;0),"NẮM GIỮ",""))</f>
        <v/>
      </c>
      <c r="C60" s="110">
        <f t="shared" si="0"/>
        <v>47</v>
      </c>
      <c r="D60" s="75"/>
      <c r="E60" s="76"/>
      <c r="F60" s="168"/>
      <c r="G60" s="79"/>
      <c r="H60" s="80"/>
      <c r="I60" s="114" t="str">
        <f>IF(Stock[[#This Row],[SỐ LƯỢNG MUA]]&gt;0,Stock[[#This Row],[GIÁ MUA]]*Stock[[#This Row],[SỐ LƯỢNG MUA]]*$D$11,"")</f>
        <v/>
      </c>
      <c r="J60" s="87"/>
      <c r="K60" s="88"/>
      <c r="L60" s="116" t="str">
        <f>IF(Stock[[#This Row],[SỐ LƯỢNG MUA]]&gt;0,Stock[[#This Row],[GIÁ MUA]]*(1+Stock[[#This Row],[% TĂNG KỲ VỌNG_1]]),"")</f>
        <v/>
      </c>
      <c r="M60" s="88"/>
      <c r="N60" s="116" t="str">
        <f>IF(Stock[[#This Row],[SỐ LƯỢNG MUA]]&gt;0,Stock[[#This Row],[GIÁ MUA]]*(1+Stock[[#This Row],[% TĂNG KỲ VỌNG_2]]),"")</f>
        <v/>
      </c>
      <c r="O60" s="88"/>
      <c r="P60" s="116" t="str">
        <f>IF(Stock[[#This Row],[SỐ LƯỢNG MUA]]&gt;0,Stock[[#This Row],[GIÁ MUA]]*(1+Stock[[#This Row],[% GIẢM ĐỂ CẮT LỖ]]),"")</f>
        <v/>
      </c>
      <c r="Q60" s="103"/>
      <c r="R60" s="117" t="str">
        <f>IF(Stock[[#This Row],[CỔ TỨC TIỀN MẶT]]&gt;0,Stock[[#This Row],[CỔ TỨC TIỀN MẶT]]/(Stock[[#This Row],[GIÁ MUA]]*Stock[[#This Row],[SỐ LƯỢNG MUA]]),"")</f>
        <v/>
      </c>
      <c r="S60" s="103"/>
      <c r="T60" s="75"/>
      <c r="U60" s="93"/>
      <c r="V60" s="94"/>
      <c r="W60" s="120" t="str">
        <f>IF(Stock[[#This Row],[SỐ LƯỢNG BÁN]]&gt;0,Stock[[#This Row],[GIÁ BÁN]]*Stock[[#This Row],[SỐ LƯỢNG BÁN]]*$D$11+Stock[[#This Row],[GIÁ BÁN]]*Stock[[#This Row],[SỐ LƯỢNG BÁN]]*$D$12,"")</f>
        <v/>
      </c>
      <c r="X60" s="120">
        <f>Stock[[#This Row],[SỐ LƯỢNG MUA]]+Stock[[#This Row],[CỔ TỨC BẰNG CỔ PHIẾU]]-Stock[[#This Row],[SỐ LƯỢNG BÁN]]</f>
        <v>0</v>
      </c>
      <c r="Y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 s="120">
        <f ca="1">IF(Stock[[#This Row],[NGÀY BÁN]]&gt;0,Stock[[#This Row],[NGÀY BÁN]]-Stock[[#This Row],[NGÀY MUA]]+1,IF(Stock[[#This Row],[NGÀY MUA]]=0,0,TODAY()-Stock[[#This Row],[NGÀY MUA]]+1))</f>
        <v>0</v>
      </c>
      <c r="AA60" s="123" t="str">
        <f>IFERROR(Stock[[#This Row],[CỔ TỨC TIỀN MẶT]]+Stock[[#This Row],[LÃI/(LỖ) TỪ BÁN CK
(auto-fill)]],"")</f>
        <v/>
      </c>
      <c r="AB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0" s="79"/>
      <c r="AE60" s="147" t="str">
        <f>IF(Stock[[#This Row],[TRẠNG THÁI
(auto-fill)]]="NẮM GIỮ",Stock[[#This Row],[GIÁ THỊ TRƯỜNG]]-Stock[[#This Row],[GIÁ MUA]],"")</f>
        <v/>
      </c>
      <c r="AF60" s="150" t="str">
        <f>IFERROR(Stock[[#This Row],[TĂNG/
(GIẢM )]]/Stock[[#This Row],[GIÁ MUA]],"")</f>
        <v/>
      </c>
      <c r="AG60" s="114" t="str">
        <f>IF(Stock[[#This Row],[GIÁ THỊ TRƯỜNG]]&gt;0,Stock[[#This Row],[GIÁ THỊ TRƯỜNG]]*Stock[[#This Row],[SỐ LƯỢNG CÒN LẠI
(auto-fill)]],"")</f>
        <v/>
      </c>
    </row>
    <row r="61" spans="2:33">
      <c r="B61" s="109" t="str">
        <f>IF(AND(Stock[[#This Row],[SỐ LƯỢNG MUA]]&gt;0,Stock[[#This Row],[SỐ LƯỢNG CÒN LẠI
(auto-fill)]]=0),"BÁN",
IF(AND(Stock[[#This Row],[SỐ LƯỢNG MUA]]&gt;0,Stock[[#This Row],[SỐ LƯỢNG CÒN LẠI
(auto-fill)]]&gt;0),"NẮM GIỮ",""))</f>
        <v/>
      </c>
      <c r="C61" s="110">
        <f t="shared" si="0"/>
        <v>48</v>
      </c>
      <c r="D61" s="75"/>
      <c r="E61" s="76"/>
      <c r="F61" s="168"/>
      <c r="G61" s="79"/>
      <c r="H61" s="80"/>
      <c r="I61" s="114" t="str">
        <f>IF(Stock[[#This Row],[SỐ LƯỢNG MUA]]&gt;0,Stock[[#This Row],[GIÁ MUA]]*Stock[[#This Row],[SỐ LƯỢNG MUA]]*$D$11,"")</f>
        <v/>
      </c>
      <c r="J61" s="87"/>
      <c r="K61" s="88"/>
      <c r="L61" s="116" t="str">
        <f>IF(Stock[[#This Row],[SỐ LƯỢNG MUA]]&gt;0,Stock[[#This Row],[GIÁ MUA]]*(1+Stock[[#This Row],[% TĂNG KỲ VỌNG_1]]),"")</f>
        <v/>
      </c>
      <c r="M61" s="88"/>
      <c r="N61" s="116" t="str">
        <f>IF(Stock[[#This Row],[SỐ LƯỢNG MUA]]&gt;0,Stock[[#This Row],[GIÁ MUA]]*(1+Stock[[#This Row],[% TĂNG KỲ VỌNG_2]]),"")</f>
        <v/>
      </c>
      <c r="O61" s="88"/>
      <c r="P61" s="116" t="str">
        <f>IF(Stock[[#This Row],[SỐ LƯỢNG MUA]]&gt;0,Stock[[#This Row],[GIÁ MUA]]*(1+Stock[[#This Row],[% GIẢM ĐỂ CẮT LỖ]]),"")</f>
        <v/>
      </c>
      <c r="Q61" s="103"/>
      <c r="R61" s="117" t="str">
        <f>IF(Stock[[#This Row],[CỔ TỨC TIỀN MẶT]]&gt;0,Stock[[#This Row],[CỔ TỨC TIỀN MẶT]]/(Stock[[#This Row],[GIÁ MUA]]*Stock[[#This Row],[SỐ LƯỢNG MUA]]),"")</f>
        <v/>
      </c>
      <c r="S61" s="103"/>
      <c r="T61" s="75"/>
      <c r="U61" s="93"/>
      <c r="V61" s="94"/>
      <c r="W61" s="120" t="str">
        <f>IF(Stock[[#This Row],[SỐ LƯỢNG BÁN]]&gt;0,Stock[[#This Row],[GIÁ BÁN]]*Stock[[#This Row],[SỐ LƯỢNG BÁN]]*$D$11+Stock[[#This Row],[GIÁ BÁN]]*Stock[[#This Row],[SỐ LƯỢNG BÁN]]*$D$12,"")</f>
        <v/>
      </c>
      <c r="X61" s="120">
        <f>Stock[[#This Row],[SỐ LƯỢNG MUA]]+Stock[[#This Row],[CỔ TỨC BẰNG CỔ PHIẾU]]-Stock[[#This Row],[SỐ LƯỢNG BÁN]]</f>
        <v>0</v>
      </c>
      <c r="Y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 s="120">
        <f ca="1">IF(Stock[[#This Row],[NGÀY BÁN]]&gt;0,Stock[[#This Row],[NGÀY BÁN]]-Stock[[#This Row],[NGÀY MUA]]+1,IF(Stock[[#This Row],[NGÀY MUA]]=0,0,TODAY()-Stock[[#This Row],[NGÀY MUA]]+1))</f>
        <v>0</v>
      </c>
      <c r="AA61" s="123" t="str">
        <f>IFERROR(Stock[[#This Row],[CỔ TỨC TIỀN MẶT]]+Stock[[#This Row],[LÃI/(LỖ) TỪ BÁN CK
(auto-fill)]],"")</f>
        <v/>
      </c>
      <c r="AB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1" s="79"/>
      <c r="AE61" s="147" t="str">
        <f>IF(Stock[[#This Row],[TRẠNG THÁI
(auto-fill)]]="NẮM GIỮ",Stock[[#This Row],[GIÁ THỊ TRƯỜNG]]-Stock[[#This Row],[GIÁ MUA]],"")</f>
        <v/>
      </c>
      <c r="AF61" s="150" t="str">
        <f>IFERROR(Stock[[#This Row],[TĂNG/
(GIẢM )]]/Stock[[#This Row],[GIÁ MUA]],"")</f>
        <v/>
      </c>
      <c r="AG61" s="114" t="str">
        <f>IF(Stock[[#This Row],[GIÁ THỊ TRƯỜNG]]&gt;0,Stock[[#This Row],[GIÁ THỊ TRƯỜNG]]*Stock[[#This Row],[SỐ LƯỢNG CÒN LẠI
(auto-fill)]],"")</f>
        <v/>
      </c>
    </row>
    <row r="62" spans="2:33">
      <c r="B62" s="109" t="str">
        <f>IF(AND(Stock[[#This Row],[SỐ LƯỢNG MUA]]&gt;0,Stock[[#This Row],[SỐ LƯỢNG CÒN LẠI
(auto-fill)]]=0),"BÁN",
IF(AND(Stock[[#This Row],[SỐ LƯỢNG MUA]]&gt;0,Stock[[#This Row],[SỐ LƯỢNG CÒN LẠI
(auto-fill)]]&gt;0),"NẮM GIỮ",""))</f>
        <v/>
      </c>
      <c r="C62" s="110">
        <f t="shared" si="0"/>
        <v>49</v>
      </c>
      <c r="D62" s="75"/>
      <c r="E62" s="76"/>
      <c r="F62" s="168"/>
      <c r="G62" s="79"/>
      <c r="H62" s="80"/>
      <c r="I62" s="114" t="str">
        <f>IF(Stock[[#This Row],[SỐ LƯỢNG MUA]]&gt;0,Stock[[#This Row],[GIÁ MUA]]*Stock[[#This Row],[SỐ LƯỢNG MUA]]*$D$11,"")</f>
        <v/>
      </c>
      <c r="J62" s="87"/>
      <c r="K62" s="88"/>
      <c r="L62" s="116" t="str">
        <f>IF(Stock[[#This Row],[SỐ LƯỢNG MUA]]&gt;0,Stock[[#This Row],[GIÁ MUA]]*(1+Stock[[#This Row],[% TĂNG KỲ VỌNG_1]]),"")</f>
        <v/>
      </c>
      <c r="M62" s="88"/>
      <c r="N62" s="116" t="str">
        <f>IF(Stock[[#This Row],[SỐ LƯỢNG MUA]]&gt;0,Stock[[#This Row],[GIÁ MUA]]*(1+Stock[[#This Row],[% TĂNG KỲ VỌNG_2]]),"")</f>
        <v/>
      </c>
      <c r="O62" s="88"/>
      <c r="P62" s="116" t="str">
        <f>IF(Stock[[#This Row],[SỐ LƯỢNG MUA]]&gt;0,Stock[[#This Row],[GIÁ MUA]]*(1+Stock[[#This Row],[% GIẢM ĐỂ CẮT LỖ]]),"")</f>
        <v/>
      </c>
      <c r="Q62" s="103"/>
      <c r="R62" s="117" t="str">
        <f>IF(Stock[[#This Row],[CỔ TỨC TIỀN MẶT]]&gt;0,Stock[[#This Row],[CỔ TỨC TIỀN MẶT]]/(Stock[[#This Row],[GIÁ MUA]]*Stock[[#This Row],[SỐ LƯỢNG MUA]]),"")</f>
        <v/>
      </c>
      <c r="S62" s="103"/>
      <c r="T62" s="75"/>
      <c r="U62" s="93"/>
      <c r="V62" s="94"/>
      <c r="W62" s="120" t="str">
        <f>IF(Stock[[#This Row],[SỐ LƯỢNG BÁN]]&gt;0,Stock[[#This Row],[GIÁ BÁN]]*Stock[[#This Row],[SỐ LƯỢNG BÁN]]*$D$11+Stock[[#This Row],[GIÁ BÁN]]*Stock[[#This Row],[SỐ LƯỢNG BÁN]]*$D$12,"")</f>
        <v/>
      </c>
      <c r="X62" s="120">
        <f>Stock[[#This Row],[SỐ LƯỢNG MUA]]+Stock[[#This Row],[CỔ TỨC BẰNG CỔ PHIẾU]]-Stock[[#This Row],[SỐ LƯỢNG BÁN]]</f>
        <v>0</v>
      </c>
      <c r="Y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 s="120">
        <f ca="1">IF(Stock[[#This Row],[NGÀY BÁN]]&gt;0,Stock[[#This Row],[NGÀY BÁN]]-Stock[[#This Row],[NGÀY MUA]]+1,IF(Stock[[#This Row],[NGÀY MUA]]=0,0,TODAY()-Stock[[#This Row],[NGÀY MUA]]+1))</f>
        <v>0</v>
      </c>
      <c r="AA62" s="123" t="str">
        <f>IFERROR(Stock[[#This Row],[CỔ TỨC TIỀN MẶT]]+Stock[[#This Row],[LÃI/(LỖ) TỪ BÁN CK
(auto-fill)]],"")</f>
        <v/>
      </c>
      <c r="AB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2" s="79"/>
      <c r="AE62" s="147" t="str">
        <f>IF(Stock[[#This Row],[TRẠNG THÁI
(auto-fill)]]="NẮM GIỮ",Stock[[#This Row],[GIÁ THỊ TRƯỜNG]]-Stock[[#This Row],[GIÁ MUA]],"")</f>
        <v/>
      </c>
      <c r="AF62" s="150" t="str">
        <f>IFERROR(Stock[[#This Row],[TĂNG/
(GIẢM )]]/Stock[[#This Row],[GIÁ MUA]],"")</f>
        <v/>
      </c>
      <c r="AG62" s="114" t="str">
        <f>IF(Stock[[#This Row],[GIÁ THỊ TRƯỜNG]]&gt;0,Stock[[#This Row],[GIÁ THỊ TRƯỜNG]]*Stock[[#This Row],[SỐ LƯỢNG CÒN LẠI
(auto-fill)]],"")</f>
        <v/>
      </c>
    </row>
    <row r="63" spans="2:33">
      <c r="B63" s="109" t="str">
        <f>IF(AND(Stock[[#This Row],[SỐ LƯỢNG MUA]]&gt;0,Stock[[#This Row],[SỐ LƯỢNG CÒN LẠI
(auto-fill)]]=0),"BÁN",
IF(AND(Stock[[#This Row],[SỐ LƯỢNG MUA]]&gt;0,Stock[[#This Row],[SỐ LƯỢNG CÒN LẠI
(auto-fill)]]&gt;0),"NẮM GIỮ",""))</f>
        <v/>
      </c>
      <c r="C63" s="110">
        <f t="shared" si="0"/>
        <v>50</v>
      </c>
      <c r="D63" s="75"/>
      <c r="E63" s="76"/>
      <c r="F63" s="168"/>
      <c r="G63" s="79"/>
      <c r="H63" s="80"/>
      <c r="I63" s="114" t="str">
        <f>IF(Stock[[#This Row],[SỐ LƯỢNG MUA]]&gt;0,Stock[[#This Row],[GIÁ MUA]]*Stock[[#This Row],[SỐ LƯỢNG MUA]]*$D$11,"")</f>
        <v/>
      </c>
      <c r="J63" s="87"/>
      <c r="K63" s="88"/>
      <c r="L63" s="116" t="str">
        <f>IF(Stock[[#This Row],[SỐ LƯỢNG MUA]]&gt;0,Stock[[#This Row],[GIÁ MUA]]*(1+Stock[[#This Row],[% TĂNG KỲ VỌNG_1]]),"")</f>
        <v/>
      </c>
      <c r="M63" s="88"/>
      <c r="N63" s="116" t="str">
        <f>IF(Stock[[#This Row],[SỐ LƯỢNG MUA]]&gt;0,Stock[[#This Row],[GIÁ MUA]]*(1+Stock[[#This Row],[% TĂNG KỲ VỌNG_2]]),"")</f>
        <v/>
      </c>
      <c r="O63" s="88"/>
      <c r="P63" s="116" t="str">
        <f>IF(Stock[[#This Row],[SỐ LƯỢNG MUA]]&gt;0,Stock[[#This Row],[GIÁ MUA]]*(1+Stock[[#This Row],[% GIẢM ĐỂ CẮT LỖ]]),"")</f>
        <v/>
      </c>
      <c r="Q63" s="103"/>
      <c r="R63" s="117" t="str">
        <f>IF(Stock[[#This Row],[CỔ TỨC TIỀN MẶT]]&gt;0,Stock[[#This Row],[CỔ TỨC TIỀN MẶT]]/(Stock[[#This Row],[GIÁ MUA]]*Stock[[#This Row],[SỐ LƯỢNG MUA]]),"")</f>
        <v/>
      </c>
      <c r="S63" s="103"/>
      <c r="T63" s="75"/>
      <c r="U63" s="93"/>
      <c r="V63" s="94"/>
      <c r="W63" s="120" t="str">
        <f>IF(Stock[[#This Row],[SỐ LƯỢNG BÁN]]&gt;0,Stock[[#This Row],[GIÁ BÁN]]*Stock[[#This Row],[SỐ LƯỢNG BÁN]]*$D$11+Stock[[#This Row],[GIÁ BÁN]]*Stock[[#This Row],[SỐ LƯỢNG BÁN]]*$D$12,"")</f>
        <v/>
      </c>
      <c r="X63" s="120">
        <f>Stock[[#This Row],[SỐ LƯỢNG MUA]]+Stock[[#This Row],[CỔ TỨC BẰNG CỔ PHIẾU]]-Stock[[#This Row],[SỐ LƯỢNG BÁN]]</f>
        <v>0</v>
      </c>
      <c r="Y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 s="120">
        <f ca="1">IF(Stock[[#This Row],[NGÀY BÁN]]&gt;0,Stock[[#This Row],[NGÀY BÁN]]-Stock[[#This Row],[NGÀY MUA]]+1,IF(Stock[[#This Row],[NGÀY MUA]]=0,0,TODAY()-Stock[[#This Row],[NGÀY MUA]]+1))</f>
        <v>0</v>
      </c>
      <c r="AA63" s="123" t="str">
        <f>IFERROR(Stock[[#This Row],[CỔ TỨC TIỀN MẶT]]+Stock[[#This Row],[LÃI/(LỖ) TỪ BÁN CK
(auto-fill)]],"")</f>
        <v/>
      </c>
      <c r="AB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3" s="79"/>
      <c r="AE63" s="147" t="str">
        <f>IF(Stock[[#This Row],[TRẠNG THÁI
(auto-fill)]]="NẮM GIỮ",Stock[[#This Row],[GIÁ THỊ TRƯỜNG]]-Stock[[#This Row],[GIÁ MUA]],"")</f>
        <v/>
      </c>
      <c r="AF63" s="150" t="str">
        <f>IFERROR(Stock[[#This Row],[TĂNG/
(GIẢM )]]/Stock[[#This Row],[GIÁ MUA]],"")</f>
        <v/>
      </c>
      <c r="AG63" s="114" t="str">
        <f>IF(Stock[[#This Row],[GIÁ THỊ TRƯỜNG]]&gt;0,Stock[[#This Row],[GIÁ THỊ TRƯỜNG]]*Stock[[#This Row],[SỐ LƯỢNG CÒN LẠI
(auto-fill)]],"")</f>
        <v/>
      </c>
    </row>
    <row r="64" spans="2:33">
      <c r="B64" s="109" t="str">
        <f>IF(AND(Stock[[#This Row],[SỐ LƯỢNG MUA]]&gt;0,Stock[[#This Row],[SỐ LƯỢNG CÒN LẠI
(auto-fill)]]=0),"BÁN",
IF(AND(Stock[[#This Row],[SỐ LƯỢNG MUA]]&gt;0,Stock[[#This Row],[SỐ LƯỢNG CÒN LẠI
(auto-fill)]]&gt;0),"NẮM GIỮ",""))</f>
        <v/>
      </c>
      <c r="C64" s="110">
        <f t="shared" si="0"/>
        <v>51</v>
      </c>
      <c r="D64" s="75"/>
      <c r="E64" s="76"/>
      <c r="F64" s="168"/>
      <c r="G64" s="79"/>
      <c r="H64" s="80"/>
      <c r="I64" s="114" t="str">
        <f>IF(Stock[[#This Row],[SỐ LƯỢNG MUA]]&gt;0,Stock[[#This Row],[GIÁ MUA]]*Stock[[#This Row],[SỐ LƯỢNG MUA]]*$D$11,"")</f>
        <v/>
      </c>
      <c r="J64" s="87"/>
      <c r="K64" s="88"/>
      <c r="L64" s="116" t="str">
        <f>IF(Stock[[#This Row],[SỐ LƯỢNG MUA]]&gt;0,Stock[[#This Row],[GIÁ MUA]]*(1+Stock[[#This Row],[% TĂNG KỲ VỌNG_1]]),"")</f>
        <v/>
      </c>
      <c r="M64" s="88"/>
      <c r="N64" s="116" t="str">
        <f>IF(Stock[[#This Row],[SỐ LƯỢNG MUA]]&gt;0,Stock[[#This Row],[GIÁ MUA]]*(1+Stock[[#This Row],[% TĂNG KỲ VỌNG_2]]),"")</f>
        <v/>
      </c>
      <c r="O64" s="88"/>
      <c r="P64" s="116" t="str">
        <f>IF(Stock[[#This Row],[SỐ LƯỢNG MUA]]&gt;0,Stock[[#This Row],[GIÁ MUA]]*(1+Stock[[#This Row],[% GIẢM ĐỂ CẮT LỖ]]),"")</f>
        <v/>
      </c>
      <c r="Q64" s="103"/>
      <c r="R64" s="117" t="str">
        <f>IF(Stock[[#This Row],[CỔ TỨC TIỀN MẶT]]&gt;0,Stock[[#This Row],[CỔ TỨC TIỀN MẶT]]/(Stock[[#This Row],[GIÁ MUA]]*Stock[[#This Row],[SỐ LƯỢNG MUA]]),"")</f>
        <v/>
      </c>
      <c r="S64" s="103"/>
      <c r="T64" s="75"/>
      <c r="U64" s="93"/>
      <c r="V64" s="94"/>
      <c r="W64" s="120" t="str">
        <f>IF(Stock[[#This Row],[SỐ LƯỢNG BÁN]]&gt;0,Stock[[#This Row],[GIÁ BÁN]]*Stock[[#This Row],[SỐ LƯỢNG BÁN]]*$D$11+Stock[[#This Row],[GIÁ BÁN]]*Stock[[#This Row],[SỐ LƯỢNG BÁN]]*$D$12,"")</f>
        <v/>
      </c>
      <c r="X64" s="120">
        <f>Stock[[#This Row],[SỐ LƯỢNG MUA]]+Stock[[#This Row],[CỔ TỨC BẰNG CỔ PHIẾU]]-Stock[[#This Row],[SỐ LƯỢNG BÁN]]</f>
        <v>0</v>
      </c>
      <c r="Y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 s="120">
        <f ca="1">IF(Stock[[#This Row],[NGÀY BÁN]]&gt;0,Stock[[#This Row],[NGÀY BÁN]]-Stock[[#This Row],[NGÀY MUA]]+1,IF(Stock[[#This Row],[NGÀY MUA]]=0,0,TODAY()-Stock[[#This Row],[NGÀY MUA]]+1))</f>
        <v>0</v>
      </c>
      <c r="AA64" s="123" t="str">
        <f>IFERROR(Stock[[#This Row],[CỔ TỨC TIỀN MẶT]]+Stock[[#This Row],[LÃI/(LỖ) TỪ BÁN CK
(auto-fill)]],"")</f>
        <v/>
      </c>
      <c r="AB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4" s="79"/>
      <c r="AE64" s="147" t="str">
        <f>IF(Stock[[#This Row],[TRẠNG THÁI
(auto-fill)]]="NẮM GIỮ",Stock[[#This Row],[GIÁ THỊ TRƯỜNG]]-Stock[[#This Row],[GIÁ MUA]],"")</f>
        <v/>
      </c>
      <c r="AF64" s="150" t="str">
        <f>IFERROR(Stock[[#This Row],[TĂNG/
(GIẢM )]]/Stock[[#This Row],[GIÁ MUA]],"")</f>
        <v/>
      </c>
      <c r="AG64" s="114" t="str">
        <f>IF(Stock[[#This Row],[GIÁ THỊ TRƯỜNG]]&gt;0,Stock[[#This Row],[GIÁ THỊ TRƯỜNG]]*Stock[[#This Row],[SỐ LƯỢNG CÒN LẠI
(auto-fill)]],"")</f>
        <v/>
      </c>
    </row>
    <row r="65" spans="2:33">
      <c r="B65" s="109" t="str">
        <f>IF(AND(Stock[[#This Row],[SỐ LƯỢNG MUA]]&gt;0,Stock[[#This Row],[SỐ LƯỢNG CÒN LẠI
(auto-fill)]]=0),"BÁN",
IF(AND(Stock[[#This Row],[SỐ LƯỢNG MUA]]&gt;0,Stock[[#This Row],[SỐ LƯỢNG CÒN LẠI
(auto-fill)]]&gt;0),"NẮM GIỮ",""))</f>
        <v/>
      </c>
      <c r="C65" s="110">
        <f t="shared" si="0"/>
        <v>52</v>
      </c>
      <c r="D65" s="75"/>
      <c r="E65" s="76"/>
      <c r="F65" s="168"/>
      <c r="G65" s="79"/>
      <c r="H65" s="80"/>
      <c r="I65" s="114" t="str">
        <f>IF(Stock[[#This Row],[SỐ LƯỢNG MUA]]&gt;0,Stock[[#This Row],[GIÁ MUA]]*Stock[[#This Row],[SỐ LƯỢNG MUA]]*$D$11,"")</f>
        <v/>
      </c>
      <c r="J65" s="87"/>
      <c r="K65" s="88"/>
      <c r="L65" s="116" t="str">
        <f>IF(Stock[[#This Row],[SỐ LƯỢNG MUA]]&gt;0,Stock[[#This Row],[GIÁ MUA]]*(1+Stock[[#This Row],[% TĂNG KỲ VỌNG_1]]),"")</f>
        <v/>
      </c>
      <c r="M65" s="88"/>
      <c r="N65" s="116" t="str">
        <f>IF(Stock[[#This Row],[SỐ LƯỢNG MUA]]&gt;0,Stock[[#This Row],[GIÁ MUA]]*(1+Stock[[#This Row],[% TĂNG KỲ VỌNG_2]]),"")</f>
        <v/>
      </c>
      <c r="O65" s="88"/>
      <c r="P65" s="116" t="str">
        <f>IF(Stock[[#This Row],[SỐ LƯỢNG MUA]]&gt;0,Stock[[#This Row],[GIÁ MUA]]*(1+Stock[[#This Row],[% GIẢM ĐỂ CẮT LỖ]]),"")</f>
        <v/>
      </c>
      <c r="Q65" s="103"/>
      <c r="R65" s="117" t="str">
        <f>IF(Stock[[#This Row],[CỔ TỨC TIỀN MẶT]]&gt;0,Stock[[#This Row],[CỔ TỨC TIỀN MẶT]]/(Stock[[#This Row],[GIÁ MUA]]*Stock[[#This Row],[SỐ LƯỢNG MUA]]),"")</f>
        <v/>
      </c>
      <c r="S65" s="103"/>
      <c r="T65" s="75"/>
      <c r="U65" s="93"/>
      <c r="V65" s="94"/>
      <c r="W65" s="120" t="str">
        <f>IF(Stock[[#This Row],[SỐ LƯỢNG BÁN]]&gt;0,Stock[[#This Row],[GIÁ BÁN]]*Stock[[#This Row],[SỐ LƯỢNG BÁN]]*$D$11+Stock[[#This Row],[GIÁ BÁN]]*Stock[[#This Row],[SỐ LƯỢNG BÁN]]*$D$12,"")</f>
        <v/>
      </c>
      <c r="X65" s="120">
        <f>Stock[[#This Row],[SỐ LƯỢNG MUA]]+Stock[[#This Row],[CỔ TỨC BẰNG CỔ PHIẾU]]-Stock[[#This Row],[SỐ LƯỢNG BÁN]]</f>
        <v>0</v>
      </c>
      <c r="Y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 s="120">
        <f ca="1">IF(Stock[[#This Row],[NGÀY BÁN]]&gt;0,Stock[[#This Row],[NGÀY BÁN]]-Stock[[#This Row],[NGÀY MUA]]+1,IF(Stock[[#This Row],[NGÀY MUA]]=0,0,TODAY()-Stock[[#This Row],[NGÀY MUA]]+1))</f>
        <v>0</v>
      </c>
      <c r="AA65" s="123" t="str">
        <f>IFERROR(Stock[[#This Row],[CỔ TỨC TIỀN MẶT]]+Stock[[#This Row],[LÃI/(LỖ) TỪ BÁN CK
(auto-fill)]],"")</f>
        <v/>
      </c>
      <c r="AB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5" s="79"/>
      <c r="AE65" s="147" t="str">
        <f>IF(Stock[[#This Row],[TRẠNG THÁI
(auto-fill)]]="NẮM GIỮ",Stock[[#This Row],[GIÁ THỊ TRƯỜNG]]-Stock[[#This Row],[GIÁ MUA]],"")</f>
        <v/>
      </c>
      <c r="AF65" s="150" t="str">
        <f>IFERROR(Stock[[#This Row],[TĂNG/
(GIẢM )]]/Stock[[#This Row],[GIÁ MUA]],"")</f>
        <v/>
      </c>
      <c r="AG65" s="114" t="str">
        <f>IF(Stock[[#This Row],[GIÁ THỊ TRƯỜNG]]&gt;0,Stock[[#This Row],[GIÁ THỊ TRƯỜNG]]*Stock[[#This Row],[SỐ LƯỢNG CÒN LẠI
(auto-fill)]],"")</f>
        <v/>
      </c>
    </row>
    <row r="66" spans="2:33">
      <c r="B66" s="109" t="str">
        <f>IF(AND(Stock[[#This Row],[SỐ LƯỢNG MUA]]&gt;0,Stock[[#This Row],[SỐ LƯỢNG CÒN LẠI
(auto-fill)]]=0),"BÁN",
IF(AND(Stock[[#This Row],[SỐ LƯỢNG MUA]]&gt;0,Stock[[#This Row],[SỐ LƯỢNG CÒN LẠI
(auto-fill)]]&gt;0),"NẮM GIỮ",""))</f>
        <v/>
      </c>
      <c r="C66" s="110">
        <f t="shared" si="0"/>
        <v>53</v>
      </c>
      <c r="D66" s="75"/>
      <c r="E66" s="76"/>
      <c r="F66" s="168"/>
      <c r="G66" s="79"/>
      <c r="H66" s="80"/>
      <c r="I66" s="114" t="str">
        <f>IF(Stock[[#This Row],[SỐ LƯỢNG MUA]]&gt;0,Stock[[#This Row],[GIÁ MUA]]*Stock[[#This Row],[SỐ LƯỢNG MUA]]*$D$11,"")</f>
        <v/>
      </c>
      <c r="J66" s="87"/>
      <c r="K66" s="88"/>
      <c r="L66" s="116" t="str">
        <f>IF(Stock[[#This Row],[SỐ LƯỢNG MUA]]&gt;0,Stock[[#This Row],[GIÁ MUA]]*(1+Stock[[#This Row],[% TĂNG KỲ VỌNG_1]]),"")</f>
        <v/>
      </c>
      <c r="M66" s="88"/>
      <c r="N66" s="116" t="str">
        <f>IF(Stock[[#This Row],[SỐ LƯỢNG MUA]]&gt;0,Stock[[#This Row],[GIÁ MUA]]*(1+Stock[[#This Row],[% TĂNG KỲ VỌNG_2]]),"")</f>
        <v/>
      </c>
      <c r="O66" s="88"/>
      <c r="P66" s="116" t="str">
        <f>IF(Stock[[#This Row],[SỐ LƯỢNG MUA]]&gt;0,Stock[[#This Row],[GIÁ MUA]]*(1+Stock[[#This Row],[% GIẢM ĐỂ CẮT LỖ]]),"")</f>
        <v/>
      </c>
      <c r="Q66" s="103"/>
      <c r="R66" s="117" t="str">
        <f>IF(Stock[[#This Row],[CỔ TỨC TIỀN MẶT]]&gt;0,Stock[[#This Row],[CỔ TỨC TIỀN MẶT]]/(Stock[[#This Row],[GIÁ MUA]]*Stock[[#This Row],[SỐ LƯỢNG MUA]]),"")</f>
        <v/>
      </c>
      <c r="S66" s="103"/>
      <c r="T66" s="75"/>
      <c r="U66" s="93"/>
      <c r="V66" s="94"/>
      <c r="W66" s="120" t="str">
        <f>IF(Stock[[#This Row],[SỐ LƯỢNG BÁN]]&gt;0,Stock[[#This Row],[GIÁ BÁN]]*Stock[[#This Row],[SỐ LƯỢNG BÁN]]*$D$11+Stock[[#This Row],[GIÁ BÁN]]*Stock[[#This Row],[SỐ LƯỢNG BÁN]]*$D$12,"")</f>
        <v/>
      </c>
      <c r="X66" s="120">
        <f>Stock[[#This Row],[SỐ LƯỢNG MUA]]+Stock[[#This Row],[CỔ TỨC BẰNG CỔ PHIẾU]]-Stock[[#This Row],[SỐ LƯỢNG BÁN]]</f>
        <v>0</v>
      </c>
      <c r="Y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 s="120">
        <f ca="1">IF(Stock[[#This Row],[NGÀY BÁN]]&gt;0,Stock[[#This Row],[NGÀY BÁN]]-Stock[[#This Row],[NGÀY MUA]]+1,IF(Stock[[#This Row],[NGÀY MUA]]=0,0,TODAY()-Stock[[#This Row],[NGÀY MUA]]+1))</f>
        <v>0</v>
      </c>
      <c r="AA66" s="123" t="str">
        <f>IFERROR(Stock[[#This Row],[CỔ TỨC TIỀN MẶT]]+Stock[[#This Row],[LÃI/(LỖ) TỪ BÁN CK
(auto-fill)]],"")</f>
        <v/>
      </c>
      <c r="AB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6" s="79"/>
      <c r="AE66" s="147" t="str">
        <f>IF(Stock[[#This Row],[TRẠNG THÁI
(auto-fill)]]="NẮM GIỮ",Stock[[#This Row],[GIÁ THỊ TRƯỜNG]]-Stock[[#This Row],[GIÁ MUA]],"")</f>
        <v/>
      </c>
      <c r="AF66" s="150" t="str">
        <f>IFERROR(Stock[[#This Row],[TĂNG/
(GIẢM )]]/Stock[[#This Row],[GIÁ MUA]],"")</f>
        <v/>
      </c>
      <c r="AG66" s="114" t="str">
        <f>IF(Stock[[#This Row],[GIÁ THỊ TRƯỜNG]]&gt;0,Stock[[#This Row],[GIÁ THỊ TRƯỜNG]]*Stock[[#This Row],[SỐ LƯỢNG CÒN LẠI
(auto-fill)]],"")</f>
        <v/>
      </c>
    </row>
    <row r="67" spans="2:33">
      <c r="B67" s="109" t="str">
        <f>IF(AND(Stock[[#This Row],[SỐ LƯỢNG MUA]]&gt;0,Stock[[#This Row],[SỐ LƯỢNG CÒN LẠI
(auto-fill)]]=0),"BÁN",
IF(AND(Stock[[#This Row],[SỐ LƯỢNG MUA]]&gt;0,Stock[[#This Row],[SỐ LƯỢNG CÒN LẠI
(auto-fill)]]&gt;0),"NẮM GIỮ",""))</f>
        <v/>
      </c>
      <c r="C67" s="110">
        <f t="shared" si="0"/>
        <v>54</v>
      </c>
      <c r="D67" s="75"/>
      <c r="E67" s="76"/>
      <c r="F67" s="168"/>
      <c r="G67" s="79"/>
      <c r="H67" s="80"/>
      <c r="I67" s="114" t="str">
        <f>IF(Stock[[#This Row],[SỐ LƯỢNG MUA]]&gt;0,Stock[[#This Row],[GIÁ MUA]]*Stock[[#This Row],[SỐ LƯỢNG MUA]]*$D$11,"")</f>
        <v/>
      </c>
      <c r="J67" s="87"/>
      <c r="K67" s="88"/>
      <c r="L67" s="116" t="str">
        <f>IF(Stock[[#This Row],[SỐ LƯỢNG MUA]]&gt;0,Stock[[#This Row],[GIÁ MUA]]*(1+Stock[[#This Row],[% TĂNG KỲ VỌNG_1]]),"")</f>
        <v/>
      </c>
      <c r="M67" s="88"/>
      <c r="N67" s="116" t="str">
        <f>IF(Stock[[#This Row],[SỐ LƯỢNG MUA]]&gt;0,Stock[[#This Row],[GIÁ MUA]]*(1+Stock[[#This Row],[% TĂNG KỲ VỌNG_2]]),"")</f>
        <v/>
      </c>
      <c r="O67" s="88"/>
      <c r="P67" s="116" t="str">
        <f>IF(Stock[[#This Row],[SỐ LƯỢNG MUA]]&gt;0,Stock[[#This Row],[GIÁ MUA]]*(1+Stock[[#This Row],[% GIẢM ĐỂ CẮT LỖ]]),"")</f>
        <v/>
      </c>
      <c r="Q67" s="103"/>
      <c r="R67" s="117" t="str">
        <f>IF(Stock[[#This Row],[CỔ TỨC TIỀN MẶT]]&gt;0,Stock[[#This Row],[CỔ TỨC TIỀN MẶT]]/(Stock[[#This Row],[GIÁ MUA]]*Stock[[#This Row],[SỐ LƯỢNG MUA]]),"")</f>
        <v/>
      </c>
      <c r="S67" s="103"/>
      <c r="T67" s="75"/>
      <c r="U67" s="93"/>
      <c r="V67" s="94"/>
      <c r="W67" s="120" t="str">
        <f>IF(Stock[[#This Row],[SỐ LƯỢNG BÁN]]&gt;0,Stock[[#This Row],[GIÁ BÁN]]*Stock[[#This Row],[SỐ LƯỢNG BÁN]]*$D$11+Stock[[#This Row],[GIÁ BÁN]]*Stock[[#This Row],[SỐ LƯỢNG BÁN]]*$D$12,"")</f>
        <v/>
      </c>
      <c r="X67" s="120">
        <f>Stock[[#This Row],[SỐ LƯỢNG MUA]]+Stock[[#This Row],[CỔ TỨC BẰNG CỔ PHIẾU]]-Stock[[#This Row],[SỐ LƯỢNG BÁN]]</f>
        <v>0</v>
      </c>
      <c r="Y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 s="120">
        <f ca="1">IF(Stock[[#This Row],[NGÀY BÁN]]&gt;0,Stock[[#This Row],[NGÀY BÁN]]-Stock[[#This Row],[NGÀY MUA]]+1,IF(Stock[[#This Row],[NGÀY MUA]]=0,0,TODAY()-Stock[[#This Row],[NGÀY MUA]]+1))</f>
        <v>0</v>
      </c>
      <c r="AA67" s="123" t="str">
        <f>IFERROR(Stock[[#This Row],[CỔ TỨC TIỀN MẶT]]+Stock[[#This Row],[LÃI/(LỖ) TỪ BÁN CK
(auto-fill)]],"")</f>
        <v/>
      </c>
      <c r="AB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7" s="79"/>
      <c r="AE67" s="147" t="str">
        <f>IF(Stock[[#This Row],[TRẠNG THÁI
(auto-fill)]]="NẮM GIỮ",Stock[[#This Row],[GIÁ THỊ TRƯỜNG]]-Stock[[#This Row],[GIÁ MUA]],"")</f>
        <v/>
      </c>
      <c r="AF67" s="150" t="str">
        <f>IFERROR(Stock[[#This Row],[TĂNG/
(GIẢM )]]/Stock[[#This Row],[GIÁ MUA]],"")</f>
        <v/>
      </c>
      <c r="AG67" s="114" t="str">
        <f>IF(Stock[[#This Row],[GIÁ THỊ TRƯỜNG]]&gt;0,Stock[[#This Row],[GIÁ THỊ TRƯỜNG]]*Stock[[#This Row],[SỐ LƯỢNG CÒN LẠI
(auto-fill)]],"")</f>
        <v/>
      </c>
    </row>
    <row r="68" spans="2:33">
      <c r="B68" s="109" t="str">
        <f>IF(AND(Stock[[#This Row],[SỐ LƯỢNG MUA]]&gt;0,Stock[[#This Row],[SỐ LƯỢNG CÒN LẠI
(auto-fill)]]=0),"BÁN",
IF(AND(Stock[[#This Row],[SỐ LƯỢNG MUA]]&gt;0,Stock[[#This Row],[SỐ LƯỢNG CÒN LẠI
(auto-fill)]]&gt;0),"NẮM GIỮ",""))</f>
        <v/>
      </c>
      <c r="C68" s="110">
        <f t="shared" si="0"/>
        <v>55</v>
      </c>
      <c r="D68" s="75"/>
      <c r="E68" s="76"/>
      <c r="F68" s="168"/>
      <c r="G68" s="79"/>
      <c r="H68" s="80"/>
      <c r="I68" s="114" t="str">
        <f>IF(Stock[[#This Row],[SỐ LƯỢNG MUA]]&gt;0,Stock[[#This Row],[GIÁ MUA]]*Stock[[#This Row],[SỐ LƯỢNG MUA]]*$D$11,"")</f>
        <v/>
      </c>
      <c r="J68" s="87"/>
      <c r="K68" s="88"/>
      <c r="L68" s="116" t="str">
        <f>IF(Stock[[#This Row],[SỐ LƯỢNG MUA]]&gt;0,Stock[[#This Row],[GIÁ MUA]]*(1+Stock[[#This Row],[% TĂNG KỲ VỌNG_1]]),"")</f>
        <v/>
      </c>
      <c r="M68" s="88"/>
      <c r="N68" s="116" t="str">
        <f>IF(Stock[[#This Row],[SỐ LƯỢNG MUA]]&gt;0,Stock[[#This Row],[GIÁ MUA]]*(1+Stock[[#This Row],[% TĂNG KỲ VỌNG_2]]),"")</f>
        <v/>
      </c>
      <c r="O68" s="88"/>
      <c r="P68" s="116" t="str">
        <f>IF(Stock[[#This Row],[SỐ LƯỢNG MUA]]&gt;0,Stock[[#This Row],[GIÁ MUA]]*(1+Stock[[#This Row],[% GIẢM ĐỂ CẮT LỖ]]),"")</f>
        <v/>
      </c>
      <c r="Q68" s="103"/>
      <c r="R68" s="117" t="str">
        <f>IF(Stock[[#This Row],[CỔ TỨC TIỀN MẶT]]&gt;0,Stock[[#This Row],[CỔ TỨC TIỀN MẶT]]/(Stock[[#This Row],[GIÁ MUA]]*Stock[[#This Row],[SỐ LƯỢNG MUA]]),"")</f>
        <v/>
      </c>
      <c r="S68" s="103"/>
      <c r="T68" s="75"/>
      <c r="U68" s="93"/>
      <c r="V68" s="94"/>
      <c r="W68" s="120" t="str">
        <f>IF(Stock[[#This Row],[SỐ LƯỢNG BÁN]]&gt;0,Stock[[#This Row],[GIÁ BÁN]]*Stock[[#This Row],[SỐ LƯỢNG BÁN]]*$D$11+Stock[[#This Row],[GIÁ BÁN]]*Stock[[#This Row],[SỐ LƯỢNG BÁN]]*$D$12,"")</f>
        <v/>
      </c>
      <c r="X68" s="120">
        <f>Stock[[#This Row],[SỐ LƯỢNG MUA]]+Stock[[#This Row],[CỔ TỨC BẰNG CỔ PHIẾU]]-Stock[[#This Row],[SỐ LƯỢNG BÁN]]</f>
        <v>0</v>
      </c>
      <c r="Y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 s="120">
        <f ca="1">IF(Stock[[#This Row],[NGÀY BÁN]]&gt;0,Stock[[#This Row],[NGÀY BÁN]]-Stock[[#This Row],[NGÀY MUA]]+1,IF(Stock[[#This Row],[NGÀY MUA]]=0,0,TODAY()-Stock[[#This Row],[NGÀY MUA]]+1))</f>
        <v>0</v>
      </c>
      <c r="AA68" s="123" t="str">
        <f>IFERROR(Stock[[#This Row],[CỔ TỨC TIỀN MẶT]]+Stock[[#This Row],[LÃI/(LỖ) TỪ BÁN CK
(auto-fill)]],"")</f>
        <v/>
      </c>
      <c r="AB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8" s="79"/>
      <c r="AE68" s="147" t="str">
        <f>IF(Stock[[#This Row],[TRẠNG THÁI
(auto-fill)]]="NẮM GIỮ",Stock[[#This Row],[GIÁ THỊ TRƯỜNG]]-Stock[[#This Row],[GIÁ MUA]],"")</f>
        <v/>
      </c>
      <c r="AF68" s="150" t="str">
        <f>IFERROR(Stock[[#This Row],[TĂNG/
(GIẢM )]]/Stock[[#This Row],[GIÁ MUA]],"")</f>
        <v/>
      </c>
      <c r="AG68" s="114" t="str">
        <f>IF(Stock[[#This Row],[GIÁ THỊ TRƯỜNG]]&gt;0,Stock[[#This Row],[GIÁ THỊ TRƯỜNG]]*Stock[[#This Row],[SỐ LƯỢNG CÒN LẠI
(auto-fill)]],"")</f>
        <v/>
      </c>
    </row>
    <row r="69" spans="2:33">
      <c r="B69" s="109" t="str">
        <f>IF(AND(Stock[[#This Row],[SỐ LƯỢNG MUA]]&gt;0,Stock[[#This Row],[SỐ LƯỢNG CÒN LẠI
(auto-fill)]]=0),"BÁN",
IF(AND(Stock[[#This Row],[SỐ LƯỢNG MUA]]&gt;0,Stock[[#This Row],[SỐ LƯỢNG CÒN LẠI
(auto-fill)]]&gt;0),"NẮM GIỮ",""))</f>
        <v/>
      </c>
      <c r="C69" s="110">
        <f t="shared" si="0"/>
        <v>56</v>
      </c>
      <c r="D69" s="75"/>
      <c r="E69" s="76"/>
      <c r="F69" s="168"/>
      <c r="G69" s="79"/>
      <c r="H69" s="80"/>
      <c r="I69" s="114" t="str">
        <f>IF(Stock[[#This Row],[SỐ LƯỢNG MUA]]&gt;0,Stock[[#This Row],[GIÁ MUA]]*Stock[[#This Row],[SỐ LƯỢNG MUA]]*$D$11,"")</f>
        <v/>
      </c>
      <c r="J69" s="87"/>
      <c r="K69" s="88"/>
      <c r="L69" s="116" t="str">
        <f>IF(Stock[[#This Row],[SỐ LƯỢNG MUA]]&gt;0,Stock[[#This Row],[GIÁ MUA]]*(1+Stock[[#This Row],[% TĂNG KỲ VỌNG_1]]),"")</f>
        <v/>
      </c>
      <c r="M69" s="88"/>
      <c r="N69" s="116" t="str">
        <f>IF(Stock[[#This Row],[SỐ LƯỢNG MUA]]&gt;0,Stock[[#This Row],[GIÁ MUA]]*(1+Stock[[#This Row],[% TĂNG KỲ VỌNG_2]]),"")</f>
        <v/>
      </c>
      <c r="O69" s="88"/>
      <c r="P69" s="116" t="str">
        <f>IF(Stock[[#This Row],[SỐ LƯỢNG MUA]]&gt;0,Stock[[#This Row],[GIÁ MUA]]*(1+Stock[[#This Row],[% GIẢM ĐỂ CẮT LỖ]]),"")</f>
        <v/>
      </c>
      <c r="Q69" s="103"/>
      <c r="R69" s="117" t="str">
        <f>IF(Stock[[#This Row],[CỔ TỨC TIỀN MẶT]]&gt;0,Stock[[#This Row],[CỔ TỨC TIỀN MẶT]]/(Stock[[#This Row],[GIÁ MUA]]*Stock[[#This Row],[SỐ LƯỢNG MUA]]),"")</f>
        <v/>
      </c>
      <c r="S69" s="103"/>
      <c r="T69" s="75"/>
      <c r="U69" s="93"/>
      <c r="V69" s="94"/>
      <c r="W69" s="120" t="str">
        <f>IF(Stock[[#This Row],[SỐ LƯỢNG BÁN]]&gt;0,Stock[[#This Row],[GIÁ BÁN]]*Stock[[#This Row],[SỐ LƯỢNG BÁN]]*$D$11+Stock[[#This Row],[GIÁ BÁN]]*Stock[[#This Row],[SỐ LƯỢNG BÁN]]*$D$12,"")</f>
        <v/>
      </c>
      <c r="X69" s="120">
        <f>Stock[[#This Row],[SỐ LƯỢNG MUA]]+Stock[[#This Row],[CỔ TỨC BẰNG CỔ PHIẾU]]-Stock[[#This Row],[SỐ LƯỢNG BÁN]]</f>
        <v>0</v>
      </c>
      <c r="Y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 s="120">
        <f ca="1">IF(Stock[[#This Row],[NGÀY BÁN]]&gt;0,Stock[[#This Row],[NGÀY BÁN]]-Stock[[#This Row],[NGÀY MUA]]+1,IF(Stock[[#This Row],[NGÀY MUA]]=0,0,TODAY()-Stock[[#This Row],[NGÀY MUA]]+1))</f>
        <v>0</v>
      </c>
      <c r="AA69" s="123" t="str">
        <f>IFERROR(Stock[[#This Row],[CỔ TỨC TIỀN MẶT]]+Stock[[#This Row],[LÃI/(LỖ) TỪ BÁN CK
(auto-fill)]],"")</f>
        <v/>
      </c>
      <c r="AB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69" s="79"/>
      <c r="AE69" s="147" t="str">
        <f>IF(Stock[[#This Row],[TRẠNG THÁI
(auto-fill)]]="NẮM GIỮ",Stock[[#This Row],[GIÁ THỊ TRƯỜNG]]-Stock[[#This Row],[GIÁ MUA]],"")</f>
        <v/>
      </c>
      <c r="AF69" s="150" t="str">
        <f>IFERROR(Stock[[#This Row],[TĂNG/
(GIẢM )]]/Stock[[#This Row],[GIÁ MUA]],"")</f>
        <v/>
      </c>
      <c r="AG69" s="114" t="str">
        <f>IF(Stock[[#This Row],[GIÁ THỊ TRƯỜNG]]&gt;0,Stock[[#This Row],[GIÁ THỊ TRƯỜNG]]*Stock[[#This Row],[SỐ LƯỢNG CÒN LẠI
(auto-fill)]],"")</f>
        <v/>
      </c>
    </row>
    <row r="70" spans="2:33">
      <c r="B70" s="109" t="str">
        <f>IF(AND(Stock[[#This Row],[SỐ LƯỢNG MUA]]&gt;0,Stock[[#This Row],[SỐ LƯỢNG CÒN LẠI
(auto-fill)]]=0),"BÁN",
IF(AND(Stock[[#This Row],[SỐ LƯỢNG MUA]]&gt;0,Stock[[#This Row],[SỐ LƯỢNG CÒN LẠI
(auto-fill)]]&gt;0),"NẮM GIỮ",""))</f>
        <v/>
      </c>
      <c r="C70" s="110">
        <f t="shared" si="0"/>
        <v>57</v>
      </c>
      <c r="D70" s="75"/>
      <c r="E70" s="76"/>
      <c r="F70" s="168"/>
      <c r="G70" s="79"/>
      <c r="H70" s="80"/>
      <c r="I70" s="114" t="str">
        <f>IF(Stock[[#This Row],[SỐ LƯỢNG MUA]]&gt;0,Stock[[#This Row],[GIÁ MUA]]*Stock[[#This Row],[SỐ LƯỢNG MUA]]*$D$11,"")</f>
        <v/>
      </c>
      <c r="J70" s="87"/>
      <c r="K70" s="88"/>
      <c r="L70" s="116" t="str">
        <f>IF(Stock[[#This Row],[SỐ LƯỢNG MUA]]&gt;0,Stock[[#This Row],[GIÁ MUA]]*(1+Stock[[#This Row],[% TĂNG KỲ VỌNG_1]]),"")</f>
        <v/>
      </c>
      <c r="M70" s="88"/>
      <c r="N70" s="116" t="str">
        <f>IF(Stock[[#This Row],[SỐ LƯỢNG MUA]]&gt;0,Stock[[#This Row],[GIÁ MUA]]*(1+Stock[[#This Row],[% TĂNG KỲ VỌNG_2]]),"")</f>
        <v/>
      </c>
      <c r="O70" s="88"/>
      <c r="P70" s="116" t="str">
        <f>IF(Stock[[#This Row],[SỐ LƯỢNG MUA]]&gt;0,Stock[[#This Row],[GIÁ MUA]]*(1+Stock[[#This Row],[% GIẢM ĐỂ CẮT LỖ]]),"")</f>
        <v/>
      </c>
      <c r="Q70" s="103"/>
      <c r="R70" s="117" t="str">
        <f>IF(Stock[[#This Row],[CỔ TỨC TIỀN MẶT]]&gt;0,Stock[[#This Row],[CỔ TỨC TIỀN MẶT]]/(Stock[[#This Row],[GIÁ MUA]]*Stock[[#This Row],[SỐ LƯỢNG MUA]]),"")</f>
        <v/>
      </c>
      <c r="S70" s="103"/>
      <c r="T70" s="75"/>
      <c r="U70" s="93"/>
      <c r="V70" s="94"/>
      <c r="W70" s="120" t="str">
        <f>IF(Stock[[#This Row],[SỐ LƯỢNG BÁN]]&gt;0,Stock[[#This Row],[GIÁ BÁN]]*Stock[[#This Row],[SỐ LƯỢNG BÁN]]*$D$11+Stock[[#This Row],[GIÁ BÁN]]*Stock[[#This Row],[SỐ LƯỢNG BÁN]]*$D$12,"")</f>
        <v/>
      </c>
      <c r="X70" s="120">
        <f>Stock[[#This Row],[SỐ LƯỢNG MUA]]+Stock[[#This Row],[CỔ TỨC BẰNG CỔ PHIẾU]]-Stock[[#This Row],[SỐ LƯỢNG BÁN]]</f>
        <v>0</v>
      </c>
      <c r="Y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 s="120">
        <f ca="1">IF(Stock[[#This Row],[NGÀY BÁN]]&gt;0,Stock[[#This Row],[NGÀY BÁN]]-Stock[[#This Row],[NGÀY MUA]]+1,IF(Stock[[#This Row],[NGÀY MUA]]=0,0,TODAY()-Stock[[#This Row],[NGÀY MUA]]+1))</f>
        <v>0</v>
      </c>
      <c r="AA70" s="123" t="str">
        <f>IFERROR(Stock[[#This Row],[CỔ TỨC TIỀN MẶT]]+Stock[[#This Row],[LÃI/(LỖ) TỪ BÁN CK
(auto-fill)]],"")</f>
        <v/>
      </c>
      <c r="AB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0" s="79"/>
      <c r="AE70" s="147" t="str">
        <f>IF(Stock[[#This Row],[TRẠNG THÁI
(auto-fill)]]="NẮM GIỮ",Stock[[#This Row],[GIÁ THỊ TRƯỜNG]]-Stock[[#This Row],[GIÁ MUA]],"")</f>
        <v/>
      </c>
      <c r="AF70" s="150" t="str">
        <f>IFERROR(Stock[[#This Row],[TĂNG/
(GIẢM )]]/Stock[[#This Row],[GIÁ MUA]],"")</f>
        <v/>
      </c>
      <c r="AG70" s="114" t="str">
        <f>IF(Stock[[#This Row],[GIÁ THỊ TRƯỜNG]]&gt;0,Stock[[#This Row],[GIÁ THỊ TRƯỜNG]]*Stock[[#This Row],[SỐ LƯỢNG CÒN LẠI
(auto-fill)]],"")</f>
        <v/>
      </c>
    </row>
    <row r="71" spans="2:33">
      <c r="B71" s="109" t="str">
        <f>IF(AND(Stock[[#This Row],[SỐ LƯỢNG MUA]]&gt;0,Stock[[#This Row],[SỐ LƯỢNG CÒN LẠI
(auto-fill)]]=0),"BÁN",
IF(AND(Stock[[#This Row],[SỐ LƯỢNG MUA]]&gt;0,Stock[[#This Row],[SỐ LƯỢNG CÒN LẠI
(auto-fill)]]&gt;0),"NẮM GIỮ",""))</f>
        <v/>
      </c>
      <c r="C71" s="110">
        <f t="shared" si="0"/>
        <v>58</v>
      </c>
      <c r="D71" s="75"/>
      <c r="E71" s="76"/>
      <c r="F71" s="168"/>
      <c r="G71" s="79"/>
      <c r="H71" s="80"/>
      <c r="I71" s="114" t="str">
        <f>IF(Stock[[#This Row],[SỐ LƯỢNG MUA]]&gt;0,Stock[[#This Row],[GIÁ MUA]]*Stock[[#This Row],[SỐ LƯỢNG MUA]]*$D$11,"")</f>
        <v/>
      </c>
      <c r="J71" s="87"/>
      <c r="K71" s="88"/>
      <c r="L71" s="116" t="str">
        <f>IF(Stock[[#This Row],[SỐ LƯỢNG MUA]]&gt;0,Stock[[#This Row],[GIÁ MUA]]*(1+Stock[[#This Row],[% TĂNG KỲ VỌNG_1]]),"")</f>
        <v/>
      </c>
      <c r="M71" s="88"/>
      <c r="N71" s="116" t="str">
        <f>IF(Stock[[#This Row],[SỐ LƯỢNG MUA]]&gt;0,Stock[[#This Row],[GIÁ MUA]]*(1+Stock[[#This Row],[% TĂNG KỲ VỌNG_2]]),"")</f>
        <v/>
      </c>
      <c r="O71" s="88"/>
      <c r="P71" s="116" t="str">
        <f>IF(Stock[[#This Row],[SỐ LƯỢNG MUA]]&gt;0,Stock[[#This Row],[GIÁ MUA]]*(1+Stock[[#This Row],[% GIẢM ĐỂ CẮT LỖ]]),"")</f>
        <v/>
      </c>
      <c r="Q71" s="103"/>
      <c r="R71" s="117" t="str">
        <f>IF(Stock[[#This Row],[CỔ TỨC TIỀN MẶT]]&gt;0,Stock[[#This Row],[CỔ TỨC TIỀN MẶT]]/(Stock[[#This Row],[GIÁ MUA]]*Stock[[#This Row],[SỐ LƯỢNG MUA]]),"")</f>
        <v/>
      </c>
      <c r="S71" s="103"/>
      <c r="T71" s="75"/>
      <c r="U71" s="93"/>
      <c r="V71" s="94"/>
      <c r="W71" s="120" t="str">
        <f>IF(Stock[[#This Row],[SỐ LƯỢNG BÁN]]&gt;0,Stock[[#This Row],[GIÁ BÁN]]*Stock[[#This Row],[SỐ LƯỢNG BÁN]]*$D$11+Stock[[#This Row],[GIÁ BÁN]]*Stock[[#This Row],[SỐ LƯỢNG BÁN]]*$D$12,"")</f>
        <v/>
      </c>
      <c r="X71" s="120">
        <f>Stock[[#This Row],[SỐ LƯỢNG MUA]]+Stock[[#This Row],[CỔ TỨC BẰNG CỔ PHIẾU]]-Stock[[#This Row],[SỐ LƯỢNG BÁN]]</f>
        <v>0</v>
      </c>
      <c r="Y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 s="120">
        <f ca="1">IF(Stock[[#This Row],[NGÀY BÁN]]&gt;0,Stock[[#This Row],[NGÀY BÁN]]-Stock[[#This Row],[NGÀY MUA]]+1,IF(Stock[[#This Row],[NGÀY MUA]]=0,0,TODAY()-Stock[[#This Row],[NGÀY MUA]]+1))</f>
        <v>0</v>
      </c>
      <c r="AA71" s="123" t="str">
        <f>IFERROR(Stock[[#This Row],[CỔ TỨC TIỀN MẶT]]+Stock[[#This Row],[LÃI/(LỖ) TỪ BÁN CK
(auto-fill)]],"")</f>
        <v/>
      </c>
      <c r="AB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1" s="79"/>
      <c r="AE71" s="147" t="str">
        <f>IF(Stock[[#This Row],[TRẠNG THÁI
(auto-fill)]]="NẮM GIỮ",Stock[[#This Row],[GIÁ THỊ TRƯỜNG]]-Stock[[#This Row],[GIÁ MUA]],"")</f>
        <v/>
      </c>
      <c r="AF71" s="150" t="str">
        <f>IFERROR(Stock[[#This Row],[TĂNG/
(GIẢM )]]/Stock[[#This Row],[GIÁ MUA]],"")</f>
        <v/>
      </c>
      <c r="AG71" s="114" t="str">
        <f>IF(Stock[[#This Row],[GIÁ THỊ TRƯỜNG]]&gt;0,Stock[[#This Row],[GIÁ THỊ TRƯỜNG]]*Stock[[#This Row],[SỐ LƯỢNG CÒN LẠI
(auto-fill)]],"")</f>
        <v/>
      </c>
    </row>
    <row r="72" spans="2:33">
      <c r="B72" s="109" t="str">
        <f>IF(AND(Stock[[#This Row],[SỐ LƯỢNG MUA]]&gt;0,Stock[[#This Row],[SỐ LƯỢNG CÒN LẠI
(auto-fill)]]=0),"BÁN",
IF(AND(Stock[[#This Row],[SỐ LƯỢNG MUA]]&gt;0,Stock[[#This Row],[SỐ LƯỢNG CÒN LẠI
(auto-fill)]]&gt;0),"NẮM GIỮ",""))</f>
        <v/>
      </c>
      <c r="C72" s="110">
        <f t="shared" si="0"/>
        <v>59</v>
      </c>
      <c r="D72" s="75"/>
      <c r="E72" s="76"/>
      <c r="F72" s="168"/>
      <c r="G72" s="79"/>
      <c r="H72" s="80"/>
      <c r="I72" s="114" t="str">
        <f>IF(Stock[[#This Row],[SỐ LƯỢNG MUA]]&gt;0,Stock[[#This Row],[GIÁ MUA]]*Stock[[#This Row],[SỐ LƯỢNG MUA]]*$D$11,"")</f>
        <v/>
      </c>
      <c r="J72" s="87"/>
      <c r="K72" s="88"/>
      <c r="L72" s="116" t="str">
        <f>IF(Stock[[#This Row],[SỐ LƯỢNG MUA]]&gt;0,Stock[[#This Row],[GIÁ MUA]]*(1+Stock[[#This Row],[% TĂNG KỲ VỌNG_1]]),"")</f>
        <v/>
      </c>
      <c r="M72" s="88"/>
      <c r="N72" s="116" t="str">
        <f>IF(Stock[[#This Row],[SỐ LƯỢNG MUA]]&gt;0,Stock[[#This Row],[GIÁ MUA]]*(1+Stock[[#This Row],[% TĂNG KỲ VỌNG_2]]),"")</f>
        <v/>
      </c>
      <c r="O72" s="88"/>
      <c r="P72" s="116" t="str">
        <f>IF(Stock[[#This Row],[SỐ LƯỢNG MUA]]&gt;0,Stock[[#This Row],[GIÁ MUA]]*(1+Stock[[#This Row],[% GIẢM ĐỂ CẮT LỖ]]),"")</f>
        <v/>
      </c>
      <c r="Q72" s="103"/>
      <c r="R72" s="117" t="str">
        <f>IF(Stock[[#This Row],[CỔ TỨC TIỀN MẶT]]&gt;0,Stock[[#This Row],[CỔ TỨC TIỀN MẶT]]/(Stock[[#This Row],[GIÁ MUA]]*Stock[[#This Row],[SỐ LƯỢNG MUA]]),"")</f>
        <v/>
      </c>
      <c r="S72" s="103"/>
      <c r="T72" s="75"/>
      <c r="U72" s="93"/>
      <c r="V72" s="94"/>
      <c r="W72" s="120" t="str">
        <f>IF(Stock[[#This Row],[SỐ LƯỢNG BÁN]]&gt;0,Stock[[#This Row],[GIÁ BÁN]]*Stock[[#This Row],[SỐ LƯỢNG BÁN]]*$D$11+Stock[[#This Row],[GIÁ BÁN]]*Stock[[#This Row],[SỐ LƯỢNG BÁN]]*$D$12,"")</f>
        <v/>
      </c>
      <c r="X72" s="120">
        <f>Stock[[#This Row],[SỐ LƯỢNG MUA]]+Stock[[#This Row],[CỔ TỨC BẰNG CỔ PHIẾU]]-Stock[[#This Row],[SỐ LƯỢNG BÁN]]</f>
        <v>0</v>
      </c>
      <c r="Y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 s="120">
        <f ca="1">IF(Stock[[#This Row],[NGÀY BÁN]]&gt;0,Stock[[#This Row],[NGÀY BÁN]]-Stock[[#This Row],[NGÀY MUA]]+1,IF(Stock[[#This Row],[NGÀY MUA]]=0,0,TODAY()-Stock[[#This Row],[NGÀY MUA]]+1))</f>
        <v>0</v>
      </c>
      <c r="AA72" s="123" t="str">
        <f>IFERROR(Stock[[#This Row],[CỔ TỨC TIỀN MẶT]]+Stock[[#This Row],[LÃI/(LỖ) TỪ BÁN CK
(auto-fill)]],"")</f>
        <v/>
      </c>
      <c r="AB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2" s="79"/>
      <c r="AE72" s="147" t="str">
        <f>IF(Stock[[#This Row],[TRẠNG THÁI
(auto-fill)]]="NẮM GIỮ",Stock[[#This Row],[GIÁ THỊ TRƯỜNG]]-Stock[[#This Row],[GIÁ MUA]],"")</f>
        <v/>
      </c>
      <c r="AF72" s="150" t="str">
        <f>IFERROR(Stock[[#This Row],[TĂNG/
(GIẢM )]]/Stock[[#This Row],[GIÁ MUA]],"")</f>
        <v/>
      </c>
      <c r="AG72" s="114" t="str">
        <f>IF(Stock[[#This Row],[GIÁ THỊ TRƯỜNG]]&gt;0,Stock[[#This Row],[GIÁ THỊ TRƯỜNG]]*Stock[[#This Row],[SỐ LƯỢNG CÒN LẠI
(auto-fill)]],"")</f>
        <v/>
      </c>
    </row>
    <row r="73" spans="2:33">
      <c r="B73" s="109" t="str">
        <f>IF(AND(Stock[[#This Row],[SỐ LƯỢNG MUA]]&gt;0,Stock[[#This Row],[SỐ LƯỢNG CÒN LẠI
(auto-fill)]]=0),"BÁN",
IF(AND(Stock[[#This Row],[SỐ LƯỢNG MUA]]&gt;0,Stock[[#This Row],[SỐ LƯỢNG CÒN LẠI
(auto-fill)]]&gt;0),"NẮM GIỮ",""))</f>
        <v/>
      </c>
      <c r="C73" s="110">
        <f t="shared" si="0"/>
        <v>60</v>
      </c>
      <c r="D73" s="75"/>
      <c r="E73" s="76"/>
      <c r="F73" s="168"/>
      <c r="G73" s="79"/>
      <c r="H73" s="80"/>
      <c r="I73" s="114" t="str">
        <f>IF(Stock[[#This Row],[SỐ LƯỢNG MUA]]&gt;0,Stock[[#This Row],[GIÁ MUA]]*Stock[[#This Row],[SỐ LƯỢNG MUA]]*$D$11,"")</f>
        <v/>
      </c>
      <c r="J73" s="87"/>
      <c r="K73" s="88"/>
      <c r="L73" s="116" t="str">
        <f>IF(Stock[[#This Row],[SỐ LƯỢNG MUA]]&gt;0,Stock[[#This Row],[GIÁ MUA]]*(1+Stock[[#This Row],[% TĂNG KỲ VỌNG_1]]),"")</f>
        <v/>
      </c>
      <c r="M73" s="88"/>
      <c r="N73" s="116" t="str">
        <f>IF(Stock[[#This Row],[SỐ LƯỢNG MUA]]&gt;0,Stock[[#This Row],[GIÁ MUA]]*(1+Stock[[#This Row],[% TĂNG KỲ VỌNG_2]]),"")</f>
        <v/>
      </c>
      <c r="O73" s="88"/>
      <c r="P73" s="116" t="str">
        <f>IF(Stock[[#This Row],[SỐ LƯỢNG MUA]]&gt;0,Stock[[#This Row],[GIÁ MUA]]*(1+Stock[[#This Row],[% GIẢM ĐỂ CẮT LỖ]]),"")</f>
        <v/>
      </c>
      <c r="Q73" s="103"/>
      <c r="R73" s="117" t="str">
        <f>IF(Stock[[#This Row],[CỔ TỨC TIỀN MẶT]]&gt;0,Stock[[#This Row],[CỔ TỨC TIỀN MẶT]]/(Stock[[#This Row],[GIÁ MUA]]*Stock[[#This Row],[SỐ LƯỢNG MUA]]),"")</f>
        <v/>
      </c>
      <c r="S73" s="103"/>
      <c r="T73" s="75"/>
      <c r="U73" s="93"/>
      <c r="V73" s="94"/>
      <c r="W73" s="120" t="str">
        <f>IF(Stock[[#This Row],[SỐ LƯỢNG BÁN]]&gt;0,Stock[[#This Row],[GIÁ BÁN]]*Stock[[#This Row],[SỐ LƯỢNG BÁN]]*$D$11+Stock[[#This Row],[GIÁ BÁN]]*Stock[[#This Row],[SỐ LƯỢNG BÁN]]*$D$12,"")</f>
        <v/>
      </c>
      <c r="X73" s="120">
        <f>Stock[[#This Row],[SỐ LƯỢNG MUA]]+Stock[[#This Row],[CỔ TỨC BẰNG CỔ PHIẾU]]-Stock[[#This Row],[SỐ LƯỢNG BÁN]]</f>
        <v>0</v>
      </c>
      <c r="Y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 s="120">
        <f ca="1">IF(Stock[[#This Row],[NGÀY BÁN]]&gt;0,Stock[[#This Row],[NGÀY BÁN]]-Stock[[#This Row],[NGÀY MUA]]+1,IF(Stock[[#This Row],[NGÀY MUA]]=0,0,TODAY()-Stock[[#This Row],[NGÀY MUA]]+1))</f>
        <v>0</v>
      </c>
      <c r="AA73" s="123" t="str">
        <f>IFERROR(Stock[[#This Row],[CỔ TỨC TIỀN MẶT]]+Stock[[#This Row],[LÃI/(LỖ) TỪ BÁN CK
(auto-fill)]],"")</f>
        <v/>
      </c>
      <c r="AB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3" s="79"/>
      <c r="AE73" s="147" t="str">
        <f>IF(Stock[[#This Row],[TRẠNG THÁI
(auto-fill)]]="NẮM GIỮ",Stock[[#This Row],[GIÁ THỊ TRƯỜNG]]-Stock[[#This Row],[GIÁ MUA]],"")</f>
        <v/>
      </c>
      <c r="AF73" s="150" t="str">
        <f>IFERROR(Stock[[#This Row],[TĂNG/
(GIẢM )]]/Stock[[#This Row],[GIÁ MUA]],"")</f>
        <v/>
      </c>
      <c r="AG73" s="114" t="str">
        <f>IF(Stock[[#This Row],[GIÁ THỊ TRƯỜNG]]&gt;0,Stock[[#This Row],[GIÁ THỊ TRƯỜNG]]*Stock[[#This Row],[SỐ LƯỢNG CÒN LẠI
(auto-fill)]],"")</f>
        <v/>
      </c>
    </row>
    <row r="74" spans="2:33">
      <c r="B74" s="109" t="str">
        <f>IF(AND(Stock[[#This Row],[SỐ LƯỢNG MUA]]&gt;0,Stock[[#This Row],[SỐ LƯỢNG CÒN LẠI
(auto-fill)]]=0),"BÁN",
IF(AND(Stock[[#This Row],[SỐ LƯỢNG MUA]]&gt;0,Stock[[#This Row],[SỐ LƯỢNG CÒN LẠI
(auto-fill)]]&gt;0),"NẮM GIỮ",""))</f>
        <v/>
      </c>
      <c r="C74" s="110">
        <f t="shared" si="0"/>
        <v>61</v>
      </c>
      <c r="D74" s="75"/>
      <c r="E74" s="76"/>
      <c r="F74" s="168"/>
      <c r="G74" s="79"/>
      <c r="H74" s="80"/>
      <c r="I74" s="114" t="str">
        <f>IF(Stock[[#This Row],[SỐ LƯỢNG MUA]]&gt;0,Stock[[#This Row],[GIÁ MUA]]*Stock[[#This Row],[SỐ LƯỢNG MUA]]*$D$11,"")</f>
        <v/>
      </c>
      <c r="J74" s="87"/>
      <c r="K74" s="88"/>
      <c r="L74" s="116" t="str">
        <f>IF(Stock[[#This Row],[SỐ LƯỢNG MUA]]&gt;0,Stock[[#This Row],[GIÁ MUA]]*(1+Stock[[#This Row],[% TĂNG KỲ VỌNG_1]]),"")</f>
        <v/>
      </c>
      <c r="M74" s="88"/>
      <c r="N74" s="116" t="str">
        <f>IF(Stock[[#This Row],[SỐ LƯỢNG MUA]]&gt;0,Stock[[#This Row],[GIÁ MUA]]*(1+Stock[[#This Row],[% TĂNG KỲ VỌNG_2]]),"")</f>
        <v/>
      </c>
      <c r="O74" s="88"/>
      <c r="P74" s="116" t="str">
        <f>IF(Stock[[#This Row],[SỐ LƯỢNG MUA]]&gt;0,Stock[[#This Row],[GIÁ MUA]]*(1+Stock[[#This Row],[% GIẢM ĐỂ CẮT LỖ]]),"")</f>
        <v/>
      </c>
      <c r="Q74" s="103"/>
      <c r="R74" s="117" t="str">
        <f>IF(Stock[[#This Row],[CỔ TỨC TIỀN MẶT]]&gt;0,Stock[[#This Row],[CỔ TỨC TIỀN MẶT]]/(Stock[[#This Row],[GIÁ MUA]]*Stock[[#This Row],[SỐ LƯỢNG MUA]]),"")</f>
        <v/>
      </c>
      <c r="S74" s="103"/>
      <c r="T74" s="75"/>
      <c r="U74" s="93"/>
      <c r="V74" s="94"/>
      <c r="W74" s="120" t="str">
        <f>IF(Stock[[#This Row],[SỐ LƯỢNG BÁN]]&gt;0,Stock[[#This Row],[GIÁ BÁN]]*Stock[[#This Row],[SỐ LƯỢNG BÁN]]*$D$11+Stock[[#This Row],[GIÁ BÁN]]*Stock[[#This Row],[SỐ LƯỢNG BÁN]]*$D$12,"")</f>
        <v/>
      </c>
      <c r="X74" s="120">
        <f>Stock[[#This Row],[SỐ LƯỢNG MUA]]+Stock[[#This Row],[CỔ TỨC BẰNG CỔ PHIẾU]]-Stock[[#This Row],[SỐ LƯỢNG BÁN]]</f>
        <v>0</v>
      </c>
      <c r="Y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 s="120">
        <f ca="1">IF(Stock[[#This Row],[NGÀY BÁN]]&gt;0,Stock[[#This Row],[NGÀY BÁN]]-Stock[[#This Row],[NGÀY MUA]]+1,IF(Stock[[#This Row],[NGÀY MUA]]=0,0,TODAY()-Stock[[#This Row],[NGÀY MUA]]+1))</f>
        <v>0</v>
      </c>
      <c r="AA74" s="123" t="str">
        <f>IFERROR(Stock[[#This Row],[CỔ TỨC TIỀN MẶT]]+Stock[[#This Row],[LÃI/(LỖ) TỪ BÁN CK
(auto-fill)]],"")</f>
        <v/>
      </c>
      <c r="AB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4" s="79"/>
      <c r="AE74" s="147" t="str">
        <f>IF(Stock[[#This Row],[TRẠNG THÁI
(auto-fill)]]="NẮM GIỮ",Stock[[#This Row],[GIÁ THỊ TRƯỜNG]]-Stock[[#This Row],[GIÁ MUA]],"")</f>
        <v/>
      </c>
      <c r="AF74" s="150" t="str">
        <f>IFERROR(Stock[[#This Row],[TĂNG/
(GIẢM )]]/Stock[[#This Row],[GIÁ MUA]],"")</f>
        <v/>
      </c>
      <c r="AG74" s="114" t="str">
        <f>IF(Stock[[#This Row],[GIÁ THỊ TRƯỜNG]]&gt;0,Stock[[#This Row],[GIÁ THỊ TRƯỜNG]]*Stock[[#This Row],[SỐ LƯỢNG CÒN LẠI
(auto-fill)]],"")</f>
        <v/>
      </c>
    </row>
    <row r="75" spans="2:33">
      <c r="B75" s="109" t="str">
        <f>IF(AND(Stock[[#This Row],[SỐ LƯỢNG MUA]]&gt;0,Stock[[#This Row],[SỐ LƯỢNG CÒN LẠI
(auto-fill)]]=0),"BÁN",
IF(AND(Stock[[#This Row],[SỐ LƯỢNG MUA]]&gt;0,Stock[[#This Row],[SỐ LƯỢNG CÒN LẠI
(auto-fill)]]&gt;0),"NẮM GIỮ",""))</f>
        <v/>
      </c>
      <c r="C75" s="110">
        <f t="shared" si="0"/>
        <v>62</v>
      </c>
      <c r="D75" s="75"/>
      <c r="E75" s="76"/>
      <c r="F75" s="168"/>
      <c r="G75" s="79"/>
      <c r="H75" s="80"/>
      <c r="I75" s="114" t="str">
        <f>IF(Stock[[#This Row],[SỐ LƯỢNG MUA]]&gt;0,Stock[[#This Row],[GIÁ MUA]]*Stock[[#This Row],[SỐ LƯỢNG MUA]]*$D$11,"")</f>
        <v/>
      </c>
      <c r="J75" s="87"/>
      <c r="K75" s="88"/>
      <c r="L75" s="116" t="str">
        <f>IF(Stock[[#This Row],[SỐ LƯỢNG MUA]]&gt;0,Stock[[#This Row],[GIÁ MUA]]*(1+Stock[[#This Row],[% TĂNG KỲ VỌNG_1]]),"")</f>
        <v/>
      </c>
      <c r="M75" s="88"/>
      <c r="N75" s="116" t="str">
        <f>IF(Stock[[#This Row],[SỐ LƯỢNG MUA]]&gt;0,Stock[[#This Row],[GIÁ MUA]]*(1+Stock[[#This Row],[% TĂNG KỲ VỌNG_2]]),"")</f>
        <v/>
      </c>
      <c r="O75" s="88"/>
      <c r="P75" s="116" t="str">
        <f>IF(Stock[[#This Row],[SỐ LƯỢNG MUA]]&gt;0,Stock[[#This Row],[GIÁ MUA]]*(1+Stock[[#This Row],[% GIẢM ĐỂ CẮT LỖ]]),"")</f>
        <v/>
      </c>
      <c r="Q75" s="103"/>
      <c r="R75" s="117" t="str">
        <f>IF(Stock[[#This Row],[CỔ TỨC TIỀN MẶT]]&gt;0,Stock[[#This Row],[CỔ TỨC TIỀN MẶT]]/(Stock[[#This Row],[GIÁ MUA]]*Stock[[#This Row],[SỐ LƯỢNG MUA]]),"")</f>
        <v/>
      </c>
      <c r="S75" s="103"/>
      <c r="T75" s="75"/>
      <c r="U75" s="93"/>
      <c r="V75" s="94"/>
      <c r="W75" s="120" t="str">
        <f>IF(Stock[[#This Row],[SỐ LƯỢNG BÁN]]&gt;0,Stock[[#This Row],[GIÁ BÁN]]*Stock[[#This Row],[SỐ LƯỢNG BÁN]]*$D$11+Stock[[#This Row],[GIÁ BÁN]]*Stock[[#This Row],[SỐ LƯỢNG BÁN]]*$D$12,"")</f>
        <v/>
      </c>
      <c r="X75" s="120">
        <f>Stock[[#This Row],[SỐ LƯỢNG MUA]]+Stock[[#This Row],[CỔ TỨC BẰNG CỔ PHIẾU]]-Stock[[#This Row],[SỐ LƯỢNG BÁN]]</f>
        <v>0</v>
      </c>
      <c r="Y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 s="120">
        <f ca="1">IF(Stock[[#This Row],[NGÀY BÁN]]&gt;0,Stock[[#This Row],[NGÀY BÁN]]-Stock[[#This Row],[NGÀY MUA]]+1,IF(Stock[[#This Row],[NGÀY MUA]]=0,0,TODAY()-Stock[[#This Row],[NGÀY MUA]]+1))</f>
        <v>0</v>
      </c>
      <c r="AA75" s="123" t="str">
        <f>IFERROR(Stock[[#This Row],[CỔ TỨC TIỀN MẶT]]+Stock[[#This Row],[LÃI/(LỖ) TỪ BÁN CK
(auto-fill)]],"")</f>
        <v/>
      </c>
      <c r="AB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5" s="79"/>
      <c r="AE75" s="147" t="str">
        <f>IF(Stock[[#This Row],[TRẠNG THÁI
(auto-fill)]]="NẮM GIỮ",Stock[[#This Row],[GIÁ THỊ TRƯỜNG]]-Stock[[#This Row],[GIÁ MUA]],"")</f>
        <v/>
      </c>
      <c r="AF75" s="150" t="str">
        <f>IFERROR(Stock[[#This Row],[TĂNG/
(GIẢM )]]/Stock[[#This Row],[GIÁ MUA]],"")</f>
        <v/>
      </c>
      <c r="AG75" s="114" t="str">
        <f>IF(Stock[[#This Row],[GIÁ THỊ TRƯỜNG]]&gt;0,Stock[[#This Row],[GIÁ THỊ TRƯỜNG]]*Stock[[#This Row],[SỐ LƯỢNG CÒN LẠI
(auto-fill)]],"")</f>
        <v/>
      </c>
    </row>
    <row r="76" spans="2:33">
      <c r="B76" s="109" t="str">
        <f>IF(AND(Stock[[#This Row],[SỐ LƯỢNG MUA]]&gt;0,Stock[[#This Row],[SỐ LƯỢNG CÒN LẠI
(auto-fill)]]=0),"BÁN",
IF(AND(Stock[[#This Row],[SỐ LƯỢNG MUA]]&gt;0,Stock[[#This Row],[SỐ LƯỢNG CÒN LẠI
(auto-fill)]]&gt;0),"NẮM GIỮ",""))</f>
        <v/>
      </c>
      <c r="C76" s="110">
        <f t="shared" si="0"/>
        <v>63</v>
      </c>
      <c r="D76" s="75"/>
      <c r="E76" s="76"/>
      <c r="F76" s="168"/>
      <c r="G76" s="79"/>
      <c r="H76" s="80"/>
      <c r="I76" s="114" t="str">
        <f>IF(Stock[[#This Row],[SỐ LƯỢNG MUA]]&gt;0,Stock[[#This Row],[GIÁ MUA]]*Stock[[#This Row],[SỐ LƯỢNG MUA]]*$D$11,"")</f>
        <v/>
      </c>
      <c r="J76" s="87"/>
      <c r="K76" s="88"/>
      <c r="L76" s="116" t="str">
        <f>IF(Stock[[#This Row],[SỐ LƯỢNG MUA]]&gt;0,Stock[[#This Row],[GIÁ MUA]]*(1+Stock[[#This Row],[% TĂNG KỲ VỌNG_1]]),"")</f>
        <v/>
      </c>
      <c r="M76" s="88"/>
      <c r="N76" s="116" t="str">
        <f>IF(Stock[[#This Row],[SỐ LƯỢNG MUA]]&gt;0,Stock[[#This Row],[GIÁ MUA]]*(1+Stock[[#This Row],[% TĂNG KỲ VỌNG_2]]),"")</f>
        <v/>
      </c>
      <c r="O76" s="88"/>
      <c r="P76" s="116" t="str">
        <f>IF(Stock[[#This Row],[SỐ LƯỢNG MUA]]&gt;0,Stock[[#This Row],[GIÁ MUA]]*(1+Stock[[#This Row],[% GIẢM ĐỂ CẮT LỖ]]),"")</f>
        <v/>
      </c>
      <c r="Q76" s="103"/>
      <c r="R76" s="117" t="str">
        <f>IF(Stock[[#This Row],[CỔ TỨC TIỀN MẶT]]&gt;0,Stock[[#This Row],[CỔ TỨC TIỀN MẶT]]/(Stock[[#This Row],[GIÁ MUA]]*Stock[[#This Row],[SỐ LƯỢNG MUA]]),"")</f>
        <v/>
      </c>
      <c r="S76" s="103"/>
      <c r="T76" s="75"/>
      <c r="U76" s="93"/>
      <c r="V76" s="94"/>
      <c r="W76" s="120" t="str">
        <f>IF(Stock[[#This Row],[SỐ LƯỢNG BÁN]]&gt;0,Stock[[#This Row],[GIÁ BÁN]]*Stock[[#This Row],[SỐ LƯỢNG BÁN]]*$D$11+Stock[[#This Row],[GIÁ BÁN]]*Stock[[#This Row],[SỐ LƯỢNG BÁN]]*$D$12,"")</f>
        <v/>
      </c>
      <c r="X76" s="120">
        <f>Stock[[#This Row],[SỐ LƯỢNG MUA]]+Stock[[#This Row],[CỔ TỨC BẰNG CỔ PHIẾU]]-Stock[[#This Row],[SỐ LƯỢNG BÁN]]</f>
        <v>0</v>
      </c>
      <c r="Y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 s="120">
        <f ca="1">IF(Stock[[#This Row],[NGÀY BÁN]]&gt;0,Stock[[#This Row],[NGÀY BÁN]]-Stock[[#This Row],[NGÀY MUA]]+1,IF(Stock[[#This Row],[NGÀY MUA]]=0,0,TODAY()-Stock[[#This Row],[NGÀY MUA]]+1))</f>
        <v>0</v>
      </c>
      <c r="AA76" s="123" t="str">
        <f>IFERROR(Stock[[#This Row],[CỔ TỨC TIỀN MẶT]]+Stock[[#This Row],[LÃI/(LỖ) TỪ BÁN CK
(auto-fill)]],"")</f>
        <v/>
      </c>
      <c r="AB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6" s="79"/>
      <c r="AE76" s="147" t="str">
        <f>IF(Stock[[#This Row],[TRẠNG THÁI
(auto-fill)]]="NẮM GIỮ",Stock[[#This Row],[GIÁ THỊ TRƯỜNG]]-Stock[[#This Row],[GIÁ MUA]],"")</f>
        <v/>
      </c>
      <c r="AF76" s="150" t="str">
        <f>IFERROR(Stock[[#This Row],[TĂNG/
(GIẢM )]]/Stock[[#This Row],[GIÁ MUA]],"")</f>
        <v/>
      </c>
      <c r="AG76" s="114" t="str">
        <f>IF(Stock[[#This Row],[GIÁ THỊ TRƯỜNG]]&gt;0,Stock[[#This Row],[GIÁ THỊ TRƯỜNG]]*Stock[[#This Row],[SỐ LƯỢNG CÒN LẠI
(auto-fill)]],"")</f>
        <v/>
      </c>
    </row>
    <row r="77" spans="2:33">
      <c r="B77" s="109" t="str">
        <f>IF(AND(Stock[[#This Row],[SỐ LƯỢNG MUA]]&gt;0,Stock[[#This Row],[SỐ LƯỢNG CÒN LẠI
(auto-fill)]]=0),"BÁN",
IF(AND(Stock[[#This Row],[SỐ LƯỢNG MUA]]&gt;0,Stock[[#This Row],[SỐ LƯỢNG CÒN LẠI
(auto-fill)]]&gt;0),"NẮM GIỮ",""))</f>
        <v/>
      </c>
      <c r="C77" s="110">
        <f t="shared" si="0"/>
        <v>64</v>
      </c>
      <c r="D77" s="75"/>
      <c r="E77" s="76"/>
      <c r="F77" s="168"/>
      <c r="G77" s="79"/>
      <c r="H77" s="80"/>
      <c r="I77" s="114" t="str">
        <f>IF(Stock[[#This Row],[SỐ LƯỢNG MUA]]&gt;0,Stock[[#This Row],[GIÁ MUA]]*Stock[[#This Row],[SỐ LƯỢNG MUA]]*$D$11,"")</f>
        <v/>
      </c>
      <c r="J77" s="87"/>
      <c r="K77" s="88"/>
      <c r="L77" s="116" t="str">
        <f>IF(Stock[[#This Row],[SỐ LƯỢNG MUA]]&gt;0,Stock[[#This Row],[GIÁ MUA]]*(1+Stock[[#This Row],[% TĂNG KỲ VỌNG_1]]),"")</f>
        <v/>
      </c>
      <c r="M77" s="88"/>
      <c r="N77" s="116" t="str">
        <f>IF(Stock[[#This Row],[SỐ LƯỢNG MUA]]&gt;0,Stock[[#This Row],[GIÁ MUA]]*(1+Stock[[#This Row],[% TĂNG KỲ VỌNG_2]]),"")</f>
        <v/>
      </c>
      <c r="O77" s="88"/>
      <c r="P77" s="116" t="str">
        <f>IF(Stock[[#This Row],[SỐ LƯỢNG MUA]]&gt;0,Stock[[#This Row],[GIÁ MUA]]*(1+Stock[[#This Row],[% GIẢM ĐỂ CẮT LỖ]]),"")</f>
        <v/>
      </c>
      <c r="Q77" s="103"/>
      <c r="R77" s="117" t="str">
        <f>IF(Stock[[#This Row],[CỔ TỨC TIỀN MẶT]]&gt;0,Stock[[#This Row],[CỔ TỨC TIỀN MẶT]]/(Stock[[#This Row],[GIÁ MUA]]*Stock[[#This Row],[SỐ LƯỢNG MUA]]),"")</f>
        <v/>
      </c>
      <c r="S77" s="103"/>
      <c r="T77" s="75"/>
      <c r="U77" s="93"/>
      <c r="V77" s="94"/>
      <c r="W77" s="120" t="str">
        <f>IF(Stock[[#This Row],[SỐ LƯỢNG BÁN]]&gt;0,Stock[[#This Row],[GIÁ BÁN]]*Stock[[#This Row],[SỐ LƯỢNG BÁN]]*$D$11+Stock[[#This Row],[GIÁ BÁN]]*Stock[[#This Row],[SỐ LƯỢNG BÁN]]*$D$12,"")</f>
        <v/>
      </c>
      <c r="X77" s="120">
        <f>Stock[[#This Row],[SỐ LƯỢNG MUA]]+Stock[[#This Row],[CỔ TỨC BẰNG CỔ PHIẾU]]-Stock[[#This Row],[SỐ LƯỢNG BÁN]]</f>
        <v>0</v>
      </c>
      <c r="Y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 s="120">
        <f ca="1">IF(Stock[[#This Row],[NGÀY BÁN]]&gt;0,Stock[[#This Row],[NGÀY BÁN]]-Stock[[#This Row],[NGÀY MUA]]+1,IF(Stock[[#This Row],[NGÀY MUA]]=0,0,TODAY()-Stock[[#This Row],[NGÀY MUA]]+1))</f>
        <v>0</v>
      </c>
      <c r="AA77" s="123" t="str">
        <f>IFERROR(Stock[[#This Row],[CỔ TỨC TIỀN MẶT]]+Stock[[#This Row],[LÃI/(LỖ) TỪ BÁN CK
(auto-fill)]],"")</f>
        <v/>
      </c>
      <c r="AB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7" s="79"/>
      <c r="AE77" s="147" t="str">
        <f>IF(Stock[[#This Row],[TRẠNG THÁI
(auto-fill)]]="NẮM GIỮ",Stock[[#This Row],[GIÁ THỊ TRƯỜNG]]-Stock[[#This Row],[GIÁ MUA]],"")</f>
        <v/>
      </c>
      <c r="AF77" s="150" t="str">
        <f>IFERROR(Stock[[#This Row],[TĂNG/
(GIẢM )]]/Stock[[#This Row],[GIÁ MUA]],"")</f>
        <v/>
      </c>
      <c r="AG77" s="114" t="str">
        <f>IF(Stock[[#This Row],[GIÁ THỊ TRƯỜNG]]&gt;0,Stock[[#This Row],[GIÁ THỊ TRƯỜNG]]*Stock[[#This Row],[SỐ LƯỢNG CÒN LẠI
(auto-fill)]],"")</f>
        <v/>
      </c>
    </row>
    <row r="78" spans="2:33">
      <c r="B78" s="109" t="str">
        <f>IF(AND(Stock[[#This Row],[SỐ LƯỢNG MUA]]&gt;0,Stock[[#This Row],[SỐ LƯỢNG CÒN LẠI
(auto-fill)]]=0),"BÁN",
IF(AND(Stock[[#This Row],[SỐ LƯỢNG MUA]]&gt;0,Stock[[#This Row],[SỐ LƯỢNG CÒN LẠI
(auto-fill)]]&gt;0),"NẮM GIỮ",""))</f>
        <v/>
      </c>
      <c r="C78" s="110">
        <f t="shared" si="0"/>
        <v>65</v>
      </c>
      <c r="D78" s="75"/>
      <c r="E78" s="76"/>
      <c r="F78" s="168"/>
      <c r="G78" s="79"/>
      <c r="H78" s="80"/>
      <c r="I78" s="114" t="str">
        <f>IF(Stock[[#This Row],[SỐ LƯỢNG MUA]]&gt;0,Stock[[#This Row],[GIÁ MUA]]*Stock[[#This Row],[SỐ LƯỢNG MUA]]*$D$11,"")</f>
        <v/>
      </c>
      <c r="J78" s="87"/>
      <c r="K78" s="88"/>
      <c r="L78" s="116" t="str">
        <f>IF(Stock[[#This Row],[SỐ LƯỢNG MUA]]&gt;0,Stock[[#This Row],[GIÁ MUA]]*(1+Stock[[#This Row],[% TĂNG KỲ VỌNG_1]]),"")</f>
        <v/>
      </c>
      <c r="M78" s="88"/>
      <c r="N78" s="116" t="str">
        <f>IF(Stock[[#This Row],[SỐ LƯỢNG MUA]]&gt;0,Stock[[#This Row],[GIÁ MUA]]*(1+Stock[[#This Row],[% TĂNG KỲ VỌNG_2]]),"")</f>
        <v/>
      </c>
      <c r="O78" s="88"/>
      <c r="P78" s="116" t="str">
        <f>IF(Stock[[#This Row],[SỐ LƯỢNG MUA]]&gt;0,Stock[[#This Row],[GIÁ MUA]]*(1+Stock[[#This Row],[% GIẢM ĐỂ CẮT LỖ]]),"")</f>
        <v/>
      </c>
      <c r="Q78" s="103"/>
      <c r="R78" s="117" t="str">
        <f>IF(Stock[[#This Row],[CỔ TỨC TIỀN MẶT]]&gt;0,Stock[[#This Row],[CỔ TỨC TIỀN MẶT]]/(Stock[[#This Row],[GIÁ MUA]]*Stock[[#This Row],[SỐ LƯỢNG MUA]]),"")</f>
        <v/>
      </c>
      <c r="S78" s="103"/>
      <c r="T78" s="75"/>
      <c r="U78" s="93"/>
      <c r="V78" s="94"/>
      <c r="W78" s="120" t="str">
        <f>IF(Stock[[#This Row],[SỐ LƯỢNG BÁN]]&gt;0,Stock[[#This Row],[GIÁ BÁN]]*Stock[[#This Row],[SỐ LƯỢNG BÁN]]*$D$11+Stock[[#This Row],[GIÁ BÁN]]*Stock[[#This Row],[SỐ LƯỢNG BÁN]]*$D$12,"")</f>
        <v/>
      </c>
      <c r="X78" s="120">
        <f>Stock[[#This Row],[SỐ LƯỢNG MUA]]+Stock[[#This Row],[CỔ TỨC BẰNG CỔ PHIẾU]]-Stock[[#This Row],[SỐ LƯỢNG BÁN]]</f>
        <v>0</v>
      </c>
      <c r="Y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 s="120">
        <f ca="1">IF(Stock[[#This Row],[NGÀY BÁN]]&gt;0,Stock[[#This Row],[NGÀY BÁN]]-Stock[[#This Row],[NGÀY MUA]]+1,IF(Stock[[#This Row],[NGÀY MUA]]=0,0,TODAY()-Stock[[#This Row],[NGÀY MUA]]+1))</f>
        <v>0</v>
      </c>
      <c r="AA78" s="123" t="str">
        <f>IFERROR(Stock[[#This Row],[CỔ TỨC TIỀN MẶT]]+Stock[[#This Row],[LÃI/(LỖ) TỪ BÁN CK
(auto-fill)]],"")</f>
        <v/>
      </c>
      <c r="AB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8" s="79"/>
      <c r="AE78" s="147" t="str">
        <f>IF(Stock[[#This Row],[TRẠNG THÁI
(auto-fill)]]="NẮM GIỮ",Stock[[#This Row],[GIÁ THỊ TRƯỜNG]]-Stock[[#This Row],[GIÁ MUA]],"")</f>
        <v/>
      </c>
      <c r="AF78" s="150" t="str">
        <f>IFERROR(Stock[[#This Row],[TĂNG/
(GIẢM )]]/Stock[[#This Row],[GIÁ MUA]],"")</f>
        <v/>
      </c>
      <c r="AG78" s="114" t="str">
        <f>IF(Stock[[#This Row],[GIÁ THỊ TRƯỜNG]]&gt;0,Stock[[#This Row],[GIÁ THỊ TRƯỜNG]]*Stock[[#This Row],[SỐ LƯỢNG CÒN LẠI
(auto-fill)]],"")</f>
        <v/>
      </c>
    </row>
    <row r="79" spans="2:33">
      <c r="B79" s="109" t="str">
        <f>IF(AND(Stock[[#This Row],[SỐ LƯỢNG MUA]]&gt;0,Stock[[#This Row],[SỐ LƯỢNG CÒN LẠI
(auto-fill)]]=0),"BÁN",
IF(AND(Stock[[#This Row],[SỐ LƯỢNG MUA]]&gt;0,Stock[[#This Row],[SỐ LƯỢNG CÒN LẠI
(auto-fill)]]&gt;0),"NẮM GIỮ",""))</f>
        <v/>
      </c>
      <c r="C79" s="110">
        <f t="shared" si="0"/>
        <v>66</v>
      </c>
      <c r="D79" s="75"/>
      <c r="E79" s="76"/>
      <c r="F79" s="168"/>
      <c r="G79" s="79"/>
      <c r="H79" s="80"/>
      <c r="I79" s="114" t="str">
        <f>IF(Stock[[#This Row],[SỐ LƯỢNG MUA]]&gt;0,Stock[[#This Row],[GIÁ MUA]]*Stock[[#This Row],[SỐ LƯỢNG MUA]]*$D$11,"")</f>
        <v/>
      </c>
      <c r="J79" s="87"/>
      <c r="K79" s="88"/>
      <c r="L79" s="116" t="str">
        <f>IF(Stock[[#This Row],[SỐ LƯỢNG MUA]]&gt;0,Stock[[#This Row],[GIÁ MUA]]*(1+Stock[[#This Row],[% TĂNG KỲ VỌNG_1]]),"")</f>
        <v/>
      </c>
      <c r="M79" s="88"/>
      <c r="N79" s="116" t="str">
        <f>IF(Stock[[#This Row],[SỐ LƯỢNG MUA]]&gt;0,Stock[[#This Row],[GIÁ MUA]]*(1+Stock[[#This Row],[% TĂNG KỲ VỌNG_2]]),"")</f>
        <v/>
      </c>
      <c r="O79" s="88"/>
      <c r="P79" s="116" t="str">
        <f>IF(Stock[[#This Row],[SỐ LƯỢNG MUA]]&gt;0,Stock[[#This Row],[GIÁ MUA]]*(1+Stock[[#This Row],[% GIẢM ĐỂ CẮT LỖ]]),"")</f>
        <v/>
      </c>
      <c r="Q79" s="103"/>
      <c r="R79" s="117" t="str">
        <f>IF(Stock[[#This Row],[CỔ TỨC TIỀN MẶT]]&gt;0,Stock[[#This Row],[CỔ TỨC TIỀN MẶT]]/(Stock[[#This Row],[GIÁ MUA]]*Stock[[#This Row],[SỐ LƯỢNG MUA]]),"")</f>
        <v/>
      </c>
      <c r="S79" s="103"/>
      <c r="T79" s="75"/>
      <c r="U79" s="93"/>
      <c r="V79" s="94"/>
      <c r="W79" s="120" t="str">
        <f>IF(Stock[[#This Row],[SỐ LƯỢNG BÁN]]&gt;0,Stock[[#This Row],[GIÁ BÁN]]*Stock[[#This Row],[SỐ LƯỢNG BÁN]]*$D$11+Stock[[#This Row],[GIÁ BÁN]]*Stock[[#This Row],[SỐ LƯỢNG BÁN]]*$D$12,"")</f>
        <v/>
      </c>
      <c r="X79" s="120">
        <f>Stock[[#This Row],[SỐ LƯỢNG MUA]]+Stock[[#This Row],[CỔ TỨC BẰNG CỔ PHIẾU]]-Stock[[#This Row],[SỐ LƯỢNG BÁN]]</f>
        <v>0</v>
      </c>
      <c r="Y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 s="120">
        <f ca="1">IF(Stock[[#This Row],[NGÀY BÁN]]&gt;0,Stock[[#This Row],[NGÀY BÁN]]-Stock[[#This Row],[NGÀY MUA]]+1,IF(Stock[[#This Row],[NGÀY MUA]]=0,0,TODAY()-Stock[[#This Row],[NGÀY MUA]]+1))</f>
        <v>0</v>
      </c>
      <c r="AA79" s="123" t="str">
        <f>IFERROR(Stock[[#This Row],[CỔ TỨC TIỀN MẶT]]+Stock[[#This Row],[LÃI/(LỖ) TỪ BÁN CK
(auto-fill)]],"")</f>
        <v/>
      </c>
      <c r="AB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79" s="79"/>
      <c r="AE79" s="147" t="str">
        <f>IF(Stock[[#This Row],[TRẠNG THÁI
(auto-fill)]]="NẮM GIỮ",Stock[[#This Row],[GIÁ THỊ TRƯỜNG]]-Stock[[#This Row],[GIÁ MUA]],"")</f>
        <v/>
      </c>
      <c r="AF79" s="150" t="str">
        <f>IFERROR(Stock[[#This Row],[TĂNG/
(GIẢM )]]/Stock[[#This Row],[GIÁ MUA]],"")</f>
        <v/>
      </c>
      <c r="AG79" s="114" t="str">
        <f>IF(Stock[[#This Row],[GIÁ THỊ TRƯỜNG]]&gt;0,Stock[[#This Row],[GIÁ THỊ TRƯỜNG]]*Stock[[#This Row],[SỐ LƯỢNG CÒN LẠI
(auto-fill)]],"")</f>
        <v/>
      </c>
    </row>
    <row r="80" spans="2:33">
      <c r="B80" s="109" t="str">
        <f>IF(AND(Stock[[#This Row],[SỐ LƯỢNG MUA]]&gt;0,Stock[[#This Row],[SỐ LƯỢNG CÒN LẠI
(auto-fill)]]=0),"BÁN",
IF(AND(Stock[[#This Row],[SỐ LƯỢNG MUA]]&gt;0,Stock[[#This Row],[SỐ LƯỢNG CÒN LẠI
(auto-fill)]]&gt;0),"NẮM GIỮ",""))</f>
        <v/>
      </c>
      <c r="C80" s="110">
        <f t="shared" ref="C80:C143" si="1">C79+1</f>
        <v>67</v>
      </c>
      <c r="D80" s="75"/>
      <c r="E80" s="76"/>
      <c r="F80" s="168"/>
      <c r="G80" s="79"/>
      <c r="H80" s="80"/>
      <c r="I80" s="114" t="str">
        <f>IF(Stock[[#This Row],[SỐ LƯỢNG MUA]]&gt;0,Stock[[#This Row],[GIÁ MUA]]*Stock[[#This Row],[SỐ LƯỢNG MUA]]*$D$11,"")</f>
        <v/>
      </c>
      <c r="J80" s="87"/>
      <c r="K80" s="88"/>
      <c r="L80" s="116" t="str">
        <f>IF(Stock[[#This Row],[SỐ LƯỢNG MUA]]&gt;0,Stock[[#This Row],[GIÁ MUA]]*(1+Stock[[#This Row],[% TĂNG KỲ VỌNG_1]]),"")</f>
        <v/>
      </c>
      <c r="M80" s="88"/>
      <c r="N80" s="116" t="str">
        <f>IF(Stock[[#This Row],[SỐ LƯỢNG MUA]]&gt;0,Stock[[#This Row],[GIÁ MUA]]*(1+Stock[[#This Row],[% TĂNG KỲ VỌNG_2]]),"")</f>
        <v/>
      </c>
      <c r="O80" s="88"/>
      <c r="P80" s="116" t="str">
        <f>IF(Stock[[#This Row],[SỐ LƯỢNG MUA]]&gt;0,Stock[[#This Row],[GIÁ MUA]]*(1+Stock[[#This Row],[% GIẢM ĐỂ CẮT LỖ]]),"")</f>
        <v/>
      </c>
      <c r="Q80" s="103"/>
      <c r="R80" s="117" t="str">
        <f>IF(Stock[[#This Row],[CỔ TỨC TIỀN MẶT]]&gt;0,Stock[[#This Row],[CỔ TỨC TIỀN MẶT]]/(Stock[[#This Row],[GIÁ MUA]]*Stock[[#This Row],[SỐ LƯỢNG MUA]]),"")</f>
        <v/>
      </c>
      <c r="S80" s="103"/>
      <c r="T80" s="75"/>
      <c r="U80" s="93"/>
      <c r="V80" s="94"/>
      <c r="W80" s="120" t="str">
        <f>IF(Stock[[#This Row],[SỐ LƯỢNG BÁN]]&gt;0,Stock[[#This Row],[GIÁ BÁN]]*Stock[[#This Row],[SỐ LƯỢNG BÁN]]*$D$11+Stock[[#This Row],[GIÁ BÁN]]*Stock[[#This Row],[SỐ LƯỢNG BÁN]]*$D$12,"")</f>
        <v/>
      </c>
      <c r="X80" s="120">
        <f>Stock[[#This Row],[SỐ LƯỢNG MUA]]+Stock[[#This Row],[CỔ TỨC BẰNG CỔ PHIẾU]]-Stock[[#This Row],[SỐ LƯỢNG BÁN]]</f>
        <v>0</v>
      </c>
      <c r="Y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 s="120">
        <f ca="1">IF(Stock[[#This Row],[NGÀY BÁN]]&gt;0,Stock[[#This Row],[NGÀY BÁN]]-Stock[[#This Row],[NGÀY MUA]]+1,IF(Stock[[#This Row],[NGÀY MUA]]=0,0,TODAY()-Stock[[#This Row],[NGÀY MUA]]+1))</f>
        <v>0</v>
      </c>
      <c r="AA80" s="123" t="str">
        <f>IFERROR(Stock[[#This Row],[CỔ TỨC TIỀN MẶT]]+Stock[[#This Row],[LÃI/(LỖ) TỪ BÁN CK
(auto-fill)]],"")</f>
        <v/>
      </c>
      <c r="AB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0" s="79"/>
      <c r="AE80" s="147" t="str">
        <f>IF(Stock[[#This Row],[TRẠNG THÁI
(auto-fill)]]="NẮM GIỮ",Stock[[#This Row],[GIÁ THỊ TRƯỜNG]]-Stock[[#This Row],[GIÁ MUA]],"")</f>
        <v/>
      </c>
      <c r="AF80" s="150" t="str">
        <f>IFERROR(Stock[[#This Row],[TĂNG/
(GIẢM )]]/Stock[[#This Row],[GIÁ MUA]],"")</f>
        <v/>
      </c>
      <c r="AG80" s="114" t="str">
        <f>IF(Stock[[#This Row],[GIÁ THỊ TRƯỜNG]]&gt;0,Stock[[#This Row],[GIÁ THỊ TRƯỜNG]]*Stock[[#This Row],[SỐ LƯỢNG CÒN LẠI
(auto-fill)]],"")</f>
        <v/>
      </c>
    </row>
    <row r="81" spans="2:33">
      <c r="B81" s="109" t="str">
        <f>IF(AND(Stock[[#This Row],[SỐ LƯỢNG MUA]]&gt;0,Stock[[#This Row],[SỐ LƯỢNG CÒN LẠI
(auto-fill)]]=0),"BÁN",
IF(AND(Stock[[#This Row],[SỐ LƯỢNG MUA]]&gt;0,Stock[[#This Row],[SỐ LƯỢNG CÒN LẠI
(auto-fill)]]&gt;0),"NẮM GIỮ",""))</f>
        <v/>
      </c>
      <c r="C81" s="110">
        <f t="shared" si="1"/>
        <v>68</v>
      </c>
      <c r="D81" s="75"/>
      <c r="E81" s="76"/>
      <c r="F81" s="168"/>
      <c r="G81" s="79"/>
      <c r="H81" s="80"/>
      <c r="I81" s="114" t="str">
        <f>IF(Stock[[#This Row],[SỐ LƯỢNG MUA]]&gt;0,Stock[[#This Row],[GIÁ MUA]]*Stock[[#This Row],[SỐ LƯỢNG MUA]]*$D$11,"")</f>
        <v/>
      </c>
      <c r="J81" s="87"/>
      <c r="K81" s="88"/>
      <c r="L81" s="116" t="str">
        <f>IF(Stock[[#This Row],[SỐ LƯỢNG MUA]]&gt;0,Stock[[#This Row],[GIÁ MUA]]*(1+Stock[[#This Row],[% TĂNG KỲ VỌNG_1]]),"")</f>
        <v/>
      </c>
      <c r="M81" s="88"/>
      <c r="N81" s="116" t="str">
        <f>IF(Stock[[#This Row],[SỐ LƯỢNG MUA]]&gt;0,Stock[[#This Row],[GIÁ MUA]]*(1+Stock[[#This Row],[% TĂNG KỲ VỌNG_2]]),"")</f>
        <v/>
      </c>
      <c r="O81" s="88"/>
      <c r="P81" s="116" t="str">
        <f>IF(Stock[[#This Row],[SỐ LƯỢNG MUA]]&gt;0,Stock[[#This Row],[GIÁ MUA]]*(1+Stock[[#This Row],[% GIẢM ĐỂ CẮT LỖ]]),"")</f>
        <v/>
      </c>
      <c r="Q81" s="103"/>
      <c r="R81" s="117" t="str">
        <f>IF(Stock[[#This Row],[CỔ TỨC TIỀN MẶT]]&gt;0,Stock[[#This Row],[CỔ TỨC TIỀN MẶT]]/(Stock[[#This Row],[GIÁ MUA]]*Stock[[#This Row],[SỐ LƯỢNG MUA]]),"")</f>
        <v/>
      </c>
      <c r="S81" s="103"/>
      <c r="T81" s="75"/>
      <c r="U81" s="93"/>
      <c r="V81" s="94"/>
      <c r="W81" s="120" t="str">
        <f>IF(Stock[[#This Row],[SỐ LƯỢNG BÁN]]&gt;0,Stock[[#This Row],[GIÁ BÁN]]*Stock[[#This Row],[SỐ LƯỢNG BÁN]]*$D$11+Stock[[#This Row],[GIÁ BÁN]]*Stock[[#This Row],[SỐ LƯỢNG BÁN]]*$D$12,"")</f>
        <v/>
      </c>
      <c r="X81" s="120">
        <f>Stock[[#This Row],[SỐ LƯỢNG MUA]]+Stock[[#This Row],[CỔ TỨC BẰNG CỔ PHIẾU]]-Stock[[#This Row],[SỐ LƯỢNG BÁN]]</f>
        <v>0</v>
      </c>
      <c r="Y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 s="120">
        <f ca="1">IF(Stock[[#This Row],[NGÀY BÁN]]&gt;0,Stock[[#This Row],[NGÀY BÁN]]-Stock[[#This Row],[NGÀY MUA]]+1,IF(Stock[[#This Row],[NGÀY MUA]]=0,0,TODAY()-Stock[[#This Row],[NGÀY MUA]]+1))</f>
        <v>0</v>
      </c>
      <c r="AA81" s="123" t="str">
        <f>IFERROR(Stock[[#This Row],[CỔ TỨC TIỀN MẶT]]+Stock[[#This Row],[LÃI/(LỖ) TỪ BÁN CK
(auto-fill)]],"")</f>
        <v/>
      </c>
      <c r="AB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1" s="79"/>
      <c r="AE81" s="147" t="str">
        <f>IF(Stock[[#This Row],[TRẠNG THÁI
(auto-fill)]]="NẮM GIỮ",Stock[[#This Row],[GIÁ THỊ TRƯỜNG]]-Stock[[#This Row],[GIÁ MUA]],"")</f>
        <v/>
      </c>
      <c r="AF81" s="150" t="str">
        <f>IFERROR(Stock[[#This Row],[TĂNG/
(GIẢM )]]/Stock[[#This Row],[GIÁ MUA]],"")</f>
        <v/>
      </c>
      <c r="AG81" s="114" t="str">
        <f>IF(Stock[[#This Row],[GIÁ THỊ TRƯỜNG]]&gt;0,Stock[[#This Row],[GIÁ THỊ TRƯỜNG]]*Stock[[#This Row],[SỐ LƯỢNG CÒN LẠI
(auto-fill)]],"")</f>
        <v/>
      </c>
    </row>
    <row r="82" spans="2:33">
      <c r="B82" s="109" t="str">
        <f>IF(AND(Stock[[#This Row],[SỐ LƯỢNG MUA]]&gt;0,Stock[[#This Row],[SỐ LƯỢNG CÒN LẠI
(auto-fill)]]=0),"BÁN",
IF(AND(Stock[[#This Row],[SỐ LƯỢNG MUA]]&gt;0,Stock[[#This Row],[SỐ LƯỢNG CÒN LẠI
(auto-fill)]]&gt;0),"NẮM GIỮ",""))</f>
        <v/>
      </c>
      <c r="C82" s="110">
        <f t="shared" si="1"/>
        <v>69</v>
      </c>
      <c r="D82" s="75"/>
      <c r="E82" s="76"/>
      <c r="F82" s="168"/>
      <c r="G82" s="79"/>
      <c r="H82" s="80"/>
      <c r="I82" s="114" t="str">
        <f>IF(Stock[[#This Row],[SỐ LƯỢNG MUA]]&gt;0,Stock[[#This Row],[GIÁ MUA]]*Stock[[#This Row],[SỐ LƯỢNG MUA]]*$D$11,"")</f>
        <v/>
      </c>
      <c r="J82" s="87"/>
      <c r="K82" s="88"/>
      <c r="L82" s="116" t="str">
        <f>IF(Stock[[#This Row],[SỐ LƯỢNG MUA]]&gt;0,Stock[[#This Row],[GIÁ MUA]]*(1+Stock[[#This Row],[% TĂNG KỲ VỌNG_1]]),"")</f>
        <v/>
      </c>
      <c r="M82" s="88"/>
      <c r="N82" s="116" t="str">
        <f>IF(Stock[[#This Row],[SỐ LƯỢNG MUA]]&gt;0,Stock[[#This Row],[GIÁ MUA]]*(1+Stock[[#This Row],[% TĂNG KỲ VỌNG_2]]),"")</f>
        <v/>
      </c>
      <c r="O82" s="88"/>
      <c r="P82" s="116" t="str">
        <f>IF(Stock[[#This Row],[SỐ LƯỢNG MUA]]&gt;0,Stock[[#This Row],[GIÁ MUA]]*(1+Stock[[#This Row],[% GIẢM ĐỂ CẮT LỖ]]),"")</f>
        <v/>
      </c>
      <c r="Q82" s="103"/>
      <c r="R82" s="117" t="str">
        <f>IF(Stock[[#This Row],[CỔ TỨC TIỀN MẶT]]&gt;0,Stock[[#This Row],[CỔ TỨC TIỀN MẶT]]/(Stock[[#This Row],[GIÁ MUA]]*Stock[[#This Row],[SỐ LƯỢNG MUA]]),"")</f>
        <v/>
      </c>
      <c r="S82" s="103"/>
      <c r="T82" s="75"/>
      <c r="U82" s="93"/>
      <c r="V82" s="94"/>
      <c r="W82" s="120" t="str">
        <f>IF(Stock[[#This Row],[SỐ LƯỢNG BÁN]]&gt;0,Stock[[#This Row],[GIÁ BÁN]]*Stock[[#This Row],[SỐ LƯỢNG BÁN]]*$D$11+Stock[[#This Row],[GIÁ BÁN]]*Stock[[#This Row],[SỐ LƯỢNG BÁN]]*$D$12,"")</f>
        <v/>
      </c>
      <c r="X82" s="120">
        <f>Stock[[#This Row],[SỐ LƯỢNG MUA]]+Stock[[#This Row],[CỔ TỨC BẰNG CỔ PHIẾU]]-Stock[[#This Row],[SỐ LƯỢNG BÁN]]</f>
        <v>0</v>
      </c>
      <c r="Y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 s="120">
        <f ca="1">IF(Stock[[#This Row],[NGÀY BÁN]]&gt;0,Stock[[#This Row],[NGÀY BÁN]]-Stock[[#This Row],[NGÀY MUA]]+1,IF(Stock[[#This Row],[NGÀY MUA]]=0,0,TODAY()-Stock[[#This Row],[NGÀY MUA]]+1))</f>
        <v>0</v>
      </c>
      <c r="AA82" s="123" t="str">
        <f>IFERROR(Stock[[#This Row],[CỔ TỨC TIỀN MẶT]]+Stock[[#This Row],[LÃI/(LỖ) TỪ BÁN CK
(auto-fill)]],"")</f>
        <v/>
      </c>
      <c r="AB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2" s="79"/>
      <c r="AE82" s="147" t="str">
        <f>IF(Stock[[#This Row],[TRẠNG THÁI
(auto-fill)]]="NẮM GIỮ",Stock[[#This Row],[GIÁ THỊ TRƯỜNG]]-Stock[[#This Row],[GIÁ MUA]],"")</f>
        <v/>
      </c>
      <c r="AF82" s="150" t="str">
        <f>IFERROR(Stock[[#This Row],[TĂNG/
(GIẢM )]]/Stock[[#This Row],[GIÁ MUA]],"")</f>
        <v/>
      </c>
      <c r="AG82" s="114" t="str">
        <f>IF(Stock[[#This Row],[GIÁ THỊ TRƯỜNG]]&gt;0,Stock[[#This Row],[GIÁ THỊ TRƯỜNG]]*Stock[[#This Row],[SỐ LƯỢNG CÒN LẠI
(auto-fill)]],"")</f>
        <v/>
      </c>
    </row>
    <row r="83" spans="2:33">
      <c r="B83" s="109" t="str">
        <f>IF(AND(Stock[[#This Row],[SỐ LƯỢNG MUA]]&gt;0,Stock[[#This Row],[SỐ LƯỢNG CÒN LẠI
(auto-fill)]]=0),"BÁN",
IF(AND(Stock[[#This Row],[SỐ LƯỢNG MUA]]&gt;0,Stock[[#This Row],[SỐ LƯỢNG CÒN LẠI
(auto-fill)]]&gt;0),"NẮM GIỮ",""))</f>
        <v/>
      </c>
      <c r="C83" s="110">
        <f t="shared" si="1"/>
        <v>70</v>
      </c>
      <c r="D83" s="75"/>
      <c r="E83" s="76"/>
      <c r="F83" s="168"/>
      <c r="G83" s="79"/>
      <c r="H83" s="80"/>
      <c r="I83" s="114" t="str">
        <f>IF(Stock[[#This Row],[SỐ LƯỢNG MUA]]&gt;0,Stock[[#This Row],[GIÁ MUA]]*Stock[[#This Row],[SỐ LƯỢNG MUA]]*$D$11,"")</f>
        <v/>
      </c>
      <c r="J83" s="87"/>
      <c r="K83" s="88"/>
      <c r="L83" s="116" t="str">
        <f>IF(Stock[[#This Row],[SỐ LƯỢNG MUA]]&gt;0,Stock[[#This Row],[GIÁ MUA]]*(1+Stock[[#This Row],[% TĂNG KỲ VỌNG_1]]),"")</f>
        <v/>
      </c>
      <c r="M83" s="88"/>
      <c r="N83" s="116" t="str">
        <f>IF(Stock[[#This Row],[SỐ LƯỢNG MUA]]&gt;0,Stock[[#This Row],[GIÁ MUA]]*(1+Stock[[#This Row],[% TĂNG KỲ VỌNG_2]]),"")</f>
        <v/>
      </c>
      <c r="O83" s="88"/>
      <c r="P83" s="116" t="str">
        <f>IF(Stock[[#This Row],[SỐ LƯỢNG MUA]]&gt;0,Stock[[#This Row],[GIÁ MUA]]*(1+Stock[[#This Row],[% GIẢM ĐỂ CẮT LỖ]]),"")</f>
        <v/>
      </c>
      <c r="Q83" s="103"/>
      <c r="R83" s="117" t="str">
        <f>IF(Stock[[#This Row],[CỔ TỨC TIỀN MẶT]]&gt;0,Stock[[#This Row],[CỔ TỨC TIỀN MẶT]]/(Stock[[#This Row],[GIÁ MUA]]*Stock[[#This Row],[SỐ LƯỢNG MUA]]),"")</f>
        <v/>
      </c>
      <c r="S83" s="103"/>
      <c r="T83" s="75"/>
      <c r="U83" s="93"/>
      <c r="V83" s="94"/>
      <c r="W83" s="120" t="str">
        <f>IF(Stock[[#This Row],[SỐ LƯỢNG BÁN]]&gt;0,Stock[[#This Row],[GIÁ BÁN]]*Stock[[#This Row],[SỐ LƯỢNG BÁN]]*$D$11+Stock[[#This Row],[GIÁ BÁN]]*Stock[[#This Row],[SỐ LƯỢNG BÁN]]*$D$12,"")</f>
        <v/>
      </c>
      <c r="X83" s="120">
        <f>Stock[[#This Row],[SỐ LƯỢNG MUA]]+Stock[[#This Row],[CỔ TỨC BẰNG CỔ PHIẾU]]-Stock[[#This Row],[SỐ LƯỢNG BÁN]]</f>
        <v>0</v>
      </c>
      <c r="Y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 s="120">
        <f ca="1">IF(Stock[[#This Row],[NGÀY BÁN]]&gt;0,Stock[[#This Row],[NGÀY BÁN]]-Stock[[#This Row],[NGÀY MUA]]+1,IF(Stock[[#This Row],[NGÀY MUA]]=0,0,TODAY()-Stock[[#This Row],[NGÀY MUA]]+1))</f>
        <v>0</v>
      </c>
      <c r="AA83" s="123" t="str">
        <f>IFERROR(Stock[[#This Row],[CỔ TỨC TIỀN MẶT]]+Stock[[#This Row],[LÃI/(LỖ) TỪ BÁN CK
(auto-fill)]],"")</f>
        <v/>
      </c>
      <c r="AB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3" s="79"/>
      <c r="AE83" s="147" t="str">
        <f>IF(Stock[[#This Row],[TRẠNG THÁI
(auto-fill)]]="NẮM GIỮ",Stock[[#This Row],[GIÁ THỊ TRƯỜNG]]-Stock[[#This Row],[GIÁ MUA]],"")</f>
        <v/>
      </c>
      <c r="AF83" s="150" t="str">
        <f>IFERROR(Stock[[#This Row],[TĂNG/
(GIẢM )]]/Stock[[#This Row],[GIÁ MUA]],"")</f>
        <v/>
      </c>
      <c r="AG83" s="114" t="str">
        <f>IF(Stock[[#This Row],[GIÁ THỊ TRƯỜNG]]&gt;0,Stock[[#This Row],[GIÁ THỊ TRƯỜNG]]*Stock[[#This Row],[SỐ LƯỢNG CÒN LẠI
(auto-fill)]],"")</f>
        <v/>
      </c>
    </row>
    <row r="84" spans="2:33">
      <c r="B84" s="109" t="str">
        <f>IF(AND(Stock[[#This Row],[SỐ LƯỢNG MUA]]&gt;0,Stock[[#This Row],[SỐ LƯỢNG CÒN LẠI
(auto-fill)]]=0),"BÁN",
IF(AND(Stock[[#This Row],[SỐ LƯỢNG MUA]]&gt;0,Stock[[#This Row],[SỐ LƯỢNG CÒN LẠI
(auto-fill)]]&gt;0),"NẮM GIỮ",""))</f>
        <v/>
      </c>
      <c r="C84" s="110">
        <f t="shared" si="1"/>
        <v>71</v>
      </c>
      <c r="D84" s="75"/>
      <c r="E84" s="76"/>
      <c r="F84" s="168"/>
      <c r="G84" s="79"/>
      <c r="H84" s="80"/>
      <c r="I84" s="114" t="str">
        <f>IF(Stock[[#This Row],[SỐ LƯỢNG MUA]]&gt;0,Stock[[#This Row],[GIÁ MUA]]*Stock[[#This Row],[SỐ LƯỢNG MUA]]*$D$11,"")</f>
        <v/>
      </c>
      <c r="J84" s="87"/>
      <c r="K84" s="88"/>
      <c r="L84" s="116" t="str">
        <f>IF(Stock[[#This Row],[SỐ LƯỢNG MUA]]&gt;0,Stock[[#This Row],[GIÁ MUA]]*(1+Stock[[#This Row],[% TĂNG KỲ VỌNG_1]]),"")</f>
        <v/>
      </c>
      <c r="M84" s="88"/>
      <c r="N84" s="116" t="str">
        <f>IF(Stock[[#This Row],[SỐ LƯỢNG MUA]]&gt;0,Stock[[#This Row],[GIÁ MUA]]*(1+Stock[[#This Row],[% TĂNG KỲ VỌNG_2]]),"")</f>
        <v/>
      </c>
      <c r="O84" s="88"/>
      <c r="P84" s="116" t="str">
        <f>IF(Stock[[#This Row],[SỐ LƯỢNG MUA]]&gt;0,Stock[[#This Row],[GIÁ MUA]]*(1+Stock[[#This Row],[% GIẢM ĐỂ CẮT LỖ]]),"")</f>
        <v/>
      </c>
      <c r="Q84" s="103"/>
      <c r="R84" s="117" t="str">
        <f>IF(Stock[[#This Row],[CỔ TỨC TIỀN MẶT]]&gt;0,Stock[[#This Row],[CỔ TỨC TIỀN MẶT]]/(Stock[[#This Row],[GIÁ MUA]]*Stock[[#This Row],[SỐ LƯỢNG MUA]]),"")</f>
        <v/>
      </c>
      <c r="S84" s="103"/>
      <c r="T84" s="75"/>
      <c r="U84" s="93"/>
      <c r="V84" s="94"/>
      <c r="W84" s="120" t="str">
        <f>IF(Stock[[#This Row],[SỐ LƯỢNG BÁN]]&gt;0,Stock[[#This Row],[GIÁ BÁN]]*Stock[[#This Row],[SỐ LƯỢNG BÁN]]*$D$11+Stock[[#This Row],[GIÁ BÁN]]*Stock[[#This Row],[SỐ LƯỢNG BÁN]]*$D$12,"")</f>
        <v/>
      </c>
      <c r="X84" s="120">
        <f>Stock[[#This Row],[SỐ LƯỢNG MUA]]+Stock[[#This Row],[CỔ TỨC BẰNG CỔ PHIẾU]]-Stock[[#This Row],[SỐ LƯỢNG BÁN]]</f>
        <v>0</v>
      </c>
      <c r="Y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 s="120">
        <f ca="1">IF(Stock[[#This Row],[NGÀY BÁN]]&gt;0,Stock[[#This Row],[NGÀY BÁN]]-Stock[[#This Row],[NGÀY MUA]]+1,IF(Stock[[#This Row],[NGÀY MUA]]=0,0,TODAY()-Stock[[#This Row],[NGÀY MUA]]+1))</f>
        <v>0</v>
      </c>
      <c r="AA84" s="123" t="str">
        <f>IFERROR(Stock[[#This Row],[CỔ TỨC TIỀN MẶT]]+Stock[[#This Row],[LÃI/(LỖ) TỪ BÁN CK
(auto-fill)]],"")</f>
        <v/>
      </c>
      <c r="AB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4" s="79"/>
      <c r="AE84" s="147" t="str">
        <f>IF(Stock[[#This Row],[TRẠNG THÁI
(auto-fill)]]="NẮM GIỮ",Stock[[#This Row],[GIÁ THỊ TRƯỜNG]]-Stock[[#This Row],[GIÁ MUA]],"")</f>
        <v/>
      </c>
      <c r="AF84" s="150" t="str">
        <f>IFERROR(Stock[[#This Row],[TĂNG/
(GIẢM )]]/Stock[[#This Row],[GIÁ MUA]],"")</f>
        <v/>
      </c>
      <c r="AG84" s="114" t="str">
        <f>IF(Stock[[#This Row],[GIÁ THỊ TRƯỜNG]]&gt;0,Stock[[#This Row],[GIÁ THỊ TRƯỜNG]]*Stock[[#This Row],[SỐ LƯỢNG CÒN LẠI
(auto-fill)]],"")</f>
        <v/>
      </c>
    </row>
    <row r="85" spans="2:33">
      <c r="B85" s="109" t="str">
        <f>IF(AND(Stock[[#This Row],[SỐ LƯỢNG MUA]]&gt;0,Stock[[#This Row],[SỐ LƯỢNG CÒN LẠI
(auto-fill)]]=0),"BÁN",
IF(AND(Stock[[#This Row],[SỐ LƯỢNG MUA]]&gt;0,Stock[[#This Row],[SỐ LƯỢNG CÒN LẠI
(auto-fill)]]&gt;0),"NẮM GIỮ",""))</f>
        <v/>
      </c>
      <c r="C85" s="110">
        <f t="shared" si="1"/>
        <v>72</v>
      </c>
      <c r="D85" s="75"/>
      <c r="E85" s="76"/>
      <c r="F85" s="168"/>
      <c r="G85" s="79"/>
      <c r="H85" s="80"/>
      <c r="I85" s="114" t="str">
        <f>IF(Stock[[#This Row],[SỐ LƯỢNG MUA]]&gt;0,Stock[[#This Row],[GIÁ MUA]]*Stock[[#This Row],[SỐ LƯỢNG MUA]]*$D$11,"")</f>
        <v/>
      </c>
      <c r="J85" s="87"/>
      <c r="K85" s="88"/>
      <c r="L85" s="116" t="str">
        <f>IF(Stock[[#This Row],[SỐ LƯỢNG MUA]]&gt;0,Stock[[#This Row],[GIÁ MUA]]*(1+Stock[[#This Row],[% TĂNG KỲ VỌNG_1]]),"")</f>
        <v/>
      </c>
      <c r="M85" s="88"/>
      <c r="N85" s="116" t="str">
        <f>IF(Stock[[#This Row],[SỐ LƯỢNG MUA]]&gt;0,Stock[[#This Row],[GIÁ MUA]]*(1+Stock[[#This Row],[% TĂNG KỲ VỌNG_2]]),"")</f>
        <v/>
      </c>
      <c r="O85" s="88"/>
      <c r="P85" s="116" t="str">
        <f>IF(Stock[[#This Row],[SỐ LƯỢNG MUA]]&gt;0,Stock[[#This Row],[GIÁ MUA]]*(1+Stock[[#This Row],[% GIẢM ĐỂ CẮT LỖ]]),"")</f>
        <v/>
      </c>
      <c r="Q85" s="103"/>
      <c r="R85" s="117" t="str">
        <f>IF(Stock[[#This Row],[CỔ TỨC TIỀN MẶT]]&gt;0,Stock[[#This Row],[CỔ TỨC TIỀN MẶT]]/(Stock[[#This Row],[GIÁ MUA]]*Stock[[#This Row],[SỐ LƯỢNG MUA]]),"")</f>
        <v/>
      </c>
      <c r="S85" s="103"/>
      <c r="T85" s="75"/>
      <c r="U85" s="93"/>
      <c r="V85" s="94"/>
      <c r="W85" s="120" t="str">
        <f>IF(Stock[[#This Row],[SỐ LƯỢNG BÁN]]&gt;0,Stock[[#This Row],[GIÁ BÁN]]*Stock[[#This Row],[SỐ LƯỢNG BÁN]]*$D$11+Stock[[#This Row],[GIÁ BÁN]]*Stock[[#This Row],[SỐ LƯỢNG BÁN]]*$D$12,"")</f>
        <v/>
      </c>
      <c r="X85" s="120">
        <f>Stock[[#This Row],[SỐ LƯỢNG MUA]]+Stock[[#This Row],[CỔ TỨC BẰNG CỔ PHIẾU]]-Stock[[#This Row],[SỐ LƯỢNG BÁN]]</f>
        <v>0</v>
      </c>
      <c r="Y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 s="120">
        <f ca="1">IF(Stock[[#This Row],[NGÀY BÁN]]&gt;0,Stock[[#This Row],[NGÀY BÁN]]-Stock[[#This Row],[NGÀY MUA]]+1,IF(Stock[[#This Row],[NGÀY MUA]]=0,0,TODAY()-Stock[[#This Row],[NGÀY MUA]]+1))</f>
        <v>0</v>
      </c>
      <c r="AA85" s="123" t="str">
        <f>IFERROR(Stock[[#This Row],[CỔ TỨC TIỀN MẶT]]+Stock[[#This Row],[LÃI/(LỖ) TỪ BÁN CK
(auto-fill)]],"")</f>
        <v/>
      </c>
      <c r="AB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5" s="79"/>
      <c r="AE85" s="147" t="str">
        <f>IF(Stock[[#This Row],[TRẠNG THÁI
(auto-fill)]]="NẮM GIỮ",Stock[[#This Row],[GIÁ THỊ TRƯỜNG]]-Stock[[#This Row],[GIÁ MUA]],"")</f>
        <v/>
      </c>
      <c r="AF85" s="150" t="str">
        <f>IFERROR(Stock[[#This Row],[TĂNG/
(GIẢM )]]/Stock[[#This Row],[GIÁ MUA]],"")</f>
        <v/>
      </c>
      <c r="AG85" s="114" t="str">
        <f>IF(Stock[[#This Row],[GIÁ THỊ TRƯỜNG]]&gt;0,Stock[[#This Row],[GIÁ THỊ TRƯỜNG]]*Stock[[#This Row],[SỐ LƯỢNG CÒN LẠI
(auto-fill)]],"")</f>
        <v/>
      </c>
    </row>
    <row r="86" spans="2:33">
      <c r="B86" s="109" t="str">
        <f>IF(AND(Stock[[#This Row],[SỐ LƯỢNG MUA]]&gt;0,Stock[[#This Row],[SỐ LƯỢNG CÒN LẠI
(auto-fill)]]=0),"BÁN",
IF(AND(Stock[[#This Row],[SỐ LƯỢNG MUA]]&gt;0,Stock[[#This Row],[SỐ LƯỢNG CÒN LẠI
(auto-fill)]]&gt;0),"NẮM GIỮ",""))</f>
        <v/>
      </c>
      <c r="C86" s="110">
        <f t="shared" si="1"/>
        <v>73</v>
      </c>
      <c r="D86" s="75"/>
      <c r="E86" s="76"/>
      <c r="F86" s="168"/>
      <c r="G86" s="79"/>
      <c r="H86" s="80"/>
      <c r="I86" s="114" t="str">
        <f>IF(Stock[[#This Row],[SỐ LƯỢNG MUA]]&gt;0,Stock[[#This Row],[GIÁ MUA]]*Stock[[#This Row],[SỐ LƯỢNG MUA]]*$D$11,"")</f>
        <v/>
      </c>
      <c r="J86" s="87"/>
      <c r="K86" s="88"/>
      <c r="L86" s="116" t="str">
        <f>IF(Stock[[#This Row],[SỐ LƯỢNG MUA]]&gt;0,Stock[[#This Row],[GIÁ MUA]]*(1+Stock[[#This Row],[% TĂNG KỲ VỌNG_1]]),"")</f>
        <v/>
      </c>
      <c r="M86" s="88"/>
      <c r="N86" s="116" t="str">
        <f>IF(Stock[[#This Row],[SỐ LƯỢNG MUA]]&gt;0,Stock[[#This Row],[GIÁ MUA]]*(1+Stock[[#This Row],[% TĂNG KỲ VỌNG_2]]),"")</f>
        <v/>
      </c>
      <c r="O86" s="88"/>
      <c r="P86" s="116" t="str">
        <f>IF(Stock[[#This Row],[SỐ LƯỢNG MUA]]&gt;0,Stock[[#This Row],[GIÁ MUA]]*(1+Stock[[#This Row],[% GIẢM ĐỂ CẮT LỖ]]),"")</f>
        <v/>
      </c>
      <c r="Q86" s="103"/>
      <c r="R86" s="117" t="str">
        <f>IF(Stock[[#This Row],[CỔ TỨC TIỀN MẶT]]&gt;0,Stock[[#This Row],[CỔ TỨC TIỀN MẶT]]/(Stock[[#This Row],[GIÁ MUA]]*Stock[[#This Row],[SỐ LƯỢNG MUA]]),"")</f>
        <v/>
      </c>
      <c r="S86" s="103"/>
      <c r="T86" s="75"/>
      <c r="U86" s="93"/>
      <c r="V86" s="94"/>
      <c r="W86" s="120" t="str">
        <f>IF(Stock[[#This Row],[SỐ LƯỢNG BÁN]]&gt;0,Stock[[#This Row],[GIÁ BÁN]]*Stock[[#This Row],[SỐ LƯỢNG BÁN]]*$D$11+Stock[[#This Row],[GIÁ BÁN]]*Stock[[#This Row],[SỐ LƯỢNG BÁN]]*$D$12,"")</f>
        <v/>
      </c>
      <c r="X86" s="120">
        <f>Stock[[#This Row],[SỐ LƯỢNG MUA]]+Stock[[#This Row],[CỔ TỨC BẰNG CỔ PHIẾU]]-Stock[[#This Row],[SỐ LƯỢNG BÁN]]</f>
        <v>0</v>
      </c>
      <c r="Y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 s="120">
        <f ca="1">IF(Stock[[#This Row],[NGÀY BÁN]]&gt;0,Stock[[#This Row],[NGÀY BÁN]]-Stock[[#This Row],[NGÀY MUA]]+1,IF(Stock[[#This Row],[NGÀY MUA]]=0,0,TODAY()-Stock[[#This Row],[NGÀY MUA]]+1))</f>
        <v>0</v>
      </c>
      <c r="AA86" s="123" t="str">
        <f>IFERROR(Stock[[#This Row],[CỔ TỨC TIỀN MẶT]]+Stock[[#This Row],[LÃI/(LỖ) TỪ BÁN CK
(auto-fill)]],"")</f>
        <v/>
      </c>
      <c r="AB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6" s="79"/>
      <c r="AE86" s="147" t="str">
        <f>IF(Stock[[#This Row],[TRẠNG THÁI
(auto-fill)]]="NẮM GIỮ",Stock[[#This Row],[GIÁ THỊ TRƯỜNG]]-Stock[[#This Row],[GIÁ MUA]],"")</f>
        <v/>
      </c>
      <c r="AF86" s="150" t="str">
        <f>IFERROR(Stock[[#This Row],[TĂNG/
(GIẢM )]]/Stock[[#This Row],[GIÁ MUA]],"")</f>
        <v/>
      </c>
      <c r="AG86" s="114" t="str">
        <f>IF(Stock[[#This Row],[GIÁ THỊ TRƯỜNG]]&gt;0,Stock[[#This Row],[GIÁ THỊ TRƯỜNG]]*Stock[[#This Row],[SỐ LƯỢNG CÒN LẠI
(auto-fill)]],"")</f>
        <v/>
      </c>
    </row>
    <row r="87" spans="2:33">
      <c r="B87" s="109" t="str">
        <f>IF(AND(Stock[[#This Row],[SỐ LƯỢNG MUA]]&gt;0,Stock[[#This Row],[SỐ LƯỢNG CÒN LẠI
(auto-fill)]]=0),"BÁN",
IF(AND(Stock[[#This Row],[SỐ LƯỢNG MUA]]&gt;0,Stock[[#This Row],[SỐ LƯỢNG CÒN LẠI
(auto-fill)]]&gt;0),"NẮM GIỮ",""))</f>
        <v/>
      </c>
      <c r="C87" s="110">
        <f t="shared" si="1"/>
        <v>74</v>
      </c>
      <c r="D87" s="75"/>
      <c r="E87" s="76"/>
      <c r="F87" s="168"/>
      <c r="G87" s="79"/>
      <c r="H87" s="80"/>
      <c r="I87" s="114" t="str">
        <f>IF(Stock[[#This Row],[SỐ LƯỢNG MUA]]&gt;0,Stock[[#This Row],[GIÁ MUA]]*Stock[[#This Row],[SỐ LƯỢNG MUA]]*$D$11,"")</f>
        <v/>
      </c>
      <c r="J87" s="87"/>
      <c r="K87" s="88"/>
      <c r="L87" s="116" t="str">
        <f>IF(Stock[[#This Row],[SỐ LƯỢNG MUA]]&gt;0,Stock[[#This Row],[GIÁ MUA]]*(1+Stock[[#This Row],[% TĂNG KỲ VỌNG_1]]),"")</f>
        <v/>
      </c>
      <c r="M87" s="88"/>
      <c r="N87" s="116" t="str">
        <f>IF(Stock[[#This Row],[SỐ LƯỢNG MUA]]&gt;0,Stock[[#This Row],[GIÁ MUA]]*(1+Stock[[#This Row],[% TĂNG KỲ VỌNG_2]]),"")</f>
        <v/>
      </c>
      <c r="O87" s="88"/>
      <c r="P87" s="116" t="str">
        <f>IF(Stock[[#This Row],[SỐ LƯỢNG MUA]]&gt;0,Stock[[#This Row],[GIÁ MUA]]*(1+Stock[[#This Row],[% GIẢM ĐỂ CẮT LỖ]]),"")</f>
        <v/>
      </c>
      <c r="Q87" s="103"/>
      <c r="R87" s="117" t="str">
        <f>IF(Stock[[#This Row],[CỔ TỨC TIỀN MẶT]]&gt;0,Stock[[#This Row],[CỔ TỨC TIỀN MẶT]]/(Stock[[#This Row],[GIÁ MUA]]*Stock[[#This Row],[SỐ LƯỢNG MUA]]),"")</f>
        <v/>
      </c>
      <c r="S87" s="103"/>
      <c r="T87" s="75"/>
      <c r="U87" s="93"/>
      <c r="V87" s="94"/>
      <c r="W87" s="120" t="str">
        <f>IF(Stock[[#This Row],[SỐ LƯỢNG BÁN]]&gt;0,Stock[[#This Row],[GIÁ BÁN]]*Stock[[#This Row],[SỐ LƯỢNG BÁN]]*$D$11+Stock[[#This Row],[GIÁ BÁN]]*Stock[[#This Row],[SỐ LƯỢNG BÁN]]*$D$12,"")</f>
        <v/>
      </c>
      <c r="X87" s="120">
        <f>Stock[[#This Row],[SỐ LƯỢNG MUA]]+Stock[[#This Row],[CỔ TỨC BẰNG CỔ PHIẾU]]-Stock[[#This Row],[SỐ LƯỢNG BÁN]]</f>
        <v>0</v>
      </c>
      <c r="Y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 s="120">
        <f ca="1">IF(Stock[[#This Row],[NGÀY BÁN]]&gt;0,Stock[[#This Row],[NGÀY BÁN]]-Stock[[#This Row],[NGÀY MUA]]+1,IF(Stock[[#This Row],[NGÀY MUA]]=0,0,TODAY()-Stock[[#This Row],[NGÀY MUA]]+1))</f>
        <v>0</v>
      </c>
      <c r="AA87" s="123" t="str">
        <f>IFERROR(Stock[[#This Row],[CỔ TỨC TIỀN MẶT]]+Stock[[#This Row],[LÃI/(LỖ) TỪ BÁN CK
(auto-fill)]],"")</f>
        <v/>
      </c>
      <c r="AB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7" s="79"/>
      <c r="AE87" s="147" t="str">
        <f>IF(Stock[[#This Row],[TRẠNG THÁI
(auto-fill)]]="NẮM GIỮ",Stock[[#This Row],[GIÁ THỊ TRƯỜNG]]-Stock[[#This Row],[GIÁ MUA]],"")</f>
        <v/>
      </c>
      <c r="AF87" s="150" t="str">
        <f>IFERROR(Stock[[#This Row],[TĂNG/
(GIẢM )]]/Stock[[#This Row],[GIÁ MUA]],"")</f>
        <v/>
      </c>
      <c r="AG87" s="114" t="str">
        <f>IF(Stock[[#This Row],[GIÁ THỊ TRƯỜNG]]&gt;0,Stock[[#This Row],[GIÁ THỊ TRƯỜNG]]*Stock[[#This Row],[SỐ LƯỢNG CÒN LẠI
(auto-fill)]],"")</f>
        <v/>
      </c>
    </row>
    <row r="88" spans="2:33">
      <c r="B88" s="109" t="str">
        <f>IF(AND(Stock[[#This Row],[SỐ LƯỢNG MUA]]&gt;0,Stock[[#This Row],[SỐ LƯỢNG CÒN LẠI
(auto-fill)]]=0),"BÁN",
IF(AND(Stock[[#This Row],[SỐ LƯỢNG MUA]]&gt;0,Stock[[#This Row],[SỐ LƯỢNG CÒN LẠI
(auto-fill)]]&gt;0),"NẮM GIỮ",""))</f>
        <v/>
      </c>
      <c r="C88" s="110">
        <f t="shared" si="1"/>
        <v>75</v>
      </c>
      <c r="D88" s="75"/>
      <c r="E88" s="76"/>
      <c r="F88" s="168"/>
      <c r="G88" s="79"/>
      <c r="H88" s="80"/>
      <c r="I88" s="114" t="str">
        <f>IF(Stock[[#This Row],[SỐ LƯỢNG MUA]]&gt;0,Stock[[#This Row],[GIÁ MUA]]*Stock[[#This Row],[SỐ LƯỢNG MUA]]*$D$11,"")</f>
        <v/>
      </c>
      <c r="J88" s="87"/>
      <c r="K88" s="88"/>
      <c r="L88" s="116" t="str">
        <f>IF(Stock[[#This Row],[SỐ LƯỢNG MUA]]&gt;0,Stock[[#This Row],[GIÁ MUA]]*(1+Stock[[#This Row],[% TĂNG KỲ VỌNG_1]]),"")</f>
        <v/>
      </c>
      <c r="M88" s="88"/>
      <c r="N88" s="116" t="str">
        <f>IF(Stock[[#This Row],[SỐ LƯỢNG MUA]]&gt;0,Stock[[#This Row],[GIÁ MUA]]*(1+Stock[[#This Row],[% TĂNG KỲ VỌNG_2]]),"")</f>
        <v/>
      </c>
      <c r="O88" s="88"/>
      <c r="P88" s="116" t="str">
        <f>IF(Stock[[#This Row],[SỐ LƯỢNG MUA]]&gt;0,Stock[[#This Row],[GIÁ MUA]]*(1+Stock[[#This Row],[% GIẢM ĐỂ CẮT LỖ]]),"")</f>
        <v/>
      </c>
      <c r="Q88" s="103"/>
      <c r="R88" s="117" t="str">
        <f>IF(Stock[[#This Row],[CỔ TỨC TIỀN MẶT]]&gt;0,Stock[[#This Row],[CỔ TỨC TIỀN MẶT]]/(Stock[[#This Row],[GIÁ MUA]]*Stock[[#This Row],[SỐ LƯỢNG MUA]]),"")</f>
        <v/>
      </c>
      <c r="S88" s="103"/>
      <c r="T88" s="75"/>
      <c r="U88" s="93"/>
      <c r="V88" s="94"/>
      <c r="W88" s="120" t="str">
        <f>IF(Stock[[#This Row],[SỐ LƯỢNG BÁN]]&gt;0,Stock[[#This Row],[GIÁ BÁN]]*Stock[[#This Row],[SỐ LƯỢNG BÁN]]*$D$11+Stock[[#This Row],[GIÁ BÁN]]*Stock[[#This Row],[SỐ LƯỢNG BÁN]]*$D$12,"")</f>
        <v/>
      </c>
      <c r="X88" s="120">
        <f>Stock[[#This Row],[SỐ LƯỢNG MUA]]+Stock[[#This Row],[CỔ TỨC BẰNG CỔ PHIẾU]]-Stock[[#This Row],[SỐ LƯỢNG BÁN]]</f>
        <v>0</v>
      </c>
      <c r="Y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 s="120">
        <f ca="1">IF(Stock[[#This Row],[NGÀY BÁN]]&gt;0,Stock[[#This Row],[NGÀY BÁN]]-Stock[[#This Row],[NGÀY MUA]]+1,IF(Stock[[#This Row],[NGÀY MUA]]=0,0,TODAY()-Stock[[#This Row],[NGÀY MUA]]+1))</f>
        <v>0</v>
      </c>
      <c r="AA88" s="123" t="str">
        <f>IFERROR(Stock[[#This Row],[CỔ TỨC TIỀN MẶT]]+Stock[[#This Row],[LÃI/(LỖ) TỪ BÁN CK
(auto-fill)]],"")</f>
        <v/>
      </c>
      <c r="AB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8" s="79"/>
      <c r="AE88" s="147" t="str">
        <f>IF(Stock[[#This Row],[TRẠNG THÁI
(auto-fill)]]="NẮM GIỮ",Stock[[#This Row],[GIÁ THỊ TRƯỜNG]]-Stock[[#This Row],[GIÁ MUA]],"")</f>
        <v/>
      </c>
      <c r="AF88" s="150" t="str">
        <f>IFERROR(Stock[[#This Row],[TĂNG/
(GIẢM )]]/Stock[[#This Row],[GIÁ MUA]],"")</f>
        <v/>
      </c>
      <c r="AG88" s="114" t="str">
        <f>IF(Stock[[#This Row],[GIÁ THỊ TRƯỜNG]]&gt;0,Stock[[#This Row],[GIÁ THỊ TRƯỜNG]]*Stock[[#This Row],[SỐ LƯỢNG CÒN LẠI
(auto-fill)]],"")</f>
        <v/>
      </c>
    </row>
    <row r="89" spans="2:33">
      <c r="B89" s="109" t="str">
        <f>IF(AND(Stock[[#This Row],[SỐ LƯỢNG MUA]]&gt;0,Stock[[#This Row],[SỐ LƯỢNG CÒN LẠI
(auto-fill)]]=0),"BÁN",
IF(AND(Stock[[#This Row],[SỐ LƯỢNG MUA]]&gt;0,Stock[[#This Row],[SỐ LƯỢNG CÒN LẠI
(auto-fill)]]&gt;0),"NẮM GIỮ",""))</f>
        <v/>
      </c>
      <c r="C89" s="110">
        <f t="shared" si="1"/>
        <v>76</v>
      </c>
      <c r="D89" s="75"/>
      <c r="E89" s="76"/>
      <c r="F89" s="168"/>
      <c r="G89" s="79"/>
      <c r="H89" s="80"/>
      <c r="I89" s="114" t="str">
        <f>IF(Stock[[#This Row],[SỐ LƯỢNG MUA]]&gt;0,Stock[[#This Row],[GIÁ MUA]]*Stock[[#This Row],[SỐ LƯỢNG MUA]]*$D$11,"")</f>
        <v/>
      </c>
      <c r="J89" s="87"/>
      <c r="K89" s="88"/>
      <c r="L89" s="116" t="str">
        <f>IF(Stock[[#This Row],[SỐ LƯỢNG MUA]]&gt;0,Stock[[#This Row],[GIÁ MUA]]*(1+Stock[[#This Row],[% TĂNG KỲ VỌNG_1]]),"")</f>
        <v/>
      </c>
      <c r="M89" s="88"/>
      <c r="N89" s="116" t="str">
        <f>IF(Stock[[#This Row],[SỐ LƯỢNG MUA]]&gt;0,Stock[[#This Row],[GIÁ MUA]]*(1+Stock[[#This Row],[% TĂNG KỲ VỌNG_2]]),"")</f>
        <v/>
      </c>
      <c r="O89" s="88"/>
      <c r="P89" s="116" t="str">
        <f>IF(Stock[[#This Row],[SỐ LƯỢNG MUA]]&gt;0,Stock[[#This Row],[GIÁ MUA]]*(1+Stock[[#This Row],[% GIẢM ĐỂ CẮT LỖ]]),"")</f>
        <v/>
      </c>
      <c r="Q89" s="103"/>
      <c r="R89" s="117" t="str">
        <f>IF(Stock[[#This Row],[CỔ TỨC TIỀN MẶT]]&gt;0,Stock[[#This Row],[CỔ TỨC TIỀN MẶT]]/(Stock[[#This Row],[GIÁ MUA]]*Stock[[#This Row],[SỐ LƯỢNG MUA]]),"")</f>
        <v/>
      </c>
      <c r="S89" s="103"/>
      <c r="T89" s="75"/>
      <c r="U89" s="93"/>
      <c r="V89" s="94"/>
      <c r="W89" s="120" t="str">
        <f>IF(Stock[[#This Row],[SỐ LƯỢNG BÁN]]&gt;0,Stock[[#This Row],[GIÁ BÁN]]*Stock[[#This Row],[SỐ LƯỢNG BÁN]]*$D$11+Stock[[#This Row],[GIÁ BÁN]]*Stock[[#This Row],[SỐ LƯỢNG BÁN]]*$D$12,"")</f>
        <v/>
      </c>
      <c r="X89" s="120">
        <f>Stock[[#This Row],[SỐ LƯỢNG MUA]]+Stock[[#This Row],[CỔ TỨC BẰNG CỔ PHIẾU]]-Stock[[#This Row],[SỐ LƯỢNG BÁN]]</f>
        <v>0</v>
      </c>
      <c r="Y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 s="120">
        <f ca="1">IF(Stock[[#This Row],[NGÀY BÁN]]&gt;0,Stock[[#This Row],[NGÀY BÁN]]-Stock[[#This Row],[NGÀY MUA]]+1,IF(Stock[[#This Row],[NGÀY MUA]]=0,0,TODAY()-Stock[[#This Row],[NGÀY MUA]]+1))</f>
        <v>0</v>
      </c>
      <c r="AA89" s="123" t="str">
        <f>IFERROR(Stock[[#This Row],[CỔ TỨC TIỀN MẶT]]+Stock[[#This Row],[LÃI/(LỖ) TỪ BÁN CK
(auto-fill)]],"")</f>
        <v/>
      </c>
      <c r="AB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89" s="79"/>
      <c r="AE89" s="147" t="str">
        <f>IF(Stock[[#This Row],[TRẠNG THÁI
(auto-fill)]]="NẮM GIỮ",Stock[[#This Row],[GIÁ THỊ TRƯỜNG]]-Stock[[#This Row],[GIÁ MUA]],"")</f>
        <v/>
      </c>
      <c r="AF89" s="150" t="str">
        <f>IFERROR(Stock[[#This Row],[TĂNG/
(GIẢM )]]/Stock[[#This Row],[GIÁ MUA]],"")</f>
        <v/>
      </c>
      <c r="AG89" s="114" t="str">
        <f>IF(Stock[[#This Row],[GIÁ THỊ TRƯỜNG]]&gt;0,Stock[[#This Row],[GIÁ THỊ TRƯỜNG]]*Stock[[#This Row],[SỐ LƯỢNG CÒN LẠI
(auto-fill)]],"")</f>
        <v/>
      </c>
    </row>
    <row r="90" spans="2:33">
      <c r="B90" s="109" t="str">
        <f>IF(AND(Stock[[#This Row],[SỐ LƯỢNG MUA]]&gt;0,Stock[[#This Row],[SỐ LƯỢNG CÒN LẠI
(auto-fill)]]=0),"BÁN",
IF(AND(Stock[[#This Row],[SỐ LƯỢNG MUA]]&gt;0,Stock[[#This Row],[SỐ LƯỢNG CÒN LẠI
(auto-fill)]]&gt;0),"NẮM GIỮ",""))</f>
        <v/>
      </c>
      <c r="C90" s="110">
        <f t="shared" si="1"/>
        <v>77</v>
      </c>
      <c r="D90" s="75"/>
      <c r="E90" s="76"/>
      <c r="F90" s="168"/>
      <c r="G90" s="79"/>
      <c r="H90" s="80"/>
      <c r="I90" s="114" t="str">
        <f>IF(Stock[[#This Row],[SỐ LƯỢNG MUA]]&gt;0,Stock[[#This Row],[GIÁ MUA]]*Stock[[#This Row],[SỐ LƯỢNG MUA]]*$D$11,"")</f>
        <v/>
      </c>
      <c r="J90" s="87"/>
      <c r="K90" s="88"/>
      <c r="L90" s="116" t="str">
        <f>IF(Stock[[#This Row],[SỐ LƯỢNG MUA]]&gt;0,Stock[[#This Row],[GIÁ MUA]]*(1+Stock[[#This Row],[% TĂNG KỲ VỌNG_1]]),"")</f>
        <v/>
      </c>
      <c r="M90" s="88"/>
      <c r="N90" s="116" t="str">
        <f>IF(Stock[[#This Row],[SỐ LƯỢNG MUA]]&gt;0,Stock[[#This Row],[GIÁ MUA]]*(1+Stock[[#This Row],[% TĂNG KỲ VỌNG_2]]),"")</f>
        <v/>
      </c>
      <c r="O90" s="88"/>
      <c r="P90" s="116" t="str">
        <f>IF(Stock[[#This Row],[SỐ LƯỢNG MUA]]&gt;0,Stock[[#This Row],[GIÁ MUA]]*(1+Stock[[#This Row],[% GIẢM ĐỂ CẮT LỖ]]),"")</f>
        <v/>
      </c>
      <c r="Q90" s="103"/>
      <c r="R90" s="117" t="str">
        <f>IF(Stock[[#This Row],[CỔ TỨC TIỀN MẶT]]&gt;0,Stock[[#This Row],[CỔ TỨC TIỀN MẶT]]/(Stock[[#This Row],[GIÁ MUA]]*Stock[[#This Row],[SỐ LƯỢNG MUA]]),"")</f>
        <v/>
      </c>
      <c r="S90" s="103"/>
      <c r="T90" s="75"/>
      <c r="U90" s="93"/>
      <c r="V90" s="94"/>
      <c r="W90" s="120" t="str">
        <f>IF(Stock[[#This Row],[SỐ LƯỢNG BÁN]]&gt;0,Stock[[#This Row],[GIÁ BÁN]]*Stock[[#This Row],[SỐ LƯỢNG BÁN]]*$D$11+Stock[[#This Row],[GIÁ BÁN]]*Stock[[#This Row],[SỐ LƯỢNG BÁN]]*$D$12,"")</f>
        <v/>
      </c>
      <c r="X90" s="120">
        <f>Stock[[#This Row],[SỐ LƯỢNG MUA]]+Stock[[#This Row],[CỔ TỨC BẰNG CỔ PHIẾU]]-Stock[[#This Row],[SỐ LƯỢNG BÁN]]</f>
        <v>0</v>
      </c>
      <c r="Y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 s="120">
        <f ca="1">IF(Stock[[#This Row],[NGÀY BÁN]]&gt;0,Stock[[#This Row],[NGÀY BÁN]]-Stock[[#This Row],[NGÀY MUA]]+1,IF(Stock[[#This Row],[NGÀY MUA]]=0,0,TODAY()-Stock[[#This Row],[NGÀY MUA]]+1))</f>
        <v>0</v>
      </c>
      <c r="AA90" s="123" t="str">
        <f>IFERROR(Stock[[#This Row],[CỔ TỨC TIỀN MẶT]]+Stock[[#This Row],[LÃI/(LỖ) TỪ BÁN CK
(auto-fill)]],"")</f>
        <v/>
      </c>
      <c r="AB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0" s="79"/>
      <c r="AE90" s="147" t="str">
        <f>IF(Stock[[#This Row],[TRẠNG THÁI
(auto-fill)]]="NẮM GIỮ",Stock[[#This Row],[GIÁ THỊ TRƯỜNG]]-Stock[[#This Row],[GIÁ MUA]],"")</f>
        <v/>
      </c>
      <c r="AF90" s="150" t="str">
        <f>IFERROR(Stock[[#This Row],[TĂNG/
(GIẢM )]]/Stock[[#This Row],[GIÁ MUA]],"")</f>
        <v/>
      </c>
      <c r="AG90" s="114" t="str">
        <f>IF(Stock[[#This Row],[GIÁ THỊ TRƯỜNG]]&gt;0,Stock[[#This Row],[GIÁ THỊ TRƯỜNG]]*Stock[[#This Row],[SỐ LƯỢNG CÒN LẠI
(auto-fill)]],"")</f>
        <v/>
      </c>
    </row>
    <row r="91" spans="2:33">
      <c r="B91" s="109" t="str">
        <f>IF(AND(Stock[[#This Row],[SỐ LƯỢNG MUA]]&gt;0,Stock[[#This Row],[SỐ LƯỢNG CÒN LẠI
(auto-fill)]]=0),"BÁN",
IF(AND(Stock[[#This Row],[SỐ LƯỢNG MUA]]&gt;0,Stock[[#This Row],[SỐ LƯỢNG CÒN LẠI
(auto-fill)]]&gt;0),"NẮM GIỮ",""))</f>
        <v/>
      </c>
      <c r="C91" s="110">
        <f t="shared" si="1"/>
        <v>78</v>
      </c>
      <c r="D91" s="75"/>
      <c r="E91" s="76"/>
      <c r="F91" s="168"/>
      <c r="G91" s="79"/>
      <c r="H91" s="80"/>
      <c r="I91" s="114" t="str">
        <f>IF(Stock[[#This Row],[SỐ LƯỢNG MUA]]&gt;0,Stock[[#This Row],[GIÁ MUA]]*Stock[[#This Row],[SỐ LƯỢNG MUA]]*$D$11,"")</f>
        <v/>
      </c>
      <c r="J91" s="87"/>
      <c r="K91" s="88"/>
      <c r="L91" s="116" t="str">
        <f>IF(Stock[[#This Row],[SỐ LƯỢNG MUA]]&gt;0,Stock[[#This Row],[GIÁ MUA]]*(1+Stock[[#This Row],[% TĂNG KỲ VỌNG_1]]),"")</f>
        <v/>
      </c>
      <c r="M91" s="88"/>
      <c r="N91" s="116" t="str">
        <f>IF(Stock[[#This Row],[SỐ LƯỢNG MUA]]&gt;0,Stock[[#This Row],[GIÁ MUA]]*(1+Stock[[#This Row],[% TĂNG KỲ VỌNG_2]]),"")</f>
        <v/>
      </c>
      <c r="O91" s="88"/>
      <c r="P91" s="116" t="str">
        <f>IF(Stock[[#This Row],[SỐ LƯỢNG MUA]]&gt;0,Stock[[#This Row],[GIÁ MUA]]*(1+Stock[[#This Row],[% GIẢM ĐỂ CẮT LỖ]]),"")</f>
        <v/>
      </c>
      <c r="Q91" s="103"/>
      <c r="R91" s="117" t="str">
        <f>IF(Stock[[#This Row],[CỔ TỨC TIỀN MẶT]]&gt;0,Stock[[#This Row],[CỔ TỨC TIỀN MẶT]]/(Stock[[#This Row],[GIÁ MUA]]*Stock[[#This Row],[SỐ LƯỢNG MUA]]),"")</f>
        <v/>
      </c>
      <c r="S91" s="103"/>
      <c r="T91" s="75"/>
      <c r="U91" s="93"/>
      <c r="V91" s="94"/>
      <c r="W91" s="120" t="str">
        <f>IF(Stock[[#This Row],[SỐ LƯỢNG BÁN]]&gt;0,Stock[[#This Row],[GIÁ BÁN]]*Stock[[#This Row],[SỐ LƯỢNG BÁN]]*$D$11+Stock[[#This Row],[GIÁ BÁN]]*Stock[[#This Row],[SỐ LƯỢNG BÁN]]*$D$12,"")</f>
        <v/>
      </c>
      <c r="X91" s="120">
        <f>Stock[[#This Row],[SỐ LƯỢNG MUA]]+Stock[[#This Row],[CỔ TỨC BẰNG CỔ PHIẾU]]-Stock[[#This Row],[SỐ LƯỢNG BÁN]]</f>
        <v>0</v>
      </c>
      <c r="Y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 s="120">
        <f ca="1">IF(Stock[[#This Row],[NGÀY BÁN]]&gt;0,Stock[[#This Row],[NGÀY BÁN]]-Stock[[#This Row],[NGÀY MUA]]+1,IF(Stock[[#This Row],[NGÀY MUA]]=0,0,TODAY()-Stock[[#This Row],[NGÀY MUA]]+1))</f>
        <v>0</v>
      </c>
      <c r="AA91" s="123" t="str">
        <f>IFERROR(Stock[[#This Row],[CỔ TỨC TIỀN MẶT]]+Stock[[#This Row],[LÃI/(LỖ) TỪ BÁN CK
(auto-fill)]],"")</f>
        <v/>
      </c>
      <c r="AB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1" s="79"/>
      <c r="AE91" s="147" t="str">
        <f>IF(Stock[[#This Row],[TRẠNG THÁI
(auto-fill)]]="NẮM GIỮ",Stock[[#This Row],[GIÁ THỊ TRƯỜNG]]-Stock[[#This Row],[GIÁ MUA]],"")</f>
        <v/>
      </c>
      <c r="AF91" s="150" t="str">
        <f>IFERROR(Stock[[#This Row],[TĂNG/
(GIẢM )]]/Stock[[#This Row],[GIÁ MUA]],"")</f>
        <v/>
      </c>
      <c r="AG91" s="114" t="str">
        <f>IF(Stock[[#This Row],[GIÁ THỊ TRƯỜNG]]&gt;0,Stock[[#This Row],[GIÁ THỊ TRƯỜNG]]*Stock[[#This Row],[SỐ LƯỢNG CÒN LẠI
(auto-fill)]],"")</f>
        <v/>
      </c>
    </row>
    <row r="92" spans="2:33">
      <c r="B92" s="109" t="str">
        <f>IF(AND(Stock[[#This Row],[SỐ LƯỢNG MUA]]&gt;0,Stock[[#This Row],[SỐ LƯỢNG CÒN LẠI
(auto-fill)]]=0),"BÁN",
IF(AND(Stock[[#This Row],[SỐ LƯỢNG MUA]]&gt;0,Stock[[#This Row],[SỐ LƯỢNG CÒN LẠI
(auto-fill)]]&gt;0),"NẮM GIỮ",""))</f>
        <v/>
      </c>
      <c r="C92" s="110">
        <f t="shared" si="1"/>
        <v>79</v>
      </c>
      <c r="D92" s="75"/>
      <c r="E92" s="76"/>
      <c r="F92" s="168"/>
      <c r="G92" s="79"/>
      <c r="H92" s="80"/>
      <c r="I92" s="114" t="str">
        <f>IF(Stock[[#This Row],[SỐ LƯỢNG MUA]]&gt;0,Stock[[#This Row],[GIÁ MUA]]*Stock[[#This Row],[SỐ LƯỢNG MUA]]*$D$11,"")</f>
        <v/>
      </c>
      <c r="J92" s="87"/>
      <c r="K92" s="88"/>
      <c r="L92" s="116" t="str">
        <f>IF(Stock[[#This Row],[SỐ LƯỢNG MUA]]&gt;0,Stock[[#This Row],[GIÁ MUA]]*(1+Stock[[#This Row],[% TĂNG KỲ VỌNG_1]]),"")</f>
        <v/>
      </c>
      <c r="M92" s="88"/>
      <c r="N92" s="116" t="str">
        <f>IF(Stock[[#This Row],[SỐ LƯỢNG MUA]]&gt;0,Stock[[#This Row],[GIÁ MUA]]*(1+Stock[[#This Row],[% TĂNG KỲ VỌNG_2]]),"")</f>
        <v/>
      </c>
      <c r="O92" s="88"/>
      <c r="P92" s="116" t="str">
        <f>IF(Stock[[#This Row],[SỐ LƯỢNG MUA]]&gt;0,Stock[[#This Row],[GIÁ MUA]]*(1+Stock[[#This Row],[% GIẢM ĐỂ CẮT LỖ]]),"")</f>
        <v/>
      </c>
      <c r="Q92" s="103"/>
      <c r="R92" s="117" t="str">
        <f>IF(Stock[[#This Row],[CỔ TỨC TIỀN MẶT]]&gt;0,Stock[[#This Row],[CỔ TỨC TIỀN MẶT]]/(Stock[[#This Row],[GIÁ MUA]]*Stock[[#This Row],[SỐ LƯỢNG MUA]]),"")</f>
        <v/>
      </c>
      <c r="S92" s="103"/>
      <c r="T92" s="75"/>
      <c r="U92" s="93"/>
      <c r="V92" s="94"/>
      <c r="W92" s="120" t="str">
        <f>IF(Stock[[#This Row],[SỐ LƯỢNG BÁN]]&gt;0,Stock[[#This Row],[GIÁ BÁN]]*Stock[[#This Row],[SỐ LƯỢNG BÁN]]*$D$11+Stock[[#This Row],[GIÁ BÁN]]*Stock[[#This Row],[SỐ LƯỢNG BÁN]]*$D$12,"")</f>
        <v/>
      </c>
      <c r="X92" s="120">
        <f>Stock[[#This Row],[SỐ LƯỢNG MUA]]+Stock[[#This Row],[CỔ TỨC BẰNG CỔ PHIẾU]]-Stock[[#This Row],[SỐ LƯỢNG BÁN]]</f>
        <v>0</v>
      </c>
      <c r="Y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 s="120">
        <f ca="1">IF(Stock[[#This Row],[NGÀY BÁN]]&gt;0,Stock[[#This Row],[NGÀY BÁN]]-Stock[[#This Row],[NGÀY MUA]]+1,IF(Stock[[#This Row],[NGÀY MUA]]=0,0,TODAY()-Stock[[#This Row],[NGÀY MUA]]+1))</f>
        <v>0</v>
      </c>
      <c r="AA92" s="123" t="str">
        <f>IFERROR(Stock[[#This Row],[CỔ TỨC TIỀN MẶT]]+Stock[[#This Row],[LÃI/(LỖ) TỪ BÁN CK
(auto-fill)]],"")</f>
        <v/>
      </c>
      <c r="AB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2" s="79"/>
      <c r="AE92" s="147" t="str">
        <f>IF(Stock[[#This Row],[TRẠNG THÁI
(auto-fill)]]="NẮM GIỮ",Stock[[#This Row],[GIÁ THỊ TRƯỜNG]]-Stock[[#This Row],[GIÁ MUA]],"")</f>
        <v/>
      </c>
      <c r="AF92" s="150" t="str">
        <f>IFERROR(Stock[[#This Row],[TĂNG/
(GIẢM )]]/Stock[[#This Row],[GIÁ MUA]],"")</f>
        <v/>
      </c>
      <c r="AG92" s="114" t="str">
        <f>IF(Stock[[#This Row],[GIÁ THỊ TRƯỜNG]]&gt;0,Stock[[#This Row],[GIÁ THỊ TRƯỜNG]]*Stock[[#This Row],[SỐ LƯỢNG CÒN LẠI
(auto-fill)]],"")</f>
        <v/>
      </c>
    </row>
    <row r="93" spans="2:33">
      <c r="B93" s="109" t="str">
        <f>IF(AND(Stock[[#This Row],[SỐ LƯỢNG MUA]]&gt;0,Stock[[#This Row],[SỐ LƯỢNG CÒN LẠI
(auto-fill)]]=0),"BÁN",
IF(AND(Stock[[#This Row],[SỐ LƯỢNG MUA]]&gt;0,Stock[[#This Row],[SỐ LƯỢNG CÒN LẠI
(auto-fill)]]&gt;0),"NẮM GIỮ",""))</f>
        <v/>
      </c>
      <c r="C93" s="110">
        <f t="shared" si="1"/>
        <v>80</v>
      </c>
      <c r="D93" s="75"/>
      <c r="E93" s="76"/>
      <c r="F93" s="168"/>
      <c r="G93" s="79"/>
      <c r="H93" s="80"/>
      <c r="I93" s="114" t="str">
        <f>IF(Stock[[#This Row],[SỐ LƯỢNG MUA]]&gt;0,Stock[[#This Row],[GIÁ MUA]]*Stock[[#This Row],[SỐ LƯỢNG MUA]]*$D$11,"")</f>
        <v/>
      </c>
      <c r="J93" s="87"/>
      <c r="K93" s="88"/>
      <c r="L93" s="116" t="str">
        <f>IF(Stock[[#This Row],[SỐ LƯỢNG MUA]]&gt;0,Stock[[#This Row],[GIÁ MUA]]*(1+Stock[[#This Row],[% TĂNG KỲ VỌNG_1]]),"")</f>
        <v/>
      </c>
      <c r="M93" s="88"/>
      <c r="N93" s="116" t="str">
        <f>IF(Stock[[#This Row],[SỐ LƯỢNG MUA]]&gt;0,Stock[[#This Row],[GIÁ MUA]]*(1+Stock[[#This Row],[% TĂNG KỲ VỌNG_2]]),"")</f>
        <v/>
      </c>
      <c r="O93" s="88"/>
      <c r="P93" s="116" t="str">
        <f>IF(Stock[[#This Row],[SỐ LƯỢNG MUA]]&gt;0,Stock[[#This Row],[GIÁ MUA]]*(1+Stock[[#This Row],[% GIẢM ĐỂ CẮT LỖ]]),"")</f>
        <v/>
      </c>
      <c r="Q93" s="103"/>
      <c r="R93" s="117" t="str">
        <f>IF(Stock[[#This Row],[CỔ TỨC TIỀN MẶT]]&gt;0,Stock[[#This Row],[CỔ TỨC TIỀN MẶT]]/(Stock[[#This Row],[GIÁ MUA]]*Stock[[#This Row],[SỐ LƯỢNG MUA]]),"")</f>
        <v/>
      </c>
      <c r="S93" s="103"/>
      <c r="T93" s="75"/>
      <c r="U93" s="93"/>
      <c r="V93" s="94"/>
      <c r="W93" s="120" t="str">
        <f>IF(Stock[[#This Row],[SỐ LƯỢNG BÁN]]&gt;0,Stock[[#This Row],[GIÁ BÁN]]*Stock[[#This Row],[SỐ LƯỢNG BÁN]]*$D$11+Stock[[#This Row],[GIÁ BÁN]]*Stock[[#This Row],[SỐ LƯỢNG BÁN]]*$D$12,"")</f>
        <v/>
      </c>
      <c r="X93" s="120">
        <f>Stock[[#This Row],[SỐ LƯỢNG MUA]]+Stock[[#This Row],[CỔ TỨC BẰNG CỔ PHIẾU]]-Stock[[#This Row],[SỐ LƯỢNG BÁN]]</f>
        <v>0</v>
      </c>
      <c r="Y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 s="120">
        <f ca="1">IF(Stock[[#This Row],[NGÀY BÁN]]&gt;0,Stock[[#This Row],[NGÀY BÁN]]-Stock[[#This Row],[NGÀY MUA]]+1,IF(Stock[[#This Row],[NGÀY MUA]]=0,0,TODAY()-Stock[[#This Row],[NGÀY MUA]]+1))</f>
        <v>0</v>
      </c>
      <c r="AA93" s="123" t="str">
        <f>IFERROR(Stock[[#This Row],[CỔ TỨC TIỀN MẶT]]+Stock[[#This Row],[LÃI/(LỖ) TỪ BÁN CK
(auto-fill)]],"")</f>
        <v/>
      </c>
      <c r="AB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3" s="79"/>
      <c r="AE93" s="147" t="str">
        <f>IF(Stock[[#This Row],[TRẠNG THÁI
(auto-fill)]]="NẮM GIỮ",Stock[[#This Row],[GIÁ THỊ TRƯỜNG]]-Stock[[#This Row],[GIÁ MUA]],"")</f>
        <v/>
      </c>
      <c r="AF93" s="150" t="str">
        <f>IFERROR(Stock[[#This Row],[TĂNG/
(GIẢM )]]/Stock[[#This Row],[GIÁ MUA]],"")</f>
        <v/>
      </c>
      <c r="AG93" s="114" t="str">
        <f>IF(Stock[[#This Row],[GIÁ THỊ TRƯỜNG]]&gt;0,Stock[[#This Row],[GIÁ THỊ TRƯỜNG]]*Stock[[#This Row],[SỐ LƯỢNG CÒN LẠI
(auto-fill)]],"")</f>
        <v/>
      </c>
    </row>
    <row r="94" spans="2:33">
      <c r="B94" s="109" t="str">
        <f>IF(AND(Stock[[#This Row],[SỐ LƯỢNG MUA]]&gt;0,Stock[[#This Row],[SỐ LƯỢNG CÒN LẠI
(auto-fill)]]=0),"BÁN",
IF(AND(Stock[[#This Row],[SỐ LƯỢNG MUA]]&gt;0,Stock[[#This Row],[SỐ LƯỢNG CÒN LẠI
(auto-fill)]]&gt;0),"NẮM GIỮ",""))</f>
        <v/>
      </c>
      <c r="C94" s="110">
        <f t="shared" si="1"/>
        <v>81</v>
      </c>
      <c r="D94" s="75"/>
      <c r="E94" s="76"/>
      <c r="F94" s="168"/>
      <c r="G94" s="79"/>
      <c r="H94" s="80"/>
      <c r="I94" s="114" t="str">
        <f>IF(Stock[[#This Row],[SỐ LƯỢNG MUA]]&gt;0,Stock[[#This Row],[GIÁ MUA]]*Stock[[#This Row],[SỐ LƯỢNG MUA]]*$D$11,"")</f>
        <v/>
      </c>
      <c r="J94" s="87"/>
      <c r="K94" s="88"/>
      <c r="L94" s="116" t="str">
        <f>IF(Stock[[#This Row],[SỐ LƯỢNG MUA]]&gt;0,Stock[[#This Row],[GIÁ MUA]]*(1+Stock[[#This Row],[% TĂNG KỲ VỌNG_1]]),"")</f>
        <v/>
      </c>
      <c r="M94" s="88"/>
      <c r="N94" s="116" t="str">
        <f>IF(Stock[[#This Row],[SỐ LƯỢNG MUA]]&gt;0,Stock[[#This Row],[GIÁ MUA]]*(1+Stock[[#This Row],[% TĂNG KỲ VỌNG_2]]),"")</f>
        <v/>
      </c>
      <c r="O94" s="88"/>
      <c r="P94" s="116" t="str">
        <f>IF(Stock[[#This Row],[SỐ LƯỢNG MUA]]&gt;0,Stock[[#This Row],[GIÁ MUA]]*(1+Stock[[#This Row],[% GIẢM ĐỂ CẮT LỖ]]),"")</f>
        <v/>
      </c>
      <c r="Q94" s="103"/>
      <c r="R94" s="117" t="str">
        <f>IF(Stock[[#This Row],[CỔ TỨC TIỀN MẶT]]&gt;0,Stock[[#This Row],[CỔ TỨC TIỀN MẶT]]/(Stock[[#This Row],[GIÁ MUA]]*Stock[[#This Row],[SỐ LƯỢNG MUA]]),"")</f>
        <v/>
      </c>
      <c r="S94" s="103"/>
      <c r="T94" s="75"/>
      <c r="U94" s="93"/>
      <c r="V94" s="94"/>
      <c r="W94" s="120" t="str">
        <f>IF(Stock[[#This Row],[SỐ LƯỢNG BÁN]]&gt;0,Stock[[#This Row],[GIÁ BÁN]]*Stock[[#This Row],[SỐ LƯỢNG BÁN]]*$D$11+Stock[[#This Row],[GIÁ BÁN]]*Stock[[#This Row],[SỐ LƯỢNG BÁN]]*$D$12,"")</f>
        <v/>
      </c>
      <c r="X94" s="120">
        <f>Stock[[#This Row],[SỐ LƯỢNG MUA]]+Stock[[#This Row],[CỔ TỨC BẰNG CỔ PHIẾU]]-Stock[[#This Row],[SỐ LƯỢNG BÁN]]</f>
        <v>0</v>
      </c>
      <c r="Y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 s="120">
        <f ca="1">IF(Stock[[#This Row],[NGÀY BÁN]]&gt;0,Stock[[#This Row],[NGÀY BÁN]]-Stock[[#This Row],[NGÀY MUA]]+1,IF(Stock[[#This Row],[NGÀY MUA]]=0,0,TODAY()-Stock[[#This Row],[NGÀY MUA]]+1))</f>
        <v>0</v>
      </c>
      <c r="AA94" s="123" t="str">
        <f>IFERROR(Stock[[#This Row],[CỔ TỨC TIỀN MẶT]]+Stock[[#This Row],[LÃI/(LỖ) TỪ BÁN CK
(auto-fill)]],"")</f>
        <v/>
      </c>
      <c r="AB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4" s="79"/>
      <c r="AE94" s="147" t="str">
        <f>IF(Stock[[#This Row],[TRẠNG THÁI
(auto-fill)]]="NẮM GIỮ",Stock[[#This Row],[GIÁ THỊ TRƯỜNG]]-Stock[[#This Row],[GIÁ MUA]],"")</f>
        <v/>
      </c>
      <c r="AF94" s="150" t="str">
        <f>IFERROR(Stock[[#This Row],[TĂNG/
(GIẢM )]]/Stock[[#This Row],[GIÁ MUA]],"")</f>
        <v/>
      </c>
      <c r="AG94" s="114" t="str">
        <f>IF(Stock[[#This Row],[GIÁ THỊ TRƯỜNG]]&gt;0,Stock[[#This Row],[GIÁ THỊ TRƯỜNG]]*Stock[[#This Row],[SỐ LƯỢNG CÒN LẠI
(auto-fill)]],"")</f>
        <v/>
      </c>
    </row>
    <row r="95" spans="2:33">
      <c r="B95" s="109" t="str">
        <f>IF(AND(Stock[[#This Row],[SỐ LƯỢNG MUA]]&gt;0,Stock[[#This Row],[SỐ LƯỢNG CÒN LẠI
(auto-fill)]]=0),"BÁN",
IF(AND(Stock[[#This Row],[SỐ LƯỢNG MUA]]&gt;0,Stock[[#This Row],[SỐ LƯỢNG CÒN LẠI
(auto-fill)]]&gt;0),"NẮM GIỮ",""))</f>
        <v/>
      </c>
      <c r="C95" s="110">
        <f t="shared" si="1"/>
        <v>82</v>
      </c>
      <c r="D95" s="75"/>
      <c r="E95" s="76"/>
      <c r="F95" s="168"/>
      <c r="G95" s="79"/>
      <c r="H95" s="80"/>
      <c r="I95" s="114" t="str">
        <f>IF(Stock[[#This Row],[SỐ LƯỢNG MUA]]&gt;0,Stock[[#This Row],[GIÁ MUA]]*Stock[[#This Row],[SỐ LƯỢNG MUA]]*$D$11,"")</f>
        <v/>
      </c>
      <c r="J95" s="87"/>
      <c r="K95" s="88"/>
      <c r="L95" s="116" t="str">
        <f>IF(Stock[[#This Row],[SỐ LƯỢNG MUA]]&gt;0,Stock[[#This Row],[GIÁ MUA]]*(1+Stock[[#This Row],[% TĂNG KỲ VỌNG_1]]),"")</f>
        <v/>
      </c>
      <c r="M95" s="88"/>
      <c r="N95" s="116" t="str">
        <f>IF(Stock[[#This Row],[SỐ LƯỢNG MUA]]&gt;0,Stock[[#This Row],[GIÁ MUA]]*(1+Stock[[#This Row],[% TĂNG KỲ VỌNG_2]]),"")</f>
        <v/>
      </c>
      <c r="O95" s="88"/>
      <c r="P95" s="116" t="str">
        <f>IF(Stock[[#This Row],[SỐ LƯỢNG MUA]]&gt;0,Stock[[#This Row],[GIÁ MUA]]*(1+Stock[[#This Row],[% GIẢM ĐỂ CẮT LỖ]]),"")</f>
        <v/>
      </c>
      <c r="Q95" s="103"/>
      <c r="R95" s="117" t="str">
        <f>IF(Stock[[#This Row],[CỔ TỨC TIỀN MẶT]]&gt;0,Stock[[#This Row],[CỔ TỨC TIỀN MẶT]]/(Stock[[#This Row],[GIÁ MUA]]*Stock[[#This Row],[SỐ LƯỢNG MUA]]),"")</f>
        <v/>
      </c>
      <c r="S95" s="103"/>
      <c r="T95" s="75"/>
      <c r="U95" s="93"/>
      <c r="V95" s="94"/>
      <c r="W95" s="120" t="str">
        <f>IF(Stock[[#This Row],[SỐ LƯỢNG BÁN]]&gt;0,Stock[[#This Row],[GIÁ BÁN]]*Stock[[#This Row],[SỐ LƯỢNG BÁN]]*$D$11+Stock[[#This Row],[GIÁ BÁN]]*Stock[[#This Row],[SỐ LƯỢNG BÁN]]*$D$12,"")</f>
        <v/>
      </c>
      <c r="X95" s="120">
        <f>Stock[[#This Row],[SỐ LƯỢNG MUA]]+Stock[[#This Row],[CỔ TỨC BẰNG CỔ PHIẾU]]-Stock[[#This Row],[SỐ LƯỢNG BÁN]]</f>
        <v>0</v>
      </c>
      <c r="Y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 s="120">
        <f ca="1">IF(Stock[[#This Row],[NGÀY BÁN]]&gt;0,Stock[[#This Row],[NGÀY BÁN]]-Stock[[#This Row],[NGÀY MUA]]+1,IF(Stock[[#This Row],[NGÀY MUA]]=0,0,TODAY()-Stock[[#This Row],[NGÀY MUA]]+1))</f>
        <v>0</v>
      </c>
      <c r="AA95" s="123" t="str">
        <f>IFERROR(Stock[[#This Row],[CỔ TỨC TIỀN MẶT]]+Stock[[#This Row],[LÃI/(LỖ) TỪ BÁN CK
(auto-fill)]],"")</f>
        <v/>
      </c>
      <c r="AB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5" s="79"/>
      <c r="AE95" s="147" t="str">
        <f>IF(Stock[[#This Row],[TRẠNG THÁI
(auto-fill)]]="NẮM GIỮ",Stock[[#This Row],[GIÁ THỊ TRƯỜNG]]-Stock[[#This Row],[GIÁ MUA]],"")</f>
        <v/>
      </c>
      <c r="AF95" s="150" t="str">
        <f>IFERROR(Stock[[#This Row],[TĂNG/
(GIẢM )]]/Stock[[#This Row],[GIÁ MUA]],"")</f>
        <v/>
      </c>
      <c r="AG95" s="114" t="str">
        <f>IF(Stock[[#This Row],[GIÁ THỊ TRƯỜNG]]&gt;0,Stock[[#This Row],[GIÁ THỊ TRƯỜNG]]*Stock[[#This Row],[SỐ LƯỢNG CÒN LẠI
(auto-fill)]],"")</f>
        <v/>
      </c>
    </row>
    <row r="96" spans="2:33">
      <c r="B96" s="109" t="str">
        <f>IF(AND(Stock[[#This Row],[SỐ LƯỢNG MUA]]&gt;0,Stock[[#This Row],[SỐ LƯỢNG CÒN LẠI
(auto-fill)]]=0),"BÁN",
IF(AND(Stock[[#This Row],[SỐ LƯỢNG MUA]]&gt;0,Stock[[#This Row],[SỐ LƯỢNG CÒN LẠI
(auto-fill)]]&gt;0),"NẮM GIỮ",""))</f>
        <v/>
      </c>
      <c r="C96" s="110">
        <f t="shared" si="1"/>
        <v>83</v>
      </c>
      <c r="D96" s="75"/>
      <c r="E96" s="76"/>
      <c r="F96" s="168"/>
      <c r="G96" s="79"/>
      <c r="H96" s="80"/>
      <c r="I96" s="114" t="str">
        <f>IF(Stock[[#This Row],[SỐ LƯỢNG MUA]]&gt;0,Stock[[#This Row],[GIÁ MUA]]*Stock[[#This Row],[SỐ LƯỢNG MUA]]*$D$11,"")</f>
        <v/>
      </c>
      <c r="J96" s="87"/>
      <c r="K96" s="88"/>
      <c r="L96" s="116" t="str">
        <f>IF(Stock[[#This Row],[SỐ LƯỢNG MUA]]&gt;0,Stock[[#This Row],[GIÁ MUA]]*(1+Stock[[#This Row],[% TĂNG KỲ VỌNG_1]]),"")</f>
        <v/>
      </c>
      <c r="M96" s="88"/>
      <c r="N96" s="116" t="str">
        <f>IF(Stock[[#This Row],[SỐ LƯỢNG MUA]]&gt;0,Stock[[#This Row],[GIÁ MUA]]*(1+Stock[[#This Row],[% TĂNG KỲ VỌNG_2]]),"")</f>
        <v/>
      </c>
      <c r="O96" s="88"/>
      <c r="P96" s="116" t="str">
        <f>IF(Stock[[#This Row],[SỐ LƯỢNG MUA]]&gt;0,Stock[[#This Row],[GIÁ MUA]]*(1+Stock[[#This Row],[% GIẢM ĐỂ CẮT LỖ]]),"")</f>
        <v/>
      </c>
      <c r="Q96" s="103"/>
      <c r="R96" s="117" t="str">
        <f>IF(Stock[[#This Row],[CỔ TỨC TIỀN MẶT]]&gt;0,Stock[[#This Row],[CỔ TỨC TIỀN MẶT]]/(Stock[[#This Row],[GIÁ MUA]]*Stock[[#This Row],[SỐ LƯỢNG MUA]]),"")</f>
        <v/>
      </c>
      <c r="S96" s="103"/>
      <c r="T96" s="75"/>
      <c r="U96" s="93"/>
      <c r="V96" s="94"/>
      <c r="W96" s="120" t="str">
        <f>IF(Stock[[#This Row],[SỐ LƯỢNG BÁN]]&gt;0,Stock[[#This Row],[GIÁ BÁN]]*Stock[[#This Row],[SỐ LƯỢNG BÁN]]*$D$11+Stock[[#This Row],[GIÁ BÁN]]*Stock[[#This Row],[SỐ LƯỢNG BÁN]]*$D$12,"")</f>
        <v/>
      </c>
      <c r="X96" s="120">
        <f>Stock[[#This Row],[SỐ LƯỢNG MUA]]+Stock[[#This Row],[CỔ TỨC BẰNG CỔ PHIẾU]]-Stock[[#This Row],[SỐ LƯỢNG BÁN]]</f>
        <v>0</v>
      </c>
      <c r="Y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 s="120">
        <f ca="1">IF(Stock[[#This Row],[NGÀY BÁN]]&gt;0,Stock[[#This Row],[NGÀY BÁN]]-Stock[[#This Row],[NGÀY MUA]]+1,IF(Stock[[#This Row],[NGÀY MUA]]=0,0,TODAY()-Stock[[#This Row],[NGÀY MUA]]+1))</f>
        <v>0</v>
      </c>
      <c r="AA96" s="123" t="str">
        <f>IFERROR(Stock[[#This Row],[CỔ TỨC TIỀN MẶT]]+Stock[[#This Row],[LÃI/(LỖ) TỪ BÁN CK
(auto-fill)]],"")</f>
        <v/>
      </c>
      <c r="AB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6" s="79"/>
      <c r="AE96" s="147" t="str">
        <f>IF(Stock[[#This Row],[TRẠNG THÁI
(auto-fill)]]="NẮM GIỮ",Stock[[#This Row],[GIÁ THỊ TRƯỜNG]]-Stock[[#This Row],[GIÁ MUA]],"")</f>
        <v/>
      </c>
      <c r="AF96" s="150" t="str">
        <f>IFERROR(Stock[[#This Row],[TĂNG/
(GIẢM )]]/Stock[[#This Row],[GIÁ MUA]],"")</f>
        <v/>
      </c>
      <c r="AG96" s="114" t="str">
        <f>IF(Stock[[#This Row],[GIÁ THỊ TRƯỜNG]]&gt;0,Stock[[#This Row],[GIÁ THỊ TRƯỜNG]]*Stock[[#This Row],[SỐ LƯỢNG CÒN LẠI
(auto-fill)]],"")</f>
        <v/>
      </c>
    </row>
    <row r="97" spans="2:33">
      <c r="B97" s="109" t="str">
        <f>IF(AND(Stock[[#This Row],[SỐ LƯỢNG MUA]]&gt;0,Stock[[#This Row],[SỐ LƯỢNG CÒN LẠI
(auto-fill)]]=0),"BÁN",
IF(AND(Stock[[#This Row],[SỐ LƯỢNG MUA]]&gt;0,Stock[[#This Row],[SỐ LƯỢNG CÒN LẠI
(auto-fill)]]&gt;0),"NẮM GIỮ",""))</f>
        <v/>
      </c>
      <c r="C97" s="110">
        <f t="shared" si="1"/>
        <v>84</v>
      </c>
      <c r="D97" s="75"/>
      <c r="E97" s="76"/>
      <c r="F97" s="168"/>
      <c r="G97" s="79"/>
      <c r="H97" s="80"/>
      <c r="I97" s="114" t="str">
        <f>IF(Stock[[#This Row],[SỐ LƯỢNG MUA]]&gt;0,Stock[[#This Row],[GIÁ MUA]]*Stock[[#This Row],[SỐ LƯỢNG MUA]]*$D$11,"")</f>
        <v/>
      </c>
      <c r="J97" s="87"/>
      <c r="K97" s="88"/>
      <c r="L97" s="116" t="str">
        <f>IF(Stock[[#This Row],[SỐ LƯỢNG MUA]]&gt;0,Stock[[#This Row],[GIÁ MUA]]*(1+Stock[[#This Row],[% TĂNG KỲ VỌNG_1]]),"")</f>
        <v/>
      </c>
      <c r="M97" s="88"/>
      <c r="N97" s="116" t="str">
        <f>IF(Stock[[#This Row],[SỐ LƯỢNG MUA]]&gt;0,Stock[[#This Row],[GIÁ MUA]]*(1+Stock[[#This Row],[% TĂNG KỲ VỌNG_2]]),"")</f>
        <v/>
      </c>
      <c r="O97" s="88"/>
      <c r="P97" s="116" t="str">
        <f>IF(Stock[[#This Row],[SỐ LƯỢNG MUA]]&gt;0,Stock[[#This Row],[GIÁ MUA]]*(1+Stock[[#This Row],[% GIẢM ĐỂ CẮT LỖ]]),"")</f>
        <v/>
      </c>
      <c r="Q97" s="103"/>
      <c r="R97" s="117" t="str">
        <f>IF(Stock[[#This Row],[CỔ TỨC TIỀN MẶT]]&gt;0,Stock[[#This Row],[CỔ TỨC TIỀN MẶT]]/(Stock[[#This Row],[GIÁ MUA]]*Stock[[#This Row],[SỐ LƯỢNG MUA]]),"")</f>
        <v/>
      </c>
      <c r="S97" s="103"/>
      <c r="T97" s="75"/>
      <c r="U97" s="93"/>
      <c r="V97" s="94"/>
      <c r="W97" s="120" t="str">
        <f>IF(Stock[[#This Row],[SỐ LƯỢNG BÁN]]&gt;0,Stock[[#This Row],[GIÁ BÁN]]*Stock[[#This Row],[SỐ LƯỢNG BÁN]]*$D$11+Stock[[#This Row],[GIÁ BÁN]]*Stock[[#This Row],[SỐ LƯỢNG BÁN]]*$D$12,"")</f>
        <v/>
      </c>
      <c r="X97" s="120">
        <f>Stock[[#This Row],[SỐ LƯỢNG MUA]]+Stock[[#This Row],[CỔ TỨC BẰNG CỔ PHIẾU]]-Stock[[#This Row],[SỐ LƯỢNG BÁN]]</f>
        <v>0</v>
      </c>
      <c r="Y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 s="120">
        <f ca="1">IF(Stock[[#This Row],[NGÀY BÁN]]&gt;0,Stock[[#This Row],[NGÀY BÁN]]-Stock[[#This Row],[NGÀY MUA]]+1,IF(Stock[[#This Row],[NGÀY MUA]]=0,0,TODAY()-Stock[[#This Row],[NGÀY MUA]]+1))</f>
        <v>0</v>
      </c>
      <c r="AA97" s="123" t="str">
        <f>IFERROR(Stock[[#This Row],[CỔ TỨC TIỀN MẶT]]+Stock[[#This Row],[LÃI/(LỖ) TỪ BÁN CK
(auto-fill)]],"")</f>
        <v/>
      </c>
      <c r="AB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7" s="79"/>
      <c r="AE97" s="147" t="str">
        <f>IF(Stock[[#This Row],[TRẠNG THÁI
(auto-fill)]]="NẮM GIỮ",Stock[[#This Row],[GIÁ THỊ TRƯỜNG]]-Stock[[#This Row],[GIÁ MUA]],"")</f>
        <v/>
      </c>
      <c r="AF97" s="150" t="str">
        <f>IFERROR(Stock[[#This Row],[TĂNG/
(GIẢM )]]/Stock[[#This Row],[GIÁ MUA]],"")</f>
        <v/>
      </c>
      <c r="AG97" s="114" t="str">
        <f>IF(Stock[[#This Row],[GIÁ THỊ TRƯỜNG]]&gt;0,Stock[[#This Row],[GIÁ THỊ TRƯỜNG]]*Stock[[#This Row],[SỐ LƯỢNG CÒN LẠI
(auto-fill)]],"")</f>
        <v/>
      </c>
    </row>
    <row r="98" spans="2:33">
      <c r="B98" s="109" t="str">
        <f>IF(AND(Stock[[#This Row],[SỐ LƯỢNG MUA]]&gt;0,Stock[[#This Row],[SỐ LƯỢNG CÒN LẠI
(auto-fill)]]=0),"BÁN",
IF(AND(Stock[[#This Row],[SỐ LƯỢNG MUA]]&gt;0,Stock[[#This Row],[SỐ LƯỢNG CÒN LẠI
(auto-fill)]]&gt;0),"NẮM GIỮ",""))</f>
        <v/>
      </c>
      <c r="C98" s="110">
        <f t="shared" si="1"/>
        <v>85</v>
      </c>
      <c r="D98" s="75"/>
      <c r="E98" s="76"/>
      <c r="F98" s="168"/>
      <c r="G98" s="79"/>
      <c r="H98" s="80"/>
      <c r="I98" s="114" t="str">
        <f>IF(Stock[[#This Row],[SỐ LƯỢNG MUA]]&gt;0,Stock[[#This Row],[GIÁ MUA]]*Stock[[#This Row],[SỐ LƯỢNG MUA]]*$D$11,"")</f>
        <v/>
      </c>
      <c r="J98" s="87"/>
      <c r="K98" s="88"/>
      <c r="L98" s="116" t="str">
        <f>IF(Stock[[#This Row],[SỐ LƯỢNG MUA]]&gt;0,Stock[[#This Row],[GIÁ MUA]]*(1+Stock[[#This Row],[% TĂNG KỲ VỌNG_1]]),"")</f>
        <v/>
      </c>
      <c r="M98" s="88"/>
      <c r="N98" s="116" t="str">
        <f>IF(Stock[[#This Row],[SỐ LƯỢNG MUA]]&gt;0,Stock[[#This Row],[GIÁ MUA]]*(1+Stock[[#This Row],[% TĂNG KỲ VỌNG_2]]),"")</f>
        <v/>
      </c>
      <c r="O98" s="88"/>
      <c r="P98" s="116" t="str">
        <f>IF(Stock[[#This Row],[SỐ LƯỢNG MUA]]&gt;0,Stock[[#This Row],[GIÁ MUA]]*(1+Stock[[#This Row],[% GIẢM ĐỂ CẮT LỖ]]),"")</f>
        <v/>
      </c>
      <c r="Q98" s="103"/>
      <c r="R98" s="117" t="str">
        <f>IF(Stock[[#This Row],[CỔ TỨC TIỀN MẶT]]&gt;0,Stock[[#This Row],[CỔ TỨC TIỀN MẶT]]/(Stock[[#This Row],[GIÁ MUA]]*Stock[[#This Row],[SỐ LƯỢNG MUA]]),"")</f>
        <v/>
      </c>
      <c r="S98" s="103"/>
      <c r="T98" s="75"/>
      <c r="U98" s="93"/>
      <c r="V98" s="94"/>
      <c r="W98" s="120" t="str">
        <f>IF(Stock[[#This Row],[SỐ LƯỢNG BÁN]]&gt;0,Stock[[#This Row],[GIÁ BÁN]]*Stock[[#This Row],[SỐ LƯỢNG BÁN]]*$D$11+Stock[[#This Row],[GIÁ BÁN]]*Stock[[#This Row],[SỐ LƯỢNG BÁN]]*$D$12,"")</f>
        <v/>
      </c>
      <c r="X98" s="120">
        <f>Stock[[#This Row],[SỐ LƯỢNG MUA]]+Stock[[#This Row],[CỔ TỨC BẰNG CỔ PHIẾU]]-Stock[[#This Row],[SỐ LƯỢNG BÁN]]</f>
        <v>0</v>
      </c>
      <c r="Y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 s="120">
        <f ca="1">IF(Stock[[#This Row],[NGÀY BÁN]]&gt;0,Stock[[#This Row],[NGÀY BÁN]]-Stock[[#This Row],[NGÀY MUA]]+1,IF(Stock[[#This Row],[NGÀY MUA]]=0,0,TODAY()-Stock[[#This Row],[NGÀY MUA]]+1))</f>
        <v>0</v>
      </c>
      <c r="AA98" s="123" t="str">
        <f>IFERROR(Stock[[#This Row],[CỔ TỨC TIỀN MẶT]]+Stock[[#This Row],[LÃI/(LỖ) TỪ BÁN CK
(auto-fill)]],"")</f>
        <v/>
      </c>
      <c r="AB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8" s="79"/>
      <c r="AE98" s="147" t="str">
        <f>IF(Stock[[#This Row],[TRẠNG THÁI
(auto-fill)]]="NẮM GIỮ",Stock[[#This Row],[GIÁ THỊ TRƯỜNG]]-Stock[[#This Row],[GIÁ MUA]],"")</f>
        <v/>
      </c>
      <c r="AF98" s="150" t="str">
        <f>IFERROR(Stock[[#This Row],[TĂNG/
(GIẢM )]]/Stock[[#This Row],[GIÁ MUA]],"")</f>
        <v/>
      </c>
      <c r="AG98" s="114" t="str">
        <f>IF(Stock[[#This Row],[GIÁ THỊ TRƯỜNG]]&gt;0,Stock[[#This Row],[GIÁ THỊ TRƯỜNG]]*Stock[[#This Row],[SỐ LƯỢNG CÒN LẠI
(auto-fill)]],"")</f>
        <v/>
      </c>
    </row>
    <row r="99" spans="2:33">
      <c r="B99" s="109" t="str">
        <f>IF(AND(Stock[[#This Row],[SỐ LƯỢNG MUA]]&gt;0,Stock[[#This Row],[SỐ LƯỢNG CÒN LẠI
(auto-fill)]]=0),"BÁN",
IF(AND(Stock[[#This Row],[SỐ LƯỢNG MUA]]&gt;0,Stock[[#This Row],[SỐ LƯỢNG CÒN LẠI
(auto-fill)]]&gt;0),"NẮM GIỮ",""))</f>
        <v/>
      </c>
      <c r="C99" s="110">
        <f t="shared" si="1"/>
        <v>86</v>
      </c>
      <c r="D99" s="75"/>
      <c r="E99" s="76"/>
      <c r="F99" s="168"/>
      <c r="G99" s="79"/>
      <c r="H99" s="80"/>
      <c r="I99" s="114" t="str">
        <f>IF(Stock[[#This Row],[SỐ LƯỢNG MUA]]&gt;0,Stock[[#This Row],[GIÁ MUA]]*Stock[[#This Row],[SỐ LƯỢNG MUA]]*$D$11,"")</f>
        <v/>
      </c>
      <c r="J99" s="87"/>
      <c r="K99" s="88"/>
      <c r="L99" s="116" t="str">
        <f>IF(Stock[[#This Row],[SỐ LƯỢNG MUA]]&gt;0,Stock[[#This Row],[GIÁ MUA]]*(1+Stock[[#This Row],[% TĂNG KỲ VỌNG_1]]),"")</f>
        <v/>
      </c>
      <c r="M99" s="88"/>
      <c r="N99" s="116" t="str">
        <f>IF(Stock[[#This Row],[SỐ LƯỢNG MUA]]&gt;0,Stock[[#This Row],[GIÁ MUA]]*(1+Stock[[#This Row],[% TĂNG KỲ VỌNG_2]]),"")</f>
        <v/>
      </c>
      <c r="O99" s="88"/>
      <c r="P99" s="116" t="str">
        <f>IF(Stock[[#This Row],[SỐ LƯỢNG MUA]]&gt;0,Stock[[#This Row],[GIÁ MUA]]*(1+Stock[[#This Row],[% GIẢM ĐỂ CẮT LỖ]]),"")</f>
        <v/>
      </c>
      <c r="Q99" s="103"/>
      <c r="R99" s="117" t="str">
        <f>IF(Stock[[#This Row],[CỔ TỨC TIỀN MẶT]]&gt;0,Stock[[#This Row],[CỔ TỨC TIỀN MẶT]]/(Stock[[#This Row],[GIÁ MUA]]*Stock[[#This Row],[SỐ LƯỢNG MUA]]),"")</f>
        <v/>
      </c>
      <c r="S99" s="103"/>
      <c r="T99" s="75"/>
      <c r="U99" s="93"/>
      <c r="V99" s="94"/>
      <c r="W99" s="120" t="str">
        <f>IF(Stock[[#This Row],[SỐ LƯỢNG BÁN]]&gt;0,Stock[[#This Row],[GIÁ BÁN]]*Stock[[#This Row],[SỐ LƯỢNG BÁN]]*$D$11+Stock[[#This Row],[GIÁ BÁN]]*Stock[[#This Row],[SỐ LƯỢNG BÁN]]*$D$12,"")</f>
        <v/>
      </c>
      <c r="X99" s="120">
        <f>Stock[[#This Row],[SỐ LƯỢNG MUA]]+Stock[[#This Row],[CỔ TỨC BẰNG CỔ PHIẾU]]-Stock[[#This Row],[SỐ LƯỢNG BÁN]]</f>
        <v>0</v>
      </c>
      <c r="Y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 s="120">
        <f ca="1">IF(Stock[[#This Row],[NGÀY BÁN]]&gt;0,Stock[[#This Row],[NGÀY BÁN]]-Stock[[#This Row],[NGÀY MUA]]+1,IF(Stock[[#This Row],[NGÀY MUA]]=0,0,TODAY()-Stock[[#This Row],[NGÀY MUA]]+1))</f>
        <v>0</v>
      </c>
      <c r="AA99" s="123" t="str">
        <f>IFERROR(Stock[[#This Row],[CỔ TỨC TIỀN MẶT]]+Stock[[#This Row],[LÃI/(LỖ) TỪ BÁN CK
(auto-fill)]],"")</f>
        <v/>
      </c>
      <c r="AB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99" s="79"/>
      <c r="AE99" s="147" t="str">
        <f>IF(Stock[[#This Row],[TRẠNG THÁI
(auto-fill)]]="NẮM GIỮ",Stock[[#This Row],[GIÁ THỊ TRƯỜNG]]-Stock[[#This Row],[GIÁ MUA]],"")</f>
        <v/>
      </c>
      <c r="AF99" s="150" t="str">
        <f>IFERROR(Stock[[#This Row],[TĂNG/
(GIẢM )]]/Stock[[#This Row],[GIÁ MUA]],"")</f>
        <v/>
      </c>
      <c r="AG99" s="114" t="str">
        <f>IF(Stock[[#This Row],[GIÁ THỊ TRƯỜNG]]&gt;0,Stock[[#This Row],[GIÁ THỊ TRƯỜNG]]*Stock[[#This Row],[SỐ LƯỢNG CÒN LẠI
(auto-fill)]],"")</f>
        <v/>
      </c>
    </row>
    <row r="100" spans="2:33">
      <c r="B100" s="109" t="str">
        <f>IF(AND(Stock[[#This Row],[SỐ LƯỢNG MUA]]&gt;0,Stock[[#This Row],[SỐ LƯỢNG CÒN LẠI
(auto-fill)]]=0),"BÁN",
IF(AND(Stock[[#This Row],[SỐ LƯỢNG MUA]]&gt;0,Stock[[#This Row],[SỐ LƯỢNG CÒN LẠI
(auto-fill)]]&gt;0),"NẮM GIỮ",""))</f>
        <v/>
      </c>
      <c r="C100" s="110">
        <f t="shared" si="1"/>
        <v>87</v>
      </c>
      <c r="D100" s="75"/>
      <c r="E100" s="76"/>
      <c r="F100" s="168"/>
      <c r="G100" s="79"/>
      <c r="H100" s="80"/>
      <c r="I100" s="114" t="str">
        <f>IF(Stock[[#This Row],[SỐ LƯỢNG MUA]]&gt;0,Stock[[#This Row],[GIÁ MUA]]*Stock[[#This Row],[SỐ LƯỢNG MUA]]*$D$11,"")</f>
        <v/>
      </c>
      <c r="J100" s="87"/>
      <c r="K100" s="88"/>
      <c r="L100" s="116" t="str">
        <f>IF(Stock[[#This Row],[SỐ LƯỢNG MUA]]&gt;0,Stock[[#This Row],[GIÁ MUA]]*(1+Stock[[#This Row],[% TĂNG KỲ VỌNG_1]]),"")</f>
        <v/>
      </c>
      <c r="M100" s="88"/>
      <c r="N100" s="116" t="str">
        <f>IF(Stock[[#This Row],[SỐ LƯỢNG MUA]]&gt;0,Stock[[#This Row],[GIÁ MUA]]*(1+Stock[[#This Row],[% TĂNG KỲ VỌNG_2]]),"")</f>
        <v/>
      </c>
      <c r="O100" s="88"/>
      <c r="P100" s="116" t="str">
        <f>IF(Stock[[#This Row],[SỐ LƯỢNG MUA]]&gt;0,Stock[[#This Row],[GIÁ MUA]]*(1+Stock[[#This Row],[% GIẢM ĐỂ CẮT LỖ]]),"")</f>
        <v/>
      </c>
      <c r="Q100" s="103"/>
      <c r="R100" s="117" t="str">
        <f>IF(Stock[[#This Row],[CỔ TỨC TIỀN MẶT]]&gt;0,Stock[[#This Row],[CỔ TỨC TIỀN MẶT]]/(Stock[[#This Row],[GIÁ MUA]]*Stock[[#This Row],[SỐ LƯỢNG MUA]]),"")</f>
        <v/>
      </c>
      <c r="S100" s="103"/>
      <c r="T100" s="75"/>
      <c r="U100" s="93"/>
      <c r="V100" s="94"/>
      <c r="W100" s="120" t="str">
        <f>IF(Stock[[#This Row],[SỐ LƯỢNG BÁN]]&gt;0,Stock[[#This Row],[GIÁ BÁN]]*Stock[[#This Row],[SỐ LƯỢNG BÁN]]*$D$11+Stock[[#This Row],[GIÁ BÁN]]*Stock[[#This Row],[SỐ LƯỢNG BÁN]]*$D$12,"")</f>
        <v/>
      </c>
      <c r="X100" s="120">
        <f>Stock[[#This Row],[SỐ LƯỢNG MUA]]+Stock[[#This Row],[CỔ TỨC BẰNG CỔ PHIẾU]]-Stock[[#This Row],[SỐ LƯỢNG BÁN]]</f>
        <v>0</v>
      </c>
      <c r="Y1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 s="120">
        <f ca="1">IF(Stock[[#This Row],[NGÀY BÁN]]&gt;0,Stock[[#This Row],[NGÀY BÁN]]-Stock[[#This Row],[NGÀY MUA]]+1,IF(Stock[[#This Row],[NGÀY MUA]]=0,0,TODAY()-Stock[[#This Row],[NGÀY MUA]]+1))</f>
        <v>0</v>
      </c>
      <c r="AA100" s="123" t="str">
        <f>IFERROR(Stock[[#This Row],[CỔ TỨC TIỀN MẶT]]+Stock[[#This Row],[LÃI/(LỖ) TỪ BÁN CK
(auto-fill)]],"")</f>
        <v/>
      </c>
      <c r="AB1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0" s="79"/>
      <c r="AE100" s="147" t="str">
        <f>IF(Stock[[#This Row],[TRẠNG THÁI
(auto-fill)]]="NẮM GIỮ",Stock[[#This Row],[GIÁ THỊ TRƯỜNG]]-Stock[[#This Row],[GIÁ MUA]],"")</f>
        <v/>
      </c>
      <c r="AF100" s="150" t="str">
        <f>IFERROR(Stock[[#This Row],[TĂNG/
(GIẢM )]]/Stock[[#This Row],[GIÁ MUA]],"")</f>
        <v/>
      </c>
      <c r="AG100" s="114" t="str">
        <f>IF(Stock[[#This Row],[GIÁ THỊ TRƯỜNG]]&gt;0,Stock[[#This Row],[GIÁ THỊ TRƯỜNG]]*Stock[[#This Row],[SỐ LƯỢNG CÒN LẠI
(auto-fill)]],"")</f>
        <v/>
      </c>
    </row>
    <row r="101" spans="2:33">
      <c r="B101" s="109" t="str">
        <f>IF(AND(Stock[[#This Row],[SỐ LƯỢNG MUA]]&gt;0,Stock[[#This Row],[SỐ LƯỢNG CÒN LẠI
(auto-fill)]]=0),"BÁN",
IF(AND(Stock[[#This Row],[SỐ LƯỢNG MUA]]&gt;0,Stock[[#This Row],[SỐ LƯỢNG CÒN LẠI
(auto-fill)]]&gt;0),"NẮM GIỮ",""))</f>
        <v/>
      </c>
      <c r="C101" s="110">
        <f t="shared" si="1"/>
        <v>88</v>
      </c>
      <c r="D101" s="75"/>
      <c r="E101" s="76"/>
      <c r="F101" s="168"/>
      <c r="G101" s="79"/>
      <c r="H101" s="80"/>
      <c r="I101" s="114" t="str">
        <f>IF(Stock[[#This Row],[SỐ LƯỢNG MUA]]&gt;0,Stock[[#This Row],[GIÁ MUA]]*Stock[[#This Row],[SỐ LƯỢNG MUA]]*$D$11,"")</f>
        <v/>
      </c>
      <c r="J101" s="87"/>
      <c r="K101" s="88"/>
      <c r="L101" s="116" t="str">
        <f>IF(Stock[[#This Row],[SỐ LƯỢNG MUA]]&gt;0,Stock[[#This Row],[GIÁ MUA]]*(1+Stock[[#This Row],[% TĂNG KỲ VỌNG_1]]),"")</f>
        <v/>
      </c>
      <c r="M101" s="88"/>
      <c r="N101" s="116" t="str">
        <f>IF(Stock[[#This Row],[SỐ LƯỢNG MUA]]&gt;0,Stock[[#This Row],[GIÁ MUA]]*(1+Stock[[#This Row],[% TĂNG KỲ VỌNG_2]]),"")</f>
        <v/>
      </c>
      <c r="O101" s="88"/>
      <c r="P101" s="116" t="str">
        <f>IF(Stock[[#This Row],[SỐ LƯỢNG MUA]]&gt;0,Stock[[#This Row],[GIÁ MUA]]*(1+Stock[[#This Row],[% GIẢM ĐỂ CẮT LỖ]]),"")</f>
        <v/>
      </c>
      <c r="Q101" s="103"/>
      <c r="R101" s="117" t="str">
        <f>IF(Stock[[#This Row],[CỔ TỨC TIỀN MẶT]]&gt;0,Stock[[#This Row],[CỔ TỨC TIỀN MẶT]]/(Stock[[#This Row],[GIÁ MUA]]*Stock[[#This Row],[SỐ LƯỢNG MUA]]),"")</f>
        <v/>
      </c>
      <c r="S101" s="103"/>
      <c r="T101" s="75"/>
      <c r="U101" s="93"/>
      <c r="V101" s="94"/>
      <c r="W101" s="120" t="str">
        <f>IF(Stock[[#This Row],[SỐ LƯỢNG BÁN]]&gt;0,Stock[[#This Row],[GIÁ BÁN]]*Stock[[#This Row],[SỐ LƯỢNG BÁN]]*$D$11+Stock[[#This Row],[GIÁ BÁN]]*Stock[[#This Row],[SỐ LƯỢNG BÁN]]*$D$12,"")</f>
        <v/>
      </c>
      <c r="X101" s="120">
        <f>Stock[[#This Row],[SỐ LƯỢNG MUA]]+Stock[[#This Row],[CỔ TỨC BẰNG CỔ PHIẾU]]-Stock[[#This Row],[SỐ LƯỢNG BÁN]]</f>
        <v>0</v>
      </c>
      <c r="Y1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 s="120">
        <f ca="1">IF(Stock[[#This Row],[NGÀY BÁN]]&gt;0,Stock[[#This Row],[NGÀY BÁN]]-Stock[[#This Row],[NGÀY MUA]]+1,IF(Stock[[#This Row],[NGÀY MUA]]=0,0,TODAY()-Stock[[#This Row],[NGÀY MUA]]+1))</f>
        <v>0</v>
      </c>
      <c r="AA101" s="123" t="str">
        <f>IFERROR(Stock[[#This Row],[CỔ TỨC TIỀN MẶT]]+Stock[[#This Row],[LÃI/(LỖ) TỪ BÁN CK
(auto-fill)]],"")</f>
        <v/>
      </c>
      <c r="AB1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1" s="79"/>
      <c r="AE101" s="147" t="str">
        <f>IF(Stock[[#This Row],[TRẠNG THÁI
(auto-fill)]]="NẮM GIỮ",Stock[[#This Row],[GIÁ THỊ TRƯỜNG]]-Stock[[#This Row],[GIÁ MUA]],"")</f>
        <v/>
      </c>
      <c r="AF101" s="150" t="str">
        <f>IFERROR(Stock[[#This Row],[TĂNG/
(GIẢM )]]/Stock[[#This Row],[GIÁ MUA]],"")</f>
        <v/>
      </c>
      <c r="AG101" s="114" t="str">
        <f>IF(Stock[[#This Row],[GIÁ THỊ TRƯỜNG]]&gt;0,Stock[[#This Row],[GIÁ THỊ TRƯỜNG]]*Stock[[#This Row],[SỐ LƯỢNG CÒN LẠI
(auto-fill)]],"")</f>
        <v/>
      </c>
    </row>
    <row r="102" spans="2:33">
      <c r="B102" s="109" t="str">
        <f>IF(AND(Stock[[#This Row],[SỐ LƯỢNG MUA]]&gt;0,Stock[[#This Row],[SỐ LƯỢNG CÒN LẠI
(auto-fill)]]=0),"BÁN",
IF(AND(Stock[[#This Row],[SỐ LƯỢNG MUA]]&gt;0,Stock[[#This Row],[SỐ LƯỢNG CÒN LẠI
(auto-fill)]]&gt;0),"NẮM GIỮ",""))</f>
        <v/>
      </c>
      <c r="C102" s="110">
        <f t="shared" si="1"/>
        <v>89</v>
      </c>
      <c r="D102" s="75"/>
      <c r="E102" s="76"/>
      <c r="F102" s="168"/>
      <c r="G102" s="79"/>
      <c r="H102" s="80"/>
      <c r="I102" s="114" t="str">
        <f>IF(Stock[[#This Row],[SỐ LƯỢNG MUA]]&gt;0,Stock[[#This Row],[GIÁ MUA]]*Stock[[#This Row],[SỐ LƯỢNG MUA]]*$D$11,"")</f>
        <v/>
      </c>
      <c r="J102" s="87"/>
      <c r="K102" s="88"/>
      <c r="L102" s="116" t="str">
        <f>IF(Stock[[#This Row],[SỐ LƯỢNG MUA]]&gt;0,Stock[[#This Row],[GIÁ MUA]]*(1+Stock[[#This Row],[% TĂNG KỲ VỌNG_1]]),"")</f>
        <v/>
      </c>
      <c r="M102" s="88"/>
      <c r="N102" s="116" t="str">
        <f>IF(Stock[[#This Row],[SỐ LƯỢNG MUA]]&gt;0,Stock[[#This Row],[GIÁ MUA]]*(1+Stock[[#This Row],[% TĂNG KỲ VỌNG_2]]),"")</f>
        <v/>
      </c>
      <c r="O102" s="88"/>
      <c r="P102" s="116" t="str">
        <f>IF(Stock[[#This Row],[SỐ LƯỢNG MUA]]&gt;0,Stock[[#This Row],[GIÁ MUA]]*(1+Stock[[#This Row],[% GIẢM ĐỂ CẮT LỖ]]),"")</f>
        <v/>
      </c>
      <c r="Q102" s="103"/>
      <c r="R102" s="117" t="str">
        <f>IF(Stock[[#This Row],[CỔ TỨC TIỀN MẶT]]&gt;0,Stock[[#This Row],[CỔ TỨC TIỀN MẶT]]/(Stock[[#This Row],[GIÁ MUA]]*Stock[[#This Row],[SỐ LƯỢNG MUA]]),"")</f>
        <v/>
      </c>
      <c r="S102" s="103"/>
      <c r="T102" s="75"/>
      <c r="U102" s="93"/>
      <c r="V102" s="94"/>
      <c r="W102" s="120" t="str">
        <f>IF(Stock[[#This Row],[SỐ LƯỢNG BÁN]]&gt;0,Stock[[#This Row],[GIÁ BÁN]]*Stock[[#This Row],[SỐ LƯỢNG BÁN]]*$D$11+Stock[[#This Row],[GIÁ BÁN]]*Stock[[#This Row],[SỐ LƯỢNG BÁN]]*$D$12,"")</f>
        <v/>
      </c>
      <c r="X102" s="120">
        <f>Stock[[#This Row],[SỐ LƯỢNG MUA]]+Stock[[#This Row],[CỔ TỨC BẰNG CỔ PHIẾU]]-Stock[[#This Row],[SỐ LƯỢNG BÁN]]</f>
        <v>0</v>
      </c>
      <c r="Y1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 s="120">
        <f ca="1">IF(Stock[[#This Row],[NGÀY BÁN]]&gt;0,Stock[[#This Row],[NGÀY BÁN]]-Stock[[#This Row],[NGÀY MUA]]+1,IF(Stock[[#This Row],[NGÀY MUA]]=0,0,TODAY()-Stock[[#This Row],[NGÀY MUA]]+1))</f>
        <v>0</v>
      </c>
      <c r="AA102" s="123" t="str">
        <f>IFERROR(Stock[[#This Row],[CỔ TỨC TIỀN MẶT]]+Stock[[#This Row],[LÃI/(LỖ) TỪ BÁN CK
(auto-fill)]],"")</f>
        <v/>
      </c>
      <c r="AB1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2" s="79"/>
      <c r="AE102" s="147" t="str">
        <f>IF(Stock[[#This Row],[TRẠNG THÁI
(auto-fill)]]="NẮM GIỮ",Stock[[#This Row],[GIÁ THỊ TRƯỜNG]]-Stock[[#This Row],[GIÁ MUA]],"")</f>
        <v/>
      </c>
      <c r="AF102" s="150" t="str">
        <f>IFERROR(Stock[[#This Row],[TĂNG/
(GIẢM )]]/Stock[[#This Row],[GIÁ MUA]],"")</f>
        <v/>
      </c>
      <c r="AG102" s="114" t="str">
        <f>IF(Stock[[#This Row],[GIÁ THỊ TRƯỜNG]]&gt;0,Stock[[#This Row],[GIÁ THỊ TRƯỜNG]]*Stock[[#This Row],[SỐ LƯỢNG CÒN LẠI
(auto-fill)]],"")</f>
        <v/>
      </c>
    </row>
    <row r="103" spans="2:33">
      <c r="B103" s="109" t="str">
        <f>IF(AND(Stock[[#This Row],[SỐ LƯỢNG MUA]]&gt;0,Stock[[#This Row],[SỐ LƯỢNG CÒN LẠI
(auto-fill)]]=0),"BÁN",
IF(AND(Stock[[#This Row],[SỐ LƯỢNG MUA]]&gt;0,Stock[[#This Row],[SỐ LƯỢNG CÒN LẠI
(auto-fill)]]&gt;0),"NẮM GIỮ",""))</f>
        <v/>
      </c>
      <c r="C103" s="110">
        <f t="shared" si="1"/>
        <v>90</v>
      </c>
      <c r="D103" s="75"/>
      <c r="E103" s="76"/>
      <c r="F103" s="168"/>
      <c r="G103" s="79"/>
      <c r="H103" s="80"/>
      <c r="I103" s="114" t="str">
        <f>IF(Stock[[#This Row],[SỐ LƯỢNG MUA]]&gt;0,Stock[[#This Row],[GIÁ MUA]]*Stock[[#This Row],[SỐ LƯỢNG MUA]]*$D$11,"")</f>
        <v/>
      </c>
      <c r="J103" s="87"/>
      <c r="K103" s="88"/>
      <c r="L103" s="116" t="str">
        <f>IF(Stock[[#This Row],[SỐ LƯỢNG MUA]]&gt;0,Stock[[#This Row],[GIÁ MUA]]*(1+Stock[[#This Row],[% TĂNG KỲ VỌNG_1]]),"")</f>
        <v/>
      </c>
      <c r="M103" s="88"/>
      <c r="N103" s="116" t="str">
        <f>IF(Stock[[#This Row],[SỐ LƯỢNG MUA]]&gt;0,Stock[[#This Row],[GIÁ MUA]]*(1+Stock[[#This Row],[% TĂNG KỲ VỌNG_2]]),"")</f>
        <v/>
      </c>
      <c r="O103" s="88"/>
      <c r="P103" s="116" t="str">
        <f>IF(Stock[[#This Row],[SỐ LƯỢNG MUA]]&gt;0,Stock[[#This Row],[GIÁ MUA]]*(1+Stock[[#This Row],[% GIẢM ĐỂ CẮT LỖ]]),"")</f>
        <v/>
      </c>
      <c r="Q103" s="103"/>
      <c r="R103" s="117" t="str">
        <f>IF(Stock[[#This Row],[CỔ TỨC TIỀN MẶT]]&gt;0,Stock[[#This Row],[CỔ TỨC TIỀN MẶT]]/(Stock[[#This Row],[GIÁ MUA]]*Stock[[#This Row],[SỐ LƯỢNG MUA]]),"")</f>
        <v/>
      </c>
      <c r="S103" s="103"/>
      <c r="T103" s="75"/>
      <c r="U103" s="93"/>
      <c r="V103" s="94"/>
      <c r="W103" s="120" t="str">
        <f>IF(Stock[[#This Row],[SỐ LƯỢNG BÁN]]&gt;0,Stock[[#This Row],[GIÁ BÁN]]*Stock[[#This Row],[SỐ LƯỢNG BÁN]]*$D$11+Stock[[#This Row],[GIÁ BÁN]]*Stock[[#This Row],[SỐ LƯỢNG BÁN]]*$D$12,"")</f>
        <v/>
      </c>
      <c r="X103" s="120">
        <f>Stock[[#This Row],[SỐ LƯỢNG MUA]]+Stock[[#This Row],[CỔ TỨC BẰNG CỔ PHIẾU]]-Stock[[#This Row],[SỐ LƯỢNG BÁN]]</f>
        <v>0</v>
      </c>
      <c r="Y1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 s="120">
        <f ca="1">IF(Stock[[#This Row],[NGÀY BÁN]]&gt;0,Stock[[#This Row],[NGÀY BÁN]]-Stock[[#This Row],[NGÀY MUA]]+1,IF(Stock[[#This Row],[NGÀY MUA]]=0,0,TODAY()-Stock[[#This Row],[NGÀY MUA]]+1))</f>
        <v>0</v>
      </c>
      <c r="AA103" s="123" t="str">
        <f>IFERROR(Stock[[#This Row],[CỔ TỨC TIỀN MẶT]]+Stock[[#This Row],[LÃI/(LỖ) TỪ BÁN CK
(auto-fill)]],"")</f>
        <v/>
      </c>
      <c r="AB1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3" s="79"/>
      <c r="AE103" s="147" t="str">
        <f>IF(Stock[[#This Row],[TRẠNG THÁI
(auto-fill)]]="NẮM GIỮ",Stock[[#This Row],[GIÁ THỊ TRƯỜNG]]-Stock[[#This Row],[GIÁ MUA]],"")</f>
        <v/>
      </c>
      <c r="AF103" s="150" t="str">
        <f>IFERROR(Stock[[#This Row],[TĂNG/
(GIẢM )]]/Stock[[#This Row],[GIÁ MUA]],"")</f>
        <v/>
      </c>
      <c r="AG103" s="114" t="str">
        <f>IF(Stock[[#This Row],[GIÁ THỊ TRƯỜNG]]&gt;0,Stock[[#This Row],[GIÁ THỊ TRƯỜNG]]*Stock[[#This Row],[SỐ LƯỢNG CÒN LẠI
(auto-fill)]],"")</f>
        <v/>
      </c>
    </row>
    <row r="104" spans="2:33">
      <c r="B104" s="109" t="str">
        <f>IF(AND(Stock[[#This Row],[SỐ LƯỢNG MUA]]&gt;0,Stock[[#This Row],[SỐ LƯỢNG CÒN LẠI
(auto-fill)]]=0),"BÁN",
IF(AND(Stock[[#This Row],[SỐ LƯỢNG MUA]]&gt;0,Stock[[#This Row],[SỐ LƯỢNG CÒN LẠI
(auto-fill)]]&gt;0),"NẮM GIỮ",""))</f>
        <v/>
      </c>
      <c r="C104" s="110">
        <f t="shared" si="1"/>
        <v>91</v>
      </c>
      <c r="D104" s="75"/>
      <c r="E104" s="76"/>
      <c r="F104" s="168"/>
      <c r="G104" s="79"/>
      <c r="H104" s="80"/>
      <c r="I104" s="114" t="str">
        <f>IF(Stock[[#This Row],[SỐ LƯỢNG MUA]]&gt;0,Stock[[#This Row],[GIÁ MUA]]*Stock[[#This Row],[SỐ LƯỢNG MUA]]*$D$11,"")</f>
        <v/>
      </c>
      <c r="J104" s="87"/>
      <c r="K104" s="88"/>
      <c r="L104" s="116" t="str">
        <f>IF(Stock[[#This Row],[SỐ LƯỢNG MUA]]&gt;0,Stock[[#This Row],[GIÁ MUA]]*(1+Stock[[#This Row],[% TĂNG KỲ VỌNG_1]]),"")</f>
        <v/>
      </c>
      <c r="M104" s="88"/>
      <c r="N104" s="116" t="str">
        <f>IF(Stock[[#This Row],[SỐ LƯỢNG MUA]]&gt;0,Stock[[#This Row],[GIÁ MUA]]*(1+Stock[[#This Row],[% TĂNG KỲ VỌNG_2]]),"")</f>
        <v/>
      </c>
      <c r="O104" s="88"/>
      <c r="P104" s="116" t="str">
        <f>IF(Stock[[#This Row],[SỐ LƯỢNG MUA]]&gt;0,Stock[[#This Row],[GIÁ MUA]]*(1+Stock[[#This Row],[% GIẢM ĐỂ CẮT LỖ]]),"")</f>
        <v/>
      </c>
      <c r="Q104" s="103"/>
      <c r="R104" s="117" t="str">
        <f>IF(Stock[[#This Row],[CỔ TỨC TIỀN MẶT]]&gt;0,Stock[[#This Row],[CỔ TỨC TIỀN MẶT]]/(Stock[[#This Row],[GIÁ MUA]]*Stock[[#This Row],[SỐ LƯỢNG MUA]]),"")</f>
        <v/>
      </c>
      <c r="S104" s="103"/>
      <c r="T104" s="75"/>
      <c r="U104" s="93"/>
      <c r="V104" s="94"/>
      <c r="W104" s="120" t="str">
        <f>IF(Stock[[#This Row],[SỐ LƯỢNG BÁN]]&gt;0,Stock[[#This Row],[GIÁ BÁN]]*Stock[[#This Row],[SỐ LƯỢNG BÁN]]*$D$11+Stock[[#This Row],[GIÁ BÁN]]*Stock[[#This Row],[SỐ LƯỢNG BÁN]]*$D$12,"")</f>
        <v/>
      </c>
      <c r="X104" s="120">
        <f>Stock[[#This Row],[SỐ LƯỢNG MUA]]+Stock[[#This Row],[CỔ TỨC BẰNG CỔ PHIẾU]]-Stock[[#This Row],[SỐ LƯỢNG BÁN]]</f>
        <v>0</v>
      </c>
      <c r="Y1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 s="120">
        <f ca="1">IF(Stock[[#This Row],[NGÀY BÁN]]&gt;0,Stock[[#This Row],[NGÀY BÁN]]-Stock[[#This Row],[NGÀY MUA]]+1,IF(Stock[[#This Row],[NGÀY MUA]]=0,0,TODAY()-Stock[[#This Row],[NGÀY MUA]]+1))</f>
        <v>0</v>
      </c>
      <c r="AA104" s="123" t="str">
        <f>IFERROR(Stock[[#This Row],[CỔ TỨC TIỀN MẶT]]+Stock[[#This Row],[LÃI/(LỖ) TỪ BÁN CK
(auto-fill)]],"")</f>
        <v/>
      </c>
      <c r="AB1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4" s="79"/>
      <c r="AE104" s="147" t="str">
        <f>IF(Stock[[#This Row],[TRẠNG THÁI
(auto-fill)]]="NẮM GIỮ",Stock[[#This Row],[GIÁ THỊ TRƯỜNG]]-Stock[[#This Row],[GIÁ MUA]],"")</f>
        <v/>
      </c>
      <c r="AF104" s="150" t="str">
        <f>IFERROR(Stock[[#This Row],[TĂNG/
(GIẢM )]]/Stock[[#This Row],[GIÁ MUA]],"")</f>
        <v/>
      </c>
      <c r="AG104" s="114" t="str">
        <f>IF(Stock[[#This Row],[GIÁ THỊ TRƯỜNG]]&gt;0,Stock[[#This Row],[GIÁ THỊ TRƯỜNG]]*Stock[[#This Row],[SỐ LƯỢNG CÒN LẠI
(auto-fill)]],"")</f>
        <v/>
      </c>
    </row>
    <row r="105" spans="2:33">
      <c r="B105" s="109" t="str">
        <f>IF(AND(Stock[[#This Row],[SỐ LƯỢNG MUA]]&gt;0,Stock[[#This Row],[SỐ LƯỢNG CÒN LẠI
(auto-fill)]]=0),"BÁN",
IF(AND(Stock[[#This Row],[SỐ LƯỢNG MUA]]&gt;0,Stock[[#This Row],[SỐ LƯỢNG CÒN LẠI
(auto-fill)]]&gt;0),"NẮM GIỮ",""))</f>
        <v/>
      </c>
      <c r="C105" s="110">
        <f t="shared" si="1"/>
        <v>92</v>
      </c>
      <c r="D105" s="75"/>
      <c r="E105" s="76"/>
      <c r="F105" s="168"/>
      <c r="G105" s="79"/>
      <c r="H105" s="80"/>
      <c r="I105" s="114" t="str">
        <f>IF(Stock[[#This Row],[SỐ LƯỢNG MUA]]&gt;0,Stock[[#This Row],[GIÁ MUA]]*Stock[[#This Row],[SỐ LƯỢNG MUA]]*$D$11,"")</f>
        <v/>
      </c>
      <c r="J105" s="87"/>
      <c r="K105" s="88"/>
      <c r="L105" s="116" t="str">
        <f>IF(Stock[[#This Row],[SỐ LƯỢNG MUA]]&gt;0,Stock[[#This Row],[GIÁ MUA]]*(1+Stock[[#This Row],[% TĂNG KỲ VỌNG_1]]),"")</f>
        <v/>
      </c>
      <c r="M105" s="88"/>
      <c r="N105" s="116" t="str">
        <f>IF(Stock[[#This Row],[SỐ LƯỢNG MUA]]&gt;0,Stock[[#This Row],[GIÁ MUA]]*(1+Stock[[#This Row],[% TĂNG KỲ VỌNG_2]]),"")</f>
        <v/>
      </c>
      <c r="O105" s="88"/>
      <c r="P105" s="116" t="str">
        <f>IF(Stock[[#This Row],[SỐ LƯỢNG MUA]]&gt;0,Stock[[#This Row],[GIÁ MUA]]*(1+Stock[[#This Row],[% GIẢM ĐỂ CẮT LỖ]]),"")</f>
        <v/>
      </c>
      <c r="Q105" s="103"/>
      <c r="R105" s="117" t="str">
        <f>IF(Stock[[#This Row],[CỔ TỨC TIỀN MẶT]]&gt;0,Stock[[#This Row],[CỔ TỨC TIỀN MẶT]]/(Stock[[#This Row],[GIÁ MUA]]*Stock[[#This Row],[SỐ LƯỢNG MUA]]),"")</f>
        <v/>
      </c>
      <c r="S105" s="103"/>
      <c r="T105" s="75"/>
      <c r="U105" s="93"/>
      <c r="V105" s="94"/>
      <c r="W105" s="120" t="str">
        <f>IF(Stock[[#This Row],[SỐ LƯỢNG BÁN]]&gt;0,Stock[[#This Row],[GIÁ BÁN]]*Stock[[#This Row],[SỐ LƯỢNG BÁN]]*$D$11+Stock[[#This Row],[GIÁ BÁN]]*Stock[[#This Row],[SỐ LƯỢNG BÁN]]*$D$12,"")</f>
        <v/>
      </c>
      <c r="X105" s="120">
        <f>Stock[[#This Row],[SỐ LƯỢNG MUA]]+Stock[[#This Row],[CỔ TỨC BẰNG CỔ PHIẾU]]-Stock[[#This Row],[SỐ LƯỢNG BÁN]]</f>
        <v>0</v>
      </c>
      <c r="Y1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 s="120">
        <f ca="1">IF(Stock[[#This Row],[NGÀY BÁN]]&gt;0,Stock[[#This Row],[NGÀY BÁN]]-Stock[[#This Row],[NGÀY MUA]]+1,IF(Stock[[#This Row],[NGÀY MUA]]=0,0,TODAY()-Stock[[#This Row],[NGÀY MUA]]+1))</f>
        <v>0</v>
      </c>
      <c r="AA105" s="123" t="str">
        <f>IFERROR(Stock[[#This Row],[CỔ TỨC TIỀN MẶT]]+Stock[[#This Row],[LÃI/(LỖ) TỪ BÁN CK
(auto-fill)]],"")</f>
        <v/>
      </c>
      <c r="AB1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5" s="79"/>
      <c r="AE105" s="147" t="str">
        <f>IF(Stock[[#This Row],[TRẠNG THÁI
(auto-fill)]]="NẮM GIỮ",Stock[[#This Row],[GIÁ THỊ TRƯỜNG]]-Stock[[#This Row],[GIÁ MUA]],"")</f>
        <v/>
      </c>
      <c r="AF105" s="150" t="str">
        <f>IFERROR(Stock[[#This Row],[TĂNG/
(GIẢM )]]/Stock[[#This Row],[GIÁ MUA]],"")</f>
        <v/>
      </c>
      <c r="AG105" s="114" t="str">
        <f>IF(Stock[[#This Row],[GIÁ THỊ TRƯỜNG]]&gt;0,Stock[[#This Row],[GIÁ THỊ TRƯỜNG]]*Stock[[#This Row],[SỐ LƯỢNG CÒN LẠI
(auto-fill)]],"")</f>
        <v/>
      </c>
    </row>
    <row r="106" spans="2:33">
      <c r="B106" s="109" t="str">
        <f>IF(AND(Stock[[#This Row],[SỐ LƯỢNG MUA]]&gt;0,Stock[[#This Row],[SỐ LƯỢNG CÒN LẠI
(auto-fill)]]=0),"BÁN",
IF(AND(Stock[[#This Row],[SỐ LƯỢNG MUA]]&gt;0,Stock[[#This Row],[SỐ LƯỢNG CÒN LẠI
(auto-fill)]]&gt;0),"NẮM GIỮ",""))</f>
        <v/>
      </c>
      <c r="C106" s="110">
        <f t="shared" si="1"/>
        <v>93</v>
      </c>
      <c r="D106" s="75"/>
      <c r="E106" s="76"/>
      <c r="F106" s="168"/>
      <c r="G106" s="79"/>
      <c r="H106" s="80"/>
      <c r="I106" s="114" t="str">
        <f>IF(Stock[[#This Row],[SỐ LƯỢNG MUA]]&gt;0,Stock[[#This Row],[GIÁ MUA]]*Stock[[#This Row],[SỐ LƯỢNG MUA]]*$D$11,"")</f>
        <v/>
      </c>
      <c r="J106" s="87"/>
      <c r="K106" s="88"/>
      <c r="L106" s="116" t="str">
        <f>IF(Stock[[#This Row],[SỐ LƯỢNG MUA]]&gt;0,Stock[[#This Row],[GIÁ MUA]]*(1+Stock[[#This Row],[% TĂNG KỲ VỌNG_1]]),"")</f>
        <v/>
      </c>
      <c r="M106" s="88"/>
      <c r="N106" s="116" t="str">
        <f>IF(Stock[[#This Row],[SỐ LƯỢNG MUA]]&gt;0,Stock[[#This Row],[GIÁ MUA]]*(1+Stock[[#This Row],[% TĂNG KỲ VỌNG_2]]),"")</f>
        <v/>
      </c>
      <c r="O106" s="88"/>
      <c r="P106" s="116" t="str">
        <f>IF(Stock[[#This Row],[SỐ LƯỢNG MUA]]&gt;0,Stock[[#This Row],[GIÁ MUA]]*(1+Stock[[#This Row],[% GIẢM ĐỂ CẮT LỖ]]),"")</f>
        <v/>
      </c>
      <c r="Q106" s="103"/>
      <c r="R106" s="117" t="str">
        <f>IF(Stock[[#This Row],[CỔ TỨC TIỀN MẶT]]&gt;0,Stock[[#This Row],[CỔ TỨC TIỀN MẶT]]/(Stock[[#This Row],[GIÁ MUA]]*Stock[[#This Row],[SỐ LƯỢNG MUA]]),"")</f>
        <v/>
      </c>
      <c r="S106" s="103"/>
      <c r="T106" s="75"/>
      <c r="U106" s="93"/>
      <c r="V106" s="94"/>
      <c r="W106" s="120" t="str">
        <f>IF(Stock[[#This Row],[SỐ LƯỢNG BÁN]]&gt;0,Stock[[#This Row],[GIÁ BÁN]]*Stock[[#This Row],[SỐ LƯỢNG BÁN]]*$D$11+Stock[[#This Row],[GIÁ BÁN]]*Stock[[#This Row],[SỐ LƯỢNG BÁN]]*$D$12,"")</f>
        <v/>
      </c>
      <c r="X106" s="120">
        <f>Stock[[#This Row],[SỐ LƯỢNG MUA]]+Stock[[#This Row],[CỔ TỨC BẰNG CỔ PHIẾU]]-Stock[[#This Row],[SỐ LƯỢNG BÁN]]</f>
        <v>0</v>
      </c>
      <c r="Y1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 s="120">
        <f ca="1">IF(Stock[[#This Row],[NGÀY BÁN]]&gt;0,Stock[[#This Row],[NGÀY BÁN]]-Stock[[#This Row],[NGÀY MUA]]+1,IF(Stock[[#This Row],[NGÀY MUA]]=0,0,TODAY()-Stock[[#This Row],[NGÀY MUA]]+1))</f>
        <v>0</v>
      </c>
      <c r="AA106" s="123" t="str">
        <f>IFERROR(Stock[[#This Row],[CỔ TỨC TIỀN MẶT]]+Stock[[#This Row],[LÃI/(LỖ) TỪ BÁN CK
(auto-fill)]],"")</f>
        <v/>
      </c>
      <c r="AB1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6" s="79"/>
      <c r="AE106" s="147" t="str">
        <f>IF(Stock[[#This Row],[TRẠNG THÁI
(auto-fill)]]="NẮM GIỮ",Stock[[#This Row],[GIÁ THỊ TRƯỜNG]]-Stock[[#This Row],[GIÁ MUA]],"")</f>
        <v/>
      </c>
      <c r="AF106" s="150" t="str">
        <f>IFERROR(Stock[[#This Row],[TĂNG/
(GIẢM )]]/Stock[[#This Row],[GIÁ MUA]],"")</f>
        <v/>
      </c>
      <c r="AG106" s="114" t="str">
        <f>IF(Stock[[#This Row],[GIÁ THỊ TRƯỜNG]]&gt;0,Stock[[#This Row],[GIÁ THỊ TRƯỜNG]]*Stock[[#This Row],[SỐ LƯỢNG CÒN LẠI
(auto-fill)]],"")</f>
        <v/>
      </c>
    </row>
    <row r="107" spans="2:33">
      <c r="B107" s="109" t="str">
        <f>IF(AND(Stock[[#This Row],[SỐ LƯỢNG MUA]]&gt;0,Stock[[#This Row],[SỐ LƯỢNG CÒN LẠI
(auto-fill)]]=0),"BÁN",
IF(AND(Stock[[#This Row],[SỐ LƯỢNG MUA]]&gt;0,Stock[[#This Row],[SỐ LƯỢNG CÒN LẠI
(auto-fill)]]&gt;0),"NẮM GIỮ",""))</f>
        <v/>
      </c>
      <c r="C107" s="110">
        <f t="shared" si="1"/>
        <v>94</v>
      </c>
      <c r="D107" s="75"/>
      <c r="E107" s="76"/>
      <c r="F107" s="168"/>
      <c r="G107" s="79"/>
      <c r="H107" s="80"/>
      <c r="I107" s="114" t="str">
        <f>IF(Stock[[#This Row],[SỐ LƯỢNG MUA]]&gt;0,Stock[[#This Row],[GIÁ MUA]]*Stock[[#This Row],[SỐ LƯỢNG MUA]]*$D$11,"")</f>
        <v/>
      </c>
      <c r="J107" s="87"/>
      <c r="K107" s="88"/>
      <c r="L107" s="116" t="str">
        <f>IF(Stock[[#This Row],[SỐ LƯỢNG MUA]]&gt;0,Stock[[#This Row],[GIÁ MUA]]*(1+Stock[[#This Row],[% TĂNG KỲ VỌNG_1]]),"")</f>
        <v/>
      </c>
      <c r="M107" s="88"/>
      <c r="N107" s="116" t="str">
        <f>IF(Stock[[#This Row],[SỐ LƯỢNG MUA]]&gt;0,Stock[[#This Row],[GIÁ MUA]]*(1+Stock[[#This Row],[% TĂNG KỲ VỌNG_2]]),"")</f>
        <v/>
      </c>
      <c r="O107" s="88"/>
      <c r="P107" s="116" t="str">
        <f>IF(Stock[[#This Row],[SỐ LƯỢNG MUA]]&gt;0,Stock[[#This Row],[GIÁ MUA]]*(1+Stock[[#This Row],[% GIẢM ĐỂ CẮT LỖ]]),"")</f>
        <v/>
      </c>
      <c r="Q107" s="103"/>
      <c r="R107" s="117" t="str">
        <f>IF(Stock[[#This Row],[CỔ TỨC TIỀN MẶT]]&gt;0,Stock[[#This Row],[CỔ TỨC TIỀN MẶT]]/(Stock[[#This Row],[GIÁ MUA]]*Stock[[#This Row],[SỐ LƯỢNG MUA]]),"")</f>
        <v/>
      </c>
      <c r="S107" s="103"/>
      <c r="T107" s="75"/>
      <c r="U107" s="93"/>
      <c r="V107" s="94"/>
      <c r="W107" s="120" t="str">
        <f>IF(Stock[[#This Row],[SỐ LƯỢNG BÁN]]&gt;0,Stock[[#This Row],[GIÁ BÁN]]*Stock[[#This Row],[SỐ LƯỢNG BÁN]]*$D$11+Stock[[#This Row],[GIÁ BÁN]]*Stock[[#This Row],[SỐ LƯỢNG BÁN]]*$D$12,"")</f>
        <v/>
      </c>
      <c r="X107" s="120">
        <f>Stock[[#This Row],[SỐ LƯỢNG MUA]]+Stock[[#This Row],[CỔ TỨC BẰNG CỔ PHIẾU]]-Stock[[#This Row],[SỐ LƯỢNG BÁN]]</f>
        <v>0</v>
      </c>
      <c r="Y1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 s="120">
        <f ca="1">IF(Stock[[#This Row],[NGÀY BÁN]]&gt;0,Stock[[#This Row],[NGÀY BÁN]]-Stock[[#This Row],[NGÀY MUA]]+1,IF(Stock[[#This Row],[NGÀY MUA]]=0,0,TODAY()-Stock[[#This Row],[NGÀY MUA]]+1))</f>
        <v>0</v>
      </c>
      <c r="AA107" s="123" t="str">
        <f>IFERROR(Stock[[#This Row],[CỔ TỨC TIỀN MẶT]]+Stock[[#This Row],[LÃI/(LỖ) TỪ BÁN CK
(auto-fill)]],"")</f>
        <v/>
      </c>
      <c r="AB1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7" s="79"/>
      <c r="AE107" s="147" t="str">
        <f>IF(Stock[[#This Row],[TRẠNG THÁI
(auto-fill)]]="NẮM GIỮ",Stock[[#This Row],[GIÁ THỊ TRƯỜNG]]-Stock[[#This Row],[GIÁ MUA]],"")</f>
        <v/>
      </c>
      <c r="AF107" s="150" t="str">
        <f>IFERROR(Stock[[#This Row],[TĂNG/
(GIẢM )]]/Stock[[#This Row],[GIÁ MUA]],"")</f>
        <v/>
      </c>
      <c r="AG107" s="114" t="str">
        <f>IF(Stock[[#This Row],[GIÁ THỊ TRƯỜNG]]&gt;0,Stock[[#This Row],[GIÁ THỊ TRƯỜNG]]*Stock[[#This Row],[SỐ LƯỢNG CÒN LẠI
(auto-fill)]],"")</f>
        <v/>
      </c>
    </row>
    <row r="108" spans="2:33">
      <c r="B108" s="109" t="str">
        <f>IF(AND(Stock[[#This Row],[SỐ LƯỢNG MUA]]&gt;0,Stock[[#This Row],[SỐ LƯỢNG CÒN LẠI
(auto-fill)]]=0),"BÁN",
IF(AND(Stock[[#This Row],[SỐ LƯỢNG MUA]]&gt;0,Stock[[#This Row],[SỐ LƯỢNG CÒN LẠI
(auto-fill)]]&gt;0),"NẮM GIỮ",""))</f>
        <v/>
      </c>
      <c r="C108" s="110">
        <f t="shared" si="1"/>
        <v>95</v>
      </c>
      <c r="D108" s="75"/>
      <c r="E108" s="76"/>
      <c r="F108" s="168"/>
      <c r="G108" s="79"/>
      <c r="H108" s="80"/>
      <c r="I108" s="114" t="str">
        <f>IF(Stock[[#This Row],[SỐ LƯỢNG MUA]]&gt;0,Stock[[#This Row],[GIÁ MUA]]*Stock[[#This Row],[SỐ LƯỢNG MUA]]*$D$11,"")</f>
        <v/>
      </c>
      <c r="J108" s="87"/>
      <c r="K108" s="88"/>
      <c r="L108" s="116" t="str">
        <f>IF(Stock[[#This Row],[SỐ LƯỢNG MUA]]&gt;0,Stock[[#This Row],[GIÁ MUA]]*(1+Stock[[#This Row],[% TĂNG KỲ VỌNG_1]]),"")</f>
        <v/>
      </c>
      <c r="M108" s="88"/>
      <c r="N108" s="116" t="str">
        <f>IF(Stock[[#This Row],[SỐ LƯỢNG MUA]]&gt;0,Stock[[#This Row],[GIÁ MUA]]*(1+Stock[[#This Row],[% TĂNG KỲ VỌNG_2]]),"")</f>
        <v/>
      </c>
      <c r="O108" s="88"/>
      <c r="P108" s="116" t="str">
        <f>IF(Stock[[#This Row],[SỐ LƯỢNG MUA]]&gt;0,Stock[[#This Row],[GIÁ MUA]]*(1+Stock[[#This Row],[% GIẢM ĐỂ CẮT LỖ]]),"")</f>
        <v/>
      </c>
      <c r="Q108" s="103"/>
      <c r="R108" s="117" t="str">
        <f>IF(Stock[[#This Row],[CỔ TỨC TIỀN MẶT]]&gt;0,Stock[[#This Row],[CỔ TỨC TIỀN MẶT]]/(Stock[[#This Row],[GIÁ MUA]]*Stock[[#This Row],[SỐ LƯỢNG MUA]]),"")</f>
        <v/>
      </c>
      <c r="S108" s="103"/>
      <c r="T108" s="75"/>
      <c r="U108" s="93"/>
      <c r="V108" s="94"/>
      <c r="W108" s="120" t="str">
        <f>IF(Stock[[#This Row],[SỐ LƯỢNG BÁN]]&gt;0,Stock[[#This Row],[GIÁ BÁN]]*Stock[[#This Row],[SỐ LƯỢNG BÁN]]*$D$11+Stock[[#This Row],[GIÁ BÁN]]*Stock[[#This Row],[SỐ LƯỢNG BÁN]]*$D$12,"")</f>
        <v/>
      </c>
      <c r="X108" s="120">
        <f>Stock[[#This Row],[SỐ LƯỢNG MUA]]+Stock[[#This Row],[CỔ TỨC BẰNG CỔ PHIẾU]]-Stock[[#This Row],[SỐ LƯỢNG BÁN]]</f>
        <v>0</v>
      </c>
      <c r="Y1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 s="120">
        <f ca="1">IF(Stock[[#This Row],[NGÀY BÁN]]&gt;0,Stock[[#This Row],[NGÀY BÁN]]-Stock[[#This Row],[NGÀY MUA]]+1,IF(Stock[[#This Row],[NGÀY MUA]]=0,0,TODAY()-Stock[[#This Row],[NGÀY MUA]]+1))</f>
        <v>0</v>
      </c>
      <c r="AA108" s="123" t="str">
        <f>IFERROR(Stock[[#This Row],[CỔ TỨC TIỀN MẶT]]+Stock[[#This Row],[LÃI/(LỖ) TỪ BÁN CK
(auto-fill)]],"")</f>
        <v/>
      </c>
      <c r="AB1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8" s="79"/>
      <c r="AE108" s="147" t="str">
        <f>IF(Stock[[#This Row],[TRẠNG THÁI
(auto-fill)]]="NẮM GIỮ",Stock[[#This Row],[GIÁ THỊ TRƯỜNG]]-Stock[[#This Row],[GIÁ MUA]],"")</f>
        <v/>
      </c>
      <c r="AF108" s="150" t="str">
        <f>IFERROR(Stock[[#This Row],[TĂNG/
(GIẢM )]]/Stock[[#This Row],[GIÁ MUA]],"")</f>
        <v/>
      </c>
      <c r="AG108" s="114" t="str">
        <f>IF(Stock[[#This Row],[GIÁ THỊ TRƯỜNG]]&gt;0,Stock[[#This Row],[GIÁ THỊ TRƯỜNG]]*Stock[[#This Row],[SỐ LƯỢNG CÒN LẠI
(auto-fill)]],"")</f>
        <v/>
      </c>
    </row>
    <row r="109" spans="2:33">
      <c r="B109" s="109" t="str">
        <f>IF(AND(Stock[[#This Row],[SỐ LƯỢNG MUA]]&gt;0,Stock[[#This Row],[SỐ LƯỢNG CÒN LẠI
(auto-fill)]]=0),"BÁN",
IF(AND(Stock[[#This Row],[SỐ LƯỢNG MUA]]&gt;0,Stock[[#This Row],[SỐ LƯỢNG CÒN LẠI
(auto-fill)]]&gt;0),"NẮM GIỮ",""))</f>
        <v/>
      </c>
      <c r="C109" s="110">
        <f t="shared" si="1"/>
        <v>96</v>
      </c>
      <c r="D109" s="75"/>
      <c r="E109" s="76"/>
      <c r="F109" s="168"/>
      <c r="G109" s="79"/>
      <c r="H109" s="80"/>
      <c r="I109" s="114" t="str">
        <f>IF(Stock[[#This Row],[SỐ LƯỢNG MUA]]&gt;0,Stock[[#This Row],[GIÁ MUA]]*Stock[[#This Row],[SỐ LƯỢNG MUA]]*$D$11,"")</f>
        <v/>
      </c>
      <c r="J109" s="87"/>
      <c r="K109" s="88"/>
      <c r="L109" s="116" t="str">
        <f>IF(Stock[[#This Row],[SỐ LƯỢNG MUA]]&gt;0,Stock[[#This Row],[GIÁ MUA]]*(1+Stock[[#This Row],[% TĂNG KỲ VỌNG_1]]),"")</f>
        <v/>
      </c>
      <c r="M109" s="88"/>
      <c r="N109" s="116" t="str">
        <f>IF(Stock[[#This Row],[SỐ LƯỢNG MUA]]&gt;0,Stock[[#This Row],[GIÁ MUA]]*(1+Stock[[#This Row],[% TĂNG KỲ VỌNG_2]]),"")</f>
        <v/>
      </c>
      <c r="O109" s="88"/>
      <c r="P109" s="116" t="str">
        <f>IF(Stock[[#This Row],[SỐ LƯỢNG MUA]]&gt;0,Stock[[#This Row],[GIÁ MUA]]*(1+Stock[[#This Row],[% GIẢM ĐỂ CẮT LỖ]]),"")</f>
        <v/>
      </c>
      <c r="Q109" s="103"/>
      <c r="R109" s="117" t="str">
        <f>IF(Stock[[#This Row],[CỔ TỨC TIỀN MẶT]]&gt;0,Stock[[#This Row],[CỔ TỨC TIỀN MẶT]]/(Stock[[#This Row],[GIÁ MUA]]*Stock[[#This Row],[SỐ LƯỢNG MUA]]),"")</f>
        <v/>
      </c>
      <c r="S109" s="103"/>
      <c r="T109" s="75"/>
      <c r="U109" s="93"/>
      <c r="V109" s="94"/>
      <c r="W109" s="120" t="str">
        <f>IF(Stock[[#This Row],[SỐ LƯỢNG BÁN]]&gt;0,Stock[[#This Row],[GIÁ BÁN]]*Stock[[#This Row],[SỐ LƯỢNG BÁN]]*$D$11+Stock[[#This Row],[GIÁ BÁN]]*Stock[[#This Row],[SỐ LƯỢNG BÁN]]*$D$12,"")</f>
        <v/>
      </c>
      <c r="X109" s="120">
        <f>Stock[[#This Row],[SỐ LƯỢNG MUA]]+Stock[[#This Row],[CỔ TỨC BẰNG CỔ PHIẾU]]-Stock[[#This Row],[SỐ LƯỢNG BÁN]]</f>
        <v>0</v>
      </c>
      <c r="Y1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 s="120">
        <f ca="1">IF(Stock[[#This Row],[NGÀY BÁN]]&gt;0,Stock[[#This Row],[NGÀY BÁN]]-Stock[[#This Row],[NGÀY MUA]]+1,IF(Stock[[#This Row],[NGÀY MUA]]=0,0,TODAY()-Stock[[#This Row],[NGÀY MUA]]+1))</f>
        <v>0</v>
      </c>
      <c r="AA109" s="123" t="str">
        <f>IFERROR(Stock[[#This Row],[CỔ TỨC TIỀN MẶT]]+Stock[[#This Row],[LÃI/(LỖ) TỪ BÁN CK
(auto-fill)]],"")</f>
        <v/>
      </c>
      <c r="AB1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9" s="79"/>
      <c r="AE109" s="147" t="str">
        <f>IF(Stock[[#This Row],[TRẠNG THÁI
(auto-fill)]]="NẮM GIỮ",Stock[[#This Row],[GIÁ THỊ TRƯỜNG]]-Stock[[#This Row],[GIÁ MUA]],"")</f>
        <v/>
      </c>
      <c r="AF109" s="150" t="str">
        <f>IFERROR(Stock[[#This Row],[TĂNG/
(GIẢM )]]/Stock[[#This Row],[GIÁ MUA]],"")</f>
        <v/>
      </c>
      <c r="AG109" s="114" t="str">
        <f>IF(Stock[[#This Row],[GIÁ THỊ TRƯỜNG]]&gt;0,Stock[[#This Row],[GIÁ THỊ TRƯỜNG]]*Stock[[#This Row],[SỐ LƯỢNG CÒN LẠI
(auto-fill)]],"")</f>
        <v/>
      </c>
    </row>
    <row r="110" spans="2:33">
      <c r="B110" s="109" t="str">
        <f>IF(AND(Stock[[#This Row],[SỐ LƯỢNG MUA]]&gt;0,Stock[[#This Row],[SỐ LƯỢNG CÒN LẠI
(auto-fill)]]=0),"BÁN",
IF(AND(Stock[[#This Row],[SỐ LƯỢNG MUA]]&gt;0,Stock[[#This Row],[SỐ LƯỢNG CÒN LẠI
(auto-fill)]]&gt;0),"NẮM GIỮ",""))</f>
        <v/>
      </c>
      <c r="C110" s="110">
        <f t="shared" si="1"/>
        <v>97</v>
      </c>
      <c r="D110" s="75"/>
      <c r="E110" s="76"/>
      <c r="F110" s="168"/>
      <c r="G110" s="79"/>
      <c r="H110" s="80"/>
      <c r="I110" s="114" t="str">
        <f>IF(Stock[[#This Row],[SỐ LƯỢNG MUA]]&gt;0,Stock[[#This Row],[GIÁ MUA]]*Stock[[#This Row],[SỐ LƯỢNG MUA]]*$D$11,"")</f>
        <v/>
      </c>
      <c r="J110" s="87"/>
      <c r="K110" s="88"/>
      <c r="L110" s="116" t="str">
        <f>IF(Stock[[#This Row],[SỐ LƯỢNG MUA]]&gt;0,Stock[[#This Row],[GIÁ MUA]]*(1+Stock[[#This Row],[% TĂNG KỲ VỌNG_1]]),"")</f>
        <v/>
      </c>
      <c r="M110" s="88"/>
      <c r="N110" s="116" t="str">
        <f>IF(Stock[[#This Row],[SỐ LƯỢNG MUA]]&gt;0,Stock[[#This Row],[GIÁ MUA]]*(1+Stock[[#This Row],[% TĂNG KỲ VỌNG_2]]),"")</f>
        <v/>
      </c>
      <c r="O110" s="88"/>
      <c r="P110" s="116" t="str">
        <f>IF(Stock[[#This Row],[SỐ LƯỢNG MUA]]&gt;0,Stock[[#This Row],[GIÁ MUA]]*(1+Stock[[#This Row],[% GIẢM ĐỂ CẮT LỖ]]),"")</f>
        <v/>
      </c>
      <c r="Q110" s="103"/>
      <c r="R110" s="117" t="str">
        <f>IF(Stock[[#This Row],[CỔ TỨC TIỀN MẶT]]&gt;0,Stock[[#This Row],[CỔ TỨC TIỀN MẶT]]/(Stock[[#This Row],[GIÁ MUA]]*Stock[[#This Row],[SỐ LƯỢNG MUA]]),"")</f>
        <v/>
      </c>
      <c r="S110" s="103"/>
      <c r="T110" s="75"/>
      <c r="U110" s="93"/>
      <c r="V110" s="94"/>
      <c r="W110" s="120" t="str">
        <f>IF(Stock[[#This Row],[SỐ LƯỢNG BÁN]]&gt;0,Stock[[#This Row],[GIÁ BÁN]]*Stock[[#This Row],[SỐ LƯỢNG BÁN]]*$D$11+Stock[[#This Row],[GIÁ BÁN]]*Stock[[#This Row],[SỐ LƯỢNG BÁN]]*$D$12,"")</f>
        <v/>
      </c>
      <c r="X110" s="120">
        <f>Stock[[#This Row],[SỐ LƯỢNG MUA]]+Stock[[#This Row],[CỔ TỨC BẰNG CỔ PHIẾU]]-Stock[[#This Row],[SỐ LƯỢNG BÁN]]</f>
        <v>0</v>
      </c>
      <c r="Y1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 s="120">
        <f ca="1">IF(Stock[[#This Row],[NGÀY BÁN]]&gt;0,Stock[[#This Row],[NGÀY BÁN]]-Stock[[#This Row],[NGÀY MUA]]+1,IF(Stock[[#This Row],[NGÀY MUA]]=0,0,TODAY()-Stock[[#This Row],[NGÀY MUA]]+1))</f>
        <v>0</v>
      </c>
      <c r="AA110" s="123" t="str">
        <f>IFERROR(Stock[[#This Row],[CỔ TỨC TIỀN MẶT]]+Stock[[#This Row],[LÃI/(LỖ) TỪ BÁN CK
(auto-fill)]],"")</f>
        <v/>
      </c>
      <c r="AB1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0" s="79"/>
      <c r="AE110" s="147" t="str">
        <f>IF(Stock[[#This Row],[TRẠNG THÁI
(auto-fill)]]="NẮM GIỮ",Stock[[#This Row],[GIÁ THỊ TRƯỜNG]]-Stock[[#This Row],[GIÁ MUA]],"")</f>
        <v/>
      </c>
      <c r="AF110" s="150" t="str">
        <f>IFERROR(Stock[[#This Row],[TĂNG/
(GIẢM )]]/Stock[[#This Row],[GIÁ MUA]],"")</f>
        <v/>
      </c>
      <c r="AG110" s="114" t="str">
        <f>IF(Stock[[#This Row],[GIÁ THỊ TRƯỜNG]]&gt;0,Stock[[#This Row],[GIÁ THỊ TRƯỜNG]]*Stock[[#This Row],[SỐ LƯỢNG CÒN LẠI
(auto-fill)]],"")</f>
        <v/>
      </c>
    </row>
    <row r="111" spans="2:33">
      <c r="B111" s="109" t="str">
        <f>IF(AND(Stock[[#This Row],[SỐ LƯỢNG MUA]]&gt;0,Stock[[#This Row],[SỐ LƯỢNG CÒN LẠI
(auto-fill)]]=0),"BÁN",
IF(AND(Stock[[#This Row],[SỐ LƯỢNG MUA]]&gt;0,Stock[[#This Row],[SỐ LƯỢNG CÒN LẠI
(auto-fill)]]&gt;0),"NẮM GIỮ",""))</f>
        <v/>
      </c>
      <c r="C111" s="110">
        <f t="shared" si="1"/>
        <v>98</v>
      </c>
      <c r="D111" s="75"/>
      <c r="E111" s="76"/>
      <c r="F111" s="168"/>
      <c r="G111" s="79"/>
      <c r="H111" s="80"/>
      <c r="I111" s="114" t="str">
        <f>IF(Stock[[#This Row],[SỐ LƯỢNG MUA]]&gt;0,Stock[[#This Row],[GIÁ MUA]]*Stock[[#This Row],[SỐ LƯỢNG MUA]]*$D$11,"")</f>
        <v/>
      </c>
      <c r="J111" s="87"/>
      <c r="K111" s="88"/>
      <c r="L111" s="116" t="str">
        <f>IF(Stock[[#This Row],[SỐ LƯỢNG MUA]]&gt;0,Stock[[#This Row],[GIÁ MUA]]*(1+Stock[[#This Row],[% TĂNG KỲ VỌNG_1]]),"")</f>
        <v/>
      </c>
      <c r="M111" s="88"/>
      <c r="N111" s="116" t="str">
        <f>IF(Stock[[#This Row],[SỐ LƯỢNG MUA]]&gt;0,Stock[[#This Row],[GIÁ MUA]]*(1+Stock[[#This Row],[% TĂNG KỲ VỌNG_2]]),"")</f>
        <v/>
      </c>
      <c r="O111" s="88"/>
      <c r="P111" s="116" t="str">
        <f>IF(Stock[[#This Row],[SỐ LƯỢNG MUA]]&gt;0,Stock[[#This Row],[GIÁ MUA]]*(1+Stock[[#This Row],[% GIẢM ĐỂ CẮT LỖ]]),"")</f>
        <v/>
      </c>
      <c r="Q111" s="103"/>
      <c r="R111" s="117" t="str">
        <f>IF(Stock[[#This Row],[CỔ TỨC TIỀN MẶT]]&gt;0,Stock[[#This Row],[CỔ TỨC TIỀN MẶT]]/(Stock[[#This Row],[GIÁ MUA]]*Stock[[#This Row],[SỐ LƯỢNG MUA]]),"")</f>
        <v/>
      </c>
      <c r="S111" s="103"/>
      <c r="T111" s="75"/>
      <c r="U111" s="93"/>
      <c r="V111" s="94"/>
      <c r="W111" s="120" t="str">
        <f>IF(Stock[[#This Row],[SỐ LƯỢNG BÁN]]&gt;0,Stock[[#This Row],[GIÁ BÁN]]*Stock[[#This Row],[SỐ LƯỢNG BÁN]]*$D$11+Stock[[#This Row],[GIÁ BÁN]]*Stock[[#This Row],[SỐ LƯỢNG BÁN]]*$D$12,"")</f>
        <v/>
      </c>
      <c r="X111" s="120">
        <f>Stock[[#This Row],[SỐ LƯỢNG MUA]]+Stock[[#This Row],[CỔ TỨC BẰNG CỔ PHIẾU]]-Stock[[#This Row],[SỐ LƯỢNG BÁN]]</f>
        <v>0</v>
      </c>
      <c r="Y1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 s="120">
        <f ca="1">IF(Stock[[#This Row],[NGÀY BÁN]]&gt;0,Stock[[#This Row],[NGÀY BÁN]]-Stock[[#This Row],[NGÀY MUA]]+1,IF(Stock[[#This Row],[NGÀY MUA]]=0,0,TODAY()-Stock[[#This Row],[NGÀY MUA]]+1))</f>
        <v>0</v>
      </c>
      <c r="AA111" s="123" t="str">
        <f>IFERROR(Stock[[#This Row],[CỔ TỨC TIỀN MẶT]]+Stock[[#This Row],[LÃI/(LỖ) TỪ BÁN CK
(auto-fill)]],"")</f>
        <v/>
      </c>
      <c r="AB1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1" s="79"/>
      <c r="AE111" s="147" t="str">
        <f>IF(Stock[[#This Row],[TRẠNG THÁI
(auto-fill)]]="NẮM GIỮ",Stock[[#This Row],[GIÁ THỊ TRƯỜNG]]-Stock[[#This Row],[GIÁ MUA]],"")</f>
        <v/>
      </c>
      <c r="AF111" s="150" t="str">
        <f>IFERROR(Stock[[#This Row],[TĂNG/
(GIẢM )]]/Stock[[#This Row],[GIÁ MUA]],"")</f>
        <v/>
      </c>
      <c r="AG111" s="114" t="str">
        <f>IF(Stock[[#This Row],[GIÁ THỊ TRƯỜNG]]&gt;0,Stock[[#This Row],[GIÁ THỊ TRƯỜNG]]*Stock[[#This Row],[SỐ LƯỢNG CÒN LẠI
(auto-fill)]],"")</f>
        <v/>
      </c>
    </row>
    <row r="112" spans="2:33">
      <c r="B112" s="109" t="str">
        <f>IF(AND(Stock[[#This Row],[SỐ LƯỢNG MUA]]&gt;0,Stock[[#This Row],[SỐ LƯỢNG CÒN LẠI
(auto-fill)]]=0),"BÁN",
IF(AND(Stock[[#This Row],[SỐ LƯỢNG MUA]]&gt;0,Stock[[#This Row],[SỐ LƯỢNG CÒN LẠI
(auto-fill)]]&gt;0),"NẮM GIỮ",""))</f>
        <v/>
      </c>
      <c r="C112" s="110">
        <f t="shared" si="1"/>
        <v>99</v>
      </c>
      <c r="D112" s="75"/>
      <c r="E112" s="76"/>
      <c r="F112" s="168"/>
      <c r="G112" s="79"/>
      <c r="H112" s="80"/>
      <c r="I112" s="114" t="str">
        <f>IF(Stock[[#This Row],[SỐ LƯỢNG MUA]]&gt;0,Stock[[#This Row],[GIÁ MUA]]*Stock[[#This Row],[SỐ LƯỢNG MUA]]*$D$11,"")</f>
        <v/>
      </c>
      <c r="J112" s="87"/>
      <c r="K112" s="88"/>
      <c r="L112" s="116" t="str">
        <f>IF(Stock[[#This Row],[SỐ LƯỢNG MUA]]&gt;0,Stock[[#This Row],[GIÁ MUA]]*(1+Stock[[#This Row],[% TĂNG KỲ VỌNG_1]]),"")</f>
        <v/>
      </c>
      <c r="M112" s="88"/>
      <c r="N112" s="116" t="str">
        <f>IF(Stock[[#This Row],[SỐ LƯỢNG MUA]]&gt;0,Stock[[#This Row],[GIÁ MUA]]*(1+Stock[[#This Row],[% TĂNG KỲ VỌNG_2]]),"")</f>
        <v/>
      </c>
      <c r="O112" s="88"/>
      <c r="P112" s="116" t="str">
        <f>IF(Stock[[#This Row],[SỐ LƯỢNG MUA]]&gt;0,Stock[[#This Row],[GIÁ MUA]]*(1+Stock[[#This Row],[% GIẢM ĐỂ CẮT LỖ]]),"")</f>
        <v/>
      </c>
      <c r="Q112" s="103"/>
      <c r="R112" s="117" t="str">
        <f>IF(Stock[[#This Row],[CỔ TỨC TIỀN MẶT]]&gt;0,Stock[[#This Row],[CỔ TỨC TIỀN MẶT]]/(Stock[[#This Row],[GIÁ MUA]]*Stock[[#This Row],[SỐ LƯỢNG MUA]]),"")</f>
        <v/>
      </c>
      <c r="S112" s="103"/>
      <c r="T112" s="75"/>
      <c r="U112" s="93"/>
      <c r="V112" s="94"/>
      <c r="W112" s="120" t="str">
        <f>IF(Stock[[#This Row],[SỐ LƯỢNG BÁN]]&gt;0,Stock[[#This Row],[GIÁ BÁN]]*Stock[[#This Row],[SỐ LƯỢNG BÁN]]*$D$11+Stock[[#This Row],[GIÁ BÁN]]*Stock[[#This Row],[SỐ LƯỢNG BÁN]]*$D$12,"")</f>
        <v/>
      </c>
      <c r="X112" s="120">
        <f>Stock[[#This Row],[SỐ LƯỢNG MUA]]+Stock[[#This Row],[CỔ TỨC BẰNG CỔ PHIẾU]]-Stock[[#This Row],[SỐ LƯỢNG BÁN]]</f>
        <v>0</v>
      </c>
      <c r="Y1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 s="120">
        <f ca="1">IF(Stock[[#This Row],[NGÀY BÁN]]&gt;0,Stock[[#This Row],[NGÀY BÁN]]-Stock[[#This Row],[NGÀY MUA]]+1,IF(Stock[[#This Row],[NGÀY MUA]]=0,0,TODAY()-Stock[[#This Row],[NGÀY MUA]]+1))</f>
        <v>0</v>
      </c>
      <c r="AA112" s="123" t="str">
        <f>IFERROR(Stock[[#This Row],[CỔ TỨC TIỀN MẶT]]+Stock[[#This Row],[LÃI/(LỖ) TỪ BÁN CK
(auto-fill)]],"")</f>
        <v/>
      </c>
      <c r="AB1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2" s="79"/>
      <c r="AE112" s="147" t="str">
        <f>IF(Stock[[#This Row],[TRẠNG THÁI
(auto-fill)]]="NẮM GIỮ",Stock[[#This Row],[GIÁ THỊ TRƯỜNG]]-Stock[[#This Row],[GIÁ MUA]],"")</f>
        <v/>
      </c>
      <c r="AF112" s="150" t="str">
        <f>IFERROR(Stock[[#This Row],[TĂNG/
(GIẢM )]]/Stock[[#This Row],[GIÁ MUA]],"")</f>
        <v/>
      </c>
      <c r="AG112" s="114" t="str">
        <f>IF(Stock[[#This Row],[GIÁ THỊ TRƯỜNG]]&gt;0,Stock[[#This Row],[GIÁ THỊ TRƯỜNG]]*Stock[[#This Row],[SỐ LƯỢNG CÒN LẠI
(auto-fill)]],"")</f>
        <v/>
      </c>
    </row>
    <row r="113" spans="2:33">
      <c r="B113" s="109" t="str">
        <f>IF(AND(Stock[[#This Row],[SỐ LƯỢNG MUA]]&gt;0,Stock[[#This Row],[SỐ LƯỢNG CÒN LẠI
(auto-fill)]]=0),"BÁN",
IF(AND(Stock[[#This Row],[SỐ LƯỢNG MUA]]&gt;0,Stock[[#This Row],[SỐ LƯỢNG CÒN LẠI
(auto-fill)]]&gt;0),"NẮM GIỮ",""))</f>
        <v/>
      </c>
      <c r="C113" s="110">
        <f t="shared" si="1"/>
        <v>100</v>
      </c>
      <c r="D113" s="75"/>
      <c r="E113" s="76"/>
      <c r="F113" s="168"/>
      <c r="G113" s="79"/>
      <c r="H113" s="80"/>
      <c r="I113" s="114" t="str">
        <f>IF(Stock[[#This Row],[SỐ LƯỢNG MUA]]&gt;0,Stock[[#This Row],[GIÁ MUA]]*Stock[[#This Row],[SỐ LƯỢNG MUA]]*$D$11,"")</f>
        <v/>
      </c>
      <c r="J113" s="87"/>
      <c r="K113" s="88"/>
      <c r="L113" s="116" t="str">
        <f>IF(Stock[[#This Row],[SỐ LƯỢNG MUA]]&gt;0,Stock[[#This Row],[GIÁ MUA]]*(1+Stock[[#This Row],[% TĂNG KỲ VỌNG_1]]),"")</f>
        <v/>
      </c>
      <c r="M113" s="88"/>
      <c r="N113" s="116" t="str">
        <f>IF(Stock[[#This Row],[SỐ LƯỢNG MUA]]&gt;0,Stock[[#This Row],[GIÁ MUA]]*(1+Stock[[#This Row],[% TĂNG KỲ VỌNG_2]]),"")</f>
        <v/>
      </c>
      <c r="O113" s="88"/>
      <c r="P113" s="116" t="str">
        <f>IF(Stock[[#This Row],[SỐ LƯỢNG MUA]]&gt;0,Stock[[#This Row],[GIÁ MUA]]*(1+Stock[[#This Row],[% GIẢM ĐỂ CẮT LỖ]]),"")</f>
        <v/>
      </c>
      <c r="Q113" s="103"/>
      <c r="R113" s="117" t="str">
        <f>IF(Stock[[#This Row],[CỔ TỨC TIỀN MẶT]]&gt;0,Stock[[#This Row],[CỔ TỨC TIỀN MẶT]]/(Stock[[#This Row],[GIÁ MUA]]*Stock[[#This Row],[SỐ LƯỢNG MUA]]),"")</f>
        <v/>
      </c>
      <c r="S113" s="103"/>
      <c r="T113" s="75"/>
      <c r="U113" s="93"/>
      <c r="V113" s="94"/>
      <c r="W113" s="120" t="str">
        <f>IF(Stock[[#This Row],[SỐ LƯỢNG BÁN]]&gt;0,Stock[[#This Row],[GIÁ BÁN]]*Stock[[#This Row],[SỐ LƯỢNG BÁN]]*$D$11+Stock[[#This Row],[GIÁ BÁN]]*Stock[[#This Row],[SỐ LƯỢNG BÁN]]*$D$12,"")</f>
        <v/>
      </c>
      <c r="X113" s="120">
        <f>Stock[[#This Row],[SỐ LƯỢNG MUA]]+Stock[[#This Row],[CỔ TỨC BẰNG CỔ PHIẾU]]-Stock[[#This Row],[SỐ LƯỢNG BÁN]]</f>
        <v>0</v>
      </c>
      <c r="Y1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 s="120">
        <f ca="1">IF(Stock[[#This Row],[NGÀY BÁN]]&gt;0,Stock[[#This Row],[NGÀY BÁN]]-Stock[[#This Row],[NGÀY MUA]]+1,IF(Stock[[#This Row],[NGÀY MUA]]=0,0,TODAY()-Stock[[#This Row],[NGÀY MUA]]+1))</f>
        <v>0</v>
      </c>
      <c r="AA113" s="123" t="str">
        <f>IFERROR(Stock[[#This Row],[CỔ TỨC TIỀN MẶT]]+Stock[[#This Row],[LÃI/(LỖ) TỪ BÁN CK
(auto-fill)]],"")</f>
        <v/>
      </c>
      <c r="AB1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3" s="79"/>
      <c r="AE113" s="147" t="str">
        <f>IF(Stock[[#This Row],[TRẠNG THÁI
(auto-fill)]]="NẮM GIỮ",Stock[[#This Row],[GIÁ THỊ TRƯỜNG]]-Stock[[#This Row],[GIÁ MUA]],"")</f>
        <v/>
      </c>
      <c r="AF113" s="150" t="str">
        <f>IFERROR(Stock[[#This Row],[TĂNG/
(GIẢM )]]/Stock[[#This Row],[GIÁ MUA]],"")</f>
        <v/>
      </c>
      <c r="AG113" s="114" t="str">
        <f>IF(Stock[[#This Row],[GIÁ THỊ TRƯỜNG]]&gt;0,Stock[[#This Row],[GIÁ THỊ TRƯỜNG]]*Stock[[#This Row],[SỐ LƯỢNG CÒN LẠI
(auto-fill)]],"")</f>
        <v/>
      </c>
    </row>
    <row r="114" spans="2:33">
      <c r="B114" s="109" t="str">
        <f>IF(AND(Stock[[#This Row],[SỐ LƯỢNG MUA]]&gt;0,Stock[[#This Row],[SỐ LƯỢNG CÒN LẠI
(auto-fill)]]=0),"BÁN",
IF(AND(Stock[[#This Row],[SỐ LƯỢNG MUA]]&gt;0,Stock[[#This Row],[SỐ LƯỢNG CÒN LẠI
(auto-fill)]]&gt;0),"NẮM GIỮ",""))</f>
        <v/>
      </c>
      <c r="C114" s="110">
        <f t="shared" si="1"/>
        <v>101</v>
      </c>
      <c r="D114" s="75"/>
      <c r="E114" s="76"/>
      <c r="F114" s="168"/>
      <c r="G114" s="79"/>
      <c r="H114" s="80"/>
      <c r="I114" s="114" t="str">
        <f>IF(Stock[[#This Row],[SỐ LƯỢNG MUA]]&gt;0,Stock[[#This Row],[GIÁ MUA]]*Stock[[#This Row],[SỐ LƯỢNG MUA]]*$D$11,"")</f>
        <v/>
      </c>
      <c r="J114" s="87"/>
      <c r="K114" s="88"/>
      <c r="L114" s="116" t="str">
        <f>IF(Stock[[#This Row],[SỐ LƯỢNG MUA]]&gt;0,Stock[[#This Row],[GIÁ MUA]]*(1+Stock[[#This Row],[% TĂNG KỲ VỌNG_1]]),"")</f>
        <v/>
      </c>
      <c r="M114" s="88"/>
      <c r="N114" s="116" t="str">
        <f>IF(Stock[[#This Row],[SỐ LƯỢNG MUA]]&gt;0,Stock[[#This Row],[GIÁ MUA]]*(1+Stock[[#This Row],[% TĂNG KỲ VỌNG_2]]),"")</f>
        <v/>
      </c>
      <c r="O114" s="88"/>
      <c r="P114" s="116" t="str">
        <f>IF(Stock[[#This Row],[SỐ LƯỢNG MUA]]&gt;0,Stock[[#This Row],[GIÁ MUA]]*(1+Stock[[#This Row],[% GIẢM ĐỂ CẮT LỖ]]),"")</f>
        <v/>
      </c>
      <c r="Q114" s="103"/>
      <c r="R114" s="117" t="str">
        <f>IF(Stock[[#This Row],[CỔ TỨC TIỀN MẶT]]&gt;0,Stock[[#This Row],[CỔ TỨC TIỀN MẶT]]/(Stock[[#This Row],[GIÁ MUA]]*Stock[[#This Row],[SỐ LƯỢNG MUA]]),"")</f>
        <v/>
      </c>
      <c r="S114" s="103"/>
      <c r="T114" s="75"/>
      <c r="U114" s="93"/>
      <c r="V114" s="94"/>
      <c r="W114" s="120" t="str">
        <f>IF(Stock[[#This Row],[SỐ LƯỢNG BÁN]]&gt;0,Stock[[#This Row],[GIÁ BÁN]]*Stock[[#This Row],[SỐ LƯỢNG BÁN]]*$D$11+Stock[[#This Row],[GIÁ BÁN]]*Stock[[#This Row],[SỐ LƯỢNG BÁN]]*$D$12,"")</f>
        <v/>
      </c>
      <c r="X114" s="120">
        <f>Stock[[#This Row],[SỐ LƯỢNG MUA]]+Stock[[#This Row],[CỔ TỨC BẰNG CỔ PHIẾU]]-Stock[[#This Row],[SỐ LƯỢNG BÁN]]</f>
        <v>0</v>
      </c>
      <c r="Y1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 s="120">
        <f ca="1">IF(Stock[[#This Row],[NGÀY BÁN]]&gt;0,Stock[[#This Row],[NGÀY BÁN]]-Stock[[#This Row],[NGÀY MUA]]+1,IF(Stock[[#This Row],[NGÀY MUA]]=0,0,TODAY()-Stock[[#This Row],[NGÀY MUA]]+1))</f>
        <v>0</v>
      </c>
      <c r="AA114" s="123" t="str">
        <f>IFERROR(Stock[[#This Row],[CỔ TỨC TIỀN MẶT]]+Stock[[#This Row],[LÃI/(LỖ) TỪ BÁN CK
(auto-fill)]],"")</f>
        <v/>
      </c>
      <c r="AB1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4" s="79"/>
      <c r="AE114" s="147" t="str">
        <f>IF(Stock[[#This Row],[TRẠNG THÁI
(auto-fill)]]="NẮM GIỮ",Stock[[#This Row],[GIÁ THỊ TRƯỜNG]]-Stock[[#This Row],[GIÁ MUA]],"")</f>
        <v/>
      </c>
      <c r="AF114" s="150" t="str">
        <f>IFERROR(Stock[[#This Row],[TĂNG/
(GIẢM )]]/Stock[[#This Row],[GIÁ MUA]],"")</f>
        <v/>
      </c>
      <c r="AG114" s="114" t="str">
        <f>IF(Stock[[#This Row],[GIÁ THỊ TRƯỜNG]]&gt;0,Stock[[#This Row],[GIÁ THỊ TRƯỜNG]]*Stock[[#This Row],[SỐ LƯỢNG CÒN LẠI
(auto-fill)]],"")</f>
        <v/>
      </c>
    </row>
    <row r="115" spans="2:33">
      <c r="B115" s="109" t="str">
        <f>IF(AND(Stock[[#This Row],[SỐ LƯỢNG MUA]]&gt;0,Stock[[#This Row],[SỐ LƯỢNG CÒN LẠI
(auto-fill)]]=0),"BÁN",
IF(AND(Stock[[#This Row],[SỐ LƯỢNG MUA]]&gt;0,Stock[[#This Row],[SỐ LƯỢNG CÒN LẠI
(auto-fill)]]&gt;0),"NẮM GIỮ",""))</f>
        <v/>
      </c>
      <c r="C115" s="110">
        <f t="shared" si="1"/>
        <v>102</v>
      </c>
      <c r="D115" s="75"/>
      <c r="E115" s="76"/>
      <c r="F115" s="168"/>
      <c r="G115" s="79"/>
      <c r="H115" s="80"/>
      <c r="I115" s="114" t="str">
        <f>IF(Stock[[#This Row],[SỐ LƯỢNG MUA]]&gt;0,Stock[[#This Row],[GIÁ MUA]]*Stock[[#This Row],[SỐ LƯỢNG MUA]]*$D$11,"")</f>
        <v/>
      </c>
      <c r="J115" s="87"/>
      <c r="K115" s="88"/>
      <c r="L115" s="116" t="str">
        <f>IF(Stock[[#This Row],[SỐ LƯỢNG MUA]]&gt;0,Stock[[#This Row],[GIÁ MUA]]*(1+Stock[[#This Row],[% TĂNG KỲ VỌNG_1]]),"")</f>
        <v/>
      </c>
      <c r="M115" s="88"/>
      <c r="N115" s="116" t="str">
        <f>IF(Stock[[#This Row],[SỐ LƯỢNG MUA]]&gt;0,Stock[[#This Row],[GIÁ MUA]]*(1+Stock[[#This Row],[% TĂNG KỲ VỌNG_2]]),"")</f>
        <v/>
      </c>
      <c r="O115" s="88"/>
      <c r="P115" s="116" t="str">
        <f>IF(Stock[[#This Row],[SỐ LƯỢNG MUA]]&gt;0,Stock[[#This Row],[GIÁ MUA]]*(1+Stock[[#This Row],[% GIẢM ĐỂ CẮT LỖ]]),"")</f>
        <v/>
      </c>
      <c r="Q115" s="103"/>
      <c r="R115" s="117" t="str">
        <f>IF(Stock[[#This Row],[CỔ TỨC TIỀN MẶT]]&gt;0,Stock[[#This Row],[CỔ TỨC TIỀN MẶT]]/(Stock[[#This Row],[GIÁ MUA]]*Stock[[#This Row],[SỐ LƯỢNG MUA]]),"")</f>
        <v/>
      </c>
      <c r="S115" s="103"/>
      <c r="T115" s="75"/>
      <c r="U115" s="93"/>
      <c r="V115" s="94"/>
      <c r="W115" s="120" t="str">
        <f>IF(Stock[[#This Row],[SỐ LƯỢNG BÁN]]&gt;0,Stock[[#This Row],[GIÁ BÁN]]*Stock[[#This Row],[SỐ LƯỢNG BÁN]]*$D$11+Stock[[#This Row],[GIÁ BÁN]]*Stock[[#This Row],[SỐ LƯỢNG BÁN]]*$D$12,"")</f>
        <v/>
      </c>
      <c r="X115" s="120">
        <f>Stock[[#This Row],[SỐ LƯỢNG MUA]]+Stock[[#This Row],[CỔ TỨC BẰNG CỔ PHIẾU]]-Stock[[#This Row],[SỐ LƯỢNG BÁN]]</f>
        <v>0</v>
      </c>
      <c r="Y1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 s="120">
        <f ca="1">IF(Stock[[#This Row],[NGÀY BÁN]]&gt;0,Stock[[#This Row],[NGÀY BÁN]]-Stock[[#This Row],[NGÀY MUA]]+1,IF(Stock[[#This Row],[NGÀY MUA]]=0,0,TODAY()-Stock[[#This Row],[NGÀY MUA]]+1))</f>
        <v>0</v>
      </c>
      <c r="AA115" s="123" t="str">
        <f>IFERROR(Stock[[#This Row],[CỔ TỨC TIỀN MẶT]]+Stock[[#This Row],[LÃI/(LỖ) TỪ BÁN CK
(auto-fill)]],"")</f>
        <v/>
      </c>
      <c r="AB1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5" s="79"/>
      <c r="AE115" s="147" t="str">
        <f>IF(Stock[[#This Row],[TRẠNG THÁI
(auto-fill)]]="NẮM GIỮ",Stock[[#This Row],[GIÁ THỊ TRƯỜNG]]-Stock[[#This Row],[GIÁ MUA]],"")</f>
        <v/>
      </c>
      <c r="AF115" s="150" t="str">
        <f>IFERROR(Stock[[#This Row],[TĂNG/
(GIẢM )]]/Stock[[#This Row],[GIÁ MUA]],"")</f>
        <v/>
      </c>
      <c r="AG115" s="114" t="str">
        <f>IF(Stock[[#This Row],[GIÁ THỊ TRƯỜNG]]&gt;0,Stock[[#This Row],[GIÁ THỊ TRƯỜNG]]*Stock[[#This Row],[SỐ LƯỢNG CÒN LẠI
(auto-fill)]],"")</f>
        <v/>
      </c>
    </row>
    <row r="116" spans="2:33">
      <c r="B116" s="109" t="str">
        <f>IF(AND(Stock[[#This Row],[SỐ LƯỢNG MUA]]&gt;0,Stock[[#This Row],[SỐ LƯỢNG CÒN LẠI
(auto-fill)]]=0),"BÁN",
IF(AND(Stock[[#This Row],[SỐ LƯỢNG MUA]]&gt;0,Stock[[#This Row],[SỐ LƯỢNG CÒN LẠI
(auto-fill)]]&gt;0),"NẮM GIỮ",""))</f>
        <v/>
      </c>
      <c r="C116" s="110">
        <f t="shared" si="1"/>
        <v>103</v>
      </c>
      <c r="D116" s="75"/>
      <c r="E116" s="76"/>
      <c r="F116" s="168"/>
      <c r="G116" s="79"/>
      <c r="H116" s="80"/>
      <c r="I116" s="114" t="str">
        <f>IF(Stock[[#This Row],[SỐ LƯỢNG MUA]]&gt;0,Stock[[#This Row],[GIÁ MUA]]*Stock[[#This Row],[SỐ LƯỢNG MUA]]*$D$11,"")</f>
        <v/>
      </c>
      <c r="J116" s="87"/>
      <c r="K116" s="88"/>
      <c r="L116" s="116" t="str">
        <f>IF(Stock[[#This Row],[SỐ LƯỢNG MUA]]&gt;0,Stock[[#This Row],[GIÁ MUA]]*(1+Stock[[#This Row],[% TĂNG KỲ VỌNG_1]]),"")</f>
        <v/>
      </c>
      <c r="M116" s="88"/>
      <c r="N116" s="116" t="str">
        <f>IF(Stock[[#This Row],[SỐ LƯỢNG MUA]]&gt;0,Stock[[#This Row],[GIÁ MUA]]*(1+Stock[[#This Row],[% TĂNG KỲ VỌNG_2]]),"")</f>
        <v/>
      </c>
      <c r="O116" s="88"/>
      <c r="P116" s="116" t="str">
        <f>IF(Stock[[#This Row],[SỐ LƯỢNG MUA]]&gt;0,Stock[[#This Row],[GIÁ MUA]]*(1+Stock[[#This Row],[% GIẢM ĐỂ CẮT LỖ]]),"")</f>
        <v/>
      </c>
      <c r="Q116" s="103"/>
      <c r="R116" s="117" t="str">
        <f>IF(Stock[[#This Row],[CỔ TỨC TIỀN MẶT]]&gt;0,Stock[[#This Row],[CỔ TỨC TIỀN MẶT]]/(Stock[[#This Row],[GIÁ MUA]]*Stock[[#This Row],[SỐ LƯỢNG MUA]]),"")</f>
        <v/>
      </c>
      <c r="S116" s="103"/>
      <c r="T116" s="75"/>
      <c r="U116" s="93"/>
      <c r="V116" s="94"/>
      <c r="W116" s="120" t="str">
        <f>IF(Stock[[#This Row],[SỐ LƯỢNG BÁN]]&gt;0,Stock[[#This Row],[GIÁ BÁN]]*Stock[[#This Row],[SỐ LƯỢNG BÁN]]*$D$11+Stock[[#This Row],[GIÁ BÁN]]*Stock[[#This Row],[SỐ LƯỢNG BÁN]]*$D$12,"")</f>
        <v/>
      </c>
      <c r="X116" s="120">
        <f>Stock[[#This Row],[SỐ LƯỢNG MUA]]+Stock[[#This Row],[CỔ TỨC BẰNG CỔ PHIẾU]]-Stock[[#This Row],[SỐ LƯỢNG BÁN]]</f>
        <v>0</v>
      </c>
      <c r="Y1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 s="120">
        <f ca="1">IF(Stock[[#This Row],[NGÀY BÁN]]&gt;0,Stock[[#This Row],[NGÀY BÁN]]-Stock[[#This Row],[NGÀY MUA]]+1,IF(Stock[[#This Row],[NGÀY MUA]]=0,0,TODAY()-Stock[[#This Row],[NGÀY MUA]]+1))</f>
        <v>0</v>
      </c>
      <c r="AA116" s="123" t="str">
        <f>IFERROR(Stock[[#This Row],[CỔ TỨC TIỀN MẶT]]+Stock[[#This Row],[LÃI/(LỖ) TỪ BÁN CK
(auto-fill)]],"")</f>
        <v/>
      </c>
      <c r="AB1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6" s="79"/>
      <c r="AE116" s="147" t="str">
        <f>IF(Stock[[#This Row],[TRẠNG THÁI
(auto-fill)]]="NẮM GIỮ",Stock[[#This Row],[GIÁ THỊ TRƯỜNG]]-Stock[[#This Row],[GIÁ MUA]],"")</f>
        <v/>
      </c>
      <c r="AF116" s="150" t="str">
        <f>IFERROR(Stock[[#This Row],[TĂNG/
(GIẢM )]]/Stock[[#This Row],[GIÁ MUA]],"")</f>
        <v/>
      </c>
      <c r="AG116" s="114" t="str">
        <f>IF(Stock[[#This Row],[GIÁ THỊ TRƯỜNG]]&gt;0,Stock[[#This Row],[GIÁ THỊ TRƯỜNG]]*Stock[[#This Row],[SỐ LƯỢNG CÒN LẠI
(auto-fill)]],"")</f>
        <v/>
      </c>
    </row>
    <row r="117" spans="2:33">
      <c r="B117" s="109" t="str">
        <f>IF(AND(Stock[[#This Row],[SỐ LƯỢNG MUA]]&gt;0,Stock[[#This Row],[SỐ LƯỢNG CÒN LẠI
(auto-fill)]]=0),"BÁN",
IF(AND(Stock[[#This Row],[SỐ LƯỢNG MUA]]&gt;0,Stock[[#This Row],[SỐ LƯỢNG CÒN LẠI
(auto-fill)]]&gt;0),"NẮM GIỮ",""))</f>
        <v/>
      </c>
      <c r="C117" s="110">
        <f t="shared" si="1"/>
        <v>104</v>
      </c>
      <c r="D117" s="75"/>
      <c r="E117" s="76"/>
      <c r="F117" s="168"/>
      <c r="G117" s="79"/>
      <c r="H117" s="80"/>
      <c r="I117" s="114" t="str">
        <f>IF(Stock[[#This Row],[SỐ LƯỢNG MUA]]&gt;0,Stock[[#This Row],[GIÁ MUA]]*Stock[[#This Row],[SỐ LƯỢNG MUA]]*$D$11,"")</f>
        <v/>
      </c>
      <c r="J117" s="87"/>
      <c r="K117" s="88"/>
      <c r="L117" s="116" t="str">
        <f>IF(Stock[[#This Row],[SỐ LƯỢNG MUA]]&gt;0,Stock[[#This Row],[GIÁ MUA]]*(1+Stock[[#This Row],[% TĂNG KỲ VỌNG_1]]),"")</f>
        <v/>
      </c>
      <c r="M117" s="88"/>
      <c r="N117" s="116" t="str">
        <f>IF(Stock[[#This Row],[SỐ LƯỢNG MUA]]&gt;0,Stock[[#This Row],[GIÁ MUA]]*(1+Stock[[#This Row],[% TĂNG KỲ VỌNG_2]]),"")</f>
        <v/>
      </c>
      <c r="O117" s="88"/>
      <c r="P117" s="116" t="str">
        <f>IF(Stock[[#This Row],[SỐ LƯỢNG MUA]]&gt;0,Stock[[#This Row],[GIÁ MUA]]*(1+Stock[[#This Row],[% GIẢM ĐỂ CẮT LỖ]]),"")</f>
        <v/>
      </c>
      <c r="Q117" s="103"/>
      <c r="R117" s="117" t="str">
        <f>IF(Stock[[#This Row],[CỔ TỨC TIỀN MẶT]]&gt;0,Stock[[#This Row],[CỔ TỨC TIỀN MẶT]]/(Stock[[#This Row],[GIÁ MUA]]*Stock[[#This Row],[SỐ LƯỢNG MUA]]),"")</f>
        <v/>
      </c>
      <c r="S117" s="103"/>
      <c r="T117" s="75"/>
      <c r="U117" s="93"/>
      <c r="V117" s="94"/>
      <c r="W117" s="120" t="str">
        <f>IF(Stock[[#This Row],[SỐ LƯỢNG BÁN]]&gt;0,Stock[[#This Row],[GIÁ BÁN]]*Stock[[#This Row],[SỐ LƯỢNG BÁN]]*$D$11+Stock[[#This Row],[GIÁ BÁN]]*Stock[[#This Row],[SỐ LƯỢNG BÁN]]*$D$12,"")</f>
        <v/>
      </c>
      <c r="X117" s="120">
        <f>Stock[[#This Row],[SỐ LƯỢNG MUA]]+Stock[[#This Row],[CỔ TỨC BẰNG CỔ PHIẾU]]-Stock[[#This Row],[SỐ LƯỢNG BÁN]]</f>
        <v>0</v>
      </c>
      <c r="Y1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 s="120">
        <f ca="1">IF(Stock[[#This Row],[NGÀY BÁN]]&gt;0,Stock[[#This Row],[NGÀY BÁN]]-Stock[[#This Row],[NGÀY MUA]]+1,IF(Stock[[#This Row],[NGÀY MUA]]=0,0,TODAY()-Stock[[#This Row],[NGÀY MUA]]+1))</f>
        <v>0</v>
      </c>
      <c r="AA117" s="123" t="str">
        <f>IFERROR(Stock[[#This Row],[CỔ TỨC TIỀN MẶT]]+Stock[[#This Row],[LÃI/(LỖ) TỪ BÁN CK
(auto-fill)]],"")</f>
        <v/>
      </c>
      <c r="AB1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7" s="79"/>
      <c r="AE117" s="147" t="str">
        <f>IF(Stock[[#This Row],[TRẠNG THÁI
(auto-fill)]]="NẮM GIỮ",Stock[[#This Row],[GIÁ THỊ TRƯỜNG]]-Stock[[#This Row],[GIÁ MUA]],"")</f>
        <v/>
      </c>
      <c r="AF117" s="150" t="str">
        <f>IFERROR(Stock[[#This Row],[TĂNG/
(GIẢM )]]/Stock[[#This Row],[GIÁ MUA]],"")</f>
        <v/>
      </c>
      <c r="AG117" s="114" t="str">
        <f>IF(Stock[[#This Row],[GIÁ THỊ TRƯỜNG]]&gt;0,Stock[[#This Row],[GIÁ THỊ TRƯỜNG]]*Stock[[#This Row],[SỐ LƯỢNG CÒN LẠI
(auto-fill)]],"")</f>
        <v/>
      </c>
    </row>
    <row r="118" spans="2:33">
      <c r="B118" s="109" t="str">
        <f>IF(AND(Stock[[#This Row],[SỐ LƯỢNG MUA]]&gt;0,Stock[[#This Row],[SỐ LƯỢNG CÒN LẠI
(auto-fill)]]=0),"BÁN",
IF(AND(Stock[[#This Row],[SỐ LƯỢNG MUA]]&gt;0,Stock[[#This Row],[SỐ LƯỢNG CÒN LẠI
(auto-fill)]]&gt;0),"NẮM GIỮ",""))</f>
        <v/>
      </c>
      <c r="C118" s="110">
        <f t="shared" si="1"/>
        <v>105</v>
      </c>
      <c r="D118" s="75"/>
      <c r="E118" s="76"/>
      <c r="F118" s="168"/>
      <c r="G118" s="79"/>
      <c r="H118" s="80"/>
      <c r="I118" s="114" t="str">
        <f>IF(Stock[[#This Row],[SỐ LƯỢNG MUA]]&gt;0,Stock[[#This Row],[GIÁ MUA]]*Stock[[#This Row],[SỐ LƯỢNG MUA]]*$D$11,"")</f>
        <v/>
      </c>
      <c r="J118" s="87"/>
      <c r="K118" s="88"/>
      <c r="L118" s="116" t="str">
        <f>IF(Stock[[#This Row],[SỐ LƯỢNG MUA]]&gt;0,Stock[[#This Row],[GIÁ MUA]]*(1+Stock[[#This Row],[% TĂNG KỲ VỌNG_1]]),"")</f>
        <v/>
      </c>
      <c r="M118" s="88"/>
      <c r="N118" s="116" t="str">
        <f>IF(Stock[[#This Row],[SỐ LƯỢNG MUA]]&gt;0,Stock[[#This Row],[GIÁ MUA]]*(1+Stock[[#This Row],[% TĂNG KỲ VỌNG_2]]),"")</f>
        <v/>
      </c>
      <c r="O118" s="88"/>
      <c r="P118" s="116" t="str">
        <f>IF(Stock[[#This Row],[SỐ LƯỢNG MUA]]&gt;0,Stock[[#This Row],[GIÁ MUA]]*(1+Stock[[#This Row],[% GIẢM ĐỂ CẮT LỖ]]),"")</f>
        <v/>
      </c>
      <c r="Q118" s="103"/>
      <c r="R118" s="117" t="str">
        <f>IF(Stock[[#This Row],[CỔ TỨC TIỀN MẶT]]&gt;0,Stock[[#This Row],[CỔ TỨC TIỀN MẶT]]/(Stock[[#This Row],[GIÁ MUA]]*Stock[[#This Row],[SỐ LƯỢNG MUA]]),"")</f>
        <v/>
      </c>
      <c r="S118" s="103"/>
      <c r="T118" s="75"/>
      <c r="U118" s="93"/>
      <c r="V118" s="94"/>
      <c r="W118" s="120" t="str">
        <f>IF(Stock[[#This Row],[SỐ LƯỢNG BÁN]]&gt;0,Stock[[#This Row],[GIÁ BÁN]]*Stock[[#This Row],[SỐ LƯỢNG BÁN]]*$D$11+Stock[[#This Row],[GIÁ BÁN]]*Stock[[#This Row],[SỐ LƯỢNG BÁN]]*$D$12,"")</f>
        <v/>
      </c>
      <c r="X118" s="120">
        <f>Stock[[#This Row],[SỐ LƯỢNG MUA]]+Stock[[#This Row],[CỔ TỨC BẰNG CỔ PHIẾU]]-Stock[[#This Row],[SỐ LƯỢNG BÁN]]</f>
        <v>0</v>
      </c>
      <c r="Y1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 s="120">
        <f ca="1">IF(Stock[[#This Row],[NGÀY BÁN]]&gt;0,Stock[[#This Row],[NGÀY BÁN]]-Stock[[#This Row],[NGÀY MUA]]+1,IF(Stock[[#This Row],[NGÀY MUA]]=0,0,TODAY()-Stock[[#This Row],[NGÀY MUA]]+1))</f>
        <v>0</v>
      </c>
      <c r="AA118" s="123" t="str">
        <f>IFERROR(Stock[[#This Row],[CỔ TỨC TIỀN MẶT]]+Stock[[#This Row],[LÃI/(LỖ) TỪ BÁN CK
(auto-fill)]],"")</f>
        <v/>
      </c>
      <c r="AB1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8" s="79"/>
      <c r="AE118" s="147" t="str">
        <f>IF(Stock[[#This Row],[TRẠNG THÁI
(auto-fill)]]="NẮM GIỮ",Stock[[#This Row],[GIÁ THỊ TRƯỜNG]]-Stock[[#This Row],[GIÁ MUA]],"")</f>
        <v/>
      </c>
      <c r="AF118" s="150" t="str">
        <f>IFERROR(Stock[[#This Row],[TĂNG/
(GIẢM )]]/Stock[[#This Row],[GIÁ MUA]],"")</f>
        <v/>
      </c>
      <c r="AG118" s="114" t="str">
        <f>IF(Stock[[#This Row],[GIÁ THỊ TRƯỜNG]]&gt;0,Stock[[#This Row],[GIÁ THỊ TRƯỜNG]]*Stock[[#This Row],[SỐ LƯỢNG CÒN LẠI
(auto-fill)]],"")</f>
        <v/>
      </c>
    </row>
    <row r="119" spans="2:33">
      <c r="B119" s="109" t="str">
        <f>IF(AND(Stock[[#This Row],[SỐ LƯỢNG MUA]]&gt;0,Stock[[#This Row],[SỐ LƯỢNG CÒN LẠI
(auto-fill)]]=0),"BÁN",
IF(AND(Stock[[#This Row],[SỐ LƯỢNG MUA]]&gt;0,Stock[[#This Row],[SỐ LƯỢNG CÒN LẠI
(auto-fill)]]&gt;0),"NẮM GIỮ",""))</f>
        <v/>
      </c>
      <c r="C119" s="110">
        <f t="shared" si="1"/>
        <v>106</v>
      </c>
      <c r="D119" s="75"/>
      <c r="E119" s="76"/>
      <c r="F119" s="168"/>
      <c r="G119" s="79"/>
      <c r="H119" s="80"/>
      <c r="I119" s="114" t="str">
        <f>IF(Stock[[#This Row],[SỐ LƯỢNG MUA]]&gt;0,Stock[[#This Row],[GIÁ MUA]]*Stock[[#This Row],[SỐ LƯỢNG MUA]]*$D$11,"")</f>
        <v/>
      </c>
      <c r="J119" s="87"/>
      <c r="K119" s="88"/>
      <c r="L119" s="116" t="str">
        <f>IF(Stock[[#This Row],[SỐ LƯỢNG MUA]]&gt;0,Stock[[#This Row],[GIÁ MUA]]*(1+Stock[[#This Row],[% TĂNG KỲ VỌNG_1]]),"")</f>
        <v/>
      </c>
      <c r="M119" s="88"/>
      <c r="N119" s="116" t="str">
        <f>IF(Stock[[#This Row],[SỐ LƯỢNG MUA]]&gt;0,Stock[[#This Row],[GIÁ MUA]]*(1+Stock[[#This Row],[% TĂNG KỲ VỌNG_2]]),"")</f>
        <v/>
      </c>
      <c r="O119" s="88"/>
      <c r="P119" s="116" t="str">
        <f>IF(Stock[[#This Row],[SỐ LƯỢNG MUA]]&gt;0,Stock[[#This Row],[GIÁ MUA]]*(1+Stock[[#This Row],[% GIẢM ĐỂ CẮT LỖ]]),"")</f>
        <v/>
      </c>
      <c r="Q119" s="103"/>
      <c r="R119" s="117" t="str">
        <f>IF(Stock[[#This Row],[CỔ TỨC TIỀN MẶT]]&gt;0,Stock[[#This Row],[CỔ TỨC TIỀN MẶT]]/(Stock[[#This Row],[GIÁ MUA]]*Stock[[#This Row],[SỐ LƯỢNG MUA]]),"")</f>
        <v/>
      </c>
      <c r="S119" s="103"/>
      <c r="T119" s="75"/>
      <c r="U119" s="93"/>
      <c r="V119" s="94"/>
      <c r="W119" s="120" t="str">
        <f>IF(Stock[[#This Row],[SỐ LƯỢNG BÁN]]&gt;0,Stock[[#This Row],[GIÁ BÁN]]*Stock[[#This Row],[SỐ LƯỢNG BÁN]]*$D$11+Stock[[#This Row],[GIÁ BÁN]]*Stock[[#This Row],[SỐ LƯỢNG BÁN]]*$D$12,"")</f>
        <v/>
      </c>
      <c r="X119" s="120">
        <f>Stock[[#This Row],[SỐ LƯỢNG MUA]]+Stock[[#This Row],[CỔ TỨC BẰNG CỔ PHIẾU]]-Stock[[#This Row],[SỐ LƯỢNG BÁN]]</f>
        <v>0</v>
      </c>
      <c r="Y1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 s="120">
        <f ca="1">IF(Stock[[#This Row],[NGÀY BÁN]]&gt;0,Stock[[#This Row],[NGÀY BÁN]]-Stock[[#This Row],[NGÀY MUA]]+1,IF(Stock[[#This Row],[NGÀY MUA]]=0,0,TODAY()-Stock[[#This Row],[NGÀY MUA]]+1))</f>
        <v>0</v>
      </c>
      <c r="AA119" s="123" t="str">
        <f>IFERROR(Stock[[#This Row],[CỔ TỨC TIỀN MẶT]]+Stock[[#This Row],[LÃI/(LỖ) TỪ BÁN CK
(auto-fill)]],"")</f>
        <v/>
      </c>
      <c r="AB1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19" s="79"/>
      <c r="AE119" s="147" t="str">
        <f>IF(Stock[[#This Row],[TRẠNG THÁI
(auto-fill)]]="NẮM GIỮ",Stock[[#This Row],[GIÁ THỊ TRƯỜNG]]-Stock[[#This Row],[GIÁ MUA]],"")</f>
        <v/>
      </c>
      <c r="AF119" s="150" t="str">
        <f>IFERROR(Stock[[#This Row],[TĂNG/
(GIẢM )]]/Stock[[#This Row],[GIÁ MUA]],"")</f>
        <v/>
      </c>
      <c r="AG119" s="114" t="str">
        <f>IF(Stock[[#This Row],[GIÁ THỊ TRƯỜNG]]&gt;0,Stock[[#This Row],[GIÁ THỊ TRƯỜNG]]*Stock[[#This Row],[SỐ LƯỢNG CÒN LẠI
(auto-fill)]],"")</f>
        <v/>
      </c>
    </row>
    <row r="120" spans="2:33">
      <c r="B120" s="109" t="str">
        <f>IF(AND(Stock[[#This Row],[SỐ LƯỢNG MUA]]&gt;0,Stock[[#This Row],[SỐ LƯỢNG CÒN LẠI
(auto-fill)]]=0),"BÁN",
IF(AND(Stock[[#This Row],[SỐ LƯỢNG MUA]]&gt;0,Stock[[#This Row],[SỐ LƯỢNG CÒN LẠI
(auto-fill)]]&gt;0),"NẮM GIỮ",""))</f>
        <v/>
      </c>
      <c r="C120" s="110">
        <f t="shared" si="1"/>
        <v>107</v>
      </c>
      <c r="D120" s="75"/>
      <c r="E120" s="76"/>
      <c r="F120" s="168"/>
      <c r="G120" s="79"/>
      <c r="H120" s="80"/>
      <c r="I120" s="114" t="str">
        <f>IF(Stock[[#This Row],[SỐ LƯỢNG MUA]]&gt;0,Stock[[#This Row],[GIÁ MUA]]*Stock[[#This Row],[SỐ LƯỢNG MUA]]*$D$11,"")</f>
        <v/>
      </c>
      <c r="J120" s="87"/>
      <c r="K120" s="88"/>
      <c r="L120" s="116" t="str">
        <f>IF(Stock[[#This Row],[SỐ LƯỢNG MUA]]&gt;0,Stock[[#This Row],[GIÁ MUA]]*(1+Stock[[#This Row],[% TĂNG KỲ VỌNG_1]]),"")</f>
        <v/>
      </c>
      <c r="M120" s="88"/>
      <c r="N120" s="116" t="str">
        <f>IF(Stock[[#This Row],[SỐ LƯỢNG MUA]]&gt;0,Stock[[#This Row],[GIÁ MUA]]*(1+Stock[[#This Row],[% TĂNG KỲ VỌNG_2]]),"")</f>
        <v/>
      </c>
      <c r="O120" s="88"/>
      <c r="P120" s="116" t="str">
        <f>IF(Stock[[#This Row],[SỐ LƯỢNG MUA]]&gt;0,Stock[[#This Row],[GIÁ MUA]]*(1+Stock[[#This Row],[% GIẢM ĐỂ CẮT LỖ]]),"")</f>
        <v/>
      </c>
      <c r="Q120" s="103"/>
      <c r="R120" s="117" t="str">
        <f>IF(Stock[[#This Row],[CỔ TỨC TIỀN MẶT]]&gt;0,Stock[[#This Row],[CỔ TỨC TIỀN MẶT]]/(Stock[[#This Row],[GIÁ MUA]]*Stock[[#This Row],[SỐ LƯỢNG MUA]]),"")</f>
        <v/>
      </c>
      <c r="S120" s="103"/>
      <c r="T120" s="75"/>
      <c r="U120" s="93"/>
      <c r="V120" s="94"/>
      <c r="W120" s="120" t="str">
        <f>IF(Stock[[#This Row],[SỐ LƯỢNG BÁN]]&gt;0,Stock[[#This Row],[GIÁ BÁN]]*Stock[[#This Row],[SỐ LƯỢNG BÁN]]*$D$11+Stock[[#This Row],[GIÁ BÁN]]*Stock[[#This Row],[SỐ LƯỢNG BÁN]]*$D$12,"")</f>
        <v/>
      </c>
      <c r="X120" s="120">
        <f>Stock[[#This Row],[SỐ LƯỢNG MUA]]+Stock[[#This Row],[CỔ TỨC BẰNG CỔ PHIẾU]]-Stock[[#This Row],[SỐ LƯỢNG BÁN]]</f>
        <v>0</v>
      </c>
      <c r="Y1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 s="120">
        <f ca="1">IF(Stock[[#This Row],[NGÀY BÁN]]&gt;0,Stock[[#This Row],[NGÀY BÁN]]-Stock[[#This Row],[NGÀY MUA]]+1,IF(Stock[[#This Row],[NGÀY MUA]]=0,0,TODAY()-Stock[[#This Row],[NGÀY MUA]]+1))</f>
        <v>0</v>
      </c>
      <c r="AA120" s="123" t="str">
        <f>IFERROR(Stock[[#This Row],[CỔ TỨC TIỀN MẶT]]+Stock[[#This Row],[LÃI/(LỖ) TỪ BÁN CK
(auto-fill)]],"")</f>
        <v/>
      </c>
      <c r="AB1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0" s="79"/>
      <c r="AE120" s="147" t="str">
        <f>IF(Stock[[#This Row],[TRẠNG THÁI
(auto-fill)]]="NẮM GIỮ",Stock[[#This Row],[GIÁ THỊ TRƯỜNG]]-Stock[[#This Row],[GIÁ MUA]],"")</f>
        <v/>
      </c>
      <c r="AF120" s="150" t="str">
        <f>IFERROR(Stock[[#This Row],[TĂNG/
(GIẢM )]]/Stock[[#This Row],[GIÁ MUA]],"")</f>
        <v/>
      </c>
      <c r="AG120" s="114" t="str">
        <f>IF(Stock[[#This Row],[GIÁ THỊ TRƯỜNG]]&gt;0,Stock[[#This Row],[GIÁ THỊ TRƯỜNG]]*Stock[[#This Row],[SỐ LƯỢNG CÒN LẠI
(auto-fill)]],"")</f>
        <v/>
      </c>
    </row>
    <row r="121" spans="2:33">
      <c r="B121" s="109" t="str">
        <f>IF(AND(Stock[[#This Row],[SỐ LƯỢNG MUA]]&gt;0,Stock[[#This Row],[SỐ LƯỢNG CÒN LẠI
(auto-fill)]]=0),"BÁN",
IF(AND(Stock[[#This Row],[SỐ LƯỢNG MUA]]&gt;0,Stock[[#This Row],[SỐ LƯỢNG CÒN LẠI
(auto-fill)]]&gt;0),"NẮM GIỮ",""))</f>
        <v/>
      </c>
      <c r="C121" s="110">
        <f t="shared" si="1"/>
        <v>108</v>
      </c>
      <c r="D121" s="75"/>
      <c r="E121" s="76"/>
      <c r="F121" s="168"/>
      <c r="G121" s="79"/>
      <c r="H121" s="80"/>
      <c r="I121" s="114" t="str">
        <f>IF(Stock[[#This Row],[SỐ LƯỢNG MUA]]&gt;0,Stock[[#This Row],[GIÁ MUA]]*Stock[[#This Row],[SỐ LƯỢNG MUA]]*$D$11,"")</f>
        <v/>
      </c>
      <c r="J121" s="87"/>
      <c r="K121" s="88"/>
      <c r="L121" s="116" t="str">
        <f>IF(Stock[[#This Row],[SỐ LƯỢNG MUA]]&gt;0,Stock[[#This Row],[GIÁ MUA]]*(1+Stock[[#This Row],[% TĂNG KỲ VỌNG_1]]),"")</f>
        <v/>
      </c>
      <c r="M121" s="88"/>
      <c r="N121" s="116" t="str">
        <f>IF(Stock[[#This Row],[SỐ LƯỢNG MUA]]&gt;0,Stock[[#This Row],[GIÁ MUA]]*(1+Stock[[#This Row],[% TĂNG KỲ VỌNG_2]]),"")</f>
        <v/>
      </c>
      <c r="O121" s="88"/>
      <c r="P121" s="116" t="str">
        <f>IF(Stock[[#This Row],[SỐ LƯỢNG MUA]]&gt;0,Stock[[#This Row],[GIÁ MUA]]*(1+Stock[[#This Row],[% GIẢM ĐỂ CẮT LỖ]]),"")</f>
        <v/>
      </c>
      <c r="Q121" s="103"/>
      <c r="R121" s="117" t="str">
        <f>IF(Stock[[#This Row],[CỔ TỨC TIỀN MẶT]]&gt;0,Stock[[#This Row],[CỔ TỨC TIỀN MẶT]]/(Stock[[#This Row],[GIÁ MUA]]*Stock[[#This Row],[SỐ LƯỢNG MUA]]),"")</f>
        <v/>
      </c>
      <c r="S121" s="103"/>
      <c r="T121" s="75"/>
      <c r="U121" s="93"/>
      <c r="V121" s="94"/>
      <c r="W121" s="120" t="str">
        <f>IF(Stock[[#This Row],[SỐ LƯỢNG BÁN]]&gt;0,Stock[[#This Row],[GIÁ BÁN]]*Stock[[#This Row],[SỐ LƯỢNG BÁN]]*$D$11+Stock[[#This Row],[GIÁ BÁN]]*Stock[[#This Row],[SỐ LƯỢNG BÁN]]*$D$12,"")</f>
        <v/>
      </c>
      <c r="X121" s="120">
        <f>Stock[[#This Row],[SỐ LƯỢNG MUA]]+Stock[[#This Row],[CỔ TỨC BẰNG CỔ PHIẾU]]-Stock[[#This Row],[SỐ LƯỢNG BÁN]]</f>
        <v>0</v>
      </c>
      <c r="Y1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 s="120">
        <f ca="1">IF(Stock[[#This Row],[NGÀY BÁN]]&gt;0,Stock[[#This Row],[NGÀY BÁN]]-Stock[[#This Row],[NGÀY MUA]]+1,IF(Stock[[#This Row],[NGÀY MUA]]=0,0,TODAY()-Stock[[#This Row],[NGÀY MUA]]+1))</f>
        <v>0</v>
      </c>
      <c r="AA121" s="123" t="str">
        <f>IFERROR(Stock[[#This Row],[CỔ TỨC TIỀN MẶT]]+Stock[[#This Row],[LÃI/(LỖ) TỪ BÁN CK
(auto-fill)]],"")</f>
        <v/>
      </c>
      <c r="AB1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1" s="79"/>
      <c r="AE121" s="147" t="str">
        <f>IF(Stock[[#This Row],[TRẠNG THÁI
(auto-fill)]]="NẮM GIỮ",Stock[[#This Row],[GIÁ THỊ TRƯỜNG]]-Stock[[#This Row],[GIÁ MUA]],"")</f>
        <v/>
      </c>
      <c r="AF121" s="150" t="str">
        <f>IFERROR(Stock[[#This Row],[TĂNG/
(GIẢM )]]/Stock[[#This Row],[GIÁ MUA]],"")</f>
        <v/>
      </c>
      <c r="AG121" s="114" t="str">
        <f>IF(Stock[[#This Row],[GIÁ THỊ TRƯỜNG]]&gt;0,Stock[[#This Row],[GIÁ THỊ TRƯỜNG]]*Stock[[#This Row],[SỐ LƯỢNG CÒN LẠI
(auto-fill)]],"")</f>
        <v/>
      </c>
    </row>
    <row r="122" spans="2:33">
      <c r="B122" s="109" t="str">
        <f>IF(AND(Stock[[#This Row],[SỐ LƯỢNG MUA]]&gt;0,Stock[[#This Row],[SỐ LƯỢNG CÒN LẠI
(auto-fill)]]=0),"BÁN",
IF(AND(Stock[[#This Row],[SỐ LƯỢNG MUA]]&gt;0,Stock[[#This Row],[SỐ LƯỢNG CÒN LẠI
(auto-fill)]]&gt;0),"NẮM GIỮ",""))</f>
        <v/>
      </c>
      <c r="C122" s="110">
        <f t="shared" si="1"/>
        <v>109</v>
      </c>
      <c r="D122" s="75"/>
      <c r="E122" s="76"/>
      <c r="F122" s="168"/>
      <c r="G122" s="79"/>
      <c r="H122" s="80"/>
      <c r="I122" s="114" t="str">
        <f>IF(Stock[[#This Row],[SỐ LƯỢNG MUA]]&gt;0,Stock[[#This Row],[GIÁ MUA]]*Stock[[#This Row],[SỐ LƯỢNG MUA]]*$D$11,"")</f>
        <v/>
      </c>
      <c r="J122" s="87"/>
      <c r="K122" s="88"/>
      <c r="L122" s="116" t="str">
        <f>IF(Stock[[#This Row],[SỐ LƯỢNG MUA]]&gt;0,Stock[[#This Row],[GIÁ MUA]]*(1+Stock[[#This Row],[% TĂNG KỲ VỌNG_1]]),"")</f>
        <v/>
      </c>
      <c r="M122" s="88"/>
      <c r="N122" s="116" t="str">
        <f>IF(Stock[[#This Row],[SỐ LƯỢNG MUA]]&gt;0,Stock[[#This Row],[GIÁ MUA]]*(1+Stock[[#This Row],[% TĂNG KỲ VỌNG_2]]),"")</f>
        <v/>
      </c>
      <c r="O122" s="88"/>
      <c r="P122" s="116" t="str">
        <f>IF(Stock[[#This Row],[SỐ LƯỢNG MUA]]&gt;0,Stock[[#This Row],[GIÁ MUA]]*(1+Stock[[#This Row],[% GIẢM ĐỂ CẮT LỖ]]),"")</f>
        <v/>
      </c>
      <c r="Q122" s="103"/>
      <c r="R122" s="117" t="str">
        <f>IF(Stock[[#This Row],[CỔ TỨC TIỀN MẶT]]&gt;0,Stock[[#This Row],[CỔ TỨC TIỀN MẶT]]/(Stock[[#This Row],[GIÁ MUA]]*Stock[[#This Row],[SỐ LƯỢNG MUA]]),"")</f>
        <v/>
      </c>
      <c r="S122" s="103"/>
      <c r="T122" s="75"/>
      <c r="U122" s="93"/>
      <c r="V122" s="94"/>
      <c r="W122" s="120" t="str">
        <f>IF(Stock[[#This Row],[SỐ LƯỢNG BÁN]]&gt;0,Stock[[#This Row],[GIÁ BÁN]]*Stock[[#This Row],[SỐ LƯỢNG BÁN]]*$D$11+Stock[[#This Row],[GIÁ BÁN]]*Stock[[#This Row],[SỐ LƯỢNG BÁN]]*$D$12,"")</f>
        <v/>
      </c>
      <c r="X122" s="120">
        <f>Stock[[#This Row],[SỐ LƯỢNG MUA]]+Stock[[#This Row],[CỔ TỨC BẰNG CỔ PHIẾU]]-Stock[[#This Row],[SỐ LƯỢNG BÁN]]</f>
        <v>0</v>
      </c>
      <c r="Y1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 s="120">
        <f ca="1">IF(Stock[[#This Row],[NGÀY BÁN]]&gt;0,Stock[[#This Row],[NGÀY BÁN]]-Stock[[#This Row],[NGÀY MUA]]+1,IF(Stock[[#This Row],[NGÀY MUA]]=0,0,TODAY()-Stock[[#This Row],[NGÀY MUA]]+1))</f>
        <v>0</v>
      </c>
      <c r="AA122" s="123" t="str">
        <f>IFERROR(Stock[[#This Row],[CỔ TỨC TIỀN MẶT]]+Stock[[#This Row],[LÃI/(LỖ) TỪ BÁN CK
(auto-fill)]],"")</f>
        <v/>
      </c>
      <c r="AB1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2" s="79"/>
      <c r="AE122" s="147" t="str">
        <f>IF(Stock[[#This Row],[TRẠNG THÁI
(auto-fill)]]="NẮM GIỮ",Stock[[#This Row],[GIÁ THỊ TRƯỜNG]]-Stock[[#This Row],[GIÁ MUA]],"")</f>
        <v/>
      </c>
      <c r="AF122" s="150" t="str">
        <f>IFERROR(Stock[[#This Row],[TĂNG/
(GIẢM )]]/Stock[[#This Row],[GIÁ MUA]],"")</f>
        <v/>
      </c>
      <c r="AG122" s="114" t="str">
        <f>IF(Stock[[#This Row],[GIÁ THỊ TRƯỜNG]]&gt;0,Stock[[#This Row],[GIÁ THỊ TRƯỜNG]]*Stock[[#This Row],[SỐ LƯỢNG CÒN LẠI
(auto-fill)]],"")</f>
        <v/>
      </c>
    </row>
    <row r="123" spans="2:33">
      <c r="B123" s="109" t="str">
        <f>IF(AND(Stock[[#This Row],[SỐ LƯỢNG MUA]]&gt;0,Stock[[#This Row],[SỐ LƯỢNG CÒN LẠI
(auto-fill)]]=0),"BÁN",
IF(AND(Stock[[#This Row],[SỐ LƯỢNG MUA]]&gt;0,Stock[[#This Row],[SỐ LƯỢNG CÒN LẠI
(auto-fill)]]&gt;0),"NẮM GIỮ",""))</f>
        <v/>
      </c>
      <c r="C123" s="110">
        <f t="shared" si="1"/>
        <v>110</v>
      </c>
      <c r="D123" s="75"/>
      <c r="E123" s="76"/>
      <c r="F123" s="168"/>
      <c r="G123" s="79"/>
      <c r="H123" s="80"/>
      <c r="I123" s="114" t="str">
        <f>IF(Stock[[#This Row],[SỐ LƯỢNG MUA]]&gt;0,Stock[[#This Row],[GIÁ MUA]]*Stock[[#This Row],[SỐ LƯỢNG MUA]]*$D$11,"")</f>
        <v/>
      </c>
      <c r="J123" s="87"/>
      <c r="K123" s="88"/>
      <c r="L123" s="116" t="str">
        <f>IF(Stock[[#This Row],[SỐ LƯỢNG MUA]]&gt;0,Stock[[#This Row],[GIÁ MUA]]*(1+Stock[[#This Row],[% TĂNG KỲ VỌNG_1]]),"")</f>
        <v/>
      </c>
      <c r="M123" s="88"/>
      <c r="N123" s="116" t="str">
        <f>IF(Stock[[#This Row],[SỐ LƯỢNG MUA]]&gt;0,Stock[[#This Row],[GIÁ MUA]]*(1+Stock[[#This Row],[% TĂNG KỲ VỌNG_2]]),"")</f>
        <v/>
      </c>
      <c r="O123" s="88"/>
      <c r="P123" s="116" t="str">
        <f>IF(Stock[[#This Row],[SỐ LƯỢNG MUA]]&gt;0,Stock[[#This Row],[GIÁ MUA]]*(1+Stock[[#This Row],[% GIẢM ĐỂ CẮT LỖ]]),"")</f>
        <v/>
      </c>
      <c r="Q123" s="103"/>
      <c r="R123" s="117" t="str">
        <f>IF(Stock[[#This Row],[CỔ TỨC TIỀN MẶT]]&gt;0,Stock[[#This Row],[CỔ TỨC TIỀN MẶT]]/(Stock[[#This Row],[GIÁ MUA]]*Stock[[#This Row],[SỐ LƯỢNG MUA]]),"")</f>
        <v/>
      </c>
      <c r="S123" s="103"/>
      <c r="T123" s="75"/>
      <c r="U123" s="93"/>
      <c r="V123" s="94"/>
      <c r="W123" s="120" t="str">
        <f>IF(Stock[[#This Row],[SỐ LƯỢNG BÁN]]&gt;0,Stock[[#This Row],[GIÁ BÁN]]*Stock[[#This Row],[SỐ LƯỢNG BÁN]]*$D$11+Stock[[#This Row],[GIÁ BÁN]]*Stock[[#This Row],[SỐ LƯỢNG BÁN]]*$D$12,"")</f>
        <v/>
      </c>
      <c r="X123" s="120">
        <f>Stock[[#This Row],[SỐ LƯỢNG MUA]]+Stock[[#This Row],[CỔ TỨC BẰNG CỔ PHIẾU]]-Stock[[#This Row],[SỐ LƯỢNG BÁN]]</f>
        <v>0</v>
      </c>
      <c r="Y1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 s="120">
        <f ca="1">IF(Stock[[#This Row],[NGÀY BÁN]]&gt;0,Stock[[#This Row],[NGÀY BÁN]]-Stock[[#This Row],[NGÀY MUA]]+1,IF(Stock[[#This Row],[NGÀY MUA]]=0,0,TODAY()-Stock[[#This Row],[NGÀY MUA]]+1))</f>
        <v>0</v>
      </c>
      <c r="AA123" s="123" t="str">
        <f>IFERROR(Stock[[#This Row],[CỔ TỨC TIỀN MẶT]]+Stock[[#This Row],[LÃI/(LỖ) TỪ BÁN CK
(auto-fill)]],"")</f>
        <v/>
      </c>
      <c r="AB1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3" s="79"/>
      <c r="AE123" s="147" t="str">
        <f>IF(Stock[[#This Row],[TRẠNG THÁI
(auto-fill)]]="NẮM GIỮ",Stock[[#This Row],[GIÁ THỊ TRƯỜNG]]-Stock[[#This Row],[GIÁ MUA]],"")</f>
        <v/>
      </c>
      <c r="AF123" s="150" t="str">
        <f>IFERROR(Stock[[#This Row],[TĂNG/
(GIẢM )]]/Stock[[#This Row],[GIÁ MUA]],"")</f>
        <v/>
      </c>
      <c r="AG123" s="114" t="str">
        <f>IF(Stock[[#This Row],[GIÁ THỊ TRƯỜNG]]&gt;0,Stock[[#This Row],[GIÁ THỊ TRƯỜNG]]*Stock[[#This Row],[SỐ LƯỢNG CÒN LẠI
(auto-fill)]],"")</f>
        <v/>
      </c>
    </row>
    <row r="124" spans="2:33">
      <c r="B124" s="109" t="str">
        <f>IF(AND(Stock[[#This Row],[SỐ LƯỢNG MUA]]&gt;0,Stock[[#This Row],[SỐ LƯỢNG CÒN LẠI
(auto-fill)]]=0),"BÁN",
IF(AND(Stock[[#This Row],[SỐ LƯỢNG MUA]]&gt;0,Stock[[#This Row],[SỐ LƯỢNG CÒN LẠI
(auto-fill)]]&gt;0),"NẮM GIỮ",""))</f>
        <v/>
      </c>
      <c r="C124" s="110">
        <f t="shared" si="1"/>
        <v>111</v>
      </c>
      <c r="D124" s="75"/>
      <c r="E124" s="76"/>
      <c r="F124" s="168"/>
      <c r="G124" s="79"/>
      <c r="H124" s="80"/>
      <c r="I124" s="114" t="str">
        <f>IF(Stock[[#This Row],[SỐ LƯỢNG MUA]]&gt;0,Stock[[#This Row],[GIÁ MUA]]*Stock[[#This Row],[SỐ LƯỢNG MUA]]*$D$11,"")</f>
        <v/>
      </c>
      <c r="J124" s="87"/>
      <c r="K124" s="88"/>
      <c r="L124" s="116" t="str">
        <f>IF(Stock[[#This Row],[SỐ LƯỢNG MUA]]&gt;0,Stock[[#This Row],[GIÁ MUA]]*(1+Stock[[#This Row],[% TĂNG KỲ VỌNG_1]]),"")</f>
        <v/>
      </c>
      <c r="M124" s="88"/>
      <c r="N124" s="116" t="str">
        <f>IF(Stock[[#This Row],[SỐ LƯỢNG MUA]]&gt;0,Stock[[#This Row],[GIÁ MUA]]*(1+Stock[[#This Row],[% TĂNG KỲ VỌNG_2]]),"")</f>
        <v/>
      </c>
      <c r="O124" s="88"/>
      <c r="P124" s="116" t="str">
        <f>IF(Stock[[#This Row],[SỐ LƯỢNG MUA]]&gt;0,Stock[[#This Row],[GIÁ MUA]]*(1+Stock[[#This Row],[% GIẢM ĐỂ CẮT LỖ]]),"")</f>
        <v/>
      </c>
      <c r="Q124" s="103"/>
      <c r="R124" s="117" t="str">
        <f>IF(Stock[[#This Row],[CỔ TỨC TIỀN MẶT]]&gt;0,Stock[[#This Row],[CỔ TỨC TIỀN MẶT]]/(Stock[[#This Row],[GIÁ MUA]]*Stock[[#This Row],[SỐ LƯỢNG MUA]]),"")</f>
        <v/>
      </c>
      <c r="S124" s="103"/>
      <c r="T124" s="75"/>
      <c r="U124" s="93"/>
      <c r="V124" s="94"/>
      <c r="W124" s="120" t="str">
        <f>IF(Stock[[#This Row],[SỐ LƯỢNG BÁN]]&gt;0,Stock[[#This Row],[GIÁ BÁN]]*Stock[[#This Row],[SỐ LƯỢNG BÁN]]*$D$11+Stock[[#This Row],[GIÁ BÁN]]*Stock[[#This Row],[SỐ LƯỢNG BÁN]]*$D$12,"")</f>
        <v/>
      </c>
      <c r="X124" s="120">
        <f>Stock[[#This Row],[SỐ LƯỢNG MUA]]+Stock[[#This Row],[CỔ TỨC BẰNG CỔ PHIẾU]]-Stock[[#This Row],[SỐ LƯỢNG BÁN]]</f>
        <v>0</v>
      </c>
      <c r="Y1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 s="120">
        <f ca="1">IF(Stock[[#This Row],[NGÀY BÁN]]&gt;0,Stock[[#This Row],[NGÀY BÁN]]-Stock[[#This Row],[NGÀY MUA]]+1,IF(Stock[[#This Row],[NGÀY MUA]]=0,0,TODAY()-Stock[[#This Row],[NGÀY MUA]]+1))</f>
        <v>0</v>
      </c>
      <c r="AA124" s="123" t="str">
        <f>IFERROR(Stock[[#This Row],[CỔ TỨC TIỀN MẶT]]+Stock[[#This Row],[LÃI/(LỖ) TỪ BÁN CK
(auto-fill)]],"")</f>
        <v/>
      </c>
      <c r="AB1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4" s="79"/>
      <c r="AE124" s="147" t="str">
        <f>IF(Stock[[#This Row],[TRẠNG THÁI
(auto-fill)]]="NẮM GIỮ",Stock[[#This Row],[GIÁ THỊ TRƯỜNG]]-Stock[[#This Row],[GIÁ MUA]],"")</f>
        <v/>
      </c>
      <c r="AF124" s="150" t="str">
        <f>IFERROR(Stock[[#This Row],[TĂNG/
(GIẢM )]]/Stock[[#This Row],[GIÁ MUA]],"")</f>
        <v/>
      </c>
      <c r="AG124" s="114" t="str">
        <f>IF(Stock[[#This Row],[GIÁ THỊ TRƯỜNG]]&gt;0,Stock[[#This Row],[GIÁ THỊ TRƯỜNG]]*Stock[[#This Row],[SỐ LƯỢNG CÒN LẠI
(auto-fill)]],"")</f>
        <v/>
      </c>
    </row>
    <row r="125" spans="2:33">
      <c r="B125" s="109" t="str">
        <f>IF(AND(Stock[[#This Row],[SỐ LƯỢNG MUA]]&gt;0,Stock[[#This Row],[SỐ LƯỢNG CÒN LẠI
(auto-fill)]]=0),"BÁN",
IF(AND(Stock[[#This Row],[SỐ LƯỢNG MUA]]&gt;0,Stock[[#This Row],[SỐ LƯỢNG CÒN LẠI
(auto-fill)]]&gt;0),"NẮM GIỮ",""))</f>
        <v/>
      </c>
      <c r="C125" s="110">
        <f t="shared" si="1"/>
        <v>112</v>
      </c>
      <c r="D125" s="75"/>
      <c r="E125" s="76"/>
      <c r="F125" s="168"/>
      <c r="G125" s="79"/>
      <c r="H125" s="80"/>
      <c r="I125" s="114" t="str">
        <f>IF(Stock[[#This Row],[SỐ LƯỢNG MUA]]&gt;0,Stock[[#This Row],[GIÁ MUA]]*Stock[[#This Row],[SỐ LƯỢNG MUA]]*$D$11,"")</f>
        <v/>
      </c>
      <c r="J125" s="87"/>
      <c r="K125" s="88"/>
      <c r="L125" s="116" t="str">
        <f>IF(Stock[[#This Row],[SỐ LƯỢNG MUA]]&gt;0,Stock[[#This Row],[GIÁ MUA]]*(1+Stock[[#This Row],[% TĂNG KỲ VỌNG_1]]),"")</f>
        <v/>
      </c>
      <c r="M125" s="88"/>
      <c r="N125" s="116" t="str">
        <f>IF(Stock[[#This Row],[SỐ LƯỢNG MUA]]&gt;0,Stock[[#This Row],[GIÁ MUA]]*(1+Stock[[#This Row],[% TĂNG KỲ VỌNG_2]]),"")</f>
        <v/>
      </c>
      <c r="O125" s="88"/>
      <c r="P125" s="116" t="str">
        <f>IF(Stock[[#This Row],[SỐ LƯỢNG MUA]]&gt;0,Stock[[#This Row],[GIÁ MUA]]*(1+Stock[[#This Row],[% GIẢM ĐỂ CẮT LỖ]]),"")</f>
        <v/>
      </c>
      <c r="Q125" s="103"/>
      <c r="R125" s="117" t="str">
        <f>IF(Stock[[#This Row],[CỔ TỨC TIỀN MẶT]]&gt;0,Stock[[#This Row],[CỔ TỨC TIỀN MẶT]]/(Stock[[#This Row],[GIÁ MUA]]*Stock[[#This Row],[SỐ LƯỢNG MUA]]),"")</f>
        <v/>
      </c>
      <c r="S125" s="103"/>
      <c r="T125" s="75"/>
      <c r="U125" s="93"/>
      <c r="V125" s="94"/>
      <c r="W125" s="120" t="str">
        <f>IF(Stock[[#This Row],[SỐ LƯỢNG BÁN]]&gt;0,Stock[[#This Row],[GIÁ BÁN]]*Stock[[#This Row],[SỐ LƯỢNG BÁN]]*$D$11+Stock[[#This Row],[GIÁ BÁN]]*Stock[[#This Row],[SỐ LƯỢNG BÁN]]*$D$12,"")</f>
        <v/>
      </c>
      <c r="X125" s="120">
        <f>Stock[[#This Row],[SỐ LƯỢNG MUA]]+Stock[[#This Row],[CỔ TỨC BẰNG CỔ PHIẾU]]-Stock[[#This Row],[SỐ LƯỢNG BÁN]]</f>
        <v>0</v>
      </c>
      <c r="Y1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 s="120">
        <f ca="1">IF(Stock[[#This Row],[NGÀY BÁN]]&gt;0,Stock[[#This Row],[NGÀY BÁN]]-Stock[[#This Row],[NGÀY MUA]]+1,IF(Stock[[#This Row],[NGÀY MUA]]=0,0,TODAY()-Stock[[#This Row],[NGÀY MUA]]+1))</f>
        <v>0</v>
      </c>
      <c r="AA125" s="123" t="str">
        <f>IFERROR(Stock[[#This Row],[CỔ TỨC TIỀN MẶT]]+Stock[[#This Row],[LÃI/(LỖ) TỪ BÁN CK
(auto-fill)]],"")</f>
        <v/>
      </c>
      <c r="AB1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5" s="79"/>
      <c r="AE125" s="147" t="str">
        <f>IF(Stock[[#This Row],[TRẠNG THÁI
(auto-fill)]]="NẮM GIỮ",Stock[[#This Row],[GIÁ THỊ TRƯỜNG]]-Stock[[#This Row],[GIÁ MUA]],"")</f>
        <v/>
      </c>
      <c r="AF125" s="150" t="str">
        <f>IFERROR(Stock[[#This Row],[TĂNG/
(GIẢM )]]/Stock[[#This Row],[GIÁ MUA]],"")</f>
        <v/>
      </c>
      <c r="AG125" s="114" t="str">
        <f>IF(Stock[[#This Row],[GIÁ THỊ TRƯỜNG]]&gt;0,Stock[[#This Row],[GIÁ THỊ TRƯỜNG]]*Stock[[#This Row],[SỐ LƯỢNG CÒN LẠI
(auto-fill)]],"")</f>
        <v/>
      </c>
    </row>
    <row r="126" spans="2:33">
      <c r="B126" s="109" t="str">
        <f>IF(AND(Stock[[#This Row],[SỐ LƯỢNG MUA]]&gt;0,Stock[[#This Row],[SỐ LƯỢNG CÒN LẠI
(auto-fill)]]=0),"BÁN",
IF(AND(Stock[[#This Row],[SỐ LƯỢNG MUA]]&gt;0,Stock[[#This Row],[SỐ LƯỢNG CÒN LẠI
(auto-fill)]]&gt;0),"NẮM GIỮ",""))</f>
        <v/>
      </c>
      <c r="C126" s="110">
        <f t="shared" si="1"/>
        <v>113</v>
      </c>
      <c r="D126" s="75"/>
      <c r="E126" s="76"/>
      <c r="F126" s="168"/>
      <c r="G126" s="79"/>
      <c r="H126" s="80"/>
      <c r="I126" s="114" t="str">
        <f>IF(Stock[[#This Row],[SỐ LƯỢNG MUA]]&gt;0,Stock[[#This Row],[GIÁ MUA]]*Stock[[#This Row],[SỐ LƯỢNG MUA]]*$D$11,"")</f>
        <v/>
      </c>
      <c r="J126" s="87"/>
      <c r="K126" s="88"/>
      <c r="L126" s="116" t="str">
        <f>IF(Stock[[#This Row],[SỐ LƯỢNG MUA]]&gt;0,Stock[[#This Row],[GIÁ MUA]]*(1+Stock[[#This Row],[% TĂNG KỲ VỌNG_1]]),"")</f>
        <v/>
      </c>
      <c r="M126" s="88"/>
      <c r="N126" s="116" t="str">
        <f>IF(Stock[[#This Row],[SỐ LƯỢNG MUA]]&gt;0,Stock[[#This Row],[GIÁ MUA]]*(1+Stock[[#This Row],[% TĂNG KỲ VỌNG_2]]),"")</f>
        <v/>
      </c>
      <c r="O126" s="88"/>
      <c r="P126" s="116" t="str">
        <f>IF(Stock[[#This Row],[SỐ LƯỢNG MUA]]&gt;0,Stock[[#This Row],[GIÁ MUA]]*(1+Stock[[#This Row],[% GIẢM ĐỂ CẮT LỖ]]),"")</f>
        <v/>
      </c>
      <c r="Q126" s="103"/>
      <c r="R126" s="117" t="str">
        <f>IF(Stock[[#This Row],[CỔ TỨC TIỀN MẶT]]&gt;0,Stock[[#This Row],[CỔ TỨC TIỀN MẶT]]/(Stock[[#This Row],[GIÁ MUA]]*Stock[[#This Row],[SỐ LƯỢNG MUA]]),"")</f>
        <v/>
      </c>
      <c r="S126" s="103"/>
      <c r="T126" s="75"/>
      <c r="U126" s="93"/>
      <c r="V126" s="94"/>
      <c r="W126" s="120" t="str">
        <f>IF(Stock[[#This Row],[SỐ LƯỢNG BÁN]]&gt;0,Stock[[#This Row],[GIÁ BÁN]]*Stock[[#This Row],[SỐ LƯỢNG BÁN]]*$D$11+Stock[[#This Row],[GIÁ BÁN]]*Stock[[#This Row],[SỐ LƯỢNG BÁN]]*$D$12,"")</f>
        <v/>
      </c>
      <c r="X126" s="120">
        <f>Stock[[#This Row],[SỐ LƯỢNG MUA]]+Stock[[#This Row],[CỔ TỨC BẰNG CỔ PHIẾU]]-Stock[[#This Row],[SỐ LƯỢNG BÁN]]</f>
        <v>0</v>
      </c>
      <c r="Y1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 s="120">
        <f ca="1">IF(Stock[[#This Row],[NGÀY BÁN]]&gt;0,Stock[[#This Row],[NGÀY BÁN]]-Stock[[#This Row],[NGÀY MUA]]+1,IF(Stock[[#This Row],[NGÀY MUA]]=0,0,TODAY()-Stock[[#This Row],[NGÀY MUA]]+1))</f>
        <v>0</v>
      </c>
      <c r="AA126" s="123" t="str">
        <f>IFERROR(Stock[[#This Row],[CỔ TỨC TIỀN MẶT]]+Stock[[#This Row],[LÃI/(LỖ) TỪ BÁN CK
(auto-fill)]],"")</f>
        <v/>
      </c>
      <c r="AB1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6" s="79"/>
      <c r="AE126" s="147" t="str">
        <f>IF(Stock[[#This Row],[TRẠNG THÁI
(auto-fill)]]="NẮM GIỮ",Stock[[#This Row],[GIÁ THỊ TRƯỜNG]]-Stock[[#This Row],[GIÁ MUA]],"")</f>
        <v/>
      </c>
      <c r="AF126" s="150" t="str">
        <f>IFERROR(Stock[[#This Row],[TĂNG/
(GIẢM )]]/Stock[[#This Row],[GIÁ MUA]],"")</f>
        <v/>
      </c>
      <c r="AG126" s="114" t="str">
        <f>IF(Stock[[#This Row],[GIÁ THỊ TRƯỜNG]]&gt;0,Stock[[#This Row],[GIÁ THỊ TRƯỜNG]]*Stock[[#This Row],[SỐ LƯỢNG CÒN LẠI
(auto-fill)]],"")</f>
        <v/>
      </c>
    </row>
    <row r="127" spans="2:33">
      <c r="B127" s="109" t="str">
        <f>IF(AND(Stock[[#This Row],[SỐ LƯỢNG MUA]]&gt;0,Stock[[#This Row],[SỐ LƯỢNG CÒN LẠI
(auto-fill)]]=0),"BÁN",
IF(AND(Stock[[#This Row],[SỐ LƯỢNG MUA]]&gt;0,Stock[[#This Row],[SỐ LƯỢNG CÒN LẠI
(auto-fill)]]&gt;0),"NẮM GIỮ",""))</f>
        <v/>
      </c>
      <c r="C127" s="110">
        <f t="shared" si="1"/>
        <v>114</v>
      </c>
      <c r="D127" s="75"/>
      <c r="E127" s="76"/>
      <c r="F127" s="168"/>
      <c r="G127" s="79"/>
      <c r="H127" s="80"/>
      <c r="I127" s="114" t="str">
        <f>IF(Stock[[#This Row],[SỐ LƯỢNG MUA]]&gt;0,Stock[[#This Row],[GIÁ MUA]]*Stock[[#This Row],[SỐ LƯỢNG MUA]]*$D$11,"")</f>
        <v/>
      </c>
      <c r="J127" s="87"/>
      <c r="K127" s="88"/>
      <c r="L127" s="116" t="str">
        <f>IF(Stock[[#This Row],[SỐ LƯỢNG MUA]]&gt;0,Stock[[#This Row],[GIÁ MUA]]*(1+Stock[[#This Row],[% TĂNG KỲ VỌNG_1]]),"")</f>
        <v/>
      </c>
      <c r="M127" s="88"/>
      <c r="N127" s="116" t="str">
        <f>IF(Stock[[#This Row],[SỐ LƯỢNG MUA]]&gt;0,Stock[[#This Row],[GIÁ MUA]]*(1+Stock[[#This Row],[% TĂNG KỲ VỌNG_2]]),"")</f>
        <v/>
      </c>
      <c r="O127" s="88"/>
      <c r="P127" s="116" t="str">
        <f>IF(Stock[[#This Row],[SỐ LƯỢNG MUA]]&gt;0,Stock[[#This Row],[GIÁ MUA]]*(1+Stock[[#This Row],[% GIẢM ĐỂ CẮT LỖ]]),"")</f>
        <v/>
      </c>
      <c r="Q127" s="103"/>
      <c r="R127" s="117" t="str">
        <f>IF(Stock[[#This Row],[CỔ TỨC TIỀN MẶT]]&gt;0,Stock[[#This Row],[CỔ TỨC TIỀN MẶT]]/(Stock[[#This Row],[GIÁ MUA]]*Stock[[#This Row],[SỐ LƯỢNG MUA]]),"")</f>
        <v/>
      </c>
      <c r="S127" s="103"/>
      <c r="T127" s="75"/>
      <c r="U127" s="93"/>
      <c r="V127" s="94"/>
      <c r="W127" s="120" t="str">
        <f>IF(Stock[[#This Row],[SỐ LƯỢNG BÁN]]&gt;0,Stock[[#This Row],[GIÁ BÁN]]*Stock[[#This Row],[SỐ LƯỢNG BÁN]]*$D$11+Stock[[#This Row],[GIÁ BÁN]]*Stock[[#This Row],[SỐ LƯỢNG BÁN]]*$D$12,"")</f>
        <v/>
      </c>
      <c r="X127" s="120">
        <f>Stock[[#This Row],[SỐ LƯỢNG MUA]]+Stock[[#This Row],[CỔ TỨC BẰNG CỔ PHIẾU]]-Stock[[#This Row],[SỐ LƯỢNG BÁN]]</f>
        <v>0</v>
      </c>
      <c r="Y1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 s="120">
        <f ca="1">IF(Stock[[#This Row],[NGÀY BÁN]]&gt;0,Stock[[#This Row],[NGÀY BÁN]]-Stock[[#This Row],[NGÀY MUA]]+1,IF(Stock[[#This Row],[NGÀY MUA]]=0,0,TODAY()-Stock[[#This Row],[NGÀY MUA]]+1))</f>
        <v>0</v>
      </c>
      <c r="AA127" s="123" t="str">
        <f>IFERROR(Stock[[#This Row],[CỔ TỨC TIỀN MẶT]]+Stock[[#This Row],[LÃI/(LỖ) TỪ BÁN CK
(auto-fill)]],"")</f>
        <v/>
      </c>
      <c r="AB1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7" s="79"/>
      <c r="AE127" s="147" t="str">
        <f>IF(Stock[[#This Row],[TRẠNG THÁI
(auto-fill)]]="NẮM GIỮ",Stock[[#This Row],[GIÁ THỊ TRƯỜNG]]-Stock[[#This Row],[GIÁ MUA]],"")</f>
        <v/>
      </c>
      <c r="AF127" s="150" t="str">
        <f>IFERROR(Stock[[#This Row],[TĂNG/
(GIẢM )]]/Stock[[#This Row],[GIÁ MUA]],"")</f>
        <v/>
      </c>
      <c r="AG127" s="114" t="str">
        <f>IF(Stock[[#This Row],[GIÁ THỊ TRƯỜNG]]&gt;0,Stock[[#This Row],[GIÁ THỊ TRƯỜNG]]*Stock[[#This Row],[SỐ LƯỢNG CÒN LẠI
(auto-fill)]],"")</f>
        <v/>
      </c>
    </row>
    <row r="128" spans="2:33">
      <c r="B128" s="109" t="str">
        <f>IF(AND(Stock[[#This Row],[SỐ LƯỢNG MUA]]&gt;0,Stock[[#This Row],[SỐ LƯỢNG CÒN LẠI
(auto-fill)]]=0),"BÁN",
IF(AND(Stock[[#This Row],[SỐ LƯỢNG MUA]]&gt;0,Stock[[#This Row],[SỐ LƯỢNG CÒN LẠI
(auto-fill)]]&gt;0),"NẮM GIỮ",""))</f>
        <v/>
      </c>
      <c r="C128" s="110">
        <f t="shared" si="1"/>
        <v>115</v>
      </c>
      <c r="D128" s="75"/>
      <c r="E128" s="76"/>
      <c r="F128" s="168"/>
      <c r="G128" s="79"/>
      <c r="H128" s="80"/>
      <c r="I128" s="114" t="str">
        <f>IF(Stock[[#This Row],[SỐ LƯỢNG MUA]]&gt;0,Stock[[#This Row],[GIÁ MUA]]*Stock[[#This Row],[SỐ LƯỢNG MUA]]*$D$11,"")</f>
        <v/>
      </c>
      <c r="J128" s="87"/>
      <c r="K128" s="88"/>
      <c r="L128" s="116" t="str">
        <f>IF(Stock[[#This Row],[SỐ LƯỢNG MUA]]&gt;0,Stock[[#This Row],[GIÁ MUA]]*(1+Stock[[#This Row],[% TĂNG KỲ VỌNG_1]]),"")</f>
        <v/>
      </c>
      <c r="M128" s="88"/>
      <c r="N128" s="116" t="str">
        <f>IF(Stock[[#This Row],[SỐ LƯỢNG MUA]]&gt;0,Stock[[#This Row],[GIÁ MUA]]*(1+Stock[[#This Row],[% TĂNG KỲ VỌNG_2]]),"")</f>
        <v/>
      </c>
      <c r="O128" s="88"/>
      <c r="P128" s="116" t="str">
        <f>IF(Stock[[#This Row],[SỐ LƯỢNG MUA]]&gt;0,Stock[[#This Row],[GIÁ MUA]]*(1+Stock[[#This Row],[% GIẢM ĐỂ CẮT LỖ]]),"")</f>
        <v/>
      </c>
      <c r="Q128" s="103"/>
      <c r="R128" s="117" t="str">
        <f>IF(Stock[[#This Row],[CỔ TỨC TIỀN MẶT]]&gt;0,Stock[[#This Row],[CỔ TỨC TIỀN MẶT]]/(Stock[[#This Row],[GIÁ MUA]]*Stock[[#This Row],[SỐ LƯỢNG MUA]]),"")</f>
        <v/>
      </c>
      <c r="S128" s="103"/>
      <c r="T128" s="75"/>
      <c r="U128" s="93"/>
      <c r="V128" s="94"/>
      <c r="W128" s="120" t="str">
        <f>IF(Stock[[#This Row],[SỐ LƯỢNG BÁN]]&gt;0,Stock[[#This Row],[GIÁ BÁN]]*Stock[[#This Row],[SỐ LƯỢNG BÁN]]*$D$11+Stock[[#This Row],[GIÁ BÁN]]*Stock[[#This Row],[SỐ LƯỢNG BÁN]]*$D$12,"")</f>
        <v/>
      </c>
      <c r="X128" s="120">
        <f>Stock[[#This Row],[SỐ LƯỢNG MUA]]+Stock[[#This Row],[CỔ TỨC BẰNG CỔ PHIẾU]]-Stock[[#This Row],[SỐ LƯỢNG BÁN]]</f>
        <v>0</v>
      </c>
      <c r="Y1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 s="120">
        <f ca="1">IF(Stock[[#This Row],[NGÀY BÁN]]&gt;0,Stock[[#This Row],[NGÀY BÁN]]-Stock[[#This Row],[NGÀY MUA]]+1,IF(Stock[[#This Row],[NGÀY MUA]]=0,0,TODAY()-Stock[[#This Row],[NGÀY MUA]]+1))</f>
        <v>0</v>
      </c>
      <c r="AA128" s="123" t="str">
        <f>IFERROR(Stock[[#This Row],[CỔ TỨC TIỀN MẶT]]+Stock[[#This Row],[LÃI/(LỖ) TỪ BÁN CK
(auto-fill)]],"")</f>
        <v/>
      </c>
      <c r="AB1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8" s="79"/>
      <c r="AE128" s="147" t="str">
        <f>IF(Stock[[#This Row],[TRẠNG THÁI
(auto-fill)]]="NẮM GIỮ",Stock[[#This Row],[GIÁ THỊ TRƯỜNG]]-Stock[[#This Row],[GIÁ MUA]],"")</f>
        <v/>
      </c>
      <c r="AF128" s="150" t="str">
        <f>IFERROR(Stock[[#This Row],[TĂNG/
(GIẢM )]]/Stock[[#This Row],[GIÁ MUA]],"")</f>
        <v/>
      </c>
      <c r="AG128" s="114" t="str">
        <f>IF(Stock[[#This Row],[GIÁ THỊ TRƯỜNG]]&gt;0,Stock[[#This Row],[GIÁ THỊ TRƯỜNG]]*Stock[[#This Row],[SỐ LƯỢNG CÒN LẠI
(auto-fill)]],"")</f>
        <v/>
      </c>
    </row>
    <row r="129" spans="2:33">
      <c r="B129" s="109" t="str">
        <f>IF(AND(Stock[[#This Row],[SỐ LƯỢNG MUA]]&gt;0,Stock[[#This Row],[SỐ LƯỢNG CÒN LẠI
(auto-fill)]]=0),"BÁN",
IF(AND(Stock[[#This Row],[SỐ LƯỢNG MUA]]&gt;0,Stock[[#This Row],[SỐ LƯỢNG CÒN LẠI
(auto-fill)]]&gt;0),"NẮM GIỮ",""))</f>
        <v/>
      </c>
      <c r="C129" s="110">
        <f t="shared" si="1"/>
        <v>116</v>
      </c>
      <c r="D129" s="75"/>
      <c r="E129" s="76"/>
      <c r="F129" s="168"/>
      <c r="G129" s="79"/>
      <c r="H129" s="80"/>
      <c r="I129" s="114" t="str">
        <f>IF(Stock[[#This Row],[SỐ LƯỢNG MUA]]&gt;0,Stock[[#This Row],[GIÁ MUA]]*Stock[[#This Row],[SỐ LƯỢNG MUA]]*$D$11,"")</f>
        <v/>
      </c>
      <c r="J129" s="87"/>
      <c r="K129" s="88"/>
      <c r="L129" s="116" t="str">
        <f>IF(Stock[[#This Row],[SỐ LƯỢNG MUA]]&gt;0,Stock[[#This Row],[GIÁ MUA]]*(1+Stock[[#This Row],[% TĂNG KỲ VỌNG_1]]),"")</f>
        <v/>
      </c>
      <c r="M129" s="88"/>
      <c r="N129" s="116" t="str">
        <f>IF(Stock[[#This Row],[SỐ LƯỢNG MUA]]&gt;0,Stock[[#This Row],[GIÁ MUA]]*(1+Stock[[#This Row],[% TĂNG KỲ VỌNG_2]]),"")</f>
        <v/>
      </c>
      <c r="O129" s="88"/>
      <c r="P129" s="116" t="str">
        <f>IF(Stock[[#This Row],[SỐ LƯỢNG MUA]]&gt;0,Stock[[#This Row],[GIÁ MUA]]*(1+Stock[[#This Row],[% GIẢM ĐỂ CẮT LỖ]]),"")</f>
        <v/>
      </c>
      <c r="Q129" s="103"/>
      <c r="R129" s="117" t="str">
        <f>IF(Stock[[#This Row],[CỔ TỨC TIỀN MẶT]]&gt;0,Stock[[#This Row],[CỔ TỨC TIỀN MẶT]]/(Stock[[#This Row],[GIÁ MUA]]*Stock[[#This Row],[SỐ LƯỢNG MUA]]),"")</f>
        <v/>
      </c>
      <c r="S129" s="103"/>
      <c r="T129" s="75"/>
      <c r="U129" s="93"/>
      <c r="V129" s="94"/>
      <c r="W129" s="120" t="str">
        <f>IF(Stock[[#This Row],[SỐ LƯỢNG BÁN]]&gt;0,Stock[[#This Row],[GIÁ BÁN]]*Stock[[#This Row],[SỐ LƯỢNG BÁN]]*$D$11+Stock[[#This Row],[GIÁ BÁN]]*Stock[[#This Row],[SỐ LƯỢNG BÁN]]*$D$12,"")</f>
        <v/>
      </c>
      <c r="X129" s="120">
        <f>Stock[[#This Row],[SỐ LƯỢNG MUA]]+Stock[[#This Row],[CỔ TỨC BẰNG CỔ PHIẾU]]-Stock[[#This Row],[SỐ LƯỢNG BÁN]]</f>
        <v>0</v>
      </c>
      <c r="Y1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 s="120">
        <f ca="1">IF(Stock[[#This Row],[NGÀY BÁN]]&gt;0,Stock[[#This Row],[NGÀY BÁN]]-Stock[[#This Row],[NGÀY MUA]]+1,IF(Stock[[#This Row],[NGÀY MUA]]=0,0,TODAY()-Stock[[#This Row],[NGÀY MUA]]+1))</f>
        <v>0</v>
      </c>
      <c r="AA129" s="123" t="str">
        <f>IFERROR(Stock[[#This Row],[CỔ TỨC TIỀN MẶT]]+Stock[[#This Row],[LÃI/(LỖ) TỪ BÁN CK
(auto-fill)]],"")</f>
        <v/>
      </c>
      <c r="AB1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29" s="79"/>
      <c r="AE129" s="147" t="str">
        <f>IF(Stock[[#This Row],[TRẠNG THÁI
(auto-fill)]]="NẮM GIỮ",Stock[[#This Row],[GIÁ THỊ TRƯỜNG]]-Stock[[#This Row],[GIÁ MUA]],"")</f>
        <v/>
      </c>
      <c r="AF129" s="150" t="str">
        <f>IFERROR(Stock[[#This Row],[TĂNG/
(GIẢM )]]/Stock[[#This Row],[GIÁ MUA]],"")</f>
        <v/>
      </c>
      <c r="AG129" s="114" t="str">
        <f>IF(Stock[[#This Row],[GIÁ THỊ TRƯỜNG]]&gt;0,Stock[[#This Row],[GIÁ THỊ TRƯỜNG]]*Stock[[#This Row],[SỐ LƯỢNG CÒN LẠI
(auto-fill)]],"")</f>
        <v/>
      </c>
    </row>
    <row r="130" spans="2:33">
      <c r="B130" s="109" t="str">
        <f>IF(AND(Stock[[#This Row],[SỐ LƯỢNG MUA]]&gt;0,Stock[[#This Row],[SỐ LƯỢNG CÒN LẠI
(auto-fill)]]=0),"BÁN",
IF(AND(Stock[[#This Row],[SỐ LƯỢNG MUA]]&gt;0,Stock[[#This Row],[SỐ LƯỢNG CÒN LẠI
(auto-fill)]]&gt;0),"NẮM GIỮ",""))</f>
        <v/>
      </c>
      <c r="C130" s="110">
        <f t="shared" si="1"/>
        <v>117</v>
      </c>
      <c r="D130" s="75"/>
      <c r="E130" s="76"/>
      <c r="F130" s="168"/>
      <c r="G130" s="79"/>
      <c r="H130" s="80"/>
      <c r="I130" s="114" t="str">
        <f>IF(Stock[[#This Row],[SỐ LƯỢNG MUA]]&gt;0,Stock[[#This Row],[GIÁ MUA]]*Stock[[#This Row],[SỐ LƯỢNG MUA]]*$D$11,"")</f>
        <v/>
      </c>
      <c r="J130" s="87"/>
      <c r="K130" s="88"/>
      <c r="L130" s="116" t="str">
        <f>IF(Stock[[#This Row],[SỐ LƯỢNG MUA]]&gt;0,Stock[[#This Row],[GIÁ MUA]]*(1+Stock[[#This Row],[% TĂNG KỲ VỌNG_1]]),"")</f>
        <v/>
      </c>
      <c r="M130" s="88"/>
      <c r="N130" s="116" t="str">
        <f>IF(Stock[[#This Row],[SỐ LƯỢNG MUA]]&gt;0,Stock[[#This Row],[GIÁ MUA]]*(1+Stock[[#This Row],[% TĂNG KỲ VỌNG_2]]),"")</f>
        <v/>
      </c>
      <c r="O130" s="88"/>
      <c r="P130" s="116" t="str">
        <f>IF(Stock[[#This Row],[SỐ LƯỢNG MUA]]&gt;0,Stock[[#This Row],[GIÁ MUA]]*(1+Stock[[#This Row],[% GIẢM ĐỂ CẮT LỖ]]),"")</f>
        <v/>
      </c>
      <c r="Q130" s="103"/>
      <c r="R130" s="117" t="str">
        <f>IF(Stock[[#This Row],[CỔ TỨC TIỀN MẶT]]&gt;0,Stock[[#This Row],[CỔ TỨC TIỀN MẶT]]/(Stock[[#This Row],[GIÁ MUA]]*Stock[[#This Row],[SỐ LƯỢNG MUA]]),"")</f>
        <v/>
      </c>
      <c r="S130" s="103"/>
      <c r="T130" s="75"/>
      <c r="U130" s="93"/>
      <c r="V130" s="94"/>
      <c r="W130" s="120" t="str">
        <f>IF(Stock[[#This Row],[SỐ LƯỢNG BÁN]]&gt;0,Stock[[#This Row],[GIÁ BÁN]]*Stock[[#This Row],[SỐ LƯỢNG BÁN]]*$D$11+Stock[[#This Row],[GIÁ BÁN]]*Stock[[#This Row],[SỐ LƯỢNG BÁN]]*$D$12,"")</f>
        <v/>
      </c>
      <c r="X130" s="120">
        <f>Stock[[#This Row],[SỐ LƯỢNG MUA]]+Stock[[#This Row],[CỔ TỨC BẰNG CỔ PHIẾU]]-Stock[[#This Row],[SỐ LƯỢNG BÁN]]</f>
        <v>0</v>
      </c>
      <c r="Y1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 s="120">
        <f ca="1">IF(Stock[[#This Row],[NGÀY BÁN]]&gt;0,Stock[[#This Row],[NGÀY BÁN]]-Stock[[#This Row],[NGÀY MUA]]+1,IF(Stock[[#This Row],[NGÀY MUA]]=0,0,TODAY()-Stock[[#This Row],[NGÀY MUA]]+1))</f>
        <v>0</v>
      </c>
      <c r="AA130" s="123" t="str">
        <f>IFERROR(Stock[[#This Row],[CỔ TỨC TIỀN MẶT]]+Stock[[#This Row],[LÃI/(LỖ) TỪ BÁN CK
(auto-fill)]],"")</f>
        <v/>
      </c>
      <c r="AB1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0" s="79"/>
      <c r="AE130" s="147" t="str">
        <f>IF(Stock[[#This Row],[TRẠNG THÁI
(auto-fill)]]="NẮM GIỮ",Stock[[#This Row],[GIÁ THỊ TRƯỜNG]]-Stock[[#This Row],[GIÁ MUA]],"")</f>
        <v/>
      </c>
      <c r="AF130" s="150" t="str">
        <f>IFERROR(Stock[[#This Row],[TĂNG/
(GIẢM )]]/Stock[[#This Row],[GIÁ MUA]],"")</f>
        <v/>
      </c>
      <c r="AG130" s="114" t="str">
        <f>IF(Stock[[#This Row],[GIÁ THỊ TRƯỜNG]]&gt;0,Stock[[#This Row],[GIÁ THỊ TRƯỜNG]]*Stock[[#This Row],[SỐ LƯỢNG CÒN LẠI
(auto-fill)]],"")</f>
        <v/>
      </c>
    </row>
    <row r="131" spans="2:33">
      <c r="B131" s="109" t="str">
        <f>IF(AND(Stock[[#This Row],[SỐ LƯỢNG MUA]]&gt;0,Stock[[#This Row],[SỐ LƯỢNG CÒN LẠI
(auto-fill)]]=0),"BÁN",
IF(AND(Stock[[#This Row],[SỐ LƯỢNG MUA]]&gt;0,Stock[[#This Row],[SỐ LƯỢNG CÒN LẠI
(auto-fill)]]&gt;0),"NẮM GIỮ",""))</f>
        <v/>
      </c>
      <c r="C131" s="110">
        <f t="shared" si="1"/>
        <v>118</v>
      </c>
      <c r="D131" s="75"/>
      <c r="E131" s="76"/>
      <c r="F131" s="168"/>
      <c r="G131" s="79"/>
      <c r="H131" s="80"/>
      <c r="I131" s="114" t="str">
        <f>IF(Stock[[#This Row],[SỐ LƯỢNG MUA]]&gt;0,Stock[[#This Row],[GIÁ MUA]]*Stock[[#This Row],[SỐ LƯỢNG MUA]]*$D$11,"")</f>
        <v/>
      </c>
      <c r="J131" s="87"/>
      <c r="K131" s="88"/>
      <c r="L131" s="116" t="str">
        <f>IF(Stock[[#This Row],[SỐ LƯỢNG MUA]]&gt;0,Stock[[#This Row],[GIÁ MUA]]*(1+Stock[[#This Row],[% TĂNG KỲ VỌNG_1]]),"")</f>
        <v/>
      </c>
      <c r="M131" s="88"/>
      <c r="N131" s="116" t="str">
        <f>IF(Stock[[#This Row],[SỐ LƯỢNG MUA]]&gt;0,Stock[[#This Row],[GIÁ MUA]]*(1+Stock[[#This Row],[% TĂNG KỲ VỌNG_2]]),"")</f>
        <v/>
      </c>
      <c r="O131" s="88"/>
      <c r="P131" s="116" t="str">
        <f>IF(Stock[[#This Row],[SỐ LƯỢNG MUA]]&gt;0,Stock[[#This Row],[GIÁ MUA]]*(1+Stock[[#This Row],[% GIẢM ĐỂ CẮT LỖ]]),"")</f>
        <v/>
      </c>
      <c r="Q131" s="103"/>
      <c r="R131" s="117" t="str">
        <f>IF(Stock[[#This Row],[CỔ TỨC TIỀN MẶT]]&gt;0,Stock[[#This Row],[CỔ TỨC TIỀN MẶT]]/(Stock[[#This Row],[GIÁ MUA]]*Stock[[#This Row],[SỐ LƯỢNG MUA]]),"")</f>
        <v/>
      </c>
      <c r="S131" s="103"/>
      <c r="T131" s="75"/>
      <c r="U131" s="93"/>
      <c r="V131" s="94"/>
      <c r="W131" s="120" t="str">
        <f>IF(Stock[[#This Row],[SỐ LƯỢNG BÁN]]&gt;0,Stock[[#This Row],[GIÁ BÁN]]*Stock[[#This Row],[SỐ LƯỢNG BÁN]]*$D$11+Stock[[#This Row],[GIÁ BÁN]]*Stock[[#This Row],[SỐ LƯỢNG BÁN]]*$D$12,"")</f>
        <v/>
      </c>
      <c r="X131" s="120">
        <f>Stock[[#This Row],[SỐ LƯỢNG MUA]]+Stock[[#This Row],[CỔ TỨC BẰNG CỔ PHIẾU]]-Stock[[#This Row],[SỐ LƯỢNG BÁN]]</f>
        <v>0</v>
      </c>
      <c r="Y1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 s="120">
        <f ca="1">IF(Stock[[#This Row],[NGÀY BÁN]]&gt;0,Stock[[#This Row],[NGÀY BÁN]]-Stock[[#This Row],[NGÀY MUA]]+1,IF(Stock[[#This Row],[NGÀY MUA]]=0,0,TODAY()-Stock[[#This Row],[NGÀY MUA]]+1))</f>
        <v>0</v>
      </c>
      <c r="AA131" s="123" t="str">
        <f>IFERROR(Stock[[#This Row],[CỔ TỨC TIỀN MẶT]]+Stock[[#This Row],[LÃI/(LỖ) TỪ BÁN CK
(auto-fill)]],"")</f>
        <v/>
      </c>
      <c r="AB1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1" s="79"/>
      <c r="AE131" s="147" t="str">
        <f>IF(Stock[[#This Row],[TRẠNG THÁI
(auto-fill)]]="NẮM GIỮ",Stock[[#This Row],[GIÁ THỊ TRƯỜNG]]-Stock[[#This Row],[GIÁ MUA]],"")</f>
        <v/>
      </c>
      <c r="AF131" s="150" t="str">
        <f>IFERROR(Stock[[#This Row],[TĂNG/
(GIẢM )]]/Stock[[#This Row],[GIÁ MUA]],"")</f>
        <v/>
      </c>
      <c r="AG131" s="114" t="str">
        <f>IF(Stock[[#This Row],[GIÁ THỊ TRƯỜNG]]&gt;0,Stock[[#This Row],[GIÁ THỊ TRƯỜNG]]*Stock[[#This Row],[SỐ LƯỢNG CÒN LẠI
(auto-fill)]],"")</f>
        <v/>
      </c>
    </row>
    <row r="132" spans="2:33">
      <c r="B132" s="109" t="str">
        <f>IF(AND(Stock[[#This Row],[SỐ LƯỢNG MUA]]&gt;0,Stock[[#This Row],[SỐ LƯỢNG CÒN LẠI
(auto-fill)]]=0),"BÁN",
IF(AND(Stock[[#This Row],[SỐ LƯỢNG MUA]]&gt;0,Stock[[#This Row],[SỐ LƯỢNG CÒN LẠI
(auto-fill)]]&gt;0),"NẮM GIỮ",""))</f>
        <v/>
      </c>
      <c r="C132" s="110">
        <f t="shared" si="1"/>
        <v>119</v>
      </c>
      <c r="D132" s="75"/>
      <c r="E132" s="76"/>
      <c r="F132" s="168"/>
      <c r="G132" s="79"/>
      <c r="H132" s="80"/>
      <c r="I132" s="114" t="str">
        <f>IF(Stock[[#This Row],[SỐ LƯỢNG MUA]]&gt;0,Stock[[#This Row],[GIÁ MUA]]*Stock[[#This Row],[SỐ LƯỢNG MUA]]*$D$11,"")</f>
        <v/>
      </c>
      <c r="J132" s="87"/>
      <c r="K132" s="88"/>
      <c r="L132" s="116" t="str">
        <f>IF(Stock[[#This Row],[SỐ LƯỢNG MUA]]&gt;0,Stock[[#This Row],[GIÁ MUA]]*(1+Stock[[#This Row],[% TĂNG KỲ VỌNG_1]]),"")</f>
        <v/>
      </c>
      <c r="M132" s="88"/>
      <c r="N132" s="116" t="str">
        <f>IF(Stock[[#This Row],[SỐ LƯỢNG MUA]]&gt;0,Stock[[#This Row],[GIÁ MUA]]*(1+Stock[[#This Row],[% TĂNG KỲ VỌNG_2]]),"")</f>
        <v/>
      </c>
      <c r="O132" s="88"/>
      <c r="P132" s="116" t="str">
        <f>IF(Stock[[#This Row],[SỐ LƯỢNG MUA]]&gt;0,Stock[[#This Row],[GIÁ MUA]]*(1+Stock[[#This Row],[% GIẢM ĐỂ CẮT LỖ]]),"")</f>
        <v/>
      </c>
      <c r="Q132" s="103"/>
      <c r="R132" s="117" t="str">
        <f>IF(Stock[[#This Row],[CỔ TỨC TIỀN MẶT]]&gt;0,Stock[[#This Row],[CỔ TỨC TIỀN MẶT]]/(Stock[[#This Row],[GIÁ MUA]]*Stock[[#This Row],[SỐ LƯỢNG MUA]]),"")</f>
        <v/>
      </c>
      <c r="S132" s="103"/>
      <c r="T132" s="75"/>
      <c r="U132" s="93"/>
      <c r="V132" s="94"/>
      <c r="W132" s="120" t="str">
        <f>IF(Stock[[#This Row],[SỐ LƯỢNG BÁN]]&gt;0,Stock[[#This Row],[GIÁ BÁN]]*Stock[[#This Row],[SỐ LƯỢNG BÁN]]*$D$11+Stock[[#This Row],[GIÁ BÁN]]*Stock[[#This Row],[SỐ LƯỢNG BÁN]]*$D$12,"")</f>
        <v/>
      </c>
      <c r="X132" s="120">
        <f>Stock[[#This Row],[SỐ LƯỢNG MUA]]+Stock[[#This Row],[CỔ TỨC BẰNG CỔ PHIẾU]]-Stock[[#This Row],[SỐ LƯỢNG BÁN]]</f>
        <v>0</v>
      </c>
      <c r="Y1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 s="120">
        <f ca="1">IF(Stock[[#This Row],[NGÀY BÁN]]&gt;0,Stock[[#This Row],[NGÀY BÁN]]-Stock[[#This Row],[NGÀY MUA]]+1,IF(Stock[[#This Row],[NGÀY MUA]]=0,0,TODAY()-Stock[[#This Row],[NGÀY MUA]]+1))</f>
        <v>0</v>
      </c>
      <c r="AA132" s="123" t="str">
        <f>IFERROR(Stock[[#This Row],[CỔ TỨC TIỀN MẶT]]+Stock[[#This Row],[LÃI/(LỖ) TỪ BÁN CK
(auto-fill)]],"")</f>
        <v/>
      </c>
      <c r="AB1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2" s="79"/>
      <c r="AE132" s="147" t="str">
        <f>IF(Stock[[#This Row],[TRẠNG THÁI
(auto-fill)]]="NẮM GIỮ",Stock[[#This Row],[GIÁ THỊ TRƯỜNG]]-Stock[[#This Row],[GIÁ MUA]],"")</f>
        <v/>
      </c>
      <c r="AF132" s="150" t="str">
        <f>IFERROR(Stock[[#This Row],[TĂNG/
(GIẢM )]]/Stock[[#This Row],[GIÁ MUA]],"")</f>
        <v/>
      </c>
      <c r="AG132" s="114" t="str">
        <f>IF(Stock[[#This Row],[GIÁ THỊ TRƯỜNG]]&gt;0,Stock[[#This Row],[GIÁ THỊ TRƯỜNG]]*Stock[[#This Row],[SỐ LƯỢNG CÒN LẠI
(auto-fill)]],"")</f>
        <v/>
      </c>
    </row>
    <row r="133" spans="2:33">
      <c r="B133" s="109" t="str">
        <f>IF(AND(Stock[[#This Row],[SỐ LƯỢNG MUA]]&gt;0,Stock[[#This Row],[SỐ LƯỢNG CÒN LẠI
(auto-fill)]]=0),"BÁN",
IF(AND(Stock[[#This Row],[SỐ LƯỢNG MUA]]&gt;0,Stock[[#This Row],[SỐ LƯỢNG CÒN LẠI
(auto-fill)]]&gt;0),"NẮM GIỮ",""))</f>
        <v/>
      </c>
      <c r="C133" s="110">
        <f t="shared" si="1"/>
        <v>120</v>
      </c>
      <c r="D133" s="75"/>
      <c r="E133" s="76"/>
      <c r="F133" s="168"/>
      <c r="G133" s="79"/>
      <c r="H133" s="80"/>
      <c r="I133" s="114" t="str">
        <f>IF(Stock[[#This Row],[SỐ LƯỢNG MUA]]&gt;0,Stock[[#This Row],[GIÁ MUA]]*Stock[[#This Row],[SỐ LƯỢNG MUA]]*$D$11,"")</f>
        <v/>
      </c>
      <c r="J133" s="87"/>
      <c r="K133" s="88"/>
      <c r="L133" s="116" t="str">
        <f>IF(Stock[[#This Row],[SỐ LƯỢNG MUA]]&gt;0,Stock[[#This Row],[GIÁ MUA]]*(1+Stock[[#This Row],[% TĂNG KỲ VỌNG_1]]),"")</f>
        <v/>
      </c>
      <c r="M133" s="88"/>
      <c r="N133" s="116" t="str">
        <f>IF(Stock[[#This Row],[SỐ LƯỢNG MUA]]&gt;0,Stock[[#This Row],[GIÁ MUA]]*(1+Stock[[#This Row],[% TĂNG KỲ VỌNG_2]]),"")</f>
        <v/>
      </c>
      <c r="O133" s="88"/>
      <c r="P133" s="116" t="str">
        <f>IF(Stock[[#This Row],[SỐ LƯỢNG MUA]]&gt;0,Stock[[#This Row],[GIÁ MUA]]*(1+Stock[[#This Row],[% GIẢM ĐỂ CẮT LỖ]]),"")</f>
        <v/>
      </c>
      <c r="Q133" s="103"/>
      <c r="R133" s="117" t="str">
        <f>IF(Stock[[#This Row],[CỔ TỨC TIỀN MẶT]]&gt;0,Stock[[#This Row],[CỔ TỨC TIỀN MẶT]]/(Stock[[#This Row],[GIÁ MUA]]*Stock[[#This Row],[SỐ LƯỢNG MUA]]),"")</f>
        <v/>
      </c>
      <c r="S133" s="103"/>
      <c r="T133" s="75"/>
      <c r="U133" s="93"/>
      <c r="V133" s="94"/>
      <c r="W133" s="120" t="str">
        <f>IF(Stock[[#This Row],[SỐ LƯỢNG BÁN]]&gt;0,Stock[[#This Row],[GIÁ BÁN]]*Stock[[#This Row],[SỐ LƯỢNG BÁN]]*$D$11+Stock[[#This Row],[GIÁ BÁN]]*Stock[[#This Row],[SỐ LƯỢNG BÁN]]*$D$12,"")</f>
        <v/>
      </c>
      <c r="X133" s="120">
        <f>Stock[[#This Row],[SỐ LƯỢNG MUA]]+Stock[[#This Row],[CỔ TỨC BẰNG CỔ PHIẾU]]-Stock[[#This Row],[SỐ LƯỢNG BÁN]]</f>
        <v>0</v>
      </c>
      <c r="Y1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 s="120">
        <f ca="1">IF(Stock[[#This Row],[NGÀY BÁN]]&gt;0,Stock[[#This Row],[NGÀY BÁN]]-Stock[[#This Row],[NGÀY MUA]]+1,IF(Stock[[#This Row],[NGÀY MUA]]=0,0,TODAY()-Stock[[#This Row],[NGÀY MUA]]+1))</f>
        <v>0</v>
      </c>
      <c r="AA133" s="123" t="str">
        <f>IFERROR(Stock[[#This Row],[CỔ TỨC TIỀN MẶT]]+Stock[[#This Row],[LÃI/(LỖ) TỪ BÁN CK
(auto-fill)]],"")</f>
        <v/>
      </c>
      <c r="AB1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3" s="79"/>
      <c r="AE133" s="147" t="str">
        <f>IF(Stock[[#This Row],[TRẠNG THÁI
(auto-fill)]]="NẮM GIỮ",Stock[[#This Row],[GIÁ THỊ TRƯỜNG]]-Stock[[#This Row],[GIÁ MUA]],"")</f>
        <v/>
      </c>
      <c r="AF133" s="150" t="str">
        <f>IFERROR(Stock[[#This Row],[TĂNG/
(GIẢM )]]/Stock[[#This Row],[GIÁ MUA]],"")</f>
        <v/>
      </c>
      <c r="AG133" s="114" t="str">
        <f>IF(Stock[[#This Row],[GIÁ THỊ TRƯỜNG]]&gt;0,Stock[[#This Row],[GIÁ THỊ TRƯỜNG]]*Stock[[#This Row],[SỐ LƯỢNG CÒN LẠI
(auto-fill)]],"")</f>
        <v/>
      </c>
    </row>
    <row r="134" spans="2:33">
      <c r="B134" s="109" t="str">
        <f>IF(AND(Stock[[#This Row],[SỐ LƯỢNG MUA]]&gt;0,Stock[[#This Row],[SỐ LƯỢNG CÒN LẠI
(auto-fill)]]=0),"BÁN",
IF(AND(Stock[[#This Row],[SỐ LƯỢNG MUA]]&gt;0,Stock[[#This Row],[SỐ LƯỢNG CÒN LẠI
(auto-fill)]]&gt;0),"NẮM GIỮ",""))</f>
        <v/>
      </c>
      <c r="C134" s="110">
        <f t="shared" si="1"/>
        <v>121</v>
      </c>
      <c r="D134" s="75"/>
      <c r="E134" s="76"/>
      <c r="F134" s="168"/>
      <c r="G134" s="79"/>
      <c r="H134" s="80"/>
      <c r="I134" s="114" t="str">
        <f>IF(Stock[[#This Row],[SỐ LƯỢNG MUA]]&gt;0,Stock[[#This Row],[GIÁ MUA]]*Stock[[#This Row],[SỐ LƯỢNG MUA]]*$D$11,"")</f>
        <v/>
      </c>
      <c r="J134" s="87"/>
      <c r="K134" s="88"/>
      <c r="L134" s="116" t="str">
        <f>IF(Stock[[#This Row],[SỐ LƯỢNG MUA]]&gt;0,Stock[[#This Row],[GIÁ MUA]]*(1+Stock[[#This Row],[% TĂNG KỲ VỌNG_1]]),"")</f>
        <v/>
      </c>
      <c r="M134" s="88"/>
      <c r="N134" s="116" t="str">
        <f>IF(Stock[[#This Row],[SỐ LƯỢNG MUA]]&gt;0,Stock[[#This Row],[GIÁ MUA]]*(1+Stock[[#This Row],[% TĂNG KỲ VỌNG_2]]),"")</f>
        <v/>
      </c>
      <c r="O134" s="88"/>
      <c r="P134" s="116" t="str">
        <f>IF(Stock[[#This Row],[SỐ LƯỢNG MUA]]&gt;0,Stock[[#This Row],[GIÁ MUA]]*(1+Stock[[#This Row],[% GIẢM ĐỂ CẮT LỖ]]),"")</f>
        <v/>
      </c>
      <c r="Q134" s="103"/>
      <c r="R134" s="117" t="str">
        <f>IF(Stock[[#This Row],[CỔ TỨC TIỀN MẶT]]&gt;0,Stock[[#This Row],[CỔ TỨC TIỀN MẶT]]/(Stock[[#This Row],[GIÁ MUA]]*Stock[[#This Row],[SỐ LƯỢNG MUA]]),"")</f>
        <v/>
      </c>
      <c r="S134" s="103"/>
      <c r="T134" s="75"/>
      <c r="U134" s="93"/>
      <c r="V134" s="94"/>
      <c r="W134" s="120" t="str">
        <f>IF(Stock[[#This Row],[SỐ LƯỢNG BÁN]]&gt;0,Stock[[#This Row],[GIÁ BÁN]]*Stock[[#This Row],[SỐ LƯỢNG BÁN]]*$D$11+Stock[[#This Row],[GIÁ BÁN]]*Stock[[#This Row],[SỐ LƯỢNG BÁN]]*$D$12,"")</f>
        <v/>
      </c>
      <c r="X134" s="120">
        <f>Stock[[#This Row],[SỐ LƯỢNG MUA]]+Stock[[#This Row],[CỔ TỨC BẰNG CỔ PHIẾU]]-Stock[[#This Row],[SỐ LƯỢNG BÁN]]</f>
        <v>0</v>
      </c>
      <c r="Y1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 s="120">
        <f ca="1">IF(Stock[[#This Row],[NGÀY BÁN]]&gt;0,Stock[[#This Row],[NGÀY BÁN]]-Stock[[#This Row],[NGÀY MUA]]+1,IF(Stock[[#This Row],[NGÀY MUA]]=0,0,TODAY()-Stock[[#This Row],[NGÀY MUA]]+1))</f>
        <v>0</v>
      </c>
      <c r="AA134" s="123" t="str">
        <f>IFERROR(Stock[[#This Row],[CỔ TỨC TIỀN MẶT]]+Stock[[#This Row],[LÃI/(LỖ) TỪ BÁN CK
(auto-fill)]],"")</f>
        <v/>
      </c>
      <c r="AB1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4" s="79"/>
      <c r="AE134" s="147" t="str">
        <f>IF(Stock[[#This Row],[TRẠNG THÁI
(auto-fill)]]="NẮM GIỮ",Stock[[#This Row],[GIÁ THỊ TRƯỜNG]]-Stock[[#This Row],[GIÁ MUA]],"")</f>
        <v/>
      </c>
      <c r="AF134" s="150" t="str">
        <f>IFERROR(Stock[[#This Row],[TĂNG/
(GIẢM )]]/Stock[[#This Row],[GIÁ MUA]],"")</f>
        <v/>
      </c>
      <c r="AG134" s="114" t="str">
        <f>IF(Stock[[#This Row],[GIÁ THỊ TRƯỜNG]]&gt;0,Stock[[#This Row],[GIÁ THỊ TRƯỜNG]]*Stock[[#This Row],[SỐ LƯỢNG CÒN LẠI
(auto-fill)]],"")</f>
        <v/>
      </c>
    </row>
    <row r="135" spans="2:33">
      <c r="B135" s="109" t="str">
        <f>IF(AND(Stock[[#This Row],[SỐ LƯỢNG MUA]]&gt;0,Stock[[#This Row],[SỐ LƯỢNG CÒN LẠI
(auto-fill)]]=0),"BÁN",
IF(AND(Stock[[#This Row],[SỐ LƯỢNG MUA]]&gt;0,Stock[[#This Row],[SỐ LƯỢNG CÒN LẠI
(auto-fill)]]&gt;0),"NẮM GIỮ",""))</f>
        <v/>
      </c>
      <c r="C135" s="110">
        <f t="shared" si="1"/>
        <v>122</v>
      </c>
      <c r="D135" s="75"/>
      <c r="E135" s="76"/>
      <c r="F135" s="168"/>
      <c r="G135" s="79"/>
      <c r="H135" s="80"/>
      <c r="I135" s="114" t="str">
        <f>IF(Stock[[#This Row],[SỐ LƯỢNG MUA]]&gt;0,Stock[[#This Row],[GIÁ MUA]]*Stock[[#This Row],[SỐ LƯỢNG MUA]]*$D$11,"")</f>
        <v/>
      </c>
      <c r="J135" s="87"/>
      <c r="K135" s="88"/>
      <c r="L135" s="116" t="str">
        <f>IF(Stock[[#This Row],[SỐ LƯỢNG MUA]]&gt;0,Stock[[#This Row],[GIÁ MUA]]*(1+Stock[[#This Row],[% TĂNG KỲ VỌNG_1]]),"")</f>
        <v/>
      </c>
      <c r="M135" s="88"/>
      <c r="N135" s="116" t="str">
        <f>IF(Stock[[#This Row],[SỐ LƯỢNG MUA]]&gt;0,Stock[[#This Row],[GIÁ MUA]]*(1+Stock[[#This Row],[% TĂNG KỲ VỌNG_2]]),"")</f>
        <v/>
      </c>
      <c r="O135" s="88"/>
      <c r="P135" s="116" t="str">
        <f>IF(Stock[[#This Row],[SỐ LƯỢNG MUA]]&gt;0,Stock[[#This Row],[GIÁ MUA]]*(1+Stock[[#This Row],[% GIẢM ĐỂ CẮT LỖ]]),"")</f>
        <v/>
      </c>
      <c r="Q135" s="103"/>
      <c r="R135" s="117" t="str">
        <f>IF(Stock[[#This Row],[CỔ TỨC TIỀN MẶT]]&gt;0,Stock[[#This Row],[CỔ TỨC TIỀN MẶT]]/(Stock[[#This Row],[GIÁ MUA]]*Stock[[#This Row],[SỐ LƯỢNG MUA]]),"")</f>
        <v/>
      </c>
      <c r="S135" s="103"/>
      <c r="T135" s="75"/>
      <c r="U135" s="93"/>
      <c r="V135" s="94"/>
      <c r="W135" s="120" t="str">
        <f>IF(Stock[[#This Row],[SỐ LƯỢNG BÁN]]&gt;0,Stock[[#This Row],[GIÁ BÁN]]*Stock[[#This Row],[SỐ LƯỢNG BÁN]]*$D$11+Stock[[#This Row],[GIÁ BÁN]]*Stock[[#This Row],[SỐ LƯỢNG BÁN]]*$D$12,"")</f>
        <v/>
      </c>
      <c r="X135" s="120">
        <f>Stock[[#This Row],[SỐ LƯỢNG MUA]]+Stock[[#This Row],[CỔ TỨC BẰNG CỔ PHIẾU]]-Stock[[#This Row],[SỐ LƯỢNG BÁN]]</f>
        <v>0</v>
      </c>
      <c r="Y1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 s="120">
        <f ca="1">IF(Stock[[#This Row],[NGÀY BÁN]]&gt;0,Stock[[#This Row],[NGÀY BÁN]]-Stock[[#This Row],[NGÀY MUA]]+1,IF(Stock[[#This Row],[NGÀY MUA]]=0,0,TODAY()-Stock[[#This Row],[NGÀY MUA]]+1))</f>
        <v>0</v>
      </c>
      <c r="AA135" s="123" t="str">
        <f>IFERROR(Stock[[#This Row],[CỔ TỨC TIỀN MẶT]]+Stock[[#This Row],[LÃI/(LỖ) TỪ BÁN CK
(auto-fill)]],"")</f>
        <v/>
      </c>
      <c r="AB1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5" s="79"/>
      <c r="AE135" s="147" t="str">
        <f>IF(Stock[[#This Row],[TRẠNG THÁI
(auto-fill)]]="NẮM GIỮ",Stock[[#This Row],[GIÁ THỊ TRƯỜNG]]-Stock[[#This Row],[GIÁ MUA]],"")</f>
        <v/>
      </c>
      <c r="AF135" s="150" t="str">
        <f>IFERROR(Stock[[#This Row],[TĂNG/
(GIẢM )]]/Stock[[#This Row],[GIÁ MUA]],"")</f>
        <v/>
      </c>
      <c r="AG135" s="114" t="str">
        <f>IF(Stock[[#This Row],[GIÁ THỊ TRƯỜNG]]&gt;0,Stock[[#This Row],[GIÁ THỊ TRƯỜNG]]*Stock[[#This Row],[SỐ LƯỢNG CÒN LẠI
(auto-fill)]],"")</f>
        <v/>
      </c>
    </row>
    <row r="136" spans="2:33">
      <c r="B136" s="109" t="str">
        <f>IF(AND(Stock[[#This Row],[SỐ LƯỢNG MUA]]&gt;0,Stock[[#This Row],[SỐ LƯỢNG CÒN LẠI
(auto-fill)]]=0),"BÁN",
IF(AND(Stock[[#This Row],[SỐ LƯỢNG MUA]]&gt;0,Stock[[#This Row],[SỐ LƯỢNG CÒN LẠI
(auto-fill)]]&gt;0),"NẮM GIỮ",""))</f>
        <v/>
      </c>
      <c r="C136" s="110">
        <f t="shared" si="1"/>
        <v>123</v>
      </c>
      <c r="D136" s="75"/>
      <c r="E136" s="76"/>
      <c r="F136" s="168"/>
      <c r="G136" s="79"/>
      <c r="H136" s="80"/>
      <c r="I136" s="114" t="str">
        <f>IF(Stock[[#This Row],[SỐ LƯỢNG MUA]]&gt;0,Stock[[#This Row],[GIÁ MUA]]*Stock[[#This Row],[SỐ LƯỢNG MUA]]*$D$11,"")</f>
        <v/>
      </c>
      <c r="J136" s="87"/>
      <c r="K136" s="88"/>
      <c r="L136" s="116" t="str">
        <f>IF(Stock[[#This Row],[SỐ LƯỢNG MUA]]&gt;0,Stock[[#This Row],[GIÁ MUA]]*(1+Stock[[#This Row],[% TĂNG KỲ VỌNG_1]]),"")</f>
        <v/>
      </c>
      <c r="M136" s="88"/>
      <c r="N136" s="116" t="str">
        <f>IF(Stock[[#This Row],[SỐ LƯỢNG MUA]]&gt;0,Stock[[#This Row],[GIÁ MUA]]*(1+Stock[[#This Row],[% TĂNG KỲ VỌNG_2]]),"")</f>
        <v/>
      </c>
      <c r="O136" s="88"/>
      <c r="P136" s="116" t="str">
        <f>IF(Stock[[#This Row],[SỐ LƯỢNG MUA]]&gt;0,Stock[[#This Row],[GIÁ MUA]]*(1+Stock[[#This Row],[% GIẢM ĐỂ CẮT LỖ]]),"")</f>
        <v/>
      </c>
      <c r="Q136" s="103"/>
      <c r="R136" s="117" t="str">
        <f>IF(Stock[[#This Row],[CỔ TỨC TIỀN MẶT]]&gt;0,Stock[[#This Row],[CỔ TỨC TIỀN MẶT]]/(Stock[[#This Row],[GIÁ MUA]]*Stock[[#This Row],[SỐ LƯỢNG MUA]]),"")</f>
        <v/>
      </c>
      <c r="S136" s="103"/>
      <c r="T136" s="75"/>
      <c r="U136" s="93"/>
      <c r="V136" s="94"/>
      <c r="W136" s="120" t="str">
        <f>IF(Stock[[#This Row],[SỐ LƯỢNG BÁN]]&gt;0,Stock[[#This Row],[GIÁ BÁN]]*Stock[[#This Row],[SỐ LƯỢNG BÁN]]*$D$11+Stock[[#This Row],[GIÁ BÁN]]*Stock[[#This Row],[SỐ LƯỢNG BÁN]]*$D$12,"")</f>
        <v/>
      </c>
      <c r="X136" s="120">
        <f>Stock[[#This Row],[SỐ LƯỢNG MUA]]+Stock[[#This Row],[CỔ TỨC BẰNG CỔ PHIẾU]]-Stock[[#This Row],[SỐ LƯỢNG BÁN]]</f>
        <v>0</v>
      </c>
      <c r="Y1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 s="120">
        <f ca="1">IF(Stock[[#This Row],[NGÀY BÁN]]&gt;0,Stock[[#This Row],[NGÀY BÁN]]-Stock[[#This Row],[NGÀY MUA]]+1,IF(Stock[[#This Row],[NGÀY MUA]]=0,0,TODAY()-Stock[[#This Row],[NGÀY MUA]]+1))</f>
        <v>0</v>
      </c>
      <c r="AA136" s="123" t="str">
        <f>IFERROR(Stock[[#This Row],[CỔ TỨC TIỀN MẶT]]+Stock[[#This Row],[LÃI/(LỖ) TỪ BÁN CK
(auto-fill)]],"")</f>
        <v/>
      </c>
      <c r="AB1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6" s="79"/>
      <c r="AE136" s="147" t="str">
        <f>IF(Stock[[#This Row],[TRẠNG THÁI
(auto-fill)]]="NẮM GIỮ",Stock[[#This Row],[GIÁ THỊ TRƯỜNG]]-Stock[[#This Row],[GIÁ MUA]],"")</f>
        <v/>
      </c>
      <c r="AF136" s="150" t="str">
        <f>IFERROR(Stock[[#This Row],[TĂNG/
(GIẢM )]]/Stock[[#This Row],[GIÁ MUA]],"")</f>
        <v/>
      </c>
      <c r="AG136" s="114" t="str">
        <f>IF(Stock[[#This Row],[GIÁ THỊ TRƯỜNG]]&gt;0,Stock[[#This Row],[GIÁ THỊ TRƯỜNG]]*Stock[[#This Row],[SỐ LƯỢNG CÒN LẠI
(auto-fill)]],"")</f>
        <v/>
      </c>
    </row>
    <row r="137" spans="2:33">
      <c r="B137" s="109" t="str">
        <f>IF(AND(Stock[[#This Row],[SỐ LƯỢNG MUA]]&gt;0,Stock[[#This Row],[SỐ LƯỢNG CÒN LẠI
(auto-fill)]]=0),"BÁN",
IF(AND(Stock[[#This Row],[SỐ LƯỢNG MUA]]&gt;0,Stock[[#This Row],[SỐ LƯỢNG CÒN LẠI
(auto-fill)]]&gt;0),"NẮM GIỮ",""))</f>
        <v/>
      </c>
      <c r="C137" s="110">
        <f t="shared" si="1"/>
        <v>124</v>
      </c>
      <c r="D137" s="75"/>
      <c r="E137" s="76"/>
      <c r="F137" s="168"/>
      <c r="G137" s="79"/>
      <c r="H137" s="80"/>
      <c r="I137" s="114" t="str">
        <f>IF(Stock[[#This Row],[SỐ LƯỢNG MUA]]&gt;0,Stock[[#This Row],[GIÁ MUA]]*Stock[[#This Row],[SỐ LƯỢNG MUA]]*$D$11,"")</f>
        <v/>
      </c>
      <c r="J137" s="87"/>
      <c r="K137" s="88"/>
      <c r="L137" s="116" t="str">
        <f>IF(Stock[[#This Row],[SỐ LƯỢNG MUA]]&gt;0,Stock[[#This Row],[GIÁ MUA]]*(1+Stock[[#This Row],[% TĂNG KỲ VỌNG_1]]),"")</f>
        <v/>
      </c>
      <c r="M137" s="88"/>
      <c r="N137" s="116" t="str">
        <f>IF(Stock[[#This Row],[SỐ LƯỢNG MUA]]&gt;0,Stock[[#This Row],[GIÁ MUA]]*(1+Stock[[#This Row],[% TĂNG KỲ VỌNG_2]]),"")</f>
        <v/>
      </c>
      <c r="O137" s="88"/>
      <c r="P137" s="116" t="str">
        <f>IF(Stock[[#This Row],[SỐ LƯỢNG MUA]]&gt;0,Stock[[#This Row],[GIÁ MUA]]*(1+Stock[[#This Row],[% GIẢM ĐỂ CẮT LỖ]]),"")</f>
        <v/>
      </c>
      <c r="Q137" s="103"/>
      <c r="R137" s="117" t="str">
        <f>IF(Stock[[#This Row],[CỔ TỨC TIỀN MẶT]]&gt;0,Stock[[#This Row],[CỔ TỨC TIỀN MẶT]]/(Stock[[#This Row],[GIÁ MUA]]*Stock[[#This Row],[SỐ LƯỢNG MUA]]),"")</f>
        <v/>
      </c>
      <c r="S137" s="103"/>
      <c r="T137" s="75"/>
      <c r="U137" s="93"/>
      <c r="V137" s="94"/>
      <c r="W137" s="120" t="str">
        <f>IF(Stock[[#This Row],[SỐ LƯỢNG BÁN]]&gt;0,Stock[[#This Row],[GIÁ BÁN]]*Stock[[#This Row],[SỐ LƯỢNG BÁN]]*$D$11+Stock[[#This Row],[GIÁ BÁN]]*Stock[[#This Row],[SỐ LƯỢNG BÁN]]*$D$12,"")</f>
        <v/>
      </c>
      <c r="X137" s="120">
        <f>Stock[[#This Row],[SỐ LƯỢNG MUA]]+Stock[[#This Row],[CỔ TỨC BẰNG CỔ PHIẾU]]-Stock[[#This Row],[SỐ LƯỢNG BÁN]]</f>
        <v>0</v>
      </c>
      <c r="Y1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 s="120">
        <f ca="1">IF(Stock[[#This Row],[NGÀY BÁN]]&gt;0,Stock[[#This Row],[NGÀY BÁN]]-Stock[[#This Row],[NGÀY MUA]]+1,IF(Stock[[#This Row],[NGÀY MUA]]=0,0,TODAY()-Stock[[#This Row],[NGÀY MUA]]+1))</f>
        <v>0</v>
      </c>
      <c r="AA137" s="123" t="str">
        <f>IFERROR(Stock[[#This Row],[CỔ TỨC TIỀN MẶT]]+Stock[[#This Row],[LÃI/(LỖ) TỪ BÁN CK
(auto-fill)]],"")</f>
        <v/>
      </c>
      <c r="AB1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7" s="79"/>
      <c r="AE137" s="147" t="str">
        <f>IF(Stock[[#This Row],[TRẠNG THÁI
(auto-fill)]]="NẮM GIỮ",Stock[[#This Row],[GIÁ THỊ TRƯỜNG]]-Stock[[#This Row],[GIÁ MUA]],"")</f>
        <v/>
      </c>
      <c r="AF137" s="150" t="str">
        <f>IFERROR(Stock[[#This Row],[TĂNG/
(GIẢM )]]/Stock[[#This Row],[GIÁ MUA]],"")</f>
        <v/>
      </c>
      <c r="AG137" s="114" t="str">
        <f>IF(Stock[[#This Row],[GIÁ THỊ TRƯỜNG]]&gt;0,Stock[[#This Row],[GIÁ THỊ TRƯỜNG]]*Stock[[#This Row],[SỐ LƯỢNG CÒN LẠI
(auto-fill)]],"")</f>
        <v/>
      </c>
    </row>
    <row r="138" spans="2:33">
      <c r="B138" s="109" t="str">
        <f>IF(AND(Stock[[#This Row],[SỐ LƯỢNG MUA]]&gt;0,Stock[[#This Row],[SỐ LƯỢNG CÒN LẠI
(auto-fill)]]=0),"BÁN",
IF(AND(Stock[[#This Row],[SỐ LƯỢNG MUA]]&gt;0,Stock[[#This Row],[SỐ LƯỢNG CÒN LẠI
(auto-fill)]]&gt;0),"NẮM GIỮ",""))</f>
        <v/>
      </c>
      <c r="C138" s="110">
        <f t="shared" si="1"/>
        <v>125</v>
      </c>
      <c r="D138" s="75"/>
      <c r="E138" s="76"/>
      <c r="F138" s="168"/>
      <c r="G138" s="79"/>
      <c r="H138" s="80"/>
      <c r="I138" s="114" t="str">
        <f>IF(Stock[[#This Row],[SỐ LƯỢNG MUA]]&gt;0,Stock[[#This Row],[GIÁ MUA]]*Stock[[#This Row],[SỐ LƯỢNG MUA]]*$D$11,"")</f>
        <v/>
      </c>
      <c r="J138" s="87"/>
      <c r="K138" s="88"/>
      <c r="L138" s="116" t="str">
        <f>IF(Stock[[#This Row],[SỐ LƯỢNG MUA]]&gt;0,Stock[[#This Row],[GIÁ MUA]]*(1+Stock[[#This Row],[% TĂNG KỲ VỌNG_1]]),"")</f>
        <v/>
      </c>
      <c r="M138" s="88"/>
      <c r="N138" s="116" t="str">
        <f>IF(Stock[[#This Row],[SỐ LƯỢNG MUA]]&gt;0,Stock[[#This Row],[GIÁ MUA]]*(1+Stock[[#This Row],[% TĂNG KỲ VỌNG_2]]),"")</f>
        <v/>
      </c>
      <c r="O138" s="88"/>
      <c r="P138" s="116" t="str">
        <f>IF(Stock[[#This Row],[SỐ LƯỢNG MUA]]&gt;0,Stock[[#This Row],[GIÁ MUA]]*(1+Stock[[#This Row],[% GIẢM ĐỂ CẮT LỖ]]),"")</f>
        <v/>
      </c>
      <c r="Q138" s="103"/>
      <c r="R138" s="117" t="str">
        <f>IF(Stock[[#This Row],[CỔ TỨC TIỀN MẶT]]&gt;0,Stock[[#This Row],[CỔ TỨC TIỀN MẶT]]/(Stock[[#This Row],[GIÁ MUA]]*Stock[[#This Row],[SỐ LƯỢNG MUA]]),"")</f>
        <v/>
      </c>
      <c r="S138" s="103"/>
      <c r="T138" s="75"/>
      <c r="U138" s="93"/>
      <c r="V138" s="94"/>
      <c r="W138" s="120" t="str">
        <f>IF(Stock[[#This Row],[SỐ LƯỢNG BÁN]]&gt;0,Stock[[#This Row],[GIÁ BÁN]]*Stock[[#This Row],[SỐ LƯỢNG BÁN]]*$D$11+Stock[[#This Row],[GIÁ BÁN]]*Stock[[#This Row],[SỐ LƯỢNG BÁN]]*$D$12,"")</f>
        <v/>
      </c>
      <c r="X138" s="120">
        <f>Stock[[#This Row],[SỐ LƯỢNG MUA]]+Stock[[#This Row],[CỔ TỨC BẰNG CỔ PHIẾU]]-Stock[[#This Row],[SỐ LƯỢNG BÁN]]</f>
        <v>0</v>
      </c>
      <c r="Y1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 s="120">
        <f ca="1">IF(Stock[[#This Row],[NGÀY BÁN]]&gt;0,Stock[[#This Row],[NGÀY BÁN]]-Stock[[#This Row],[NGÀY MUA]]+1,IF(Stock[[#This Row],[NGÀY MUA]]=0,0,TODAY()-Stock[[#This Row],[NGÀY MUA]]+1))</f>
        <v>0</v>
      </c>
      <c r="AA138" s="123" t="str">
        <f>IFERROR(Stock[[#This Row],[CỔ TỨC TIỀN MẶT]]+Stock[[#This Row],[LÃI/(LỖ) TỪ BÁN CK
(auto-fill)]],"")</f>
        <v/>
      </c>
      <c r="AB1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8" s="79"/>
      <c r="AE138" s="147" t="str">
        <f>IF(Stock[[#This Row],[TRẠNG THÁI
(auto-fill)]]="NẮM GIỮ",Stock[[#This Row],[GIÁ THỊ TRƯỜNG]]-Stock[[#This Row],[GIÁ MUA]],"")</f>
        <v/>
      </c>
      <c r="AF138" s="150" t="str">
        <f>IFERROR(Stock[[#This Row],[TĂNG/
(GIẢM )]]/Stock[[#This Row],[GIÁ MUA]],"")</f>
        <v/>
      </c>
      <c r="AG138" s="114" t="str">
        <f>IF(Stock[[#This Row],[GIÁ THỊ TRƯỜNG]]&gt;0,Stock[[#This Row],[GIÁ THỊ TRƯỜNG]]*Stock[[#This Row],[SỐ LƯỢNG CÒN LẠI
(auto-fill)]],"")</f>
        <v/>
      </c>
    </row>
    <row r="139" spans="2:33">
      <c r="B139" s="109" t="str">
        <f>IF(AND(Stock[[#This Row],[SỐ LƯỢNG MUA]]&gt;0,Stock[[#This Row],[SỐ LƯỢNG CÒN LẠI
(auto-fill)]]=0),"BÁN",
IF(AND(Stock[[#This Row],[SỐ LƯỢNG MUA]]&gt;0,Stock[[#This Row],[SỐ LƯỢNG CÒN LẠI
(auto-fill)]]&gt;0),"NẮM GIỮ",""))</f>
        <v/>
      </c>
      <c r="C139" s="110">
        <f t="shared" si="1"/>
        <v>126</v>
      </c>
      <c r="D139" s="75"/>
      <c r="E139" s="76"/>
      <c r="F139" s="168"/>
      <c r="G139" s="79"/>
      <c r="H139" s="80"/>
      <c r="I139" s="114" t="str">
        <f>IF(Stock[[#This Row],[SỐ LƯỢNG MUA]]&gt;0,Stock[[#This Row],[GIÁ MUA]]*Stock[[#This Row],[SỐ LƯỢNG MUA]]*$D$11,"")</f>
        <v/>
      </c>
      <c r="J139" s="87"/>
      <c r="K139" s="88"/>
      <c r="L139" s="116" t="str">
        <f>IF(Stock[[#This Row],[SỐ LƯỢNG MUA]]&gt;0,Stock[[#This Row],[GIÁ MUA]]*(1+Stock[[#This Row],[% TĂNG KỲ VỌNG_1]]),"")</f>
        <v/>
      </c>
      <c r="M139" s="88"/>
      <c r="N139" s="116" t="str">
        <f>IF(Stock[[#This Row],[SỐ LƯỢNG MUA]]&gt;0,Stock[[#This Row],[GIÁ MUA]]*(1+Stock[[#This Row],[% TĂNG KỲ VỌNG_2]]),"")</f>
        <v/>
      </c>
      <c r="O139" s="88"/>
      <c r="P139" s="116" t="str">
        <f>IF(Stock[[#This Row],[SỐ LƯỢNG MUA]]&gt;0,Stock[[#This Row],[GIÁ MUA]]*(1+Stock[[#This Row],[% GIẢM ĐỂ CẮT LỖ]]),"")</f>
        <v/>
      </c>
      <c r="Q139" s="103"/>
      <c r="R139" s="117" t="str">
        <f>IF(Stock[[#This Row],[CỔ TỨC TIỀN MẶT]]&gt;0,Stock[[#This Row],[CỔ TỨC TIỀN MẶT]]/(Stock[[#This Row],[GIÁ MUA]]*Stock[[#This Row],[SỐ LƯỢNG MUA]]),"")</f>
        <v/>
      </c>
      <c r="S139" s="103"/>
      <c r="T139" s="75"/>
      <c r="U139" s="93"/>
      <c r="V139" s="94"/>
      <c r="W139" s="120" t="str">
        <f>IF(Stock[[#This Row],[SỐ LƯỢNG BÁN]]&gt;0,Stock[[#This Row],[GIÁ BÁN]]*Stock[[#This Row],[SỐ LƯỢNG BÁN]]*$D$11+Stock[[#This Row],[GIÁ BÁN]]*Stock[[#This Row],[SỐ LƯỢNG BÁN]]*$D$12,"")</f>
        <v/>
      </c>
      <c r="X139" s="120">
        <f>Stock[[#This Row],[SỐ LƯỢNG MUA]]+Stock[[#This Row],[CỔ TỨC BẰNG CỔ PHIẾU]]-Stock[[#This Row],[SỐ LƯỢNG BÁN]]</f>
        <v>0</v>
      </c>
      <c r="Y1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 s="120">
        <f ca="1">IF(Stock[[#This Row],[NGÀY BÁN]]&gt;0,Stock[[#This Row],[NGÀY BÁN]]-Stock[[#This Row],[NGÀY MUA]]+1,IF(Stock[[#This Row],[NGÀY MUA]]=0,0,TODAY()-Stock[[#This Row],[NGÀY MUA]]+1))</f>
        <v>0</v>
      </c>
      <c r="AA139" s="123" t="str">
        <f>IFERROR(Stock[[#This Row],[CỔ TỨC TIỀN MẶT]]+Stock[[#This Row],[LÃI/(LỖ) TỪ BÁN CK
(auto-fill)]],"")</f>
        <v/>
      </c>
      <c r="AB1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39" s="79"/>
      <c r="AE139" s="147" t="str">
        <f>IF(Stock[[#This Row],[TRẠNG THÁI
(auto-fill)]]="NẮM GIỮ",Stock[[#This Row],[GIÁ THỊ TRƯỜNG]]-Stock[[#This Row],[GIÁ MUA]],"")</f>
        <v/>
      </c>
      <c r="AF139" s="150" t="str">
        <f>IFERROR(Stock[[#This Row],[TĂNG/
(GIẢM )]]/Stock[[#This Row],[GIÁ MUA]],"")</f>
        <v/>
      </c>
      <c r="AG139" s="114" t="str">
        <f>IF(Stock[[#This Row],[GIÁ THỊ TRƯỜNG]]&gt;0,Stock[[#This Row],[GIÁ THỊ TRƯỜNG]]*Stock[[#This Row],[SỐ LƯỢNG CÒN LẠI
(auto-fill)]],"")</f>
        <v/>
      </c>
    </row>
    <row r="140" spans="2:33">
      <c r="B140" s="109" t="str">
        <f>IF(AND(Stock[[#This Row],[SỐ LƯỢNG MUA]]&gt;0,Stock[[#This Row],[SỐ LƯỢNG CÒN LẠI
(auto-fill)]]=0),"BÁN",
IF(AND(Stock[[#This Row],[SỐ LƯỢNG MUA]]&gt;0,Stock[[#This Row],[SỐ LƯỢNG CÒN LẠI
(auto-fill)]]&gt;0),"NẮM GIỮ",""))</f>
        <v/>
      </c>
      <c r="C140" s="110">
        <f t="shared" si="1"/>
        <v>127</v>
      </c>
      <c r="D140" s="75"/>
      <c r="E140" s="76"/>
      <c r="F140" s="168"/>
      <c r="G140" s="79"/>
      <c r="H140" s="80"/>
      <c r="I140" s="114" t="str">
        <f>IF(Stock[[#This Row],[SỐ LƯỢNG MUA]]&gt;0,Stock[[#This Row],[GIÁ MUA]]*Stock[[#This Row],[SỐ LƯỢNG MUA]]*$D$11,"")</f>
        <v/>
      </c>
      <c r="J140" s="87"/>
      <c r="K140" s="88"/>
      <c r="L140" s="116" t="str">
        <f>IF(Stock[[#This Row],[SỐ LƯỢNG MUA]]&gt;0,Stock[[#This Row],[GIÁ MUA]]*(1+Stock[[#This Row],[% TĂNG KỲ VỌNG_1]]),"")</f>
        <v/>
      </c>
      <c r="M140" s="88"/>
      <c r="N140" s="116" t="str">
        <f>IF(Stock[[#This Row],[SỐ LƯỢNG MUA]]&gt;0,Stock[[#This Row],[GIÁ MUA]]*(1+Stock[[#This Row],[% TĂNG KỲ VỌNG_2]]),"")</f>
        <v/>
      </c>
      <c r="O140" s="88"/>
      <c r="P140" s="116" t="str">
        <f>IF(Stock[[#This Row],[SỐ LƯỢNG MUA]]&gt;0,Stock[[#This Row],[GIÁ MUA]]*(1+Stock[[#This Row],[% GIẢM ĐỂ CẮT LỖ]]),"")</f>
        <v/>
      </c>
      <c r="Q140" s="103"/>
      <c r="R140" s="117" t="str">
        <f>IF(Stock[[#This Row],[CỔ TỨC TIỀN MẶT]]&gt;0,Stock[[#This Row],[CỔ TỨC TIỀN MẶT]]/(Stock[[#This Row],[GIÁ MUA]]*Stock[[#This Row],[SỐ LƯỢNG MUA]]),"")</f>
        <v/>
      </c>
      <c r="S140" s="103"/>
      <c r="T140" s="75"/>
      <c r="U140" s="93"/>
      <c r="V140" s="94"/>
      <c r="W140" s="120" t="str">
        <f>IF(Stock[[#This Row],[SỐ LƯỢNG BÁN]]&gt;0,Stock[[#This Row],[GIÁ BÁN]]*Stock[[#This Row],[SỐ LƯỢNG BÁN]]*$D$11+Stock[[#This Row],[GIÁ BÁN]]*Stock[[#This Row],[SỐ LƯỢNG BÁN]]*$D$12,"")</f>
        <v/>
      </c>
      <c r="X140" s="120">
        <f>Stock[[#This Row],[SỐ LƯỢNG MUA]]+Stock[[#This Row],[CỔ TỨC BẰNG CỔ PHIẾU]]-Stock[[#This Row],[SỐ LƯỢNG BÁN]]</f>
        <v>0</v>
      </c>
      <c r="Y1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 s="120">
        <f ca="1">IF(Stock[[#This Row],[NGÀY BÁN]]&gt;0,Stock[[#This Row],[NGÀY BÁN]]-Stock[[#This Row],[NGÀY MUA]]+1,IF(Stock[[#This Row],[NGÀY MUA]]=0,0,TODAY()-Stock[[#This Row],[NGÀY MUA]]+1))</f>
        <v>0</v>
      </c>
      <c r="AA140" s="123" t="str">
        <f>IFERROR(Stock[[#This Row],[CỔ TỨC TIỀN MẶT]]+Stock[[#This Row],[LÃI/(LỖ) TỪ BÁN CK
(auto-fill)]],"")</f>
        <v/>
      </c>
      <c r="AB1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0" s="79"/>
      <c r="AE140" s="147" t="str">
        <f>IF(Stock[[#This Row],[TRẠNG THÁI
(auto-fill)]]="NẮM GIỮ",Stock[[#This Row],[GIÁ THỊ TRƯỜNG]]-Stock[[#This Row],[GIÁ MUA]],"")</f>
        <v/>
      </c>
      <c r="AF140" s="150" t="str">
        <f>IFERROR(Stock[[#This Row],[TĂNG/
(GIẢM )]]/Stock[[#This Row],[GIÁ MUA]],"")</f>
        <v/>
      </c>
      <c r="AG140" s="114" t="str">
        <f>IF(Stock[[#This Row],[GIÁ THỊ TRƯỜNG]]&gt;0,Stock[[#This Row],[GIÁ THỊ TRƯỜNG]]*Stock[[#This Row],[SỐ LƯỢNG CÒN LẠI
(auto-fill)]],"")</f>
        <v/>
      </c>
    </row>
    <row r="141" spans="2:33">
      <c r="B141" s="109" t="str">
        <f>IF(AND(Stock[[#This Row],[SỐ LƯỢNG MUA]]&gt;0,Stock[[#This Row],[SỐ LƯỢNG CÒN LẠI
(auto-fill)]]=0),"BÁN",
IF(AND(Stock[[#This Row],[SỐ LƯỢNG MUA]]&gt;0,Stock[[#This Row],[SỐ LƯỢNG CÒN LẠI
(auto-fill)]]&gt;0),"NẮM GIỮ",""))</f>
        <v/>
      </c>
      <c r="C141" s="110">
        <f t="shared" si="1"/>
        <v>128</v>
      </c>
      <c r="D141" s="75"/>
      <c r="E141" s="76"/>
      <c r="F141" s="168"/>
      <c r="G141" s="79"/>
      <c r="H141" s="80"/>
      <c r="I141" s="114" t="str">
        <f>IF(Stock[[#This Row],[SỐ LƯỢNG MUA]]&gt;0,Stock[[#This Row],[GIÁ MUA]]*Stock[[#This Row],[SỐ LƯỢNG MUA]]*$D$11,"")</f>
        <v/>
      </c>
      <c r="J141" s="87"/>
      <c r="K141" s="88"/>
      <c r="L141" s="116" t="str">
        <f>IF(Stock[[#This Row],[SỐ LƯỢNG MUA]]&gt;0,Stock[[#This Row],[GIÁ MUA]]*(1+Stock[[#This Row],[% TĂNG KỲ VỌNG_1]]),"")</f>
        <v/>
      </c>
      <c r="M141" s="88"/>
      <c r="N141" s="116" t="str">
        <f>IF(Stock[[#This Row],[SỐ LƯỢNG MUA]]&gt;0,Stock[[#This Row],[GIÁ MUA]]*(1+Stock[[#This Row],[% TĂNG KỲ VỌNG_2]]),"")</f>
        <v/>
      </c>
      <c r="O141" s="88"/>
      <c r="P141" s="116" t="str">
        <f>IF(Stock[[#This Row],[SỐ LƯỢNG MUA]]&gt;0,Stock[[#This Row],[GIÁ MUA]]*(1+Stock[[#This Row],[% GIẢM ĐỂ CẮT LỖ]]),"")</f>
        <v/>
      </c>
      <c r="Q141" s="103"/>
      <c r="R141" s="117" t="str">
        <f>IF(Stock[[#This Row],[CỔ TỨC TIỀN MẶT]]&gt;0,Stock[[#This Row],[CỔ TỨC TIỀN MẶT]]/(Stock[[#This Row],[GIÁ MUA]]*Stock[[#This Row],[SỐ LƯỢNG MUA]]),"")</f>
        <v/>
      </c>
      <c r="S141" s="103"/>
      <c r="T141" s="75"/>
      <c r="U141" s="93"/>
      <c r="V141" s="94"/>
      <c r="W141" s="120" t="str">
        <f>IF(Stock[[#This Row],[SỐ LƯỢNG BÁN]]&gt;0,Stock[[#This Row],[GIÁ BÁN]]*Stock[[#This Row],[SỐ LƯỢNG BÁN]]*$D$11+Stock[[#This Row],[GIÁ BÁN]]*Stock[[#This Row],[SỐ LƯỢNG BÁN]]*$D$12,"")</f>
        <v/>
      </c>
      <c r="X141" s="120">
        <f>Stock[[#This Row],[SỐ LƯỢNG MUA]]+Stock[[#This Row],[CỔ TỨC BẰNG CỔ PHIẾU]]-Stock[[#This Row],[SỐ LƯỢNG BÁN]]</f>
        <v>0</v>
      </c>
      <c r="Y1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 s="120">
        <f ca="1">IF(Stock[[#This Row],[NGÀY BÁN]]&gt;0,Stock[[#This Row],[NGÀY BÁN]]-Stock[[#This Row],[NGÀY MUA]]+1,IF(Stock[[#This Row],[NGÀY MUA]]=0,0,TODAY()-Stock[[#This Row],[NGÀY MUA]]+1))</f>
        <v>0</v>
      </c>
      <c r="AA141" s="123" t="str">
        <f>IFERROR(Stock[[#This Row],[CỔ TỨC TIỀN MẶT]]+Stock[[#This Row],[LÃI/(LỖ) TỪ BÁN CK
(auto-fill)]],"")</f>
        <v/>
      </c>
      <c r="AB1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1" s="79"/>
      <c r="AE141" s="147" t="str">
        <f>IF(Stock[[#This Row],[TRẠNG THÁI
(auto-fill)]]="NẮM GIỮ",Stock[[#This Row],[GIÁ THỊ TRƯỜNG]]-Stock[[#This Row],[GIÁ MUA]],"")</f>
        <v/>
      </c>
      <c r="AF141" s="150" t="str">
        <f>IFERROR(Stock[[#This Row],[TĂNG/
(GIẢM )]]/Stock[[#This Row],[GIÁ MUA]],"")</f>
        <v/>
      </c>
      <c r="AG141" s="114" t="str">
        <f>IF(Stock[[#This Row],[GIÁ THỊ TRƯỜNG]]&gt;0,Stock[[#This Row],[GIÁ THỊ TRƯỜNG]]*Stock[[#This Row],[SỐ LƯỢNG CÒN LẠI
(auto-fill)]],"")</f>
        <v/>
      </c>
    </row>
    <row r="142" spans="2:33">
      <c r="B142" s="109" t="str">
        <f>IF(AND(Stock[[#This Row],[SỐ LƯỢNG MUA]]&gt;0,Stock[[#This Row],[SỐ LƯỢNG CÒN LẠI
(auto-fill)]]=0),"BÁN",
IF(AND(Stock[[#This Row],[SỐ LƯỢNG MUA]]&gt;0,Stock[[#This Row],[SỐ LƯỢNG CÒN LẠI
(auto-fill)]]&gt;0),"NẮM GIỮ",""))</f>
        <v/>
      </c>
      <c r="C142" s="110">
        <f t="shared" si="1"/>
        <v>129</v>
      </c>
      <c r="D142" s="75"/>
      <c r="E142" s="76"/>
      <c r="F142" s="168"/>
      <c r="G142" s="79"/>
      <c r="H142" s="80"/>
      <c r="I142" s="114" t="str">
        <f>IF(Stock[[#This Row],[SỐ LƯỢNG MUA]]&gt;0,Stock[[#This Row],[GIÁ MUA]]*Stock[[#This Row],[SỐ LƯỢNG MUA]]*$D$11,"")</f>
        <v/>
      </c>
      <c r="J142" s="87"/>
      <c r="K142" s="88"/>
      <c r="L142" s="116" t="str">
        <f>IF(Stock[[#This Row],[SỐ LƯỢNG MUA]]&gt;0,Stock[[#This Row],[GIÁ MUA]]*(1+Stock[[#This Row],[% TĂNG KỲ VỌNG_1]]),"")</f>
        <v/>
      </c>
      <c r="M142" s="88"/>
      <c r="N142" s="116" t="str">
        <f>IF(Stock[[#This Row],[SỐ LƯỢNG MUA]]&gt;0,Stock[[#This Row],[GIÁ MUA]]*(1+Stock[[#This Row],[% TĂNG KỲ VỌNG_2]]),"")</f>
        <v/>
      </c>
      <c r="O142" s="88"/>
      <c r="P142" s="116" t="str">
        <f>IF(Stock[[#This Row],[SỐ LƯỢNG MUA]]&gt;0,Stock[[#This Row],[GIÁ MUA]]*(1+Stock[[#This Row],[% GIẢM ĐỂ CẮT LỖ]]),"")</f>
        <v/>
      </c>
      <c r="Q142" s="103"/>
      <c r="R142" s="117" t="str">
        <f>IF(Stock[[#This Row],[CỔ TỨC TIỀN MẶT]]&gt;0,Stock[[#This Row],[CỔ TỨC TIỀN MẶT]]/(Stock[[#This Row],[GIÁ MUA]]*Stock[[#This Row],[SỐ LƯỢNG MUA]]),"")</f>
        <v/>
      </c>
      <c r="S142" s="103"/>
      <c r="T142" s="75"/>
      <c r="U142" s="93"/>
      <c r="V142" s="94"/>
      <c r="W142" s="120" t="str">
        <f>IF(Stock[[#This Row],[SỐ LƯỢNG BÁN]]&gt;0,Stock[[#This Row],[GIÁ BÁN]]*Stock[[#This Row],[SỐ LƯỢNG BÁN]]*$D$11+Stock[[#This Row],[GIÁ BÁN]]*Stock[[#This Row],[SỐ LƯỢNG BÁN]]*$D$12,"")</f>
        <v/>
      </c>
      <c r="X142" s="120">
        <f>Stock[[#This Row],[SỐ LƯỢNG MUA]]+Stock[[#This Row],[CỔ TỨC BẰNG CỔ PHIẾU]]-Stock[[#This Row],[SỐ LƯỢNG BÁN]]</f>
        <v>0</v>
      </c>
      <c r="Y1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 s="120">
        <f ca="1">IF(Stock[[#This Row],[NGÀY BÁN]]&gt;0,Stock[[#This Row],[NGÀY BÁN]]-Stock[[#This Row],[NGÀY MUA]]+1,IF(Stock[[#This Row],[NGÀY MUA]]=0,0,TODAY()-Stock[[#This Row],[NGÀY MUA]]+1))</f>
        <v>0</v>
      </c>
      <c r="AA142" s="123" t="str">
        <f>IFERROR(Stock[[#This Row],[CỔ TỨC TIỀN MẶT]]+Stock[[#This Row],[LÃI/(LỖ) TỪ BÁN CK
(auto-fill)]],"")</f>
        <v/>
      </c>
      <c r="AB1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2" s="79"/>
      <c r="AE142" s="147" t="str">
        <f>IF(Stock[[#This Row],[TRẠNG THÁI
(auto-fill)]]="NẮM GIỮ",Stock[[#This Row],[GIÁ THỊ TRƯỜNG]]-Stock[[#This Row],[GIÁ MUA]],"")</f>
        <v/>
      </c>
      <c r="AF142" s="150" t="str">
        <f>IFERROR(Stock[[#This Row],[TĂNG/
(GIẢM )]]/Stock[[#This Row],[GIÁ MUA]],"")</f>
        <v/>
      </c>
      <c r="AG142" s="114" t="str">
        <f>IF(Stock[[#This Row],[GIÁ THỊ TRƯỜNG]]&gt;0,Stock[[#This Row],[GIÁ THỊ TRƯỜNG]]*Stock[[#This Row],[SỐ LƯỢNG CÒN LẠI
(auto-fill)]],"")</f>
        <v/>
      </c>
    </row>
    <row r="143" spans="2:33">
      <c r="B143" s="109" t="str">
        <f>IF(AND(Stock[[#This Row],[SỐ LƯỢNG MUA]]&gt;0,Stock[[#This Row],[SỐ LƯỢNG CÒN LẠI
(auto-fill)]]=0),"BÁN",
IF(AND(Stock[[#This Row],[SỐ LƯỢNG MUA]]&gt;0,Stock[[#This Row],[SỐ LƯỢNG CÒN LẠI
(auto-fill)]]&gt;0),"NẮM GIỮ",""))</f>
        <v/>
      </c>
      <c r="C143" s="110">
        <f t="shared" si="1"/>
        <v>130</v>
      </c>
      <c r="D143" s="75"/>
      <c r="E143" s="76"/>
      <c r="F143" s="168"/>
      <c r="G143" s="79"/>
      <c r="H143" s="80"/>
      <c r="I143" s="114" t="str">
        <f>IF(Stock[[#This Row],[SỐ LƯỢNG MUA]]&gt;0,Stock[[#This Row],[GIÁ MUA]]*Stock[[#This Row],[SỐ LƯỢNG MUA]]*$D$11,"")</f>
        <v/>
      </c>
      <c r="J143" s="87"/>
      <c r="K143" s="88"/>
      <c r="L143" s="116" t="str">
        <f>IF(Stock[[#This Row],[SỐ LƯỢNG MUA]]&gt;0,Stock[[#This Row],[GIÁ MUA]]*(1+Stock[[#This Row],[% TĂNG KỲ VỌNG_1]]),"")</f>
        <v/>
      </c>
      <c r="M143" s="88"/>
      <c r="N143" s="116" t="str">
        <f>IF(Stock[[#This Row],[SỐ LƯỢNG MUA]]&gt;0,Stock[[#This Row],[GIÁ MUA]]*(1+Stock[[#This Row],[% TĂNG KỲ VỌNG_2]]),"")</f>
        <v/>
      </c>
      <c r="O143" s="88"/>
      <c r="P143" s="116" t="str">
        <f>IF(Stock[[#This Row],[SỐ LƯỢNG MUA]]&gt;0,Stock[[#This Row],[GIÁ MUA]]*(1+Stock[[#This Row],[% GIẢM ĐỂ CẮT LỖ]]),"")</f>
        <v/>
      </c>
      <c r="Q143" s="103"/>
      <c r="R143" s="117" t="str">
        <f>IF(Stock[[#This Row],[CỔ TỨC TIỀN MẶT]]&gt;0,Stock[[#This Row],[CỔ TỨC TIỀN MẶT]]/(Stock[[#This Row],[GIÁ MUA]]*Stock[[#This Row],[SỐ LƯỢNG MUA]]),"")</f>
        <v/>
      </c>
      <c r="S143" s="103"/>
      <c r="T143" s="75"/>
      <c r="U143" s="93"/>
      <c r="V143" s="94"/>
      <c r="W143" s="120" t="str">
        <f>IF(Stock[[#This Row],[SỐ LƯỢNG BÁN]]&gt;0,Stock[[#This Row],[GIÁ BÁN]]*Stock[[#This Row],[SỐ LƯỢNG BÁN]]*$D$11+Stock[[#This Row],[GIÁ BÁN]]*Stock[[#This Row],[SỐ LƯỢNG BÁN]]*$D$12,"")</f>
        <v/>
      </c>
      <c r="X143" s="120">
        <f>Stock[[#This Row],[SỐ LƯỢNG MUA]]+Stock[[#This Row],[CỔ TỨC BẰNG CỔ PHIẾU]]-Stock[[#This Row],[SỐ LƯỢNG BÁN]]</f>
        <v>0</v>
      </c>
      <c r="Y1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 s="120">
        <f ca="1">IF(Stock[[#This Row],[NGÀY BÁN]]&gt;0,Stock[[#This Row],[NGÀY BÁN]]-Stock[[#This Row],[NGÀY MUA]]+1,IF(Stock[[#This Row],[NGÀY MUA]]=0,0,TODAY()-Stock[[#This Row],[NGÀY MUA]]+1))</f>
        <v>0</v>
      </c>
      <c r="AA143" s="123" t="str">
        <f>IFERROR(Stock[[#This Row],[CỔ TỨC TIỀN MẶT]]+Stock[[#This Row],[LÃI/(LỖ) TỪ BÁN CK
(auto-fill)]],"")</f>
        <v/>
      </c>
      <c r="AB1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3" s="79"/>
      <c r="AE143" s="147" t="str">
        <f>IF(Stock[[#This Row],[TRẠNG THÁI
(auto-fill)]]="NẮM GIỮ",Stock[[#This Row],[GIÁ THỊ TRƯỜNG]]-Stock[[#This Row],[GIÁ MUA]],"")</f>
        <v/>
      </c>
      <c r="AF143" s="150" t="str">
        <f>IFERROR(Stock[[#This Row],[TĂNG/
(GIẢM )]]/Stock[[#This Row],[GIÁ MUA]],"")</f>
        <v/>
      </c>
      <c r="AG143" s="114" t="str">
        <f>IF(Stock[[#This Row],[GIÁ THỊ TRƯỜNG]]&gt;0,Stock[[#This Row],[GIÁ THỊ TRƯỜNG]]*Stock[[#This Row],[SỐ LƯỢNG CÒN LẠI
(auto-fill)]],"")</f>
        <v/>
      </c>
    </row>
    <row r="144" spans="2:33">
      <c r="B144" s="109" t="str">
        <f>IF(AND(Stock[[#This Row],[SỐ LƯỢNG MUA]]&gt;0,Stock[[#This Row],[SỐ LƯỢNG CÒN LẠI
(auto-fill)]]=0),"BÁN",
IF(AND(Stock[[#This Row],[SỐ LƯỢNG MUA]]&gt;0,Stock[[#This Row],[SỐ LƯỢNG CÒN LẠI
(auto-fill)]]&gt;0),"NẮM GIỮ",""))</f>
        <v/>
      </c>
      <c r="C144" s="110">
        <f t="shared" ref="C144:C207" si="2">C143+1</f>
        <v>131</v>
      </c>
      <c r="D144" s="75"/>
      <c r="E144" s="76"/>
      <c r="F144" s="168"/>
      <c r="G144" s="79"/>
      <c r="H144" s="80"/>
      <c r="I144" s="114" t="str">
        <f>IF(Stock[[#This Row],[SỐ LƯỢNG MUA]]&gt;0,Stock[[#This Row],[GIÁ MUA]]*Stock[[#This Row],[SỐ LƯỢNG MUA]]*$D$11,"")</f>
        <v/>
      </c>
      <c r="J144" s="87"/>
      <c r="K144" s="88"/>
      <c r="L144" s="116" t="str">
        <f>IF(Stock[[#This Row],[SỐ LƯỢNG MUA]]&gt;0,Stock[[#This Row],[GIÁ MUA]]*(1+Stock[[#This Row],[% TĂNG KỲ VỌNG_1]]),"")</f>
        <v/>
      </c>
      <c r="M144" s="88"/>
      <c r="N144" s="116" t="str">
        <f>IF(Stock[[#This Row],[SỐ LƯỢNG MUA]]&gt;0,Stock[[#This Row],[GIÁ MUA]]*(1+Stock[[#This Row],[% TĂNG KỲ VỌNG_2]]),"")</f>
        <v/>
      </c>
      <c r="O144" s="88"/>
      <c r="P144" s="116" t="str">
        <f>IF(Stock[[#This Row],[SỐ LƯỢNG MUA]]&gt;0,Stock[[#This Row],[GIÁ MUA]]*(1+Stock[[#This Row],[% GIẢM ĐỂ CẮT LỖ]]),"")</f>
        <v/>
      </c>
      <c r="Q144" s="103"/>
      <c r="R144" s="117" t="str">
        <f>IF(Stock[[#This Row],[CỔ TỨC TIỀN MẶT]]&gt;0,Stock[[#This Row],[CỔ TỨC TIỀN MẶT]]/(Stock[[#This Row],[GIÁ MUA]]*Stock[[#This Row],[SỐ LƯỢNG MUA]]),"")</f>
        <v/>
      </c>
      <c r="S144" s="103"/>
      <c r="T144" s="75"/>
      <c r="U144" s="93"/>
      <c r="V144" s="94"/>
      <c r="W144" s="120" t="str">
        <f>IF(Stock[[#This Row],[SỐ LƯỢNG BÁN]]&gt;0,Stock[[#This Row],[GIÁ BÁN]]*Stock[[#This Row],[SỐ LƯỢNG BÁN]]*$D$11+Stock[[#This Row],[GIÁ BÁN]]*Stock[[#This Row],[SỐ LƯỢNG BÁN]]*$D$12,"")</f>
        <v/>
      </c>
      <c r="X144" s="120">
        <f>Stock[[#This Row],[SỐ LƯỢNG MUA]]+Stock[[#This Row],[CỔ TỨC BẰNG CỔ PHIẾU]]-Stock[[#This Row],[SỐ LƯỢNG BÁN]]</f>
        <v>0</v>
      </c>
      <c r="Y1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 s="120">
        <f ca="1">IF(Stock[[#This Row],[NGÀY BÁN]]&gt;0,Stock[[#This Row],[NGÀY BÁN]]-Stock[[#This Row],[NGÀY MUA]]+1,IF(Stock[[#This Row],[NGÀY MUA]]=0,0,TODAY()-Stock[[#This Row],[NGÀY MUA]]+1))</f>
        <v>0</v>
      </c>
      <c r="AA144" s="123" t="str">
        <f>IFERROR(Stock[[#This Row],[CỔ TỨC TIỀN MẶT]]+Stock[[#This Row],[LÃI/(LỖ) TỪ BÁN CK
(auto-fill)]],"")</f>
        <v/>
      </c>
      <c r="AB1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4" s="79"/>
      <c r="AE144" s="147" t="str">
        <f>IF(Stock[[#This Row],[TRẠNG THÁI
(auto-fill)]]="NẮM GIỮ",Stock[[#This Row],[GIÁ THỊ TRƯỜNG]]-Stock[[#This Row],[GIÁ MUA]],"")</f>
        <v/>
      </c>
      <c r="AF144" s="150" t="str">
        <f>IFERROR(Stock[[#This Row],[TĂNG/
(GIẢM )]]/Stock[[#This Row],[GIÁ MUA]],"")</f>
        <v/>
      </c>
      <c r="AG144" s="114" t="str">
        <f>IF(Stock[[#This Row],[GIÁ THỊ TRƯỜNG]]&gt;0,Stock[[#This Row],[GIÁ THỊ TRƯỜNG]]*Stock[[#This Row],[SỐ LƯỢNG CÒN LẠI
(auto-fill)]],"")</f>
        <v/>
      </c>
    </row>
    <row r="145" spans="2:33">
      <c r="B145" s="109" t="str">
        <f>IF(AND(Stock[[#This Row],[SỐ LƯỢNG MUA]]&gt;0,Stock[[#This Row],[SỐ LƯỢNG CÒN LẠI
(auto-fill)]]=0),"BÁN",
IF(AND(Stock[[#This Row],[SỐ LƯỢNG MUA]]&gt;0,Stock[[#This Row],[SỐ LƯỢNG CÒN LẠI
(auto-fill)]]&gt;0),"NẮM GIỮ",""))</f>
        <v/>
      </c>
      <c r="C145" s="110">
        <f t="shared" si="2"/>
        <v>132</v>
      </c>
      <c r="D145" s="75"/>
      <c r="E145" s="76"/>
      <c r="F145" s="168"/>
      <c r="G145" s="79"/>
      <c r="H145" s="80"/>
      <c r="I145" s="114" t="str">
        <f>IF(Stock[[#This Row],[SỐ LƯỢNG MUA]]&gt;0,Stock[[#This Row],[GIÁ MUA]]*Stock[[#This Row],[SỐ LƯỢNG MUA]]*$D$11,"")</f>
        <v/>
      </c>
      <c r="J145" s="87"/>
      <c r="K145" s="88"/>
      <c r="L145" s="116" t="str">
        <f>IF(Stock[[#This Row],[SỐ LƯỢNG MUA]]&gt;0,Stock[[#This Row],[GIÁ MUA]]*(1+Stock[[#This Row],[% TĂNG KỲ VỌNG_1]]),"")</f>
        <v/>
      </c>
      <c r="M145" s="88"/>
      <c r="N145" s="116" t="str">
        <f>IF(Stock[[#This Row],[SỐ LƯỢNG MUA]]&gt;0,Stock[[#This Row],[GIÁ MUA]]*(1+Stock[[#This Row],[% TĂNG KỲ VỌNG_2]]),"")</f>
        <v/>
      </c>
      <c r="O145" s="88"/>
      <c r="P145" s="116" t="str">
        <f>IF(Stock[[#This Row],[SỐ LƯỢNG MUA]]&gt;0,Stock[[#This Row],[GIÁ MUA]]*(1+Stock[[#This Row],[% GIẢM ĐỂ CẮT LỖ]]),"")</f>
        <v/>
      </c>
      <c r="Q145" s="103"/>
      <c r="R145" s="117" t="str">
        <f>IF(Stock[[#This Row],[CỔ TỨC TIỀN MẶT]]&gt;0,Stock[[#This Row],[CỔ TỨC TIỀN MẶT]]/(Stock[[#This Row],[GIÁ MUA]]*Stock[[#This Row],[SỐ LƯỢNG MUA]]),"")</f>
        <v/>
      </c>
      <c r="S145" s="103"/>
      <c r="T145" s="75"/>
      <c r="U145" s="93"/>
      <c r="V145" s="94"/>
      <c r="W145" s="120" t="str">
        <f>IF(Stock[[#This Row],[SỐ LƯỢNG BÁN]]&gt;0,Stock[[#This Row],[GIÁ BÁN]]*Stock[[#This Row],[SỐ LƯỢNG BÁN]]*$D$11+Stock[[#This Row],[GIÁ BÁN]]*Stock[[#This Row],[SỐ LƯỢNG BÁN]]*$D$12,"")</f>
        <v/>
      </c>
      <c r="X145" s="120">
        <f>Stock[[#This Row],[SỐ LƯỢNG MUA]]+Stock[[#This Row],[CỔ TỨC BẰNG CỔ PHIẾU]]-Stock[[#This Row],[SỐ LƯỢNG BÁN]]</f>
        <v>0</v>
      </c>
      <c r="Y1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 s="120">
        <f ca="1">IF(Stock[[#This Row],[NGÀY BÁN]]&gt;0,Stock[[#This Row],[NGÀY BÁN]]-Stock[[#This Row],[NGÀY MUA]]+1,IF(Stock[[#This Row],[NGÀY MUA]]=0,0,TODAY()-Stock[[#This Row],[NGÀY MUA]]+1))</f>
        <v>0</v>
      </c>
      <c r="AA145" s="123" t="str">
        <f>IFERROR(Stock[[#This Row],[CỔ TỨC TIỀN MẶT]]+Stock[[#This Row],[LÃI/(LỖ) TỪ BÁN CK
(auto-fill)]],"")</f>
        <v/>
      </c>
      <c r="AB1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5" s="79"/>
      <c r="AE145" s="147" t="str">
        <f>IF(Stock[[#This Row],[TRẠNG THÁI
(auto-fill)]]="NẮM GIỮ",Stock[[#This Row],[GIÁ THỊ TRƯỜNG]]-Stock[[#This Row],[GIÁ MUA]],"")</f>
        <v/>
      </c>
      <c r="AF145" s="150" t="str">
        <f>IFERROR(Stock[[#This Row],[TĂNG/
(GIẢM )]]/Stock[[#This Row],[GIÁ MUA]],"")</f>
        <v/>
      </c>
      <c r="AG145" s="114" t="str">
        <f>IF(Stock[[#This Row],[GIÁ THỊ TRƯỜNG]]&gt;0,Stock[[#This Row],[GIÁ THỊ TRƯỜNG]]*Stock[[#This Row],[SỐ LƯỢNG CÒN LẠI
(auto-fill)]],"")</f>
        <v/>
      </c>
    </row>
    <row r="146" spans="2:33">
      <c r="B146" s="109" t="str">
        <f>IF(AND(Stock[[#This Row],[SỐ LƯỢNG MUA]]&gt;0,Stock[[#This Row],[SỐ LƯỢNG CÒN LẠI
(auto-fill)]]=0),"BÁN",
IF(AND(Stock[[#This Row],[SỐ LƯỢNG MUA]]&gt;0,Stock[[#This Row],[SỐ LƯỢNG CÒN LẠI
(auto-fill)]]&gt;0),"NẮM GIỮ",""))</f>
        <v/>
      </c>
      <c r="C146" s="110">
        <f t="shared" si="2"/>
        <v>133</v>
      </c>
      <c r="D146" s="75"/>
      <c r="E146" s="76"/>
      <c r="F146" s="168"/>
      <c r="G146" s="79"/>
      <c r="H146" s="80"/>
      <c r="I146" s="114" t="str">
        <f>IF(Stock[[#This Row],[SỐ LƯỢNG MUA]]&gt;0,Stock[[#This Row],[GIÁ MUA]]*Stock[[#This Row],[SỐ LƯỢNG MUA]]*$D$11,"")</f>
        <v/>
      </c>
      <c r="J146" s="87"/>
      <c r="K146" s="88"/>
      <c r="L146" s="116" t="str">
        <f>IF(Stock[[#This Row],[SỐ LƯỢNG MUA]]&gt;0,Stock[[#This Row],[GIÁ MUA]]*(1+Stock[[#This Row],[% TĂNG KỲ VỌNG_1]]),"")</f>
        <v/>
      </c>
      <c r="M146" s="88"/>
      <c r="N146" s="116" t="str">
        <f>IF(Stock[[#This Row],[SỐ LƯỢNG MUA]]&gt;0,Stock[[#This Row],[GIÁ MUA]]*(1+Stock[[#This Row],[% TĂNG KỲ VỌNG_2]]),"")</f>
        <v/>
      </c>
      <c r="O146" s="88"/>
      <c r="P146" s="116" t="str">
        <f>IF(Stock[[#This Row],[SỐ LƯỢNG MUA]]&gt;0,Stock[[#This Row],[GIÁ MUA]]*(1+Stock[[#This Row],[% GIẢM ĐỂ CẮT LỖ]]),"")</f>
        <v/>
      </c>
      <c r="Q146" s="103"/>
      <c r="R146" s="117" t="str">
        <f>IF(Stock[[#This Row],[CỔ TỨC TIỀN MẶT]]&gt;0,Stock[[#This Row],[CỔ TỨC TIỀN MẶT]]/(Stock[[#This Row],[GIÁ MUA]]*Stock[[#This Row],[SỐ LƯỢNG MUA]]),"")</f>
        <v/>
      </c>
      <c r="S146" s="103"/>
      <c r="T146" s="75"/>
      <c r="U146" s="93"/>
      <c r="V146" s="94"/>
      <c r="W146" s="120" t="str">
        <f>IF(Stock[[#This Row],[SỐ LƯỢNG BÁN]]&gt;0,Stock[[#This Row],[GIÁ BÁN]]*Stock[[#This Row],[SỐ LƯỢNG BÁN]]*$D$11+Stock[[#This Row],[GIÁ BÁN]]*Stock[[#This Row],[SỐ LƯỢNG BÁN]]*$D$12,"")</f>
        <v/>
      </c>
      <c r="X146" s="120">
        <f>Stock[[#This Row],[SỐ LƯỢNG MUA]]+Stock[[#This Row],[CỔ TỨC BẰNG CỔ PHIẾU]]-Stock[[#This Row],[SỐ LƯỢNG BÁN]]</f>
        <v>0</v>
      </c>
      <c r="Y1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 s="120">
        <f ca="1">IF(Stock[[#This Row],[NGÀY BÁN]]&gt;0,Stock[[#This Row],[NGÀY BÁN]]-Stock[[#This Row],[NGÀY MUA]]+1,IF(Stock[[#This Row],[NGÀY MUA]]=0,0,TODAY()-Stock[[#This Row],[NGÀY MUA]]+1))</f>
        <v>0</v>
      </c>
      <c r="AA146" s="123" t="str">
        <f>IFERROR(Stock[[#This Row],[CỔ TỨC TIỀN MẶT]]+Stock[[#This Row],[LÃI/(LỖ) TỪ BÁN CK
(auto-fill)]],"")</f>
        <v/>
      </c>
      <c r="AB1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6" s="79"/>
      <c r="AE146" s="147" t="str">
        <f>IF(Stock[[#This Row],[TRẠNG THÁI
(auto-fill)]]="NẮM GIỮ",Stock[[#This Row],[GIÁ THỊ TRƯỜNG]]-Stock[[#This Row],[GIÁ MUA]],"")</f>
        <v/>
      </c>
      <c r="AF146" s="150" t="str">
        <f>IFERROR(Stock[[#This Row],[TĂNG/
(GIẢM )]]/Stock[[#This Row],[GIÁ MUA]],"")</f>
        <v/>
      </c>
      <c r="AG146" s="114" t="str">
        <f>IF(Stock[[#This Row],[GIÁ THỊ TRƯỜNG]]&gt;0,Stock[[#This Row],[GIÁ THỊ TRƯỜNG]]*Stock[[#This Row],[SỐ LƯỢNG CÒN LẠI
(auto-fill)]],"")</f>
        <v/>
      </c>
    </row>
    <row r="147" spans="2:33">
      <c r="B147" s="109" t="str">
        <f>IF(AND(Stock[[#This Row],[SỐ LƯỢNG MUA]]&gt;0,Stock[[#This Row],[SỐ LƯỢNG CÒN LẠI
(auto-fill)]]=0),"BÁN",
IF(AND(Stock[[#This Row],[SỐ LƯỢNG MUA]]&gt;0,Stock[[#This Row],[SỐ LƯỢNG CÒN LẠI
(auto-fill)]]&gt;0),"NẮM GIỮ",""))</f>
        <v/>
      </c>
      <c r="C147" s="110">
        <f t="shared" si="2"/>
        <v>134</v>
      </c>
      <c r="D147" s="75"/>
      <c r="E147" s="76"/>
      <c r="F147" s="168"/>
      <c r="G147" s="79"/>
      <c r="H147" s="80"/>
      <c r="I147" s="114" t="str">
        <f>IF(Stock[[#This Row],[SỐ LƯỢNG MUA]]&gt;0,Stock[[#This Row],[GIÁ MUA]]*Stock[[#This Row],[SỐ LƯỢNG MUA]]*$D$11,"")</f>
        <v/>
      </c>
      <c r="J147" s="87"/>
      <c r="K147" s="88"/>
      <c r="L147" s="116" t="str">
        <f>IF(Stock[[#This Row],[SỐ LƯỢNG MUA]]&gt;0,Stock[[#This Row],[GIÁ MUA]]*(1+Stock[[#This Row],[% TĂNG KỲ VỌNG_1]]),"")</f>
        <v/>
      </c>
      <c r="M147" s="88"/>
      <c r="N147" s="116" t="str">
        <f>IF(Stock[[#This Row],[SỐ LƯỢNG MUA]]&gt;0,Stock[[#This Row],[GIÁ MUA]]*(1+Stock[[#This Row],[% TĂNG KỲ VỌNG_2]]),"")</f>
        <v/>
      </c>
      <c r="O147" s="88"/>
      <c r="P147" s="116" t="str">
        <f>IF(Stock[[#This Row],[SỐ LƯỢNG MUA]]&gt;0,Stock[[#This Row],[GIÁ MUA]]*(1+Stock[[#This Row],[% GIẢM ĐỂ CẮT LỖ]]),"")</f>
        <v/>
      </c>
      <c r="Q147" s="103"/>
      <c r="R147" s="117" t="str">
        <f>IF(Stock[[#This Row],[CỔ TỨC TIỀN MẶT]]&gt;0,Stock[[#This Row],[CỔ TỨC TIỀN MẶT]]/(Stock[[#This Row],[GIÁ MUA]]*Stock[[#This Row],[SỐ LƯỢNG MUA]]),"")</f>
        <v/>
      </c>
      <c r="S147" s="103"/>
      <c r="T147" s="75"/>
      <c r="U147" s="93"/>
      <c r="V147" s="94"/>
      <c r="W147" s="120" t="str">
        <f>IF(Stock[[#This Row],[SỐ LƯỢNG BÁN]]&gt;0,Stock[[#This Row],[GIÁ BÁN]]*Stock[[#This Row],[SỐ LƯỢNG BÁN]]*$D$11+Stock[[#This Row],[GIÁ BÁN]]*Stock[[#This Row],[SỐ LƯỢNG BÁN]]*$D$12,"")</f>
        <v/>
      </c>
      <c r="X147" s="120">
        <f>Stock[[#This Row],[SỐ LƯỢNG MUA]]+Stock[[#This Row],[CỔ TỨC BẰNG CỔ PHIẾU]]-Stock[[#This Row],[SỐ LƯỢNG BÁN]]</f>
        <v>0</v>
      </c>
      <c r="Y1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 s="120">
        <f ca="1">IF(Stock[[#This Row],[NGÀY BÁN]]&gt;0,Stock[[#This Row],[NGÀY BÁN]]-Stock[[#This Row],[NGÀY MUA]]+1,IF(Stock[[#This Row],[NGÀY MUA]]=0,0,TODAY()-Stock[[#This Row],[NGÀY MUA]]+1))</f>
        <v>0</v>
      </c>
      <c r="AA147" s="123" t="str">
        <f>IFERROR(Stock[[#This Row],[CỔ TỨC TIỀN MẶT]]+Stock[[#This Row],[LÃI/(LỖ) TỪ BÁN CK
(auto-fill)]],"")</f>
        <v/>
      </c>
      <c r="AB1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7" s="79"/>
      <c r="AE147" s="147" t="str">
        <f>IF(Stock[[#This Row],[TRẠNG THÁI
(auto-fill)]]="NẮM GIỮ",Stock[[#This Row],[GIÁ THỊ TRƯỜNG]]-Stock[[#This Row],[GIÁ MUA]],"")</f>
        <v/>
      </c>
      <c r="AF147" s="150" t="str">
        <f>IFERROR(Stock[[#This Row],[TĂNG/
(GIẢM )]]/Stock[[#This Row],[GIÁ MUA]],"")</f>
        <v/>
      </c>
      <c r="AG147" s="114" t="str">
        <f>IF(Stock[[#This Row],[GIÁ THỊ TRƯỜNG]]&gt;0,Stock[[#This Row],[GIÁ THỊ TRƯỜNG]]*Stock[[#This Row],[SỐ LƯỢNG CÒN LẠI
(auto-fill)]],"")</f>
        <v/>
      </c>
    </row>
    <row r="148" spans="2:33">
      <c r="B148" s="109" t="str">
        <f>IF(AND(Stock[[#This Row],[SỐ LƯỢNG MUA]]&gt;0,Stock[[#This Row],[SỐ LƯỢNG CÒN LẠI
(auto-fill)]]=0),"BÁN",
IF(AND(Stock[[#This Row],[SỐ LƯỢNG MUA]]&gt;0,Stock[[#This Row],[SỐ LƯỢNG CÒN LẠI
(auto-fill)]]&gt;0),"NẮM GIỮ",""))</f>
        <v/>
      </c>
      <c r="C148" s="110">
        <f t="shared" si="2"/>
        <v>135</v>
      </c>
      <c r="D148" s="75"/>
      <c r="E148" s="76"/>
      <c r="F148" s="168"/>
      <c r="G148" s="79"/>
      <c r="H148" s="80"/>
      <c r="I148" s="114" t="str">
        <f>IF(Stock[[#This Row],[SỐ LƯỢNG MUA]]&gt;0,Stock[[#This Row],[GIÁ MUA]]*Stock[[#This Row],[SỐ LƯỢNG MUA]]*$D$11,"")</f>
        <v/>
      </c>
      <c r="J148" s="87"/>
      <c r="K148" s="88"/>
      <c r="L148" s="116" t="str">
        <f>IF(Stock[[#This Row],[SỐ LƯỢNG MUA]]&gt;0,Stock[[#This Row],[GIÁ MUA]]*(1+Stock[[#This Row],[% TĂNG KỲ VỌNG_1]]),"")</f>
        <v/>
      </c>
      <c r="M148" s="88"/>
      <c r="N148" s="116" t="str">
        <f>IF(Stock[[#This Row],[SỐ LƯỢNG MUA]]&gt;0,Stock[[#This Row],[GIÁ MUA]]*(1+Stock[[#This Row],[% TĂNG KỲ VỌNG_2]]),"")</f>
        <v/>
      </c>
      <c r="O148" s="88"/>
      <c r="P148" s="116" t="str">
        <f>IF(Stock[[#This Row],[SỐ LƯỢNG MUA]]&gt;0,Stock[[#This Row],[GIÁ MUA]]*(1+Stock[[#This Row],[% GIẢM ĐỂ CẮT LỖ]]),"")</f>
        <v/>
      </c>
      <c r="Q148" s="103"/>
      <c r="R148" s="117" t="str">
        <f>IF(Stock[[#This Row],[CỔ TỨC TIỀN MẶT]]&gt;0,Stock[[#This Row],[CỔ TỨC TIỀN MẶT]]/(Stock[[#This Row],[GIÁ MUA]]*Stock[[#This Row],[SỐ LƯỢNG MUA]]),"")</f>
        <v/>
      </c>
      <c r="S148" s="103"/>
      <c r="T148" s="75"/>
      <c r="U148" s="93"/>
      <c r="V148" s="94"/>
      <c r="W148" s="120" t="str">
        <f>IF(Stock[[#This Row],[SỐ LƯỢNG BÁN]]&gt;0,Stock[[#This Row],[GIÁ BÁN]]*Stock[[#This Row],[SỐ LƯỢNG BÁN]]*$D$11+Stock[[#This Row],[GIÁ BÁN]]*Stock[[#This Row],[SỐ LƯỢNG BÁN]]*$D$12,"")</f>
        <v/>
      </c>
      <c r="X148" s="120">
        <f>Stock[[#This Row],[SỐ LƯỢNG MUA]]+Stock[[#This Row],[CỔ TỨC BẰNG CỔ PHIẾU]]-Stock[[#This Row],[SỐ LƯỢNG BÁN]]</f>
        <v>0</v>
      </c>
      <c r="Y1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 s="120">
        <f ca="1">IF(Stock[[#This Row],[NGÀY BÁN]]&gt;0,Stock[[#This Row],[NGÀY BÁN]]-Stock[[#This Row],[NGÀY MUA]]+1,IF(Stock[[#This Row],[NGÀY MUA]]=0,0,TODAY()-Stock[[#This Row],[NGÀY MUA]]+1))</f>
        <v>0</v>
      </c>
      <c r="AA148" s="123" t="str">
        <f>IFERROR(Stock[[#This Row],[CỔ TỨC TIỀN MẶT]]+Stock[[#This Row],[LÃI/(LỖ) TỪ BÁN CK
(auto-fill)]],"")</f>
        <v/>
      </c>
      <c r="AB1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8" s="79"/>
      <c r="AE148" s="147" t="str">
        <f>IF(Stock[[#This Row],[TRẠNG THÁI
(auto-fill)]]="NẮM GIỮ",Stock[[#This Row],[GIÁ THỊ TRƯỜNG]]-Stock[[#This Row],[GIÁ MUA]],"")</f>
        <v/>
      </c>
      <c r="AF148" s="150" t="str">
        <f>IFERROR(Stock[[#This Row],[TĂNG/
(GIẢM )]]/Stock[[#This Row],[GIÁ MUA]],"")</f>
        <v/>
      </c>
      <c r="AG148" s="114" t="str">
        <f>IF(Stock[[#This Row],[GIÁ THỊ TRƯỜNG]]&gt;0,Stock[[#This Row],[GIÁ THỊ TRƯỜNG]]*Stock[[#This Row],[SỐ LƯỢNG CÒN LẠI
(auto-fill)]],"")</f>
        <v/>
      </c>
    </row>
    <row r="149" spans="2:33">
      <c r="B149" s="109" t="str">
        <f>IF(AND(Stock[[#This Row],[SỐ LƯỢNG MUA]]&gt;0,Stock[[#This Row],[SỐ LƯỢNG CÒN LẠI
(auto-fill)]]=0),"BÁN",
IF(AND(Stock[[#This Row],[SỐ LƯỢNG MUA]]&gt;0,Stock[[#This Row],[SỐ LƯỢNG CÒN LẠI
(auto-fill)]]&gt;0),"NẮM GIỮ",""))</f>
        <v/>
      </c>
      <c r="C149" s="110">
        <f t="shared" si="2"/>
        <v>136</v>
      </c>
      <c r="D149" s="75"/>
      <c r="E149" s="76"/>
      <c r="F149" s="168"/>
      <c r="G149" s="79"/>
      <c r="H149" s="80"/>
      <c r="I149" s="114" t="str">
        <f>IF(Stock[[#This Row],[SỐ LƯỢNG MUA]]&gt;0,Stock[[#This Row],[GIÁ MUA]]*Stock[[#This Row],[SỐ LƯỢNG MUA]]*$D$11,"")</f>
        <v/>
      </c>
      <c r="J149" s="87"/>
      <c r="K149" s="88"/>
      <c r="L149" s="116" t="str">
        <f>IF(Stock[[#This Row],[SỐ LƯỢNG MUA]]&gt;0,Stock[[#This Row],[GIÁ MUA]]*(1+Stock[[#This Row],[% TĂNG KỲ VỌNG_1]]),"")</f>
        <v/>
      </c>
      <c r="M149" s="88"/>
      <c r="N149" s="116" t="str">
        <f>IF(Stock[[#This Row],[SỐ LƯỢNG MUA]]&gt;0,Stock[[#This Row],[GIÁ MUA]]*(1+Stock[[#This Row],[% TĂNG KỲ VỌNG_2]]),"")</f>
        <v/>
      </c>
      <c r="O149" s="88"/>
      <c r="P149" s="116" t="str">
        <f>IF(Stock[[#This Row],[SỐ LƯỢNG MUA]]&gt;0,Stock[[#This Row],[GIÁ MUA]]*(1+Stock[[#This Row],[% GIẢM ĐỂ CẮT LỖ]]),"")</f>
        <v/>
      </c>
      <c r="Q149" s="103"/>
      <c r="R149" s="117" t="str">
        <f>IF(Stock[[#This Row],[CỔ TỨC TIỀN MẶT]]&gt;0,Stock[[#This Row],[CỔ TỨC TIỀN MẶT]]/(Stock[[#This Row],[GIÁ MUA]]*Stock[[#This Row],[SỐ LƯỢNG MUA]]),"")</f>
        <v/>
      </c>
      <c r="S149" s="103"/>
      <c r="T149" s="75"/>
      <c r="U149" s="93"/>
      <c r="V149" s="94"/>
      <c r="W149" s="120" t="str">
        <f>IF(Stock[[#This Row],[SỐ LƯỢNG BÁN]]&gt;0,Stock[[#This Row],[GIÁ BÁN]]*Stock[[#This Row],[SỐ LƯỢNG BÁN]]*$D$11+Stock[[#This Row],[GIÁ BÁN]]*Stock[[#This Row],[SỐ LƯỢNG BÁN]]*$D$12,"")</f>
        <v/>
      </c>
      <c r="X149" s="120">
        <f>Stock[[#This Row],[SỐ LƯỢNG MUA]]+Stock[[#This Row],[CỔ TỨC BẰNG CỔ PHIẾU]]-Stock[[#This Row],[SỐ LƯỢNG BÁN]]</f>
        <v>0</v>
      </c>
      <c r="Y1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 s="120">
        <f ca="1">IF(Stock[[#This Row],[NGÀY BÁN]]&gt;0,Stock[[#This Row],[NGÀY BÁN]]-Stock[[#This Row],[NGÀY MUA]]+1,IF(Stock[[#This Row],[NGÀY MUA]]=0,0,TODAY()-Stock[[#This Row],[NGÀY MUA]]+1))</f>
        <v>0</v>
      </c>
      <c r="AA149" s="123" t="str">
        <f>IFERROR(Stock[[#This Row],[CỔ TỨC TIỀN MẶT]]+Stock[[#This Row],[LÃI/(LỖ) TỪ BÁN CK
(auto-fill)]],"")</f>
        <v/>
      </c>
      <c r="AB1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49" s="79"/>
      <c r="AE149" s="147" t="str">
        <f>IF(Stock[[#This Row],[TRẠNG THÁI
(auto-fill)]]="NẮM GIỮ",Stock[[#This Row],[GIÁ THỊ TRƯỜNG]]-Stock[[#This Row],[GIÁ MUA]],"")</f>
        <v/>
      </c>
      <c r="AF149" s="150" t="str">
        <f>IFERROR(Stock[[#This Row],[TĂNG/
(GIẢM )]]/Stock[[#This Row],[GIÁ MUA]],"")</f>
        <v/>
      </c>
      <c r="AG149" s="114" t="str">
        <f>IF(Stock[[#This Row],[GIÁ THỊ TRƯỜNG]]&gt;0,Stock[[#This Row],[GIÁ THỊ TRƯỜNG]]*Stock[[#This Row],[SỐ LƯỢNG CÒN LẠI
(auto-fill)]],"")</f>
        <v/>
      </c>
    </row>
    <row r="150" spans="2:33">
      <c r="B150" s="109" t="str">
        <f>IF(AND(Stock[[#This Row],[SỐ LƯỢNG MUA]]&gt;0,Stock[[#This Row],[SỐ LƯỢNG CÒN LẠI
(auto-fill)]]=0),"BÁN",
IF(AND(Stock[[#This Row],[SỐ LƯỢNG MUA]]&gt;0,Stock[[#This Row],[SỐ LƯỢNG CÒN LẠI
(auto-fill)]]&gt;0),"NẮM GIỮ",""))</f>
        <v/>
      </c>
      <c r="C150" s="110">
        <f t="shared" si="2"/>
        <v>137</v>
      </c>
      <c r="D150" s="75"/>
      <c r="E150" s="76"/>
      <c r="F150" s="168"/>
      <c r="G150" s="79"/>
      <c r="H150" s="80"/>
      <c r="I150" s="114" t="str">
        <f>IF(Stock[[#This Row],[SỐ LƯỢNG MUA]]&gt;0,Stock[[#This Row],[GIÁ MUA]]*Stock[[#This Row],[SỐ LƯỢNG MUA]]*$D$11,"")</f>
        <v/>
      </c>
      <c r="J150" s="87"/>
      <c r="K150" s="88"/>
      <c r="L150" s="116" t="str">
        <f>IF(Stock[[#This Row],[SỐ LƯỢNG MUA]]&gt;0,Stock[[#This Row],[GIÁ MUA]]*(1+Stock[[#This Row],[% TĂNG KỲ VỌNG_1]]),"")</f>
        <v/>
      </c>
      <c r="M150" s="88"/>
      <c r="N150" s="116" t="str">
        <f>IF(Stock[[#This Row],[SỐ LƯỢNG MUA]]&gt;0,Stock[[#This Row],[GIÁ MUA]]*(1+Stock[[#This Row],[% TĂNG KỲ VỌNG_2]]),"")</f>
        <v/>
      </c>
      <c r="O150" s="88"/>
      <c r="P150" s="116" t="str">
        <f>IF(Stock[[#This Row],[SỐ LƯỢNG MUA]]&gt;0,Stock[[#This Row],[GIÁ MUA]]*(1+Stock[[#This Row],[% GIẢM ĐỂ CẮT LỖ]]),"")</f>
        <v/>
      </c>
      <c r="Q150" s="103"/>
      <c r="R150" s="117" t="str">
        <f>IF(Stock[[#This Row],[CỔ TỨC TIỀN MẶT]]&gt;0,Stock[[#This Row],[CỔ TỨC TIỀN MẶT]]/(Stock[[#This Row],[GIÁ MUA]]*Stock[[#This Row],[SỐ LƯỢNG MUA]]),"")</f>
        <v/>
      </c>
      <c r="S150" s="103"/>
      <c r="T150" s="75"/>
      <c r="U150" s="93"/>
      <c r="V150" s="94"/>
      <c r="W150" s="120" t="str">
        <f>IF(Stock[[#This Row],[SỐ LƯỢNG BÁN]]&gt;0,Stock[[#This Row],[GIÁ BÁN]]*Stock[[#This Row],[SỐ LƯỢNG BÁN]]*$D$11+Stock[[#This Row],[GIÁ BÁN]]*Stock[[#This Row],[SỐ LƯỢNG BÁN]]*$D$12,"")</f>
        <v/>
      </c>
      <c r="X150" s="120">
        <f>Stock[[#This Row],[SỐ LƯỢNG MUA]]+Stock[[#This Row],[CỔ TỨC BẰNG CỔ PHIẾU]]-Stock[[#This Row],[SỐ LƯỢNG BÁN]]</f>
        <v>0</v>
      </c>
      <c r="Y1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 s="120">
        <f ca="1">IF(Stock[[#This Row],[NGÀY BÁN]]&gt;0,Stock[[#This Row],[NGÀY BÁN]]-Stock[[#This Row],[NGÀY MUA]]+1,IF(Stock[[#This Row],[NGÀY MUA]]=0,0,TODAY()-Stock[[#This Row],[NGÀY MUA]]+1))</f>
        <v>0</v>
      </c>
      <c r="AA150" s="123" t="str">
        <f>IFERROR(Stock[[#This Row],[CỔ TỨC TIỀN MẶT]]+Stock[[#This Row],[LÃI/(LỖ) TỪ BÁN CK
(auto-fill)]],"")</f>
        <v/>
      </c>
      <c r="AB1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0" s="79"/>
      <c r="AE150" s="147" t="str">
        <f>IF(Stock[[#This Row],[TRẠNG THÁI
(auto-fill)]]="NẮM GIỮ",Stock[[#This Row],[GIÁ THỊ TRƯỜNG]]-Stock[[#This Row],[GIÁ MUA]],"")</f>
        <v/>
      </c>
      <c r="AF150" s="150" t="str">
        <f>IFERROR(Stock[[#This Row],[TĂNG/
(GIẢM )]]/Stock[[#This Row],[GIÁ MUA]],"")</f>
        <v/>
      </c>
      <c r="AG150" s="114" t="str">
        <f>IF(Stock[[#This Row],[GIÁ THỊ TRƯỜNG]]&gt;0,Stock[[#This Row],[GIÁ THỊ TRƯỜNG]]*Stock[[#This Row],[SỐ LƯỢNG CÒN LẠI
(auto-fill)]],"")</f>
        <v/>
      </c>
    </row>
    <row r="151" spans="2:33">
      <c r="B151" s="109" t="str">
        <f>IF(AND(Stock[[#This Row],[SỐ LƯỢNG MUA]]&gt;0,Stock[[#This Row],[SỐ LƯỢNG CÒN LẠI
(auto-fill)]]=0),"BÁN",
IF(AND(Stock[[#This Row],[SỐ LƯỢNG MUA]]&gt;0,Stock[[#This Row],[SỐ LƯỢNG CÒN LẠI
(auto-fill)]]&gt;0),"NẮM GIỮ",""))</f>
        <v/>
      </c>
      <c r="C151" s="110">
        <f t="shared" si="2"/>
        <v>138</v>
      </c>
      <c r="D151" s="75"/>
      <c r="E151" s="76"/>
      <c r="F151" s="168"/>
      <c r="G151" s="79"/>
      <c r="H151" s="80"/>
      <c r="I151" s="114" t="str">
        <f>IF(Stock[[#This Row],[SỐ LƯỢNG MUA]]&gt;0,Stock[[#This Row],[GIÁ MUA]]*Stock[[#This Row],[SỐ LƯỢNG MUA]]*$D$11,"")</f>
        <v/>
      </c>
      <c r="J151" s="87"/>
      <c r="K151" s="88"/>
      <c r="L151" s="116" t="str">
        <f>IF(Stock[[#This Row],[SỐ LƯỢNG MUA]]&gt;0,Stock[[#This Row],[GIÁ MUA]]*(1+Stock[[#This Row],[% TĂNG KỲ VỌNG_1]]),"")</f>
        <v/>
      </c>
      <c r="M151" s="88"/>
      <c r="N151" s="116" t="str">
        <f>IF(Stock[[#This Row],[SỐ LƯỢNG MUA]]&gt;0,Stock[[#This Row],[GIÁ MUA]]*(1+Stock[[#This Row],[% TĂNG KỲ VỌNG_2]]),"")</f>
        <v/>
      </c>
      <c r="O151" s="88"/>
      <c r="P151" s="116" t="str">
        <f>IF(Stock[[#This Row],[SỐ LƯỢNG MUA]]&gt;0,Stock[[#This Row],[GIÁ MUA]]*(1+Stock[[#This Row],[% GIẢM ĐỂ CẮT LỖ]]),"")</f>
        <v/>
      </c>
      <c r="Q151" s="103"/>
      <c r="R151" s="117" t="str">
        <f>IF(Stock[[#This Row],[CỔ TỨC TIỀN MẶT]]&gt;0,Stock[[#This Row],[CỔ TỨC TIỀN MẶT]]/(Stock[[#This Row],[GIÁ MUA]]*Stock[[#This Row],[SỐ LƯỢNG MUA]]),"")</f>
        <v/>
      </c>
      <c r="S151" s="103"/>
      <c r="T151" s="75"/>
      <c r="U151" s="93"/>
      <c r="V151" s="94"/>
      <c r="W151" s="120" t="str">
        <f>IF(Stock[[#This Row],[SỐ LƯỢNG BÁN]]&gt;0,Stock[[#This Row],[GIÁ BÁN]]*Stock[[#This Row],[SỐ LƯỢNG BÁN]]*$D$11+Stock[[#This Row],[GIÁ BÁN]]*Stock[[#This Row],[SỐ LƯỢNG BÁN]]*$D$12,"")</f>
        <v/>
      </c>
      <c r="X151" s="120">
        <f>Stock[[#This Row],[SỐ LƯỢNG MUA]]+Stock[[#This Row],[CỔ TỨC BẰNG CỔ PHIẾU]]-Stock[[#This Row],[SỐ LƯỢNG BÁN]]</f>
        <v>0</v>
      </c>
      <c r="Y1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 s="120">
        <f ca="1">IF(Stock[[#This Row],[NGÀY BÁN]]&gt;0,Stock[[#This Row],[NGÀY BÁN]]-Stock[[#This Row],[NGÀY MUA]]+1,IF(Stock[[#This Row],[NGÀY MUA]]=0,0,TODAY()-Stock[[#This Row],[NGÀY MUA]]+1))</f>
        <v>0</v>
      </c>
      <c r="AA151" s="123" t="str">
        <f>IFERROR(Stock[[#This Row],[CỔ TỨC TIỀN MẶT]]+Stock[[#This Row],[LÃI/(LỖ) TỪ BÁN CK
(auto-fill)]],"")</f>
        <v/>
      </c>
      <c r="AB1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1" s="79"/>
      <c r="AE151" s="147" t="str">
        <f>IF(Stock[[#This Row],[TRẠNG THÁI
(auto-fill)]]="NẮM GIỮ",Stock[[#This Row],[GIÁ THỊ TRƯỜNG]]-Stock[[#This Row],[GIÁ MUA]],"")</f>
        <v/>
      </c>
      <c r="AF151" s="150" t="str">
        <f>IFERROR(Stock[[#This Row],[TĂNG/
(GIẢM )]]/Stock[[#This Row],[GIÁ MUA]],"")</f>
        <v/>
      </c>
      <c r="AG151" s="114" t="str">
        <f>IF(Stock[[#This Row],[GIÁ THỊ TRƯỜNG]]&gt;0,Stock[[#This Row],[GIÁ THỊ TRƯỜNG]]*Stock[[#This Row],[SỐ LƯỢNG CÒN LẠI
(auto-fill)]],"")</f>
        <v/>
      </c>
    </row>
    <row r="152" spans="2:33">
      <c r="B152" s="109" t="str">
        <f>IF(AND(Stock[[#This Row],[SỐ LƯỢNG MUA]]&gt;0,Stock[[#This Row],[SỐ LƯỢNG CÒN LẠI
(auto-fill)]]=0),"BÁN",
IF(AND(Stock[[#This Row],[SỐ LƯỢNG MUA]]&gt;0,Stock[[#This Row],[SỐ LƯỢNG CÒN LẠI
(auto-fill)]]&gt;0),"NẮM GIỮ",""))</f>
        <v/>
      </c>
      <c r="C152" s="110">
        <f t="shared" si="2"/>
        <v>139</v>
      </c>
      <c r="D152" s="75"/>
      <c r="E152" s="76"/>
      <c r="F152" s="168"/>
      <c r="G152" s="79"/>
      <c r="H152" s="80"/>
      <c r="I152" s="114" t="str">
        <f>IF(Stock[[#This Row],[SỐ LƯỢNG MUA]]&gt;0,Stock[[#This Row],[GIÁ MUA]]*Stock[[#This Row],[SỐ LƯỢNG MUA]]*$D$11,"")</f>
        <v/>
      </c>
      <c r="J152" s="87"/>
      <c r="K152" s="88"/>
      <c r="L152" s="116" t="str">
        <f>IF(Stock[[#This Row],[SỐ LƯỢNG MUA]]&gt;0,Stock[[#This Row],[GIÁ MUA]]*(1+Stock[[#This Row],[% TĂNG KỲ VỌNG_1]]),"")</f>
        <v/>
      </c>
      <c r="M152" s="88"/>
      <c r="N152" s="116" t="str">
        <f>IF(Stock[[#This Row],[SỐ LƯỢNG MUA]]&gt;0,Stock[[#This Row],[GIÁ MUA]]*(1+Stock[[#This Row],[% TĂNG KỲ VỌNG_2]]),"")</f>
        <v/>
      </c>
      <c r="O152" s="88"/>
      <c r="P152" s="116" t="str">
        <f>IF(Stock[[#This Row],[SỐ LƯỢNG MUA]]&gt;0,Stock[[#This Row],[GIÁ MUA]]*(1+Stock[[#This Row],[% GIẢM ĐỂ CẮT LỖ]]),"")</f>
        <v/>
      </c>
      <c r="Q152" s="103"/>
      <c r="R152" s="117" t="str">
        <f>IF(Stock[[#This Row],[CỔ TỨC TIỀN MẶT]]&gt;0,Stock[[#This Row],[CỔ TỨC TIỀN MẶT]]/(Stock[[#This Row],[GIÁ MUA]]*Stock[[#This Row],[SỐ LƯỢNG MUA]]),"")</f>
        <v/>
      </c>
      <c r="S152" s="103"/>
      <c r="T152" s="75"/>
      <c r="U152" s="93"/>
      <c r="V152" s="94"/>
      <c r="W152" s="120" t="str">
        <f>IF(Stock[[#This Row],[SỐ LƯỢNG BÁN]]&gt;0,Stock[[#This Row],[GIÁ BÁN]]*Stock[[#This Row],[SỐ LƯỢNG BÁN]]*$D$11+Stock[[#This Row],[GIÁ BÁN]]*Stock[[#This Row],[SỐ LƯỢNG BÁN]]*$D$12,"")</f>
        <v/>
      </c>
      <c r="X152" s="120">
        <f>Stock[[#This Row],[SỐ LƯỢNG MUA]]+Stock[[#This Row],[CỔ TỨC BẰNG CỔ PHIẾU]]-Stock[[#This Row],[SỐ LƯỢNG BÁN]]</f>
        <v>0</v>
      </c>
      <c r="Y1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 s="120">
        <f ca="1">IF(Stock[[#This Row],[NGÀY BÁN]]&gt;0,Stock[[#This Row],[NGÀY BÁN]]-Stock[[#This Row],[NGÀY MUA]]+1,IF(Stock[[#This Row],[NGÀY MUA]]=0,0,TODAY()-Stock[[#This Row],[NGÀY MUA]]+1))</f>
        <v>0</v>
      </c>
      <c r="AA152" s="123" t="str">
        <f>IFERROR(Stock[[#This Row],[CỔ TỨC TIỀN MẶT]]+Stock[[#This Row],[LÃI/(LỖ) TỪ BÁN CK
(auto-fill)]],"")</f>
        <v/>
      </c>
      <c r="AB1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2" s="79"/>
      <c r="AE152" s="147" t="str">
        <f>IF(Stock[[#This Row],[TRẠNG THÁI
(auto-fill)]]="NẮM GIỮ",Stock[[#This Row],[GIÁ THỊ TRƯỜNG]]-Stock[[#This Row],[GIÁ MUA]],"")</f>
        <v/>
      </c>
      <c r="AF152" s="150" t="str">
        <f>IFERROR(Stock[[#This Row],[TĂNG/
(GIẢM )]]/Stock[[#This Row],[GIÁ MUA]],"")</f>
        <v/>
      </c>
      <c r="AG152" s="114" t="str">
        <f>IF(Stock[[#This Row],[GIÁ THỊ TRƯỜNG]]&gt;0,Stock[[#This Row],[GIÁ THỊ TRƯỜNG]]*Stock[[#This Row],[SỐ LƯỢNG CÒN LẠI
(auto-fill)]],"")</f>
        <v/>
      </c>
    </row>
    <row r="153" spans="2:33">
      <c r="B153" s="109" t="str">
        <f>IF(AND(Stock[[#This Row],[SỐ LƯỢNG MUA]]&gt;0,Stock[[#This Row],[SỐ LƯỢNG CÒN LẠI
(auto-fill)]]=0),"BÁN",
IF(AND(Stock[[#This Row],[SỐ LƯỢNG MUA]]&gt;0,Stock[[#This Row],[SỐ LƯỢNG CÒN LẠI
(auto-fill)]]&gt;0),"NẮM GIỮ",""))</f>
        <v/>
      </c>
      <c r="C153" s="110">
        <f t="shared" si="2"/>
        <v>140</v>
      </c>
      <c r="D153" s="75"/>
      <c r="E153" s="76"/>
      <c r="F153" s="168"/>
      <c r="G153" s="79"/>
      <c r="H153" s="80"/>
      <c r="I153" s="114" t="str">
        <f>IF(Stock[[#This Row],[SỐ LƯỢNG MUA]]&gt;0,Stock[[#This Row],[GIÁ MUA]]*Stock[[#This Row],[SỐ LƯỢNG MUA]]*$D$11,"")</f>
        <v/>
      </c>
      <c r="J153" s="87"/>
      <c r="K153" s="88"/>
      <c r="L153" s="116" t="str">
        <f>IF(Stock[[#This Row],[SỐ LƯỢNG MUA]]&gt;0,Stock[[#This Row],[GIÁ MUA]]*(1+Stock[[#This Row],[% TĂNG KỲ VỌNG_1]]),"")</f>
        <v/>
      </c>
      <c r="M153" s="88"/>
      <c r="N153" s="116" t="str">
        <f>IF(Stock[[#This Row],[SỐ LƯỢNG MUA]]&gt;0,Stock[[#This Row],[GIÁ MUA]]*(1+Stock[[#This Row],[% TĂNG KỲ VỌNG_2]]),"")</f>
        <v/>
      </c>
      <c r="O153" s="88"/>
      <c r="P153" s="116" t="str">
        <f>IF(Stock[[#This Row],[SỐ LƯỢNG MUA]]&gt;0,Stock[[#This Row],[GIÁ MUA]]*(1+Stock[[#This Row],[% GIẢM ĐỂ CẮT LỖ]]),"")</f>
        <v/>
      </c>
      <c r="Q153" s="103"/>
      <c r="R153" s="117" t="str">
        <f>IF(Stock[[#This Row],[CỔ TỨC TIỀN MẶT]]&gt;0,Stock[[#This Row],[CỔ TỨC TIỀN MẶT]]/(Stock[[#This Row],[GIÁ MUA]]*Stock[[#This Row],[SỐ LƯỢNG MUA]]),"")</f>
        <v/>
      </c>
      <c r="S153" s="103"/>
      <c r="T153" s="75"/>
      <c r="U153" s="93"/>
      <c r="V153" s="94"/>
      <c r="W153" s="120" t="str">
        <f>IF(Stock[[#This Row],[SỐ LƯỢNG BÁN]]&gt;0,Stock[[#This Row],[GIÁ BÁN]]*Stock[[#This Row],[SỐ LƯỢNG BÁN]]*$D$11+Stock[[#This Row],[GIÁ BÁN]]*Stock[[#This Row],[SỐ LƯỢNG BÁN]]*$D$12,"")</f>
        <v/>
      </c>
      <c r="X153" s="120">
        <f>Stock[[#This Row],[SỐ LƯỢNG MUA]]+Stock[[#This Row],[CỔ TỨC BẰNG CỔ PHIẾU]]-Stock[[#This Row],[SỐ LƯỢNG BÁN]]</f>
        <v>0</v>
      </c>
      <c r="Y1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 s="120">
        <f ca="1">IF(Stock[[#This Row],[NGÀY BÁN]]&gt;0,Stock[[#This Row],[NGÀY BÁN]]-Stock[[#This Row],[NGÀY MUA]]+1,IF(Stock[[#This Row],[NGÀY MUA]]=0,0,TODAY()-Stock[[#This Row],[NGÀY MUA]]+1))</f>
        <v>0</v>
      </c>
      <c r="AA153" s="123" t="str">
        <f>IFERROR(Stock[[#This Row],[CỔ TỨC TIỀN MẶT]]+Stock[[#This Row],[LÃI/(LỖ) TỪ BÁN CK
(auto-fill)]],"")</f>
        <v/>
      </c>
      <c r="AB1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3" s="79"/>
      <c r="AE153" s="147" t="str">
        <f>IF(Stock[[#This Row],[TRẠNG THÁI
(auto-fill)]]="NẮM GIỮ",Stock[[#This Row],[GIÁ THỊ TRƯỜNG]]-Stock[[#This Row],[GIÁ MUA]],"")</f>
        <v/>
      </c>
      <c r="AF153" s="150" t="str">
        <f>IFERROR(Stock[[#This Row],[TĂNG/
(GIẢM )]]/Stock[[#This Row],[GIÁ MUA]],"")</f>
        <v/>
      </c>
      <c r="AG153" s="114" t="str">
        <f>IF(Stock[[#This Row],[GIÁ THỊ TRƯỜNG]]&gt;0,Stock[[#This Row],[GIÁ THỊ TRƯỜNG]]*Stock[[#This Row],[SỐ LƯỢNG CÒN LẠI
(auto-fill)]],"")</f>
        <v/>
      </c>
    </row>
    <row r="154" spans="2:33">
      <c r="B154" s="109" t="str">
        <f>IF(AND(Stock[[#This Row],[SỐ LƯỢNG MUA]]&gt;0,Stock[[#This Row],[SỐ LƯỢNG CÒN LẠI
(auto-fill)]]=0),"BÁN",
IF(AND(Stock[[#This Row],[SỐ LƯỢNG MUA]]&gt;0,Stock[[#This Row],[SỐ LƯỢNG CÒN LẠI
(auto-fill)]]&gt;0),"NẮM GIỮ",""))</f>
        <v/>
      </c>
      <c r="C154" s="110">
        <f t="shared" si="2"/>
        <v>141</v>
      </c>
      <c r="D154" s="75"/>
      <c r="E154" s="76"/>
      <c r="F154" s="168"/>
      <c r="G154" s="79"/>
      <c r="H154" s="80"/>
      <c r="I154" s="114" t="str">
        <f>IF(Stock[[#This Row],[SỐ LƯỢNG MUA]]&gt;0,Stock[[#This Row],[GIÁ MUA]]*Stock[[#This Row],[SỐ LƯỢNG MUA]]*$D$11,"")</f>
        <v/>
      </c>
      <c r="J154" s="87"/>
      <c r="K154" s="88"/>
      <c r="L154" s="116" t="str">
        <f>IF(Stock[[#This Row],[SỐ LƯỢNG MUA]]&gt;0,Stock[[#This Row],[GIÁ MUA]]*(1+Stock[[#This Row],[% TĂNG KỲ VỌNG_1]]),"")</f>
        <v/>
      </c>
      <c r="M154" s="88"/>
      <c r="N154" s="116" t="str">
        <f>IF(Stock[[#This Row],[SỐ LƯỢNG MUA]]&gt;0,Stock[[#This Row],[GIÁ MUA]]*(1+Stock[[#This Row],[% TĂNG KỲ VỌNG_2]]),"")</f>
        <v/>
      </c>
      <c r="O154" s="88"/>
      <c r="P154" s="116" t="str">
        <f>IF(Stock[[#This Row],[SỐ LƯỢNG MUA]]&gt;0,Stock[[#This Row],[GIÁ MUA]]*(1+Stock[[#This Row],[% GIẢM ĐỂ CẮT LỖ]]),"")</f>
        <v/>
      </c>
      <c r="Q154" s="103"/>
      <c r="R154" s="117" t="str">
        <f>IF(Stock[[#This Row],[CỔ TỨC TIỀN MẶT]]&gt;0,Stock[[#This Row],[CỔ TỨC TIỀN MẶT]]/(Stock[[#This Row],[GIÁ MUA]]*Stock[[#This Row],[SỐ LƯỢNG MUA]]),"")</f>
        <v/>
      </c>
      <c r="S154" s="103"/>
      <c r="T154" s="75"/>
      <c r="U154" s="93"/>
      <c r="V154" s="94"/>
      <c r="W154" s="120" t="str">
        <f>IF(Stock[[#This Row],[SỐ LƯỢNG BÁN]]&gt;0,Stock[[#This Row],[GIÁ BÁN]]*Stock[[#This Row],[SỐ LƯỢNG BÁN]]*$D$11+Stock[[#This Row],[GIÁ BÁN]]*Stock[[#This Row],[SỐ LƯỢNG BÁN]]*$D$12,"")</f>
        <v/>
      </c>
      <c r="X154" s="120">
        <f>Stock[[#This Row],[SỐ LƯỢNG MUA]]+Stock[[#This Row],[CỔ TỨC BẰNG CỔ PHIẾU]]-Stock[[#This Row],[SỐ LƯỢNG BÁN]]</f>
        <v>0</v>
      </c>
      <c r="Y1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 s="120">
        <f ca="1">IF(Stock[[#This Row],[NGÀY BÁN]]&gt;0,Stock[[#This Row],[NGÀY BÁN]]-Stock[[#This Row],[NGÀY MUA]]+1,IF(Stock[[#This Row],[NGÀY MUA]]=0,0,TODAY()-Stock[[#This Row],[NGÀY MUA]]+1))</f>
        <v>0</v>
      </c>
      <c r="AA154" s="123" t="str">
        <f>IFERROR(Stock[[#This Row],[CỔ TỨC TIỀN MẶT]]+Stock[[#This Row],[LÃI/(LỖ) TỪ BÁN CK
(auto-fill)]],"")</f>
        <v/>
      </c>
      <c r="AB1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4" s="79"/>
      <c r="AE154" s="147" t="str">
        <f>IF(Stock[[#This Row],[TRẠNG THÁI
(auto-fill)]]="NẮM GIỮ",Stock[[#This Row],[GIÁ THỊ TRƯỜNG]]-Stock[[#This Row],[GIÁ MUA]],"")</f>
        <v/>
      </c>
      <c r="AF154" s="150" t="str">
        <f>IFERROR(Stock[[#This Row],[TĂNG/
(GIẢM )]]/Stock[[#This Row],[GIÁ MUA]],"")</f>
        <v/>
      </c>
      <c r="AG154" s="114" t="str">
        <f>IF(Stock[[#This Row],[GIÁ THỊ TRƯỜNG]]&gt;0,Stock[[#This Row],[GIÁ THỊ TRƯỜNG]]*Stock[[#This Row],[SỐ LƯỢNG CÒN LẠI
(auto-fill)]],"")</f>
        <v/>
      </c>
    </row>
    <row r="155" spans="2:33">
      <c r="B155" s="109" t="str">
        <f>IF(AND(Stock[[#This Row],[SỐ LƯỢNG MUA]]&gt;0,Stock[[#This Row],[SỐ LƯỢNG CÒN LẠI
(auto-fill)]]=0),"BÁN",
IF(AND(Stock[[#This Row],[SỐ LƯỢNG MUA]]&gt;0,Stock[[#This Row],[SỐ LƯỢNG CÒN LẠI
(auto-fill)]]&gt;0),"NẮM GIỮ",""))</f>
        <v/>
      </c>
      <c r="C155" s="110">
        <f t="shared" si="2"/>
        <v>142</v>
      </c>
      <c r="D155" s="75"/>
      <c r="E155" s="76"/>
      <c r="F155" s="168"/>
      <c r="G155" s="79"/>
      <c r="H155" s="80"/>
      <c r="I155" s="114" t="str">
        <f>IF(Stock[[#This Row],[SỐ LƯỢNG MUA]]&gt;0,Stock[[#This Row],[GIÁ MUA]]*Stock[[#This Row],[SỐ LƯỢNG MUA]]*$D$11,"")</f>
        <v/>
      </c>
      <c r="J155" s="87"/>
      <c r="K155" s="88"/>
      <c r="L155" s="116" t="str">
        <f>IF(Stock[[#This Row],[SỐ LƯỢNG MUA]]&gt;0,Stock[[#This Row],[GIÁ MUA]]*(1+Stock[[#This Row],[% TĂNG KỲ VỌNG_1]]),"")</f>
        <v/>
      </c>
      <c r="M155" s="88"/>
      <c r="N155" s="116" t="str">
        <f>IF(Stock[[#This Row],[SỐ LƯỢNG MUA]]&gt;0,Stock[[#This Row],[GIÁ MUA]]*(1+Stock[[#This Row],[% TĂNG KỲ VỌNG_2]]),"")</f>
        <v/>
      </c>
      <c r="O155" s="88"/>
      <c r="P155" s="116" t="str">
        <f>IF(Stock[[#This Row],[SỐ LƯỢNG MUA]]&gt;0,Stock[[#This Row],[GIÁ MUA]]*(1+Stock[[#This Row],[% GIẢM ĐỂ CẮT LỖ]]),"")</f>
        <v/>
      </c>
      <c r="Q155" s="103"/>
      <c r="R155" s="117" t="str">
        <f>IF(Stock[[#This Row],[CỔ TỨC TIỀN MẶT]]&gt;0,Stock[[#This Row],[CỔ TỨC TIỀN MẶT]]/(Stock[[#This Row],[GIÁ MUA]]*Stock[[#This Row],[SỐ LƯỢNG MUA]]),"")</f>
        <v/>
      </c>
      <c r="S155" s="103"/>
      <c r="T155" s="75"/>
      <c r="U155" s="93"/>
      <c r="V155" s="94"/>
      <c r="W155" s="120" t="str">
        <f>IF(Stock[[#This Row],[SỐ LƯỢNG BÁN]]&gt;0,Stock[[#This Row],[GIÁ BÁN]]*Stock[[#This Row],[SỐ LƯỢNG BÁN]]*$D$11+Stock[[#This Row],[GIÁ BÁN]]*Stock[[#This Row],[SỐ LƯỢNG BÁN]]*$D$12,"")</f>
        <v/>
      </c>
      <c r="X155" s="120">
        <f>Stock[[#This Row],[SỐ LƯỢNG MUA]]+Stock[[#This Row],[CỔ TỨC BẰNG CỔ PHIẾU]]-Stock[[#This Row],[SỐ LƯỢNG BÁN]]</f>
        <v>0</v>
      </c>
      <c r="Y1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 s="120">
        <f ca="1">IF(Stock[[#This Row],[NGÀY BÁN]]&gt;0,Stock[[#This Row],[NGÀY BÁN]]-Stock[[#This Row],[NGÀY MUA]]+1,IF(Stock[[#This Row],[NGÀY MUA]]=0,0,TODAY()-Stock[[#This Row],[NGÀY MUA]]+1))</f>
        <v>0</v>
      </c>
      <c r="AA155" s="123" t="str">
        <f>IFERROR(Stock[[#This Row],[CỔ TỨC TIỀN MẶT]]+Stock[[#This Row],[LÃI/(LỖ) TỪ BÁN CK
(auto-fill)]],"")</f>
        <v/>
      </c>
      <c r="AB1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5" s="79"/>
      <c r="AE155" s="147" t="str">
        <f>IF(Stock[[#This Row],[TRẠNG THÁI
(auto-fill)]]="NẮM GIỮ",Stock[[#This Row],[GIÁ THỊ TRƯỜNG]]-Stock[[#This Row],[GIÁ MUA]],"")</f>
        <v/>
      </c>
      <c r="AF155" s="150" t="str">
        <f>IFERROR(Stock[[#This Row],[TĂNG/
(GIẢM )]]/Stock[[#This Row],[GIÁ MUA]],"")</f>
        <v/>
      </c>
      <c r="AG155" s="114" t="str">
        <f>IF(Stock[[#This Row],[GIÁ THỊ TRƯỜNG]]&gt;0,Stock[[#This Row],[GIÁ THỊ TRƯỜNG]]*Stock[[#This Row],[SỐ LƯỢNG CÒN LẠI
(auto-fill)]],"")</f>
        <v/>
      </c>
    </row>
    <row r="156" spans="2:33">
      <c r="B156" s="109" t="str">
        <f>IF(AND(Stock[[#This Row],[SỐ LƯỢNG MUA]]&gt;0,Stock[[#This Row],[SỐ LƯỢNG CÒN LẠI
(auto-fill)]]=0),"BÁN",
IF(AND(Stock[[#This Row],[SỐ LƯỢNG MUA]]&gt;0,Stock[[#This Row],[SỐ LƯỢNG CÒN LẠI
(auto-fill)]]&gt;0),"NẮM GIỮ",""))</f>
        <v/>
      </c>
      <c r="C156" s="110">
        <f t="shared" si="2"/>
        <v>143</v>
      </c>
      <c r="D156" s="75"/>
      <c r="E156" s="76"/>
      <c r="F156" s="168"/>
      <c r="G156" s="79"/>
      <c r="H156" s="80"/>
      <c r="I156" s="114" t="str">
        <f>IF(Stock[[#This Row],[SỐ LƯỢNG MUA]]&gt;0,Stock[[#This Row],[GIÁ MUA]]*Stock[[#This Row],[SỐ LƯỢNG MUA]]*$D$11,"")</f>
        <v/>
      </c>
      <c r="J156" s="87"/>
      <c r="K156" s="88"/>
      <c r="L156" s="116" t="str">
        <f>IF(Stock[[#This Row],[SỐ LƯỢNG MUA]]&gt;0,Stock[[#This Row],[GIÁ MUA]]*(1+Stock[[#This Row],[% TĂNG KỲ VỌNG_1]]),"")</f>
        <v/>
      </c>
      <c r="M156" s="88"/>
      <c r="N156" s="116" t="str">
        <f>IF(Stock[[#This Row],[SỐ LƯỢNG MUA]]&gt;0,Stock[[#This Row],[GIÁ MUA]]*(1+Stock[[#This Row],[% TĂNG KỲ VỌNG_2]]),"")</f>
        <v/>
      </c>
      <c r="O156" s="88"/>
      <c r="P156" s="116" t="str">
        <f>IF(Stock[[#This Row],[SỐ LƯỢNG MUA]]&gt;0,Stock[[#This Row],[GIÁ MUA]]*(1+Stock[[#This Row],[% GIẢM ĐỂ CẮT LỖ]]),"")</f>
        <v/>
      </c>
      <c r="Q156" s="103"/>
      <c r="R156" s="117" t="str">
        <f>IF(Stock[[#This Row],[CỔ TỨC TIỀN MẶT]]&gt;0,Stock[[#This Row],[CỔ TỨC TIỀN MẶT]]/(Stock[[#This Row],[GIÁ MUA]]*Stock[[#This Row],[SỐ LƯỢNG MUA]]),"")</f>
        <v/>
      </c>
      <c r="S156" s="103"/>
      <c r="T156" s="75"/>
      <c r="U156" s="93"/>
      <c r="V156" s="94"/>
      <c r="W156" s="120" t="str">
        <f>IF(Stock[[#This Row],[SỐ LƯỢNG BÁN]]&gt;0,Stock[[#This Row],[GIÁ BÁN]]*Stock[[#This Row],[SỐ LƯỢNG BÁN]]*$D$11+Stock[[#This Row],[GIÁ BÁN]]*Stock[[#This Row],[SỐ LƯỢNG BÁN]]*$D$12,"")</f>
        <v/>
      </c>
      <c r="X156" s="120">
        <f>Stock[[#This Row],[SỐ LƯỢNG MUA]]+Stock[[#This Row],[CỔ TỨC BẰNG CỔ PHIẾU]]-Stock[[#This Row],[SỐ LƯỢNG BÁN]]</f>
        <v>0</v>
      </c>
      <c r="Y1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 s="120">
        <f ca="1">IF(Stock[[#This Row],[NGÀY BÁN]]&gt;0,Stock[[#This Row],[NGÀY BÁN]]-Stock[[#This Row],[NGÀY MUA]]+1,IF(Stock[[#This Row],[NGÀY MUA]]=0,0,TODAY()-Stock[[#This Row],[NGÀY MUA]]+1))</f>
        <v>0</v>
      </c>
      <c r="AA156" s="123" t="str">
        <f>IFERROR(Stock[[#This Row],[CỔ TỨC TIỀN MẶT]]+Stock[[#This Row],[LÃI/(LỖ) TỪ BÁN CK
(auto-fill)]],"")</f>
        <v/>
      </c>
      <c r="AB1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6" s="79"/>
      <c r="AE156" s="147" t="str">
        <f>IF(Stock[[#This Row],[TRẠNG THÁI
(auto-fill)]]="NẮM GIỮ",Stock[[#This Row],[GIÁ THỊ TRƯỜNG]]-Stock[[#This Row],[GIÁ MUA]],"")</f>
        <v/>
      </c>
      <c r="AF156" s="150" t="str">
        <f>IFERROR(Stock[[#This Row],[TĂNG/
(GIẢM )]]/Stock[[#This Row],[GIÁ MUA]],"")</f>
        <v/>
      </c>
      <c r="AG156" s="114" t="str">
        <f>IF(Stock[[#This Row],[GIÁ THỊ TRƯỜNG]]&gt;0,Stock[[#This Row],[GIÁ THỊ TRƯỜNG]]*Stock[[#This Row],[SỐ LƯỢNG CÒN LẠI
(auto-fill)]],"")</f>
        <v/>
      </c>
    </row>
    <row r="157" spans="2:33">
      <c r="B157" s="109" t="str">
        <f>IF(AND(Stock[[#This Row],[SỐ LƯỢNG MUA]]&gt;0,Stock[[#This Row],[SỐ LƯỢNG CÒN LẠI
(auto-fill)]]=0),"BÁN",
IF(AND(Stock[[#This Row],[SỐ LƯỢNG MUA]]&gt;0,Stock[[#This Row],[SỐ LƯỢNG CÒN LẠI
(auto-fill)]]&gt;0),"NẮM GIỮ",""))</f>
        <v/>
      </c>
      <c r="C157" s="110">
        <f t="shared" si="2"/>
        <v>144</v>
      </c>
      <c r="D157" s="75"/>
      <c r="E157" s="76"/>
      <c r="F157" s="168"/>
      <c r="G157" s="79"/>
      <c r="H157" s="80"/>
      <c r="I157" s="114" t="str">
        <f>IF(Stock[[#This Row],[SỐ LƯỢNG MUA]]&gt;0,Stock[[#This Row],[GIÁ MUA]]*Stock[[#This Row],[SỐ LƯỢNG MUA]]*$D$11,"")</f>
        <v/>
      </c>
      <c r="J157" s="87"/>
      <c r="K157" s="88"/>
      <c r="L157" s="116" t="str">
        <f>IF(Stock[[#This Row],[SỐ LƯỢNG MUA]]&gt;0,Stock[[#This Row],[GIÁ MUA]]*(1+Stock[[#This Row],[% TĂNG KỲ VỌNG_1]]),"")</f>
        <v/>
      </c>
      <c r="M157" s="88"/>
      <c r="N157" s="116" t="str">
        <f>IF(Stock[[#This Row],[SỐ LƯỢNG MUA]]&gt;0,Stock[[#This Row],[GIÁ MUA]]*(1+Stock[[#This Row],[% TĂNG KỲ VỌNG_2]]),"")</f>
        <v/>
      </c>
      <c r="O157" s="88"/>
      <c r="P157" s="116" t="str">
        <f>IF(Stock[[#This Row],[SỐ LƯỢNG MUA]]&gt;0,Stock[[#This Row],[GIÁ MUA]]*(1+Stock[[#This Row],[% GIẢM ĐỂ CẮT LỖ]]),"")</f>
        <v/>
      </c>
      <c r="Q157" s="103"/>
      <c r="R157" s="117" t="str">
        <f>IF(Stock[[#This Row],[CỔ TỨC TIỀN MẶT]]&gt;0,Stock[[#This Row],[CỔ TỨC TIỀN MẶT]]/(Stock[[#This Row],[GIÁ MUA]]*Stock[[#This Row],[SỐ LƯỢNG MUA]]),"")</f>
        <v/>
      </c>
      <c r="S157" s="103"/>
      <c r="T157" s="75"/>
      <c r="U157" s="93"/>
      <c r="V157" s="94"/>
      <c r="W157" s="120" t="str">
        <f>IF(Stock[[#This Row],[SỐ LƯỢNG BÁN]]&gt;0,Stock[[#This Row],[GIÁ BÁN]]*Stock[[#This Row],[SỐ LƯỢNG BÁN]]*$D$11+Stock[[#This Row],[GIÁ BÁN]]*Stock[[#This Row],[SỐ LƯỢNG BÁN]]*$D$12,"")</f>
        <v/>
      </c>
      <c r="X157" s="120">
        <f>Stock[[#This Row],[SỐ LƯỢNG MUA]]+Stock[[#This Row],[CỔ TỨC BẰNG CỔ PHIẾU]]-Stock[[#This Row],[SỐ LƯỢNG BÁN]]</f>
        <v>0</v>
      </c>
      <c r="Y1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 s="120">
        <f ca="1">IF(Stock[[#This Row],[NGÀY BÁN]]&gt;0,Stock[[#This Row],[NGÀY BÁN]]-Stock[[#This Row],[NGÀY MUA]]+1,IF(Stock[[#This Row],[NGÀY MUA]]=0,0,TODAY()-Stock[[#This Row],[NGÀY MUA]]+1))</f>
        <v>0</v>
      </c>
      <c r="AA157" s="123" t="str">
        <f>IFERROR(Stock[[#This Row],[CỔ TỨC TIỀN MẶT]]+Stock[[#This Row],[LÃI/(LỖ) TỪ BÁN CK
(auto-fill)]],"")</f>
        <v/>
      </c>
      <c r="AB1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7" s="79"/>
      <c r="AE157" s="147" t="str">
        <f>IF(Stock[[#This Row],[TRẠNG THÁI
(auto-fill)]]="NẮM GIỮ",Stock[[#This Row],[GIÁ THỊ TRƯỜNG]]-Stock[[#This Row],[GIÁ MUA]],"")</f>
        <v/>
      </c>
      <c r="AF157" s="150" t="str">
        <f>IFERROR(Stock[[#This Row],[TĂNG/
(GIẢM )]]/Stock[[#This Row],[GIÁ MUA]],"")</f>
        <v/>
      </c>
      <c r="AG157" s="114" t="str">
        <f>IF(Stock[[#This Row],[GIÁ THỊ TRƯỜNG]]&gt;0,Stock[[#This Row],[GIÁ THỊ TRƯỜNG]]*Stock[[#This Row],[SỐ LƯỢNG CÒN LẠI
(auto-fill)]],"")</f>
        <v/>
      </c>
    </row>
    <row r="158" spans="2:33">
      <c r="B158" s="109" t="str">
        <f>IF(AND(Stock[[#This Row],[SỐ LƯỢNG MUA]]&gt;0,Stock[[#This Row],[SỐ LƯỢNG CÒN LẠI
(auto-fill)]]=0),"BÁN",
IF(AND(Stock[[#This Row],[SỐ LƯỢNG MUA]]&gt;0,Stock[[#This Row],[SỐ LƯỢNG CÒN LẠI
(auto-fill)]]&gt;0),"NẮM GIỮ",""))</f>
        <v/>
      </c>
      <c r="C158" s="110">
        <f t="shared" si="2"/>
        <v>145</v>
      </c>
      <c r="D158" s="75"/>
      <c r="E158" s="76"/>
      <c r="F158" s="168"/>
      <c r="G158" s="79"/>
      <c r="H158" s="80"/>
      <c r="I158" s="114" t="str">
        <f>IF(Stock[[#This Row],[SỐ LƯỢNG MUA]]&gt;0,Stock[[#This Row],[GIÁ MUA]]*Stock[[#This Row],[SỐ LƯỢNG MUA]]*$D$11,"")</f>
        <v/>
      </c>
      <c r="J158" s="87"/>
      <c r="K158" s="88"/>
      <c r="L158" s="116" t="str">
        <f>IF(Stock[[#This Row],[SỐ LƯỢNG MUA]]&gt;0,Stock[[#This Row],[GIÁ MUA]]*(1+Stock[[#This Row],[% TĂNG KỲ VỌNG_1]]),"")</f>
        <v/>
      </c>
      <c r="M158" s="88"/>
      <c r="N158" s="116" t="str">
        <f>IF(Stock[[#This Row],[SỐ LƯỢNG MUA]]&gt;0,Stock[[#This Row],[GIÁ MUA]]*(1+Stock[[#This Row],[% TĂNG KỲ VỌNG_2]]),"")</f>
        <v/>
      </c>
      <c r="O158" s="88"/>
      <c r="P158" s="116" t="str">
        <f>IF(Stock[[#This Row],[SỐ LƯỢNG MUA]]&gt;0,Stock[[#This Row],[GIÁ MUA]]*(1+Stock[[#This Row],[% GIẢM ĐỂ CẮT LỖ]]),"")</f>
        <v/>
      </c>
      <c r="Q158" s="103"/>
      <c r="R158" s="117" t="str">
        <f>IF(Stock[[#This Row],[CỔ TỨC TIỀN MẶT]]&gt;0,Stock[[#This Row],[CỔ TỨC TIỀN MẶT]]/(Stock[[#This Row],[GIÁ MUA]]*Stock[[#This Row],[SỐ LƯỢNG MUA]]),"")</f>
        <v/>
      </c>
      <c r="S158" s="103"/>
      <c r="T158" s="75"/>
      <c r="U158" s="93"/>
      <c r="V158" s="94"/>
      <c r="W158" s="120" t="str">
        <f>IF(Stock[[#This Row],[SỐ LƯỢNG BÁN]]&gt;0,Stock[[#This Row],[GIÁ BÁN]]*Stock[[#This Row],[SỐ LƯỢNG BÁN]]*$D$11+Stock[[#This Row],[GIÁ BÁN]]*Stock[[#This Row],[SỐ LƯỢNG BÁN]]*$D$12,"")</f>
        <v/>
      </c>
      <c r="X158" s="120">
        <f>Stock[[#This Row],[SỐ LƯỢNG MUA]]+Stock[[#This Row],[CỔ TỨC BẰNG CỔ PHIẾU]]-Stock[[#This Row],[SỐ LƯỢNG BÁN]]</f>
        <v>0</v>
      </c>
      <c r="Y1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 s="120">
        <f ca="1">IF(Stock[[#This Row],[NGÀY BÁN]]&gt;0,Stock[[#This Row],[NGÀY BÁN]]-Stock[[#This Row],[NGÀY MUA]]+1,IF(Stock[[#This Row],[NGÀY MUA]]=0,0,TODAY()-Stock[[#This Row],[NGÀY MUA]]+1))</f>
        <v>0</v>
      </c>
      <c r="AA158" s="123" t="str">
        <f>IFERROR(Stock[[#This Row],[CỔ TỨC TIỀN MẶT]]+Stock[[#This Row],[LÃI/(LỖ) TỪ BÁN CK
(auto-fill)]],"")</f>
        <v/>
      </c>
      <c r="AB1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8" s="79"/>
      <c r="AE158" s="147" t="str">
        <f>IF(Stock[[#This Row],[TRẠNG THÁI
(auto-fill)]]="NẮM GIỮ",Stock[[#This Row],[GIÁ THỊ TRƯỜNG]]-Stock[[#This Row],[GIÁ MUA]],"")</f>
        <v/>
      </c>
      <c r="AF158" s="150" t="str">
        <f>IFERROR(Stock[[#This Row],[TĂNG/
(GIẢM )]]/Stock[[#This Row],[GIÁ MUA]],"")</f>
        <v/>
      </c>
      <c r="AG158" s="114" t="str">
        <f>IF(Stock[[#This Row],[GIÁ THỊ TRƯỜNG]]&gt;0,Stock[[#This Row],[GIÁ THỊ TRƯỜNG]]*Stock[[#This Row],[SỐ LƯỢNG CÒN LẠI
(auto-fill)]],"")</f>
        <v/>
      </c>
    </row>
    <row r="159" spans="2:33">
      <c r="B159" s="109" t="str">
        <f>IF(AND(Stock[[#This Row],[SỐ LƯỢNG MUA]]&gt;0,Stock[[#This Row],[SỐ LƯỢNG CÒN LẠI
(auto-fill)]]=0),"BÁN",
IF(AND(Stock[[#This Row],[SỐ LƯỢNG MUA]]&gt;0,Stock[[#This Row],[SỐ LƯỢNG CÒN LẠI
(auto-fill)]]&gt;0),"NẮM GIỮ",""))</f>
        <v/>
      </c>
      <c r="C159" s="110">
        <f t="shared" si="2"/>
        <v>146</v>
      </c>
      <c r="D159" s="75"/>
      <c r="E159" s="76"/>
      <c r="F159" s="168"/>
      <c r="G159" s="79"/>
      <c r="H159" s="80"/>
      <c r="I159" s="114" t="str">
        <f>IF(Stock[[#This Row],[SỐ LƯỢNG MUA]]&gt;0,Stock[[#This Row],[GIÁ MUA]]*Stock[[#This Row],[SỐ LƯỢNG MUA]]*$D$11,"")</f>
        <v/>
      </c>
      <c r="J159" s="87"/>
      <c r="K159" s="88"/>
      <c r="L159" s="116" t="str">
        <f>IF(Stock[[#This Row],[SỐ LƯỢNG MUA]]&gt;0,Stock[[#This Row],[GIÁ MUA]]*(1+Stock[[#This Row],[% TĂNG KỲ VỌNG_1]]),"")</f>
        <v/>
      </c>
      <c r="M159" s="88"/>
      <c r="N159" s="116" t="str">
        <f>IF(Stock[[#This Row],[SỐ LƯỢNG MUA]]&gt;0,Stock[[#This Row],[GIÁ MUA]]*(1+Stock[[#This Row],[% TĂNG KỲ VỌNG_2]]),"")</f>
        <v/>
      </c>
      <c r="O159" s="88"/>
      <c r="P159" s="116" t="str">
        <f>IF(Stock[[#This Row],[SỐ LƯỢNG MUA]]&gt;0,Stock[[#This Row],[GIÁ MUA]]*(1+Stock[[#This Row],[% GIẢM ĐỂ CẮT LỖ]]),"")</f>
        <v/>
      </c>
      <c r="Q159" s="103"/>
      <c r="R159" s="117" t="str">
        <f>IF(Stock[[#This Row],[CỔ TỨC TIỀN MẶT]]&gt;0,Stock[[#This Row],[CỔ TỨC TIỀN MẶT]]/(Stock[[#This Row],[GIÁ MUA]]*Stock[[#This Row],[SỐ LƯỢNG MUA]]),"")</f>
        <v/>
      </c>
      <c r="S159" s="103"/>
      <c r="T159" s="75"/>
      <c r="U159" s="93"/>
      <c r="V159" s="94"/>
      <c r="W159" s="120" t="str">
        <f>IF(Stock[[#This Row],[SỐ LƯỢNG BÁN]]&gt;0,Stock[[#This Row],[GIÁ BÁN]]*Stock[[#This Row],[SỐ LƯỢNG BÁN]]*$D$11+Stock[[#This Row],[GIÁ BÁN]]*Stock[[#This Row],[SỐ LƯỢNG BÁN]]*$D$12,"")</f>
        <v/>
      </c>
      <c r="X159" s="120">
        <f>Stock[[#This Row],[SỐ LƯỢNG MUA]]+Stock[[#This Row],[CỔ TỨC BẰNG CỔ PHIẾU]]-Stock[[#This Row],[SỐ LƯỢNG BÁN]]</f>
        <v>0</v>
      </c>
      <c r="Y1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 s="120">
        <f ca="1">IF(Stock[[#This Row],[NGÀY BÁN]]&gt;0,Stock[[#This Row],[NGÀY BÁN]]-Stock[[#This Row],[NGÀY MUA]]+1,IF(Stock[[#This Row],[NGÀY MUA]]=0,0,TODAY()-Stock[[#This Row],[NGÀY MUA]]+1))</f>
        <v>0</v>
      </c>
      <c r="AA159" s="123" t="str">
        <f>IFERROR(Stock[[#This Row],[CỔ TỨC TIỀN MẶT]]+Stock[[#This Row],[LÃI/(LỖ) TỪ BÁN CK
(auto-fill)]],"")</f>
        <v/>
      </c>
      <c r="AB1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59" s="79"/>
      <c r="AE159" s="147" t="str">
        <f>IF(Stock[[#This Row],[TRẠNG THÁI
(auto-fill)]]="NẮM GIỮ",Stock[[#This Row],[GIÁ THỊ TRƯỜNG]]-Stock[[#This Row],[GIÁ MUA]],"")</f>
        <v/>
      </c>
      <c r="AF159" s="150" t="str">
        <f>IFERROR(Stock[[#This Row],[TĂNG/
(GIẢM )]]/Stock[[#This Row],[GIÁ MUA]],"")</f>
        <v/>
      </c>
      <c r="AG159" s="114" t="str">
        <f>IF(Stock[[#This Row],[GIÁ THỊ TRƯỜNG]]&gt;0,Stock[[#This Row],[GIÁ THỊ TRƯỜNG]]*Stock[[#This Row],[SỐ LƯỢNG CÒN LẠI
(auto-fill)]],"")</f>
        <v/>
      </c>
    </row>
    <row r="160" spans="2:33">
      <c r="B160" s="109" t="str">
        <f>IF(AND(Stock[[#This Row],[SỐ LƯỢNG MUA]]&gt;0,Stock[[#This Row],[SỐ LƯỢNG CÒN LẠI
(auto-fill)]]=0),"BÁN",
IF(AND(Stock[[#This Row],[SỐ LƯỢNG MUA]]&gt;0,Stock[[#This Row],[SỐ LƯỢNG CÒN LẠI
(auto-fill)]]&gt;0),"NẮM GIỮ",""))</f>
        <v/>
      </c>
      <c r="C160" s="110">
        <f t="shared" si="2"/>
        <v>147</v>
      </c>
      <c r="D160" s="75"/>
      <c r="E160" s="76"/>
      <c r="F160" s="168"/>
      <c r="G160" s="79"/>
      <c r="H160" s="80"/>
      <c r="I160" s="114" t="str">
        <f>IF(Stock[[#This Row],[SỐ LƯỢNG MUA]]&gt;0,Stock[[#This Row],[GIÁ MUA]]*Stock[[#This Row],[SỐ LƯỢNG MUA]]*$D$11,"")</f>
        <v/>
      </c>
      <c r="J160" s="87"/>
      <c r="K160" s="88"/>
      <c r="L160" s="116" t="str">
        <f>IF(Stock[[#This Row],[SỐ LƯỢNG MUA]]&gt;0,Stock[[#This Row],[GIÁ MUA]]*(1+Stock[[#This Row],[% TĂNG KỲ VỌNG_1]]),"")</f>
        <v/>
      </c>
      <c r="M160" s="88"/>
      <c r="N160" s="116" t="str">
        <f>IF(Stock[[#This Row],[SỐ LƯỢNG MUA]]&gt;0,Stock[[#This Row],[GIÁ MUA]]*(1+Stock[[#This Row],[% TĂNG KỲ VỌNG_2]]),"")</f>
        <v/>
      </c>
      <c r="O160" s="88"/>
      <c r="P160" s="116" t="str">
        <f>IF(Stock[[#This Row],[SỐ LƯỢNG MUA]]&gt;0,Stock[[#This Row],[GIÁ MUA]]*(1+Stock[[#This Row],[% GIẢM ĐỂ CẮT LỖ]]),"")</f>
        <v/>
      </c>
      <c r="Q160" s="103"/>
      <c r="R160" s="117" t="str">
        <f>IF(Stock[[#This Row],[CỔ TỨC TIỀN MẶT]]&gt;0,Stock[[#This Row],[CỔ TỨC TIỀN MẶT]]/(Stock[[#This Row],[GIÁ MUA]]*Stock[[#This Row],[SỐ LƯỢNG MUA]]),"")</f>
        <v/>
      </c>
      <c r="S160" s="103"/>
      <c r="T160" s="75"/>
      <c r="U160" s="93"/>
      <c r="V160" s="94"/>
      <c r="W160" s="120" t="str">
        <f>IF(Stock[[#This Row],[SỐ LƯỢNG BÁN]]&gt;0,Stock[[#This Row],[GIÁ BÁN]]*Stock[[#This Row],[SỐ LƯỢNG BÁN]]*$D$11+Stock[[#This Row],[GIÁ BÁN]]*Stock[[#This Row],[SỐ LƯỢNG BÁN]]*$D$12,"")</f>
        <v/>
      </c>
      <c r="X160" s="120">
        <f>Stock[[#This Row],[SỐ LƯỢNG MUA]]+Stock[[#This Row],[CỔ TỨC BẰNG CỔ PHIẾU]]-Stock[[#This Row],[SỐ LƯỢNG BÁN]]</f>
        <v>0</v>
      </c>
      <c r="Y1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 s="120">
        <f ca="1">IF(Stock[[#This Row],[NGÀY BÁN]]&gt;0,Stock[[#This Row],[NGÀY BÁN]]-Stock[[#This Row],[NGÀY MUA]]+1,IF(Stock[[#This Row],[NGÀY MUA]]=0,0,TODAY()-Stock[[#This Row],[NGÀY MUA]]+1))</f>
        <v>0</v>
      </c>
      <c r="AA160" s="123" t="str">
        <f>IFERROR(Stock[[#This Row],[CỔ TỨC TIỀN MẶT]]+Stock[[#This Row],[LÃI/(LỖ) TỪ BÁN CK
(auto-fill)]],"")</f>
        <v/>
      </c>
      <c r="AB1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0" s="79"/>
      <c r="AE160" s="147" t="str">
        <f>IF(Stock[[#This Row],[TRẠNG THÁI
(auto-fill)]]="NẮM GIỮ",Stock[[#This Row],[GIÁ THỊ TRƯỜNG]]-Stock[[#This Row],[GIÁ MUA]],"")</f>
        <v/>
      </c>
      <c r="AF160" s="150" t="str">
        <f>IFERROR(Stock[[#This Row],[TĂNG/
(GIẢM )]]/Stock[[#This Row],[GIÁ MUA]],"")</f>
        <v/>
      </c>
      <c r="AG160" s="114" t="str">
        <f>IF(Stock[[#This Row],[GIÁ THỊ TRƯỜNG]]&gt;0,Stock[[#This Row],[GIÁ THỊ TRƯỜNG]]*Stock[[#This Row],[SỐ LƯỢNG CÒN LẠI
(auto-fill)]],"")</f>
        <v/>
      </c>
    </row>
    <row r="161" spans="2:33">
      <c r="B161" s="109" t="str">
        <f>IF(AND(Stock[[#This Row],[SỐ LƯỢNG MUA]]&gt;0,Stock[[#This Row],[SỐ LƯỢNG CÒN LẠI
(auto-fill)]]=0),"BÁN",
IF(AND(Stock[[#This Row],[SỐ LƯỢNG MUA]]&gt;0,Stock[[#This Row],[SỐ LƯỢNG CÒN LẠI
(auto-fill)]]&gt;0),"NẮM GIỮ",""))</f>
        <v/>
      </c>
      <c r="C161" s="110">
        <f t="shared" si="2"/>
        <v>148</v>
      </c>
      <c r="D161" s="75"/>
      <c r="E161" s="76"/>
      <c r="F161" s="168"/>
      <c r="G161" s="79"/>
      <c r="H161" s="80"/>
      <c r="I161" s="114" t="str">
        <f>IF(Stock[[#This Row],[SỐ LƯỢNG MUA]]&gt;0,Stock[[#This Row],[GIÁ MUA]]*Stock[[#This Row],[SỐ LƯỢNG MUA]]*$D$11,"")</f>
        <v/>
      </c>
      <c r="J161" s="87"/>
      <c r="K161" s="88"/>
      <c r="L161" s="116" t="str">
        <f>IF(Stock[[#This Row],[SỐ LƯỢNG MUA]]&gt;0,Stock[[#This Row],[GIÁ MUA]]*(1+Stock[[#This Row],[% TĂNG KỲ VỌNG_1]]),"")</f>
        <v/>
      </c>
      <c r="M161" s="88"/>
      <c r="N161" s="116" t="str">
        <f>IF(Stock[[#This Row],[SỐ LƯỢNG MUA]]&gt;0,Stock[[#This Row],[GIÁ MUA]]*(1+Stock[[#This Row],[% TĂNG KỲ VỌNG_2]]),"")</f>
        <v/>
      </c>
      <c r="O161" s="88"/>
      <c r="P161" s="116" t="str">
        <f>IF(Stock[[#This Row],[SỐ LƯỢNG MUA]]&gt;0,Stock[[#This Row],[GIÁ MUA]]*(1+Stock[[#This Row],[% GIẢM ĐỂ CẮT LỖ]]),"")</f>
        <v/>
      </c>
      <c r="Q161" s="103"/>
      <c r="R161" s="117" t="str">
        <f>IF(Stock[[#This Row],[CỔ TỨC TIỀN MẶT]]&gt;0,Stock[[#This Row],[CỔ TỨC TIỀN MẶT]]/(Stock[[#This Row],[GIÁ MUA]]*Stock[[#This Row],[SỐ LƯỢNG MUA]]),"")</f>
        <v/>
      </c>
      <c r="S161" s="103"/>
      <c r="T161" s="75"/>
      <c r="U161" s="93"/>
      <c r="V161" s="94"/>
      <c r="W161" s="120" t="str">
        <f>IF(Stock[[#This Row],[SỐ LƯỢNG BÁN]]&gt;0,Stock[[#This Row],[GIÁ BÁN]]*Stock[[#This Row],[SỐ LƯỢNG BÁN]]*$D$11+Stock[[#This Row],[GIÁ BÁN]]*Stock[[#This Row],[SỐ LƯỢNG BÁN]]*$D$12,"")</f>
        <v/>
      </c>
      <c r="X161" s="120">
        <f>Stock[[#This Row],[SỐ LƯỢNG MUA]]+Stock[[#This Row],[CỔ TỨC BẰNG CỔ PHIẾU]]-Stock[[#This Row],[SỐ LƯỢNG BÁN]]</f>
        <v>0</v>
      </c>
      <c r="Y1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 s="120">
        <f ca="1">IF(Stock[[#This Row],[NGÀY BÁN]]&gt;0,Stock[[#This Row],[NGÀY BÁN]]-Stock[[#This Row],[NGÀY MUA]]+1,IF(Stock[[#This Row],[NGÀY MUA]]=0,0,TODAY()-Stock[[#This Row],[NGÀY MUA]]+1))</f>
        <v>0</v>
      </c>
      <c r="AA161" s="123" t="str">
        <f>IFERROR(Stock[[#This Row],[CỔ TỨC TIỀN MẶT]]+Stock[[#This Row],[LÃI/(LỖ) TỪ BÁN CK
(auto-fill)]],"")</f>
        <v/>
      </c>
      <c r="AB1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1" s="79"/>
      <c r="AE161" s="147" t="str">
        <f>IF(Stock[[#This Row],[TRẠNG THÁI
(auto-fill)]]="NẮM GIỮ",Stock[[#This Row],[GIÁ THỊ TRƯỜNG]]-Stock[[#This Row],[GIÁ MUA]],"")</f>
        <v/>
      </c>
      <c r="AF161" s="150" t="str">
        <f>IFERROR(Stock[[#This Row],[TĂNG/
(GIẢM )]]/Stock[[#This Row],[GIÁ MUA]],"")</f>
        <v/>
      </c>
      <c r="AG161" s="114" t="str">
        <f>IF(Stock[[#This Row],[GIÁ THỊ TRƯỜNG]]&gt;0,Stock[[#This Row],[GIÁ THỊ TRƯỜNG]]*Stock[[#This Row],[SỐ LƯỢNG CÒN LẠI
(auto-fill)]],"")</f>
        <v/>
      </c>
    </row>
    <row r="162" spans="2:33">
      <c r="B162" s="109" t="str">
        <f>IF(AND(Stock[[#This Row],[SỐ LƯỢNG MUA]]&gt;0,Stock[[#This Row],[SỐ LƯỢNG CÒN LẠI
(auto-fill)]]=0),"BÁN",
IF(AND(Stock[[#This Row],[SỐ LƯỢNG MUA]]&gt;0,Stock[[#This Row],[SỐ LƯỢNG CÒN LẠI
(auto-fill)]]&gt;0),"NẮM GIỮ",""))</f>
        <v/>
      </c>
      <c r="C162" s="110">
        <f t="shared" si="2"/>
        <v>149</v>
      </c>
      <c r="D162" s="75"/>
      <c r="E162" s="76"/>
      <c r="F162" s="168"/>
      <c r="G162" s="79"/>
      <c r="H162" s="80"/>
      <c r="I162" s="114" t="str">
        <f>IF(Stock[[#This Row],[SỐ LƯỢNG MUA]]&gt;0,Stock[[#This Row],[GIÁ MUA]]*Stock[[#This Row],[SỐ LƯỢNG MUA]]*$D$11,"")</f>
        <v/>
      </c>
      <c r="J162" s="87"/>
      <c r="K162" s="88"/>
      <c r="L162" s="116" t="str">
        <f>IF(Stock[[#This Row],[SỐ LƯỢNG MUA]]&gt;0,Stock[[#This Row],[GIÁ MUA]]*(1+Stock[[#This Row],[% TĂNG KỲ VỌNG_1]]),"")</f>
        <v/>
      </c>
      <c r="M162" s="88"/>
      <c r="N162" s="116" t="str">
        <f>IF(Stock[[#This Row],[SỐ LƯỢNG MUA]]&gt;0,Stock[[#This Row],[GIÁ MUA]]*(1+Stock[[#This Row],[% TĂNG KỲ VỌNG_2]]),"")</f>
        <v/>
      </c>
      <c r="O162" s="88"/>
      <c r="P162" s="116" t="str">
        <f>IF(Stock[[#This Row],[SỐ LƯỢNG MUA]]&gt;0,Stock[[#This Row],[GIÁ MUA]]*(1+Stock[[#This Row],[% GIẢM ĐỂ CẮT LỖ]]),"")</f>
        <v/>
      </c>
      <c r="Q162" s="103"/>
      <c r="R162" s="117" t="str">
        <f>IF(Stock[[#This Row],[CỔ TỨC TIỀN MẶT]]&gt;0,Stock[[#This Row],[CỔ TỨC TIỀN MẶT]]/(Stock[[#This Row],[GIÁ MUA]]*Stock[[#This Row],[SỐ LƯỢNG MUA]]),"")</f>
        <v/>
      </c>
      <c r="S162" s="103"/>
      <c r="T162" s="75"/>
      <c r="U162" s="93"/>
      <c r="V162" s="94"/>
      <c r="W162" s="120" t="str">
        <f>IF(Stock[[#This Row],[SỐ LƯỢNG BÁN]]&gt;0,Stock[[#This Row],[GIÁ BÁN]]*Stock[[#This Row],[SỐ LƯỢNG BÁN]]*$D$11+Stock[[#This Row],[GIÁ BÁN]]*Stock[[#This Row],[SỐ LƯỢNG BÁN]]*$D$12,"")</f>
        <v/>
      </c>
      <c r="X162" s="120">
        <f>Stock[[#This Row],[SỐ LƯỢNG MUA]]+Stock[[#This Row],[CỔ TỨC BẰNG CỔ PHIẾU]]-Stock[[#This Row],[SỐ LƯỢNG BÁN]]</f>
        <v>0</v>
      </c>
      <c r="Y1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 s="120">
        <f ca="1">IF(Stock[[#This Row],[NGÀY BÁN]]&gt;0,Stock[[#This Row],[NGÀY BÁN]]-Stock[[#This Row],[NGÀY MUA]]+1,IF(Stock[[#This Row],[NGÀY MUA]]=0,0,TODAY()-Stock[[#This Row],[NGÀY MUA]]+1))</f>
        <v>0</v>
      </c>
      <c r="AA162" s="123" t="str">
        <f>IFERROR(Stock[[#This Row],[CỔ TỨC TIỀN MẶT]]+Stock[[#This Row],[LÃI/(LỖ) TỪ BÁN CK
(auto-fill)]],"")</f>
        <v/>
      </c>
      <c r="AB1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2" s="79"/>
      <c r="AE162" s="147" t="str">
        <f>IF(Stock[[#This Row],[TRẠNG THÁI
(auto-fill)]]="NẮM GIỮ",Stock[[#This Row],[GIÁ THỊ TRƯỜNG]]-Stock[[#This Row],[GIÁ MUA]],"")</f>
        <v/>
      </c>
      <c r="AF162" s="150" t="str">
        <f>IFERROR(Stock[[#This Row],[TĂNG/
(GIẢM )]]/Stock[[#This Row],[GIÁ MUA]],"")</f>
        <v/>
      </c>
      <c r="AG162" s="114" t="str">
        <f>IF(Stock[[#This Row],[GIÁ THỊ TRƯỜNG]]&gt;0,Stock[[#This Row],[GIÁ THỊ TRƯỜNG]]*Stock[[#This Row],[SỐ LƯỢNG CÒN LẠI
(auto-fill)]],"")</f>
        <v/>
      </c>
    </row>
    <row r="163" spans="2:33">
      <c r="B163" s="109" t="str">
        <f>IF(AND(Stock[[#This Row],[SỐ LƯỢNG MUA]]&gt;0,Stock[[#This Row],[SỐ LƯỢNG CÒN LẠI
(auto-fill)]]=0),"BÁN",
IF(AND(Stock[[#This Row],[SỐ LƯỢNG MUA]]&gt;0,Stock[[#This Row],[SỐ LƯỢNG CÒN LẠI
(auto-fill)]]&gt;0),"NẮM GIỮ",""))</f>
        <v/>
      </c>
      <c r="C163" s="110">
        <f t="shared" si="2"/>
        <v>150</v>
      </c>
      <c r="D163" s="75"/>
      <c r="E163" s="76"/>
      <c r="F163" s="168"/>
      <c r="G163" s="79"/>
      <c r="H163" s="80"/>
      <c r="I163" s="114" t="str">
        <f>IF(Stock[[#This Row],[SỐ LƯỢNG MUA]]&gt;0,Stock[[#This Row],[GIÁ MUA]]*Stock[[#This Row],[SỐ LƯỢNG MUA]]*$D$11,"")</f>
        <v/>
      </c>
      <c r="J163" s="87"/>
      <c r="K163" s="88"/>
      <c r="L163" s="116" t="str">
        <f>IF(Stock[[#This Row],[SỐ LƯỢNG MUA]]&gt;0,Stock[[#This Row],[GIÁ MUA]]*(1+Stock[[#This Row],[% TĂNG KỲ VỌNG_1]]),"")</f>
        <v/>
      </c>
      <c r="M163" s="88"/>
      <c r="N163" s="116" t="str">
        <f>IF(Stock[[#This Row],[SỐ LƯỢNG MUA]]&gt;0,Stock[[#This Row],[GIÁ MUA]]*(1+Stock[[#This Row],[% TĂNG KỲ VỌNG_2]]),"")</f>
        <v/>
      </c>
      <c r="O163" s="88"/>
      <c r="P163" s="116" t="str">
        <f>IF(Stock[[#This Row],[SỐ LƯỢNG MUA]]&gt;0,Stock[[#This Row],[GIÁ MUA]]*(1+Stock[[#This Row],[% GIẢM ĐỂ CẮT LỖ]]),"")</f>
        <v/>
      </c>
      <c r="Q163" s="103"/>
      <c r="R163" s="117" t="str">
        <f>IF(Stock[[#This Row],[CỔ TỨC TIỀN MẶT]]&gt;0,Stock[[#This Row],[CỔ TỨC TIỀN MẶT]]/(Stock[[#This Row],[GIÁ MUA]]*Stock[[#This Row],[SỐ LƯỢNG MUA]]),"")</f>
        <v/>
      </c>
      <c r="S163" s="103"/>
      <c r="T163" s="75"/>
      <c r="U163" s="93"/>
      <c r="V163" s="94"/>
      <c r="W163" s="120" t="str">
        <f>IF(Stock[[#This Row],[SỐ LƯỢNG BÁN]]&gt;0,Stock[[#This Row],[GIÁ BÁN]]*Stock[[#This Row],[SỐ LƯỢNG BÁN]]*$D$11+Stock[[#This Row],[GIÁ BÁN]]*Stock[[#This Row],[SỐ LƯỢNG BÁN]]*$D$12,"")</f>
        <v/>
      </c>
      <c r="X163" s="120">
        <f>Stock[[#This Row],[SỐ LƯỢNG MUA]]+Stock[[#This Row],[CỔ TỨC BẰNG CỔ PHIẾU]]-Stock[[#This Row],[SỐ LƯỢNG BÁN]]</f>
        <v>0</v>
      </c>
      <c r="Y1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 s="120">
        <f ca="1">IF(Stock[[#This Row],[NGÀY BÁN]]&gt;0,Stock[[#This Row],[NGÀY BÁN]]-Stock[[#This Row],[NGÀY MUA]]+1,IF(Stock[[#This Row],[NGÀY MUA]]=0,0,TODAY()-Stock[[#This Row],[NGÀY MUA]]+1))</f>
        <v>0</v>
      </c>
      <c r="AA163" s="123" t="str">
        <f>IFERROR(Stock[[#This Row],[CỔ TỨC TIỀN MẶT]]+Stock[[#This Row],[LÃI/(LỖ) TỪ BÁN CK
(auto-fill)]],"")</f>
        <v/>
      </c>
      <c r="AB1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3" s="79"/>
      <c r="AE163" s="147" t="str">
        <f>IF(Stock[[#This Row],[TRẠNG THÁI
(auto-fill)]]="NẮM GIỮ",Stock[[#This Row],[GIÁ THỊ TRƯỜNG]]-Stock[[#This Row],[GIÁ MUA]],"")</f>
        <v/>
      </c>
      <c r="AF163" s="150" t="str">
        <f>IFERROR(Stock[[#This Row],[TĂNG/
(GIẢM )]]/Stock[[#This Row],[GIÁ MUA]],"")</f>
        <v/>
      </c>
      <c r="AG163" s="114" t="str">
        <f>IF(Stock[[#This Row],[GIÁ THỊ TRƯỜNG]]&gt;0,Stock[[#This Row],[GIÁ THỊ TRƯỜNG]]*Stock[[#This Row],[SỐ LƯỢNG CÒN LẠI
(auto-fill)]],"")</f>
        <v/>
      </c>
    </row>
    <row r="164" spans="2:33">
      <c r="B164" s="109" t="str">
        <f>IF(AND(Stock[[#This Row],[SỐ LƯỢNG MUA]]&gt;0,Stock[[#This Row],[SỐ LƯỢNG CÒN LẠI
(auto-fill)]]=0),"BÁN",
IF(AND(Stock[[#This Row],[SỐ LƯỢNG MUA]]&gt;0,Stock[[#This Row],[SỐ LƯỢNG CÒN LẠI
(auto-fill)]]&gt;0),"NẮM GIỮ",""))</f>
        <v/>
      </c>
      <c r="C164" s="110">
        <f t="shared" si="2"/>
        <v>151</v>
      </c>
      <c r="D164" s="75"/>
      <c r="E164" s="76"/>
      <c r="F164" s="168"/>
      <c r="G164" s="79"/>
      <c r="H164" s="80"/>
      <c r="I164" s="114" t="str">
        <f>IF(Stock[[#This Row],[SỐ LƯỢNG MUA]]&gt;0,Stock[[#This Row],[GIÁ MUA]]*Stock[[#This Row],[SỐ LƯỢNG MUA]]*$D$11,"")</f>
        <v/>
      </c>
      <c r="J164" s="87"/>
      <c r="K164" s="88"/>
      <c r="L164" s="116" t="str">
        <f>IF(Stock[[#This Row],[SỐ LƯỢNG MUA]]&gt;0,Stock[[#This Row],[GIÁ MUA]]*(1+Stock[[#This Row],[% TĂNG KỲ VỌNG_1]]),"")</f>
        <v/>
      </c>
      <c r="M164" s="88"/>
      <c r="N164" s="116" t="str">
        <f>IF(Stock[[#This Row],[SỐ LƯỢNG MUA]]&gt;0,Stock[[#This Row],[GIÁ MUA]]*(1+Stock[[#This Row],[% TĂNG KỲ VỌNG_2]]),"")</f>
        <v/>
      </c>
      <c r="O164" s="88"/>
      <c r="P164" s="116" t="str">
        <f>IF(Stock[[#This Row],[SỐ LƯỢNG MUA]]&gt;0,Stock[[#This Row],[GIÁ MUA]]*(1+Stock[[#This Row],[% GIẢM ĐỂ CẮT LỖ]]),"")</f>
        <v/>
      </c>
      <c r="Q164" s="103"/>
      <c r="R164" s="117" t="str">
        <f>IF(Stock[[#This Row],[CỔ TỨC TIỀN MẶT]]&gt;0,Stock[[#This Row],[CỔ TỨC TIỀN MẶT]]/(Stock[[#This Row],[GIÁ MUA]]*Stock[[#This Row],[SỐ LƯỢNG MUA]]),"")</f>
        <v/>
      </c>
      <c r="S164" s="103"/>
      <c r="T164" s="75"/>
      <c r="U164" s="93"/>
      <c r="V164" s="94"/>
      <c r="W164" s="120" t="str">
        <f>IF(Stock[[#This Row],[SỐ LƯỢNG BÁN]]&gt;0,Stock[[#This Row],[GIÁ BÁN]]*Stock[[#This Row],[SỐ LƯỢNG BÁN]]*$D$11+Stock[[#This Row],[GIÁ BÁN]]*Stock[[#This Row],[SỐ LƯỢNG BÁN]]*$D$12,"")</f>
        <v/>
      </c>
      <c r="X164" s="120">
        <f>Stock[[#This Row],[SỐ LƯỢNG MUA]]+Stock[[#This Row],[CỔ TỨC BẰNG CỔ PHIẾU]]-Stock[[#This Row],[SỐ LƯỢNG BÁN]]</f>
        <v>0</v>
      </c>
      <c r="Y1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 s="120">
        <f ca="1">IF(Stock[[#This Row],[NGÀY BÁN]]&gt;0,Stock[[#This Row],[NGÀY BÁN]]-Stock[[#This Row],[NGÀY MUA]]+1,IF(Stock[[#This Row],[NGÀY MUA]]=0,0,TODAY()-Stock[[#This Row],[NGÀY MUA]]+1))</f>
        <v>0</v>
      </c>
      <c r="AA164" s="123" t="str">
        <f>IFERROR(Stock[[#This Row],[CỔ TỨC TIỀN MẶT]]+Stock[[#This Row],[LÃI/(LỖ) TỪ BÁN CK
(auto-fill)]],"")</f>
        <v/>
      </c>
      <c r="AB1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4" s="79"/>
      <c r="AE164" s="147" t="str">
        <f>IF(Stock[[#This Row],[TRẠNG THÁI
(auto-fill)]]="NẮM GIỮ",Stock[[#This Row],[GIÁ THỊ TRƯỜNG]]-Stock[[#This Row],[GIÁ MUA]],"")</f>
        <v/>
      </c>
      <c r="AF164" s="150" t="str">
        <f>IFERROR(Stock[[#This Row],[TĂNG/
(GIẢM )]]/Stock[[#This Row],[GIÁ MUA]],"")</f>
        <v/>
      </c>
      <c r="AG164" s="114" t="str">
        <f>IF(Stock[[#This Row],[GIÁ THỊ TRƯỜNG]]&gt;0,Stock[[#This Row],[GIÁ THỊ TRƯỜNG]]*Stock[[#This Row],[SỐ LƯỢNG CÒN LẠI
(auto-fill)]],"")</f>
        <v/>
      </c>
    </row>
    <row r="165" spans="2:33">
      <c r="B165" s="109" t="str">
        <f>IF(AND(Stock[[#This Row],[SỐ LƯỢNG MUA]]&gt;0,Stock[[#This Row],[SỐ LƯỢNG CÒN LẠI
(auto-fill)]]=0),"BÁN",
IF(AND(Stock[[#This Row],[SỐ LƯỢNG MUA]]&gt;0,Stock[[#This Row],[SỐ LƯỢNG CÒN LẠI
(auto-fill)]]&gt;0),"NẮM GIỮ",""))</f>
        <v/>
      </c>
      <c r="C165" s="110">
        <f t="shared" si="2"/>
        <v>152</v>
      </c>
      <c r="D165" s="75"/>
      <c r="E165" s="76"/>
      <c r="F165" s="168"/>
      <c r="G165" s="79"/>
      <c r="H165" s="80"/>
      <c r="I165" s="114" t="str">
        <f>IF(Stock[[#This Row],[SỐ LƯỢNG MUA]]&gt;0,Stock[[#This Row],[GIÁ MUA]]*Stock[[#This Row],[SỐ LƯỢNG MUA]]*$D$11,"")</f>
        <v/>
      </c>
      <c r="J165" s="87"/>
      <c r="K165" s="88"/>
      <c r="L165" s="116" t="str">
        <f>IF(Stock[[#This Row],[SỐ LƯỢNG MUA]]&gt;0,Stock[[#This Row],[GIÁ MUA]]*(1+Stock[[#This Row],[% TĂNG KỲ VỌNG_1]]),"")</f>
        <v/>
      </c>
      <c r="M165" s="88"/>
      <c r="N165" s="116" t="str">
        <f>IF(Stock[[#This Row],[SỐ LƯỢNG MUA]]&gt;0,Stock[[#This Row],[GIÁ MUA]]*(1+Stock[[#This Row],[% TĂNG KỲ VỌNG_2]]),"")</f>
        <v/>
      </c>
      <c r="O165" s="88"/>
      <c r="P165" s="116" t="str">
        <f>IF(Stock[[#This Row],[SỐ LƯỢNG MUA]]&gt;0,Stock[[#This Row],[GIÁ MUA]]*(1+Stock[[#This Row],[% GIẢM ĐỂ CẮT LỖ]]),"")</f>
        <v/>
      </c>
      <c r="Q165" s="103"/>
      <c r="R165" s="117" t="str">
        <f>IF(Stock[[#This Row],[CỔ TỨC TIỀN MẶT]]&gt;0,Stock[[#This Row],[CỔ TỨC TIỀN MẶT]]/(Stock[[#This Row],[GIÁ MUA]]*Stock[[#This Row],[SỐ LƯỢNG MUA]]),"")</f>
        <v/>
      </c>
      <c r="S165" s="103"/>
      <c r="T165" s="75"/>
      <c r="U165" s="93"/>
      <c r="V165" s="94"/>
      <c r="W165" s="120" t="str">
        <f>IF(Stock[[#This Row],[SỐ LƯỢNG BÁN]]&gt;0,Stock[[#This Row],[GIÁ BÁN]]*Stock[[#This Row],[SỐ LƯỢNG BÁN]]*$D$11+Stock[[#This Row],[GIÁ BÁN]]*Stock[[#This Row],[SỐ LƯỢNG BÁN]]*$D$12,"")</f>
        <v/>
      </c>
      <c r="X165" s="120">
        <f>Stock[[#This Row],[SỐ LƯỢNG MUA]]+Stock[[#This Row],[CỔ TỨC BẰNG CỔ PHIẾU]]-Stock[[#This Row],[SỐ LƯỢNG BÁN]]</f>
        <v>0</v>
      </c>
      <c r="Y1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 s="120">
        <f ca="1">IF(Stock[[#This Row],[NGÀY BÁN]]&gt;0,Stock[[#This Row],[NGÀY BÁN]]-Stock[[#This Row],[NGÀY MUA]]+1,IF(Stock[[#This Row],[NGÀY MUA]]=0,0,TODAY()-Stock[[#This Row],[NGÀY MUA]]+1))</f>
        <v>0</v>
      </c>
      <c r="AA165" s="123" t="str">
        <f>IFERROR(Stock[[#This Row],[CỔ TỨC TIỀN MẶT]]+Stock[[#This Row],[LÃI/(LỖ) TỪ BÁN CK
(auto-fill)]],"")</f>
        <v/>
      </c>
      <c r="AB1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5" s="79"/>
      <c r="AE165" s="147" t="str">
        <f>IF(Stock[[#This Row],[TRẠNG THÁI
(auto-fill)]]="NẮM GIỮ",Stock[[#This Row],[GIÁ THỊ TRƯỜNG]]-Stock[[#This Row],[GIÁ MUA]],"")</f>
        <v/>
      </c>
      <c r="AF165" s="150" t="str">
        <f>IFERROR(Stock[[#This Row],[TĂNG/
(GIẢM )]]/Stock[[#This Row],[GIÁ MUA]],"")</f>
        <v/>
      </c>
      <c r="AG165" s="114" t="str">
        <f>IF(Stock[[#This Row],[GIÁ THỊ TRƯỜNG]]&gt;0,Stock[[#This Row],[GIÁ THỊ TRƯỜNG]]*Stock[[#This Row],[SỐ LƯỢNG CÒN LẠI
(auto-fill)]],"")</f>
        <v/>
      </c>
    </row>
    <row r="166" spans="2:33">
      <c r="B166" s="109" t="str">
        <f>IF(AND(Stock[[#This Row],[SỐ LƯỢNG MUA]]&gt;0,Stock[[#This Row],[SỐ LƯỢNG CÒN LẠI
(auto-fill)]]=0),"BÁN",
IF(AND(Stock[[#This Row],[SỐ LƯỢNG MUA]]&gt;0,Stock[[#This Row],[SỐ LƯỢNG CÒN LẠI
(auto-fill)]]&gt;0),"NẮM GIỮ",""))</f>
        <v/>
      </c>
      <c r="C166" s="110">
        <f t="shared" si="2"/>
        <v>153</v>
      </c>
      <c r="D166" s="75"/>
      <c r="E166" s="76"/>
      <c r="F166" s="168"/>
      <c r="G166" s="79"/>
      <c r="H166" s="80"/>
      <c r="I166" s="114" t="str">
        <f>IF(Stock[[#This Row],[SỐ LƯỢNG MUA]]&gt;0,Stock[[#This Row],[GIÁ MUA]]*Stock[[#This Row],[SỐ LƯỢNG MUA]]*$D$11,"")</f>
        <v/>
      </c>
      <c r="J166" s="87"/>
      <c r="K166" s="88"/>
      <c r="L166" s="116" t="str">
        <f>IF(Stock[[#This Row],[SỐ LƯỢNG MUA]]&gt;0,Stock[[#This Row],[GIÁ MUA]]*(1+Stock[[#This Row],[% TĂNG KỲ VỌNG_1]]),"")</f>
        <v/>
      </c>
      <c r="M166" s="88"/>
      <c r="N166" s="116" t="str">
        <f>IF(Stock[[#This Row],[SỐ LƯỢNG MUA]]&gt;0,Stock[[#This Row],[GIÁ MUA]]*(1+Stock[[#This Row],[% TĂNG KỲ VỌNG_2]]),"")</f>
        <v/>
      </c>
      <c r="O166" s="88"/>
      <c r="P166" s="116" t="str">
        <f>IF(Stock[[#This Row],[SỐ LƯỢNG MUA]]&gt;0,Stock[[#This Row],[GIÁ MUA]]*(1+Stock[[#This Row],[% GIẢM ĐỂ CẮT LỖ]]),"")</f>
        <v/>
      </c>
      <c r="Q166" s="103"/>
      <c r="R166" s="117" t="str">
        <f>IF(Stock[[#This Row],[CỔ TỨC TIỀN MẶT]]&gt;0,Stock[[#This Row],[CỔ TỨC TIỀN MẶT]]/(Stock[[#This Row],[GIÁ MUA]]*Stock[[#This Row],[SỐ LƯỢNG MUA]]),"")</f>
        <v/>
      </c>
      <c r="S166" s="103"/>
      <c r="T166" s="75"/>
      <c r="U166" s="93"/>
      <c r="V166" s="94"/>
      <c r="W166" s="120" t="str">
        <f>IF(Stock[[#This Row],[SỐ LƯỢNG BÁN]]&gt;0,Stock[[#This Row],[GIÁ BÁN]]*Stock[[#This Row],[SỐ LƯỢNG BÁN]]*$D$11+Stock[[#This Row],[GIÁ BÁN]]*Stock[[#This Row],[SỐ LƯỢNG BÁN]]*$D$12,"")</f>
        <v/>
      </c>
      <c r="X166" s="120">
        <f>Stock[[#This Row],[SỐ LƯỢNG MUA]]+Stock[[#This Row],[CỔ TỨC BẰNG CỔ PHIẾU]]-Stock[[#This Row],[SỐ LƯỢNG BÁN]]</f>
        <v>0</v>
      </c>
      <c r="Y1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 s="120">
        <f ca="1">IF(Stock[[#This Row],[NGÀY BÁN]]&gt;0,Stock[[#This Row],[NGÀY BÁN]]-Stock[[#This Row],[NGÀY MUA]]+1,IF(Stock[[#This Row],[NGÀY MUA]]=0,0,TODAY()-Stock[[#This Row],[NGÀY MUA]]+1))</f>
        <v>0</v>
      </c>
      <c r="AA166" s="123" t="str">
        <f>IFERROR(Stock[[#This Row],[CỔ TỨC TIỀN MẶT]]+Stock[[#This Row],[LÃI/(LỖ) TỪ BÁN CK
(auto-fill)]],"")</f>
        <v/>
      </c>
      <c r="AB1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6" s="79"/>
      <c r="AE166" s="147" t="str">
        <f>IF(Stock[[#This Row],[TRẠNG THÁI
(auto-fill)]]="NẮM GIỮ",Stock[[#This Row],[GIÁ THỊ TRƯỜNG]]-Stock[[#This Row],[GIÁ MUA]],"")</f>
        <v/>
      </c>
      <c r="AF166" s="150" t="str">
        <f>IFERROR(Stock[[#This Row],[TĂNG/
(GIẢM )]]/Stock[[#This Row],[GIÁ MUA]],"")</f>
        <v/>
      </c>
      <c r="AG166" s="114" t="str">
        <f>IF(Stock[[#This Row],[GIÁ THỊ TRƯỜNG]]&gt;0,Stock[[#This Row],[GIÁ THỊ TRƯỜNG]]*Stock[[#This Row],[SỐ LƯỢNG CÒN LẠI
(auto-fill)]],"")</f>
        <v/>
      </c>
    </row>
    <row r="167" spans="2:33">
      <c r="B167" s="109" t="str">
        <f>IF(AND(Stock[[#This Row],[SỐ LƯỢNG MUA]]&gt;0,Stock[[#This Row],[SỐ LƯỢNG CÒN LẠI
(auto-fill)]]=0),"BÁN",
IF(AND(Stock[[#This Row],[SỐ LƯỢNG MUA]]&gt;0,Stock[[#This Row],[SỐ LƯỢNG CÒN LẠI
(auto-fill)]]&gt;0),"NẮM GIỮ",""))</f>
        <v/>
      </c>
      <c r="C167" s="110">
        <f t="shared" si="2"/>
        <v>154</v>
      </c>
      <c r="D167" s="75"/>
      <c r="E167" s="76"/>
      <c r="F167" s="168"/>
      <c r="G167" s="79"/>
      <c r="H167" s="80"/>
      <c r="I167" s="114" t="str">
        <f>IF(Stock[[#This Row],[SỐ LƯỢNG MUA]]&gt;0,Stock[[#This Row],[GIÁ MUA]]*Stock[[#This Row],[SỐ LƯỢNG MUA]]*$D$11,"")</f>
        <v/>
      </c>
      <c r="J167" s="87"/>
      <c r="K167" s="88"/>
      <c r="L167" s="116" t="str">
        <f>IF(Stock[[#This Row],[SỐ LƯỢNG MUA]]&gt;0,Stock[[#This Row],[GIÁ MUA]]*(1+Stock[[#This Row],[% TĂNG KỲ VỌNG_1]]),"")</f>
        <v/>
      </c>
      <c r="M167" s="88"/>
      <c r="N167" s="116" t="str">
        <f>IF(Stock[[#This Row],[SỐ LƯỢNG MUA]]&gt;0,Stock[[#This Row],[GIÁ MUA]]*(1+Stock[[#This Row],[% TĂNG KỲ VỌNG_2]]),"")</f>
        <v/>
      </c>
      <c r="O167" s="88"/>
      <c r="P167" s="116" t="str">
        <f>IF(Stock[[#This Row],[SỐ LƯỢNG MUA]]&gt;0,Stock[[#This Row],[GIÁ MUA]]*(1+Stock[[#This Row],[% GIẢM ĐỂ CẮT LỖ]]),"")</f>
        <v/>
      </c>
      <c r="Q167" s="103"/>
      <c r="R167" s="117" t="str">
        <f>IF(Stock[[#This Row],[CỔ TỨC TIỀN MẶT]]&gt;0,Stock[[#This Row],[CỔ TỨC TIỀN MẶT]]/(Stock[[#This Row],[GIÁ MUA]]*Stock[[#This Row],[SỐ LƯỢNG MUA]]),"")</f>
        <v/>
      </c>
      <c r="S167" s="103"/>
      <c r="T167" s="75"/>
      <c r="U167" s="93"/>
      <c r="V167" s="94"/>
      <c r="W167" s="120" t="str">
        <f>IF(Stock[[#This Row],[SỐ LƯỢNG BÁN]]&gt;0,Stock[[#This Row],[GIÁ BÁN]]*Stock[[#This Row],[SỐ LƯỢNG BÁN]]*$D$11+Stock[[#This Row],[GIÁ BÁN]]*Stock[[#This Row],[SỐ LƯỢNG BÁN]]*$D$12,"")</f>
        <v/>
      </c>
      <c r="X167" s="120">
        <f>Stock[[#This Row],[SỐ LƯỢNG MUA]]+Stock[[#This Row],[CỔ TỨC BẰNG CỔ PHIẾU]]-Stock[[#This Row],[SỐ LƯỢNG BÁN]]</f>
        <v>0</v>
      </c>
      <c r="Y1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 s="120">
        <f ca="1">IF(Stock[[#This Row],[NGÀY BÁN]]&gt;0,Stock[[#This Row],[NGÀY BÁN]]-Stock[[#This Row],[NGÀY MUA]]+1,IF(Stock[[#This Row],[NGÀY MUA]]=0,0,TODAY()-Stock[[#This Row],[NGÀY MUA]]+1))</f>
        <v>0</v>
      </c>
      <c r="AA167" s="123" t="str">
        <f>IFERROR(Stock[[#This Row],[CỔ TỨC TIỀN MẶT]]+Stock[[#This Row],[LÃI/(LỖ) TỪ BÁN CK
(auto-fill)]],"")</f>
        <v/>
      </c>
      <c r="AB1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7" s="79"/>
      <c r="AE167" s="147" t="str">
        <f>IF(Stock[[#This Row],[TRẠNG THÁI
(auto-fill)]]="NẮM GIỮ",Stock[[#This Row],[GIÁ THỊ TRƯỜNG]]-Stock[[#This Row],[GIÁ MUA]],"")</f>
        <v/>
      </c>
      <c r="AF167" s="150" t="str">
        <f>IFERROR(Stock[[#This Row],[TĂNG/
(GIẢM )]]/Stock[[#This Row],[GIÁ MUA]],"")</f>
        <v/>
      </c>
      <c r="AG167" s="114" t="str">
        <f>IF(Stock[[#This Row],[GIÁ THỊ TRƯỜNG]]&gt;0,Stock[[#This Row],[GIÁ THỊ TRƯỜNG]]*Stock[[#This Row],[SỐ LƯỢNG CÒN LẠI
(auto-fill)]],"")</f>
        <v/>
      </c>
    </row>
    <row r="168" spans="2:33">
      <c r="B168" s="109" t="str">
        <f>IF(AND(Stock[[#This Row],[SỐ LƯỢNG MUA]]&gt;0,Stock[[#This Row],[SỐ LƯỢNG CÒN LẠI
(auto-fill)]]=0),"BÁN",
IF(AND(Stock[[#This Row],[SỐ LƯỢNG MUA]]&gt;0,Stock[[#This Row],[SỐ LƯỢNG CÒN LẠI
(auto-fill)]]&gt;0),"NẮM GIỮ",""))</f>
        <v/>
      </c>
      <c r="C168" s="110">
        <f t="shared" si="2"/>
        <v>155</v>
      </c>
      <c r="D168" s="75"/>
      <c r="E168" s="76"/>
      <c r="F168" s="168"/>
      <c r="G168" s="79"/>
      <c r="H168" s="80"/>
      <c r="I168" s="114" t="str">
        <f>IF(Stock[[#This Row],[SỐ LƯỢNG MUA]]&gt;0,Stock[[#This Row],[GIÁ MUA]]*Stock[[#This Row],[SỐ LƯỢNG MUA]]*$D$11,"")</f>
        <v/>
      </c>
      <c r="J168" s="87"/>
      <c r="K168" s="88"/>
      <c r="L168" s="116" t="str">
        <f>IF(Stock[[#This Row],[SỐ LƯỢNG MUA]]&gt;0,Stock[[#This Row],[GIÁ MUA]]*(1+Stock[[#This Row],[% TĂNG KỲ VỌNG_1]]),"")</f>
        <v/>
      </c>
      <c r="M168" s="88"/>
      <c r="N168" s="116" t="str">
        <f>IF(Stock[[#This Row],[SỐ LƯỢNG MUA]]&gt;0,Stock[[#This Row],[GIÁ MUA]]*(1+Stock[[#This Row],[% TĂNG KỲ VỌNG_2]]),"")</f>
        <v/>
      </c>
      <c r="O168" s="88"/>
      <c r="P168" s="116" t="str">
        <f>IF(Stock[[#This Row],[SỐ LƯỢNG MUA]]&gt;0,Stock[[#This Row],[GIÁ MUA]]*(1+Stock[[#This Row],[% GIẢM ĐỂ CẮT LỖ]]),"")</f>
        <v/>
      </c>
      <c r="Q168" s="103"/>
      <c r="R168" s="117" t="str">
        <f>IF(Stock[[#This Row],[CỔ TỨC TIỀN MẶT]]&gt;0,Stock[[#This Row],[CỔ TỨC TIỀN MẶT]]/(Stock[[#This Row],[GIÁ MUA]]*Stock[[#This Row],[SỐ LƯỢNG MUA]]),"")</f>
        <v/>
      </c>
      <c r="S168" s="103"/>
      <c r="T168" s="75"/>
      <c r="U168" s="93"/>
      <c r="V168" s="94"/>
      <c r="W168" s="120" t="str">
        <f>IF(Stock[[#This Row],[SỐ LƯỢNG BÁN]]&gt;0,Stock[[#This Row],[GIÁ BÁN]]*Stock[[#This Row],[SỐ LƯỢNG BÁN]]*$D$11+Stock[[#This Row],[GIÁ BÁN]]*Stock[[#This Row],[SỐ LƯỢNG BÁN]]*$D$12,"")</f>
        <v/>
      </c>
      <c r="X168" s="120">
        <f>Stock[[#This Row],[SỐ LƯỢNG MUA]]+Stock[[#This Row],[CỔ TỨC BẰNG CỔ PHIẾU]]-Stock[[#This Row],[SỐ LƯỢNG BÁN]]</f>
        <v>0</v>
      </c>
      <c r="Y1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 s="120">
        <f ca="1">IF(Stock[[#This Row],[NGÀY BÁN]]&gt;0,Stock[[#This Row],[NGÀY BÁN]]-Stock[[#This Row],[NGÀY MUA]]+1,IF(Stock[[#This Row],[NGÀY MUA]]=0,0,TODAY()-Stock[[#This Row],[NGÀY MUA]]+1))</f>
        <v>0</v>
      </c>
      <c r="AA168" s="123" t="str">
        <f>IFERROR(Stock[[#This Row],[CỔ TỨC TIỀN MẶT]]+Stock[[#This Row],[LÃI/(LỖ) TỪ BÁN CK
(auto-fill)]],"")</f>
        <v/>
      </c>
      <c r="AB1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8" s="79"/>
      <c r="AE168" s="147" t="str">
        <f>IF(Stock[[#This Row],[TRẠNG THÁI
(auto-fill)]]="NẮM GIỮ",Stock[[#This Row],[GIÁ THỊ TRƯỜNG]]-Stock[[#This Row],[GIÁ MUA]],"")</f>
        <v/>
      </c>
      <c r="AF168" s="150" t="str">
        <f>IFERROR(Stock[[#This Row],[TĂNG/
(GIẢM )]]/Stock[[#This Row],[GIÁ MUA]],"")</f>
        <v/>
      </c>
      <c r="AG168" s="114" t="str">
        <f>IF(Stock[[#This Row],[GIÁ THỊ TRƯỜNG]]&gt;0,Stock[[#This Row],[GIÁ THỊ TRƯỜNG]]*Stock[[#This Row],[SỐ LƯỢNG CÒN LẠI
(auto-fill)]],"")</f>
        <v/>
      </c>
    </row>
    <row r="169" spans="2:33">
      <c r="B169" s="109" t="str">
        <f>IF(AND(Stock[[#This Row],[SỐ LƯỢNG MUA]]&gt;0,Stock[[#This Row],[SỐ LƯỢNG CÒN LẠI
(auto-fill)]]=0),"BÁN",
IF(AND(Stock[[#This Row],[SỐ LƯỢNG MUA]]&gt;0,Stock[[#This Row],[SỐ LƯỢNG CÒN LẠI
(auto-fill)]]&gt;0),"NẮM GIỮ",""))</f>
        <v/>
      </c>
      <c r="C169" s="110">
        <f t="shared" si="2"/>
        <v>156</v>
      </c>
      <c r="D169" s="75"/>
      <c r="E169" s="76"/>
      <c r="F169" s="168"/>
      <c r="G169" s="79"/>
      <c r="H169" s="80"/>
      <c r="I169" s="114" t="str">
        <f>IF(Stock[[#This Row],[SỐ LƯỢNG MUA]]&gt;0,Stock[[#This Row],[GIÁ MUA]]*Stock[[#This Row],[SỐ LƯỢNG MUA]]*$D$11,"")</f>
        <v/>
      </c>
      <c r="J169" s="87"/>
      <c r="K169" s="88"/>
      <c r="L169" s="116" t="str">
        <f>IF(Stock[[#This Row],[SỐ LƯỢNG MUA]]&gt;0,Stock[[#This Row],[GIÁ MUA]]*(1+Stock[[#This Row],[% TĂNG KỲ VỌNG_1]]),"")</f>
        <v/>
      </c>
      <c r="M169" s="88"/>
      <c r="N169" s="116" t="str">
        <f>IF(Stock[[#This Row],[SỐ LƯỢNG MUA]]&gt;0,Stock[[#This Row],[GIÁ MUA]]*(1+Stock[[#This Row],[% TĂNG KỲ VỌNG_2]]),"")</f>
        <v/>
      </c>
      <c r="O169" s="88"/>
      <c r="P169" s="116" t="str">
        <f>IF(Stock[[#This Row],[SỐ LƯỢNG MUA]]&gt;0,Stock[[#This Row],[GIÁ MUA]]*(1+Stock[[#This Row],[% GIẢM ĐỂ CẮT LỖ]]),"")</f>
        <v/>
      </c>
      <c r="Q169" s="103"/>
      <c r="R169" s="117" t="str">
        <f>IF(Stock[[#This Row],[CỔ TỨC TIỀN MẶT]]&gt;0,Stock[[#This Row],[CỔ TỨC TIỀN MẶT]]/(Stock[[#This Row],[GIÁ MUA]]*Stock[[#This Row],[SỐ LƯỢNG MUA]]),"")</f>
        <v/>
      </c>
      <c r="S169" s="103"/>
      <c r="T169" s="75"/>
      <c r="U169" s="93"/>
      <c r="V169" s="94"/>
      <c r="W169" s="120" t="str">
        <f>IF(Stock[[#This Row],[SỐ LƯỢNG BÁN]]&gt;0,Stock[[#This Row],[GIÁ BÁN]]*Stock[[#This Row],[SỐ LƯỢNG BÁN]]*$D$11+Stock[[#This Row],[GIÁ BÁN]]*Stock[[#This Row],[SỐ LƯỢNG BÁN]]*$D$12,"")</f>
        <v/>
      </c>
      <c r="X169" s="120">
        <f>Stock[[#This Row],[SỐ LƯỢNG MUA]]+Stock[[#This Row],[CỔ TỨC BẰNG CỔ PHIẾU]]-Stock[[#This Row],[SỐ LƯỢNG BÁN]]</f>
        <v>0</v>
      </c>
      <c r="Y1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 s="120">
        <f ca="1">IF(Stock[[#This Row],[NGÀY BÁN]]&gt;0,Stock[[#This Row],[NGÀY BÁN]]-Stock[[#This Row],[NGÀY MUA]]+1,IF(Stock[[#This Row],[NGÀY MUA]]=0,0,TODAY()-Stock[[#This Row],[NGÀY MUA]]+1))</f>
        <v>0</v>
      </c>
      <c r="AA169" s="123" t="str">
        <f>IFERROR(Stock[[#This Row],[CỔ TỨC TIỀN MẶT]]+Stock[[#This Row],[LÃI/(LỖ) TỪ BÁN CK
(auto-fill)]],"")</f>
        <v/>
      </c>
      <c r="AB1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69" s="79"/>
      <c r="AE169" s="147" t="str">
        <f>IF(Stock[[#This Row],[TRẠNG THÁI
(auto-fill)]]="NẮM GIỮ",Stock[[#This Row],[GIÁ THỊ TRƯỜNG]]-Stock[[#This Row],[GIÁ MUA]],"")</f>
        <v/>
      </c>
      <c r="AF169" s="150" t="str">
        <f>IFERROR(Stock[[#This Row],[TĂNG/
(GIẢM )]]/Stock[[#This Row],[GIÁ MUA]],"")</f>
        <v/>
      </c>
      <c r="AG169" s="114" t="str">
        <f>IF(Stock[[#This Row],[GIÁ THỊ TRƯỜNG]]&gt;0,Stock[[#This Row],[GIÁ THỊ TRƯỜNG]]*Stock[[#This Row],[SỐ LƯỢNG CÒN LẠI
(auto-fill)]],"")</f>
        <v/>
      </c>
    </row>
    <row r="170" spans="2:33">
      <c r="B170" s="109" t="str">
        <f>IF(AND(Stock[[#This Row],[SỐ LƯỢNG MUA]]&gt;0,Stock[[#This Row],[SỐ LƯỢNG CÒN LẠI
(auto-fill)]]=0),"BÁN",
IF(AND(Stock[[#This Row],[SỐ LƯỢNG MUA]]&gt;0,Stock[[#This Row],[SỐ LƯỢNG CÒN LẠI
(auto-fill)]]&gt;0),"NẮM GIỮ",""))</f>
        <v/>
      </c>
      <c r="C170" s="110">
        <f t="shared" si="2"/>
        <v>157</v>
      </c>
      <c r="D170" s="75"/>
      <c r="E170" s="76"/>
      <c r="F170" s="168"/>
      <c r="G170" s="79"/>
      <c r="H170" s="80"/>
      <c r="I170" s="114" t="str">
        <f>IF(Stock[[#This Row],[SỐ LƯỢNG MUA]]&gt;0,Stock[[#This Row],[GIÁ MUA]]*Stock[[#This Row],[SỐ LƯỢNG MUA]]*$D$11,"")</f>
        <v/>
      </c>
      <c r="J170" s="87"/>
      <c r="K170" s="88"/>
      <c r="L170" s="116" t="str">
        <f>IF(Stock[[#This Row],[SỐ LƯỢNG MUA]]&gt;0,Stock[[#This Row],[GIÁ MUA]]*(1+Stock[[#This Row],[% TĂNG KỲ VỌNG_1]]),"")</f>
        <v/>
      </c>
      <c r="M170" s="88"/>
      <c r="N170" s="116" t="str">
        <f>IF(Stock[[#This Row],[SỐ LƯỢNG MUA]]&gt;0,Stock[[#This Row],[GIÁ MUA]]*(1+Stock[[#This Row],[% TĂNG KỲ VỌNG_2]]),"")</f>
        <v/>
      </c>
      <c r="O170" s="88"/>
      <c r="P170" s="116" t="str">
        <f>IF(Stock[[#This Row],[SỐ LƯỢNG MUA]]&gt;0,Stock[[#This Row],[GIÁ MUA]]*(1+Stock[[#This Row],[% GIẢM ĐỂ CẮT LỖ]]),"")</f>
        <v/>
      </c>
      <c r="Q170" s="103"/>
      <c r="R170" s="117" t="str">
        <f>IF(Stock[[#This Row],[CỔ TỨC TIỀN MẶT]]&gt;0,Stock[[#This Row],[CỔ TỨC TIỀN MẶT]]/(Stock[[#This Row],[GIÁ MUA]]*Stock[[#This Row],[SỐ LƯỢNG MUA]]),"")</f>
        <v/>
      </c>
      <c r="S170" s="103"/>
      <c r="T170" s="75"/>
      <c r="U170" s="93"/>
      <c r="V170" s="94"/>
      <c r="W170" s="120" t="str">
        <f>IF(Stock[[#This Row],[SỐ LƯỢNG BÁN]]&gt;0,Stock[[#This Row],[GIÁ BÁN]]*Stock[[#This Row],[SỐ LƯỢNG BÁN]]*$D$11+Stock[[#This Row],[GIÁ BÁN]]*Stock[[#This Row],[SỐ LƯỢNG BÁN]]*$D$12,"")</f>
        <v/>
      </c>
      <c r="X170" s="120">
        <f>Stock[[#This Row],[SỐ LƯỢNG MUA]]+Stock[[#This Row],[CỔ TỨC BẰNG CỔ PHIẾU]]-Stock[[#This Row],[SỐ LƯỢNG BÁN]]</f>
        <v>0</v>
      </c>
      <c r="Y1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 s="120">
        <f ca="1">IF(Stock[[#This Row],[NGÀY BÁN]]&gt;0,Stock[[#This Row],[NGÀY BÁN]]-Stock[[#This Row],[NGÀY MUA]]+1,IF(Stock[[#This Row],[NGÀY MUA]]=0,0,TODAY()-Stock[[#This Row],[NGÀY MUA]]+1))</f>
        <v>0</v>
      </c>
      <c r="AA170" s="123" t="str">
        <f>IFERROR(Stock[[#This Row],[CỔ TỨC TIỀN MẶT]]+Stock[[#This Row],[LÃI/(LỖ) TỪ BÁN CK
(auto-fill)]],"")</f>
        <v/>
      </c>
      <c r="AB1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0" s="79"/>
      <c r="AE170" s="147" t="str">
        <f>IF(Stock[[#This Row],[TRẠNG THÁI
(auto-fill)]]="NẮM GIỮ",Stock[[#This Row],[GIÁ THỊ TRƯỜNG]]-Stock[[#This Row],[GIÁ MUA]],"")</f>
        <v/>
      </c>
      <c r="AF170" s="150" t="str">
        <f>IFERROR(Stock[[#This Row],[TĂNG/
(GIẢM )]]/Stock[[#This Row],[GIÁ MUA]],"")</f>
        <v/>
      </c>
      <c r="AG170" s="114" t="str">
        <f>IF(Stock[[#This Row],[GIÁ THỊ TRƯỜNG]]&gt;0,Stock[[#This Row],[GIÁ THỊ TRƯỜNG]]*Stock[[#This Row],[SỐ LƯỢNG CÒN LẠI
(auto-fill)]],"")</f>
        <v/>
      </c>
    </row>
    <row r="171" spans="2:33">
      <c r="B171" s="109" t="str">
        <f>IF(AND(Stock[[#This Row],[SỐ LƯỢNG MUA]]&gt;0,Stock[[#This Row],[SỐ LƯỢNG CÒN LẠI
(auto-fill)]]=0),"BÁN",
IF(AND(Stock[[#This Row],[SỐ LƯỢNG MUA]]&gt;0,Stock[[#This Row],[SỐ LƯỢNG CÒN LẠI
(auto-fill)]]&gt;0),"NẮM GIỮ",""))</f>
        <v/>
      </c>
      <c r="C171" s="110">
        <f t="shared" si="2"/>
        <v>158</v>
      </c>
      <c r="D171" s="75"/>
      <c r="E171" s="76"/>
      <c r="F171" s="168"/>
      <c r="G171" s="79"/>
      <c r="H171" s="80"/>
      <c r="I171" s="114" t="str">
        <f>IF(Stock[[#This Row],[SỐ LƯỢNG MUA]]&gt;0,Stock[[#This Row],[GIÁ MUA]]*Stock[[#This Row],[SỐ LƯỢNG MUA]]*$D$11,"")</f>
        <v/>
      </c>
      <c r="J171" s="87"/>
      <c r="K171" s="88"/>
      <c r="L171" s="116" t="str">
        <f>IF(Stock[[#This Row],[SỐ LƯỢNG MUA]]&gt;0,Stock[[#This Row],[GIÁ MUA]]*(1+Stock[[#This Row],[% TĂNG KỲ VỌNG_1]]),"")</f>
        <v/>
      </c>
      <c r="M171" s="88"/>
      <c r="N171" s="116" t="str">
        <f>IF(Stock[[#This Row],[SỐ LƯỢNG MUA]]&gt;0,Stock[[#This Row],[GIÁ MUA]]*(1+Stock[[#This Row],[% TĂNG KỲ VỌNG_2]]),"")</f>
        <v/>
      </c>
      <c r="O171" s="88"/>
      <c r="P171" s="116" t="str">
        <f>IF(Stock[[#This Row],[SỐ LƯỢNG MUA]]&gt;0,Stock[[#This Row],[GIÁ MUA]]*(1+Stock[[#This Row],[% GIẢM ĐỂ CẮT LỖ]]),"")</f>
        <v/>
      </c>
      <c r="Q171" s="103"/>
      <c r="R171" s="117" t="str">
        <f>IF(Stock[[#This Row],[CỔ TỨC TIỀN MẶT]]&gt;0,Stock[[#This Row],[CỔ TỨC TIỀN MẶT]]/(Stock[[#This Row],[GIÁ MUA]]*Stock[[#This Row],[SỐ LƯỢNG MUA]]),"")</f>
        <v/>
      </c>
      <c r="S171" s="103"/>
      <c r="T171" s="75"/>
      <c r="U171" s="93"/>
      <c r="V171" s="94"/>
      <c r="W171" s="120" t="str">
        <f>IF(Stock[[#This Row],[SỐ LƯỢNG BÁN]]&gt;0,Stock[[#This Row],[GIÁ BÁN]]*Stock[[#This Row],[SỐ LƯỢNG BÁN]]*$D$11+Stock[[#This Row],[GIÁ BÁN]]*Stock[[#This Row],[SỐ LƯỢNG BÁN]]*$D$12,"")</f>
        <v/>
      </c>
      <c r="X171" s="120">
        <f>Stock[[#This Row],[SỐ LƯỢNG MUA]]+Stock[[#This Row],[CỔ TỨC BẰNG CỔ PHIẾU]]-Stock[[#This Row],[SỐ LƯỢNG BÁN]]</f>
        <v>0</v>
      </c>
      <c r="Y1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 s="120">
        <f ca="1">IF(Stock[[#This Row],[NGÀY BÁN]]&gt;0,Stock[[#This Row],[NGÀY BÁN]]-Stock[[#This Row],[NGÀY MUA]]+1,IF(Stock[[#This Row],[NGÀY MUA]]=0,0,TODAY()-Stock[[#This Row],[NGÀY MUA]]+1))</f>
        <v>0</v>
      </c>
      <c r="AA171" s="123" t="str">
        <f>IFERROR(Stock[[#This Row],[CỔ TỨC TIỀN MẶT]]+Stock[[#This Row],[LÃI/(LỖ) TỪ BÁN CK
(auto-fill)]],"")</f>
        <v/>
      </c>
      <c r="AB1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1" s="79"/>
      <c r="AE171" s="147" t="str">
        <f>IF(Stock[[#This Row],[TRẠNG THÁI
(auto-fill)]]="NẮM GIỮ",Stock[[#This Row],[GIÁ THỊ TRƯỜNG]]-Stock[[#This Row],[GIÁ MUA]],"")</f>
        <v/>
      </c>
      <c r="AF171" s="150" t="str">
        <f>IFERROR(Stock[[#This Row],[TĂNG/
(GIẢM )]]/Stock[[#This Row],[GIÁ MUA]],"")</f>
        <v/>
      </c>
      <c r="AG171" s="114" t="str">
        <f>IF(Stock[[#This Row],[GIÁ THỊ TRƯỜNG]]&gt;0,Stock[[#This Row],[GIÁ THỊ TRƯỜNG]]*Stock[[#This Row],[SỐ LƯỢNG CÒN LẠI
(auto-fill)]],"")</f>
        <v/>
      </c>
    </row>
    <row r="172" spans="2:33">
      <c r="B172" s="109" t="str">
        <f>IF(AND(Stock[[#This Row],[SỐ LƯỢNG MUA]]&gt;0,Stock[[#This Row],[SỐ LƯỢNG CÒN LẠI
(auto-fill)]]=0),"BÁN",
IF(AND(Stock[[#This Row],[SỐ LƯỢNG MUA]]&gt;0,Stock[[#This Row],[SỐ LƯỢNG CÒN LẠI
(auto-fill)]]&gt;0),"NẮM GIỮ",""))</f>
        <v/>
      </c>
      <c r="C172" s="110">
        <f t="shared" si="2"/>
        <v>159</v>
      </c>
      <c r="D172" s="75"/>
      <c r="E172" s="76"/>
      <c r="F172" s="168"/>
      <c r="G172" s="79"/>
      <c r="H172" s="80"/>
      <c r="I172" s="114" t="str">
        <f>IF(Stock[[#This Row],[SỐ LƯỢNG MUA]]&gt;0,Stock[[#This Row],[GIÁ MUA]]*Stock[[#This Row],[SỐ LƯỢNG MUA]]*$D$11,"")</f>
        <v/>
      </c>
      <c r="J172" s="87"/>
      <c r="K172" s="88"/>
      <c r="L172" s="116" t="str">
        <f>IF(Stock[[#This Row],[SỐ LƯỢNG MUA]]&gt;0,Stock[[#This Row],[GIÁ MUA]]*(1+Stock[[#This Row],[% TĂNG KỲ VỌNG_1]]),"")</f>
        <v/>
      </c>
      <c r="M172" s="88"/>
      <c r="N172" s="116" t="str">
        <f>IF(Stock[[#This Row],[SỐ LƯỢNG MUA]]&gt;0,Stock[[#This Row],[GIÁ MUA]]*(1+Stock[[#This Row],[% TĂNG KỲ VỌNG_2]]),"")</f>
        <v/>
      </c>
      <c r="O172" s="88"/>
      <c r="P172" s="116" t="str">
        <f>IF(Stock[[#This Row],[SỐ LƯỢNG MUA]]&gt;0,Stock[[#This Row],[GIÁ MUA]]*(1+Stock[[#This Row],[% GIẢM ĐỂ CẮT LỖ]]),"")</f>
        <v/>
      </c>
      <c r="Q172" s="103"/>
      <c r="R172" s="117" t="str">
        <f>IF(Stock[[#This Row],[CỔ TỨC TIỀN MẶT]]&gt;0,Stock[[#This Row],[CỔ TỨC TIỀN MẶT]]/(Stock[[#This Row],[GIÁ MUA]]*Stock[[#This Row],[SỐ LƯỢNG MUA]]),"")</f>
        <v/>
      </c>
      <c r="S172" s="103"/>
      <c r="T172" s="75"/>
      <c r="U172" s="93"/>
      <c r="V172" s="94"/>
      <c r="W172" s="120" t="str">
        <f>IF(Stock[[#This Row],[SỐ LƯỢNG BÁN]]&gt;0,Stock[[#This Row],[GIÁ BÁN]]*Stock[[#This Row],[SỐ LƯỢNG BÁN]]*$D$11+Stock[[#This Row],[GIÁ BÁN]]*Stock[[#This Row],[SỐ LƯỢNG BÁN]]*$D$12,"")</f>
        <v/>
      </c>
      <c r="X172" s="120">
        <f>Stock[[#This Row],[SỐ LƯỢNG MUA]]+Stock[[#This Row],[CỔ TỨC BẰNG CỔ PHIẾU]]-Stock[[#This Row],[SỐ LƯỢNG BÁN]]</f>
        <v>0</v>
      </c>
      <c r="Y1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 s="120">
        <f ca="1">IF(Stock[[#This Row],[NGÀY BÁN]]&gt;0,Stock[[#This Row],[NGÀY BÁN]]-Stock[[#This Row],[NGÀY MUA]]+1,IF(Stock[[#This Row],[NGÀY MUA]]=0,0,TODAY()-Stock[[#This Row],[NGÀY MUA]]+1))</f>
        <v>0</v>
      </c>
      <c r="AA172" s="123" t="str">
        <f>IFERROR(Stock[[#This Row],[CỔ TỨC TIỀN MẶT]]+Stock[[#This Row],[LÃI/(LỖ) TỪ BÁN CK
(auto-fill)]],"")</f>
        <v/>
      </c>
      <c r="AB1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2" s="79"/>
      <c r="AE172" s="147" t="str">
        <f>IF(Stock[[#This Row],[TRẠNG THÁI
(auto-fill)]]="NẮM GIỮ",Stock[[#This Row],[GIÁ THỊ TRƯỜNG]]-Stock[[#This Row],[GIÁ MUA]],"")</f>
        <v/>
      </c>
      <c r="AF172" s="150" t="str">
        <f>IFERROR(Stock[[#This Row],[TĂNG/
(GIẢM )]]/Stock[[#This Row],[GIÁ MUA]],"")</f>
        <v/>
      </c>
      <c r="AG172" s="114" t="str">
        <f>IF(Stock[[#This Row],[GIÁ THỊ TRƯỜNG]]&gt;0,Stock[[#This Row],[GIÁ THỊ TRƯỜNG]]*Stock[[#This Row],[SỐ LƯỢNG CÒN LẠI
(auto-fill)]],"")</f>
        <v/>
      </c>
    </row>
    <row r="173" spans="2:33">
      <c r="B173" s="109" t="str">
        <f>IF(AND(Stock[[#This Row],[SỐ LƯỢNG MUA]]&gt;0,Stock[[#This Row],[SỐ LƯỢNG CÒN LẠI
(auto-fill)]]=0),"BÁN",
IF(AND(Stock[[#This Row],[SỐ LƯỢNG MUA]]&gt;0,Stock[[#This Row],[SỐ LƯỢNG CÒN LẠI
(auto-fill)]]&gt;0),"NẮM GIỮ",""))</f>
        <v/>
      </c>
      <c r="C173" s="110">
        <f t="shared" si="2"/>
        <v>160</v>
      </c>
      <c r="D173" s="75"/>
      <c r="E173" s="76"/>
      <c r="F173" s="168"/>
      <c r="G173" s="79"/>
      <c r="H173" s="80"/>
      <c r="I173" s="114" t="str">
        <f>IF(Stock[[#This Row],[SỐ LƯỢNG MUA]]&gt;0,Stock[[#This Row],[GIÁ MUA]]*Stock[[#This Row],[SỐ LƯỢNG MUA]]*$D$11,"")</f>
        <v/>
      </c>
      <c r="J173" s="87"/>
      <c r="K173" s="88"/>
      <c r="L173" s="116" t="str">
        <f>IF(Stock[[#This Row],[SỐ LƯỢNG MUA]]&gt;0,Stock[[#This Row],[GIÁ MUA]]*(1+Stock[[#This Row],[% TĂNG KỲ VỌNG_1]]),"")</f>
        <v/>
      </c>
      <c r="M173" s="88"/>
      <c r="N173" s="116" t="str">
        <f>IF(Stock[[#This Row],[SỐ LƯỢNG MUA]]&gt;0,Stock[[#This Row],[GIÁ MUA]]*(1+Stock[[#This Row],[% TĂNG KỲ VỌNG_2]]),"")</f>
        <v/>
      </c>
      <c r="O173" s="88"/>
      <c r="P173" s="116" t="str">
        <f>IF(Stock[[#This Row],[SỐ LƯỢNG MUA]]&gt;0,Stock[[#This Row],[GIÁ MUA]]*(1+Stock[[#This Row],[% GIẢM ĐỂ CẮT LỖ]]),"")</f>
        <v/>
      </c>
      <c r="Q173" s="103"/>
      <c r="R173" s="117" t="str">
        <f>IF(Stock[[#This Row],[CỔ TỨC TIỀN MẶT]]&gt;0,Stock[[#This Row],[CỔ TỨC TIỀN MẶT]]/(Stock[[#This Row],[GIÁ MUA]]*Stock[[#This Row],[SỐ LƯỢNG MUA]]),"")</f>
        <v/>
      </c>
      <c r="S173" s="103"/>
      <c r="T173" s="75"/>
      <c r="U173" s="93"/>
      <c r="V173" s="94"/>
      <c r="W173" s="120" t="str">
        <f>IF(Stock[[#This Row],[SỐ LƯỢNG BÁN]]&gt;0,Stock[[#This Row],[GIÁ BÁN]]*Stock[[#This Row],[SỐ LƯỢNG BÁN]]*$D$11+Stock[[#This Row],[GIÁ BÁN]]*Stock[[#This Row],[SỐ LƯỢNG BÁN]]*$D$12,"")</f>
        <v/>
      </c>
      <c r="X173" s="120">
        <f>Stock[[#This Row],[SỐ LƯỢNG MUA]]+Stock[[#This Row],[CỔ TỨC BẰNG CỔ PHIẾU]]-Stock[[#This Row],[SỐ LƯỢNG BÁN]]</f>
        <v>0</v>
      </c>
      <c r="Y1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 s="120">
        <f ca="1">IF(Stock[[#This Row],[NGÀY BÁN]]&gt;0,Stock[[#This Row],[NGÀY BÁN]]-Stock[[#This Row],[NGÀY MUA]]+1,IF(Stock[[#This Row],[NGÀY MUA]]=0,0,TODAY()-Stock[[#This Row],[NGÀY MUA]]+1))</f>
        <v>0</v>
      </c>
      <c r="AA173" s="123" t="str">
        <f>IFERROR(Stock[[#This Row],[CỔ TỨC TIỀN MẶT]]+Stock[[#This Row],[LÃI/(LỖ) TỪ BÁN CK
(auto-fill)]],"")</f>
        <v/>
      </c>
      <c r="AB1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3" s="79"/>
      <c r="AE173" s="147" t="str">
        <f>IF(Stock[[#This Row],[TRẠNG THÁI
(auto-fill)]]="NẮM GIỮ",Stock[[#This Row],[GIÁ THỊ TRƯỜNG]]-Stock[[#This Row],[GIÁ MUA]],"")</f>
        <v/>
      </c>
      <c r="AF173" s="150" t="str">
        <f>IFERROR(Stock[[#This Row],[TĂNG/
(GIẢM )]]/Stock[[#This Row],[GIÁ MUA]],"")</f>
        <v/>
      </c>
      <c r="AG173" s="114" t="str">
        <f>IF(Stock[[#This Row],[GIÁ THỊ TRƯỜNG]]&gt;0,Stock[[#This Row],[GIÁ THỊ TRƯỜNG]]*Stock[[#This Row],[SỐ LƯỢNG CÒN LẠI
(auto-fill)]],"")</f>
        <v/>
      </c>
    </row>
    <row r="174" spans="2:33">
      <c r="B174" s="109" t="str">
        <f>IF(AND(Stock[[#This Row],[SỐ LƯỢNG MUA]]&gt;0,Stock[[#This Row],[SỐ LƯỢNG CÒN LẠI
(auto-fill)]]=0),"BÁN",
IF(AND(Stock[[#This Row],[SỐ LƯỢNG MUA]]&gt;0,Stock[[#This Row],[SỐ LƯỢNG CÒN LẠI
(auto-fill)]]&gt;0),"NẮM GIỮ",""))</f>
        <v/>
      </c>
      <c r="C174" s="110">
        <f t="shared" si="2"/>
        <v>161</v>
      </c>
      <c r="D174" s="75"/>
      <c r="E174" s="76"/>
      <c r="F174" s="168"/>
      <c r="G174" s="79"/>
      <c r="H174" s="80"/>
      <c r="I174" s="114" t="str">
        <f>IF(Stock[[#This Row],[SỐ LƯỢNG MUA]]&gt;0,Stock[[#This Row],[GIÁ MUA]]*Stock[[#This Row],[SỐ LƯỢNG MUA]]*$D$11,"")</f>
        <v/>
      </c>
      <c r="J174" s="87"/>
      <c r="K174" s="88"/>
      <c r="L174" s="116" t="str">
        <f>IF(Stock[[#This Row],[SỐ LƯỢNG MUA]]&gt;0,Stock[[#This Row],[GIÁ MUA]]*(1+Stock[[#This Row],[% TĂNG KỲ VỌNG_1]]),"")</f>
        <v/>
      </c>
      <c r="M174" s="88"/>
      <c r="N174" s="116" t="str">
        <f>IF(Stock[[#This Row],[SỐ LƯỢNG MUA]]&gt;0,Stock[[#This Row],[GIÁ MUA]]*(1+Stock[[#This Row],[% TĂNG KỲ VỌNG_2]]),"")</f>
        <v/>
      </c>
      <c r="O174" s="88"/>
      <c r="P174" s="116" t="str">
        <f>IF(Stock[[#This Row],[SỐ LƯỢNG MUA]]&gt;0,Stock[[#This Row],[GIÁ MUA]]*(1+Stock[[#This Row],[% GIẢM ĐỂ CẮT LỖ]]),"")</f>
        <v/>
      </c>
      <c r="Q174" s="103"/>
      <c r="R174" s="117" t="str">
        <f>IF(Stock[[#This Row],[CỔ TỨC TIỀN MẶT]]&gt;0,Stock[[#This Row],[CỔ TỨC TIỀN MẶT]]/(Stock[[#This Row],[GIÁ MUA]]*Stock[[#This Row],[SỐ LƯỢNG MUA]]),"")</f>
        <v/>
      </c>
      <c r="S174" s="103"/>
      <c r="T174" s="75"/>
      <c r="U174" s="93"/>
      <c r="V174" s="94"/>
      <c r="W174" s="120" t="str">
        <f>IF(Stock[[#This Row],[SỐ LƯỢNG BÁN]]&gt;0,Stock[[#This Row],[GIÁ BÁN]]*Stock[[#This Row],[SỐ LƯỢNG BÁN]]*$D$11+Stock[[#This Row],[GIÁ BÁN]]*Stock[[#This Row],[SỐ LƯỢNG BÁN]]*$D$12,"")</f>
        <v/>
      </c>
      <c r="X174" s="120">
        <f>Stock[[#This Row],[SỐ LƯỢNG MUA]]+Stock[[#This Row],[CỔ TỨC BẰNG CỔ PHIẾU]]-Stock[[#This Row],[SỐ LƯỢNG BÁN]]</f>
        <v>0</v>
      </c>
      <c r="Y1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 s="120">
        <f ca="1">IF(Stock[[#This Row],[NGÀY BÁN]]&gt;0,Stock[[#This Row],[NGÀY BÁN]]-Stock[[#This Row],[NGÀY MUA]]+1,IF(Stock[[#This Row],[NGÀY MUA]]=0,0,TODAY()-Stock[[#This Row],[NGÀY MUA]]+1))</f>
        <v>0</v>
      </c>
      <c r="AA174" s="123" t="str">
        <f>IFERROR(Stock[[#This Row],[CỔ TỨC TIỀN MẶT]]+Stock[[#This Row],[LÃI/(LỖ) TỪ BÁN CK
(auto-fill)]],"")</f>
        <v/>
      </c>
      <c r="AB1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4" s="79"/>
      <c r="AE174" s="147" t="str">
        <f>IF(Stock[[#This Row],[TRẠNG THÁI
(auto-fill)]]="NẮM GIỮ",Stock[[#This Row],[GIÁ THỊ TRƯỜNG]]-Stock[[#This Row],[GIÁ MUA]],"")</f>
        <v/>
      </c>
      <c r="AF174" s="150" t="str">
        <f>IFERROR(Stock[[#This Row],[TĂNG/
(GIẢM )]]/Stock[[#This Row],[GIÁ MUA]],"")</f>
        <v/>
      </c>
      <c r="AG174" s="114" t="str">
        <f>IF(Stock[[#This Row],[GIÁ THỊ TRƯỜNG]]&gt;0,Stock[[#This Row],[GIÁ THỊ TRƯỜNG]]*Stock[[#This Row],[SỐ LƯỢNG CÒN LẠI
(auto-fill)]],"")</f>
        <v/>
      </c>
    </row>
    <row r="175" spans="2:33">
      <c r="B175" s="109" t="str">
        <f>IF(AND(Stock[[#This Row],[SỐ LƯỢNG MUA]]&gt;0,Stock[[#This Row],[SỐ LƯỢNG CÒN LẠI
(auto-fill)]]=0),"BÁN",
IF(AND(Stock[[#This Row],[SỐ LƯỢNG MUA]]&gt;0,Stock[[#This Row],[SỐ LƯỢNG CÒN LẠI
(auto-fill)]]&gt;0),"NẮM GIỮ",""))</f>
        <v/>
      </c>
      <c r="C175" s="110">
        <f t="shared" si="2"/>
        <v>162</v>
      </c>
      <c r="D175" s="75"/>
      <c r="E175" s="76"/>
      <c r="F175" s="168"/>
      <c r="G175" s="79"/>
      <c r="H175" s="80"/>
      <c r="I175" s="114" t="str">
        <f>IF(Stock[[#This Row],[SỐ LƯỢNG MUA]]&gt;0,Stock[[#This Row],[GIÁ MUA]]*Stock[[#This Row],[SỐ LƯỢNG MUA]]*$D$11,"")</f>
        <v/>
      </c>
      <c r="J175" s="87"/>
      <c r="K175" s="88"/>
      <c r="L175" s="116" t="str">
        <f>IF(Stock[[#This Row],[SỐ LƯỢNG MUA]]&gt;0,Stock[[#This Row],[GIÁ MUA]]*(1+Stock[[#This Row],[% TĂNG KỲ VỌNG_1]]),"")</f>
        <v/>
      </c>
      <c r="M175" s="88"/>
      <c r="N175" s="116" t="str">
        <f>IF(Stock[[#This Row],[SỐ LƯỢNG MUA]]&gt;0,Stock[[#This Row],[GIÁ MUA]]*(1+Stock[[#This Row],[% TĂNG KỲ VỌNG_2]]),"")</f>
        <v/>
      </c>
      <c r="O175" s="88"/>
      <c r="P175" s="116" t="str">
        <f>IF(Stock[[#This Row],[SỐ LƯỢNG MUA]]&gt;0,Stock[[#This Row],[GIÁ MUA]]*(1+Stock[[#This Row],[% GIẢM ĐỂ CẮT LỖ]]),"")</f>
        <v/>
      </c>
      <c r="Q175" s="103"/>
      <c r="R175" s="117" t="str">
        <f>IF(Stock[[#This Row],[CỔ TỨC TIỀN MẶT]]&gt;0,Stock[[#This Row],[CỔ TỨC TIỀN MẶT]]/(Stock[[#This Row],[GIÁ MUA]]*Stock[[#This Row],[SỐ LƯỢNG MUA]]),"")</f>
        <v/>
      </c>
      <c r="S175" s="103"/>
      <c r="T175" s="75"/>
      <c r="U175" s="93"/>
      <c r="V175" s="94"/>
      <c r="W175" s="120" t="str">
        <f>IF(Stock[[#This Row],[SỐ LƯỢNG BÁN]]&gt;0,Stock[[#This Row],[GIÁ BÁN]]*Stock[[#This Row],[SỐ LƯỢNG BÁN]]*$D$11+Stock[[#This Row],[GIÁ BÁN]]*Stock[[#This Row],[SỐ LƯỢNG BÁN]]*$D$12,"")</f>
        <v/>
      </c>
      <c r="X175" s="120">
        <f>Stock[[#This Row],[SỐ LƯỢNG MUA]]+Stock[[#This Row],[CỔ TỨC BẰNG CỔ PHIẾU]]-Stock[[#This Row],[SỐ LƯỢNG BÁN]]</f>
        <v>0</v>
      </c>
      <c r="Y1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 s="120">
        <f ca="1">IF(Stock[[#This Row],[NGÀY BÁN]]&gt;0,Stock[[#This Row],[NGÀY BÁN]]-Stock[[#This Row],[NGÀY MUA]]+1,IF(Stock[[#This Row],[NGÀY MUA]]=0,0,TODAY()-Stock[[#This Row],[NGÀY MUA]]+1))</f>
        <v>0</v>
      </c>
      <c r="AA175" s="123" t="str">
        <f>IFERROR(Stock[[#This Row],[CỔ TỨC TIỀN MẶT]]+Stock[[#This Row],[LÃI/(LỖ) TỪ BÁN CK
(auto-fill)]],"")</f>
        <v/>
      </c>
      <c r="AB1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5" s="79"/>
      <c r="AE175" s="147" t="str">
        <f>IF(Stock[[#This Row],[TRẠNG THÁI
(auto-fill)]]="NẮM GIỮ",Stock[[#This Row],[GIÁ THỊ TRƯỜNG]]-Stock[[#This Row],[GIÁ MUA]],"")</f>
        <v/>
      </c>
      <c r="AF175" s="150" t="str">
        <f>IFERROR(Stock[[#This Row],[TĂNG/
(GIẢM )]]/Stock[[#This Row],[GIÁ MUA]],"")</f>
        <v/>
      </c>
      <c r="AG175" s="114" t="str">
        <f>IF(Stock[[#This Row],[GIÁ THỊ TRƯỜNG]]&gt;0,Stock[[#This Row],[GIÁ THỊ TRƯỜNG]]*Stock[[#This Row],[SỐ LƯỢNG CÒN LẠI
(auto-fill)]],"")</f>
        <v/>
      </c>
    </row>
    <row r="176" spans="2:33">
      <c r="B176" s="109" t="str">
        <f>IF(AND(Stock[[#This Row],[SỐ LƯỢNG MUA]]&gt;0,Stock[[#This Row],[SỐ LƯỢNG CÒN LẠI
(auto-fill)]]=0),"BÁN",
IF(AND(Stock[[#This Row],[SỐ LƯỢNG MUA]]&gt;0,Stock[[#This Row],[SỐ LƯỢNG CÒN LẠI
(auto-fill)]]&gt;0),"NẮM GIỮ",""))</f>
        <v/>
      </c>
      <c r="C176" s="110">
        <f t="shared" si="2"/>
        <v>163</v>
      </c>
      <c r="D176" s="75"/>
      <c r="E176" s="76"/>
      <c r="F176" s="168"/>
      <c r="G176" s="79"/>
      <c r="H176" s="80"/>
      <c r="I176" s="114" t="str">
        <f>IF(Stock[[#This Row],[SỐ LƯỢNG MUA]]&gt;0,Stock[[#This Row],[GIÁ MUA]]*Stock[[#This Row],[SỐ LƯỢNG MUA]]*$D$11,"")</f>
        <v/>
      </c>
      <c r="J176" s="87"/>
      <c r="K176" s="88"/>
      <c r="L176" s="116" t="str">
        <f>IF(Stock[[#This Row],[SỐ LƯỢNG MUA]]&gt;0,Stock[[#This Row],[GIÁ MUA]]*(1+Stock[[#This Row],[% TĂNG KỲ VỌNG_1]]),"")</f>
        <v/>
      </c>
      <c r="M176" s="88"/>
      <c r="N176" s="116" t="str">
        <f>IF(Stock[[#This Row],[SỐ LƯỢNG MUA]]&gt;0,Stock[[#This Row],[GIÁ MUA]]*(1+Stock[[#This Row],[% TĂNG KỲ VỌNG_2]]),"")</f>
        <v/>
      </c>
      <c r="O176" s="88"/>
      <c r="P176" s="116" t="str">
        <f>IF(Stock[[#This Row],[SỐ LƯỢNG MUA]]&gt;0,Stock[[#This Row],[GIÁ MUA]]*(1+Stock[[#This Row],[% GIẢM ĐỂ CẮT LỖ]]),"")</f>
        <v/>
      </c>
      <c r="Q176" s="103"/>
      <c r="R176" s="117" t="str">
        <f>IF(Stock[[#This Row],[CỔ TỨC TIỀN MẶT]]&gt;0,Stock[[#This Row],[CỔ TỨC TIỀN MẶT]]/(Stock[[#This Row],[GIÁ MUA]]*Stock[[#This Row],[SỐ LƯỢNG MUA]]),"")</f>
        <v/>
      </c>
      <c r="S176" s="103"/>
      <c r="T176" s="75"/>
      <c r="U176" s="93"/>
      <c r="V176" s="94"/>
      <c r="W176" s="120" t="str">
        <f>IF(Stock[[#This Row],[SỐ LƯỢNG BÁN]]&gt;0,Stock[[#This Row],[GIÁ BÁN]]*Stock[[#This Row],[SỐ LƯỢNG BÁN]]*$D$11+Stock[[#This Row],[GIÁ BÁN]]*Stock[[#This Row],[SỐ LƯỢNG BÁN]]*$D$12,"")</f>
        <v/>
      </c>
      <c r="X176" s="120">
        <f>Stock[[#This Row],[SỐ LƯỢNG MUA]]+Stock[[#This Row],[CỔ TỨC BẰNG CỔ PHIẾU]]-Stock[[#This Row],[SỐ LƯỢNG BÁN]]</f>
        <v>0</v>
      </c>
      <c r="Y1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 s="120">
        <f ca="1">IF(Stock[[#This Row],[NGÀY BÁN]]&gt;0,Stock[[#This Row],[NGÀY BÁN]]-Stock[[#This Row],[NGÀY MUA]]+1,IF(Stock[[#This Row],[NGÀY MUA]]=0,0,TODAY()-Stock[[#This Row],[NGÀY MUA]]+1))</f>
        <v>0</v>
      </c>
      <c r="AA176" s="123" t="str">
        <f>IFERROR(Stock[[#This Row],[CỔ TỨC TIỀN MẶT]]+Stock[[#This Row],[LÃI/(LỖ) TỪ BÁN CK
(auto-fill)]],"")</f>
        <v/>
      </c>
      <c r="AB1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6" s="79"/>
      <c r="AE176" s="147" t="str">
        <f>IF(Stock[[#This Row],[TRẠNG THÁI
(auto-fill)]]="NẮM GIỮ",Stock[[#This Row],[GIÁ THỊ TRƯỜNG]]-Stock[[#This Row],[GIÁ MUA]],"")</f>
        <v/>
      </c>
      <c r="AF176" s="150" t="str">
        <f>IFERROR(Stock[[#This Row],[TĂNG/
(GIẢM )]]/Stock[[#This Row],[GIÁ MUA]],"")</f>
        <v/>
      </c>
      <c r="AG176" s="114" t="str">
        <f>IF(Stock[[#This Row],[GIÁ THỊ TRƯỜNG]]&gt;0,Stock[[#This Row],[GIÁ THỊ TRƯỜNG]]*Stock[[#This Row],[SỐ LƯỢNG CÒN LẠI
(auto-fill)]],"")</f>
        <v/>
      </c>
    </row>
    <row r="177" spans="2:33">
      <c r="B177" s="109" t="str">
        <f>IF(AND(Stock[[#This Row],[SỐ LƯỢNG MUA]]&gt;0,Stock[[#This Row],[SỐ LƯỢNG CÒN LẠI
(auto-fill)]]=0),"BÁN",
IF(AND(Stock[[#This Row],[SỐ LƯỢNG MUA]]&gt;0,Stock[[#This Row],[SỐ LƯỢNG CÒN LẠI
(auto-fill)]]&gt;0),"NẮM GIỮ",""))</f>
        <v/>
      </c>
      <c r="C177" s="110">
        <f t="shared" si="2"/>
        <v>164</v>
      </c>
      <c r="D177" s="75"/>
      <c r="E177" s="76"/>
      <c r="F177" s="168"/>
      <c r="G177" s="79"/>
      <c r="H177" s="80"/>
      <c r="I177" s="114" t="str">
        <f>IF(Stock[[#This Row],[SỐ LƯỢNG MUA]]&gt;0,Stock[[#This Row],[GIÁ MUA]]*Stock[[#This Row],[SỐ LƯỢNG MUA]]*$D$11,"")</f>
        <v/>
      </c>
      <c r="J177" s="87"/>
      <c r="K177" s="88"/>
      <c r="L177" s="116" t="str">
        <f>IF(Stock[[#This Row],[SỐ LƯỢNG MUA]]&gt;0,Stock[[#This Row],[GIÁ MUA]]*(1+Stock[[#This Row],[% TĂNG KỲ VỌNG_1]]),"")</f>
        <v/>
      </c>
      <c r="M177" s="88"/>
      <c r="N177" s="116" t="str">
        <f>IF(Stock[[#This Row],[SỐ LƯỢNG MUA]]&gt;0,Stock[[#This Row],[GIÁ MUA]]*(1+Stock[[#This Row],[% TĂNG KỲ VỌNG_2]]),"")</f>
        <v/>
      </c>
      <c r="O177" s="88"/>
      <c r="P177" s="116" t="str">
        <f>IF(Stock[[#This Row],[SỐ LƯỢNG MUA]]&gt;0,Stock[[#This Row],[GIÁ MUA]]*(1+Stock[[#This Row],[% GIẢM ĐỂ CẮT LỖ]]),"")</f>
        <v/>
      </c>
      <c r="Q177" s="103"/>
      <c r="R177" s="117" t="str">
        <f>IF(Stock[[#This Row],[CỔ TỨC TIỀN MẶT]]&gt;0,Stock[[#This Row],[CỔ TỨC TIỀN MẶT]]/(Stock[[#This Row],[GIÁ MUA]]*Stock[[#This Row],[SỐ LƯỢNG MUA]]),"")</f>
        <v/>
      </c>
      <c r="S177" s="103"/>
      <c r="T177" s="75"/>
      <c r="U177" s="93"/>
      <c r="V177" s="94"/>
      <c r="W177" s="120" t="str">
        <f>IF(Stock[[#This Row],[SỐ LƯỢNG BÁN]]&gt;0,Stock[[#This Row],[GIÁ BÁN]]*Stock[[#This Row],[SỐ LƯỢNG BÁN]]*$D$11+Stock[[#This Row],[GIÁ BÁN]]*Stock[[#This Row],[SỐ LƯỢNG BÁN]]*$D$12,"")</f>
        <v/>
      </c>
      <c r="X177" s="120">
        <f>Stock[[#This Row],[SỐ LƯỢNG MUA]]+Stock[[#This Row],[CỔ TỨC BẰNG CỔ PHIẾU]]-Stock[[#This Row],[SỐ LƯỢNG BÁN]]</f>
        <v>0</v>
      </c>
      <c r="Y1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 s="120">
        <f ca="1">IF(Stock[[#This Row],[NGÀY BÁN]]&gt;0,Stock[[#This Row],[NGÀY BÁN]]-Stock[[#This Row],[NGÀY MUA]]+1,IF(Stock[[#This Row],[NGÀY MUA]]=0,0,TODAY()-Stock[[#This Row],[NGÀY MUA]]+1))</f>
        <v>0</v>
      </c>
      <c r="AA177" s="123" t="str">
        <f>IFERROR(Stock[[#This Row],[CỔ TỨC TIỀN MẶT]]+Stock[[#This Row],[LÃI/(LỖ) TỪ BÁN CK
(auto-fill)]],"")</f>
        <v/>
      </c>
      <c r="AB1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7" s="79"/>
      <c r="AE177" s="147" t="str">
        <f>IF(Stock[[#This Row],[TRẠNG THÁI
(auto-fill)]]="NẮM GIỮ",Stock[[#This Row],[GIÁ THỊ TRƯỜNG]]-Stock[[#This Row],[GIÁ MUA]],"")</f>
        <v/>
      </c>
      <c r="AF177" s="150" t="str">
        <f>IFERROR(Stock[[#This Row],[TĂNG/
(GIẢM )]]/Stock[[#This Row],[GIÁ MUA]],"")</f>
        <v/>
      </c>
      <c r="AG177" s="114" t="str">
        <f>IF(Stock[[#This Row],[GIÁ THỊ TRƯỜNG]]&gt;0,Stock[[#This Row],[GIÁ THỊ TRƯỜNG]]*Stock[[#This Row],[SỐ LƯỢNG CÒN LẠI
(auto-fill)]],"")</f>
        <v/>
      </c>
    </row>
    <row r="178" spans="2:33">
      <c r="B178" s="109" t="str">
        <f>IF(AND(Stock[[#This Row],[SỐ LƯỢNG MUA]]&gt;0,Stock[[#This Row],[SỐ LƯỢNG CÒN LẠI
(auto-fill)]]=0),"BÁN",
IF(AND(Stock[[#This Row],[SỐ LƯỢNG MUA]]&gt;0,Stock[[#This Row],[SỐ LƯỢNG CÒN LẠI
(auto-fill)]]&gt;0),"NẮM GIỮ",""))</f>
        <v/>
      </c>
      <c r="C178" s="110">
        <f t="shared" si="2"/>
        <v>165</v>
      </c>
      <c r="D178" s="75"/>
      <c r="E178" s="76"/>
      <c r="F178" s="168"/>
      <c r="G178" s="79"/>
      <c r="H178" s="80"/>
      <c r="I178" s="114" t="str">
        <f>IF(Stock[[#This Row],[SỐ LƯỢNG MUA]]&gt;0,Stock[[#This Row],[GIÁ MUA]]*Stock[[#This Row],[SỐ LƯỢNG MUA]]*$D$11,"")</f>
        <v/>
      </c>
      <c r="J178" s="87"/>
      <c r="K178" s="88"/>
      <c r="L178" s="116" t="str">
        <f>IF(Stock[[#This Row],[SỐ LƯỢNG MUA]]&gt;0,Stock[[#This Row],[GIÁ MUA]]*(1+Stock[[#This Row],[% TĂNG KỲ VỌNG_1]]),"")</f>
        <v/>
      </c>
      <c r="M178" s="88"/>
      <c r="N178" s="116" t="str">
        <f>IF(Stock[[#This Row],[SỐ LƯỢNG MUA]]&gt;0,Stock[[#This Row],[GIÁ MUA]]*(1+Stock[[#This Row],[% TĂNG KỲ VỌNG_2]]),"")</f>
        <v/>
      </c>
      <c r="O178" s="88"/>
      <c r="P178" s="116" t="str">
        <f>IF(Stock[[#This Row],[SỐ LƯỢNG MUA]]&gt;0,Stock[[#This Row],[GIÁ MUA]]*(1+Stock[[#This Row],[% GIẢM ĐỂ CẮT LỖ]]),"")</f>
        <v/>
      </c>
      <c r="Q178" s="103"/>
      <c r="R178" s="117" t="str">
        <f>IF(Stock[[#This Row],[CỔ TỨC TIỀN MẶT]]&gt;0,Stock[[#This Row],[CỔ TỨC TIỀN MẶT]]/(Stock[[#This Row],[GIÁ MUA]]*Stock[[#This Row],[SỐ LƯỢNG MUA]]),"")</f>
        <v/>
      </c>
      <c r="S178" s="103"/>
      <c r="T178" s="75"/>
      <c r="U178" s="93"/>
      <c r="V178" s="94"/>
      <c r="W178" s="120" t="str">
        <f>IF(Stock[[#This Row],[SỐ LƯỢNG BÁN]]&gt;0,Stock[[#This Row],[GIÁ BÁN]]*Stock[[#This Row],[SỐ LƯỢNG BÁN]]*$D$11+Stock[[#This Row],[GIÁ BÁN]]*Stock[[#This Row],[SỐ LƯỢNG BÁN]]*$D$12,"")</f>
        <v/>
      </c>
      <c r="X178" s="120">
        <f>Stock[[#This Row],[SỐ LƯỢNG MUA]]+Stock[[#This Row],[CỔ TỨC BẰNG CỔ PHIẾU]]-Stock[[#This Row],[SỐ LƯỢNG BÁN]]</f>
        <v>0</v>
      </c>
      <c r="Y1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 s="120">
        <f ca="1">IF(Stock[[#This Row],[NGÀY BÁN]]&gt;0,Stock[[#This Row],[NGÀY BÁN]]-Stock[[#This Row],[NGÀY MUA]]+1,IF(Stock[[#This Row],[NGÀY MUA]]=0,0,TODAY()-Stock[[#This Row],[NGÀY MUA]]+1))</f>
        <v>0</v>
      </c>
      <c r="AA178" s="123" t="str">
        <f>IFERROR(Stock[[#This Row],[CỔ TỨC TIỀN MẶT]]+Stock[[#This Row],[LÃI/(LỖ) TỪ BÁN CK
(auto-fill)]],"")</f>
        <v/>
      </c>
      <c r="AB1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8" s="79"/>
      <c r="AE178" s="147" t="str">
        <f>IF(Stock[[#This Row],[TRẠNG THÁI
(auto-fill)]]="NẮM GIỮ",Stock[[#This Row],[GIÁ THỊ TRƯỜNG]]-Stock[[#This Row],[GIÁ MUA]],"")</f>
        <v/>
      </c>
      <c r="AF178" s="150" t="str">
        <f>IFERROR(Stock[[#This Row],[TĂNG/
(GIẢM )]]/Stock[[#This Row],[GIÁ MUA]],"")</f>
        <v/>
      </c>
      <c r="AG178" s="114" t="str">
        <f>IF(Stock[[#This Row],[GIÁ THỊ TRƯỜNG]]&gt;0,Stock[[#This Row],[GIÁ THỊ TRƯỜNG]]*Stock[[#This Row],[SỐ LƯỢNG CÒN LẠI
(auto-fill)]],"")</f>
        <v/>
      </c>
    </row>
    <row r="179" spans="2:33">
      <c r="B179" s="109" t="str">
        <f>IF(AND(Stock[[#This Row],[SỐ LƯỢNG MUA]]&gt;0,Stock[[#This Row],[SỐ LƯỢNG CÒN LẠI
(auto-fill)]]=0),"BÁN",
IF(AND(Stock[[#This Row],[SỐ LƯỢNG MUA]]&gt;0,Stock[[#This Row],[SỐ LƯỢNG CÒN LẠI
(auto-fill)]]&gt;0),"NẮM GIỮ",""))</f>
        <v/>
      </c>
      <c r="C179" s="110">
        <f t="shared" si="2"/>
        <v>166</v>
      </c>
      <c r="D179" s="75"/>
      <c r="E179" s="76"/>
      <c r="F179" s="168"/>
      <c r="G179" s="79"/>
      <c r="H179" s="80"/>
      <c r="I179" s="114" t="str">
        <f>IF(Stock[[#This Row],[SỐ LƯỢNG MUA]]&gt;0,Stock[[#This Row],[GIÁ MUA]]*Stock[[#This Row],[SỐ LƯỢNG MUA]]*$D$11,"")</f>
        <v/>
      </c>
      <c r="J179" s="87"/>
      <c r="K179" s="88"/>
      <c r="L179" s="116" t="str">
        <f>IF(Stock[[#This Row],[SỐ LƯỢNG MUA]]&gt;0,Stock[[#This Row],[GIÁ MUA]]*(1+Stock[[#This Row],[% TĂNG KỲ VỌNG_1]]),"")</f>
        <v/>
      </c>
      <c r="M179" s="88"/>
      <c r="N179" s="116" t="str">
        <f>IF(Stock[[#This Row],[SỐ LƯỢNG MUA]]&gt;0,Stock[[#This Row],[GIÁ MUA]]*(1+Stock[[#This Row],[% TĂNG KỲ VỌNG_2]]),"")</f>
        <v/>
      </c>
      <c r="O179" s="88"/>
      <c r="P179" s="116" t="str">
        <f>IF(Stock[[#This Row],[SỐ LƯỢNG MUA]]&gt;0,Stock[[#This Row],[GIÁ MUA]]*(1+Stock[[#This Row],[% GIẢM ĐỂ CẮT LỖ]]),"")</f>
        <v/>
      </c>
      <c r="Q179" s="103"/>
      <c r="R179" s="117" t="str">
        <f>IF(Stock[[#This Row],[CỔ TỨC TIỀN MẶT]]&gt;0,Stock[[#This Row],[CỔ TỨC TIỀN MẶT]]/(Stock[[#This Row],[GIÁ MUA]]*Stock[[#This Row],[SỐ LƯỢNG MUA]]),"")</f>
        <v/>
      </c>
      <c r="S179" s="103"/>
      <c r="T179" s="75"/>
      <c r="U179" s="93"/>
      <c r="V179" s="94"/>
      <c r="W179" s="120" t="str">
        <f>IF(Stock[[#This Row],[SỐ LƯỢNG BÁN]]&gt;0,Stock[[#This Row],[GIÁ BÁN]]*Stock[[#This Row],[SỐ LƯỢNG BÁN]]*$D$11+Stock[[#This Row],[GIÁ BÁN]]*Stock[[#This Row],[SỐ LƯỢNG BÁN]]*$D$12,"")</f>
        <v/>
      </c>
      <c r="X179" s="120">
        <f>Stock[[#This Row],[SỐ LƯỢNG MUA]]+Stock[[#This Row],[CỔ TỨC BẰNG CỔ PHIẾU]]-Stock[[#This Row],[SỐ LƯỢNG BÁN]]</f>
        <v>0</v>
      </c>
      <c r="Y1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 s="120">
        <f ca="1">IF(Stock[[#This Row],[NGÀY BÁN]]&gt;0,Stock[[#This Row],[NGÀY BÁN]]-Stock[[#This Row],[NGÀY MUA]]+1,IF(Stock[[#This Row],[NGÀY MUA]]=0,0,TODAY()-Stock[[#This Row],[NGÀY MUA]]+1))</f>
        <v>0</v>
      </c>
      <c r="AA179" s="123" t="str">
        <f>IFERROR(Stock[[#This Row],[CỔ TỨC TIỀN MẶT]]+Stock[[#This Row],[LÃI/(LỖ) TỪ BÁN CK
(auto-fill)]],"")</f>
        <v/>
      </c>
      <c r="AB1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79" s="79"/>
      <c r="AE179" s="147" t="str">
        <f>IF(Stock[[#This Row],[TRẠNG THÁI
(auto-fill)]]="NẮM GIỮ",Stock[[#This Row],[GIÁ THỊ TRƯỜNG]]-Stock[[#This Row],[GIÁ MUA]],"")</f>
        <v/>
      </c>
      <c r="AF179" s="150" t="str">
        <f>IFERROR(Stock[[#This Row],[TĂNG/
(GIẢM )]]/Stock[[#This Row],[GIÁ MUA]],"")</f>
        <v/>
      </c>
      <c r="AG179" s="114" t="str">
        <f>IF(Stock[[#This Row],[GIÁ THỊ TRƯỜNG]]&gt;0,Stock[[#This Row],[GIÁ THỊ TRƯỜNG]]*Stock[[#This Row],[SỐ LƯỢNG CÒN LẠI
(auto-fill)]],"")</f>
        <v/>
      </c>
    </row>
    <row r="180" spans="2:33">
      <c r="B180" s="109" t="str">
        <f>IF(AND(Stock[[#This Row],[SỐ LƯỢNG MUA]]&gt;0,Stock[[#This Row],[SỐ LƯỢNG CÒN LẠI
(auto-fill)]]=0),"BÁN",
IF(AND(Stock[[#This Row],[SỐ LƯỢNG MUA]]&gt;0,Stock[[#This Row],[SỐ LƯỢNG CÒN LẠI
(auto-fill)]]&gt;0),"NẮM GIỮ",""))</f>
        <v/>
      </c>
      <c r="C180" s="110">
        <f t="shared" si="2"/>
        <v>167</v>
      </c>
      <c r="D180" s="75"/>
      <c r="E180" s="76"/>
      <c r="F180" s="168"/>
      <c r="G180" s="79"/>
      <c r="H180" s="80"/>
      <c r="I180" s="114" t="str">
        <f>IF(Stock[[#This Row],[SỐ LƯỢNG MUA]]&gt;0,Stock[[#This Row],[GIÁ MUA]]*Stock[[#This Row],[SỐ LƯỢNG MUA]]*$D$11,"")</f>
        <v/>
      </c>
      <c r="J180" s="87"/>
      <c r="K180" s="88"/>
      <c r="L180" s="116" t="str">
        <f>IF(Stock[[#This Row],[SỐ LƯỢNG MUA]]&gt;0,Stock[[#This Row],[GIÁ MUA]]*(1+Stock[[#This Row],[% TĂNG KỲ VỌNG_1]]),"")</f>
        <v/>
      </c>
      <c r="M180" s="88"/>
      <c r="N180" s="116" t="str">
        <f>IF(Stock[[#This Row],[SỐ LƯỢNG MUA]]&gt;0,Stock[[#This Row],[GIÁ MUA]]*(1+Stock[[#This Row],[% TĂNG KỲ VỌNG_2]]),"")</f>
        <v/>
      </c>
      <c r="O180" s="88"/>
      <c r="P180" s="116" t="str">
        <f>IF(Stock[[#This Row],[SỐ LƯỢNG MUA]]&gt;0,Stock[[#This Row],[GIÁ MUA]]*(1+Stock[[#This Row],[% GIẢM ĐỂ CẮT LỖ]]),"")</f>
        <v/>
      </c>
      <c r="Q180" s="103"/>
      <c r="R180" s="117" t="str">
        <f>IF(Stock[[#This Row],[CỔ TỨC TIỀN MẶT]]&gt;0,Stock[[#This Row],[CỔ TỨC TIỀN MẶT]]/(Stock[[#This Row],[GIÁ MUA]]*Stock[[#This Row],[SỐ LƯỢNG MUA]]),"")</f>
        <v/>
      </c>
      <c r="S180" s="103"/>
      <c r="T180" s="75"/>
      <c r="U180" s="93"/>
      <c r="V180" s="94"/>
      <c r="W180" s="120" t="str">
        <f>IF(Stock[[#This Row],[SỐ LƯỢNG BÁN]]&gt;0,Stock[[#This Row],[GIÁ BÁN]]*Stock[[#This Row],[SỐ LƯỢNG BÁN]]*$D$11+Stock[[#This Row],[GIÁ BÁN]]*Stock[[#This Row],[SỐ LƯỢNG BÁN]]*$D$12,"")</f>
        <v/>
      </c>
      <c r="X180" s="120">
        <f>Stock[[#This Row],[SỐ LƯỢNG MUA]]+Stock[[#This Row],[CỔ TỨC BẰNG CỔ PHIẾU]]-Stock[[#This Row],[SỐ LƯỢNG BÁN]]</f>
        <v>0</v>
      </c>
      <c r="Y1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 s="120">
        <f ca="1">IF(Stock[[#This Row],[NGÀY BÁN]]&gt;0,Stock[[#This Row],[NGÀY BÁN]]-Stock[[#This Row],[NGÀY MUA]]+1,IF(Stock[[#This Row],[NGÀY MUA]]=0,0,TODAY()-Stock[[#This Row],[NGÀY MUA]]+1))</f>
        <v>0</v>
      </c>
      <c r="AA180" s="123" t="str">
        <f>IFERROR(Stock[[#This Row],[CỔ TỨC TIỀN MẶT]]+Stock[[#This Row],[LÃI/(LỖ) TỪ BÁN CK
(auto-fill)]],"")</f>
        <v/>
      </c>
      <c r="AB1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0" s="79"/>
      <c r="AE180" s="147" t="str">
        <f>IF(Stock[[#This Row],[TRẠNG THÁI
(auto-fill)]]="NẮM GIỮ",Stock[[#This Row],[GIÁ THỊ TRƯỜNG]]-Stock[[#This Row],[GIÁ MUA]],"")</f>
        <v/>
      </c>
      <c r="AF180" s="150" t="str">
        <f>IFERROR(Stock[[#This Row],[TĂNG/
(GIẢM )]]/Stock[[#This Row],[GIÁ MUA]],"")</f>
        <v/>
      </c>
      <c r="AG180" s="114" t="str">
        <f>IF(Stock[[#This Row],[GIÁ THỊ TRƯỜNG]]&gt;0,Stock[[#This Row],[GIÁ THỊ TRƯỜNG]]*Stock[[#This Row],[SỐ LƯỢNG CÒN LẠI
(auto-fill)]],"")</f>
        <v/>
      </c>
    </row>
    <row r="181" spans="2:33">
      <c r="B181" s="109" t="str">
        <f>IF(AND(Stock[[#This Row],[SỐ LƯỢNG MUA]]&gt;0,Stock[[#This Row],[SỐ LƯỢNG CÒN LẠI
(auto-fill)]]=0),"BÁN",
IF(AND(Stock[[#This Row],[SỐ LƯỢNG MUA]]&gt;0,Stock[[#This Row],[SỐ LƯỢNG CÒN LẠI
(auto-fill)]]&gt;0),"NẮM GIỮ",""))</f>
        <v/>
      </c>
      <c r="C181" s="110">
        <f t="shared" si="2"/>
        <v>168</v>
      </c>
      <c r="D181" s="75"/>
      <c r="E181" s="76"/>
      <c r="F181" s="168"/>
      <c r="G181" s="79"/>
      <c r="H181" s="80"/>
      <c r="I181" s="114" t="str">
        <f>IF(Stock[[#This Row],[SỐ LƯỢNG MUA]]&gt;0,Stock[[#This Row],[GIÁ MUA]]*Stock[[#This Row],[SỐ LƯỢNG MUA]]*$D$11,"")</f>
        <v/>
      </c>
      <c r="J181" s="87"/>
      <c r="K181" s="88"/>
      <c r="L181" s="116" t="str">
        <f>IF(Stock[[#This Row],[SỐ LƯỢNG MUA]]&gt;0,Stock[[#This Row],[GIÁ MUA]]*(1+Stock[[#This Row],[% TĂNG KỲ VỌNG_1]]),"")</f>
        <v/>
      </c>
      <c r="M181" s="88"/>
      <c r="N181" s="116" t="str">
        <f>IF(Stock[[#This Row],[SỐ LƯỢNG MUA]]&gt;0,Stock[[#This Row],[GIÁ MUA]]*(1+Stock[[#This Row],[% TĂNG KỲ VỌNG_2]]),"")</f>
        <v/>
      </c>
      <c r="O181" s="88"/>
      <c r="P181" s="116" t="str">
        <f>IF(Stock[[#This Row],[SỐ LƯỢNG MUA]]&gt;0,Stock[[#This Row],[GIÁ MUA]]*(1+Stock[[#This Row],[% GIẢM ĐỂ CẮT LỖ]]),"")</f>
        <v/>
      </c>
      <c r="Q181" s="103"/>
      <c r="R181" s="117" t="str">
        <f>IF(Stock[[#This Row],[CỔ TỨC TIỀN MẶT]]&gt;0,Stock[[#This Row],[CỔ TỨC TIỀN MẶT]]/(Stock[[#This Row],[GIÁ MUA]]*Stock[[#This Row],[SỐ LƯỢNG MUA]]),"")</f>
        <v/>
      </c>
      <c r="S181" s="103"/>
      <c r="T181" s="75"/>
      <c r="U181" s="93"/>
      <c r="V181" s="94"/>
      <c r="W181" s="120" t="str">
        <f>IF(Stock[[#This Row],[SỐ LƯỢNG BÁN]]&gt;0,Stock[[#This Row],[GIÁ BÁN]]*Stock[[#This Row],[SỐ LƯỢNG BÁN]]*$D$11+Stock[[#This Row],[GIÁ BÁN]]*Stock[[#This Row],[SỐ LƯỢNG BÁN]]*$D$12,"")</f>
        <v/>
      </c>
      <c r="X181" s="120">
        <f>Stock[[#This Row],[SỐ LƯỢNG MUA]]+Stock[[#This Row],[CỔ TỨC BẰNG CỔ PHIẾU]]-Stock[[#This Row],[SỐ LƯỢNG BÁN]]</f>
        <v>0</v>
      </c>
      <c r="Y1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 s="120">
        <f ca="1">IF(Stock[[#This Row],[NGÀY BÁN]]&gt;0,Stock[[#This Row],[NGÀY BÁN]]-Stock[[#This Row],[NGÀY MUA]]+1,IF(Stock[[#This Row],[NGÀY MUA]]=0,0,TODAY()-Stock[[#This Row],[NGÀY MUA]]+1))</f>
        <v>0</v>
      </c>
      <c r="AA181" s="123" t="str">
        <f>IFERROR(Stock[[#This Row],[CỔ TỨC TIỀN MẶT]]+Stock[[#This Row],[LÃI/(LỖ) TỪ BÁN CK
(auto-fill)]],"")</f>
        <v/>
      </c>
      <c r="AB1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1" s="79"/>
      <c r="AE181" s="147" t="str">
        <f>IF(Stock[[#This Row],[TRẠNG THÁI
(auto-fill)]]="NẮM GIỮ",Stock[[#This Row],[GIÁ THỊ TRƯỜNG]]-Stock[[#This Row],[GIÁ MUA]],"")</f>
        <v/>
      </c>
      <c r="AF181" s="150" t="str">
        <f>IFERROR(Stock[[#This Row],[TĂNG/
(GIẢM )]]/Stock[[#This Row],[GIÁ MUA]],"")</f>
        <v/>
      </c>
      <c r="AG181" s="114" t="str">
        <f>IF(Stock[[#This Row],[GIÁ THỊ TRƯỜNG]]&gt;0,Stock[[#This Row],[GIÁ THỊ TRƯỜNG]]*Stock[[#This Row],[SỐ LƯỢNG CÒN LẠI
(auto-fill)]],"")</f>
        <v/>
      </c>
    </row>
    <row r="182" spans="2:33">
      <c r="B182" s="109" t="str">
        <f>IF(AND(Stock[[#This Row],[SỐ LƯỢNG MUA]]&gt;0,Stock[[#This Row],[SỐ LƯỢNG CÒN LẠI
(auto-fill)]]=0),"BÁN",
IF(AND(Stock[[#This Row],[SỐ LƯỢNG MUA]]&gt;0,Stock[[#This Row],[SỐ LƯỢNG CÒN LẠI
(auto-fill)]]&gt;0),"NẮM GIỮ",""))</f>
        <v/>
      </c>
      <c r="C182" s="110">
        <f t="shared" si="2"/>
        <v>169</v>
      </c>
      <c r="D182" s="75"/>
      <c r="E182" s="76"/>
      <c r="F182" s="168"/>
      <c r="G182" s="79"/>
      <c r="H182" s="80"/>
      <c r="I182" s="114" t="str">
        <f>IF(Stock[[#This Row],[SỐ LƯỢNG MUA]]&gt;0,Stock[[#This Row],[GIÁ MUA]]*Stock[[#This Row],[SỐ LƯỢNG MUA]]*$D$11,"")</f>
        <v/>
      </c>
      <c r="J182" s="87"/>
      <c r="K182" s="88"/>
      <c r="L182" s="116" t="str">
        <f>IF(Stock[[#This Row],[SỐ LƯỢNG MUA]]&gt;0,Stock[[#This Row],[GIÁ MUA]]*(1+Stock[[#This Row],[% TĂNG KỲ VỌNG_1]]),"")</f>
        <v/>
      </c>
      <c r="M182" s="88"/>
      <c r="N182" s="116" t="str">
        <f>IF(Stock[[#This Row],[SỐ LƯỢNG MUA]]&gt;0,Stock[[#This Row],[GIÁ MUA]]*(1+Stock[[#This Row],[% TĂNG KỲ VỌNG_2]]),"")</f>
        <v/>
      </c>
      <c r="O182" s="88"/>
      <c r="P182" s="116" t="str">
        <f>IF(Stock[[#This Row],[SỐ LƯỢNG MUA]]&gt;0,Stock[[#This Row],[GIÁ MUA]]*(1+Stock[[#This Row],[% GIẢM ĐỂ CẮT LỖ]]),"")</f>
        <v/>
      </c>
      <c r="Q182" s="103"/>
      <c r="R182" s="117" t="str">
        <f>IF(Stock[[#This Row],[CỔ TỨC TIỀN MẶT]]&gt;0,Stock[[#This Row],[CỔ TỨC TIỀN MẶT]]/(Stock[[#This Row],[GIÁ MUA]]*Stock[[#This Row],[SỐ LƯỢNG MUA]]),"")</f>
        <v/>
      </c>
      <c r="S182" s="103"/>
      <c r="T182" s="75"/>
      <c r="U182" s="93"/>
      <c r="V182" s="94"/>
      <c r="W182" s="120" t="str">
        <f>IF(Stock[[#This Row],[SỐ LƯỢNG BÁN]]&gt;0,Stock[[#This Row],[GIÁ BÁN]]*Stock[[#This Row],[SỐ LƯỢNG BÁN]]*$D$11+Stock[[#This Row],[GIÁ BÁN]]*Stock[[#This Row],[SỐ LƯỢNG BÁN]]*$D$12,"")</f>
        <v/>
      </c>
      <c r="X182" s="120">
        <f>Stock[[#This Row],[SỐ LƯỢNG MUA]]+Stock[[#This Row],[CỔ TỨC BẰNG CỔ PHIẾU]]-Stock[[#This Row],[SỐ LƯỢNG BÁN]]</f>
        <v>0</v>
      </c>
      <c r="Y1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 s="120">
        <f ca="1">IF(Stock[[#This Row],[NGÀY BÁN]]&gt;0,Stock[[#This Row],[NGÀY BÁN]]-Stock[[#This Row],[NGÀY MUA]]+1,IF(Stock[[#This Row],[NGÀY MUA]]=0,0,TODAY()-Stock[[#This Row],[NGÀY MUA]]+1))</f>
        <v>0</v>
      </c>
      <c r="AA182" s="123" t="str">
        <f>IFERROR(Stock[[#This Row],[CỔ TỨC TIỀN MẶT]]+Stock[[#This Row],[LÃI/(LỖ) TỪ BÁN CK
(auto-fill)]],"")</f>
        <v/>
      </c>
      <c r="AB1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2" s="79"/>
      <c r="AE182" s="147" t="str">
        <f>IF(Stock[[#This Row],[TRẠNG THÁI
(auto-fill)]]="NẮM GIỮ",Stock[[#This Row],[GIÁ THỊ TRƯỜNG]]-Stock[[#This Row],[GIÁ MUA]],"")</f>
        <v/>
      </c>
      <c r="AF182" s="150" t="str">
        <f>IFERROR(Stock[[#This Row],[TĂNG/
(GIẢM )]]/Stock[[#This Row],[GIÁ MUA]],"")</f>
        <v/>
      </c>
      <c r="AG182" s="114" t="str">
        <f>IF(Stock[[#This Row],[GIÁ THỊ TRƯỜNG]]&gt;0,Stock[[#This Row],[GIÁ THỊ TRƯỜNG]]*Stock[[#This Row],[SỐ LƯỢNG CÒN LẠI
(auto-fill)]],"")</f>
        <v/>
      </c>
    </row>
    <row r="183" spans="2:33">
      <c r="B183" s="109" t="str">
        <f>IF(AND(Stock[[#This Row],[SỐ LƯỢNG MUA]]&gt;0,Stock[[#This Row],[SỐ LƯỢNG CÒN LẠI
(auto-fill)]]=0),"BÁN",
IF(AND(Stock[[#This Row],[SỐ LƯỢNG MUA]]&gt;0,Stock[[#This Row],[SỐ LƯỢNG CÒN LẠI
(auto-fill)]]&gt;0),"NẮM GIỮ",""))</f>
        <v/>
      </c>
      <c r="C183" s="110">
        <f t="shared" si="2"/>
        <v>170</v>
      </c>
      <c r="D183" s="75"/>
      <c r="E183" s="76"/>
      <c r="F183" s="168"/>
      <c r="G183" s="79"/>
      <c r="H183" s="80"/>
      <c r="I183" s="114" t="str">
        <f>IF(Stock[[#This Row],[SỐ LƯỢNG MUA]]&gt;0,Stock[[#This Row],[GIÁ MUA]]*Stock[[#This Row],[SỐ LƯỢNG MUA]]*$D$11,"")</f>
        <v/>
      </c>
      <c r="J183" s="87"/>
      <c r="K183" s="88"/>
      <c r="L183" s="116" t="str">
        <f>IF(Stock[[#This Row],[SỐ LƯỢNG MUA]]&gt;0,Stock[[#This Row],[GIÁ MUA]]*(1+Stock[[#This Row],[% TĂNG KỲ VỌNG_1]]),"")</f>
        <v/>
      </c>
      <c r="M183" s="88"/>
      <c r="N183" s="116" t="str">
        <f>IF(Stock[[#This Row],[SỐ LƯỢNG MUA]]&gt;0,Stock[[#This Row],[GIÁ MUA]]*(1+Stock[[#This Row],[% TĂNG KỲ VỌNG_2]]),"")</f>
        <v/>
      </c>
      <c r="O183" s="88"/>
      <c r="P183" s="116" t="str">
        <f>IF(Stock[[#This Row],[SỐ LƯỢNG MUA]]&gt;0,Stock[[#This Row],[GIÁ MUA]]*(1+Stock[[#This Row],[% GIẢM ĐỂ CẮT LỖ]]),"")</f>
        <v/>
      </c>
      <c r="Q183" s="103"/>
      <c r="R183" s="117" t="str">
        <f>IF(Stock[[#This Row],[CỔ TỨC TIỀN MẶT]]&gt;0,Stock[[#This Row],[CỔ TỨC TIỀN MẶT]]/(Stock[[#This Row],[GIÁ MUA]]*Stock[[#This Row],[SỐ LƯỢNG MUA]]),"")</f>
        <v/>
      </c>
      <c r="S183" s="103"/>
      <c r="T183" s="75"/>
      <c r="U183" s="93"/>
      <c r="V183" s="94"/>
      <c r="W183" s="120" t="str">
        <f>IF(Stock[[#This Row],[SỐ LƯỢNG BÁN]]&gt;0,Stock[[#This Row],[GIÁ BÁN]]*Stock[[#This Row],[SỐ LƯỢNG BÁN]]*$D$11+Stock[[#This Row],[GIÁ BÁN]]*Stock[[#This Row],[SỐ LƯỢNG BÁN]]*$D$12,"")</f>
        <v/>
      </c>
      <c r="X183" s="120">
        <f>Stock[[#This Row],[SỐ LƯỢNG MUA]]+Stock[[#This Row],[CỔ TỨC BẰNG CỔ PHIẾU]]-Stock[[#This Row],[SỐ LƯỢNG BÁN]]</f>
        <v>0</v>
      </c>
      <c r="Y1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 s="120">
        <f ca="1">IF(Stock[[#This Row],[NGÀY BÁN]]&gt;0,Stock[[#This Row],[NGÀY BÁN]]-Stock[[#This Row],[NGÀY MUA]]+1,IF(Stock[[#This Row],[NGÀY MUA]]=0,0,TODAY()-Stock[[#This Row],[NGÀY MUA]]+1))</f>
        <v>0</v>
      </c>
      <c r="AA183" s="123" t="str">
        <f>IFERROR(Stock[[#This Row],[CỔ TỨC TIỀN MẶT]]+Stock[[#This Row],[LÃI/(LỖ) TỪ BÁN CK
(auto-fill)]],"")</f>
        <v/>
      </c>
      <c r="AB1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3" s="79"/>
      <c r="AE183" s="147" t="str">
        <f>IF(Stock[[#This Row],[TRẠNG THÁI
(auto-fill)]]="NẮM GIỮ",Stock[[#This Row],[GIÁ THỊ TRƯỜNG]]-Stock[[#This Row],[GIÁ MUA]],"")</f>
        <v/>
      </c>
      <c r="AF183" s="150" t="str">
        <f>IFERROR(Stock[[#This Row],[TĂNG/
(GIẢM )]]/Stock[[#This Row],[GIÁ MUA]],"")</f>
        <v/>
      </c>
      <c r="AG183" s="114" t="str">
        <f>IF(Stock[[#This Row],[GIÁ THỊ TRƯỜNG]]&gt;0,Stock[[#This Row],[GIÁ THỊ TRƯỜNG]]*Stock[[#This Row],[SỐ LƯỢNG CÒN LẠI
(auto-fill)]],"")</f>
        <v/>
      </c>
    </row>
    <row r="184" spans="2:33">
      <c r="B184" s="109" t="str">
        <f>IF(AND(Stock[[#This Row],[SỐ LƯỢNG MUA]]&gt;0,Stock[[#This Row],[SỐ LƯỢNG CÒN LẠI
(auto-fill)]]=0),"BÁN",
IF(AND(Stock[[#This Row],[SỐ LƯỢNG MUA]]&gt;0,Stock[[#This Row],[SỐ LƯỢNG CÒN LẠI
(auto-fill)]]&gt;0),"NẮM GIỮ",""))</f>
        <v/>
      </c>
      <c r="C184" s="110">
        <f t="shared" si="2"/>
        <v>171</v>
      </c>
      <c r="D184" s="75"/>
      <c r="E184" s="76"/>
      <c r="F184" s="168"/>
      <c r="G184" s="79"/>
      <c r="H184" s="80"/>
      <c r="I184" s="114" t="str">
        <f>IF(Stock[[#This Row],[SỐ LƯỢNG MUA]]&gt;0,Stock[[#This Row],[GIÁ MUA]]*Stock[[#This Row],[SỐ LƯỢNG MUA]]*$D$11,"")</f>
        <v/>
      </c>
      <c r="J184" s="87"/>
      <c r="K184" s="88"/>
      <c r="L184" s="116" t="str">
        <f>IF(Stock[[#This Row],[SỐ LƯỢNG MUA]]&gt;0,Stock[[#This Row],[GIÁ MUA]]*(1+Stock[[#This Row],[% TĂNG KỲ VỌNG_1]]),"")</f>
        <v/>
      </c>
      <c r="M184" s="88"/>
      <c r="N184" s="116" t="str">
        <f>IF(Stock[[#This Row],[SỐ LƯỢNG MUA]]&gt;0,Stock[[#This Row],[GIÁ MUA]]*(1+Stock[[#This Row],[% TĂNG KỲ VỌNG_2]]),"")</f>
        <v/>
      </c>
      <c r="O184" s="88"/>
      <c r="P184" s="116" t="str">
        <f>IF(Stock[[#This Row],[SỐ LƯỢNG MUA]]&gt;0,Stock[[#This Row],[GIÁ MUA]]*(1+Stock[[#This Row],[% GIẢM ĐỂ CẮT LỖ]]),"")</f>
        <v/>
      </c>
      <c r="Q184" s="103"/>
      <c r="R184" s="117" t="str">
        <f>IF(Stock[[#This Row],[CỔ TỨC TIỀN MẶT]]&gt;0,Stock[[#This Row],[CỔ TỨC TIỀN MẶT]]/(Stock[[#This Row],[GIÁ MUA]]*Stock[[#This Row],[SỐ LƯỢNG MUA]]),"")</f>
        <v/>
      </c>
      <c r="S184" s="103"/>
      <c r="T184" s="75"/>
      <c r="U184" s="93"/>
      <c r="V184" s="94"/>
      <c r="W184" s="120" t="str">
        <f>IF(Stock[[#This Row],[SỐ LƯỢNG BÁN]]&gt;0,Stock[[#This Row],[GIÁ BÁN]]*Stock[[#This Row],[SỐ LƯỢNG BÁN]]*$D$11+Stock[[#This Row],[GIÁ BÁN]]*Stock[[#This Row],[SỐ LƯỢNG BÁN]]*$D$12,"")</f>
        <v/>
      </c>
      <c r="X184" s="120">
        <f>Stock[[#This Row],[SỐ LƯỢNG MUA]]+Stock[[#This Row],[CỔ TỨC BẰNG CỔ PHIẾU]]-Stock[[#This Row],[SỐ LƯỢNG BÁN]]</f>
        <v>0</v>
      </c>
      <c r="Y1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 s="120">
        <f ca="1">IF(Stock[[#This Row],[NGÀY BÁN]]&gt;0,Stock[[#This Row],[NGÀY BÁN]]-Stock[[#This Row],[NGÀY MUA]]+1,IF(Stock[[#This Row],[NGÀY MUA]]=0,0,TODAY()-Stock[[#This Row],[NGÀY MUA]]+1))</f>
        <v>0</v>
      </c>
      <c r="AA184" s="123" t="str">
        <f>IFERROR(Stock[[#This Row],[CỔ TỨC TIỀN MẶT]]+Stock[[#This Row],[LÃI/(LỖ) TỪ BÁN CK
(auto-fill)]],"")</f>
        <v/>
      </c>
      <c r="AB1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4" s="79"/>
      <c r="AE184" s="147" t="str">
        <f>IF(Stock[[#This Row],[TRẠNG THÁI
(auto-fill)]]="NẮM GIỮ",Stock[[#This Row],[GIÁ THỊ TRƯỜNG]]-Stock[[#This Row],[GIÁ MUA]],"")</f>
        <v/>
      </c>
      <c r="AF184" s="150" t="str">
        <f>IFERROR(Stock[[#This Row],[TĂNG/
(GIẢM )]]/Stock[[#This Row],[GIÁ MUA]],"")</f>
        <v/>
      </c>
      <c r="AG184" s="114" t="str">
        <f>IF(Stock[[#This Row],[GIÁ THỊ TRƯỜNG]]&gt;0,Stock[[#This Row],[GIÁ THỊ TRƯỜNG]]*Stock[[#This Row],[SỐ LƯỢNG CÒN LẠI
(auto-fill)]],"")</f>
        <v/>
      </c>
    </row>
    <row r="185" spans="2:33">
      <c r="B185" s="109" t="str">
        <f>IF(AND(Stock[[#This Row],[SỐ LƯỢNG MUA]]&gt;0,Stock[[#This Row],[SỐ LƯỢNG CÒN LẠI
(auto-fill)]]=0),"BÁN",
IF(AND(Stock[[#This Row],[SỐ LƯỢNG MUA]]&gt;0,Stock[[#This Row],[SỐ LƯỢNG CÒN LẠI
(auto-fill)]]&gt;0),"NẮM GIỮ",""))</f>
        <v/>
      </c>
      <c r="C185" s="110">
        <f t="shared" si="2"/>
        <v>172</v>
      </c>
      <c r="D185" s="75"/>
      <c r="E185" s="76"/>
      <c r="F185" s="168"/>
      <c r="G185" s="79"/>
      <c r="H185" s="80"/>
      <c r="I185" s="114" t="str">
        <f>IF(Stock[[#This Row],[SỐ LƯỢNG MUA]]&gt;0,Stock[[#This Row],[GIÁ MUA]]*Stock[[#This Row],[SỐ LƯỢNG MUA]]*$D$11,"")</f>
        <v/>
      </c>
      <c r="J185" s="87"/>
      <c r="K185" s="88"/>
      <c r="L185" s="116" t="str">
        <f>IF(Stock[[#This Row],[SỐ LƯỢNG MUA]]&gt;0,Stock[[#This Row],[GIÁ MUA]]*(1+Stock[[#This Row],[% TĂNG KỲ VỌNG_1]]),"")</f>
        <v/>
      </c>
      <c r="M185" s="88"/>
      <c r="N185" s="116" t="str">
        <f>IF(Stock[[#This Row],[SỐ LƯỢNG MUA]]&gt;0,Stock[[#This Row],[GIÁ MUA]]*(1+Stock[[#This Row],[% TĂNG KỲ VỌNG_2]]),"")</f>
        <v/>
      </c>
      <c r="O185" s="88"/>
      <c r="P185" s="116" t="str">
        <f>IF(Stock[[#This Row],[SỐ LƯỢNG MUA]]&gt;0,Stock[[#This Row],[GIÁ MUA]]*(1+Stock[[#This Row],[% GIẢM ĐỂ CẮT LỖ]]),"")</f>
        <v/>
      </c>
      <c r="Q185" s="103"/>
      <c r="R185" s="117" t="str">
        <f>IF(Stock[[#This Row],[CỔ TỨC TIỀN MẶT]]&gt;0,Stock[[#This Row],[CỔ TỨC TIỀN MẶT]]/(Stock[[#This Row],[GIÁ MUA]]*Stock[[#This Row],[SỐ LƯỢNG MUA]]),"")</f>
        <v/>
      </c>
      <c r="S185" s="103"/>
      <c r="T185" s="75"/>
      <c r="U185" s="93"/>
      <c r="V185" s="94"/>
      <c r="W185" s="120" t="str">
        <f>IF(Stock[[#This Row],[SỐ LƯỢNG BÁN]]&gt;0,Stock[[#This Row],[GIÁ BÁN]]*Stock[[#This Row],[SỐ LƯỢNG BÁN]]*$D$11+Stock[[#This Row],[GIÁ BÁN]]*Stock[[#This Row],[SỐ LƯỢNG BÁN]]*$D$12,"")</f>
        <v/>
      </c>
      <c r="X185" s="120">
        <f>Stock[[#This Row],[SỐ LƯỢNG MUA]]+Stock[[#This Row],[CỔ TỨC BẰNG CỔ PHIẾU]]-Stock[[#This Row],[SỐ LƯỢNG BÁN]]</f>
        <v>0</v>
      </c>
      <c r="Y1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 s="120">
        <f ca="1">IF(Stock[[#This Row],[NGÀY BÁN]]&gt;0,Stock[[#This Row],[NGÀY BÁN]]-Stock[[#This Row],[NGÀY MUA]]+1,IF(Stock[[#This Row],[NGÀY MUA]]=0,0,TODAY()-Stock[[#This Row],[NGÀY MUA]]+1))</f>
        <v>0</v>
      </c>
      <c r="AA185" s="123" t="str">
        <f>IFERROR(Stock[[#This Row],[CỔ TỨC TIỀN MẶT]]+Stock[[#This Row],[LÃI/(LỖ) TỪ BÁN CK
(auto-fill)]],"")</f>
        <v/>
      </c>
      <c r="AB1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5" s="79"/>
      <c r="AE185" s="147" t="str">
        <f>IF(Stock[[#This Row],[TRẠNG THÁI
(auto-fill)]]="NẮM GIỮ",Stock[[#This Row],[GIÁ THỊ TRƯỜNG]]-Stock[[#This Row],[GIÁ MUA]],"")</f>
        <v/>
      </c>
      <c r="AF185" s="150" t="str">
        <f>IFERROR(Stock[[#This Row],[TĂNG/
(GIẢM )]]/Stock[[#This Row],[GIÁ MUA]],"")</f>
        <v/>
      </c>
      <c r="AG185" s="114" t="str">
        <f>IF(Stock[[#This Row],[GIÁ THỊ TRƯỜNG]]&gt;0,Stock[[#This Row],[GIÁ THỊ TRƯỜNG]]*Stock[[#This Row],[SỐ LƯỢNG CÒN LẠI
(auto-fill)]],"")</f>
        <v/>
      </c>
    </row>
    <row r="186" spans="2:33">
      <c r="B186" s="109" t="str">
        <f>IF(AND(Stock[[#This Row],[SỐ LƯỢNG MUA]]&gt;0,Stock[[#This Row],[SỐ LƯỢNG CÒN LẠI
(auto-fill)]]=0),"BÁN",
IF(AND(Stock[[#This Row],[SỐ LƯỢNG MUA]]&gt;0,Stock[[#This Row],[SỐ LƯỢNG CÒN LẠI
(auto-fill)]]&gt;0),"NẮM GIỮ",""))</f>
        <v/>
      </c>
      <c r="C186" s="110">
        <f t="shared" si="2"/>
        <v>173</v>
      </c>
      <c r="D186" s="75"/>
      <c r="E186" s="76"/>
      <c r="F186" s="168"/>
      <c r="G186" s="79"/>
      <c r="H186" s="80"/>
      <c r="I186" s="114" t="str">
        <f>IF(Stock[[#This Row],[SỐ LƯỢNG MUA]]&gt;0,Stock[[#This Row],[GIÁ MUA]]*Stock[[#This Row],[SỐ LƯỢNG MUA]]*$D$11,"")</f>
        <v/>
      </c>
      <c r="J186" s="87"/>
      <c r="K186" s="88"/>
      <c r="L186" s="116" t="str">
        <f>IF(Stock[[#This Row],[SỐ LƯỢNG MUA]]&gt;0,Stock[[#This Row],[GIÁ MUA]]*(1+Stock[[#This Row],[% TĂNG KỲ VỌNG_1]]),"")</f>
        <v/>
      </c>
      <c r="M186" s="88"/>
      <c r="N186" s="116" t="str">
        <f>IF(Stock[[#This Row],[SỐ LƯỢNG MUA]]&gt;0,Stock[[#This Row],[GIÁ MUA]]*(1+Stock[[#This Row],[% TĂNG KỲ VỌNG_2]]),"")</f>
        <v/>
      </c>
      <c r="O186" s="88"/>
      <c r="P186" s="116" t="str">
        <f>IF(Stock[[#This Row],[SỐ LƯỢNG MUA]]&gt;0,Stock[[#This Row],[GIÁ MUA]]*(1+Stock[[#This Row],[% GIẢM ĐỂ CẮT LỖ]]),"")</f>
        <v/>
      </c>
      <c r="Q186" s="103"/>
      <c r="R186" s="117" t="str">
        <f>IF(Stock[[#This Row],[CỔ TỨC TIỀN MẶT]]&gt;0,Stock[[#This Row],[CỔ TỨC TIỀN MẶT]]/(Stock[[#This Row],[GIÁ MUA]]*Stock[[#This Row],[SỐ LƯỢNG MUA]]),"")</f>
        <v/>
      </c>
      <c r="S186" s="103"/>
      <c r="T186" s="75"/>
      <c r="U186" s="93"/>
      <c r="V186" s="94"/>
      <c r="W186" s="120" t="str">
        <f>IF(Stock[[#This Row],[SỐ LƯỢNG BÁN]]&gt;0,Stock[[#This Row],[GIÁ BÁN]]*Stock[[#This Row],[SỐ LƯỢNG BÁN]]*$D$11+Stock[[#This Row],[GIÁ BÁN]]*Stock[[#This Row],[SỐ LƯỢNG BÁN]]*$D$12,"")</f>
        <v/>
      </c>
      <c r="X186" s="120">
        <f>Stock[[#This Row],[SỐ LƯỢNG MUA]]+Stock[[#This Row],[CỔ TỨC BẰNG CỔ PHIẾU]]-Stock[[#This Row],[SỐ LƯỢNG BÁN]]</f>
        <v>0</v>
      </c>
      <c r="Y1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 s="120">
        <f ca="1">IF(Stock[[#This Row],[NGÀY BÁN]]&gt;0,Stock[[#This Row],[NGÀY BÁN]]-Stock[[#This Row],[NGÀY MUA]]+1,IF(Stock[[#This Row],[NGÀY MUA]]=0,0,TODAY()-Stock[[#This Row],[NGÀY MUA]]+1))</f>
        <v>0</v>
      </c>
      <c r="AA186" s="123" t="str">
        <f>IFERROR(Stock[[#This Row],[CỔ TỨC TIỀN MẶT]]+Stock[[#This Row],[LÃI/(LỖ) TỪ BÁN CK
(auto-fill)]],"")</f>
        <v/>
      </c>
      <c r="AB1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6" s="79"/>
      <c r="AE186" s="147" t="str">
        <f>IF(Stock[[#This Row],[TRẠNG THÁI
(auto-fill)]]="NẮM GIỮ",Stock[[#This Row],[GIÁ THỊ TRƯỜNG]]-Stock[[#This Row],[GIÁ MUA]],"")</f>
        <v/>
      </c>
      <c r="AF186" s="150" t="str">
        <f>IFERROR(Stock[[#This Row],[TĂNG/
(GIẢM )]]/Stock[[#This Row],[GIÁ MUA]],"")</f>
        <v/>
      </c>
      <c r="AG186" s="114" t="str">
        <f>IF(Stock[[#This Row],[GIÁ THỊ TRƯỜNG]]&gt;0,Stock[[#This Row],[GIÁ THỊ TRƯỜNG]]*Stock[[#This Row],[SỐ LƯỢNG CÒN LẠI
(auto-fill)]],"")</f>
        <v/>
      </c>
    </row>
    <row r="187" spans="2:33">
      <c r="B187" s="109" t="str">
        <f>IF(AND(Stock[[#This Row],[SỐ LƯỢNG MUA]]&gt;0,Stock[[#This Row],[SỐ LƯỢNG CÒN LẠI
(auto-fill)]]=0),"BÁN",
IF(AND(Stock[[#This Row],[SỐ LƯỢNG MUA]]&gt;0,Stock[[#This Row],[SỐ LƯỢNG CÒN LẠI
(auto-fill)]]&gt;0),"NẮM GIỮ",""))</f>
        <v/>
      </c>
      <c r="C187" s="110">
        <f t="shared" si="2"/>
        <v>174</v>
      </c>
      <c r="D187" s="75"/>
      <c r="E187" s="76"/>
      <c r="F187" s="168"/>
      <c r="G187" s="79"/>
      <c r="H187" s="80"/>
      <c r="I187" s="114" t="str">
        <f>IF(Stock[[#This Row],[SỐ LƯỢNG MUA]]&gt;0,Stock[[#This Row],[GIÁ MUA]]*Stock[[#This Row],[SỐ LƯỢNG MUA]]*$D$11,"")</f>
        <v/>
      </c>
      <c r="J187" s="87"/>
      <c r="K187" s="88"/>
      <c r="L187" s="116" t="str">
        <f>IF(Stock[[#This Row],[SỐ LƯỢNG MUA]]&gt;0,Stock[[#This Row],[GIÁ MUA]]*(1+Stock[[#This Row],[% TĂNG KỲ VỌNG_1]]),"")</f>
        <v/>
      </c>
      <c r="M187" s="88"/>
      <c r="N187" s="116" t="str">
        <f>IF(Stock[[#This Row],[SỐ LƯỢNG MUA]]&gt;0,Stock[[#This Row],[GIÁ MUA]]*(1+Stock[[#This Row],[% TĂNG KỲ VỌNG_2]]),"")</f>
        <v/>
      </c>
      <c r="O187" s="88"/>
      <c r="P187" s="116" t="str">
        <f>IF(Stock[[#This Row],[SỐ LƯỢNG MUA]]&gt;0,Stock[[#This Row],[GIÁ MUA]]*(1+Stock[[#This Row],[% GIẢM ĐỂ CẮT LỖ]]),"")</f>
        <v/>
      </c>
      <c r="Q187" s="103"/>
      <c r="R187" s="117" t="str">
        <f>IF(Stock[[#This Row],[CỔ TỨC TIỀN MẶT]]&gt;0,Stock[[#This Row],[CỔ TỨC TIỀN MẶT]]/(Stock[[#This Row],[GIÁ MUA]]*Stock[[#This Row],[SỐ LƯỢNG MUA]]),"")</f>
        <v/>
      </c>
      <c r="S187" s="103"/>
      <c r="T187" s="75"/>
      <c r="U187" s="93"/>
      <c r="V187" s="94"/>
      <c r="W187" s="120" t="str">
        <f>IF(Stock[[#This Row],[SỐ LƯỢNG BÁN]]&gt;0,Stock[[#This Row],[GIÁ BÁN]]*Stock[[#This Row],[SỐ LƯỢNG BÁN]]*$D$11+Stock[[#This Row],[GIÁ BÁN]]*Stock[[#This Row],[SỐ LƯỢNG BÁN]]*$D$12,"")</f>
        <v/>
      </c>
      <c r="X187" s="120">
        <f>Stock[[#This Row],[SỐ LƯỢNG MUA]]+Stock[[#This Row],[CỔ TỨC BẰNG CỔ PHIẾU]]-Stock[[#This Row],[SỐ LƯỢNG BÁN]]</f>
        <v>0</v>
      </c>
      <c r="Y1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 s="120">
        <f ca="1">IF(Stock[[#This Row],[NGÀY BÁN]]&gt;0,Stock[[#This Row],[NGÀY BÁN]]-Stock[[#This Row],[NGÀY MUA]]+1,IF(Stock[[#This Row],[NGÀY MUA]]=0,0,TODAY()-Stock[[#This Row],[NGÀY MUA]]+1))</f>
        <v>0</v>
      </c>
      <c r="AA187" s="123" t="str">
        <f>IFERROR(Stock[[#This Row],[CỔ TỨC TIỀN MẶT]]+Stock[[#This Row],[LÃI/(LỖ) TỪ BÁN CK
(auto-fill)]],"")</f>
        <v/>
      </c>
      <c r="AB1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7" s="79"/>
      <c r="AE187" s="147" t="str">
        <f>IF(Stock[[#This Row],[TRẠNG THÁI
(auto-fill)]]="NẮM GIỮ",Stock[[#This Row],[GIÁ THỊ TRƯỜNG]]-Stock[[#This Row],[GIÁ MUA]],"")</f>
        <v/>
      </c>
      <c r="AF187" s="150" t="str">
        <f>IFERROR(Stock[[#This Row],[TĂNG/
(GIẢM )]]/Stock[[#This Row],[GIÁ MUA]],"")</f>
        <v/>
      </c>
      <c r="AG187" s="114" t="str">
        <f>IF(Stock[[#This Row],[GIÁ THỊ TRƯỜNG]]&gt;0,Stock[[#This Row],[GIÁ THỊ TRƯỜNG]]*Stock[[#This Row],[SỐ LƯỢNG CÒN LẠI
(auto-fill)]],"")</f>
        <v/>
      </c>
    </row>
    <row r="188" spans="2:33">
      <c r="B188" s="109" t="str">
        <f>IF(AND(Stock[[#This Row],[SỐ LƯỢNG MUA]]&gt;0,Stock[[#This Row],[SỐ LƯỢNG CÒN LẠI
(auto-fill)]]=0),"BÁN",
IF(AND(Stock[[#This Row],[SỐ LƯỢNG MUA]]&gt;0,Stock[[#This Row],[SỐ LƯỢNG CÒN LẠI
(auto-fill)]]&gt;0),"NẮM GIỮ",""))</f>
        <v/>
      </c>
      <c r="C188" s="110">
        <f t="shared" si="2"/>
        <v>175</v>
      </c>
      <c r="D188" s="75"/>
      <c r="E188" s="76"/>
      <c r="F188" s="168"/>
      <c r="G188" s="79"/>
      <c r="H188" s="80"/>
      <c r="I188" s="114" t="str">
        <f>IF(Stock[[#This Row],[SỐ LƯỢNG MUA]]&gt;0,Stock[[#This Row],[GIÁ MUA]]*Stock[[#This Row],[SỐ LƯỢNG MUA]]*$D$11,"")</f>
        <v/>
      </c>
      <c r="J188" s="87"/>
      <c r="K188" s="88"/>
      <c r="L188" s="116" t="str">
        <f>IF(Stock[[#This Row],[SỐ LƯỢNG MUA]]&gt;0,Stock[[#This Row],[GIÁ MUA]]*(1+Stock[[#This Row],[% TĂNG KỲ VỌNG_1]]),"")</f>
        <v/>
      </c>
      <c r="M188" s="88"/>
      <c r="N188" s="116" t="str">
        <f>IF(Stock[[#This Row],[SỐ LƯỢNG MUA]]&gt;0,Stock[[#This Row],[GIÁ MUA]]*(1+Stock[[#This Row],[% TĂNG KỲ VỌNG_2]]),"")</f>
        <v/>
      </c>
      <c r="O188" s="88"/>
      <c r="P188" s="116" t="str">
        <f>IF(Stock[[#This Row],[SỐ LƯỢNG MUA]]&gt;0,Stock[[#This Row],[GIÁ MUA]]*(1+Stock[[#This Row],[% GIẢM ĐỂ CẮT LỖ]]),"")</f>
        <v/>
      </c>
      <c r="Q188" s="103"/>
      <c r="R188" s="117" t="str">
        <f>IF(Stock[[#This Row],[CỔ TỨC TIỀN MẶT]]&gt;0,Stock[[#This Row],[CỔ TỨC TIỀN MẶT]]/(Stock[[#This Row],[GIÁ MUA]]*Stock[[#This Row],[SỐ LƯỢNG MUA]]),"")</f>
        <v/>
      </c>
      <c r="S188" s="103"/>
      <c r="T188" s="75"/>
      <c r="U188" s="93"/>
      <c r="V188" s="94"/>
      <c r="W188" s="120" t="str">
        <f>IF(Stock[[#This Row],[SỐ LƯỢNG BÁN]]&gt;0,Stock[[#This Row],[GIÁ BÁN]]*Stock[[#This Row],[SỐ LƯỢNG BÁN]]*$D$11+Stock[[#This Row],[GIÁ BÁN]]*Stock[[#This Row],[SỐ LƯỢNG BÁN]]*$D$12,"")</f>
        <v/>
      </c>
      <c r="X188" s="120">
        <f>Stock[[#This Row],[SỐ LƯỢNG MUA]]+Stock[[#This Row],[CỔ TỨC BẰNG CỔ PHIẾU]]-Stock[[#This Row],[SỐ LƯỢNG BÁN]]</f>
        <v>0</v>
      </c>
      <c r="Y1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 s="120">
        <f ca="1">IF(Stock[[#This Row],[NGÀY BÁN]]&gt;0,Stock[[#This Row],[NGÀY BÁN]]-Stock[[#This Row],[NGÀY MUA]]+1,IF(Stock[[#This Row],[NGÀY MUA]]=0,0,TODAY()-Stock[[#This Row],[NGÀY MUA]]+1))</f>
        <v>0</v>
      </c>
      <c r="AA188" s="123" t="str">
        <f>IFERROR(Stock[[#This Row],[CỔ TỨC TIỀN MẶT]]+Stock[[#This Row],[LÃI/(LỖ) TỪ BÁN CK
(auto-fill)]],"")</f>
        <v/>
      </c>
      <c r="AB1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8" s="79"/>
      <c r="AE188" s="147" t="str">
        <f>IF(Stock[[#This Row],[TRẠNG THÁI
(auto-fill)]]="NẮM GIỮ",Stock[[#This Row],[GIÁ THỊ TRƯỜNG]]-Stock[[#This Row],[GIÁ MUA]],"")</f>
        <v/>
      </c>
      <c r="AF188" s="150" t="str">
        <f>IFERROR(Stock[[#This Row],[TĂNG/
(GIẢM )]]/Stock[[#This Row],[GIÁ MUA]],"")</f>
        <v/>
      </c>
      <c r="AG188" s="114" t="str">
        <f>IF(Stock[[#This Row],[GIÁ THỊ TRƯỜNG]]&gt;0,Stock[[#This Row],[GIÁ THỊ TRƯỜNG]]*Stock[[#This Row],[SỐ LƯỢNG CÒN LẠI
(auto-fill)]],"")</f>
        <v/>
      </c>
    </row>
    <row r="189" spans="2:33">
      <c r="B189" s="109" t="str">
        <f>IF(AND(Stock[[#This Row],[SỐ LƯỢNG MUA]]&gt;0,Stock[[#This Row],[SỐ LƯỢNG CÒN LẠI
(auto-fill)]]=0),"BÁN",
IF(AND(Stock[[#This Row],[SỐ LƯỢNG MUA]]&gt;0,Stock[[#This Row],[SỐ LƯỢNG CÒN LẠI
(auto-fill)]]&gt;0),"NẮM GIỮ",""))</f>
        <v/>
      </c>
      <c r="C189" s="110">
        <f t="shared" si="2"/>
        <v>176</v>
      </c>
      <c r="D189" s="75"/>
      <c r="E189" s="76"/>
      <c r="F189" s="168"/>
      <c r="G189" s="79"/>
      <c r="H189" s="80"/>
      <c r="I189" s="114" t="str">
        <f>IF(Stock[[#This Row],[SỐ LƯỢNG MUA]]&gt;0,Stock[[#This Row],[GIÁ MUA]]*Stock[[#This Row],[SỐ LƯỢNG MUA]]*$D$11,"")</f>
        <v/>
      </c>
      <c r="J189" s="87"/>
      <c r="K189" s="88"/>
      <c r="L189" s="116" t="str">
        <f>IF(Stock[[#This Row],[SỐ LƯỢNG MUA]]&gt;0,Stock[[#This Row],[GIÁ MUA]]*(1+Stock[[#This Row],[% TĂNG KỲ VỌNG_1]]),"")</f>
        <v/>
      </c>
      <c r="M189" s="88"/>
      <c r="N189" s="116" t="str">
        <f>IF(Stock[[#This Row],[SỐ LƯỢNG MUA]]&gt;0,Stock[[#This Row],[GIÁ MUA]]*(1+Stock[[#This Row],[% TĂNG KỲ VỌNG_2]]),"")</f>
        <v/>
      </c>
      <c r="O189" s="88"/>
      <c r="P189" s="116" t="str">
        <f>IF(Stock[[#This Row],[SỐ LƯỢNG MUA]]&gt;0,Stock[[#This Row],[GIÁ MUA]]*(1+Stock[[#This Row],[% GIẢM ĐỂ CẮT LỖ]]),"")</f>
        <v/>
      </c>
      <c r="Q189" s="103"/>
      <c r="R189" s="117" t="str">
        <f>IF(Stock[[#This Row],[CỔ TỨC TIỀN MẶT]]&gt;0,Stock[[#This Row],[CỔ TỨC TIỀN MẶT]]/(Stock[[#This Row],[GIÁ MUA]]*Stock[[#This Row],[SỐ LƯỢNG MUA]]),"")</f>
        <v/>
      </c>
      <c r="S189" s="103"/>
      <c r="T189" s="75"/>
      <c r="U189" s="93"/>
      <c r="V189" s="94"/>
      <c r="W189" s="120" t="str">
        <f>IF(Stock[[#This Row],[SỐ LƯỢNG BÁN]]&gt;0,Stock[[#This Row],[GIÁ BÁN]]*Stock[[#This Row],[SỐ LƯỢNG BÁN]]*$D$11+Stock[[#This Row],[GIÁ BÁN]]*Stock[[#This Row],[SỐ LƯỢNG BÁN]]*$D$12,"")</f>
        <v/>
      </c>
      <c r="X189" s="120">
        <f>Stock[[#This Row],[SỐ LƯỢNG MUA]]+Stock[[#This Row],[CỔ TỨC BẰNG CỔ PHIẾU]]-Stock[[#This Row],[SỐ LƯỢNG BÁN]]</f>
        <v>0</v>
      </c>
      <c r="Y1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 s="120">
        <f ca="1">IF(Stock[[#This Row],[NGÀY BÁN]]&gt;0,Stock[[#This Row],[NGÀY BÁN]]-Stock[[#This Row],[NGÀY MUA]]+1,IF(Stock[[#This Row],[NGÀY MUA]]=0,0,TODAY()-Stock[[#This Row],[NGÀY MUA]]+1))</f>
        <v>0</v>
      </c>
      <c r="AA189" s="123" t="str">
        <f>IFERROR(Stock[[#This Row],[CỔ TỨC TIỀN MẶT]]+Stock[[#This Row],[LÃI/(LỖ) TỪ BÁN CK
(auto-fill)]],"")</f>
        <v/>
      </c>
      <c r="AB1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89" s="79"/>
      <c r="AE189" s="147" t="str">
        <f>IF(Stock[[#This Row],[TRẠNG THÁI
(auto-fill)]]="NẮM GIỮ",Stock[[#This Row],[GIÁ THỊ TRƯỜNG]]-Stock[[#This Row],[GIÁ MUA]],"")</f>
        <v/>
      </c>
      <c r="AF189" s="150" t="str">
        <f>IFERROR(Stock[[#This Row],[TĂNG/
(GIẢM )]]/Stock[[#This Row],[GIÁ MUA]],"")</f>
        <v/>
      </c>
      <c r="AG189" s="114" t="str">
        <f>IF(Stock[[#This Row],[GIÁ THỊ TRƯỜNG]]&gt;0,Stock[[#This Row],[GIÁ THỊ TRƯỜNG]]*Stock[[#This Row],[SỐ LƯỢNG CÒN LẠI
(auto-fill)]],"")</f>
        <v/>
      </c>
    </row>
    <row r="190" spans="2:33">
      <c r="B190" s="109" t="str">
        <f>IF(AND(Stock[[#This Row],[SỐ LƯỢNG MUA]]&gt;0,Stock[[#This Row],[SỐ LƯỢNG CÒN LẠI
(auto-fill)]]=0),"BÁN",
IF(AND(Stock[[#This Row],[SỐ LƯỢNG MUA]]&gt;0,Stock[[#This Row],[SỐ LƯỢNG CÒN LẠI
(auto-fill)]]&gt;0),"NẮM GIỮ",""))</f>
        <v/>
      </c>
      <c r="C190" s="110">
        <f t="shared" si="2"/>
        <v>177</v>
      </c>
      <c r="D190" s="75"/>
      <c r="E190" s="76"/>
      <c r="F190" s="168"/>
      <c r="G190" s="79"/>
      <c r="H190" s="80"/>
      <c r="I190" s="114" t="str">
        <f>IF(Stock[[#This Row],[SỐ LƯỢNG MUA]]&gt;0,Stock[[#This Row],[GIÁ MUA]]*Stock[[#This Row],[SỐ LƯỢNG MUA]]*$D$11,"")</f>
        <v/>
      </c>
      <c r="J190" s="87"/>
      <c r="K190" s="88"/>
      <c r="L190" s="116" t="str">
        <f>IF(Stock[[#This Row],[SỐ LƯỢNG MUA]]&gt;0,Stock[[#This Row],[GIÁ MUA]]*(1+Stock[[#This Row],[% TĂNG KỲ VỌNG_1]]),"")</f>
        <v/>
      </c>
      <c r="M190" s="88"/>
      <c r="N190" s="116" t="str">
        <f>IF(Stock[[#This Row],[SỐ LƯỢNG MUA]]&gt;0,Stock[[#This Row],[GIÁ MUA]]*(1+Stock[[#This Row],[% TĂNG KỲ VỌNG_2]]),"")</f>
        <v/>
      </c>
      <c r="O190" s="88"/>
      <c r="P190" s="116" t="str">
        <f>IF(Stock[[#This Row],[SỐ LƯỢNG MUA]]&gt;0,Stock[[#This Row],[GIÁ MUA]]*(1+Stock[[#This Row],[% GIẢM ĐỂ CẮT LỖ]]),"")</f>
        <v/>
      </c>
      <c r="Q190" s="103"/>
      <c r="R190" s="117" t="str">
        <f>IF(Stock[[#This Row],[CỔ TỨC TIỀN MẶT]]&gt;0,Stock[[#This Row],[CỔ TỨC TIỀN MẶT]]/(Stock[[#This Row],[GIÁ MUA]]*Stock[[#This Row],[SỐ LƯỢNG MUA]]),"")</f>
        <v/>
      </c>
      <c r="S190" s="103"/>
      <c r="T190" s="75"/>
      <c r="U190" s="93"/>
      <c r="V190" s="94"/>
      <c r="W190" s="120" t="str">
        <f>IF(Stock[[#This Row],[SỐ LƯỢNG BÁN]]&gt;0,Stock[[#This Row],[GIÁ BÁN]]*Stock[[#This Row],[SỐ LƯỢNG BÁN]]*$D$11+Stock[[#This Row],[GIÁ BÁN]]*Stock[[#This Row],[SỐ LƯỢNG BÁN]]*$D$12,"")</f>
        <v/>
      </c>
      <c r="X190" s="120">
        <f>Stock[[#This Row],[SỐ LƯỢNG MUA]]+Stock[[#This Row],[CỔ TỨC BẰNG CỔ PHIẾU]]-Stock[[#This Row],[SỐ LƯỢNG BÁN]]</f>
        <v>0</v>
      </c>
      <c r="Y1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 s="120">
        <f ca="1">IF(Stock[[#This Row],[NGÀY BÁN]]&gt;0,Stock[[#This Row],[NGÀY BÁN]]-Stock[[#This Row],[NGÀY MUA]]+1,IF(Stock[[#This Row],[NGÀY MUA]]=0,0,TODAY()-Stock[[#This Row],[NGÀY MUA]]+1))</f>
        <v>0</v>
      </c>
      <c r="AA190" s="123" t="str">
        <f>IFERROR(Stock[[#This Row],[CỔ TỨC TIỀN MẶT]]+Stock[[#This Row],[LÃI/(LỖ) TỪ BÁN CK
(auto-fill)]],"")</f>
        <v/>
      </c>
      <c r="AB1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0" s="79"/>
      <c r="AE190" s="147" t="str">
        <f>IF(Stock[[#This Row],[TRẠNG THÁI
(auto-fill)]]="NẮM GIỮ",Stock[[#This Row],[GIÁ THỊ TRƯỜNG]]-Stock[[#This Row],[GIÁ MUA]],"")</f>
        <v/>
      </c>
      <c r="AF190" s="150" t="str">
        <f>IFERROR(Stock[[#This Row],[TĂNG/
(GIẢM )]]/Stock[[#This Row],[GIÁ MUA]],"")</f>
        <v/>
      </c>
      <c r="AG190" s="114" t="str">
        <f>IF(Stock[[#This Row],[GIÁ THỊ TRƯỜNG]]&gt;0,Stock[[#This Row],[GIÁ THỊ TRƯỜNG]]*Stock[[#This Row],[SỐ LƯỢNG CÒN LẠI
(auto-fill)]],"")</f>
        <v/>
      </c>
    </row>
    <row r="191" spans="2:33">
      <c r="B191" s="109" t="str">
        <f>IF(AND(Stock[[#This Row],[SỐ LƯỢNG MUA]]&gt;0,Stock[[#This Row],[SỐ LƯỢNG CÒN LẠI
(auto-fill)]]=0),"BÁN",
IF(AND(Stock[[#This Row],[SỐ LƯỢNG MUA]]&gt;0,Stock[[#This Row],[SỐ LƯỢNG CÒN LẠI
(auto-fill)]]&gt;0),"NẮM GIỮ",""))</f>
        <v/>
      </c>
      <c r="C191" s="110">
        <f t="shared" si="2"/>
        <v>178</v>
      </c>
      <c r="D191" s="75"/>
      <c r="E191" s="76"/>
      <c r="F191" s="168"/>
      <c r="G191" s="79"/>
      <c r="H191" s="80"/>
      <c r="I191" s="114" t="str">
        <f>IF(Stock[[#This Row],[SỐ LƯỢNG MUA]]&gt;0,Stock[[#This Row],[GIÁ MUA]]*Stock[[#This Row],[SỐ LƯỢNG MUA]]*$D$11,"")</f>
        <v/>
      </c>
      <c r="J191" s="87"/>
      <c r="K191" s="88"/>
      <c r="L191" s="116" t="str">
        <f>IF(Stock[[#This Row],[SỐ LƯỢNG MUA]]&gt;0,Stock[[#This Row],[GIÁ MUA]]*(1+Stock[[#This Row],[% TĂNG KỲ VỌNG_1]]),"")</f>
        <v/>
      </c>
      <c r="M191" s="88"/>
      <c r="N191" s="116" t="str">
        <f>IF(Stock[[#This Row],[SỐ LƯỢNG MUA]]&gt;0,Stock[[#This Row],[GIÁ MUA]]*(1+Stock[[#This Row],[% TĂNG KỲ VỌNG_2]]),"")</f>
        <v/>
      </c>
      <c r="O191" s="88"/>
      <c r="P191" s="116" t="str">
        <f>IF(Stock[[#This Row],[SỐ LƯỢNG MUA]]&gt;0,Stock[[#This Row],[GIÁ MUA]]*(1+Stock[[#This Row],[% GIẢM ĐỂ CẮT LỖ]]),"")</f>
        <v/>
      </c>
      <c r="Q191" s="103"/>
      <c r="R191" s="117" t="str">
        <f>IF(Stock[[#This Row],[CỔ TỨC TIỀN MẶT]]&gt;0,Stock[[#This Row],[CỔ TỨC TIỀN MẶT]]/(Stock[[#This Row],[GIÁ MUA]]*Stock[[#This Row],[SỐ LƯỢNG MUA]]),"")</f>
        <v/>
      </c>
      <c r="S191" s="103"/>
      <c r="T191" s="75"/>
      <c r="U191" s="93"/>
      <c r="V191" s="94"/>
      <c r="W191" s="120" t="str">
        <f>IF(Stock[[#This Row],[SỐ LƯỢNG BÁN]]&gt;0,Stock[[#This Row],[GIÁ BÁN]]*Stock[[#This Row],[SỐ LƯỢNG BÁN]]*$D$11+Stock[[#This Row],[GIÁ BÁN]]*Stock[[#This Row],[SỐ LƯỢNG BÁN]]*$D$12,"")</f>
        <v/>
      </c>
      <c r="X191" s="120">
        <f>Stock[[#This Row],[SỐ LƯỢNG MUA]]+Stock[[#This Row],[CỔ TỨC BẰNG CỔ PHIẾU]]-Stock[[#This Row],[SỐ LƯỢNG BÁN]]</f>
        <v>0</v>
      </c>
      <c r="Y1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 s="120">
        <f ca="1">IF(Stock[[#This Row],[NGÀY BÁN]]&gt;0,Stock[[#This Row],[NGÀY BÁN]]-Stock[[#This Row],[NGÀY MUA]]+1,IF(Stock[[#This Row],[NGÀY MUA]]=0,0,TODAY()-Stock[[#This Row],[NGÀY MUA]]+1))</f>
        <v>0</v>
      </c>
      <c r="AA191" s="123" t="str">
        <f>IFERROR(Stock[[#This Row],[CỔ TỨC TIỀN MẶT]]+Stock[[#This Row],[LÃI/(LỖ) TỪ BÁN CK
(auto-fill)]],"")</f>
        <v/>
      </c>
      <c r="AB1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1" s="79"/>
      <c r="AE191" s="147" t="str">
        <f>IF(Stock[[#This Row],[TRẠNG THÁI
(auto-fill)]]="NẮM GIỮ",Stock[[#This Row],[GIÁ THỊ TRƯỜNG]]-Stock[[#This Row],[GIÁ MUA]],"")</f>
        <v/>
      </c>
      <c r="AF191" s="150" t="str">
        <f>IFERROR(Stock[[#This Row],[TĂNG/
(GIẢM )]]/Stock[[#This Row],[GIÁ MUA]],"")</f>
        <v/>
      </c>
      <c r="AG191" s="114" t="str">
        <f>IF(Stock[[#This Row],[GIÁ THỊ TRƯỜNG]]&gt;0,Stock[[#This Row],[GIÁ THỊ TRƯỜNG]]*Stock[[#This Row],[SỐ LƯỢNG CÒN LẠI
(auto-fill)]],"")</f>
        <v/>
      </c>
    </row>
    <row r="192" spans="2:33">
      <c r="B192" s="109" t="str">
        <f>IF(AND(Stock[[#This Row],[SỐ LƯỢNG MUA]]&gt;0,Stock[[#This Row],[SỐ LƯỢNG CÒN LẠI
(auto-fill)]]=0),"BÁN",
IF(AND(Stock[[#This Row],[SỐ LƯỢNG MUA]]&gt;0,Stock[[#This Row],[SỐ LƯỢNG CÒN LẠI
(auto-fill)]]&gt;0),"NẮM GIỮ",""))</f>
        <v/>
      </c>
      <c r="C192" s="110">
        <f t="shared" si="2"/>
        <v>179</v>
      </c>
      <c r="D192" s="75"/>
      <c r="E192" s="76"/>
      <c r="F192" s="168"/>
      <c r="G192" s="79"/>
      <c r="H192" s="80"/>
      <c r="I192" s="114" t="str">
        <f>IF(Stock[[#This Row],[SỐ LƯỢNG MUA]]&gt;0,Stock[[#This Row],[GIÁ MUA]]*Stock[[#This Row],[SỐ LƯỢNG MUA]]*$D$11,"")</f>
        <v/>
      </c>
      <c r="J192" s="87"/>
      <c r="K192" s="88"/>
      <c r="L192" s="116" t="str">
        <f>IF(Stock[[#This Row],[SỐ LƯỢNG MUA]]&gt;0,Stock[[#This Row],[GIÁ MUA]]*(1+Stock[[#This Row],[% TĂNG KỲ VỌNG_1]]),"")</f>
        <v/>
      </c>
      <c r="M192" s="88"/>
      <c r="N192" s="116" t="str">
        <f>IF(Stock[[#This Row],[SỐ LƯỢNG MUA]]&gt;0,Stock[[#This Row],[GIÁ MUA]]*(1+Stock[[#This Row],[% TĂNG KỲ VỌNG_2]]),"")</f>
        <v/>
      </c>
      <c r="O192" s="88"/>
      <c r="P192" s="116" t="str">
        <f>IF(Stock[[#This Row],[SỐ LƯỢNG MUA]]&gt;0,Stock[[#This Row],[GIÁ MUA]]*(1+Stock[[#This Row],[% GIẢM ĐỂ CẮT LỖ]]),"")</f>
        <v/>
      </c>
      <c r="Q192" s="103"/>
      <c r="R192" s="117" t="str">
        <f>IF(Stock[[#This Row],[CỔ TỨC TIỀN MẶT]]&gt;0,Stock[[#This Row],[CỔ TỨC TIỀN MẶT]]/(Stock[[#This Row],[GIÁ MUA]]*Stock[[#This Row],[SỐ LƯỢNG MUA]]),"")</f>
        <v/>
      </c>
      <c r="S192" s="103"/>
      <c r="T192" s="75"/>
      <c r="U192" s="93"/>
      <c r="V192" s="94"/>
      <c r="W192" s="120" t="str">
        <f>IF(Stock[[#This Row],[SỐ LƯỢNG BÁN]]&gt;0,Stock[[#This Row],[GIÁ BÁN]]*Stock[[#This Row],[SỐ LƯỢNG BÁN]]*$D$11+Stock[[#This Row],[GIÁ BÁN]]*Stock[[#This Row],[SỐ LƯỢNG BÁN]]*$D$12,"")</f>
        <v/>
      </c>
      <c r="X192" s="120">
        <f>Stock[[#This Row],[SỐ LƯỢNG MUA]]+Stock[[#This Row],[CỔ TỨC BẰNG CỔ PHIẾU]]-Stock[[#This Row],[SỐ LƯỢNG BÁN]]</f>
        <v>0</v>
      </c>
      <c r="Y1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 s="120">
        <f ca="1">IF(Stock[[#This Row],[NGÀY BÁN]]&gt;0,Stock[[#This Row],[NGÀY BÁN]]-Stock[[#This Row],[NGÀY MUA]]+1,IF(Stock[[#This Row],[NGÀY MUA]]=0,0,TODAY()-Stock[[#This Row],[NGÀY MUA]]+1))</f>
        <v>0</v>
      </c>
      <c r="AA192" s="123" t="str">
        <f>IFERROR(Stock[[#This Row],[CỔ TỨC TIỀN MẶT]]+Stock[[#This Row],[LÃI/(LỖ) TỪ BÁN CK
(auto-fill)]],"")</f>
        <v/>
      </c>
      <c r="AB1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2" s="79"/>
      <c r="AE192" s="147" t="str">
        <f>IF(Stock[[#This Row],[TRẠNG THÁI
(auto-fill)]]="NẮM GIỮ",Stock[[#This Row],[GIÁ THỊ TRƯỜNG]]-Stock[[#This Row],[GIÁ MUA]],"")</f>
        <v/>
      </c>
      <c r="AF192" s="150" t="str">
        <f>IFERROR(Stock[[#This Row],[TĂNG/
(GIẢM )]]/Stock[[#This Row],[GIÁ MUA]],"")</f>
        <v/>
      </c>
      <c r="AG192" s="114" t="str">
        <f>IF(Stock[[#This Row],[GIÁ THỊ TRƯỜNG]]&gt;0,Stock[[#This Row],[GIÁ THỊ TRƯỜNG]]*Stock[[#This Row],[SỐ LƯỢNG CÒN LẠI
(auto-fill)]],"")</f>
        <v/>
      </c>
    </row>
    <row r="193" spans="2:33">
      <c r="B193" s="109" t="str">
        <f>IF(AND(Stock[[#This Row],[SỐ LƯỢNG MUA]]&gt;0,Stock[[#This Row],[SỐ LƯỢNG CÒN LẠI
(auto-fill)]]=0),"BÁN",
IF(AND(Stock[[#This Row],[SỐ LƯỢNG MUA]]&gt;0,Stock[[#This Row],[SỐ LƯỢNG CÒN LẠI
(auto-fill)]]&gt;0),"NẮM GIỮ",""))</f>
        <v/>
      </c>
      <c r="C193" s="110">
        <f t="shared" si="2"/>
        <v>180</v>
      </c>
      <c r="D193" s="75"/>
      <c r="E193" s="76"/>
      <c r="F193" s="168"/>
      <c r="G193" s="79"/>
      <c r="H193" s="80"/>
      <c r="I193" s="114" t="str">
        <f>IF(Stock[[#This Row],[SỐ LƯỢNG MUA]]&gt;0,Stock[[#This Row],[GIÁ MUA]]*Stock[[#This Row],[SỐ LƯỢNG MUA]]*$D$11,"")</f>
        <v/>
      </c>
      <c r="J193" s="87"/>
      <c r="K193" s="88"/>
      <c r="L193" s="116" t="str">
        <f>IF(Stock[[#This Row],[SỐ LƯỢNG MUA]]&gt;0,Stock[[#This Row],[GIÁ MUA]]*(1+Stock[[#This Row],[% TĂNG KỲ VỌNG_1]]),"")</f>
        <v/>
      </c>
      <c r="M193" s="88"/>
      <c r="N193" s="116" t="str">
        <f>IF(Stock[[#This Row],[SỐ LƯỢNG MUA]]&gt;0,Stock[[#This Row],[GIÁ MUA]]*(1+Stock[[#This Row],[% TĂNG KỲ VỌNG_2]]),"")</f>
        <v/>
      </c>
      <c r="O193" s="88"/>
      <c r="P193" s="116" t="str">
        <f>IF(Stock[[#This Row],[SỐ LƯỢNG MUA]]&gt;0,Stock[[#This Row],[GIÁ MUA]]*(1+Stock[[#This Row],[% GIẢM ĐỂ CẮT LỖ]]),"")</f>
        <v/>
      </c>
      <c r="Q193" s="103"/>
      <c r="R193" s="117" t="str">
        <f>IF(Stock[[#This Row],[CỔ TỨC TIỀN MẶT]]&gt;0,Stock[[#This Row],[CỔ TỨC TIỀN MẶT]]/(Stock[[#This Row],[GIÁ MUA]]*Stock[[#This Row],[SỐ LƯỢNG MUA]]),"")</f>
        <v/>
      </c>
      <c r="S193" s="103"/>
      <c r="T193" s="75"/>
      <c r="U193" s="93"/>
      <c r="V193" s="94"/>
      <c r="W193" s="120" t="str">
        <f>IF(Stock[[#This Row],[SỐ LƯỢNG BÁN]]&gt;0,Stock[[#This Row],[GIÁ BÁN]]*Stock[[#This Row],[SỐ LƯỢNG BÁN]]*$D$11+Stock[[#This Row],[GIÁ BÁN]]*Stock[[#This Row],[SỐ LƯỢNG BÁN]]*$D$12,"")</f>
        <v/>
      </c>
      <c r="X193" s="120">
        <f>Stock[[#This Row],[SỐ LƯỢNG MUA]]+Stock[[#This Row],[CỔ TỨC BẰNG CỔ PHIẾU]]-Stock[[#This Row],[SỐ LƯỢNG BÁN]]</f>
        <v>0</v>
      </c>
      <c r="Y1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 s="120">
        <f ca="1">IF(Stock[[#This Row],[NGÀY BÁN]]&gt;0,Stock[[#This Row],[NGÀY BÁN]]-Stock[[#This Row],[NGÀY MUA]]+1,IF(Stock[[#This Row],[NGÀY MUA]]=0,0,TODAY()-Stock[[#This Row],[NGÀY MUA]]+1))</f>
        <v>0</v>
      </c>
      <c r="AA193" s="123" t="str">
        <f>IFERROR(Stock[[#This Row],[CỔ TỨC TIỀN MẶT]]+Stock[[#This Row],[LÃI/(LỖ) TỪ BÁN CK
(auto-fill)]],"")</f>
        <v/>
      </c>
      <c r="AB1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3" s="79"/>
      <c r="AE193" s="147" t="str">
        <f>IF(Stock[[#This Row],[TRẠNG THÁI
(auto-fill)]]="NẮM GIỮ",Stock[[#This Row],[GIÁ THỊ TRƯỜNG]]-Stock[[#This Row],[GIÁ MUA]],"")</f>
        <v/>
      </c>
      <c r="AF193" s="150" t="str">
        <f>IFERROR(Stock[[#This Row],[TĂNG/
(GIẢM )]]/Stock[[#This Row],[GIÁ MUA]],"")</f>
        <v/>
      </c>
      <c r="AG193" s="114" t="str">
        <f>IF(Stock[[#This Row],[GIÁ THỊ TRƯỜNG]]&gt;0,Stock[[#This Row],[GIÁ THỊ TRƯỜNG]]*Stock[[#This Row],[SỐ LƯỢNG CÒN LẠI
(auto-fill)]],"")</f>
        <v/>
      </c>
    </row>
    <row r="194" spans="2:33">
      <c r="B194" s="109" t="str">
        <f>IF(AND(Stock[[#This Row],[SỐ LƯỢNG MUA]]&gt;0,Stock[[#This Row],[SỐ LƯỢNG CÒN LẠI
(auto-fill)]]=0),"BÁN",
IF(AND(Stock[[#This Row],[SỐ LƯỢNG MUA]]&gt;0,Stock[[#This Row],[SỐ LƯỢNG CÒN LẠI
(auto-fill)]]&gt;0),"NẮM GIỮ",""))</f>
        <v/>
      </c>
      <c r="C194" s="110">
        <f t="shared" si="2"/>
        <v>181</v>
      </c>
      <c r="D194" s="75"/>
      <c r="E194" s="76"/>
      <c r="F194" s="168"/>
      <c r="G194" s="79"/>
      <c r="H194" s="80"/>
      <c r="I194" s="114" t="str">
        <f>IF(Stock[[#This Row],[SỐ LƯỢNG MUA]]&gt;0,Stock[[#This Row],[GIÁ MUA]]*Stock[[#This Row],[SỐ LƯỢNG MUA]]*$D$11,"")</f>
        <v/>
      </c>
      <c r="J194" s="87"/>
      <c r="K194" s="88"/>
      <c r="L194" s="116" t="str">
        <f>IF(Stock[[#This Row],[SỐ LƯỢNG MUA]]&gt;0,Stock[[#This Row],[GIÁ MUA]]*(1+Stock[[#This Row],[% TĂNG KỲ VỌNG_1]]),"")</f>
        <v/>
      </c>
      <c r="M194" s="88"/>
      <c r="N194" s="116" t="str">
        <f>IF(Stock[[#This Row],[SỐ LƯỢNG MUA]]&gt;0,Stock[[#This Row],[GIÁ MUA]]*(1+Stock[[#This Row],[% TĂNG KỲ VỌNG_2]]),"")</f>
        <v/>
      </c>
      <c r="O194" s="88"/>
      <c r="P194" s="116" t="str">
        <f>IF(Stock[[#This Row],[SỐ LƯỢNG MUA]]&gt;0,Stock[[#This Row],[GIÁ MUA]]*(1+Stock[[#This Row],[% GIẢM ĐỂ CẮT LỖ]]),"")</f>
        <v/>
      </c>
      <c r="Q194" s="103"/>
      <c r="R194" s="117" t="str">
        <f>IF(Stock[[#This Row],[CỔ TỨC TIỀN MẶT]]&gt;0,Stock[[#This Row],[CỔ TỨC TIỀN MẶT]]/(Stock[[#This Row],[GIÁ MUA]]*Stock[[#This Row],[SỐ LƯỢNG MUA]]),"")</f>
        <v/>
      </c>
      <c r="S194" s="103"/>
      <c r="T194" s="75"/>
      <c r="U194" s="93"/>
      <c r="V194" s="94"/>
      <c r="W194" s="120" t="str">
        <f>IF(Stock[[#This Row],[SỐ LƯỢNG BÁN]]&gt;0,Stock[[#This Row],[GIÁ BÁN]]*Stock[[#This Row],[SỐ LƯỢNG BÁN]]*$D$11+Stock[[#This Row],[GIÁ BÁN]]*Stock[[#This Row],[SỐ LƯỢNG BÁN]]*$D$12,"")</f>
        <v/>
      </c>
      <c r="X194" s="120">
        <f>Stock[[#This Row],[SỐ LƯỢNG MUA]]+Stock[[#This Row],[CỔ TỨC BẰNG CỔ PHIẾU]]-Stock[[#This Row],[SỐ LƯỢNG BÁN]]</f>
        <v>0</v>
      </c>
      <c r="Y1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 s="120">
        <f ca="1">IF(Stock[[#This Row],[NGÀY BÁN]]&gt;0,Stock[[#This Row],[NGÀY BÁN]]-Stock[[#This Row],[NGÀY MUA]]+1,IF(Stock[[#This Row],[NGÀY MUA]]=0,0,TODAY()-Stock[[#This Row],[NGÀY MUA]]+1))</f>
        <v>0</v>
      </c>
      <c r="AA194" s="123" t="str">
        <f>IFERROR(Stock[[#This Row],[CỔ TỨC TIỀN MẶT]]+Stock[[#This Row],[LÃI/(LỖ) TỪ BÁN CK
(auto-fill)]],"")</f>
        <v/>
      </c>
      <c r="AB1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4" s="79"/>
      <c r="AE194" s="147" t="str">
        <f>IF(Stock[[#This Row],[TRẠNG THÁI
(auto-fill)]]="NẮM GIỮ",Stock[[#This Row],[GIÁ THỊ TRƯỜNG]]-Stock[[#This Row],[GIÁ MUA]],"")</f>
        <v/>
      </c>
      <c r="AF194" s="150" t="str">
        <f>IFERROR(Stock[[#This Row],[TĂNG/
(GIẢM )]]/Stock[[#This Row],[GIÁ MUA]],"")</f>
        <v/>
      </c>
      <c r="AG194" s="114" t="str">
        <f>IF(Stock[[#This Row],[GIÁ THỊ TRƯỜNG]]&gt;0,Stock[[#This Row],[GIÁ THỊ TRƯỜNG]]*Stock[[#This Row],[SỐ LƯỢNG CÒN LẠI
(auto-fill)]],"")</f>
        <v/>
      </c>
    </row>
    <row r="195" spans="2:33">
      <c r="B195" s="109" t="str">
        <f>IF(AND(Stock[[#This Row],[SỐ LƯỢNG MUA]]&gt;0,Stock[[#This Row],[SỐ LƯỢNG CÒN LẠI
(auto-fill)]]=0),"BÁN",
IF(AND(Stock[[#This Row],[SỐ LƯỢNG MUA]]&gt;0,Stock[[#This Row],[SỐ LƯỢNG CÒN LẠI
(auto-fill)]]&gt;0),"NẮM GIỮ",""))</f>
        <v/>
      </c>
      <c r="C195" s="110">
        <f t="shared" si="2"/>
        <v>182</v>
      </c>
      <c r="D195" s="75"/>
      <c r="E195" s="76"/>
      <c r="F195" s="168"/>
      <c r="G195" s="79"/>
      <c r="H195" s="80"/>
      <c r="I195" s="114" t="str">
        <f>IF(Stock[[#This Row],[SỐ LƯỢNG MUA]]&gt;0,Stock[[#This Row],[GIÁ MUA]]*Stock[[#This Row],[SỐ LƯỢNG MUA]]*$D$11,"")</f>
        <v/>
      </c>
      <c r="J195" s="87"/>
      <c r="K195" s="88"/>
      <c r="L195" s="116" t="str">
        <f>IF(Stock[[#This Row],[SỐ LƯỢNG MUA]]&gt;0,Stock[[#This Row],[GIÁ MUA]]*(1+Stock[[#This Row],[% TĂNG KỲ VỌNG_1]]),"")</f>
        <v/>
      </c>
      <c r="M195" s="88"/>
      <c r="N195" s="116" t="str">
        <f>IF(Stock[[#This Row],[SỐ LƯỢNG MUA]]&gt;0,Stock[[#This Row],[GIÁ MUA]]*(1+Stock[[#This Row],[% TĂNG KỲ VỌNG_2]]),"")</f>
        <v/>
      </c>
      <c r="O195" s="88"/>
      <c r="P195" s="116" t="str">
        <f>IF(Stock[[#This Row],[SỐ LƯỢNG MUA]]&gt;0,Stock[[#This Row],[GIÁ MUA]]*(1+Stock[[#This Row],[% GIẢM ĐỂ CẮT LỖ]]),"")</f>
        <v/>
      </c>
      <c r="Q195" s="103"/>
      <c r="R195" s="117" t="str">
        <f>IF(Stock[[#This Row],[CỔ TỨC TIỀN MẶT]]&gt;0,Stock[[#This Row],[CỔ TỨC TIỀN MẶT]]/(Stock[[#This Row],[GIÁ MUA]]*Stock[[#This Row],[SỐ LƯỢNG MUA]]),"")</f>
        <v/>
      </c>
      <c r="S195" s="103"/>
      <c r="T195" s="75"/>
      <c r="U195" s="93"/>
      <c r="V195" s="94"/>
      <c r="W195" s="120" t="str">
        <f>IF(Stock[[#This Row],[SỐ LƯỢNG BÁN]]&gt;0,Stock[[#This Row],[GIÁ BÁN]]*Stock[[#This Row],[SỐ LƯỢNG BÁN]]*$D$11+Stock[[#This Row],[GIÁ BÁN]]*Stock[[#This Row],[SỐ LƯỢNG BÁN]]*$D$12,"")</f>
        <v/>
      </c>
      <c r="X195" s="120">
        <f>Stock[[#This Row],[SỐ LƯỢNG MUA]]+Stock[[#This Row],[CỔ TỨC BẰNG CỔ PHIẾU]]-Stock[[#This Row],[SỐ LƯỢNG BÁN]]</f>
        <v>0</v>
      </c>
      <c r="Y1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 s="120">
        <f ca="1">IF(Stock[[#This Row],[NGÀY BÁN]]&gt;0,Stock[[#This Row],[NGÀY BÁN]]-Stock[[#This Row],[NGÀY MUA]]+1,IF(Stock[[#This Row],[NGÀY MUA]]=0,0,TODAY()-Stock[[#This Row],[NGÀY MUA]]+1))</f>
        <v>0</v>
      </c>
      <c r="AA195" s="123" t="str">
        <f>IFERROR(Stock[[#This Row],[CỔ TỨC TIỀN MẶT]]+Stock[[#This Row],[LÃI/(LỖ) TỪ BÁN CK
(auto-fill)]],"")</f>
        <v/>
      </c>
      <c r="AB1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5" s="79"/>
      <c r="AE195" s="147" t="str">
        <f>IF(Stock[[#This Row],[TRẠNG THÁI
(auto-fill)]]="NẮM GIỮ",Stock[[#This Row],[GIÁ THỊ TRƯỜNG]]-Stock[[#This Row],[GIÁ MUA]],"")</f>
        <v/>
      </c>
      <c r="AF195" s="150" t="str">
        <f>IFERROR(Stock[[#This Row],[TĂNG/
(GIẢM )]]/Stock[[#This Row],[GIÁ MUA]],"")</f>
        <v/>
      </c>
      <c r="AG195" s="114" t="str">
        <f>IF(Stock[[#This Row],[GIÁ THỊ TRƯỜNG]]&gt;0,Stock[[#This Row],[GIÁ THỊ TRƯỜNG]]*Stock[[#This Row],[SỐ LƯỢNG CÒN LẠI
(auto-fill)]],"")</f>
        <v/>
      </c>
    </row>
    <row r="196" spans="2:33">
      <c r="B196" s="109" t="str">
        <f>IF(AND(Stock[[#This Row],[SỐ LƯỢNG MUA]]&gt;0,Stock[[#This Row],[SỐ LƯỢNG CÒN LẠI
(auto-fill)]]=0),"BÁN",
IF(AND(Stock[[#This Row],[SỐ LƯỢNG MUA]]&gt;0,Stock[[#This Row],[SỐ LƯỢNG CÒN LẠI
(auto-fill)]]&gt;0),"NẮM GIỮ",""))</f>
        <v/>
      </c>
      <c r="C196" s="110">
        <f t="shared" si="2"/>
        <v>183</v>
      </c>
      <c r="D196" s="75"/>
      <c r="E196" s="76"/>
      <c r="F196" s="168"/>
      <c r="G196" s="79"/>
      <c r="H196" s="80"/>
      <c r="I196" s="114" t="str">
        <f>IF(Stock[[#This Row],[SỐ LƯỢNG MUA]]&gt;0,Stock[[#This Row],[GIÁ MUA]]*Stock[[#This Row],[SỐ LƯỢNG MUA]]*$D$11,"")</f>
        <v/>
      </c>
      <c r="J196" s="87"/>
      <c r="K196" s="88"/>
      <c r="L196" s="116" t="str">
        <f>IF(Stock[[#This Row],[SỐ LƯỢNG MUA]]&gt;0,Stock[[#This Row],[GIÁ MUA]]*(1+Stock[[#This Row],[% TĂNG KỲ VỌNG_1]]),"")</f>
        <v/>
      </c>
      <c r="M196" s="88"/>
      <c r="N196" s="116" t="str">
        <f>IF(Stock[[#This Row],[SỐ LƯỢNG MUA]]&gt;0,Stock[[#This Row],[GIÁ MUA]]*(1+Stock[[#This Row],[% TĂNG KỲ VỌNG_2]]),"")</f>
        <v/>
      </c>
      <c r="O196" s="88"/>
      <c r="P196" s="116" t="str">
        <f>IF(Stock[[#This Row],[SỐ LƯỢNG MUA]]&gt;0,Stock[[#This Row],[GIÁ MUA]]*(1+Stock[[#This Row],[% GIẢM ĐỂ CẮT LỖ]]),"")</f>
        <v/>
      </c>
      <c r="Q196" s="103"/>
      <c r="R196" s="117" t="str">
        <f>IF(Stock[[#This Row],[CỔ TỨC TIỀN MẶT]]&gt;0,Stock[[#This Row],[CỔ TỨC TIỀN MẶT]]/(Stock[[#This Row],[GIÁ MUA]]*Stock[[#This Row],[SỐ LƯỢNG MUA]]),"")</f>
        <v/>
      </c>
      <c r="S196" s="103"/>
      <c r="T196" s="75"/>
      <c r="U196" s="93"/>
      <c r="V196" s="94"/>
      <c r="W196" s="120" t="str">
        <f>IF(Stock[[#This Row],[SỐ LƯỢNG BÁN]]&gt;0,Stock[[#This Row],[GIÁ BÁN]]*Stock[[#This Row],[SỐ LƯỢNG BÁN]]*$D$11+Stock[[#This Row],[GIÁ BÁN]]*Stock[[#This Row],[SỐ LƯỢNG BÁN]]*$D$12,"")</f>
        <v/>
      </c>
      <c r="X196" s="120">
        <f>Stock[[#This Row],[SỐ LƯỢNG MUA]]+Stock[[#This Row],[CỔ TỨC BẰNG CỔ PHIẾU]]-Stock[[#This Row],[SỐ LƯỢNG BÁN]]</f>
        <v>0</v>
      </c>
      <c r="Y1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 s="120">
        <f ca="1">IF(Stock[[#This Row],[NGÀY BÁN]]&gt;0,Stock[[#This Row],[NGÀY BÁN]]-Stock[[#This Row],[NGÀY MUA]]+1,IF(Stock[[#This Row],[NGÀY MUA]]=0,0,TODAY()-Stock[[#This Row],[NGÀY MUA]]+1))</f>
        <v>0</v>
      </c>
      <c r="AA196" s="123" t="str">
        <f>IFERROR(Stock[[#This Row],[CỔ TỨC TIỀN MẶT]]+Stock[[#This Row],[LÃI/(LỖ) TỪ BÁN CK
(auto-fill)]],"")</f>
        <v/>
      </c>
      <c r="AB1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6" s="79"/>
      <c r="AE196" s="147" t="str">
        <f>IF(Stock[[#This Row],[TRẠNG THÁI
(auto-fill)]]="NẮM GIỮ",Stock[[#This Row],[GIÁ THỊ TRƯỜNG]]-Stock[[#This Row],[GIÁ MUA]],"")</f>
        <v/>
      </c>
      <c r="AF196" s="150" t="str">
        <f>IFERROR(Stock[[#This Row],[TĂNG/
(GIẢM )]]/Stock[[#This Row],[GIÁ MUA]],"")</f>
        <v/>
      </c>
      <c r="AG196" s="114" t="str">
        <f>IF(Stock[[#This Row],[GIÁ THỊ TRƯỜNG]]&gt;0,Stock[[#This Row],[GIÁ THỊ TRƯỜNG]]*Stock[[#This Row],[SỐ LƯỢNG CÒN LẠI
(auto-fill)]],"")</f>
        <v/>
      </c>
    </row>
    <row r="197" spans="2:33">
      <c r="B197" s="109" t="str">
        <f>IF(AND(Stock[[#This Row],[SỐ LƯỢNG MUA]]&gt;0,Stock[[#This Row],[SỐ LƯỢNG CÒN LẠI
(auto-fill)]]=0),"BÁN",
IF(AND(Stock[[#This Row],[SỐ LƯỢNG MUA]]&gt;0,Stock[[#This Row],[SỐ LƯỢNG CÒN LẠI
(auto-fill)]]&gt;0),"NẮM GIỮ",""))</f>
        <v/>
      </c>
      <c r="C197" s="110">
        <f t="shared" si="2"/>
        <v>184</v>
      </c>
      <c r="D197" s="75"/>
      <c r="E197" s="76"/>
      <c r="F197" s="168"/>
      <c r="G197" s="79"/>
      <c r="H197" s="80"/>
      <c r="I197" s="114" t="str">
        <f>IF(Stock[[#This Row],[SỐ LƯỢNG MUA]]&gt;0,Stock[[#This Row],[GIÁ MUA]]*Stock[[#This Row],[SỐ LƯỢNG MUA]]*$D$11,"")</f>
        <v/>
      </c>
      <c r="J197" s="87"/>
      <c r="K197" s="88"/>
      <c r="L197" s="116" t="str">
        <f>IF(Stock[[#This Row],[SỐ LƯỢNG MUA]]&gt;0,Stock[[#This Row],[GIÁ MUA]]*(1+Stock[[#This Row],[% TĂNG KỲ VỌNG_1]]),"")</f>
        <v/>
      </c>
      <c r="M197" s="88"/>
      <c r="N197" s="116" t="str">
        <f>IF(Stock[[#This Row],[SỐ LƯỢNG MUA]]&gt;0,Stock[[#This Row],[GIÁ MUA]]*(1+Stock[[#This Row],[% TĂNG KỲ VỌNG_2]]),"")</f>
        <v/>
      </c>
      <c r="O197" s="88"/>
      <c r="P197" s="116" t="str">
        <f>IF(Stock[[#This Row],[SỐ LƯỢNG MUA]]&gt;0,Stock[[#This Row],[GIÁ MUA]]*(1+Stock[[#This Row],[% GIẢM ĐỂ CẮT LỖ]]),"")</f>
        <v/>
      </c>
      <c r="Q197" s="103"/>
      <c r="R197" s="117" t="str">
        <f>IF(Stock[[#This Row],[CỔ TỨC TIỀN MẶT]]&gt;0,Stock[[#This Row],[CỔ TỨC TIỀN MẶT]]/(Stock[[#This Row],[GIÁ MUA]]*Stock[[#This Row],[SỐ LƯỢNG MUA]]),"")</f>
        <v/>
      </c>
      <c r="S197" s="103"/>
      <c r="T197" s="75"/>
      <c r="U197" s="93"/>
      <c r="V197" s="94"/>
      <c r="W197" s="120" t="str">
        <f>IF(Stock[[#This Row],[SỐ LƯỢNG BÁN]]&gt;0,Stock[[#This Row],[GIÁ BÁN]]*Stock[[#This Row],[SỐ LƯỢNG BÁN]]*$D$11+Stock[[#This Row],[GIÁ BÁN]]*Stock[[#This Row],[SỐ LƯỢNG BÁN]]*$D$12,"")</f>
        <v/>
      </c>
      <c r="X197" s="120">
        <f>Stock[[#This Row],[SỐ LƯỢNG MUA]]+Stock[[#This Row],[CỔ TỨC BẰNG CỔ PHIẾU]]-Stock[[#This Row],[SỐ LƯỢNG BÁN]]</f>
        <v>0</v>
      </c>
      <c r="Y1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 s="120">
        <f ca="1">IF(Stock[[#This Row],[NGÀY BÁN]]&gt;0,Stock[[#This Row],[NGÀY BÁN]]-Stock[[#This Row],[NGÀY MUA]]+1,IF(Stock[[#This Row],[NGÀY MUA]]=0,0,TODAY()-Stock[[#This Row],[NGÀY MUA]]+1))</f>
        <v>0</v>
      </c>
      <c r="AA197" s="123" t="str">
        <f>IFERROR(Stock[[#This Row],[CỔ TỨC TIỀN MẶT]]+Stock[[#This Row],[LÃI/(LỖ) TỪ BÁN CK
(auto-fill)]],"")</f>
        <v/>
      </c>
      <c r="AB1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7" s="79"/>
      <c r="AE197" s="147" t="str">
        <f>IF(Stock[[#This Row],[TRẠNG THÁI
(auto-fill)]]="NẮM GIỮ",Stock[[#This Row],[GIÁ THỊ TRƯỜNG]]-Stock[[#This Row],[GIÁ MUA]],"")</f>
        <v/>
      </c>
      <c r="AF197" s="150" t="str">
        <f>IFERROR(Stock[[#This Row],[TĂNG/
(GIẢM )]]/Stock[[#This Row],[GIÁ MUA]],"")</f>
        <v/>
      </c>
      <c r="AG197" s="114" t="str">
        <f>IF(Stock[[#This Row],[GIÁ THỊ TRƯỜNG]]&gt;0,Stock[[#This Row],[GIÁ THỊ TRƯỜNG]]*Stock[[#This Row],[SỐ LƯỢNG CÒN LẠI
(auto-fill)]],"")</f>
        <v/>
      </c>
    </row>
    <row r="198" spans="2:33">
      <c r="B198" s="109" t="str">
        <f>IF(AND(Stock[[#This Row],[SỐ LƯỢNG MUA]]&gt;0,Stock[[#This Row],[SỐ LƯỢNG CÒN LẠI
(auto-fill)]]=0),"BÁN",
IF(AND(Stock[[#This Row],[SỐ LƯỢNG MUA]]&gt;0,Stock[[#This Row],[SỐ LƯỢNG CÒN LẠI
(auto-fill)]]&gt;0),"NẮM GIỮ",""))</f>
        <v/>
      </c>
      <c r="C198" s="110">
        <f t="shared" si="2"/>
        <v>185</v>
      </c>
      <c r="D198" s="75"/>
      <c r="E198" s="76"/>
      <c r="F198" s="168"/>
      <c r="G198" s="79"/>
      <c r="H198" s="80"/>
      <c r="I198" s="114" t="str">
        <f>IF(Stock[[#This Row],[SỐ LƯỢNG MUA]]&gt;0,Stock[[#This Row],[GIÁ MUA]]*Stock[[#This Row],[SỐ LƯỢNG MUA]]*$D$11,"")</f>
        <v/>
      </c>
      <c r="J198" s="87"/>
      <c r="K198" s="88"/>
      <c r="L198" s="116" t="str">
        <f>IF(Stock[[#This Row],[SỐ LƯỢNG MUA]]&gt;0,Stock[[#This Row],[GIÁ MUA]]*(1+Stock[[#This Row],[% TĂNG KỲ VỌNG_1]]),"")</f>
        <v/>
      </c>
      <c r="M198" s="88"/>
      <c r="N198" s="116" t="str">
        <f>IF(Stock[[#This Row],[SỐ LƯỢNG MUA]]&gt;0,Stock[[#This Row],[GIÁ MUA]]*(1+Stock[[#This Row],[% TĂNG KỲ VỌNG_2]]),"")</f>
        <v/>
      </c>
      <c r="O198" s="88"/>
      <c r="P198" s="116" t="str">
        <f>IF(Stock[[#This Row],[SỐ LƯỢNG MUA]]&gt;0,Stock[[#This Row],[GIÁ MUA]]*(1+Stock[[#This Row],[% GIẢM ĐỂ CẮT LỖ]]),"")</f>
        <v/>
      </c>
      <c r="Q198" s="103"/>
      <c r="R198" s="117" t="str">
        <f>IF(Stock[[#This Row],[CỔ TỨC TIỀN MẶT]]&gt;0,Stock[[#This Row],[CỔ TỨC TIỀN MẶT]]/(Stock[[#This Row],[GIÁ MUA]]*Stock[[#This Row],[SỐ LƯỢNG MUA]]),"")</f>
        <v/>
      </c>
      <c r="S198" s="103"/>
      <c r="T198" s="75"/>
      <c r="U198" s="93"/>
      <c r="V198" s="94"/>
      <c r="W198" s="120" t="str">
        <f>IF(Stock[[#This Row],[SỐ LƯỢNG BÁN]]&gt;0,Stock[[#This Row],[GIÁ BÁN]]*Stock[[#This Row],[SỐ LƯỢNG BÁN]]*$D$11+Stock[[#This Row],[GIÁ BÁN]]*Stock[[#This Row],[SỐ LƯỢNG BÁN]]*$D$12,"")</f>
        <v/>
      </c>
      <c r="X198" s="120">
        <f>Stock[[#This Row],[SỐ LƯỢNG MUA]]+Stock[[#This Row],[CỔ TỨC BẰNG CỔ PHIẾU]]-Stock[[#This Row],[SỐ LƯỢNG BÁN]]</f>
        <v>0</v>
      </c>
      <c r="Y1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 s="120">
        <f ca="1">IF(Stock[[#This Row],[NGÀY BÁN]]&gt;0,Stock[[#This Row],[NGÀY BÁN]]-Stock[[#This Row],[NGÀY MUA]]+1,IF(Stock[[#This Row],[NGÀY MUA]]=0,0,TODAY()-Stock[[#This Row],[NGÀY MUA]]+1))</f>
        <v>0</v>
      </c>
      <c r="AA198" s="123" t="str">
        <f>IFERROR(Stock[[#This Row],[CỔ TỨC TIỀN MẶT]]+Stock[[#This Row],[LÃI/(LỖ) TỪ BÁN CK
(auto-fill)]],"")</f>
        <v/>
      </c>
      <c r="AB1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8" s="79"/>
      <c r="AE198" s="147" t="str">
        <f>IF(Stock[[#This Row],[TRẠNG THÁI
(auto-fill)]]="NẮM GIỮ",Stock[[#This Row],[GIÁ THỊ TRƯỜNG]]-Stock[[#This Row],[GIÁ MUA]],"")</f>
        <v/>
      </c>
      <c r="AF198" s="150" t="str">
        <f>IFERROR(Stock[[#This Row],[TĂNG/
(GIẢM )]]/Stock[[#This Row],[GIÁ MUA]],"")</f>
        <v/>
      </c>
      <c r="AG198" s="114" t="str">
        <f>IF(Stock[[#This Row],[GIÁ THỊ TRƯỜNG]]&gt;0,Stock[[#This Row],[GIÁ THỊ TRƯỜNG]]*Stock[[#This Row],[SỐ LƯỢNG CÒN LẠI
(auto-fill)]],"")</f>
        <v/>
      </c>
    </row>
    <row r="199" spans="2:33">
      <c r="B199" s="109" t="str">
        <f>IF(AND(Stock[[#This Row],[SỐ LƯỢNG MUA]]&gt;0,Stock[[#This Row],[SỐ LƯỢNG CÒN LẠI
(auto-fill)]]=0),"BÁN",
IF(AND(Stock[[#This Row],[SỐ LƯỢNG MUA]]&gt;0,Stock[[#This Row],[SỐ LƯỢNG CÒN LẠI
(auto-fill)]]&gt;0),"NẮM GIỮ",""))</f>
        <v/>
      </c>
      <c r="C199" s="110">
        <f t="shared" si="2"/>
        <v>186</v>
      </c>
      <c r="D199" s="75"/>
      <c r="E199" s="76"/>
      <c r="F199" s="168"/>
      <c r="G199" s="79"/>
      <c r="H199" s="80"/>
      <c r="I199" s="114" t="str">
        <f>IF(Stock[[#This Row],[SỐ LƯỢNG MUA]]&gt;0,Stock[[#This Row],[GIÁ MUA]]*Stock[[#This Row],[SỐ LƯỢNG MUA]]*$D$11,"")</f>
        <v/>
      </c>
      <c r="J199" s="87"/>
      <c r="K199" s="88"/>
      <c r="L199" s="116" t="str">
        <f>IF(Stock[[#This Row],[SỐ LƯỢNG MUA]]&gt;0,Stock[[#This Row],[GIÁ MUA]]*(1+Stock[[#This Row],[% TĂNG KỲ VỌNG_1]]),"")</f>
        <v/>
      </c>
      <c r="M199" s="88"/>
      <c r="N199" s="116" t="str">
        <f>IF(Stock[[#This Row],[SỐ LƯỢNG MUA]]&gt;0,Stock[[#This Row],[GIÁ MUA]]*(1+Stock[[#This Row],[% TĂNG KỲ VỌNG_2]]),"")</f>
        <v/>
      </c>
      <c r="O199" s="88"/>
      <c r="P199" s="116" t="str">
        <f>IF(Stock[[#This Row],[SỐ LƯỢNG MUA]]&gt;0,Stock[[#This Row],[GIÁ MUA]]*(1+Stock[[#This Row],[% GIẢM ĐỂ CẮT LỖ]]),"")</f>
        <v/>
      </c>
      <c r="Q199" s="103"/>
      <c r="R199" s="117" t="str">
        <f>IF(Stock[[#This Row],[CỔ TỨC TIỀN MẶT]]&gt;0,Stock[[#This Row],[CỔ TỨC TIỀN MẶT]]/(Stock[[#This Row],[GIÁ MUA]]*Stock[[#This Row],[SỐ LƯỢNG MUA]]),"")</f>
        <v/>
      </c>
      <c r="S199" s="103"/>
      <c r="T199" s="75"/>
      <c r="U199" s="93"/>
      <c r="V199" s="94"/>
      <c r="W199" s="120" t="str">
        <f>IF(Stock[[#This Row],[SỐ LƯỢNG BÁN]]&gt;0,Stock[[#This Row],[GIÁ BÁN]]*Stock[[#This Row],[SỐ LƯỢNG BÁN]]*$D$11+Stock[[#This Row],[GIÁ BÁN]]*Stock[[#This Row],[SỐ LƯỢNG BÁN]]*$D$12,"")</f>
        <v/>
      </c>
      <c r="X199" s="120">
        <f>Stock[[#This Row],[SỐ LƯỢNG MUA]]+Stock[[#This Row],[CỔ TỨC BẰNG CỔ PHIẾU]]-Stock[[#This Row],[SỐ LƯỢNG BÁN]]</f>
        <v>0</v>
      </c>
      <c r="Y1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 s="120">
        <f ca="1">IF(Stock[[#This Row],[NGÀY BÁN]]&gt;0,Stock[[#This Row],[NGÀY BÁN]]-Stock[[#This Row],[NGÀY MUA]]+1,IF(Stock[[#This Row],[NGÀY MUA]]=0,0,TODAY()-Stock[[#This Row],[NGÀY MUA]]+1))</f>
        <v>0</v>
      </c>
      <c r="AA199" s="123" t="str">
        <f>IFERROR(Stock[[#This Row],[CỔ TỨC TIỀN MẶT]]+Stock[[#This Row],[LÃI/(LỖ) TỪ BÁN CK
(auto-fill)]],"")</f>
        <v/>
      </c>
      <c r="AB1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99" s="79"/>
      <c r="AE199" s="147" t="str">
        <f>IF(Stock[[#This Row],[TRẠNG THÁI
(auto-fill)]]="NẮM GIỮ",Stock[[#This Row],[GIÁ THỊ TRƯỜNG]]-Stock[[#This Row],[GIÁ MUA]],"")</f>
        <v/>
      </c>
      <c r="AF199" s="150" t="str">
        <f>IFERROR(Stock[[#This Row],[TĂNG/
(GIẢM )]]/Stock[[#This Row],[GIÁ MUA]],"")</f>
        <v/>
      </c>
      <c r="AG199" s="114" t="str">
        <f>IF(Stock[[#This Row],[GIÁ THỊ TRƯỜNG]]&gt;0,Stock[[#This Row],[GIÁ THỊ TRƯỜNG]]*Stock[[#This Row],[SỐ LƯỢNG CÒN LẠI
(auto-fill)]],"")</f>
        <v/>
      </c>
    </row>
    <row r="200" spans="2:33">
      <c r="B200" s="109" t="str">
        <f>IF(AND(Stock[[#This Row],[SỐ LƯỢNG MUA]]&gt;0,Stock[[#This Row],[SỐ LƯỢNG CÒN LẠI
(auto-fill)]]=0),"BÁN",
IF(AND(Stock[[#This Row],[SỐ LƯỢNG MUA]]&gt;0,Stock[[#This Row],[SỐ LƯỢNG CÒN LẠI
(auto-fill)]]&gt;0),"NẮM GIỮ",""))</f>
        <v/>
      </c>
      <c r="C200" s="110">
        <f t="shared" si="2"/>
        <v>187</v>
      </c>
      <c r="D200" s="75"/>
      <c r="E200" s="76"/>
      <c r="F200" s="168"/>
      <c r="G200" s="79"/>
      <c r="H200" s="80"/>
      <c r="I200" s="114" t="str">
        <f>IF(Stock[[#This Row],[SỐ LƯỢNG MUA]]&gt;0,Stock[[#This Row],[GIÁ MUA]]*Stock[[#This Row],[SỐ LƯỢNG MUA]]*$D$11,"")</f>
        <v/>
      </c>
      <c r="J200" s="87"/>
      <c r="K200" s="88"/>
      <c r="L200" s="116" t="str">
        <f>IF(Stock[[#This Row],[SỐ LƯỢNG MUA]]&gt;0,Stock[[#This Row],[GIÁ MUA]]*(1+Stock[[#This Row],[% TĂNG KỲ VỌNG_1]]),"")</f>
        <v/>
      </c>
      <c r="M200" s="88"/>
      <c r="N200" s="116" t="str">
        <f>IF(Stock[[#This Row],[SỐ LƯỢNG MUA]]&gt;0,Stock[[#This Row],[GIÁ MUA]]*(1+Stock[[#This Row],[% TĂNG KỲ VỌNG_2]]),"")</f>
        <v/>
      </c>
      <c r="O200" s="88"/>
      <c r="P200" s="116" t="str">
        <f>IF(Stock[[#This Row],[SỐ LƯỢNG MUA]]&gt;0,Stock[[#This Row],[GIÁ MUA]]*(1+Stock[[#This Row],[% GIẢM ĐỂ CẮT LỖ]]),"")</f>
        <v/>
      </c>
      <c r="Q200" s="103"/>
      <c r="R200" s="117" t="str">
        <f>IF(Stock[[#This Row],[CỔ TỨC TIỀN MẶT]]&gt;0,Stock[[#This Row],[CỔ TỨC TIỀN MẶT]]/(Stock[[#This Row],[GIÁ MUA]]*Stock[[#This Row],[SỐ LƯỢNG MUA]]),"")</f>
        <v/>
      </c>
      <c r="S200" s="103"/>
      <c r="T200" s="75"/>
      <c r="U200" s="93"/>
      <c r="V200" s="94"/>
      <c r="W200" s="120" t="str">
        <f>IF(Stock[[#This Row],[SỐ LƯỢNG BÁN]]&gt;0,Stock[[#This Row],[GIÁ BÁN]]*Stock[[#This Row],[SỐ LƯỢNG BÁN]]*$D$11+Stock[[#This Row],[GIÁ BÁN]]*Stock[[#This Row],[SỐ LƯỢNG BÁN]]*$D$12,"")</f>
        <v/>
      </c>
      <c r="X200" s="120">
        <f>Stock[[#This Row],[SỐ LƯỢNG MUA]]+Stock[[#This Row],[CỔ TỨC BẰNG CỔ PHIẾU]]-Stock[[#This Row],[SỐ LƯỢNG BÁN]]</f>
        <v>0</v>
      </c>
      <c r="Y2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 s="120">
        <f ca="1">IF(Stock[[#This Row],[NGÀY BÁN]]&gt;0,Stock[[#This Row],[NGÀY BÁN]]-Stock[[#This Row],[NGÀY MUA]]+1,IF(Stock[[#This Row],[NGÀY MUA]]=0,0,TODAY()-Stock[[#This Row],[NGÀY MUA]]+1))</f>
        <v>0</v>
      </c>
      <c r="AA200" s="123" t="str">
        <f>IFERROR(Stock[[#This Row],[CỔ TỨC TIỀN MẶT]]+Stock[[#This Row],[LÃI/(LỖ) TỪ BÁN CK
(auto-fill)]],"")</f>
        <v/>
      </c>
      <c r="AB2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00" s="79"/>
      <c r="AE200" s="147" t="str">
        <f>IF(Stock[[#This Row],[TRẠNG THÁI
(auto-fill)]]="NẮM GIỮ",Stock[[#This Row],[GIÁ THỊ TRƯỜNG]]-Stock[[#This Row],[GIÁ MUA]],"")</f>
        <v/>
      </c>
      <c r="AF200" s="150" t="str">
        <f>IFERROR(Stock[[#This Row],[TĂNG/
(GIẢM )]]/Stock[[#This Row],[GIÁ MUA]],"")</f>
        <v/>
      </c>
      <c r="AG200" s="114" t="str">
        <f>IF(Stock[[#This Row],[GIÁ THỊ TRƯỜNG]]&gt;0,Stock[[#This Row],[GIÁ THỊ TRƯỜNG]]*Stock[[#This Row],[SỐ LƯỢNG CÒN LẠI
(auto-fill)]],"")</f>
        <v/>
      </c>
    </row>
    <row r="201" spans="2:33">
      <c r="B201" s="109" t="str">
        <f>IF(AND(Stock[[#This Row],[SỐ LƯỢNG MUA]]&gt;0,Stock[[#This Row],[SỐ LƯỢNG CÒN LẠI
(auto-fill)]]=0),"BÁN",
IF(AND(Stock[[#This Row],[SỐ LƯỢNG MUA]]&gt;0,Stock[[#This Row],[SỐ LƯỢNG CÒN LẠI
(auto-fill)]]&gt;0),"NẮM GIỮ",""))</f>
        <v/>
      </c>
      <c r="C201" s="110">
        <f t="shared" si="2"/>
        <v>188</v>
      </c>
      <c r="D201" s="75"/>
      <c r="E201" s="76"/>
      <c r="F201" s="168"/>
      <c r="G201" s="79"/>
      <c r="H201" s="80"/>
      <c r="I201" s="114" t="str">
        <f>IF(Stock[[#This Row],[SỐ LƯỢNG MUA]]&gt;0,Stock[[#This Row],[GIÁ MUA]]*Stock[[#This Row],[SỐ LƯỢNG MUA]]*$D$11,"")</f>
        <v/>
      </c>
      <c r="J201" s="87"/>
      <c r="K201" s="88"/>
      <c r="L201" s="116" t="str">
        <f>IF(Stock[[#This Row],[SỐ LƯỢNG MUA]]&gt;0,Stock[[#This Row],[GIÁ MUA]]*(1+Stock[[#This Row],[% TĂNG KỲ VỌNG_1]]),"")</f>
        <v/>
      </c>
      <c r="M201" s="88"/>
      <c r="N201" s="116" t="str">
        <f>IF(Stock[[#This Row],[SỐ LƯỢNG MUA]]&gt;0,Stock[[#This Row],[GIÁ MUA]]*(1+Stock[[#This Row],[% TĂNG KỲ VỌNG_2]]),"")</f>
        <v/>
      </c>
      <c r="O201" s="88"/>
      <c r="P201" s="116" t="str">
        <f>IF(Stock[[#This Row],[SỐ LƯỢNG MUA]]&gt;0,Stock[[#This Row],[GIÁ MUA]]*(1+Stock[[#This Row],[% GIẢM ĐỂ CẮT LỖ]]),"")</f>
        <v/>
      </c>
      <c r="Q201" s="103"/>
      <c r="R201" s="117" t="str">
        <f>IF(Stock[[#This Row],[CỔ TỨC TIỀN MẶT]]&gt;0,Stock[[#This Row],[CỔ TỨC TIỀN MẶT]]/(Stock[[#This Row],[GIÁ MUA]]*Stock[[#This Row],[SỐ LƯỢNG MUA]]),"")</f>
        <v/>
      </c>
      <c r="S201" s="103"/>
      <c r="T201" s="75"/>
      <c r="U201" s="93"/>
      <c r="V201" s="94"/>
      <c r="W201" s="120" t="str">
        <f>IF(Stock[[#This Row],[SỐ LƯỢNG BÁN]]&gt;0,Stock[[#This Row],[GIÁ BÁN]]*Stock[[#This Row],[SỐ LƯỢNG BÁN]]*$D$11+Stock[[#This Row],[GIÁ BÁN]]*Stock[[#This Row],[SỐ LƯỢNG BÁN]]*$D$12,"")</f>
        <v/>
      </c>
      <c r="X201" s="120">
        <f>Stock[[#This Row],[SỐ LƯỢNG MUA]]+Stock[[#This Row],[CỔ TỨC BẰNG CỔ PHIẾU]]-Stock[[#This Row],[SỐ LƯỢNG BÁN]]</f>
        <v>0</v>
      </c>
      <c r="Y2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 s="120">
        <f ca="1">IF(Stock[[#This Row],[NGÀY BÁN]]&gt;0,Stock[[#This Row],[NGÀY BÁN]]-Stock[[#This Row],[NGÀY MUA]]+1,IF(Stock[[#This Row],[NGÀY MUA]]=0,0,TODAY()-Stock[[#This Row],[NGÀY MUA]]+1))</f>
        <v>0</v>
      </c>
      <c r="AA201" s="123" t="str">
        <f>IFERROR(Stock[[#This Row],[CỔ TỨC TIỀN MẶT]]+Stock[[#This Row],[LÃI/(LỖ) TỪ BÁN CK
(auto-fill)]],"")</f>
        <v/>
      </c>
      <c r="AB2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01" s="79"/>
      <c r="AE201" s="147" t="str">
        <f>IF(Stock[[#This Row],[TRẠNG THÁI
(auto-fill)]]="NẮM GIỮ",Stock[[#This Row],[GIÁ THỊ TRƯỜNG]]-Stock[[#This Row],[GIÁ MUA]],"")</f>
        <v/>
      </c>
      <c r="AF201" s="150" t="str">
        <f>IFERROR(Stock[[#This Row],[TĂNG/
(GIẢM )]]/Stock[[#This Row],[GIÁ MUA]],"")</f>
        <v/>
      </c>
      <c r="AG201" s="114" t="str">
        <f>IF(Stock[[#This Row],[GIÁ THỊ TRƯỜNG]]&gt;0,Stock[[#This Row],[GIÁ THỊ TRƯỜNG]]*Stock[[#This Row],[SỐ LƯỢNG CÒN LẠI
(auto-fill)]],"")</f>
        <v/>
      </c>
    </row>
    <row r="202" spans="2:33">
      <c r="B202" s="109" t="str">
        <f>IF(AND(Stock[[#This Row],[SỐ LƯỢNG MUA]]&gt;0,Stock[[#This Row],[SỐ LƯỢNG CÒN LẠI
(auto-fill)]]=0),"BÁN",
IF(AND(Stock[[#This Row],[SỐ LƯỢNG MUA]]&gt;0,Stock[[#This Row],[SỐ LƯỢNG CÒN LẠI
(auto-fill)]]&gt;0),"NẮM GIỮ",""))</f>
        <v/>
      </c>
      <c r="C202" s="110">
        <f t="shared" si="2"/>
        <v>189</v>
      </c>
      <c r="D202" s="75"/>
      <c r="E202" s="76"/>
      <c r="F202" s="168"/>
      <c r="G202" s="79"/>
      <c r="H202" s="80"/>
      <c r="I202" s="114" t="str">
        <f>IF(Stock[[#This Row],[SỐ LƯỢNG MUA]]&gt;0,Stock[[#This Row],[GIÁ MUA]]*Stock[[#This Row],[SỐ LƯỢNG MUA]]*$D$11,"")</f>
        <v/>
      </c>
      <c r="J202" s="87"/>
      <c r="K202" s="88"/>
      <c r="L202" s="116" t="str">
        <f>IF(Stock[[#This Row],[SỐ LƯỢNG MUA]]&gt;0,Stock[[#This Row],[GIÁ MUA]]*(1+Stock[[#This Row],[% TĂNG KỲ VỌNG_1]]),"")</f>
        <v/>
      </c>
      <c r="M202" s="88"/>
      <c r="N202" s="116" t="str">
        <f>IF(Stock[[#This Row],[SỐ LƯỢNG MUA]]&gt;0,Stock[[#This Row],[GIÁ MUA]]*(1+Stock[[#This Row],[% TĂNG KỲ VỌNG_2]]),"")</f>
        <v/>
      </c>
      <c r="O202" s="88"/>
      <c r="P202" s="116" t="str">
        <f>IF(Stock[[#This Row],[SỐ LƯỢNG MUA]]&gt;0,Stock[[#This Row],[GIÁ MUA]]*(1+Stock[[#This Row],[% GIẢM ĐỂ CẮT LỖ]]),"")</f>
        <v/>
      </c>
      <c r="Q202" s="103"/>
      <c r="R202" s="117" t="str">
        <f>IF(Stock[[#This Row],[CỔ TỨC TIỀN MẶT]]&gt;0,Stock[[#This Row],[CỔ TỨC TIỀN MẶT]]/(Stock[[#This Row],[GIÁ MUA]]*Stock[[#This Row],[SỐ LƯỢNG MUA]]),"")</f>
        <v/>
      </c>
      <c r="S202" s="103"/>
      <c r="T202" s="75"/>
      <c r="U202" s="93"/>
      <c r="V202" s="94"/>
      <c r="W202" s="120" t="str">
        <f>IF(Stock[[#This Row],[SỐ LƯỢNG BÁN]]&gt;0,Stock[[#This Row],[GIÁ BÁN]]*Stock[[#This Row],[SỐ LƯỢNG BÁN]]*$D$11+Stock[[#This Row],[GIÁ BÁN]]*Stock[[#This Row],[SỐ LƯỢNG BÁN]]*$D$12,"")</f>
        <v/>
      </c>
      <c r="X202" s="120">
        <f>Stock[[#This Row],[SỐ LƯỢNG MUA]]+Stock[[#This Row],[CỔ TỨC BẰNG CỔ PHIẾU]]-Stock[[#This Row],[SỐ LƯỢNG BÁN]]</f>
        <v>0</v>
      </c>
      <c r="Y2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 s="120">
        <f ca="1">IF(Stock[[#This Row],[NGÀY BÁN]]&gt;0,Stock[[#This Row],[NGÀY BÁN]]-Stock[[#This Row],[NGÀY MUA]]+1,IF(Stock[[#This Row],[NGÀY MUA]]=0,0,TODAY()-Stock[[#This Row],[NGÀY MUA]]+1))</f>
        <v>0</v>
      </c>
      <c r="AA202" s="123" t="str">
        <f>IFERROR(Stock[[#This Row],[CỔ TỨC TIỀN MẶT]]+Stock[[#This Row],[LÃI/(LỖ) TỪ BÁN CK
(auto-fill)]],"")</f>
        <v/>
      </c>
      <c r="AB2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02" s="79"/>
      <c r="AE202" s="147" t="str">
        <f>IF(Stock[[#This Row],[TRẠNG THÁI
(auto-fill)]]="NẮM GIỮ",Stock[[#This Row],[GIÁ THỊ TRƯỜNG]]-Stock[[#This Row],[GIÁ MUA]],"")</f>
        <v/>
      </c>
      <c r="AF202" s="150" t="str">
        <f>IFERROR(Stock[[#This Row],[TĂNG/
(GIẢM )]]/Stock[[#This Row],[GIÁ MUA]],"")</f>
        <v/>
      </c>
      <c r="AG202" s="114" t="str">
        <f>IF(Stock[[#This Row],[GIÁ THỊ TRƯỜNG]]&gt;0,Stock[[#This Row],[GIÁ THỊ TRƯỜNG]]*Stock[[#This Row],[SỐ LƯỢNG CÒN LẠI
(auto-fill)]],"")</f>
        <v/>
      </c>
    </row>
    <row r="203" spans="2:33">
      <c r="B203" s="109" t="str">
        <f>IF(AND(Stock[[#This Row],[SỐ LƯỢNG MUA]]&gt;0,Stock[[#This Row],[SỐ LƯỢNG CÒN LẠI
(auto-fill)]]=0),"BÁN",
IF(AND(Stock[[#This Row],[SỐ LƯỢNG MUA]]&gt;0,Stock[[#This Row],[SỐ LƯỢNG CÒN LẠI
(auto-fill)]]&gt;0),"NẮM GIỮ",""))</f>
        <v/>
      </c>
      <c r="C203" s="110">
        <f t="shared" si="2"/>
        <v>190</v>
      </c>
      <c r="D203" s="75"/>
      <c r="E203" s="76"/>
      <c r="F203" s="168"/>
      <c r="G203" s="79"/>
      <c r="H203" s="80"/>
      <c r="I203" s="114" t="str">
        <f>IF(Stock[[#This Row],[SỐ LƯỢNG MUA]]&gt;0,Stock[[#This Row],[GIÁ MUA]]*Stock[[#This Row],[SỐ LƯỢNG MUA]]*$D$11,"")</f>
        <v/>
      </c>
      <c r="J203" s="87"/>
      <c r="K203" s="88"/>
      <c r="L203" s="116" t="str">
        <f>IF(Stock[[#This Row],[SỐ LƯỢNG MUA]]&gt;0,Stock[[#This Row],[GIÁ MUA]]*(1+Stock[[#This Row],[% TĂNG KỲ VỌNG_1]]),"")</f>
        <v/>
      </c>
      <c r="M203" s="88"/>
      <c r="N203" s="116" t="str">
        <f>IF(Stock[[#This Row],[SỐ LƯỢNG MUA]]&gt;0,Stock[[#This Row],[GIÁ MUA]]*(1+Stock[[#This Row],[% TĂNG KỲ VỌNG_2]]),"")</f>
        <v/>
      </c>
      <c r="O203" s="88"/>
      <c r="P203" s="116" t="str">
        <f>IF(Stock[[#This Row],[SỐ LƯỢNG MUA]]&gt;0,Stock[[#This Row],[GIÁ MUA]]*(1+Stock[[#This Row],[% GIẢM ĐỂ CẮT LỖ]]),"")</f>
        <v/>
      </c>
      <c r="Q203" s="103"/>
      <c r="R203" s="117" t="str">
        <f>IF(Stock[[#This Row],[CỔ TỨC TIỀN MẶT]]&gt;0,Stock[[#This Row],[CỔ TỨC TIỀN MẶT]]/(Stock[[#This Row],[GIÁ MUA]]*Stock[[#This Row],[SỐ LƯỢNG MUA]]),"")</f>
        <v/>
      </c>
      <c r="S203" s="103"/>
      <c r="T203" s="75"/>
      <c r="U203" s="93"/>
      <c r="V203" s="94"/>
      <c r="W203" s="120" t="str">
        <f>IF(Stock[[#This Row],[SỐ LƯỢNG BÁN]]&gt;0,Stock[[#This Row],[GIÁ BÁN]]*Stock[[#This Row],[SỐ LƯỢNG BÁN]]*$D$11+Stock[[#This Row],[GIÁ BÁN]]*Stock[[#This Row],[SỐ LƯỢNG BÁN]]*$D$12,"")</f>
        <v/>
      </c>
      <c r="X203" s="120">
        <f>Stock[[#This Row],[SỐ LƯỢNG MUA]]+Stock[[#This Row],[CỔ TỨC BẰNG CỔ PHIẾU]]-Stock[[#This Row],[SỐ LƯỢNG BÁN]]</f>
        <v>0</v>
      </c>
      <c r="Y2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 s="120">
        <f ca="1">IF(Stock[[#This Row],[NGÀY BÁN]]&gt;0,Stock[[#This Row],[NGÀY BÁN]]-Stock[[#This Row],[NGÀY MUA]]+1,IF(Stock[[#This Row],[NGÀY MUA]]=0,0,TODAY()-Stock[[#This Row],[NGÀY MUA]]+1))</f>
        <v>0</v>
      </c>
      <c r="AA203" s="123" t="str">
        <f>IFERROR(Stock[[#This Row],[CỔ TỨC TIỀN MẶT]]+Stock[[#This Row],[LÃI/(LỖ) TỪ BÁN CK
(auto-fill)]],"")</f>
        <v/>
      </c>
      <c r="AB2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03" s="79"/>
      <c r="AE203" s="147" t="str">
        <f>IF(Stock[[#This Row],[TRẠNG THÁI
(auto-fill)]]="NẮM GIỮ",Stock[[#This Row],[GIÁ THỊ TRƯỜNG]]-Stock[[#This Row],[GIÁ MUA]],"")</f>
        <v/>
      </c>
      <c r="AF203" s="150" t="str">
        <f>IFERROR(Stock[[#This Row],[TĂNG/
(GIẢM )]]/Stock[[#This Row],[GIÁ MUA]],"")</f>
        <v/>
      </c>
      <c r="AG203" s="114" t="str">
        <f>IF(Stock[[#This Row],[GIÁ THỊ TRƯỜNG]]&gt;0,Stock[[#This Row],[GIÁ THỊ TRƯỜNG]]*Stock[[#This Row],[SỐ LƯỢNG CÒN LẠI
(auto-fill)]],"")</f>
        <v/>
      </c>
    </row>
    <row r="204" spans="2:33">
      <c r="B204" s="109" t="str">
        <f>IF(AND(Stock[[#This Row],[SỐ LƯỢNG MUA]]&gt;0,Stock[[#This Row],[SỐ LƯỢNG CÒN LẠI
(auto-fill)]]=0),"BÁN",
IF(AND(Stock[[#This Row],[SỐ LƯỢNG MUA]]&gt;0,Stock[[#This Row],[SỐ LƯỢNG CÒN LẠI
(auto-fill)]]&gt;0),"NẮM GIỮ",""))</f>
        <v/>
      </c>
      <c r="C204" s="110">
        <f t="shared" si="2"/>
        <v>191</v>
      </c>
      <c r="D204" s="75"/>
      <c r="E204" s="76"/>
      <c r="F204" s="168"/>
      <c r="G204" s="79"/>
      <c r="H204" s="80"/>
      <c r="I204" s="114" t="str">
        <f>IF(Stock[[#This Row],[SỐ LƯỢNG MUA]]&gt;0,Stock[[#This Row],[GIÁ MUA]]*Stock[[#This Row],[SỐ LƯỢNG MUA]]*$D$11,"")</f>
        <v/>
      </c>
      <c r="J204" s="87"/>
      <c r="K204" s="88"/>
      <c r="L204" s="116" t="str">
        <f>IF(Stock[[#This Row],[SỐ LƯỢNG MUA]]&gt;0,Stock[[#This Row],[GIÁ MUA]]*(1+Stock[[#This Row],[% TĂNG KỲ VỌNG_1]]),"")</f>
        <v/>
      </c>
      <c r="M204" s="88"/>
      <c r="N204" s="116" t="str">
        <f>IF(Stock[[#This Row],[SỐ LƯỢNG MUA]]&gt;0,Stock[[#This Row],[GIÁ MUA]]*(1+Stock[[#This Row],[% TĂNG KỲ VỌNG_2]]),"")</f>
        <v/>
      </c>
      <c r="O204" s="88"/>
      <c r="P204" s="116" t="str">
        <f>IF(Stock[[#This Row],[SỐ LƯỢNG MUA]]&gt;0,Stock[[#This Row],[GIÁ MUA]]*(1+Stock[[#This Row],[% GIẢM ĐỂ CẮT LỖ]]),"")</f>
        <v/>
      </c>
      <c r="Q204" s="103"/>
      <c r="R204" s="117" t="str">
        <f>IF(Stock[[#This Row],[CỔ TỨC TIỀN MẶT]]&gt;0,Stock[[#This Row],[CỔ TỨC TIỀN MẶT]]/(Stock[[#This Row],[GIÁ MUA]]*Stock[[#This Row],[SỐ LƯỢNG MUA]]),"")</f>
        <v/>
      </c>
      <c r="S204" s="103"/>
      <c r="T204" s="75"/>
      <c r="U204" s="93"/>
      <c r="V204" s="94"/>
      <c r="W204" s="120" t="str">
        <f>IF(Stock[[#This Row],[SỐ LƯỢNG BÁN]]&gt;0,Stock[[#This Row],[GIÁ BÁN]]*Stock[[#This Row],[SỐ LƯỢNG BÁN]]*$D$11+Stock[[#This Row],[GIÁ BÁN]]*Stock[[#This Row],[SỐ LƯỢNG BÁN]]*$D$12,"")</f>
        <v/>
      </c>
      <c r="X204" s="120">
        <f>Stock[[#This Row],[SỐ LƯỢNG MUA]]+Stock[[#This Row],[CỔ TỨC BẰNG CỔ PHIẾU]]-Stock[[#This Row],[SỐ LƯỢNG BÁN]]</f>
        <v>0</v>
      </c>
      <c r="Y2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 s="120">
        <f ca="1">IF(Stock[[#This Row],[NGÀY BÁN]]&gt;0,Stock[[#This Row],[NGÀY BÁN]]-Stock[[#This Row],[NGÀY MUA]]+1,IF(Stock[[#This Row],[NGÀY MUA]]=0,0,TODAY()-Stock[[#This Row],[NGÀY MUA]]+1))</f>
        <v>0</v>
      </c>
      <c r="AA204" s="123" t="str">
        <f>IFERROR(Stock[[#This Row],[CỔ TỨC TIỀN MẶT]]+Stock[[#This Row],[LÃI/(LỖ) TỪ BÁN CK
(auto-fill)]],"")</f>
        <v/>
      </c>
      <c r="AB2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04" s="79"/>
      <c r="AE204" s="147" t="str">
        <f>IF(Stock[[#This Row],[TRẠNG THÁI
(auto-fill)]]="NẮM GIỮ",Stock[[#This Row],[GIÁ THỊ TRƯỜNG]]-Stock[[#This Row],[GIÁ MUA]],"")</f>
        <v/>
      </c>
      <c r="AF204" s="150" t="str">
        <f>IFERROR(Stock[[#This Row],[TĂNG/
(GIẢM )]]/Stock[[#This Row],[GIÁ MUA]],"")</f>
        <v/>
      </c>
      <c r="AG204" s="114" t="str">
        <f>IF(Stock[[#This Row],[GIÁ THỊ TRƯỜNG]]&gt;0,Stock[[#This Row],[GIÁ THỊ TRƯỜNG]]*Stock[[#This Row],[SỐ LƯỢNG CÒN LẠI
(auto-fill)]],"")</f>
        <v/>
      </c>
    </row>
    <row r="205" spans="2:33">
      <c r="B205" s="107" t="str">
        <f>IF(AND(Stock[[#This Row],[SỐ LƯỢNG MUA]]&gt;0,Stock[[#This Row],[SỐ LƯỢNG CÒN LẠI
(auto-fill)]]=0),"BÁN",
IF(AND(Stock[[#This Row],[SỐ LƯỢNG MUA]]&gt;0,Stock[[#This Row],[SỐ LƯỢNG CÒN LẠI
(auto-fill)]]&gt;0),"NẮM GIỮ",""))</f>
        <v/>
      </c>
      <c r="C205" s="110">
        <f t="shared" si="2"/>
        <v>192</v>
      </c>
      <c r="D205" s="73"/>
      <c r="E205" s="74"/>
      <c r="F205" s="169"/>
      <c r="G205" s="81"/>
      <c r="H205" s="82"/>
      <c r="I205" s="113" t="str">
        <f>IF(Stock[[#This Row],[SỐ LƯỢNG MUA]]&gt;0,Stock[[#This Row],[GIÁ MUA]]*Stock[[#This Row],[SỐ LƯỢNG MUA]]*$D$11,"")</f>
        <v/>
      </c>
      <c r="J205" s="85"/>
      <c r="K205" s="86"/>
      <c r="L205" s="115" t="str">
        <f>IF(Stock[[#This Row],[SỐ LƯỢNG MUA]]&gt;0,Stock[[#This Row],[GIÁ MUA]]*(1+Stock[[#This Row],[% TĂNG KỲ VỌNG_1]]),"")</f>
        <v/>
      </c>
      <c r="M205" s="86"/>
      <c r="N205" s="115" t="str">
        <f>IF(Stock[[#This Row],[SỐ LƯỢNG MUA]]&gt;0,Stock[[#This Row],[GIÁ MUA]]*(1+Stock[[#This Row],[% TĂNG KỲ VỌNG_2]]),"")</f>
        <v/>
      </c>
      <c r="O205" s="86"/>
      <c r="P205" s="115" t="str">
        <f>IF(Stock[[#This Row],[SỐ LƯỢNG MUA]]&gt;0,Stock[[#This Row],[GIÁ MUA]]*(1+Stock[[#This Row],[% GIẢM ĐỂ CẮT LỖ]]),"")</f>
        <v/>
      </c>
      <c r="Q205" s="102"/>
      <c r="R205" s="117" t="str">
        <f>IF(Stock[[#This Row],[CỔ TỨC TIỀN MẶT]]&gt;0,Stock[[#This Row],[CỔ TỨC TIỀN MẶT]]/(Stock[[#This Row],[GIÁ MUA]]*Stock[[#This Row],[SỐ LƯỢNG MUA]]),"")</f>
        <v/>
      </c>
      <c r="S205" s="102"/>
      <c r="T205" s="73"/>
      <c r="U205" s="91"/>
      <c r="V205" s="92"/>
      <c r="W205" s="118" t="str">
        <f>IF(Stock[[#This Row],[SỐ LƯỢNG BÁN]]&gt;0,Stock[[#This Row],[GIÁ BÁN]]*Stock[[#This Row],[SỐ LƯỢNG BÁN]]*$D$11+Stock[[#This Row],[GIÁ BÁN]]*Stock[[#This Row],[SỐ LƯỢNG BÁN]]*$D$12,"")</f>
        <v/>
      </c>
      <c r="X205" s="118">
        <f>Stock[[#This Row],[SỐ LƯỢNG MUA]]+Stock[[#This Row],[CỔ TỨC BẰNG CỔ PHIẾU]]-Stock[[#This Row],[SỐ LƯỢNG BÁN]]</f>
        <v>0</v>
      </c>
      <c r="Y205"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 s="118">
        <f ca="1">IF(Stock[[#This Row],[NGÀY BÁN]]&gt;0,Stock[[#This Row],[NGÀY BÁN]]-Stock[[#This Row],[NGÀY MUA]]+1,IF(Stock[[#This Row],[NGÀY MUA]]=0,0,TODAY()-Stock[[#This Row],[NGÀY MUA]]+1))</f>
        <v>0</v>
      </c>
      <c r="AA205" s="121" t="str">
        <f>IFERROR(Stock[[#This Row],[CỔ TỨC TIỀN MẶT]]+Stock[[#This Row],[LÃI/(LỖ) TỪ BÁN CK
(auto-fill)]],"")</f>
        <v/>
      </c>
      <c r="AB2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 s="81"/>
      <c r="AE205" s="146" t="str">
        <f>IF(Stock[[#This Row],[TRẠNG THÁI
(auto-fill)]]="NẮM GIỮ",Stock[[#This Row],[GIÁ THỊ TRƯỜNG]]-Stock[[#This Row],[GIÁ MUA]],"")</f>
        <v/>
      </c>
      <c r="AF205" s="149" t="str">
        <f>IFERROR(Stock[[#This Row],[TĂNG/
(GIẢM )]]/Stock[[#This Row],[GIÁ MUA]],"")</f>
        <v/>
      </c>
      <c r="AG205" s="113" t="str">
        <f>IF(Stock[[#This Row],[GIÁ THỊ TRƯỜNG]]&gt;0,Stock[[#This Row],[GIÁ THỊ TRƯỜNG]]*Stock[[#This Row],[SỐ LƯỢNG CÒN LẠI
(auto-fill)]],"")</f>
        <v/>
      </c>
    </row>
    <row r="206" spans="2:33">
      <c r="B206" s="107" t="str">
        <f>IF(AND(Stock[[#This Row],[SỐ LƯỢNG MUA]]&gt;0,Stock[[#This Row],[SỐ LƯỢNG CÒN LẠI
(auto-fill)]]=0),"BÁN",
IF(AND(Stock[[#This Row],[SỐ LƯỢNG MUA]]&gt;0,Stock[[#This Row],[SỐ LƯỢNG CÒN LẠI
(auto-fill)]]&gt;0),"NẮM GIỮ",""))</f>
        <v/>
      </c>
      <c r="C206" s="110">
        <f t="shared" si="2"/>
        <v>193</v>
      </c>
      <c r="D206" s="73"/>
      <c r="E206" s="74"/>
      <c r="F206" s="169"/>
      <c r="G206" s="81"/>
      <c r="H206" s="82"/>
      <c r="I206" s="113" t="str">
        <f>IF(Stock[[#This Row],[SỐ LƯỢNG MUA]]&gt;0,Stock[[#This Row],[GIÁ MUA]]*Stock[[#This Row],[SỐ LƯỢNG MUA]]*$D$11,"")</f>
        <v/>
      </c>
      <c r="J206" s="85"/>
      <c r="K206" s="86"/>
      <c r="L206" s="115" t="str">
        <f>IF(Stock[[#This Row],[SỐ LƯỢNG MUA]]&gt;0,Stock[[#This Row],[GIÁ MUA]]*(1+Stock[[#This Row],[% TĂNG KỲ VỌNG_1]]),"")</f>
        <v/>
      </c>
      <c r="M206" s="86"/>
      <c r="N206" s="115" t="str">
        <f>IF(Stock[[#This Row],[SỐ LƯỢNG MUA]]&gt;0,Stock[[#This Row],[GIÁ MUA]]*(1+Stock[[#This Row],[% TĂNG KỲ VỌNG_2]]),"")</f>
        <v/>
      </c>
      <c r="O206" s="86"/>
      <c r="P206" s="115" t="str">
        <f>IF(Stock[[#This Row],[SỐ LƯỢNG MUA]]&gt;0,Stock[[#This Row],[GIÁ MUA]]*(1+Stock[[#This Row],[% GIẢM ĐỂ CẮT LỖ]]),"")</f>
        <v/>
      </c>
      <c r="Q206" s="102"/>
      <c r="R206" s="117" t="str">
        <f>IF(Stock[[#This Row],[CỔ TỨC TIỀN MẶT]]&gt;0,Stock[[#This Row],[CỔ TỨC TIỀN MẶT]]/(Stock[[#This Row],[GIÁ MUA]]*Stock[[#This Row],[SỐ LƯỢNG MUA]]),"")</f>
        <v/>
      </c>
      <c r="S206" s="102"/>
      <c r="T206" s="73"/>
      <c r="U206" s="91"/>
      <c r="V206" s="92"/>
      <c r="W206" s="118" t="str">
        <f>IF(Stock[[#This Row],[SỐ LƯỢNG BÁN]]&gt;0,Stock[[#This Row],[GIÁ BÁN]]*Stock[[#This Row],[SỐ LƯỢNG BÁN]]*$D$11+Stock[[#This Row],[GIÁ BÁN]]*Stock[[#This Row],[SỐ LƯỢNG BÁN]]*$D$12,"")</f>
        <v/>
      </c>
      <c r="X206" s="118">
        <f>Stock[[#This Row],[SỐ LƯỢNG MUA]]+Stock[[#This Row],[CỔ TỨC BẰNG CỔ PHIẾU]]-Stock[[#This Row],[SỐ LƯỢNG BÁN]]</f>
        <v>0</v>
      </c>
      <c r="Y206" s="11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 s="118">
        <f ca="1">IF(Stock[[#This Row],[NGÀY BÁN]]&gt;0,Stock[[#This Row],[NGÀY BÁN]]-Stock[[#This Row],[NGÀY MUA]]+1,IF(Stock[[#This Row],[NGÀY MUA]]=0,0,TODAY()-Stock[[#This Row],[NGÀY MUA]]+1))</f>
        <v>0</v>
      </c>
      <c r="AA206" s="121" t="str">
        <f>IFERROR(Stock[[#This Row],[CỔ TỨC TIỀN MẶT]]+Stock[[#This Row],[LÃI/(LỖ) TỪ BÁN CK
(auto-fill)]],"")</f>
        <v/>
      </c>
      <c r="AB2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 s="81"/>
      <c r="AE206" s="146" t="str">
        <f>IF(Stock[[#This Row],[TRẠNG THÁI
(auto-fill)]]="NẮM GIỮ",Stock[[#This Row],[GIÁ THỊ TRƯỜNG]]-Stock[[#This Row],[GIÁ MUA]],"")</f>
        <v/>
      </c>
      <c r="AF206" s="149" t="str">
        <f>IFERROR(Stock[[#This Row],[TĂNG/
(GIẢM )]]/Stock[[#This Row],[GIÁ MUA]],"")</f>
        <v/>
      </c>
      <c r="AG206" s="113" t="str">
        <f>IF(Stock[[#This Row],[GIÁ THỊ TRƯỜNG]]&gt;0,Stock[[#This Row],[GIÁ THỊ TRƯỜNG]]*Stock[[#This Row],[SỐ LƯỢNG CÒN LẠI
(auto-fill)]],"")</f>
        <v/>
      </c>
    </row>
    <row r="207" spans="2:33">
      <c r="B207" s="111" t="str">
        <f>IF(AND(Stock[[#This Row],[SỐ LƯỢNG MUA]]&gt;0,Stock[[#This Row],[SỐ LƯỢNG CÒN LẠI
(auto-fill)]]=0),"BÁN",
IF(AND(Stock[[#This Row],[SỐ LƯỢNG MUA]]&gt;0,Stock[[#This Row],[SỐ LƯỢNG CÒN LẠI
(auto-fill)]]&gt;0),"NẮM GIỮ",""))</f>
        <v/>
      </c>
      <c r="C207" s="110">
        <f t="shared" si="2"/>
        <v>194</v>
      </c>
      <c r="D207" s="77"/>
      <c r="E207" s="78"/>
      <c r="F207" s="170"/>
      <c r="G207" s="83"/>
      <c r="H207" s="84"/>
      <c r="I207" s="114" t="str">
        <f>IF(Stock[[#This Row],[SỐ LƯỢNG MUA]]&gt;0,Stock[[#This Row],[GIÁ MUA]]*Stock[[#This Row],[SỐ LƯỢNG MUA]]*$D$11,"")</f>
        <v/>
      </c>
      <c r="J207" s="87"/>
      <c r="K207" s="88"/>
      <c r="L207" s="116" t="str">
        <f>IF(Stock[[#This Row],[SỐ LƯỢNG MUA]]&gt;0,Stock[[#This Row],[GIÁ MUA]]*(1+Stock[[#This Row],[% TĂNG KỲ VỌNG_1]]),"")</f>
        <v/>
      </c>
      <c r="M207" s="89"/>
      <c r="N207" s="116" t="str">
        <f>IF(Stock[[#This Row],[SỐ LƯỢNG MUA]]&gt;0,Stock[[#This Row],[GIÁ MUA]]*(1+Stock[[#This Row],[% TĂNG KỲ VỌNG_2]]),"")</f>
        <v/>
      </c>
      <c r="O207" s="89"/>
      <c r="P207" s="116" t="str">
        <f>IF(Stock[[#This Row],[SỐ LƯỢNG MUA]]&gt;0,Stock[[#This Row],[GIÁ MUA]]*(1+Stock[[#This Row],[% GIẢM ĐỂ CẮT LỖ]]),"")</f>
        <v/>
      </c>
      <c r="Q207" s="104"/>
      <c r="R207" s="117" t="str">
        <f>IF(Stock[[#This Row],[CỔ TỨC TIỀN MẶT]]&gt;0,Stock[[#This Row],[CỔ TỨC TIỀN MẶT]]/(Stock[[#This Row],[GIÁ MUA]]*Stock[[#This Row],[SỐ LƯỢNG MUA]]),"")</f>
        <v/>
      </c>
      <c r="S207" s="104"/>
      <c r="T207" s="77"/>
      <c r="U207" s="95"/>
      <c r="V207" s="96"/>
      <c r="W207" s="125" t="str">
        <f>IF(Stock[[#This Row],[SỐ LƯỢNG BÁN]]&gt;0,Stock[[#This Row],[GIÁ BÁN]]*Stock[[#This Row],[SỐ LƯỢNG BÁN]]*$D$11+Stock[[#This Row],[GIÁ BÁN]]*Stock[[#This Row],[SỐ LƯỢNG BÁN]]*$D$12,"")</f>
        <v/>
      </c>
      <c r="X207" s="126">
        <f>Stock[[#This Row],[SỐ LƯỢNG MUA]]+Stock[[#This Row],[CỔ TỨC BẰNG CỔ PHIẾU]]-Stock[[#This Row],[SỐ LƯỢNG BÁN]]</f>
        <v>0</v>
      </c>
      <c r="Y2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 s="120">
        <f ca="1">IF(Stock[[#This Row],[NGÀY BÁN]]&gt;0,Stock[[#This Row],[NGÀY BÁN]]-Stock[[#This Row],[NGÀY MUA]]+1,IF(Stock[[#This Row],[NGÀY MUA]]=0,0,TODAY()-Stock[[#This Row],[NGÀY MUA]]+1))</f>
        <v>0</v>
      </c>
      <c r="AA207" s="121" t="str">
        <f>IFERROR(Stock[[#This Row],[CỔ TỨC TIỀN MẶT]]+Stock[[#This Row],[LÃI/(LỖ) TỪ BÁN CK
(auto-fill)]],"")</f>
        <v/>
      </c>
      <c r="AB2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 s="90"/>
      <c r="AE207" s="146" t="str">
        <f>IF(Stock[[#This Row],[TRẠNG THÁI
(auto-fill)]]="NẮM GIỮ",Stock[[#This Row],[GIÁ THỊ TRƯỜNG]]-Stock[[#This Row],[GIÁ MUA]],"")</f>
        <v/>
      </c>
      <c r="AF207" s="151" t="str">
        <f>IFERROR(Stock[[#This Row],[TĂNG/
(GIẢM )]]/Stock[[#This Row],[GIÁ MUA]],"")</f>
        <v/>
      </c>
      <c r="AG207" s="128" t="str">
        <f>IF(Stock[[#This Row],[GIÁ THỊ TRƯỜNG]]&gt;0,Stock[[#This Row],[GIÁ THỊ TRƯỜNG]]*Stock[[#This Row],[SỐ LƯỢNG CÒN LẠI
(auto-fill)]],"")</f>
        <v/>
      </c>
    </row>
    <row r="208" spans="2:33">
      <c r="B208" s="111" t="str">
        <f>IF(AND(Stock[[#This Row],[SỐ LƯỢNG MUA]]&gt;0,Stock[[#This Row],[SỐ LƯỢNG CÒN LẠI
(auto-fill)]]=0),"BÁN",
IF(AND(Stock[[#This Row],[SỐ LƯỢNG MUA]]&gt;0,Stock[[#This Row],[SỐ LƯỢNG CÒN LẠI
(auto-fill)]]&gt;0),"NẮM GIỮ",""))</f>
        <v/>
      </c>
      <c r="C208" s="110">
        <f t="shared" ref="C208:C271" si="3">C207+1</f>
        <v>195</v>
      </c>
      <c r="D208" s="77"/>
      <c r="E208" s="78"/>
      <c r="F208" s="170"/>
      <c r="G208" s="83"/>
      <c r="H208" s="84"/>
      <c r="I208" s="114" t="str">
        <f>IF(Stock[[#This Row],[SỐ LƯỢNG MUA]]&gt;0,Stock[[#This Row],[GIÁ MUA]]*Stock[[#This Row],[SỐ LƯỢNG MUA]]*$D$11,"")</f>
        <v/>
      </c>
      <c r="J208" s="87"/>
      <c r="K208" s="88"/>
      <c r="L208" s="116" t="str">
        <f>IF(Stock[[#This Row],[SỐ LƯỢNG MUA]]&gt;0,Stock[[#This Row],[GIÁ MUA]]*(1+Stock[[#This Row],[% TĂNG KỲ VỌNG_1]]),"")</f>
        <v/>
      </c>
      <c r="M208" s="89"/>
      <c r="N208" s="116" t="str">
        <f>IF(Stock[[#This Row],[SỐ LƯỢNG MUA]]&gt;0,Stock[[#This Row],[GIÁ MUA]]*(1+Stock[[#This Row],[% TĂNG KỲ VỌNG_2]]),"")</f>
        <v/>
      </c>
      <c r="O208" s="89"/>
      <c r="P208" s="116" t="str">
        <f>IF(Stock[[#This Row],[SỐ LƯỢNG MUA]]&gt;0,Stock[[#This Row],[GIÁ MUA]]*(1+Stock[[#This Row],[% GIẢM ĐỂ CẮT LỖ]]),"")</f>
        <v/>
      </c>
      <c r="Q208" s="104"/>
      <c r="R208" s="117" t="str">
        <f>IF(Stock[[#This Row],[CỔ TỨC TIỀN MẶT]]&gt;0,Stock[[#This Row],[CỔ TỨC TIỀN MẶT]]/(Stock[[#This Row],[GIÁ MUA]]*Stock[[#This Row],[SỐ LƯỢNG MUA]]),"")</f>
        <v/>
      </c>
      <c r="S208" s="104"/>
      <c r="T208" s="77"/>
      <c r="U208" s="95"/>
      <c r="V208" s="96"/>
      <c r="W208" s="125" t="str">
        <f>IF(Stock[[#This Row],[SỐ LƯỢNG BÁN]]&gt;0,Stock[[#This Row],[GIÁ BÁN]]*Stock[[#This Row],[SỐ LƯỢNG BÁN]]*$D$11+Stock[[#This Row],[GIÁ BÁN]]*Stock[[#This Row],[SỐ LƯỢNG BÁN]]*$D$12,"")</f>
        <v/>
      </c>
      <c r="X208" s="126">
        <f>Stock[[#This Row],[SỐ LƯỢNG MUA]]+Stock[[#This Row],[CỔ TỨC BẰNG CỔ PHIẾU]]-Stock[[#This Row],[SỐ LƯỢNG BÁN]]</f>
        <v>0</v>
      </c>
      <c r="Y2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 s="120">
        <f ca="1">IF(Stock[[#This Row],[NGÀY BÁN]]&gt;0,Stock[[#This Row],[NGÀY BÁN]]-Stock[[#This Row],[NGÀY MUA]]+1,IF(Stock[[#This Row],[NGÀY MUA]]=0,0,TODAY()-Stock[[#This Row],[NGÀY MUA]]+1))</f>
        <v>0</v>
      </c>
      <c r="AA208" s="121" t="str">
        <f>IFERROR(Stock[[#This Row],[CỔ TỨC TIỀN MẶT]]+Stock[[#This Row],[LÃI/(LỖ) TỪ BÁN CK
(auto-fill)]],"")</f>
        <v/>
      </c>
      <c r="AB2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 s="90"/>
      <c r="AE208" s="146" t="str">
        <f>IF(Stock[[#This Row],[TRẠNG THÁI
(auto-fill)]]="NẮM GIỮ",Stock[[#This Row],[GIÁ THỊ TRƯỜNG]]-Stock[[#This Row],[GIÁ MUA]],"")</f>
        <v/>
      </c>
      <c r="AF208" s="151" t="str">
        <f>IFERROR(Stock[[#This Row],[TĂNG/
(GIẢM )]]/Stock[[#This Row],[GIÁ MUA]],"")</f>
        <v/>
      </c>
      <c r="AG208" s="128" t="str">
        <f>IF(Stock[[#This Row],[GIÁ THỊ TRƯỜNG]]&gt;0,Stock[[#This Row],[GIÁ THỊ TRƯỜNG]]*Stock[[#This Row],[SỐ LƯỢNG CÒN LẠI
(auto-fill)]],"")</f>
        <v/>
      </c>
    </row>
    <row r="209" spans="2:33">
      <c r="B209" s="111" t="str">
        <f>IF(AND(Stock[[#This Row],[SỐ LƯỢNG MUA]]&gt;0,Stock[[#This Row],[SỐ LƯỢNG CÒN LẠI
(auto-fill)]]=0),"BÁN",
IF(AND(Stock[[#This Row],[SỐ LƯỢNG MUA]]&gt;0,Stock[[#This Row],[SỐ LƯỢNG CÒN LẠI
(auto-fill)]]&gt;0),"NẮM GIỮ",""))</f>
        <v/>
      </c>
      <c r="C209" s="110">
        <f t="shared" si="3"/>
        <v>196</v>
      </c>
      <c r="D209" s="77"/>
      <c r="E209" s="78"/>
      <c r="F209" s="170"/>
      <c r="G209" s="83"/>
      <c r="H209" s="84"/>
      <c r="I209" s="114" t="str">
        <f>IF(Stock[[#This Row],[SỐ LƯỢNG MUA]]&gt;0,Stock[[#This Row],[GIÁ MUA]]*Stock[[#This Row],[SỐ LƯỢNG MUA]]*$D$11,"")</f>
        <v/>
      </c>
      <c r="J209" s="87"/>
      <c r="K209" s="88"/>
      <c r="L209" s="116" t="str">
        <f>IF(Stock[[#This Row],[SỐ LƯỢNG MUA]]&gt;0,Stock[[#This Row],[GIÁ MUA]]*(1+Stock[[#This Row],[% TĂNG KỲ VỌNG_1]]),"")</f>
        <v/>
      </c>
      <c r="M209" s="89"/>
      <c r="N209" s="116" t="str">
        <f>IF(Stock[[#This Row],[SỐ LƯỢNG MUA]]&gt;0,Stock[[#This Row],[GIÁ MUA]]*(1+Stock[[#This Row],[% TĂNG KỲ VỌNG_2]]),"")</f>
        <v/>
      </c>
      <c r="O209" s="89"/>
      <c r="P209" s="116" t="str">
        <f>IF(Stock[[#This Row],[SỐ LƯỢNG MUA]]&gt;0,Stock[[#This Row],[GIÁ MUA]]*(1+Stock[[#This Row],[% GIẢM ĐỂ CẮT LỖ]]),"")</f>
        <v/>
      </c>
      <c r="Q209" s="104"/>
      <c r="R209" s="117" t="str">
        <f>IF(Stock[[#This Row],[CỔ TỨC TIỀN MẶT]]&gt;0,Stock[[#This Row],[CỔ TỨC TIỀN MẶT]]/(Stock[[#This Row],[GIÁ MUA]]*Stock[[#This Row],[SỐ LƯỢNG MUA]]),"")</f>
        <v/>
      </c>
      <c r="S209" s="104"/>
      <c r="T209" s="77"/>
      <c r="U209" s="95"/>
      <c r="V209" s="96"/>
      <c r="W209" s="125" t="str">
        <f>IF(Stock[[#This Row],[SỐ LƯỢNG BÁN]]&gt;0,Stock[[#This Row],[GIÁ BÁN]]*Stock[[#This Row],[SỐ LƯỢNG BÁN]]*$D$11+Stock[[#This Row],[GIÁ BÁN]]*Stock[[#This Row],[SỐ LƯỢNG BÁN]]*$D$12,"")</f>
        <v/>
      </c>
      <c r="X209" s="126">
        <f>Stock[[#This Row],[SỐ LƯỢNG MUA]]+Stock[[#This Row],[CỔ TỨC BẰNG CỔ PHIẾU]]-Stock[[#This Row],[SỐ LƯỢNG BÁN]]</f>
        <v>0</v>
      </c>
      <c r="Y2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 s="120">
        <f ca="1">IF(Stock[[#This Row],[NGÀY BÁN]]&gt;0,Stock[[#This Row],[NGÀY BÁN]]-Stock[[#This Row],[NGÀY MUA]]+1,IF(Stock[[#This Row],[NGÀY MUA]]=0,0,TODAY()-Stock[[#This Row],[NGÀY MUA]]+1))</f>
        <v>0</v>
      </c>
      <c r="AA209" s="121" t="str">
        <f>IFERROR(Stock[[#This Row],[CỔ TỨC TIỀN MẶT]]+Stock[[#This Row],[LÃI/(LỖ) TỪ BÁN CK
(auto-fill)]],"")</f>
        <v/>
      </c>
      <c r="AB2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 s="90"/>
      <c r="AE209" s="146" t="str">
        <f>IF(Stock[[#This Row],[TRẠNG THÁI
(auto-fill)]]="NẮM GIỮ",Stock[[#This Row],[GIÁ THỊ TRƯỜNG]]-Stock[[#This Row],[GIÁ MUA]],"")</f>
        <v/>
      </c>
      <c r="AF209" s="151" t="str">
        <f>IFERROR(Stock[[#This Row],[TĂNG/
(GIẢM )]]/Stock[[#This Row],[GIÁ MUA]],"")</f>
        <v/>
      </c>
      <c r="AG209" s="128" t="str">
        <f>IF(Stock[[#This Row],[GIÁ THỊ TRƯỜNG]]&gt;0,Stock[[#This Row],[GIÁ THỊ TRƯỜNG]]*Stock[[#This Row],[SỐ LƯỢNG CÒN LẠI
(auto-fill)]],"")</f>
        <v/>
      </c>
    </row>
    <row r="210" spans="2:33">
      <c r="B210" s="111" t="str">
        <f>IF(AND(Stock[[#This Row],[SỐ LƯỢNG MUA]]&gt;0,Stock[[#This Row],[SỐ LƯỢNG CÒN LẠI
(auto-fill)]]=0),"BÁN",
IF(AND(Stock[[#This Row],[SỐ LƯỢNG MUA]]&gt;0,Stock[[#This Row],[SỐ LƯỢNG CÒN LẠI
(auto-fill)]]&gt;0),"NẮM GIỮ",""))</f>
        <v/>
      </c>
      <c r="C210" s="110">
        <f t="shared" si="3"/>
        <v>197</v>
      </c>
      <c r="D210" s="77"/>
      <c r="E210" s="78"/>
      <c r="F210" s="170"/>
      <c r="G210" s="83"/>
      <c r="H210" s="84"/>
      <c r="I210" s="114" t="str">
        <f>IF(Stock[[#This Row],[SỐ LƯỢNG MUA]]&gt;0,Stock[[#This Row],[GIÁ MUA]]*Stock[[#This Row],[SỐ LƯỢNG MUA]]*$D$11,"")</f>
        <v/>
      </c>
      <c r="J210" s="87"/>
      <c r="K210" s="88"/>
      <c r="L210" s="116" t="str">
        <f>IF(Stock[[#This Row],[SỐ LƯỢNG MUA]]&gt;0,Stock[[#This Row],[GIÁ MUA]]*(1+Stock[[#This Row],[% TĂNG KỲ VỌNG_1]]),"")</f>
        <v/>
      </c>
      <c r="M210" s="89"/>
      <c r="N210" s="116" t="str">
        <f>IF(Stock[[#This Row],[SỐ LƯỢNG MUA]]&gt;0,Stock[[#This Row],[GIÁ MUA]]*(1+Stock[[#This Row],[% TĂNG KỲ VỌNG_2]]),"")</f>
        <v/>
      </c>
      <c r="O210" s="89"/>
      <c r="P210" s="116" t="str">
        <f>IF(Stock[[#This Row],[SỐ LƯỢNG MUA]]&gt;0,Stock[[#This Row],[GIÁ MUA]]*(1+Stock[[#This Row],[% GIẢM ĐỂ CẮT LỖ]]),"")</f>
        <v/>
      </c>
      <c r="Q210" s="104"/>
      <c r="R210" s="117" t="str">
        <f>IF(Stock[[#This Row],[CỔ TỨC TIỀN MẶT]]&gt;0,Stock[[#This Row],[CỔ TỨC TIỀN MẶT]]/(Stock[[#This Row],[GIÁ MUA]]*Stock[[#This Row],[SỐ LƯỢNG MUA]]),"")</f>
        <v/>
      </c>
      <c r="S210" s="104"/>
      <c r="T210" s="77"/>
      <c r="U210" s="95"/>
      <c r="V210" s="96"/>
      <c r="W210" s="125" t="str">
        <f>IF(Stock[[#This Row],[SỐ LƯỢNG BÁN]]&gt;0,Stock[[#This Row],[GIÁ BÁN]]*Stock[[#This Row],[SỐ LƯỢNG BÁN]]*$D$11+Stock[[#This Row],[GIÁ BÁN]]*Stock[[#This Row],[SỐ LƯỢNG BÁN]]*$D$12,"")</f>
        <v/>
      </c>
      <c r="X210" s="126">
        <f>Stock[[#This Row],[SỐ LƯỢNG MUA]]+Stock[[#This Row],[CỔ TỨC BẰNG CỔ PHIẾU]]-Stock[[#This Row],[SỐ LƯỢNG BÁN]]</f>
        <v>0</v>
      </c>
      <c r="Y2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 s="120">
        <f ca="1">IF(Stock[[#This Row],[NGÀY BÁN]]&gt;0,Stock[[#This Row],[NGÀY BÁN]]-Stock[[#This Row],[NGÀY MUA]]+1,IF(Stock[[#This Row],[NGÀY MUA]]=0,0,TODAY()-Stock[[#This Row],[NGÀY MUA]]+1))</f>
        <v>0</v>
      </c>
      <c r="AA210" s="121" t="str">
        <f>IFERROR(Stock[[#This Row],[CỔ TỨC TIỀN MẶT]]+Stock[[#This Row],[LÃI/(LỖ) TỪ BÁN CK
(auto-fill)]],"")</f>
        <v/>
      </c>
      <c r="AB2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 s="90"/>
      <c r="AE210" s="146" t="str">
        <f>IF(Stock[[#This Row],[TRẠNG THÁI
(auto-fill)]]="NẮM GIỮ",Stock[[#This Row],[GIÁ THỊ TRƯỜNG]]-Stock[[#This Row],[GIÁ MUA]],"")</f>
        <v/>
      </c>
      <c r="AF210" s="151" t="str">
        <f>IFERROR(Stock[[#This Row],[TĂNG/
(GIẢM )]]/Stock[[#This Row],[GIÁ MUA]],"")</f>
        <v/>
      </c>
      <c r="AG210" s="128" t="str">
        <f>IF(Stock[[#This Row],[GIÁ THỊ TRƯỜNG]]&gt;0,Stock[[#This Row],[GIÁ THỊ TRƯỜNG]]*Stock[[#This Row],[SỐ LƯỢNG CÒN LẠI
(auto-fill)]],"")</f>
        <v/>
      </c>
    </row>
    <row r="211" spans="2:33">
      <c r="B211" s="111" t="str">
        <f>IF(AND(Stock[[#This Row],[SỐ LƯỢNG MUA]]&gt;0,Stock[[#This Row],[SỐ LƯỢNG CÒN LẠI
(auto-fill)]]=0),"BÁN",
IF(AND(Stock[[#This Row],[SỐ LƯỢNG MUA]]&gt;0,Stock[[#This Row],[SỐ LƯỢNG CÒN LẠI
(auto-fill)]]&gt;0),"NẮM GIỮ",""))</f>
        <v/>
      </c>
      <c r="C211" s="110">
        <f t="shared" si="3"/>
        <v>198</v>
      </c>
      <c r="D211" s="77"/>
      <c r="E211" s="78"/>
      <c r="F211" s="170"/>
      <c r="G211" s="83"/>
      <c r="H211" s="84"/>
      <c r="I211" s="114" t="str">
        <f>IF(Stock[[#This Row],[SỐ LƯỢNG MUA]]&gt;0,Stock[[#This Row],[GIÁ MUA]]*Stock[[#This Row],[SỐ LƯỢNG MUA]]*$D$11,"")</f>
        <v/>
      </c>
      <c r="J211" s="87"/>
      <c r="K211" s="88"/>
      <c r="L211" s="116" t="str">
        <f>IF(Stock[[#This Row],[SỐ LƯỢNG MUA]]&gt;0,Stock[[#This Row],[GIÁ MUA]]*(1+Stock[[#This Row],[% TĂNG KỲ VỌNG_1]]),"")</f>
        <v/>
      </c>
      <c r="M211" s="89"/>
      <c r="N211" s="116" t="str">
        <f>IF(Stock[[#This Row],[SỐ LƯỢNG MUA]]&gt;0,Stock[[#This Row],[GIÁ MUA]]*(1+Stock[[#This Row],[% TĂNG KỲ VỌNG_2]]),"")</f>
        <v/>
      </c>
      <c r="O211" s="89"/>
      <c r="P211" s="116" t="str">
        <f>IF(Stock[[#This Row],[SỐ LƯỢNG MUA]]&gt;0,Stock[[#This Row],[GIÁ MUA]]*(1+Stock[[#This Row],[% GIẢM ĐỂ CẮT LỖ]]),"")</f>
        <v/>
      </c>
      <c r="Q211" s="104"/>
      <c r="R211" s="117" t="str">
        <f>IF(Stock[[#This Row],[CỔ TỨC TIỀN MẶT]]&gt;0,Stock[[#This Row],[CỔ TỨC TIỀN MẶT]]/(Stock[[#This Row],[GIÁ MUA]]*Stock[[#This Row],[SỐ LƯỢNG MUA]]),"")</f>
        <v/>
      </c>
      <c r="S211" s="104"/>
      <c r="T211" s="77"/>
      <c r="U211" s="95"/>
      <c r="V211" s="96"/>
      <c r="W211" s="125" t="str">
        <f>IF(Stock[[#This Row],[SỐ LƯỢNG BÁN]]&gt;0,Stock[[#This Row],[GIÁ BÁN]]*Stock[[#This Row],[SỐ LƯỢNG BÁN]]*$D$11+Stock[[#This Row],[GIÁ BÁN]]*Stock[[#This Row],[SỐ LƯỢNG BÁN]]*$D$12,"")</f>
        <v/>
      </c>
      <c r="X211" s="126">
        <f>Stock[[#This Row],[SỐ LƯỢNG MUA]]+Stock[[#This Row],[CỔ TỨC BẰNG CỔ PHIẾU]]-Stock[[#This Row],[SỐ LƯỢNG BÁN]]</f>
        <v>0</v>
      </c>
      <c r="Y2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 s="120">
        <f ca="1">IF(Stock[[#This Row],[NGÀY BÁN]]&gt;0,Stock[[#This Row],[NGÀY BÁN]]-Stock[[#This Row],[NGÀY MUA]]+1,IF(Stock[[#This Row],[NGÀY MUA]]=0,0,TODAY()-Stock[[#This Row],[NGÀY MUA]]+1))</f>
        <v>0</v>
      </c>
      <c r="AA211" s="121" t="str">
        <f>IFERROR(Stock[[#This Row],[CỔ TỨC TIỀN MẶT]]+Stock[[#This Row],[LÃI/(LỖ) TỪ BÁN CK
(auto-fill)]],"")</f>
        <v/>
      </c>
      <c r="AB2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 s="90"/>
      <c r="AE211" s="146" t="str">
        <f>IF(Stock[[#This Row],[TRẠNG THÁI
(auto-fill)]]="NẮM GIỮ",Stock[[#This Row],[GIÁ THỊ TRƯỜNG]]-Stock[[#This Row],[GIÁ MUA]],"")</f>
        <v/>
      </c>
      <c r="AF211" s="151" t="str">
        <f>IFERROR(Stock[[#This Row],[TĂNG/
(GIẢM )]]/Stock[[#This Row],[GIÁ MUA]],"")</f>
        <v/>
      </c>
      <c r="AG211" s="128" t="str">
        <f>IF(Stock[[#This Row],[GIÁ THỊ TRƯỜNG]]&gt;0,Stock[[#This Row],[GIÁ THỊ TRƯỜNG]]*Stock[[#This Row],[SỐ LƯỢNG CÒN LẠI
(auto-fill)]],"")</f>
        <v/>
      </c>
    </row>
    <row r="212" spans="2:33">
      <c r="B212" s="111" t="str">
        <f>IF(AND(Stock[[#This Row],[SỐ LƯỢNG MUA]]&gt;0,Stock[[#This Row],[SỐ LƯỢNG CÒN LẠI
(auto-fill)]]=0),"BÁN",
IF(AND(Stock[[#This Row],[SỐ LƯỢNG MUA]]&gt;0,Stock[[#This Row],[SỐ LƯỢNG CÒN LẠI
(auto-fill)]]&gt;0),"NẮM GIỮ",""))</f>
        <v/>
      </c>
      <c r="C212" s="110">
        <f t="shared" si="3"/>
        <v>199</v>
      </c>
      <c r="D212" s="77"/>
      <c r="E212" s="78"/>
      <c r="F212" s="170"/>
      <c r="G212" s="83"/>
      <c r="H212" s="84"/>
      <c r="I212" s="114" t="str">
        <f>IF(Stock[[#This Row],[SỐ LƯỢNG MUA]]&gt;0,Stock[[#This Row],[GIÁ MUA]]*Stock[[#This Row],[SỐ LƯỢNG MUA]]*$D$11,"")</f>
        <v/>
      </c>
      <c r="J212" s="87"/>
      <c r="K212" s="88"/>
      <c r="L212" s="116" t="str">
        <f>IF(Stock[[#This Row],[SỐ LƯỢNG MUA]]&gt;0,Stock[[#This Row],[GIÁ MUA]]*(1+Stock[[#This Row],[% TĂNG KỲ VỌNG_1]]),"")</f>
        <v/>
      </c>
      <c r="M212" s="89"/>
      <c r="N212" s="116" t="str">
        <f>IF(Stock[[#This Row],[SỐ LƯỢNG MUA]]&gt;0,Stock[[#This Row],[GIÁ MUA]]*(1+Stock[[#This Row],[% TĂNG KỲ VỌNG_2]]),"")</f>
        <v/>
      </c>
      <c r="O212" s="89"/>
      <c r="P212" s="116" t="str">
        <f>IF(Stock[[#This Row],[SỐ LƯỢNG MUA]]&gt;0,Stock[[#This Row],[GIÁ MUA]]*(1+Stock[[#This Row],[% GIẢM ĐỂ CẮT LỖ]]),"")</f>
        <v/>
      </c>
      <c r="Q212" s="104"/>
      <c r="R212" s="117" t="str">
        <f>IF(Stock[[#This Row],[CỔ TỨC TIỀN MẶT]]&gt;0,Stock[[#This Row],[CỔ TỨC TIỀN MẶT]]/(Stock[[#This Row],[GIÁ MUA]]*Stock[[#This Row],[SỐ LƯỢNG MUA]]),"")</f>
        <v/>
      </c>
      <c r="S212" s="104"/>
      <c r="T212" s="77"/>
      <c r="U212" s="95"/>
      <c r="V212" s="96"/>
      <c r="W212" s="125" t="str">
        <f>IF(Stock[[#This Row],[SỐ LƯỢNG BÁN]]&gt;0,Stock[[#This Row],[GIÁ BÁN]]*Stock[[#This Row],[SỐ LƯỢNG BÁN]]*$D$11+Stock[[#This Row],[GIÁ BÁN]]*Stock[[#This Row],[SỐ LƯỢNG BÁN]]*$D$12,"")</f>
        <v/>
      </c>
      <c r="X212" s="126">
        <f>Stock[[#This Row],[SỐ LƯỢNG MUA]]+Stock[[#This Row],[CỔ TỨC BẰNG CỔ PHIẾU]]-Stock[[#This Row],[SỐ LƯỢNG BÁN]]</f>
        <v>0</v>
      </c>
      <c r="Y2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 s="120">
        <f ca="1">IF(Stock[[#This Row],[NGÀY BÁN]]&gt;0,Stock[[#This Row],[NGÀY BÁN]]-Stock[[#This Row],[NGÀY MUA]]+1,IF(Stock[[#This Row],[NGÀY MUA]]=0,0,TODAY()-Stock[[#This Row],[NGÀY MUA]]+1))</f>
        <v>0</v>
      </c>
      <c r="AA212" s="121" t="str">
        <f>IFERROR(Stock[[#This Row],[CỔ TỨC TIỀN MẶT]]+Stock[[#This Row],[LÃI/(LỖ) TỪ BÁN CK
(auto-fill)]],"")</f>
        <v/>
      </c>
      <c r="AB2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 s="90"/>
      <c r="AE212" s="146" t="str">
        <f>IF(Stock[[#This Row],[TRẠNG THÁI
(auto-fill)]]="NẮM GIỮ",Stock[[#This Row],[GIÁ THỊ TRƯỜNG]]-Stock[[#This Row],[GIÁ MUA]],"")</f>
        <v/>
      </c>
      <c r="AF212" s="151" t="str">
        <f>IFERROR(Stock[[#This Row],[TĂNG/
(GIẢM )]]/Stock[[#This Row],[GIÁ MUA]],"")</f>
        <v/>
      </c>
      <c r="AG212" s="128" t="str">
        <f>IF(Stock[[#This Row],[GIÁ THỊ TRƯỜNG]]&gt;0,Stock[[#This Row],[GIÁ THỊ TRƯỜNG]]*Stock[[#This Row],[SỐ LƯỢNG CÒN LẠI
(auto-fill)]],"")</f>
        <v/>
      </c>
    </row>
    <row r="213" spans="2:33">
      <c r="B213" s="111" t="str">
        <f>IF(AND(Stock[[#This Row],[SỐ LƯỢNG MUA]]&gt;0,Stock[[#This Row],[SỐ LƯỢNG CÒN LẠI
(auto-fill)]]=0),"BÁN",
IF(AND(Stock[[#This Row],[SỐ LƯỢNG MUA]]&gt;0,Stock[[#This Row],[SỐ LƯỢNG CÒN LẠI
(auto-fill)]]&gt;0),"NẮM GIỮ",""))</f>
        <v/>
      </c>
      <c r="C213" s="110">
        <f t="shared" si="3"/>
        <v>200</v>
      </c>
      <c r="D213" s="77"/>
      <c r="E213" s="78"/>
      <c r="F213" s="170"/>
      <c r="G213" s="83"/>
      <c r="H213" s="84"/>
      <c r="I213" s="114" t="str">
        <f>IF(Stock[[#This Row],[SỐ LƯỢNG MUA]]&gt;0,Stock[[#This Row],[GIÁ MUA]]*Stock[[#This Row],[SỐ LƯỢNG MUA]]*$D$11,"")</f>
        <v/>
      </c>
      <c r="J213" s="87"/>
      <c r="K213" s="88"/>
      <c r="L213" s="116" t="str">
        <f>IF(Stock[[#This Row],[SỐ LƯỢNG MUA]]&gt;0,Stock[[#This Row],[GIÁ MUA]]*(1+Stock[[#This Row],[% TĂNG KỲ VỌNG_1]]),"")</f>
        <v/>
      </c>
      <c r="M213" s="89"/>
      <c r="N213" s="116" t="str">
        <f>IF(Stock[[#This Row],[SỐ LƯỢNG MUA]]&gt;0,Stock[[#This Row],[GIÁ MUA]]*(1+Stock[[#This Row],[% TĂNG KỲ VỌNG_2]]),"")</f>
        <v/>
      </c>
      <c r="O213" s="89"/>
      <c r="P213" s="116" t="str">
        <f>IF(Stock[[#This Row],[SỐ LƯỢNG MUA]]&gt;0,Stock[[#This Row],[GIÁ MUA]]*(1+Stock[[#This Row],[% GIẢM ĐỂ CẮT LỖ]]),"")</f>
        <v/>
      </c>
      <c r="Q213" s="104"/>
      <c r="R213" s="117" t="str">
        <f>IF(Stock[[#This Row],[CỔ TỨC TIỀN MẶT]]&gt;0,Stock[[#This Row],[CỔ TỨC TIỀN MẶT]]/(Stock[[#This Row],[GIÁ MUA]]*Stock[[#This Row],[SỐ LƯỢNG MUA]]),"")</f>
        <v/>
      </c>
      <c r="S213" s="104"/>
      <c r="T213" s="77"/>
      <c r="U213" s="95"/>
      <c r="V213" s="96"/>
      <c r="W213" s="125" t="str">
        <f>IF(Stock[[#This Row],[SỐ LƯỢNG BÁN]]&gt;0,Stock[[#This Row],[GIÁ BÁN]]*Stock[[#This Row],[SỐ LƯỢNG BÁN]]*$D$11+Stock[[#This Row],[GIÁ BÁN]]*Stock[[#This Row],[SỐ LƯỢNG BÁN]]*$D$12,"")</f>
        <v/>
      </c>
      <c r="X213" s="126">
        <f>Stock[[#This Row],[SỐ LƯỢNG MUA]]+Stock[[#This Row],[CỔ TỨC BẰNG CỔ PHIẾU]]-Stock[[#This Row],[SỐ LƯỢNG BÁN]]</f>
        <v>0</v>
      </c>
      <c r="Y2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 s="120">
        <f ca="1">IF(Stock[[#This Row],[NGÀY BÁN]]&gt;0,Stock[[#This Row],[NGÀY BÁN]]-Stock[[#This Row],[NGÀY MUA]]+1,IF(Stock[[#This Row],[NGÀY MUA]]=0,0,TODAY()-Stock[[#This Row],[NGÀY MUA]]+1))</f>
        <v>0</v>
      </c>
      <c r="AA213" s="121" t="str">
        <f>IFERROR(Stock[[#This Row],[CỔ TỨC TIỀN MẶT]]+Stock[[#This Row],[LÃI/(LỖ) TỪ BÁN CK
(auto-fill)]],"")</f>
        <v/>
      </c>
      <c r="AB2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 s="90"/>
      <c r="AE213" s="146" t="str">
        <f>IF(Stock[[#This Row],[TRẠNG THÁI
(auto-fill)]]="NẮM GIỮ",Stock[[#This Row],[GIÁ THỊ TRƯỜNG]]-Stock[[#This Row],[GIÁ MUA]],"")</f>
        <v/>
      </c>
      <c r="AF213" s="151" t="str">
        <f>IFERROR(Stock[[#This Row],[TĂNG/
(GIẢM )]]/Stock[[#This Row],[GIÁ MUA]],"")</f>
        <v/>
      </c>
      <c r="AG213" s="128" t="str">
        <f>IF(Stock[[#This Row],[GIÁ THỊ TRƯỜNG]]&gt;0,Stock[[#This Row],[GIÁ THỊ TRƯỜNG]]*Stock[[#This Row],[SỐ LƯỢNG CÒN LẠI
(auto-fill)]],"")</f>
        <v/>
      </c>
    </row>
    <row r="214" spans="2:33">
      <c r="B214" s="111" t="str">
        <f>IF(AND(Stock[[#This Row],[SỐ LƯỢNG MUA]]&gt;0,Stock[[#This Row],[SỐ LƯỢNG CÒN LẠI
(auto-fill)]]=0),"BÁN",
IF(AND(Stock[[#This Row],[SỐ LƯỢNG MUA]]&gt;0,Stock[[#This Row],[SỐ LƯỢNG CÒN LẠI
(auto-fill)]]&gt;0),"NẮM GIỮ",""))</f>
        <v/>
      </c>
      <c r="C214" s="110">
        <f t="shared" si="3"/>
        <v>201</v>
      </c>
      <c r="D214" s="77"/>
      <c r="E214" s="78"/>
      <c r="F214" s="170"/>
      <c r="G214" s="83"/>
      <c r="H214" s="84"/>
      <c r="I214" s="114" t="str">
        <f>IF(Stock[[#This Row],[SỐ LƯỢNG MUA]]&gt;0,Stock[[#This Row],[GIÁ MUA]]*Stock[[#This Row],[SỐ LƯỢNG MUA]]*$D$11,"")</f>
        <v/>
      </c>
      <c r="J214" s="87"/>
      <c r="K214" s="88"/>
      <c r="L214" s="116" t="str">
        <f>IF(Stock[[#This Row],[SỐ LƯỢNG MUA]]&gt;0,Stock[[#This Row],[GIÁ MUA]]*(1+Stock[[#This Row],[% TĂNG KỲ VỌNG_1]]),"")</f>
        <v/>
      </c>
      <c r="M214" s="89"/>
      <c r="N214" s="116" t="str">
        <f>IF(Stock[[#This Row],[SỐ LƯỢNG MUA]]&gt;0,Stock[[#This Row],[GIÁ MUA]]*(1+Stock[[#This Row],[% TĂNG KỲ VỌNG_2]]),"")</f>
        <v/>
      </c>
      <c r="O214" s="89"/>
      <c r="P214" s="116" t="str">
        <f>IF(Stock[[#This Row],[SỐ LƯỢNG MUA]]&gt;0,Stock[[#This Row],[GIÁ MUA]]*(1+Stock[[#This Row],[% GIẢM ĐỂ CẮT LỖ]]),"")</f>
        <v/>
      </c>
      <c r="Q214" s="104"/>
      <c r="R214" s="117" t="str">
        <f>IF(Stock[[#This Row],[CỔ TỨC TIỀN MẶT]]&gt;0,Stock[[#This Row],[CỔ TỨC TIỀN MẶT]]/(Stock[[#This Row],[GIÁ MUA]]*Stock[[#This Row],[SỐ LƯỢNG MUA]]),"")</f>
        <v/>
      </c>
      <c r="S214" s="104"/>
      <c r="T214" s="77"/>
      <c r="U214" s="95"/>
      <c r="V214" s="96"/>
      <c r="W214" s="125" t="str">
        <f>IF(Stock[[#This Row],[SỐ LƯỢNG BÁN]]&gt;0,Stock[[#This Row],[GIÁ BÁN]]*Stock[[#This Row],[SỐ LƯỢNG BÁN]]*$D$11+Stock[[#This Row],[GIÁ BÁN]]*Stock[[#This Row],[SỐ LƯỢNG BÁN]]*$D$12,"")</f>
        <v/>
      </c>
      <c r="X214" s="126">
        <f>Stock[[#This Row],[SỐ LƯỢNG MUA]]+Stock[[#This Row],[CỔ TỨC BẰNG CỔ PHIẾU]]-Stock[[#This Row],[SỐ LƯỢNG BÁN]]</f>
        <v>0</v>
      </c>
      <c r="Y2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 s="120">
        <f ca="1">IF(Stock[[#This Row],[NGÀY BÁN]]&gt;0,Stock[[#This Row],[NGÀY BÁN]]-Stock[[#This Row],[NGÀY MUA]]+1,IF(Stock[[#This Row],[NGÀY MUA]]=0,0,TODAY()-Stock[[#This Row],[NGÀY MUA]]+1))</f>
        <v>0</v>
      </c>
      <c r="AA214" s="121" t="str">
        <f>IFERROR(Stock[[#This Row],[CỔ TỨC TIỀN MẶT]]+Stock[[#This Row],[LÃI/(LỖ) TỪ BÁN CK
(auto-fill)]],"")</f>
        <v/>
      </c>
      <c r="AB2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 s="90"/>
      <c r="AE214" s="146" t="str">
        <f>IF(Stock[[#This Row],[TRẠNG THÁI
(auto-fill)]]="NẮM GIỮ",Stock[[#This Row],[GIÁ THỊ TRƯỜNG]]-Stock[[#This Row],[GIÁ MUA]],"")</f>
        <v/>
      </c>
      <c r="AF214" s="151" t="str">
        <f>IFERROR(Stock[[#This Row],[TĂNG/
(GIẢM )]]/Stock[[#This Row],[GIÁ MUA]],"")</f>
        <v/>
      </c>
      <c r="AG214" s="128" t="str">
        <f>IF(Stock[[#This Row],[GIÁ THỊ TRƯỜNG]]&gt;0,Stock[[#This Row],[GIÁ THỊ TRƯỜNG]]*Stock[[#This Row],[SỐ LƯỢNG CÒN LẠI
(auto-fill)]],"")</f>
        <v/>
      </c>
    </row>
    <row r="215" spans="2:33">
      <c r="B215" s="111" t="str">
        <f>IF(AND(Stock[[#This Row],[SỐ LƯỢNG MUA]]&gt;0,Stock[[#This Row],[SỐ LƯỢNG CÒN LẠI
(auto-fill)]]=0),"BÁN",
IF(AND(Stock[[#This Row],[SỐ LƯỢNG MUA]]&gt;0,Stock[[#This Row],[SỐ LƯỢNG CÒN LẠI
(auto-fill)]]&gt;0),"NẮM GIỮ",""))</f>
        <v/>
      </c>
      <c r="C215" s="110">
        <f t="shared" si="3"/>
        <v>202</v>
      </c>
      <c r="D215" s="77"/>
      <c r="E215" s="78"/>
      <c r="F215" s="170"/>
      <c r="G215" s="83"/>
      <c r="H215" s="84"/>
      <c r="I215" s="114" t="str">
        <f>IF(Stock[[#This Row],[SỐ LƯỢNG MUA]]&gt;0,Stock[[#This Row],[GIÁ MUA]]*Stock[[#This Row],[SỐ LƯỢNG MUA]]*$D$11,"")</f>
        <v/>
      </c>
      <c r="J215" s="87"/>
      <c r="K215" s="88"/>
      <c r="L215" s="116" t="str">
        <f>IF(Stock[[#This Row],[SỐ LƯỢNG MUA]]&gt;0,Stock[[#This Row],[GIÁ MUA]]*(1+Stock[[#This Row],[% TĂNG KỲ VỌNG_1]]),"")</f>
        <v/>
      </c>
      <c r="M215" s="89"/>
      <c r="N215" s="116" t="str">
        <f>IF(Stock[[#This Row],[SỐ LƯỢNG MUA]]&gt;0,Stock[[#This Row],[GIÁ MUA]]*(1+Stock[[#This Row],[% TĂNG KỲ VỌNG_2]]),"")</f>
        <v/>
      </c>
      <c r="O215" s="89"/>
      <c r="P215" s="116" t="str">
        <f>IF(Stock[[#This Row],[SỐ LƯỢNG MUA]]&gt;0,Stock[[#This Row],[GIÁ MUA]]*(1+Stock[[#This Row],[% GIẢM ĐỂ CẮT LỖ]]),"")</f>
        <v/>
      </c>
      <c r="Q215" s="104"/>
      <c r="R215" s="117" t="str">
        <f>IF(Stock[[#This Row],[CỔ TỨC TIỀN MẶT]]&gt;0,Stock[[#This Row],[CỔ TỨC TIỀN MẶT]]/(Stock[[#This Row],[GIÁ MUA]]*Stock[[#This Row],[SỐ LƯỢNG MUA]]),"")</f>
        <v/>
      </c>
      <c r="S215" s="104"/>
      <c r="T215" s="77"/>
      <c r="U215" s="95"/>
      <c r="V215" s="96"/>
      <c r="W215" s="125" t="str">
        <f>IF(Stock[[#This Row],[SỐ LƯỢNG BÁN]]&gt;0,Stock[[#This Row],[GIÁ BÁN]]*Stock[[#This Row],[SỐ LƯỢNG BÁN]]*$D$11+Stock[[#This Row],[GIÁ BÁN]]*Stock[[#This Row],[SỐ LƯỢNG BÁN]]*$D$12,"")</f>
        <v/>
      </c>
      <c r="X215" s="126">
        <f>Stock[[#This Row],[SỐ LƯỢNG MUA]]+Stock[[#This Row],[CỔ TỨC BẰNG CỔ PHIẾU]]-Stock[[#This Row],[SỐ LƯỢNG BÁN]]</f>
        <v>0</v>
      </c>
      <c r="Y2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 s="120">
        <f ca="1">IF(Stock[[#This Row],[NGÀY BÁN]]&gt;0,Stock[[#This Row],[NGÀY BÁN]]-Stock[[#This Row],[NGÀY MUA]]+1,IF(Stock[[#This Row],[NGÀY MUA]]=0,0,TODAY()-Stock[[#This Row],[NGÀY MUA]]+1))</f>
        <v>0</v>
      </c>
      <c r="AA215" s="121" t="str">
        <f>IFERROR(Stock[[#This Row],[CỔ TỨC TIỀN MẶT]]+Stock[[#This Row],[LÃI/(LỖ) TỪ BÁN CK
(auto-fill)]],"")</f>
        <v/>
      </c>
      <c r="AB2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 s="90"/>
      <c r="AE215" s="146" t="str">
        <f>IF(Stock[[#This Row],[TRẠNG THÁI
(auto-fill)]]="NẮM GIỮ",Stock[[#This Row],[GIÁ THỊ TRƯỜNG]]-Stock[[#This Row],[GIÁ MUA]],"")</f>
        <v/>
      </c>
      <c r="AF215" s="151" t="str">
        <f>IFERROR(Stock[[#This Row],[TĂNG/
(GIẢM )]]/Stock[[#This Row],[GIÁ MUA]],"")</f>
        <v/>
      </c>
      <c r="AG215" s="128" t="str">
        <f>IF(Stock[[#This Row],[GIÁ THỊ TRƯỜNG]]&gt;0,Stock[[#This Row],[GIÁ THỊ TRƯỜNG]]*Stock[[#This Row],[SỐ LƯỢNG CÒN LẠI
(auto-fill)]],"")</f>
        <v/>
      </c>
    </row>
    <row r="216" spans="2:33">
      <c r="B216" s="111" t="str">
        <f>IF(AND(Stock[[#This Row],[SỐ LƯỢNG MUA]]&gt;0,Stock[[#This Row],[SỐ LƯỢNG CÒN LẠI
(auto-fill)]]=0),"BÁN",
IF(AND(Stock[[#This Row],[SỐ LƯỢNG MUA]]&gt;0,Stock[[#This Row],[SỐ LƯỢNG CÒN LẠI
(auto-fill)]]&gt;0),"NẮM GIỮ",""))</f>
        <v/>
      </c>
      <c r="C216" s="110">
        <f t="shared" si="3"/>
        <v>203</v>
      </c>
      <c r="D216" s="77"/>
      <c r="E216" s="78"/>
      <c r="F216" s="170"/>
      <c r="G216" s="83"/>
      <c r="H216" s="84"/>
      <c r="I216" s="114" t="str">
        <f>IF(Stock[[#This Row],[SỐ LƯỢNG MUA]]&gt;0,Stock[[#This Row],[GIÁ MUA]]*Stock[[#This Row],[SỐ LƯỢNG MUA]]*$D$11,"")</f>
        <v/>
      </c>
      <c r="J216" s="87"/>
      <c r="K216" s="88"/>
      <c r="L216" s="116" t="str">
        <f>IF(Stock[[#This Row],[SỐ LƯỢNG MUA]]&gt;0,Stock[[#This Row],[GIÁ MUA]]*(1+Stock[[#This Row],[% TĂNG KỲ VỌNG_1]]),"")</f>
        <v/>
      </c>
      <c r="M216" s="89"/>
      <c r="N216" s="116" t="str">
        <f>IF(Stock[[#This Row],[SỐ LƯỢNG MUA]]&gt;0,Stock[[#This Row],[GIÁ MUA]]*(1+Stock[[#This Row],[% TĂNG KỲ VỌNG_2]]),"")</f>
        <v/>
      </c>
      <c r="O216" s="89"/>
      <c r="P216" s="116" t="str">
        <f>IF(Stock[[#This Row],[SỐ LƯỢNG MUA]]&gt;0,Stock[[#This Row],[GIÁ MUA]]*(1+Stock[[#This Row],[% GIẢM ĐỂ CẮT LỖ]]),"")</f>
        <v/>
      </c>
      <c r="Q216" s="104"/>
      <c r="R216" s="117" t="str">
        <f>IF(Stock[[#This Row],[CỔ TỨC TIỀN MẶT]]&gt;0,Stock[[#This Row],[CỔ TỨC TIỀN MẶT]]/(Stock[[#This Row],[GIÁ MUA]]*Stock[[#This Row],[SỐ LƯỢNG MUA]]),"")</f>
        <v/>
      </c>
      <c r="S216" s="104"/>
      <c r="T216" s="77"/>
      <c r="U216" s="95"/>
      <c r="V216" s="96"/>
      <c r="W216" s="125" t="str">
        <f>IF(Stock[[#This Row],[SỐ LƯỢNG BÁN]]&gt;0,Stock[[#This Row],[GIÁ BÁN]]*Stock[[#This Row],[SỐ LƯỢNG BÁN]]*$D$11+Stock[[#This Row],[GIÁ BÁN]]*Stock[[#This Row],[SỐ LƯỢNG BÁN]]*$D$12,"")</f>
        <v/>
      </c>
      <c r="X216" s="126">
        <f>Stock[[#This Row],[SỐ LƯỢNG MUA]]+Stock[[#This Row],[CỔ TỨC BẰNG CỔ PHIẾU]]-Stock[[#This Row],[SỐ LƯỢNG BÁN]]</f>
        <v>0</v>
      </c>
      <c r="Y2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 s="120">
        <f ca="1">IF(Stock[[#This Row],[NGÀY BÁN]]&gt;0,Stock[[#This Row],[NGÀY BÁN]]-Stock[[#This Row],[NGÀY MUA]]+1,IF(Stock[[#This Row],[NGÀY MUA]]=0,0,TODAY()-Stock[[#This Row],[NGÀY MUA]]+1))</f>
        <v>0</v>
      </c>
      <c r="AA216" s="121" t="str">
        <f>IFERROR(Stock[[#This Row],[CỔ TỨC TIỀN MẶT]]+Stock[[#This Row],[LÃI/(LỖ) TỪ BÁN CK
(auto-fill)]],"")</f>
        <v/>
      </c>
      <c r="AB2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 s="90"/>
      <c r="AE216" s="146" t="str">
        <f>IF(Stock[[#This Row],[TRẠNG THÁI
(auto-fill)]]="NẮM GIỮ",Stock[[#This Row],[GIÁ THỊ TRƯỜNG]]-Stock[[#This Row],[GIÁ MUA]],"")</f>
        <v/>
      </c>
      <c r="AF216" s="151" t="str">
        <f>IFERROR(Stock[[#This Row],[TĂNG/
(GIẢM )]]/Stock[[#This Row],[GIÁ MUA]],"")</f>
        <v/>
      </c>
      <c r="AG216" s="128" t="str">
        <f>IF(Stock[[#This Row],[GIÁ THỊ TRƯỜNG]]&gt;0,Stock[[#This Row],[GIÁ THỊ TRƯỜNG]]*Stock[[#This Row],[SỐ LƯỢNG CÒN LẠI
(auto-fill)]],"")</f>
        <v/>
      </c>
    </row>
    <row r="217" spans="2:33">
      <c r="B217" s="111" t="str">
        <f>IF(AND(Stock[[#This Row],[SỐ LƯỢNG MUA]]&gt;0,Stock[[#This Row],[SỐ LƯỢNG CÒN LẠI
(auto-fill)]]=0),"BÁN",
IF(AND(Stock[[#This Row],[SỐ LƯỢNG MUA]]&gt;0,Stock[[#This Row],[SỐ LƯỢNG CÒN LẠI
(auto-fill)]]&gt;0),"NẮM GIỮ",""))</f>
        <v/>
      </c>
      <c r="C217" s="110">
        <f t="shared" si="3"/>
        <v>204</v>
      </c>
      <c r="D217" s="77"/>
      <c r="E217" s="78"/>
      <c r="F217" s="170"/>
      <c r="G217" s="83"/>
      <c r="H217" s="84"/>
      <c r="I217" s="114" t="str">
        <f>IF(Stock[[#This Row],[SỐ LƯỢNG MUA]]&gt;0,Stock[[#This Row],[GIÁ MUA]]*Stock[[#This Row],[SỐ LƯỢNG MUA]]*$D$11,"")</f>
        <v/>
      </c>
      <c r="J217" s="87"/>
      <c r="K217" s="88"/>
      <c r="L217" s="116" t="str">
        <f>IF(Stock[[#This Row],[SỐ LƯỢNG MUA]]&gt;0,Stock[[#This Row],[GIÁ MUA]]*(1+Stock[[#This Row],[% TĂNG KỲ VỌNG_1]]),"")</f>
        <v/>
      </c>
      <c r="M217" s="89"/>
      <c r="N217" s="116" t="str">
        <f>IF(Stock[[#This Row],[SỐ LƯỢNG MUA]]&gt;0,Stock[[#This Row],[GIÁ MUA]]*(1+Stock[[#This Row],[% TĂNG KỲ VỌNG_2]]),"")</f>
        <v/>
      </c>
      <c r="O217" s="89"/>
      <c r="P217" s="116" t="str">
        <f>IF(Stock[[#This Row],[SỐ LƯỢNG MUA]]&gt;0,Stock[[#This Row],[GIÁ MUA]]*(1+Stock[[#This Row],[% GIẢM ĐỂ CẮT LỖ]]),"")</f>
        <v/>
      </c>
      <c r="Q217" s="104"/>
      <c r="R217" s="117" t="str">
        <f>IF(Stock[[#This Row],[CỔ TỨC TIỀN MẶT]]&gt;0,Stock[[#This Row],[CỔ TỨC TIỀN MẶT]]/(Stock[[#This Row],[GIÁ MUA]]*Stock[[#This Row],[SỐ LƯỢNG MUA]]),"")</f>
        <v/>
      </c>
      <c r="S217" s="104"/>
      <c r="T217" s="77"/>
      <c r="U217" s="95"/>
      <c r="V217" s="96"/>
      <c r="W217" s="125" t="str">
        <f>IF(Stock[[#This Row],[SỐ LƯỢNG BÁN]]&gt;0,Stock[[#This Row],[GIÁ BÁN]]*Stock[[#This Row],[SỐ LƯỢNG BÁN]]*$D$11+Stock[[#This Row],[GIÁ BÁN]]*Stock[[#This Row],[SỐ LƯỢNG BÁN]]*$D$12,"")</f>
        <v/>
      </c>
      <c r="X217" s="126">
        <f>Stock[[#This Row],[SỐ LƯỢNG MUA]]+Stock[[#This Row],[CỔ TỨC BẰNG CỔ PHIẾU]]-Stock[[#This Row],[SỐ LƯỢNG BÁN]]</f>
        <v>0</v>
      </c>
      <c r="Y2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 s="120">
        <f ca="1">IF(Stock[[#This Row],[NGÀY BÁN]]&gt;0,Stock[[#This Row],[NGÀY BÁN]]-Stock[[#This Row],[NGÀY MUA]]+1,IF(Stock[[#This Row],[NGÀY MUA]]=0,0,TODAY()-Stock[[#This Row],[NGÀY MUA]]+1))</f>
        <v>0</v>
      </c>
      <c r="AA217" s="121" t="str">
        <f>IFERROR(Stock[[#This Row],[CỔ TỨC TIỀN MẶT]]+Stock[[#This Row],[LÃI/(LỖ) TỪ BÁN CK
(auto-fill)]],"")</f>
        <v/>
      </c>
      <c r="AB2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 s="90"/>
      <c r="AE217" s="146" t="str">
        <f>IF(Stock[[#This Row],[TRẠNG THÁI
(auto-fill)]]="NẮM GIỮ",Stock[[#This Row],[GIÁ THỊ TRƯỜNG]]-Stock[[#This Row],[GIÁ MUA]],"")</f>
        <v/>
      </c>
      <c r="AF217" s="151" t="str">
        <f>IFERROR(Stock[[#This Row],[TĂNG/
(GIẢM )]]/Stock[[#This Row],[GIÁ MUA]],"")</f>
        <v/>
      </c>
      <c r="AG217" s="128" t="str">
        <f>IF(Stock[[#This Row],[GIÁ THỊ TRƯỜNG]]&gt;0,Stock[[#This Row],[GIÁ THỊ TRƯỜNG]]*Stock[[#This Row],[SỐ LƯỢNG CÒN LẠI
(auto-fill)]],"")</f>
        <v/>
      </c>
    </row>
    <row r="218" spans="2:33">
      <c r="B218" s="111" t="str">
        <f>IF(AND(Stock[[#This Row],[SỐ LƯỢNG MUA]]&gt;0,Stock[[#This Row],[SỐ LƯỢNG CÒN LẠI
(auto-fill)]]=0),"BÁN",
IF(AND(Stock[[#This Row],[SỐ LƯỢNG MUA]]&gt;0,Stock[[#This Row],[SỐ LƯỢNG CÒN LẠI
(auto-fill)]]&gt;0),"NẮM GIỮ",""))</f>
        <v/>
      </c>
      <c r="C218" s="110">
        <f t="shared" si="3"/>
        <v>205</v>
      </c>
      <c r="D218" s="77"/>
      <c r="E218" s="78"/>
      <c r="F218" s="170"/>
      <c r="G218" s="83"/>
      <c r="H218" s="84"/>
      <c r="I218" s="114" t="str">
        <f>IF(Stock[[#This Row],[SỐ LƯỢNG MUA]]&gt;0,Stock[[#This Row],[GIÁ MUA]]*Stock[[#This Row],[SỐ LƯỢNG MUA]]*$D$11,"")</f>
        <v/>
      </c>
      <c r="J218" s="87"/>
      <c r="K218" s="88"/>
      <c r="L218" s="116" t="str">
        <f>IF(Stock[[#This Row],[SỐ LƯỢNG MUA]]&gt;0,Stock[[#This Row],[GIÁ MUA]]*(1+Stock[[#This Row],[% TĂNG KỲ VỌNG_1]]),"")</f>
        <v/>
      </c>
      <c r="M218" s="89"/>
      <c r="N218" s="116" t="str">
        <f>IF(Stock[[#This Row],[SỐ LƯỢNG MUA]]&gt;0,Stock[[#This Row],[GIÁ MUA]]*(1+Stock[[#This Row],[% TĂNG KỲ VỌNG_2]]),"")</f>
        <v/>
      </c>
      <c r="O218" s="89"/>
      <c r="P218" s="116" t="str">
        <f>IF(Stock[[#This Row],[SỐ LƯỢNG MUA]]&gt;0,Stock[[#This Row],[GIÁ MUA]]*(1+Stock[[#This Row],[% GIẢM ĐỂ CẮT LỖ]]),"")</f>
        <v/>
      </c>
      <c r="Q218" s="104"/>
      <c r="R218" s="117" t="str">
        <f>IF(Stock[[#This Row],[CỔ TỨC TIỀN MẶT]]&gt;0,Stock[[#This Row],[CỔ TỨC TIỀN MẶT]]/(Stock[[#This Row],[GIÁ MUA]]*Stock[[#This Row],[SỐ LƯỢNG MUA]]),"")</f>
        <v/>
      </c>
      <c r="S218" s="104"/>
      <c r="T218" s="77"/>
      <c r="U218" s="95"/>
      <c r="V218" s="96"/>
      <c r="W218" s="125" t="str">
        <f>IF(Stock[[#This Row],[SỐ LƯỢNG BÁN]]&gt;0,Stock[[#This Row],[GIÁ BÁN]]*Stock[[#This Row],[SỐ LƯỢNG BÁN]]*$D$11+Stock[[#This Row],[GIÁ BÁN]]*Stock[[#This Row],[SỐ LƯỢNG BÁN]]*$D$12,"")</f>
        <v/>
      </c>
      <c r="X218" s="126">
        <f>Stock[[#This Row],[SỐ LƯỢNG MUA]]+Stock[[#This Row],[CỔ TỨC BẰNG CỔ PHIẾU]]-Stock[[#This Row],[SỐ LƯỢNG BÁN]]</f>
        <v>0</v>
      </c>
      <c r="Y2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 s="120">
        <f ca="1">IF(Stock[[#This Row],[NGÀY BÁN]]&gt;0,Stock[[#This Row],[NGÀY BÁN]]-Stock[[#This Row],[NGÀY MUA]]+1,IF(Stock[[#This Row],[NGÀY MUA]]=0,0,TODAY()-Stock[[#This Row],[NGÀY MUA]]+1))</f>
        <v>0</v>
      </c>
      <c r="AA218" s="121" t="str">
        <f>IFERROR(Stock[[#This Row],[CỔ TỨC TIỀN MẶT]]+Stock[[#This Row],[LÃI/(LỖ) TỪ BÁN CK
(auto-fill)]],"")</f>
        <v/>
      </c>
      <c r="AB2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 s="90"/>
      <c r="AE218" s="146" t="str">
        <f>IF(Stock[[#This Row],[TRẠNG THÁI
(auto-fill)]]="NẮM GIỮ",Stock[[#This Row],[GIÁ THỊ TRƯỜNG]]-Stock[[#This Row],[GIÁ MUA]],"")</f>
        <v/>
      </c>
      <c r="AF218" s="151" t="str">
        <f>IFERROR(Stock[[#This Row],[TĂNG/
(GIẢM )]]/Stock[[#This Row],[GIÁ MUA]],"")</f>
        <v/>
      </c>
      <c r="AG218" s="128" t="str">
        <f>IF(Stock[[#This Row],[GIÁ THỊ TRƯỜNG]]&gt;0,Stock[[#This Row],[GIÁ THỊ TRƯỜNG]]*Stock[[#This Row],[SỐ LƯỢNG CÒN LẠI
(auto-fill)]],"")</f>
        <v/>
      </c>
    </row>
    <row r="219" spans="2:33">
      <c r="B219" s="111" t="str">
        <f>IF(AND(Stock[[#This Row],[SỐ LƯỢNG MUA]]&gt;0,Stock[[#This Row],[SỐ LƯỢNG CÒN LẠI
(auto-fill)]]=0),"BÁN",
IF(AND(Stock[[#This Row],[SỐ LƯỢNG MUA]]&gt;0,Stock[[#This Row],[SỐ LƯỢNG CÒN LẠI
(auto-fill)]]&gt;0),"NẮM GIỮ",""))</f>
        <v/>
      </c>
      <c r="C219" s="110">
        <f t="shared" si="3"/>
        <v>206</v>
      </c>
      <c r="D219" s="77"/>
      <c r="E219" s="78"/>
      <c r="F219" s="170"/>
      <c r="G219" s="83"/>
      <c r="H219" s="84"/>
      <c r="I219" s="114" t="str">
        <f>IF(Stock[[#This Row],[SỐ LƯỢNG MUA]]&gt;0,Stock[[#This Row],[GIÁ MUA]]*Stock[[#This Row],[SỐ LƯỢNG MUA]]*$D$11,"")</f>
        <v/>
      </c>
      <c r="J219" s="87"/>
      <c r="K219" s="88"/>
      <c r="L219" s="116" t="str">
        <f>IF(Stock[[#This Row],[SỐ LƯỢNG MUA]]&gt;0,Stock[[#This Row],[GIÁ MUA]]*(1+Stock[[#This Row],[% TĂNG KỲ VỌNG_1]]),"")</f>
        <v/>
      </c>
      <c r="M219" s="89"/>
      <c r="N219" s="116" t="str">
        <f>IF(Stock[[#This Row],[SỐ LƯỢNG MUA]]&gt;0,Stock[[#This Row],[GIÁ MUA]]*(1+Stock[[#This Row],[% TĂNG KỲ VỌNG_2]]),"")</f>
        <v/>
      </c>
      <c r="O219" s="89"/>
      <c r="P219" s="116" t="str">
        <f>IF(Stock[[#This Row],[SỐ LƯỢNG MUA]]&gt;0,Stock[[#This Row],[GIÁ MUA]]*(1+Stock[[#This Row],[% GIẢM ĐỂ CẮT LỖ]]),"")</f>
        <v/>
      </c>
      <c r="Q219" s="104"/>
      <c r="R219" s="117" t="str">
        <f>IF(Stock[[#This Row],[CỔ TỨC TIỀN MẶT]]&gt;0,Stock[[#This Row],[CỔ TỨC TIỀN MẶT]]/(Stock[[#This Row],[GIÁ MUA]]*Stock[[#This Row],[SỐ LƯỢNG MUA]]),"")</f>
        <v/>
      </c>
      <c r="S219" s="104"/>
      <c r="T219" s="77"/>
      <c r="U219" s="95"/>
      <c r="V219" s="96"/>
      <c r="W219" s="125" t="str">
        <f>IF(Stock[[#This Row],[SỐ LƯỢNG BÁN]]&gt;0,Stock[[#This Row],[GIÁ BÁN]]*Stock[[#This Row],[SỐ LƯỢNG BÁN]]*$D$11+Stock[[#This Row],[GIÁ BÁN]]*Stock[[#This Row],[SỐ LƯỢNG BÁN]]*$D$12,"")</f>
        <v/>
      </c>
      <c r="X219" s="126">
        <f>Stock[[#This Row],[SỐ LƯỢNG MUA]]+Stock[[#This Row],[CỔ TỨC BẰNG CỔ PHIẾU]]-Stock[[#This Row],[SỐ LƯỢNG BÁN]]</f>
        <v>0</v>
      </c>
      <c r="Y2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 s="120">
        <f ca="1">IF(Stock[[#This Row],[NGÀY BÁN]]&gt;0,Stock[[#This Row],[NGÀY BÁN]]-Stock[[#This Row],[NGÀY MUA]]+1,IF(Stock[[#This Row],[NGÀY MUA]]=0,0,TODAY()-Stock[[#This Row],[NGÀY MUA]]+1))</f>
        <v>0</v>
      </c>
      <c r="AA219" s="121" t="str">
        <f>IFERROR(Stock[[#This Row],[CỔ TỨC TIỀN MẶT]]+Stock[[#This Row],[LÃI/(LỖ) TỪ BÁN CK
(auto-fill)]],"")</f>
        <v/>
      </c>
      <c r="AB2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 s="90"/>
      <c r="AE219" s="146" t="str">
        <f>IF(Stock[[#This Row],[TRẠNG THÁI
(auto-fill)]]="NẮM GIỮ",Stock[[#This Row],[GIÁ THỊ TRƯỜNG]]-Stock[[#This Row],[GIÁ MUA]],"")</f>
        <v/>
      </c>
      <c r="AF219" s="151" t="str">
        <f>IFERROR(Stock[[#This Row],[TĂNG/
(GIẢM )]]/Stock[[#This Row],[GIÁ MUA]],"")</f>
        <v/>
      </c>
      <c r="AG219" s="128" t="str">
        <f>IF(Stock[[#This Row],[GIÁ THỊ TRƯỜNG]]&gt;0,Stock[[#This Row],[GIÁ THỊ TRƯỜNG]]*Stock[[#This Row],[SỐ LƯỢNG CÒN LẠI
(auto-fill)]],"")</f>
        <v/>
      </c>
    </row>
    <row r="220" spans="2:33">
      <c r="B220" s="111" t="str">
        <f>IF(AND(Stock[[#This Row],[SỐ LƯỢNG MUA]]&gt;0,Stock[[#This Row],[SỐ LƯỢNG CÒN LẠI
(auto-fill)]]=0),"BÁN",
IF(AND(Stock[[#This Row],[SỐ LƯỢNG MUA]]&gt;0,Stock[[#This Row],[SỐ LƯỢNG CÒN LẠI
(auto-fill)]]&gt;0),"NẮM GIỮ",""))</f>
        <v/>
      </c>
      <c r="C220" s="110">
        <f t="shared" si="3"/>
        <v>207</v>
      </c>
      <c r="D220" s="77"/>
      <c r="E220" s="78"/>
      <c r="F220" s="170"/>
      <c r="G220" s="83"/>
      <c r="H220" s="84"/>
      <c r="I220" s="114" t="str">
        <f>IF(Stock[[#This Row],[SỐ LƯỢNG MUA]]&gt;0,Stock[[#This Row],[GIÁ MUA]]*Stock[[#This Row],[SỐ LƯỢNG MUA]]*$D$11,"")</f>
        <v/>
      </c>
      <c r="J220" s="87"/>
      <c r="K220" s="88"/>
      <c r="L220" s="116" t="str">
        <f>IF(Stock[[#This Row],[SỐ LƯỢNG MUA]]&gt;0,Stock[[#This Row],[GIÁ MUA]]*(1+Stock[[#This Row],[% TĂNG KỲ VỌNG_1]]),"")</f>
        <v/>
      </c>
      <c r="M220" s="89"/>
      <c r="N220" s="116" t="str">
        <f>IF(Stock[[#This Row],[SỐ LƯỢNG MUA]]&gt;0,Stock[[#This Row],[GIÁ MUA]]*(1+Stock[[#This Row],[% TĂNG KỲ VỌNG_2]]),"")</f>
        <v/>
      </c>
      <c r="O220" s="89"/>
      <c r="P220" s="116" t="str">
        <f>IF(Stock[[#This Row],[SỐ LƯỢNG MUA]]&gt;0,Stock[[#This Row],[GIÁ MUA]]*(1+Stock[[#This Row],[% GIẢM ĐỂ CẮT LỖ]]),"")</f>
        <v/>
      </c>
      <c r="Q220" s="104"/>
      <c r="R220" s="117" t="str">
        <f>IF(Stock[[#This Row],[CỔ TỨC TIỀN MẶT]]&gt;0,Stock[[#This Row],[CỔ TỨC TIỀN MẶT]]/(Stock[[#This Row],[GIÁ MUA]]*Stock[[#This Row],[SỐ LƯỢNG MUA]]),"")</f>
        <v/>
      </c>
      <c r="S220" s="104"/>
      <c r="T220" s="77"/>
      <c r="U220" s="95"/>
      <c r="V220" s="96"/>
      <c r="W220" s="125" t="str">
        <f>IF(Stock[[#This Row],[SỐ LƯỢNG BÁN]]&gt;0,Stock[[#This Row],[GIÁ BÁN]]*Stock[[#This Row],[SỐ LƯỢNG BÁN]]*$D$11+Stock[[#This Row],[GIÁ BÁN]]*Stock[[#This Row],[SỐ LƯỢNG BÁN]]*$D$12,"")</f>
        <v/>
      </c>
      <c r="X220" s="126">
        <f>Stock[[#This Row],[SỐ LƯỢNG MUA]]+Stock[[#This Row],[CỔ TỨC BẰNG CỔ PHIẾU]]-Stock[[#This Row],[SỐ LƯỢNG BÁN]]</f>
        <v>0</v>
      </c>
      <c r="Y2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 s="120">
        <f ca="1">IF(Stock[[#This Row],[NGÀY BÁN]]&gt;0,Stock[[#This Row],[NGÀY BÁN]]-Stock[[#This Row],[NGÀY MUA]]+1,IF(Stock[[#This Row],[NGÀY MUA]]=0,0,TODAY()-Stock[[#This Row],[NGÀY MUA]]+1))</f>
        <v>0</v>
      </c>
      <c r="AA220" s="121" t="str">
        <f>IFERROR(Stock[[#This Row],[CỔ TỨC TIỀN MẶT]]+Stock[[#This Row],[LÃI/(LỖ) TỪ BÁN CK
(auto-fill)]],"")</f>
        <v/>
      </c>
      <c r="AB2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 s="90"/>
      <c r="AE220" s="146" t="str">
        <f>IF(Stock[[#This Row],[TRẠNG THÁI
(auto-fill)]]="NẮM GIỮ",Stock[[#This Row],[GIÁ THỊ TRƯỜNG]]-Stock[[#This Row],[GIÁ MUA]],"")</f>
        <v/>
      </c>
      <c r="AF220" s="151" t="str">
        <f>IFERROR(Stock[[#This Row],[TĂNG/
(GIẢM )]]/Stock[[#This Row],[GIÁ MUA]],"")</f>
        <v/>
      </c>
      <c r="AG220" s="128" t="str">
        <f>IF(Stock[[#This Row],[GIÁ THỊ TRƯỜNG]]&gt;0,Stock[[#This Row],[GIÁ THỊ TRƯỜNG]]*Stock[[#This Row],[SỐ LƯỢNG CÒN LẠI
(auto-fill)]],"")</f>
        <v/>
      </c>
    </row>
    <row r="221" spans="2:33">
      <c r="B221" s="111" t="str">
        <f>IF(AND(Stock[[#This Row],[SỐ LƯỢNG MUA]]&gt;0,Stock[[#This Row],[SỐ LƯỢNG CÒN LẠI
(auto-fill)]]=0),"BÁN",
IF(AND(Stock[[#This Row],[SỐ LƯỢNG MUA]]&gt;0,Stock[[#This Row],[SỐ LƯỢNG CÒN LẠI
(auto-fill)]]&gt;0),"NẮM GIỮ",""))</f>
        <v/>
      </c>
      <c r="C221" s="110">
        <f t="shared" si="3"/>
        <v>208</v>
      </c>
      <c r="D221" s="77"/>
      <c r="E221" s="78"/>
      <c r="F221" s="170"/>
      <c r="G221" s="83"/>
      <c r="H221" s="84"/>
      <c r="I221" s="114" t="str">
        <f>IF(Stock[[#This Row],[SỐ LƯỢNG MUA]]&gt;0,Stock[[#This Row],[GIÁ MUA]]*Stock[[#This Row],[SỐ LƯỢNG MUA]]*$D$11,"")</f>
        <v/>
      </c>
      <c r="J221" s="87"/>
      <c r="K221" s="88"/>
      <c r="L221" s="116" t="str">
        <f>IF(Stock[[#This Row],[SỐ LƯỢNG MUA]]&gt;0,Stock[[#This Row],[GIÁ MUA]]*(1+Stock[[#This Row],[% TĂNG KỲ VỌNG_1]]),"")</f>
        <v/>
      </c>
      <c r="M221" s="89"/>
      <c r="N221" s="116" t="str">
        <f>IF(Stock[[#This Row],[SỐ LƯỢNG MUA]]&gt;0,Stock[[#This Row],[GIÁ MUA]]*(1+Stock[[#This Row],[% TĂNG KỲ VỌNG_2]]),"")</f>
        <v/>
      </c>
      <c r="O221" s="89"/>
      <c r="P221" s="116" t="str">
        <f>IF(Stock[[#This Row],[SỐ LƯỢNG MUA]]&gt;0,Stock[[#This Row],[GIÁ MUA]]*(1+Stock[[#This Row],[% GIẢM ĐỂ CẮT LỖ]]),"")</f>
        <v/>
      </c>
      <c r="Q221" s="104"/>
      <c r="R221" s="117" t="str">
        <f>IF(Stock[[#This Row],[CỔ TỨC TIỀN MẶT]]&gt;0,Stock[[#This Row],[CỔ TỨC TIỀN MẶT]]/(Stock[[#This Row],[GIÁ MUA]]*Stock[[#This Row],[SỐ LƯỢNG MUA]]),"")</f>
        <v/>
      </c>
      <c r="S221" s="104"/>
      <c r="T221" s="77"/>
      <c r="U221" s="95"/>
      <c r="V221" s="96"/>
      <c r="W221" s="125" t="str">
        <f>IF(Stock[[#This Row],[SỐ LƯỢNG BÁN]]&gt;0,Stock[[#This Row],[GIÁ BÁN]]*Stock[[#This Row],[SỐ LƯỢNG BÁN]]*$D$11+Stock[[#This Row],[GIÁ BÁN]]*Stock[[#This Row],[SỐ LƯỢNG BÁN]]*$D$12,"")</f>
        <v/>
      </c>
      <c r="X221" s="126">
        <f>Stock[[#This Row],[SỐ LƯỢNG MUA]]+Stock[[#This Row],[CỔ TỨC BẰNG CỔ PHIẾU]]-Stock[[#This Row],[SỐ LƯỢNG BÁN]]</f>
        <v>0</v>
      </c>
      <c r="Y2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 s="120">
        <f ca="1">IF(Stock[[#This Row],[NGÀY BÁN]]&gt;0,Stock[[#This Row],[NGÀY BÁN]]-Stock[[#This Row],[NGÀY MUA]]+1,IF(Stock[[#This Row],[NGÀY MUA]]=0,0,TODAY()-Stock[[#This Row],[NGÀY MUA]]+1))</f>
        <v>0</v>
      </c>
      <c r="AA221" s="121" t="str">
        <f>IFERROR(Stock[[#This Row],[CỔ TỨC TIỀN MẶT]]+Stock[[#This Row],[LÃI/(LỖ) TỪ BÁN CK
(auto-fill)]],"")</f>
        <v/>
      </c>
      <c r="AB2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 s="90"/>
      <c r="AE221" s="146" t="str">
        <f>IF(Stock[[#This Row],[TRẠNG THÁI
(auto-fill)]]="NẮM GIỮ",Stock[[#This Row],[GIÁ THỊ TRƯỜNG]]-Stock[[#This Row],[GIÁ MUA]],"")</f>
        <v/>
      </c>
      <c r="AF221" s="151" t="str">
        <f>IFERROR(Stock[[#This Row],[TĂNG/
(GIẢM )]]/Stock[[#This Row],[GIÁ MUA]],"")</f>
        <v/>
      </c>
      <c r="AG221" s="128" t="str">
        <f>IF(Stock[[#This Row],[GIÁ THỊ TRƯỜNG]]&gt;0,Stock[[#This Row],[GIÁ THỊ TRƯỜNG]]*Stock[[#This Row],[SỐ LƯỢNG CÒN LẠI
(auto-fill)]],"")</f>
        <v/>
      </c>
    </row>
    <row r="222" spans="2:33">
      <c r="B222" s="111" t="str">
        <f>IF(AND(Stock[[#This Row],[SỐ LƯỢNG MUA]]&gt;0,Stock[[#This Row],[SỐ LƯỢNG CÒN LẠI
(auto-fill)]]=0),"BÁN",
IF(AND(Stock[[#This Row],[SỐ LƯỢNG MUA]]&gt;0,Stock[[#This Row],[SỐ LƯỢNG CÒN LẠI
(auto-fill)]]&gt;0),"NẮM GIỮ",""))</f>
        <v/>
      </c>
      <c r="C222" s="110">
        <f t="shared" si="3"/>
        <v>209</v>
      </c>
      <c r="D222" s="77"/>
      <c r="E222" s="78"/>
      <c r="F222" s="170"/>
      <c r="G222" s="83"/>
      <c r="H222" s="84"/>
      <c r="I222" s="114" t="str">
        <f>IF(Stock[[#This Row],[SỐ LƯỢNG MUA]]&gt;0,Stock[[#This Row],[GIÁ MUA]]*Stock[[#This Row],[SỐ LƯỢNG MUA]]*$D$11,"")</f>
        <v/>
      </c>
      <c r="J222" s="87"/>
      <c r="K222" s="88"/>
      <c r="L222" s="116" t="str">
        <f>IF(Stock[[#This Row],[SỐ LƯỢNG MUA]]&gt;0,Stock[[#This Row],[GIÁ MUA]]*(1+Stock[[#This Row],[% TĂNG KỲ VỌNG_1]]),"")</f>
        <v/>
      </c>
      <c r="M222" s="89"/>
      <c r="N222" s="116" t="str">
        <f>IF(Stock[[#This Row],[SỐ LƯỢNG MUA]]&gt;0,Stock[[#This Row],[GIÁ MUA]]*(1+Stock[[#This Row],[% TĂNG KỲ VỌNG_2]]),"")</f>
        <v/>
      </c>
      <c r="O222" s="89"/>
      <c r="P222" s="116" t="str">
        <f>IF(Stock[[#This Row],[SỐ LƯỢNG MUA]]&gt;0,Stock[[#This Row],[GIÁ MUA]]*(1+Stock[[#This Row],[% GIẢM ĐỂ CẮT LỖ]]),"")</f>
        <v/>
      </c>
      <c r="Q222" s="104"/>
      <c r="R222" s="117" t="str">
        <f>IF(Stock[[#This Row],[CỔ TỨC TIỀN MẶT]]&gt;0,Stock[[#This Row],[CỔ TỨC TIỀN MẶT]]/(Stock[[#This Row],[GIÁ MUA]]*Stock[[#This Row],[SỐ LƯỢNG MUA]]),"")</f>
        <v/>
      </c>
      <c r="S222" s="104"/>
      <c r="T222" s="77"/>
      <c r="U222" s="95"/>
      <c r="V222" s="96"/>
      <c r="W222" s="125" t="str">
        <f>IF(Stock[[#This Row],[SỐ LƯỢNG BÁN]]&gt;0,Stock[[#This Row],[GIÁ BÁN]]*Stock[[#This Row],[SỐ LƯỢNG BÁN]]*$D$11+Stock[[#This Row],[GIÁ BÁN]]*Stock[[#This Row],[SỐ LƯỢNG BÁN]]*$D$12,"")</f>
        <v/>
      </c>
      <c r="X222" s="126">
        <f>Stock[[#This Row],[SỐ LƯỢNG MUA]]+Stock[[#This Row],[CỔ TỨC BẰNG CỔ PHIẾU]]-Stock[[#This Row],[SỐ LƯỢNG BÁN]]</f>
        <v>0</v>
      </c>
      <c r="Y2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 s="120">
        <f ca="1">IF(Stock[[#This Row],[NGÀY BÁN]]&gt;0,Stock[[#This Row],[NGÀY BÁN]]-Stock[[#This Row],[NGÀY MUA]]+1,IF(Stock[[#This Row],[NGÀY MUA]]=0,0,TODAY()-Stock[[#This Row],[NGÀY MUA]]+1))</f>
        <v>0</v>
      </c>
      <c r="AA222" s="121" t="str">
        <f>IFERROR(Stock[[#This Row],[CỔ TỨC TIỀN MẶT]]+Stock[[#This Row],[LÃI/(LỖ) TỪ BÁN CK
(auto-fill)]],"")</f>
        <v/>
      </c>
      <c r="AB2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 s="90"/>
      <c r="AE222" s="146" t="str">
        <f>IF(Stock[[#This Row],[TRẠNG THÁI
(auto-fill)]]="NẮM GIỮ",Stock[[#This Row],[GIÁ THỊ TRƯỜNG]]-Stock[[#This Row],[GIÁ MUA]],"")</f>
        <v/>
      </c>
      <c r="AF222" s="151" t="str">
        <f>IFERROR(Stock[[#This Row],[TĂNG/
(GIẢM )]]/Stock[[#This Row],[GIÁ MUA]],"")</f>
        <v/>
      </c>
      <c r="AG222" s="128" t="str">
        <f>IF(Stock[[#This Row],[GIÁ THỊ TRƯỜNG]]&gt;0,Stock[[#This Row],[GIÁ THỊ TRƯỜNG]]*Stock[[#This Row],[SỐ LƯỢNG CÒN LẠI
(auto-fill)]],"")</f>
        <v/>
      </c>
    </row>
    <row r="223" spans="2:33">
      <c r="B223" s="111" t="str">
        <f>IF(AND(Stock[[#This Row],[SỐ LƯỢNG MUA]]&gt;0,Stock[[#This Row],[SỐ LƯỢNG CÒN LẠI
(auto-fill)]]=0),"BÁN",
IF(AND(Stock[[#This Row],[SỐ LƯỢNG MUA]]&gt;0,Stock[[#This Row],[SỐ LƯỢNG CÒN LẠI
(auto-fill)]]&gt;0),"NẮM GIỮ",""))</f>
        <v/>
      </c>
      <c r="C223" s="110">
        <f t="shared" si="3"/>
        <v>210</v>
      </c>
      <c r="D223" s="77"/>
      <c r="E223" s="78"/>
      <c r="F223" s="170"/>
      <c r="G223" s="83"/>
      <c r="H223" s="84"/>
      <c r="I223" s="114" t="str">
        <f>IF(Stock[[#This Row],[SỐ LƯỢNG MUA]]&gt;0,Stock[[#This Row],[GIÁ MUA]]*Stock[[#This Row],[SỐ LƯỢNG MUA]]*$D$11,"")</f>
        <v/>
      </c>
      <c r="J223" s="87"/>
      <c r="K223" s="88"/>
      <c r="L223" s="116" t="str">
        <f>IF(Stock[[#This Row],[SỐ LƯỢNG MUA]]&gt;0,Stock[[#This Row],[GIÁ MUA]]*(1+Stock[[#This Row],[% TĂNG KỲ VỌNG_1]]),"")</f>
        <v/>
      </c>
      <c r="M223" s="89"/>
      <c r="N223" s="116" t="str">
        <f>IF(Stock[[#This Row],[SỐ LƯỢNG MUA]]&gt;0,Stock[[#This Row],[GIÁ MUA]]*(1+Stock[[#This Row],[% TĂNG KỲ VỌNG_2]]),"")</f>
        <v/>
      </c>
      <c r="O223" s="89"/>
      <c r="P223" s="116" t="str">
        <f>IF(Stock[[#This Row],[SỐ LƯỢNG MUA]]&gt;0,Stock[[#This Row],[GIÁ MUA]]*(1+Stock[[#This Row],[% GIẢM ĐỂ CẮT LỖ]]),"")</f>
        <v/>
      </c>
      <c r="Q223" s="104"/>
      <c r="R223" s="117" t="str">
        <f>IF(Stock[[#This Row],[CỔ TỨC TIỀN MẶT]]&gt;0,Stock[[#This Row],[CỔ TỨC TIỀN MẶT]]/(Stock[[#This Row],[GIÁ MUA]]*Stock[[#This Row],[SỐ LƯỢNG MUA]]),"")</f>
        <v/>
      </c>
      <c r="S223" s="104"/>
      <c r="T223" s="77"/>
      <c r="U223" s="95"/>
      <c r="V223" s="96"/>
      <c r="W223" s="125" t="str">
        <f>IF(Stock[[#This Row],[SỐ LƯỢNG BÁN]]&gt;0,Stock[[#This Row],[GIÁ BÁN]]*Stock[[#This Row],[SỐ LƯỢNG BÁN]]*$D$11+Stock[[#This Row],[GIÁ BÁN]]*Stock[[#This Row],[SỐ LƯỢNG BÁN]]*$D$12,"")</f>
        <v/>
      </c>
      <c r="X223" s="126">
        <f>Stock[[#This Row],[SỐ LƯỢNG MUA]]+Stock[[#This Row],[CỔ TỨC BẰNG CỔ PHIẾU]]-Stock[[#This Row],[SỐ LƯỢNG BÁN]]</f>
        <v>0</v>
      </c>
      <c r="Y2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 s="120">
        <f ca="1">IF(Stock[[#This Row],[NGÀY BÁN]]&gt;0,Stock[[#This Row],[NGÀY BÁN]]-Stock[[#This Row],[NGÀY MUA]]+1,IF(Stock[[#This Row],[NGÀY MUA]]=0,0,TODAY()-Stock[[#This Row],[NGÀY MUA]]+1))</f>
        <v>0</v>
      </c>
      <c r="AA223" s="121" t="str">
        <f>IFERROR(Stock[[#This Row],[CỔ TỨC TIỀN MẶT]]+Stock[[#This Row],[LÃI/(LỖ) TỪ BÁN CK
(auto-fill)]],"")</f>
        <v/>
      </c>
      <c r="AB2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 s="90"/>
      <c r="AE223" s="146" t="str">
        <f>IF(Stock[[#This Row],[TRẠNG THÁI
(auto-fill)]]="NẮM GIỮ",Stock[[#This Row],[GIÁ THỊ TRƯỜNG]]-Stock[[#This Row],[GIÁ MUA]],"")</f>
        <v/>
      </c>
      <c r="AF223" s="151" t="str">
        <f>IFERROR(Stock[[#This Row],[TĂNG/
(GIẢM )]]/Stock[[#This Row],[GIÁ MUA]],"")</f>
        <v/>
      </c>
      <c r="AG223" s="128" t="str">
        <f>IF(Stock[[#This Row],[GIÁ THỊ TRƯỜNG]]&gt;0,Stock[[#This Row],[GIÁ THỊ TRƯỜNG]]*Stock[[#This Row],[SỐ LƯỢNG CÒN LẠI
(auto-fill)]],"")</f>
        <v/>
      </c>
    </row>
    <row r="224" spans="2:33">
      <c r="B224" s="111" t="str">
        <f>IF(AND(Stock[[#This Row],[SỐ LƯỢNG MUA]]&gt;0,Stock[[#This Row],[SỐ LƯỢNG CÒN LẠI
(auto-fill)]]=0),"BÁN",
IF(AND(Stock[[#This Row],[SỐ LƯỢNG MUA]]&gt;0,Stock[[#This Row],[SỐ LƯỢNG CÒN LẠI
(auto-fill)]]&gt;0),"NẮM GIỮ",""))</f>
        <v/>
      </c>
      <c r="C224" s="110">
        <f t="shared" si="3"/>
        <v>211</v>
      </c>
      <c r="D224" s="77"/>
      <c r="E224" s="78"/>
      <c r="F224" s="170"/>
      <c r="G224" s="83"/>
      <c r="H224" s="84"/>
      <c r="I224" s="114" t="str">
        <f>IF(Stock[[#This Row],[SỐ LƯỢNG MUA]]&gt;0,Stock[[#This Row],[GIÁ MUA]]*Stock[[#This Row],[SỐ LƯỢNG MUA]]*$D$11,"")</f>
        <v/>
      </c>
      <c r="J224" s="87"/>
      <c r="K224" s="88"/>
      <c r="L224" s="116" t="str">
        <f>IF(Stock[[#This Row],[SỐ LƯỢNG MUA]]&gt;0,Stock[[#This Row],[GIÁ MUA]]*(1+Stock[[#This Row],[% TĂNG KỲ VỌNG_1]]),"")</f>
        <v/>
      </c>
      <c r="M224" s="89"/>
      <c r="N224" s="116" t="str">
        <f>IF(Stock[[#This Row],[SỐ LƯỢNG MUA]]&gt;0,Stock[[#This Row],[GIÁ MUA]]*(1+Stock[[#This Row],[% TĂNG KỲ VỌNG_2]]),"")</f>
        <v/>
      </c>
      <c r="O224" s="89"/>
      <c r="P224" s="116" t="str">
        <f>IF(Stock[[#This Row],[SỐ LƯỢNG MUA]]&gt;0,Stock[[#This Row],[GIÁ MUA]]*(1+Stock[[#This Row],[% GIẢM ĐỂ CẮT LỖ]]),"")</f>
        <v/>
      </c>
      <c r="Q224" s="104"/>
      <c r="R224" s="117" t="str">
        <f>IF(Stock[[#This Row],[CỔ TỨC TIỀN MẶT]]&gt;0,Stock[[#This Row],[CỔ TỨC TIỀN MẶT]]/(Stock[[#This Row],[GIÁ MUA]]*Stock[[#This Row],[SỐ LƯỢNG MUA]]),"")</f>
        <v/>
      </c>
      <c r="S224" s="104"/>
      <c r="T224" s="77"/>
      <c r="U224" s="95"/>
      <c r="V224" s="96"/>
      <c r="W224" s="125" t="str">
        <f>IF(Stock[[#This Row],[SỐ LƯỢNG BÁN]]&gt;0,Stock[[#This Row],[GIÁ BÁN]]*Stock[[#This Row],[SỐ LƯỢNG BÁN]]*$D$11+Stock[[#This Row],[GIÁ BÁN]]*Stock[[#This Row],[SỐ LƯỢNG BÁN]]*$D$12,"")</f>
        <v/>
      </c>
      <c r="X224" s="126">
        <f>Stock[[#This Row],[SỐ LƯỢNG MUA]]+Stock[[#This Row],[CỔ TỨC BẰNG CỔ PHIẾU]]-Stock[[#This Row],[SỐ LƯỢNG BÁN]]</f>
        <v>0</v>
      </c>
      <c r="Y2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 s="120">
        <f ca="1">IF(Stock[[#This Row],[NGÀY BÁN]]&gt;0,Stock[[#This Row],[NGÀY BÁN]]-Stock[[#This Row],[NGÀY MUA]]+1,IF(Stock[[#This Row],[NGÀY MUA]]=0,0,TODAY()-Stock[[#This Row],[NGÀY MUA]]+1))</f>
        <v>0</v>
      </c>
      <c r="AA224" s="121" t="str">
        <f>IFERROR(Stock[[#This Row],[CỔ TỨC TIỀN MẶT]]+Stock[[#This Row],[LÃI/(LỖ) TỪ BÁN CK
(auto-fill)]],"")</f>
        <v/>
      </c>
      <c r="AB2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 s="90"/>
      <c r="AE224" s="146" t="str">
        <f>IF(Stock[[#This Row],[TRẠNG THÁI
(auto-fill)]]="NẮM GIỮ",Stock[[#This Row],[GIÁ THỊ TRƯỜNG]]-Stock[[#This Row],[GIÁ MUA]],"")</f>
        <v/>
      </c>
      <c r="AF224" s="151" t="str">
        <f>IFERROR(Stock[[#This Row],[TĂNG/
(GIẢM )]]/Stock[[#This Row],[GIÁ MUA]],"")</f>
        <v/>
      </c>
      <c r="AG224" s="128" t="str">
        <f>IF(Stock[[#This Row],[GIÁ THỊ TRƯỜNG]]&gt;0,Stock[[#This Row],[GIÁ THỊ TRƯỜNG]]*Stock[[#This Row],[SỐ LƯỢNG CÒN LẠI
(auto-fill)]],"")</f>
        <v/>
      </c>
    </row>
    <row r="225" spans="2:33">
      <c r="B225" s="111" t="str">
        <f>IF(AND(Stock[[#This Row],[SỐ LƯỢNG MUA]]&gt;0,Stock[[#This Row],[SỐ LƯỢNG CÒN LẠI
(auto-fill)]]=0),"BÁN",
IF(AND(Stock[[#This Row],[SỐ LƯỢNG MUA]]&gt;0,Stock[[#This Row],[SỐ LƯỢNG CÒN LẠI
(auto-fill)]]&gt;0),"NẮM GIỮ",""))</f>
        <v/>
      </c>
      <c r="C225" s="110">
        <f t="shared" si="3"/>
        <v>212</v>
      </c>
      <c r="D225" s="77"/>
      <c r="E225" s="78"/>
      <c r="F225" s="170"/>
      <c r="G225" s="83"/>
      <c r="H225" s="84"/>
      <c r="I225" s="114" t="str">
        <f>IF(Stock[[#This Row],[SỐ LƯỢNG MUA]]&gt;0,Stock[[#This Row],[GIÁ MUA]]*Stock[[#This Row],[SỐ LƯỢNG MUA]]*$D$11,"")</f>
        <v/>
      </c>
      <c r="J225" s="87"/>
      <c r="K225" s="88"/>
      <c r="L225" s="116" t="str">
        <f>IF(Stock[[#This Row],[SỐ LƯỢNG MUA]]&gt;0,Stock[[#This Row],[GIÁ MUA]]*(1+Stock[[#This Row],[% TĂNG KỲ VỌNG_1]]),"")</f>
        <v/>
      </c>
      <c r="M225" s="89"/>
      <c r="N225" s="116" t="str">
        <f>IF(Stock[[#This Row],[SỐ LƯỢNG MUA]]&gt;0,Stock[[#This Row],[GIÁ MUA]]*(1+Stock[[#This Row],[% TĂNG KỲ VỌNG_2]]),"")</f>
        <v/>
      </c>
      <c r="O225" s="89"/>
      <c r="P225" s="116" t="str">
        <f>IF(Stock[[#This Row],[SỐ LƯỢNG MUA]]&gt;0,Stock[[#This Row],[GIÁ MUA]]*(1+Stock[[#This Row],[% GIẢM ĐỂ CẮT LỖ]]),"")</f>
        <v/>
      </c>
      <c r="Q225" s="104"/>
      <c r="R225" s="117" t="str">
        <f>IF(Stock[[#This Row],[CỔ TỨC TIỀN MẶT]]&gt;0,Stock[[#This Row],[CỔ TỨC TIỀN MẶT]]/(Stock[[#This Row],[GIÁ MUA]]*Stock[[#This Row],[SỐ LƯỢNG MUA]]),"")</f>
        <v/>
      </c>
      <c r="S225" s="104"/>
      <c r="T225" s="77"/>
      <c r="U225" s="95"/>
      <c r="V225" s="96"/>
      <c r="W225" s="125" t="str">
        <f>IF(Stock[[#This Row],[SỐ LƯỢNG BÁN]]&gt;0,Stock[[#This Row],[GIÁ BÁN]]*Stock[[#This Row],[SỐ LƯỢNG BÁN]]*$D$11+Stock[[#This Row],[GIÁ BÁN]]*Stock[[#This Row],[SỐ LƯỢNG BÁN]]*$D$12,"")</f>
        <v/>
      </c>
      <c r="X225" s="126">
        <f>Stock[[#This Row],[SỐ LƯỢNG MUA]]+Stock[[#This Row],[CỔ TỨC BẰNG CỔ PHIẾU]]-Stock[[#This Row],[SỐ LƯỢNG BÁN]]</f>
        <v>0</v>
      </c>
      <c r="Y2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 s="120">
        <f ca="1">IF(Stock[[#This Row],[NGÀY BÁN]]&gt;0,Stock[[#This Row],[NGÀY BÁN]]-Stock[[#This Row],[NGÀY MUA]]+1,IF(Stock[[#This Row],[NGÀY MUA]]=0,0,TODAY()-Stock[[#This Row],[NGÀY MUA]]+1))</f>
        <v>0</v>
      </c>
      <c r="AA225" s="121" t="str">
        <f>IFERROR(Stock[[#This Row],[CỔ TỨC TIỀN MẶT]]+Stock[[#This Row],[LÃI/(LỖ) TỪ BÁN CK
(auto-fill)]],"")</f>
        <v/>
      </c>
      <c r="AB2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 s="90"/>
      <c r="AE225" s="146" t="str">
        <f>IF(Stock[[#This Row],[TRẠNG THÁI
(auto-fill)]]="NẮM GIỮ",Stock[[#This Row],[GIÁ THỊ TRƯỜNG]]-Stock[[#This Row],[GIÁ MUA]],"")</f>
        <v/>
      </c>
      <c r="AF225" s="151" t="str">
        <f>IFERROR(Stock[[#This Row],[TĂNG/
(GIẢM )]]/Stock[[#This Row],[GIÁ MUA]],"")</f>
        <v/>
      </c>
      <c r="AG225" s="128" t="str">
        <f>IF(Stock[[#This Row],[GIÁ THỊ TRƯỜNG]]&gt;0,Stock[[#This Row],[GIÁ THỊ TRƯỜNG]]*Stock[[#This Row],[SỐ LƯỢNG CÒN LẠI
(auto-fill)]],"")</f>
        <v/>
      </c>
    </row>
    <row r="226" spans="2:33">
      <c r="B226" s="111" t="str">
        <f>IF(AND(Stock[[#This Row],[SỐ LƯỢNG MUA]]&gt;0,Stock[[#This Row],[SỐ LƯỢNG CÒN LẠI
(auto-fill)]]=0),"BÁN",
IF(AND(Stock[[#This Row],[SỐ LƯỢNG MUA]]&gt;0,Stock[[#This Row],[SỐ LƯỢNG CÒN LẠI
(auto-fill)]]&gt;0),"NẮM GIỮ",""))</f>
        <v/>
      </c>
      <c r="C226" s="110">
        <f t="shared" si="3"/>
        <v>213</v>
      </c>
      <c r="D226" s="77"/>
      <c r="E226" s="78"/>
      <c r="F226" s="170"/>
      <c r="G226" s="83"/>
      <c r="H226" s="84"/>
      <c r="I226" s="114" t="str">
        <f>IF(Stock[[#This Row],[SỐ LƯỢNG MUA]]&gt;0,Stock[[#This Row],[GIÁ MUA]]*Stock[[#This Row],[SỐ LƯỢNG MUA]]*$D$11,"")</f>
        <v/>
      </c>
      <c r="J226" s="87"/>
      <c r="K226" s="88"/>
      <c r="L226" s="116" t="str">
        <f>IF(Stock[[#This Row],[SỐ LƯỢNG MUA]]&gt;0,Stock[[#This Row],[GIÁ MUA]]*(1+Stock[[#This Row],[% TĂNG KỲ VỌNG_1]]),"")</f>
        <v/>
      </c>
      <c r="M226" s="89"/>
      <c r="N226" s="116" t="str">
        <f>IF(Stock[[#This Row],[SỐ LƯỢNG MUA]]&gt;0,Stock[[#This Row],[GIÁ MUA]]*(1+Stock[[#This Row],[% TĂNG KỲ VỌNG_2]]),"")</f>
        <v/>
      </c>
      <c r="O226" s="89"/>
      <c r="P226" s="116" t="str">
        <f>IF(Stock[[#This Row],[SỐ LƯỢNG MUA]]&gt;0,Stock[[#This Row],[GIÁ MUA]]*(1+Stock[[#This Row],[% GIẢM ĐỂ CẮT LỖ]]),"")</f>
        <v/>
      </c>
      <c r="Q226" s="104"/>
      <c r="R226" s="117" t="str">
        <f>IF(Stock[[#This Row],[CỔ TỨC TIỀN MẶT]]&gt;0,Stock[[#This Row],[CỔ TỨC TIỀN MẶT]]/(Stock[[#This Row],[GIÁ MUA]]*Stock[[#This Row],[SỐ LƯỢNG MUA]]),"")</f>
        <v/>
      </c>
      <c r="S226" s="104"/>
      <c r="T226" s="77"/>
      <c r="U226" s="95"/>
      <c r="V226" s="96"/>
      <c r="W226" s="125" t="str">
        <f>IF(Stock[[#This Row],[SỐ LƯỢNG BÁN]]&gt;0,Stock[[#This Row],[GIÁ BÁN]]*Stock[[#This Row],[SỐ LƯỢNG BÁN]]*$D$11+Stock[[#This Row],[GIÁ BÁN]]*Stock[[#This Row],[SỐ LƯỢNG BÁN]]*$D$12,"")</f>
        <v/>
      </c>
      <c r="X226" s="126">
        <f>Stock[[#This Row],[SỐ LƯỢNG MUA]]+Stock[[#This Row],[CỔ TỨC BẰNG CỔ PHIẾU]]-Stock[[#This Row],[SỐ LƯỢNG BÁN]]</f>
        <v>0</v>
      </c>
      <c r="Y2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 s="120">
        <f ca="1">IF(Stock[[#This Row],[NGÀY BÁN]]&gt;0,Stock[[#This Row],[NGÀY BÁN]]-Stock[[#This Row],[NGÀY MUA]]+1,IF(Stock[[#This Row],[NGÀY MUA]]=0,0,TODAY()-Stock[[#This Row],[NGÀY MUA]]+1))</f>
        <v>0</v>
      </c>
      <c r="AA226" s="121" t="str">
        <f>IFERROR(Stock[[#This Row],[CỔ TỨC TIỀN MẶT]]+Stock[[#This Row],[LÃI/(LỖ) TỪ BÁN CK
(auto-fill)]],"")</f>
        <v/>
      </c>
      <c r="AB2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 s="90"/>
      <c r="AE226" s="146" t="str">
        <f>IF(Stock[[#This Row],[TRẠNG THÁI
(auto-fill)]]="NẮM GIỮ",Stock[[#This Row],[GIÁ THỊ TRƯỜNG]]-Stock[[#This Row],[GIÁ MUA]],"")</f>
        <v/>
      </c>
      <c r="AF226" s="151" t="str">
        <f>IFERROR(Stock[[#This Row],[TĂNG/
(GIẢM )]]/Stock[[#This Row],[GIÁ MUA]],"")</f>
        <v/>
      </c>
      <c r="AG226" s="128" t="str">
        <f>IF(Stock[[#This Row],[GIÁ THỊ TRƯỜNG]]&gt;0,Stock[[#This Row],[GIÁ THỊ TRƯỜNG]]*Stock[[#This Row],[SỐ LƯỢNG CÒN LẠI
(auto-fill)]],"")</f>
        <v/>
      </c>
    </row>
    <row r="227" spans="2:33">
      <c r="B227" s="111" t="str">
        <f>IF(AND(Stock[[#This Row],[SỐ LƯỢNG MUA]]&gt;0,Stock[[#This Row],[SỐ LƯỢNG CÒN LẠI
(auto-fill)]]=0),"BÁN",
IF(AND(Stock[[#This Row],[SỐ LƯỢNG MUA]]&gt;0,Stock[[#This Row],[SỐ LƯỢNG CÒN LẠI
(auto-fill)]]&gt;0),"NẮM GIỮ",""))</f>
        <v/>
      </c>
      <c r="C227" s="110">
        <f t="shared" si="3"/>
        <v>214</v>
      </c>
      <c r="D227" s="77"/>
      <c r="E227" s="78"/>
      <c r="F227" s="170"/>
      <c r="G227" s="83"/>
      <c r="H227" s="84"/>
      <c r="I227" s="114" t="str">
        <f>IF(Stock[[#This Row],[SỐ LƯỢNG MUA]]&gt;0,Stock[[#This Row],[GIÁ MUA]]*Stock[[#This Row],[SỐ LƯỢNG MUA]]*$D$11,"")</f>
        <v/>
      </c>
      <c r="J227" s="87"/>
      <c r="K227" s="88"/>
      <c r="L227" s="116" t="str">
        <f>IF(Stock[[#This Row],[SỐ LƯỢNG MUA]]&gt;0,Stock[[#This Row],[GIÁ MUA]]*(1+Stock[[#This Row],[% TĂNG KỲ VỌNG_1]]),"")</f>
        <v/>
      </c>
      <c r="M227" s="89"/>
      <c r="N227" s="116" t="str">
        <f>IF(Stock[[#This Row],[SỐ LƯỢNG MUA]]&gt;0,Stock[[#This Row],[GIÁ MUA]]*(1+Stock[[#This Row],[% TĂNG KỲ VỌNG_2]]),"")</f>
        <v/>
      </c>
      <c r="O227" s="89"/>
      <c r="P227" s="116" t="str">
        <f>IF(Stock[[#This Row],[SỐ LƯỢNG MUA]]&gt;0,Stock[[#This Row],[GIÁ MUA]]*(1+Stock[[#This Row],[% GIẢM ĐỂ CẮT LỖ]]),"")</f>
        <v/>
      </c>
      <c r="Q227" s="104"/>
      <c r="R227" s="117" t="str">
        <f>IF(Stock[[#This Row],[CỔ TỨC TIỀN MẶT]]&gt;0,Stock[[#This Row],[CỔ TỨC TIỀN MẶT]]/(Stock[[#This Row],[GIÁ MUA]]*Stock[[#This Row],[SỐ LƯỢNG MUA]]),"")</f>
        <v/>
      </c>
      <c r="S227" s="104"/>
      <c r="T227" s="77"/>
      <c r="U227" s="95"/>
      <c r="V227" s="96"/>
      <c r="W227" s="125" t="str">
        <f>IF(Stock[[#This Row],[SỐ LƯỢNG BÁN]]&gt;0,Stock[[#This Row],[GIÁ BÁN]]*Stock[[#This Row],[SỐ LƯỢNG BÁN]]*$D$11+Stock[[#This Row],[GIÁ BÁN]]*Stock[[#This Row],[SỐ LƯỢNG BÁN]]*$D$12,"")</f>
        <v/>
      </c>
      <c r="X227" s="126">
        <f>Stock[[#This Row],[SỐ LƯỢNG MUA]]+Stock[[#This Row],[CỔ TỨC BẰNG CỔ PHIẾU]]-Stock[[#This Row],[SỐ LƯỢNG BÁN]]</f>
        <v>0</v>
      </c>
      <c r="Y2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 s="120">
        <f ca="1">IF(Stock[[#This Row],[NGÀY BÁN]]&gt;0,Stock[[#This Row],[NGÀY BÁN]]-Stock[[#This Row],[NGÀY MUA]]+1,IF(Stock[[#This Row],[NGÀY MUA]]=0,0,TODAY()-Stock[[#This Row],[NGÀY MUA]]+1))</f>
        <v>0</v>
      </c>
      <c r="AA227" s="121" t="str">
        <f>IFERROR(Stock[[#This Row],[CỔ TỨC TIỀN MẶT]]+Stock[[#This Row],[LÃI/(LỖ) TỪ BÁN CK
(auto-fill)]],"")</f>
        <v/>
      </c>
      <c r="AB2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 s="90"/>
      <c r="AE227" s="146" t="str">
        <f>IF(Stock[[#This Row],[TRẠNG THÁI
(auto-fill)]]="NẮM GIỮ",Stock[[#This Row],[GIÁ THỊ TRƯỜNG]]-Stock[[#This Row],[GIÁ MUA]],"")</f>
        <v/>
      </c>
      <c r="AF227" s="151" t="str">
        <f>IFERROR(Stock[[#This Row],[TĂNG/
(GIẢM )]]/Stock[[#This Row],[GIÁ MUA]],"")</f>
        <v/>
      </c>
      <c r="AG227" s="128" t="str">
        <f>IF(Stock[[#This Row],[GIÁ THỊ TRƯỜNG]]&gt;0,Stock[[#This Row],[GIÁ THỊ TRƯỜNG]]*Stock[[#This Row],[SỐ LƯỢNG CÒN LẠI
(auto-fill)]],"")</f>
        <v/>
      </c>
    </row>
    <row r="228" spans="2:33">
      <c r="B228" s="111" t="str">
        <f>IF(AND(Stock[[#This Row],[SỐ LƯỢNG MUA]]&gt;0,Stock[[#This Row],[SỐ LƯỢNG CÒN LẠI
(auto-fill)]]=0),"BÁN",
IF(AND(Stock[[#This Row],[SỐ LƯỢNG MUA]]&gt;0,Stock[[#This Row],[SỐ LƯỢNG CÒN LẠI
(auto-fill)]]&gt;0),"NẮM GIỮ",""))</f>
        <v/>
      </c>
      <c r="C228" s="110">
        <f t="shared" si="3"/>
        <v>215</v>
      </c>
      <c r="D228" s="77"/>
      <c r="E228" s="78"/>
      <c r="F228" s="170"/>
      <c r="G228" s="83"/>
      <c r="H228" s="84"/>
      <c r="I228" s="114" t="str">
        <f>IF(Stock[[#This Row],[SỐ LƯỢNG MUA]]&gt;0,Stock[[#This Row],[GIÁ MUA]]*Stock[[#This Row],[SỐ LƯỢNG MUA]]*$D$11,"")</f>
        <v/>
      </c>
      <c r="J228" s="87"/>
      <c r="K228" s="88"/>
      <c r="L228" s="116" t="str">
        <f>IF(Stock[[#This Row],[SỐ LƯỢNG MUA]]&gt;0,Stock[[#This Row],[GIÁ MUA]]*(1+Stock[[#This Row],[% TĂNG KỲ VỌNG_1]]),"")</f>
        <v/>
      </c>
      <c r="M228" s="89"/>
      <c r="N228" s="116" t="str">
        <f>IF(Stock[[#This Row],[SỐ LƯỢNG MUA]]&gt;0,Stock[[#This Row],[GIÁ MUA]]*(1+Stock[[#This Row],[% TĂNG KỲ VỌNG_2]]),"")</f>
        <v/>
      </c>
      <c r="O228" s="89"/>
      <c r="P228" s="116" t="str">
        <f>IF(Stock[[#This Row],[SỐ LƯỢNG MUA]]&gt;0,Stock[[#This Row],[GIÁ MUA]]*(1+Stock[[#This Row],[% GIẢM ĐỂ CẮT LỖ]]),"")</f>
        <v/>
      </c>
      <c r="Q228" s="104"/>
      <c r="R228" s="117" t="str">
        <f>IF(Stock[[#This Row],[CỔ TỨC TIỀN MẶT]]&gt;0,Stock[[#This Row],[CỔ TỨC TIỀN MẶT]]/(Stock[[#This Row],[GIÁ MUA]]*Stock[[#This Row],[SỐ LƯỢNG MUA]]),"")</f>
        <v/>
      </c>
      <c r="S228" s="104"/>
      <c r="T228" s="77"/>
      <c r="U228" s="95"/>
      <c r="V228" s="96"/>
      <c r="W228" s="125" t="str">
        <f>IF(Stock[[#This Row],[SỐ LƯỢNG BÁN]]&gt;0,Stock[[#This Row],[GIÁ BÁN]]*Stock[[#This Row],[SỐ LƯỢNG BÁN]]*$D$11+Stock[[#This Row],[GIÁ BÁN]]*Stock[[#This Row],[SỐ LƯỢNG BÁN]]*$D$12,"")</f>
        <v/>
      </c>
      <c r="X228" s="126">
        <f>Stock[[#This Row],[SỐ LƯỢNG MUA]]+Stock[[#This Row],[CỔ TỨC BẰNG CỔ PHIẾU]]-Stock[[#This Row],[SỐ LƯỢNG BÁN]]</f>
        <v>0</v>
      </c>
      <c r="Y2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 s="120">
        <f ca="1">IF(Stock[[#This Row],[NGÀY BÁN]]&gt;0,Stock[[#This Row],[NGÀY BÁN]]-Stock[[#This Row],[NGÀY MUA]]+1,IF(Stock[[#This Row],[NGÀY MUA]]=0,0,TODAY()-Stock[[#This Row],[NGÀY MUA]]+1))</f>
        <v>0</v>
      </c>
      <c r="AA228" s="121" t="str">
        <f>IFERROR(Stock[[#This Row],[CỔ TỨC TIỀN MẶT]]+Stock[[#This Row],[LÃI/(LỖ) TỪ BÁN CK
(auto-fill)]],"")</f>
        <v/>
      </c>
      <c r="AB2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 s="90"/>
      <c r="AE228" s="146" t="str">
        <f>IF(Stock[[#This Row],[TRẠNG THÁI
(auto-fill)]]="NẮM GIỮ",Stock[[#This Row],[GIÁ THỊ TRƯỜNG]]-Stock[[#This Row],[GIÁ MUA]],"")</f>
        <v/>
      </c>
      <c r="AF228" s="151" t="str">
        <f>IFERROR(Stock[[#This Row],[TĂNG/
(GIẢM )]]/Stock[[#This Row],[GIÁ MUA]],"")</f>
        <v/>
      </c>
      <c r="AG228" s="128" t="str">
        <f>IF(Stock[[#This Row],[GIÁ THỊ TRƯỜNG]]&gt;0,Stock[[#This Row],[GIÁ THỊ TRƯỜNG]]*Stock[[#This Row],[SỐ LƯỢNG CÒN LẠI
(auto-fill)]],"")</f>
        <v/>
      </c>
    </row>
    <row r="229" spans="2:33">
      <c r="B229" s="111" t="str">
        <f>IF(AND(Stock[[#This Row],[SỐ LƯỢNG MUA]]&gt;0,Stock[[#This Row],[SỐ LƯỢNG CÒN LẠI
(auto-fill)]]=0),"BÁN",
IF(AND(Stock[[#This Row],[SỐ LƯỢNG MUA]]&gt;0,Stock[[#This Row],[SỐ LƯỢNG CÒN LẠI
(auto-fill)]]&gt;0),"NẮM GIỮ",""))</f>
        <v/>
      </c>
      <c r="C229" s="110">
        <f t="shared" si="3"/>
        <v>216</v>
      </c>
      <c r="D229" s="77"/>
      <c r="E229" s="78"/>
      <c r="F229" s="170"/>
      <c r="G229" s="83"/>
      <c r="H229" s="84"/>
      <c r="I229" s="114" t="str">
        <f>IF(Stock[[#This Row],[SỐ LƯỢNG MUA]]&gt;0,Stock[[#This Row],[GIÁ MUA]]*Stock[[#This Row],[SỐ LƯỢNG MUA]]*$D$11,"")</f>
        <v/>
      </c>
      <c r="J229" s="87"/>
      <c r="K229" s="88"/>
      <c r="L229" s="116" t="str">
        <f>IF(Stock[[#This Row],[SỐ LƯỢNG MUA]]&gt;0,Stock[[#This Row],[GIÁ MUA]]*(1+Stock[[#This Row],[% TĂNG KỲ VỌNG_1]]),"")</f>
        <v/>
      </c>
      <c r="M229" s="89"/>
      <c r="N229" s="116" t="str">
        <f>IF(Stock[[#This Row],[SỐ LƯỢNG MUA]]&gt;0,Stock[[#This Row],[GIÁ MUA]]*(1+Stock[[#This Row],[% TĂNG KỲ VỌNG_2]]),"")</f>
        <v/>
      </c>
      <c r="O229" s="89"/>
      <c r="P229" s="116" t="str">
        <f>IF(Stock[[#This Row],[SỐ LƯỢNG MUA]]&gt;0,Stock[[#This Row],[GIÁ MUA]]*(1+Stock[[#This Row],[% GIẢM ĐỂ CẮT LỖ]]),"")</f>
        <v/>
      </c>
      <c r="Q229" s="104"/>
      <c r="R229" s="117" t="str">
        <f>IF(Stock[[#This Row],[CỔ TỨC TIỀN MẶT]]&gt;0,Stock[[#This Row],[CỔ TỨC TIỀN MẶT]]/(Stock[[#This Row],[GIÁ MUA]]*Stock[[#This Row],[SỐ LƯỢNG MUA]]),"")</f>
        <v/>
      </c>
      <c r="S229" s="104"/>
      <c r="T229" s="77"/>
      <c r="U229" s="95"/>
      <c r="V229" s="96"/>
      <c r="W229" s="125" t="str">
        <f>IF(Stock[[#This Row],[SỐ LƯỢNG BÁN]]&gt;0,Stock[[#This Row],[GIÁ BÁN]]*Stock[[#This Row],[SỐ LƯỢNG BÁN]]*$D$11+Stock[[#This Row],[GIÁ BÁN]]*Stock[[#This Row],[SỐ LƯỢNG BÁN]]*$D$12,"")</f>
        <v/>
      </c>
      <c r="X229" s="126">
        <f>Stock[[#This Row],[SỐ LƯỢNG MUA]]+Stock[[#This Row],[CỔ TỨC BẰNG CỔ PHIẾU]]-Stock[[#This Row],[SỐ LƯỢNG BÁN]]</f>
        <v>0</v>
      </c>
      <c r="Y2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 s="120">
        <f ca="1">IF(Stock[[#This Row],[NGÀY BÁN]]&gt;0,Stock[[#This Row],[NGÀY BÁN]]-Stock[[#This Row],[NGÀY MUA]]+1,IF(Stock[[#This Row],[NGÀY MUA]]=0,0,TODAY()-Stock[[#This Row],[NGÀY MUA]]+1))</f>
        <v>0</v>
      </c>
      <c r="AA229" s="121" t="str">
        <f>IFERROR(Stock[[#This Row],[CỔ TỨC TIỀN MẶT]]+Stock[[#This Row],[LÃI/(LỖ) TỪ BÁN CK
(auto-fill)]],"")</f>
        <v/>
      </c>
      <c r="AB2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 s="90"/>
      <c r="AE229" s="146" t="str">
        <f>IF(Stock[[#This Row],[TRẠNG THÁI
(auto-fill)]]="NẮM GIỮ",Stock[[#This Row],[GIÁ THỊ TRƯỜNG]]-Stock[[#This Row],[GIÁ MUA]],"")</f>
        <v/>
      </c>
      <c r="AF229" s="151" t="str">
        <f>IFERROR(Stock[[#This Row],[TĂNG/
(GIẢM )]]/Stock[[#This Row],[GIÁ MUA]],"")</f>
        <v/>
      </c>
      <c r="AG229" s="128" t="str">
        <f>IF(Stock[[#This Row],[GIÁ THỊ TRƯỜNG]]&gt;0,Stock[[#This Row],[GIÁ THỊ TRƯỜNG]]*Stock[[#This Row],[SỐ LƯỢNG CÒN LẠI
(auto-fill)]],"")</f>
        <v/>
      </c>
    </row>
    <row r="230" spans="2:33">
      <c r="B230" s="111" t="str">
        <f>IF(AND(Stock[[#This Row],[SỐ LƯỢNG MUA]]&gt;0,Stock[[#This Row],[SỐ LƯỢNG CÒN LẠI
(auto-fill)]]=0),"BÁN",
IF(AND(Stock[[#This Row],[SỐ LƯỢNG MUA]]&gt;0,Stock[[#This Row],[SỐ LƯỢNG CÒN LẠI
(auto-fill)]]&gt;0),"NẮM GIỮ",""))</f>
        <v/>
      </c>
      <c r="C230" s="110">
        <f t="shared" si="3"/>
        <v>217</v>
      </c>
      <c r="D230" s="77"/>
      <c r="E230" s="78"/>
      <c r="F230" s="170"/>
      <c r="G230" s="83"/>
      <c r="H230" s="84"/>
      <c r="I230" s="114" t="str">
        <f>IF(Stock[[#This Row],[SỐ LƯỢNG MUA]]&gt;0,Stock[[#This Row],[GIÁ MUA]]*Stock[[#This Row],[SỐ LƯỢNG MUA]]*$D$11,"")</f>
        <v/>
      </c>
      <c r="J230" s="87"/>
      <c r="K230" s="88"/>
      <c r="L230" s="116" t="str">
        <f>IF(Stock[[#This Row],[SỐ LƯỢNG MUA]]&gt;0,Stock[[#This Row],[GIÁ MUA]]*(1+Stock[[#This Row],[% TĂNG KỲ VỌNG_1]]),"")</f>
        <v/>
      </c>
      <c r="M230" s="89"/>
      <c r="N230" s="116" t="str">
        <f>IF(Stock[[#This Row],[SỐ LƯỢNG MUA]]&gt;0,Stock[[#This Row],[GIÁ MUA]]*(1+Stock[[#This Row],[% TĂNG KỲ VỌNG_2]]),"")</f>
        <v/>
      </c>
      <c r="O230" s="89"/>
      <c r="P230" s="116" t="str">
        <f>IF(Stock[[#This Row],[SỐ LƯỢNG MUA]]&gt;0,Stock[[#This Row],[GIÁ MUA]]*(1+Stock[[#This Row],[% GIẢM ĐỂ CẮT LỖ]]),"")</f>
        <v/>
      </c>
      <c r="Q230" s="104"/>
      <c r="R230" s="117" t="str">
        <f>IF(Stock[[#This Row],[CỔ TỨC TIỀN MẶT]]&gt;0,Stock[[#This Row],[CỔ TỨC TIỀN MẶT]]/(Stock[[#This Row],[GIÁ MUA]]*Stock[[#This Row],[SỐ LƯỢNG MUA]]),"")</f>
        <v/>
      </c>
      <c r="S230" s="104"/>
      <c r="T230" s="77"/>
      <c r="U230" s="95"/>
      <c r="V230" s="96"/>
      <c r="W230" s="125" t="str">
        <f>IF(Stock[[#This Row],[SỐ LƯỢNG BÁN]]&gt;0,Stock[[#This Row],[GIÁ BÁN]]*Stock[[#This Row],[SỐ LƯỢNG BÁN]]*$D$11+Stock[[#This Row],[GIÁ BÁN]]*Stock[[#This Row],[SỐ LƯỢNG BÁN]]*$D$12,"")</f>
        <v/>
      </c>
      <c r="X230" s="126">
        <f>Stock[[#This Row],[SỐ LƯỢNG MUA]]+Stock[[#This Row],[CỔ TỨC BẰNG CỔ PHIẾU]]-Stock[[#This Row],[SỐ LƯỢNG BÁN]]</f>
        <v>0</v>
      </c>
      <c r="Y2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 s="120">
        <f ca="1">IF(Stock[[#This Row],[NGÀY BÁN]]&gt;0,Stock[[#This Row],[NGÀY BÁN]]-Stock[[#This Row],[NGÀY MUA]]+1,IF(Stock[[#This Row],[NGÀY MUA]]=0,0,TODAY()-Stock[[#This Row],[NGÀY MUA]]+1))</f>
        <v>0</v>
      </c>
      <c r="AA230" s="121" t="str">
        <f>IFERROR(Stock[[#This Row],[CỔ TỨC TIỀN MẶT]]+Stock[[#This Row],[LÃI/(LỖ) TỪ BÁN CK
(auto-fill)]],"")</f>
        <v/>
      </c>
      <c r="AB2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 s="90"/>
      <c r="AE230" s="146" t="str">
        <f>IF(Stock[[#This Row],[TRẠNG THÁI
(auto-fill)]]="NẮM GIỮ",Stock[[#This Row],[GIÁ THỊ TRƯỜNG]]-Stock[[#This Row],[GIÁ MUA]],"")</f>
        <v/>
      </c>
      <c r="AF230" s="151" t="str">
        <f>IFERROR(Stock[[#This Row],[TĂNG/
(GIẢM )]]/Stock[[#This Row],[GIÁ MUA]],"")</f>
        <v/>
      </c>
      <c r="AG230" s="128" t="str">
        <f>IF(Stock[[#This Row],[GIÁ THỊ TRƯỜNG]]&gt;0,Stock[[#This Row],[GIÁ THỊ TRƯỜNG]]*Stock[[#This Row],[SỐ LƯỢNG CÒN LẠI
(auto-fill)]],"")</f>
        <v/>
      </c>
    </row>
    <row r="231" spans="2:33">
      <c r="B231" s="111" t="str">
        <f>IF(AND(Stock[[#This Row],[SỐ LƯỢNG MUA]]&gt;0,Stock[[#This Row],[SỐ LƯỢNG CÒN LẠI
(auto-fill)]]=0),"BÁN",
IF(AND(Stock[[#This Row],[SỐ LƯỢNG MUA]]&gt;0,Stock[[#This Row],[SỐ LƯỢNG CÒN LẠI
(auto-fill)]]&gt;0),"NẮM GIỮ",""))</f>
        <v/>
      </c>
      <c r="C231" s="110">
        <f t="shared" si="3"/>
        <v>218</v>
      </c>
      <c r="D231" s="77"/>
      <c r="E231" s="78"/>
      <c r="F231" s="170"/>
      <c r="G231" s="83"/>
      <c r="H231" s="84"/>
      <c r="I231" s="114" t="str">
        <f>IF(Stock[[#This Row],[SỐ LƯỢNG MUA]]&gt;0,Stock[[#This Row],[GIÁ MUA]]*Stock[[#This Row],[SỐ LƯỢNG MUA]]*$D$11,"")</f>
        <v/>
      </c>
      <c r="J231" s="87"/>
      <c r="K231" s="88"/>
      <c r="L231" s="116" t="str">
        <f>IF(Stock[[#This Row],[SỐ LƯỢNG MUA]]&gt;0,Stock[[#This Row],[GIÁ MUA]]*(1+Stock[[#This Row],[% TĂNG KỲ VỌNG_1]]),"")</f>
        <v/>
      </c>
      <c r="M231" s="89"/>
      <c r="N231" s="116" t="str">
        <f>IF(Stock[[#This Row],[SỐ LƯỢNG MUA]]&gt;0,Stock[[#This Row],[GIÁ MUA]]*(1+Stock[[#This Row],[% TĂNG KỲ VỌNG_2]]),"")</f>
        <v/>
      </c>
      <c r="O231" s="89"/>
      <c r="P231" s="116" t="str">
        <f>IF(Stock[[#This Row],[SỐ LƯỢNG MUA]]&gt;0,Stock[[#This Row],[GIÁ MUA]]*(1+Stock[[#This Row],[% GIẢM ĐỂ CẮT LỖ]]),"")</f>
        <v/>
      </c>
      <c r="Q231" s="104"/>
      <c r="R231" s="117" t="str">
        <f>IF(Stock[[#This Row],[CỔ TỨC TIỀN MẶT]]&gt;0,Stock[[#This Row],[CỔ TỨC TIỀN MẶT]]/(Stock[[#This Row],[GIÁ MUA]]*Stock[[#This Row],[SỐ LƯỢNG MUA]]),"")</f>
        <v/>
      </c>
      <c r="S231" s="104"/>
      <c r="T231" s="77"/>
      <c r="U231" s="95"/>
      <c r="V231" s="96"/>
      <c r="W231" s="125" t="str">
        <f>IF(Stock[[#This Row],[SỐ LƯỢNG BÁN]]&gt;0,Stock[[#This Row],[GIÁ BÁN]]*Stock[[#This Row],[SỐ LƯỢNG BÁN]]*$D$11+Stock[[#This Row],[GIÁ BÁN]]*Stock[[#This Row],[SỐ LƯỢNG BÁN]]*$D$12,"")</f>
        <v/>
      </c>
      <c r="X231" s="126">
        <f>Stock[[#This Row],[SỐ LƯỢNG MUA]]+Stock[[#This Row],[CỔ TỨC BẰNG CỔ PHIẾU]]-Stock[[#This Row],[SỐ LƯỢNG BÁN]]</f>
        <v>0</v>
      </c>
      <c r="Y2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 s="120">
        <f ca="1">IF(Stock[[#This Row],[NGÀY BÁN]]&gt;0,Stock[[#This Row],[NGÀY BÁN]]-Stock[[#This Row],[NGÀY MUA]]+1,IF(Stock[[#This Row],[NGÀY MUA]]=0,0,TODAY()-Stock[[#This Row],[NGÀY MUA]]+1))</f>
        <v>0</v>
      </c>
      <c r="AA231" s="121" t="str">
        <f>IFERROR(Stock[[#This Row],[CỔ TỨC TIỀN MẶT]]+Stock[[#This Row],[LÃI/(LỖ) TỪ BÁN CK
(auto-fill)]],"")</f>
        <v/>
      </c>
      <c r="AB2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 s="90"/>
      <c r="AE231" s="146" t="str">
        <f>IF(Stock[[#This Row],[TRẠNG THÁI
(auto-fill)]]="NẮM GIỮ",Stock[[#This Row],[GIÁ THỊ TRƯỜNG]]-Stock[[#This Row],[GIÁ MUA]],"")</f>
        <v/>
      </c>
      <c r="AF231" s="151" t="str">
        <f>IFERROR(Stock[[#This Row],[TĂNG/
(GIẢM )]]/Stock[[#This Row],[GIÁ MUA]],"")</f>
        <v/>
      </c>
      <c r="AG231" s="128" t="str">
        <f>IF(Stock[[#This Row],[GIÁ THỊ TRƯỜNG]]&gt;0,Stock[[#This Row],[GIÁ THỊ TRƯỜNG]]*Stock[[#This Row],[SỐ LƯỢNG CÒN LẠI
(auto-fill)]],"")</f>
        <v/>
      </c>
    </row>
    <row r="232" spans="2:33">
      <c r="B232" s="111" t="str">
        <f>IF(AND(Stock[[#This Row],[SỐ LƯỢNG MUA]]&gt;0,Stock[[#This Row],[SỐ LƯỢNG CÒN LẠI
(auto-fill)]]=0),"BÁN",
IF(AND(Stock[[#This Row],[SỐ LƯỢNG MUA]]&gt;0,Stock[[#This Row],[SỐ LƯỢNG CÒN LẠI
(auto-fill)]]&gt;0),"NẮM GIỮ",""))</f>
        <v/>
      </c>
      <c r="C232" s="110">
        <f t="shared" si="3"/>
        <v>219</v>
      </c>
      <c r="D232" s="77"/>
      <c r="E232" s="78"/>
      <c r="F232" s="170"/>
      <c r="G232" s="83"/>
      <c r="H232" s="84"/>
      <c r="I232" s="114" t="str">
        <f>IF(Stock[[#This Row],[SỐ LƯỢNG MUA]]&gt;0,Stock[[#This Row],[GIÁ MUA]]*Stock[[#This Row],[SỐ LƯỢNG MUA]]*$D$11,"")</f>
        <v/>
      </c>
      <c r="J232" s="87"/>
      <c r="K232" s="88"/>
      <c r="L232" s="116" t="str">
        <f>IF(Stock[[#This Row],[SỐ LƯỢNG MUA]]&gt;0,Stock[[#This Row],[GIÁ MUA]]*(1+Stock[[#This Row],[% TĂNG KỲ VỌNG_1]]),"")</f>
        <v/>
      </c>
      <c r="M232" s="89"/>
      <c r="N232" s="116" t="str">
        <f>IF(Stock[[#This Row],[SỐ LƯỢNG MUA]]&gt;0,Stock[[#This Row],[GIÁ MUA]]*(1+Stock[[#This Row],[% TĂNG KỲ VỌNG_2]]),"")</f>
        <v/>
      </c>
      <c r="O232" s="89"/>
      <c r="P232" s="116" t="str">
        <f>IF(Stock[[#This Row],[SỐ LƯỢNG MUA]]&gt;0,Stock[[#This Row],[GIÁ MUA]]*(1+Stock[[#This Row],[% GIẢM ĐỂ CẮT LỖ]]),"")</f>
        <v/>
      </c>
      <c r="Q232" s="104"/>
      <c r="R232" s="117" t="str">
        <f>IF(Stock[[#This Row],[CỔ TỨC TIỀN MẶT]]&gt;0,Stock[[#This Row],[CỔ TỨC TIỀN MẶT]]/(Stock[[#This Row],[GIÁ MUA]]*Stock[[#This Row],[SỐ LƯỢNG MUA]]),"")</f>
        <v/>
      </c>
      <c r="S232" s="104"/>
      <c r="T232" s="77"/>
      <c r="U232" s="95"/>
      <c r="V232" s="96"/>
      <c r="W232" s="125" t="str">
        <f>IF(Stock[[#This Row],[SỐ LƯỢNG BÁN]]&gt;0,Stock[[#This Row],[GIÁ BÁN]]*Stock[[#This Row],[SỐ LƯỢNG BÁN]]*$D$11+Stock[[#This Row],[GIÁ BÁN]]*Stock[[#This Row],[SỐ LƯỢNG BÁN]]*$D$12,"")</f>
        <v/>
      </c>
      <c r="X232" s="126">
        <f>Stock[[#This Row],[SỐ LƯỢNG MUA]]+Stock[[#This Row],[CỔ TỨC BẰNG CỔ PHIẾU]]-Stock[[#This Row],[SỐ LƯỢNG BÁN]]</f>
        <v>0</v>
      </c>
      <c r="Y2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 s="120">
        <f ca="1">IF(Stock[[#This Row],[NGÀY BÁN]]&gt;0,Stock[[#This Row],[NGÀY BÁN]]-Stock[[#This Row],[NGÀY MUA]]+1,IF(Stock[[#This Row],[NGÀY MUA]]=0,0,TODAY()-Stock[[#This Row],[NGÀY MUA]]+1))</f>
        <v>0</v>
      </c>
      <c r="AA232" s="121" t="str">
        <f>IFERROR(Stock[[#This Row],[CỔ TỨC TIỀN MẶT]]+Stock[[#This Row],[LÃI/(LỖ) TỪ BÁN CK
(auto-fill)]],"")</f>
        <v/>
      </c>
      <c r="AB2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 s="90"/>
      <c r="AE232" s="146" t="str">
        <f>IF(Stock[[#This Row],[TRẠNG THÁI
(auto-fill)]]="NẮM GIỮ",Stock[[#This Row],[GIÁ THỊ TRƯỜNG]]-Stock[[#This Row],[GIÁ MUA]],"")</f>
        <v/>
      </c>
      <c r="AF232" s="151" t="str">
        <f>IFERROR(Stock[[#This Row],[TĂNG/
(GIẢM )]]/Stock[[#This Row],[GIÁ MUA]],"")</f>
        <v/>
      </c>
      <c r="AG232" s="128" t="str">
        <f>IF(Stock[[#This Row],[GIÁ THỊ TRƯỜNG]]&gt;0,Stock[[#This Row],[GIÁ THỊ TRƯỜNG]]*Stock[[#This Row],[SỐ LƯỢNG CÒN LẠI
(auto-fill)]],"")</f>
        <v/>
      </c>
    </row>
    <row r="233" spans="2:33">
      <c r="B233" s="111" t="str">
        <f>IF(AND(Stock[[#This Row],[SỐ LƯỢNG MUA]]&gt;0,Stock[[#This Row],[SỐ LƯỢNG CÒN LẠI
(auto-fill)]]=0),"BÁN",
IF(AND(Stock[[#This Row],[SỐ LƯỢNG MUA]]&gt;0,Stock[[#This Row],[SỐ LƯỢNG CÒN LẠI
(auto-fill)]]&gt;0),"NẮM GIỮ",""))</f>
        <v/>
      </c>
      <c r="C233" s="110">
        <f t="shared" si="3"/>
        <v>220</v>
      </c>
      <c r="D233" s="77"/>
      <c r="E233" s="78"/>
      <c r="F233" s="170"/>
      <c r="G233" s="83"/>
      <c r="H233" s="84"/>
      <c r="I233" s="114" t="str">
        <f>IF(Stock[[#This Row],[SỐ LƯỢNG MUA]]&gt;0,Stock[[#This Row],[GIÁ MUA]]*Stock[[#This Row],[SỐ LƯỢNG MUA]]*$D$11,"")</f>
        <v/>
      </c>
      <c r="J233" s="87"/>
      <c r="K233" s="88"/>
      <c r="L233" s="116" t="str">
        <f>IF(Stock[[#This Row],[SỐ LƯỢNG MUA]]&gt;0,Stock[[#This Row],[GIÁ MUA]]*(1+Stock[[#This Row],[% TĂNG KỲ VỌNG_1]]),"")</f>
        <v/>
      </c>
      <c r="M233" s="89"/>
      <c r="N233" s="116" t="str">
        <f>IF(Stock[[#This Row],[SỐ LƯỢNG MUA]]&gt;0,Stock[[#This Row],[GIÁ MUA]]*(1+Stock[[#This Row],[% TĂNG KỲ VỌNG_2]]),"")</f>
        <v/>
      </c>
      <c r="O233" s="89"/>
      <c r="P233" s="116" t="str">
        <f>IF(Stock[[#This Row],[SỐ LƯỢNG MUA]]&gt;0,Stock[[#This Row],[GIÁ MUA]]*(1+Stock[[#This Row],[% GIẢM ĐỂ CẮT LỖ]]),"")</f>
        <v/>
      </c>
      <c r="Q233" s="104"/>
      <c r="R233" s="117" t="str">
        <f>IF(Stock[[#This Row],[CỔ TỨC TIỀN MẶT]]&gt;0,Stock[[#This Row],[CỔ TỨC TIỀN MẶT]]/(Stock[[#This Row],[GIÁ MUA]]*Stock[[#This Row],[SỐ LƯỢNG MUA]]),"")</f>
        <v/>
      </c>
      <c r="S233" s="104"/>
      <c r="T233" s="77"/>
      <c r="U233" s="95"/>
      <c r="V233" s="96"/>
      <c r="W233" s="125" t="str">
        <f>IF(Stock[[#This Row],[SỐ LƯỢNG BÁN]]&gt;0,Stock[[#This Row],[GIÁ BÁN]]*Stock[[#This Row],[SỐ LƯỢNG BÁN]]*$D$11+Stock[[#This Row],[GIÁ BÁN]]*Stock[[#This Row],[SỐ LƯỢNG BÁN]]*$D$12,"")</f>
        <v/>
      </c>
      <c r="X233" s="126">
        <f>Stock[[#This Row],[SỐ LƯỢNG MUA]]+Stock[[#This Row],[CỔ TỨC BẰNG CỔ PHIẾU]]-Stock[[#This Row],[SỐ LƯỢNG BÁN]]</f>
        <v>0</v>
      </c>
      <c r="Y2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 s="120">
        <f ca="1">IF(Stock[[#This Row],[NGÀY BÁN]]&gt;0,Stock[[#This Row],[NGÀY BÁN]]-Stock[[#This Row],[NGÀY MUA]]+1,IF(Stock[[#This Row],[NGÀY MUA]]=0,0,TODAY()-Stock[[#This Row],[NGÀY MUA]]+1))</f>
        <v>0</v>
      </c>
      <c r="AA233" s="121" t="str">
        <f>IFERROR(Stock[[#This Row],[CỔ TỨC TIỀN MẶT]]+Stock[[#This Row],[LÃI/(LỖ) TỪ BÁN CK
(auto-fill)]],"")</f>
        <v/>
      </c>
      <c r="AB2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 s="90"/>
      <c r="AE233" s="146" t="str">
        <f>IF(Stock[[#This Row],[TRẠNG THÁI
(auto-fill)]]="NẮM GIỮ",Stock[[#This Row],[GIÁ THỊ TRƯỜNG]]-Stock[[#This Row],[GIÁ MUA]],"")</f>
        <v/>
      </c>
      <c r="AF233" s="151" t="str">
        <f>IFERROR(Stock[[#This Row],[TĂNG/
(GIẢM )]]/Stock[[#This Row],[GIÁ MUA]],"")</f>
        <v/>
      </c>
      <c r="AG233" s="128" t="str">
        <f>IF(Stock[[#This Row],[GIÁ THỊ TRƯỜNG]]&gt;0,Stock[[#This Row],[GIÁ THỊ TRƯỜNG]]*Stock[[#This Row],[SỐ LƯỢNG CÒN LẠI
(auto-fill)]],"")</f>
        <v/>
      </c>
    </row>
    <row r="234" spans="2:33">
      <c r="B234" s="111" t="str">
        <f>IF(AND(Stock[[#This Row],[SỐ LƯỢNG MUA]]&gt;0,Stock[[#This Row],[SỐ LƯỢNG CÒN LẠI
(auto-fill)]]=0),"BÁN",
IF(AND(Stock[[#This Row],[SỐ LƯỢNG MUA]]&gt;0,Stock[[#This Row],[SỐ LƯỢNG CÒN LẠI
(auto-fill)]]&gt;0),"NẮM GIỮ",""))</f>
        <v/>
      </c>
      <c r="C234" s="110">
        <f t="shared" si="3"/>
        <v>221</v>
      </c>
      <c r="D234" s="77"/>
      <c r="E234" s="78"/>
      <c r="F234" s="170"/>
      <c r="G234" s="83"/>
      <c r="H234" s="84"/>
      <c r="I234" s="114" t="str">
        <f>IF(Stock[[#This Row],[SỐ LƯỢNG MUA]]&gt;0,Stock[[#This Row],[GIÁ MUA]]*Stock[[#This Row],[SỐ LƯỢNG MUA]]*$D$11,"")</f>
        <v/>
      </c>
      <c r="J234" s="87"/>
      <c r="K234" s="88"/>
      <c r="L234" s="116" t="str">
        <f>IF(Stock[[#This Row],[SỐ LƯỢNG MUA]]&gt;0,Stock[[#This Row],[GIÁ MUA]]*(1+Stock[[#This Row],[% TĂNG KỲ VỌNG_1]]),"")</f>
        <v/>
      </c>
      <c r="M234" s="89"/>
      <c r="N234" s="116" t="str">
        <f>IF(Stock[[#This Row],[SỐ LƯỢNG MUA]]&gt;0,Stock[[#This Row],[GIÁ MUA]]*(1+Stock[[#This Row],[% TĂNG KỲ VỌNG_2]]),"")</f>
        <v/>
      </c>
      <c r="O234" s="89"/>
      <c r="P234" s="116" t="str">
        <f>IF(Stock[[#This Row],[SỐ LƯỢNG MUA]]&gt;0,Stock[[#This Row],[GIÁ MUA]]*(1+Stock[[#This Row],[% GIẢM ĐỂ CẮT LỖ]]),"")</f>
        <v/>
      </c>
      <c r="Q234" s="104"/>
      <c r="R234" s="117" t="str">
        <f>IF(Stock[[#This Row],[CỔ TỨC TIỀN MẶT]]&gt;0,Stock[[#This Row],[CỔ TỨC TIỀN MẶT]]/(Stock[[#This Row],[GIÁ MUA]]*Stock[[#This Row],[SỐ LƯỢNG MUA]]),"")</f>
        <v/>
      </c>
      <c r="S234" s="104"/>
      <c r="T234" s="77"/>
      <c r="U234" s="95"/>
      <c r="V234" s="96"/>
      <c r="W234" s="125" t="str">
        <f>IF(Stock[[#This Row],[SỐ LƯỢNG BÁN]]&gt;0,Stock[[#This Row],[GIÁ BÁN]]*Stock[[#This Row],[SỐ LƯỢNG BÁN]]*$D$11+Stock[[#This Row],[GIÁ BÁN]]*Stock[[#This Row],[SỐ LƯỢNG BÁN]]*$D$12,"")</f>
        <v/>
      </c>
      <c r="X234" s="126">
        <f>Stock[[#This Row],[SỐ LƯỢNG MUA]]+Stock[[#This Row],[CỔ TỨC BẰNG CỔ PHIẾU]]-Stock[[#This Row],[SỐ LƯỢNG BÁN]]</f>
        <v>0</v>
      </c>
      <c r="Y2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 s="120">
        <f ca="1">IF(Stock[[#This Row],[NGÀY BÁN]]&gt;0,Stock[[#This Row],[NGÀY BÁN]]-Stock[[#This Row],[NGÀY MUA]]+1,IF(Stock[[#This Row],[NGÀY MUA]]=0,0,TODAY()-Stock[[#This Row],[NGÀY MUA]]+1))</f>
        <v>0</v>
      </c>
      <c r="AA234" s="121" t="str">
        <f>IFERROR(Stock[[#This Row],[CỔ TỨC TIỀN MẶT]]+Stock[[#This Row],[LÃI/(LỖ) TỪ BÁN CK
(auto-fill)]],"")</f>
        <v/>
      </c>
      <c r="AB2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 s="90"/>
      <c r="AE234" s="146" t="str">
        <f>IF(Stock[[#This Row],[TRẠNG THÁI
(auto-fill)]]="NẮM GIỮ",Stock[[#This Row],[GIÁ THỊ TRƯỜNG]]-Stock[[#This Row],[GIÁ MUA]],"")</f>
        <v/>
      </c>
      <c r="AF234" s="151" t="str">
        <f>IFERROR(Stock[[#This Row],[TĂNG/
(GIẢM )]]/Stock[[#This Row],[GIÁ MUA]],"")</f>
        <v/>
      </c>
      <c r="AG234" s="128" t="str">
        <f>IF(Stock[[#This Row],[GIÁ THỊ TRƯỜNG]]&gt;0,Stock[[#This Row],[GIÁ THỊ TRƯỜNG]]*Stock[[#This Row],[SỐ LƯỢNG CÒN LẠI
(auto-fill)]],"")</f>
        <v/>
      </c>
    </row>
    <row r="235" spans="2:33">
      <c r="B235" s="111" t="str">
        <f>IF(AND(Stock[[#This Row],[SỐ LƯỢNG MUA]]&gt;0,Stock[[#This Row],[SỐ LƯỢNG CÒN LẠI
(auto-fill)]]=0),"BÁN",
IF(AND(Stock[[#This Row],[SỐ LƯỢNG MUA]]&gt;0,Stock[[#This Row],[SỐ LƯỢNG CÒN LẠI
(auto-fill)]]&gt;0),"NẮM GIỮ",""))</f>
        <v/>
      </c>
      <c r="C235" s="110">
        <f t="shared" si="3"/>
        <v>222</v>
      </c>
      <c r="D235" s="77"/>
      <c r="E235" s="78"/>
      <c r="F235" s="170"/>
      <c r="G235" s="83"/>
      <c r="H235" s="84"/>
      <c r="I235" s="114" t="str">
        <f>IF(Stock[[#This Row],[SỐ LƯỢNG MUA]]&gt;0,Stock[[#This Row],[GIÁ MUA]]*Stock[[#This Row],[SỐ LƯỢNG MUA]]*$D$11,"")</f>
        <v/>
      </c>
      <c r="J235" s="87"/>
      <c r="K235" s="88"/>
      <c r="L235" s="116" t="str">
        <f>IF(Stock[[#This Row],[SỐ LƯỢNG MUA]]&gt;0,Stock[[#This Row],[GIÁ MUA]]*(1+Stock[[#This Row],[% TĂNG KỲ VỌNG_1]]),"")</f>
        <v/>
      </c>
      <c r="M235" s="89"/>
      <c r="N235" s="116" t="str">
        <f>IF(Stock[[#This Row],[SỐ LƯỢNG MUA]]&gt;0,Stock[[#This Row],[GIÁ MUA]]*(1+Stock[[#This Row],[% TĂNG KỲ VỌNG_2]]),"")</f>
        <v/>
      </c>
      <c r="O235" s="89"/>
      <c r="P235" s="116" t="str">
        <f>IF(Stock[[#This Row],[SỐ LƯỢNG MUA]]&gt;0,Stock[[#This Row],[GIÁ MUA]]*(1+Stock[[#This Row],[% GIẢM ĐỂ CẮT LỖ]]),"")</f>
        <v/>
      </c>
      <c r="Q235" s="104"/>
      <c r="R235" s="117" t="str">
        <f>IF(Stock[[#This Row],[CỔ TỨC TIỀN MẶT]]&gt;0,Stock[[#This Row],[CỔ TỨC TIỀN MẶT]]/(Stock[[#This Row],[GIÁ MUA]]*Stock[[#This Row],[SỐ LƯỢNG MUA]]),"")</f>
        <v/>
      </c>
      <c r="S235" s="104"/>
      <c r="T235" s="77"/>
      <c r="U235" s="95"/>
      <c r="V235" s="96"/>
      <c r="W235" s="125" t="str">
        <f>IF(Stock[[#This Row],[SỐ LƯỢNG BÁN]]&gt;0,Stock[[#This Row],[GIÁ BÁN]]*Stock[[#This Row],[SỐ LƯỢNG BÁN]]*$D$11+Stock[[#This Row],[GIÁ BÁN]]*Stock[[#This Row],[SỐ LƯỢNG BÁN]]*$D$12,"")</f>
        <v/>
      </c>
      <c r="X235" s="126">
        <f>Stock[[#This Row],[SỐ LƯỢNG MUA]]+Stock[[#This Row],[CỔ TỨC BẰNG CỔ PHIẾU]]-Stock[[#This Row],[SỐ LƯỢNG BÁN]]</f>
        <v>0</v>
      </c>
      <c r="Y2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 s="120">
        <f ca="1">IF(Stock[[#This Row],[NGÀY BÁN]]&gt;0,Stock[[#This Row],[NGÀY BÁN]]-Stock[[#This Row],[NGÀY MUA]]+1,IF(Stock[[#This Row],[NGÀY MUA]]=0,0,TODAY()-Stock[[#This Row],[NGÀY MUA]]+1))</f>
        <v>0</v>
      </c>
      <c r="AA235" s="121" t="str">
        <f>IFERROR(Stock[[#This Row],[CỔ TỨC TIỀN MẶT]]+Stock[[#This Row],[LÃI/(LỖ) TỪ BÁN CK
(auto-fill)]],"")</f>
        <v/>
      </c>
      <c r="AB2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 s="90"/>
      <c r="AE235" s="146" t="str">
        <f>IF(Stock[[#This Row],[TRẠNG THÁI
(auto-fill)]]="NẮM GIỮ",Stock[[#This Row],[GIÁ THỊ TRƯỜNG]]-Stock[[#This Row],[GIÁ MUA]],"")</f>
        <v/>
      </c>
      <c r="AF235" s="151" t="str">
        <f>IFERROR(Stock[[#This Row],[TĂNG/
(GIẢM )]]/Stock[[#This Row],[GIÁ MUA]],"")</f>
        <v/>
      </c>
      <c r="AG235" s="128" t="str">
        <f>IF(Stock[[#This Row],[GIÁ THỊ TRƯỜNG]]&gt;0,Stock[[#This Row],[GIÁ THỊ TRƯỜNG]]*Stock[[#This Row],[SỐ LƯỢNG CÒN LẠI
(auto-fill)]],"")</f>
        <v/>
      </c>
    </row>
    <row r="236" spans="2:33">
      <c r="B236" s="111" t="str">
        <f>IF(AND(Stock[[#This Row],[SỐ LƯỢNG MUA]]&gt;0,Stock[[#This Row],[SỐ LƯỢNG CÒN LẠI
(auto-fill)]]=0),"BÁN",
IF(AND(Stock[[#This Row],[SỐ LƯỢNG MUA]]&gt;0,Stock[[#This Row],[SỐ LƯỢNG CÒN LẠI
(auto-fill)]]&gt;0),"NẮM GIỮ",""))</f>
        <v/>
      </c>
      <c r="C236" s="110">
        <f t="shared" si="3"/>
        <v>223</v>
      </c>
      <c r="D236" s="77"/>
      <c r="E236" s="78"/>
      <c r="F236" s="170"/>
      <c r="G236" s="83"/>
      <c r="H236" s="84"/>
      <c r="I236" s="114" t="str">
        <f>IF(Stock[[#This Row],[SỐ LƯỢNG MUA]]&gt;0,Stock[[#This Row],[GIÁ MUA]]*Stock[[#This Row],[SỐ LƯỢNG MUA]]*$D$11,"")</f>
        <v/>
      </c>
      <c r="J236" s="87"/>
      <c r="K236" s="88"/>
      <c r="L236" s="116" t="str">
        <f>IF(Stock[[#This Row],[SỐ LƯỢNG MUA]]&gt;0,Stock[[#This Row],[GIÁ MUA]]*(1+Stock[[#This Row],[% TĂNG KỲ VỌNG_1]]),"")</f>
        <v/>
      </c>
      <c r="M236" s="89"/>
      <c r="N236" s="116" t="str">
        <f>IF(Stock[[#This Row],[SỐ LƯỢNG MUA]]&gt;0,Stock[[#This Row],[GIÁ MUA]]*(1+Stock[[#This Row],[% TĂNG KỲ VỌNG_2]]),"")</f>
        <v/>
      </c>
      <c r="O236" s="89"/>
      <c r="P236" s="116" t="str">
        <f>IF(Stock[[#This Row],[SỐ LƯỢNG MUA]]&gt;0,Stock[[#This Row],[GIÁ MUA]]*(1+Stock[[#This Row],[% GIẢM ĐỂ CẮT LỖ]]),"")</f>
        <v/>
      </c>
      <c r="Q236" s="104"/>
      <c r="R236" s="117" t="str">
        <f>IF(Stock[[#This Row],[CỔ TỨC TIỀN MẶT]]&gt;0,Stock[[#This Row],[CỔ TỨC TIỀN MẶT]]/(Stock[[#This Row],[GIÁ MUA]]*Stock[[#This Row],[SỐ LƯỢNG MUA]]),"")</f>
        <v/>
      </c>
      <c r="S236" s="104"/>
      <c r="T236" s="77"/>
      <c r="U236" s="95"/>
      <c r="V236" s="96"/>
      <c r="W236" s="125" t="str">
        <f>IF(Stock[[#This Row],[SỐ LƯỢNG BÁN]]&gt;0,Stock[[#This Row],[GIÁ BÁN]]*Stock[[#This Row],[SỐ LƯỢNG BÁN]]*$D$11+Stock[[#This Row],[GIÁ BÁN]]*Stock[[#This Row],[SỐ LƯỢNG BÁN]]*$D$12,"")</f>
        <v/>
      </c>
      <c r="X236" s="126">
        <f>Stock[[#This Row],[SỐ LƯỢNG MUA]]+Stock[[#This Row],[CỔ TỨC BẰNG CỔ PHIẾU]]-Stock[[#This Row],[SỐ LƯỢNG BÁN]]</f>
        <v>0</v>
      </c>
      <c r="Y2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 s="120">
        <f ca="1">IF(Stock[[#This Row],[NGÀY BÁN]]&gt;0,Stock[[#This Row],[NGÀY BÁN]]-Stock[[#This Row],[NGÀY MUA]]+1,IF(Stock[[#This Row],[NGÀY MUA]]=0,0,TODAY()-Stock[[#This Row],[NGÀY MUA]]+1))</f>
        <v>0</v>
      </c>
      <c r="AA236" s="121" t="str">
        <f>IFERROR(Stock[[#This Row],[CỔ TỨC TIỀN MẶT]]+Stock[[#This Row],[LÃI/(LỖ) TỪ BÁN CK
(auto-fill)]],"")</f>
        <v/>
      </c>
      <c r="AB2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 s="90"/>
      <c r="AE236" s="146" t="str">
        <f>IF(Stock[[#This Row],[TRẠNG THÁI
(auto-fill)]]="NẮM GIỮ",Stock[[#This Row],[GIÁ THỊ TRƯỜNG]]-Stock[[#This Row],[GIÁ MUA]],"")</f>
        <v/>
      </c>
      <c r="AF236" s="151" t="str">
        <f>IFERROR(Stock[[#This Row],[TĂNG/
(GIẢM )]]/Stock[[#This Row],[GIÁ MUA]],"")</f>
        <v/>
      </c>
      <c r="AG236" s="128" t="str">
        <f>IF(Stock[[#This Row],[GIÁ THỊ TRƯỜNG]]&gt;0,Stock[[#This Row],[GIÁ THỊ TRƯỜNG]]*Stock[[#This Row],[SỐ LƯỢNG CÒN LẠI
(auto-fill)]],"")</f>
        <v/>
      </c>
    </row>
    <row r="237" spans="2:33">
      <c r="B237" s="111" t="str">
        <f>IF(AND(Stock[[#This Row],[SỐ LƯỢNG MUA]]&gt;0,Stock[[#This Row],[SỐ LƯỢNG CÒN LẠI
(auto-fill)]]=0),"BÁN",
IF(AND(Stock[[#This Row],[SỐ LƯỢNG MUA]]&gt;0,Stock[[#This Row],[SỐ LƯỢNG CÒN LẠI
(auto-fill)]]&gt;0),"NẮM GIỮ",""))</f>
        <v/>
      </c>
      <c r="C237" s="110">
        <f t="shared" si="3"/>
        <v>224</v>
      </c>
      <c r="D237" s="77"/>
      <c r="E237" s="78"/>
      <c r="F237" s="170"/>
      <c r="G237" s="83"/>
      <c r="H237" s="84"/>
      <c r="I237" s="114" t="str">
        <f>IF(Stock[[#This Row],[SỐ LƯỢNG MUA]]&gt;0,Stock[[#This Row],[GIÁ MUA]]*Stock[[#This Row],[SỐ LƯỢNG MUA]]*$D$11,"")</f>
        <v/>
      </c>
      <c r="J237" s="87"/>
      <c r="K237" s="88"/>
      <c r="L237" s="116" t="str">
        <f>IF(Stock[[#This Row],[SỐ LƯỢNG MUA]]&gt;0,Stock[[#This Row],[GIÁ MUA]]*(1+Stock[[#This Row],[% TĂNG KỲ VỌNG_1]]),"")</f>
        <v/>
      </c>
      <c r="M237" s="89"/>
      <c r="N237" s="116" t="str">
        <f>IF(Stock[[#This Row],[SỐ LƯỢNG MUA]]&gt;0,Stock[[#This Row],[GIÁ MUA]]*(1+Stock[[#This Row],[% TĂNG KỲ VỌNG_2]]),"")</f>
        <v/>
      </c>
      <c r="O237" s="89"/>
      <c r="P237" s="116" t="str">
        <f>IF(Stock[[#This Row],[SỐ LƯỢNG MUA]]&gt;0,Stock[[#This Row],[GIÁ MUA]]*(1+Stock[[#This Row],[% GIẢM ĐỂ CẮT LỖ]]),"")</f>
        <v/>
      </c>
      <c r="Q237" s="104"/>
      <c r="R237" s="117" t="str">
        <f>IF(Stock[[#This Row],[CỔ TỨC TIỀN MẶT]]&gt;0,Stock[[#This Row],[CỔ TỨC TIỀN MẶT]]/(Stock[[#This Row],[GIÁ MUA]]*Stock[[#This Row],[SỐ LƯỢNG MUA]]),"")</f>
        <v/>
      </c>
      <c r="S237" s="104"/>
      <c r="T237" s="77"/>
      <c r="U237" s="95"/>
      <c r="V237" s="96"/>
      <c r="W237" s="125" t="str">
        <f>IF(Stock[[#This Row],[SỐ LƯỢNG BÁN]]&gt;0,Stock[[#This Row],[GIÁ BÁN]]*Stock[[#This Row],[SỐ LƯỢNG BÁN]]*$D$11+Stock[[#This Row],[GIÁ BÁN]]*Stock[[#This Row],[SỐ LƯỢNG BÁN]]*$D$12,"")</f>
        <v/>
      </c>
      <c r="X237" s="126">
        <f>Stock[[#This Row],[SỐ LƯỢNG MUA]]+Stock[[#This Row],[CỔ TỨC BẰNG CỔ PHIẾU]]-Stock[[#This Row],[SỐ LƯỢNG BÁN]]</f>
        <v>0</v>
      </c>
      <c r="Y2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 s="120">
        <f ca="1">IF(Stock[[#This Row],[NGÀY BÁN]]&gt;0,Stock[[#This Row],[NGÀY BÁN]]-Stock[[#This Row],[NGÀY MUA]]+1,IF(Stock[[#This Row],[NGÀY MUA]]=0,0,TODAY()-Stock[[#This Row],[NGÀY MUA]]+1))</f>
        <v>0</v>
      </c>
      <c r="AA237" s="121" t="str">
        <f>IFERROR(Stock[[#This Row],[CỔ TỨC TIỀN MẶT]]+Stock[[#This Row],[LÃI/(LỖ) TỪ BÁN CK
(auto-fill)]],"")</f>
        <v/>
      </c>
      <c r="AB2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 s="90"/>
      <c r="AE237" s="146" t="str">
        <f>IF(Stock[[#This Row],[TRẠNG THÁI
(auto-fill)]]="NẮM GIỮ",Stock[[#This Row],[GIÁ THỊ TRƯỜNG]]-Stock[[#This Row],[GIÁ MUA]],"")</f>
        <v/>
      </c>
      <c r="AF237" s="151" t="str">
        <f>IFERROR(Stock[[#This Row],[TĂNG/
(GIẢM )]]/Stock[[#This Row],[GIÁ MUA]],"")</f>
        <v/>
      </c>
      <c r="AG237" s="128" t="str">
        <f>IF(Stock[[#This Row],[GIÁ THỊ TRƯỜNG]]&gt;0,Stock[[#This Row],[GIÁ THỊ TRƯỜNG]]*Stock[[#This Row],[SỐ LƯỢNG CÒN LẠI
(auto-fill)]],"")</f>
        <v/>
      </c>
    </row>
    <row r="238" spans="2:33">
      <c r="B238" s="111" t="str">
        <f>IF(AND(Stock[[#This Row],[SỐ LƯỢNG MUA]]&gt;0,Stock[[#This Row],[SỐ LƯỢNG CÒN LẠI
(auto-fill)]]=0),"BÁN",
IF(AND(Stock[[#This Row],[SỐ LƯỢNG MUA]]&gt;0,Stock[[#This Row],[SỐ LƯỢNG CÒN LẠI
(auto-fill)]]&gt;0),"NẮM GIỮ",""))</f>
        <v/>
      </c>
      <c r="C238" s="110">
        <f t="shared" si="3"/>
        <v>225</v>
      </c>
      <c r="D238" s="77"/>
      <c r="E238" s="78"/>
      <c r="F238" s="170"/>
      <c r="G238" s="83"/>
      <c r="H238" s="84"/>
      <c r="I238" s="114" t="str">
        <f>IF(Stock[[#This Row],[SỐ LƯỢNG MUA]]&gt;0,Stock[[#This Row],[GIÁ MUA]]*Stock[[#This Row],[SỐ LƯỢNG MUA]]*$D$11,"")</f>
        <v/>
      </c>
      <c r="J238" s="87"/>
      <c r="K238" s="88"/>
      <c r="L238" s="116" t="str">
        <f>IF(Stock[[#This Row],[SỐ LƯỢNG MUA]]&gt;0,Stock[[#This Row],[GIÁ MUA]]*(1+Stock[[#This Row],[% TĂNG KỲ VỌNG_1]]),"")</f>
        <v/>
      </c>
      <c r="M238" s="89"/>
      <c r="N238" s="116" t="str">
        <f>IF(Stock[[#This Row],[SỐ LƯỢNG MUA]]&gt;0,Stock[[#This Row],[GIÁ MUA]]*(1+Stock[[#This Row],[% TĂNG KỲ VỌNG_2]]),"")</f>
        <v/>
      </c>
      <c r="O238" s="89"/>
      <c r="P238" s="116" t="str">
        <f>IF(Stock[[#This Row],[SỐ LƯỢNG MUA]]&gt;0,Stock[[#This Row],[GIÁ MUA]]*(1+Stock[[#This Row],[% GIẢM ĐỂ CẮT LỖ]]),"")</f>
        <v/>
      </c>
      <c r="Q238" s="104"/>
      <c r="R238" s="117" t="str">
        <f>IF(Stock[[#This Row],[CỔ TỨC TIỀN MẶT]]&gt;0,Stock[[#This Row],[CỔ TỨC TIỀN MẶT]]/(Stock[[#This Row],[GIÁ MUA]]*Stock[[#This Row],[SỐ LƯỢNG MUA]]),"")</f>
        <v/>
      </c>
      <c r="S238" s="104"/>
      <c r="T238" s="77"/>
      <c r="U238" s="95"/>
      <c r="V238" s="96"/>
      <c r="W238" s="125" t="str">
        <f>IF(Stock[[#This Row],[SỐ LƯỢNG BÁN]]&gt;0,Stock[[#This Row],[GIÁ BÁN]]*Stock[[#This Row],[SỐ LƯỢNG BÁN]]*$D$11+Stock[[#This Row],[GIÁ BÁN]]*Stock[[#This Row],[SỐ LƯỢNG BÁN]]*$D$12,"")</f>
        <v/>
      </c>
      <c r="X238" s="126">
        <f>Stock[[#This Row],[SỐ LƯỢNG MUA]]+Stock[[#This Row],[CỔ TỨC BẰNG CỔ PHIẾU]]-Stock[[#This Row],[SỐ LƯỢNG BÁN]]</f>
        <v>0</v>
      </c>
      <c r="Y2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 s="120">
        <f ca="1">IF(Stock[[#This Row],[NGÀY BÁN]]&gt;0,Stock[[#This Row],[NGÀY BÁN]]-Stock[[#This Row],[NGÀY MUA]]+1,IF(Stock[[#This Row],[NGÀY MUA]]=0,0,TODAY()-Stock[[#This Row],[NGÀY MUA]]+1))</f>
        <v>0</v>
      </c>
      <c r="AA238" s="121" t="str">
        <f>IFERROR(Stock[[#This Row],[CỔ TỨC TIỀN MẶT]]+Stock[[#This Row],[LÃI/(LỖ) TỪ BÁN CK
(auto-fill)]],"")</f>
        <v/>
      </c>
      <c r="AB2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 s="90"/>
      <c r="AE238" s="146" t="str">
        <f>IF(Stock[[#This Row],[TRẠNG THÁI
(auto-fill)]]="NẮM GIỮ",Stock[[#This Row],[GIÁ THỊ TRƯỜNG]]-Stock[[#This Row],[GIÁ MUA]],"")</f>
        <v/>
      </c>
      <c r="AF238" s="151" t="str">
        <f>IFERROR(Stock[[#This Row],[TĂNG/
(GIẢM )]]/Stock[[#This Row],[GIÁ MUA]],"")</f>
        <v/>
      </c>
      <c r="AG238" s="128" t="str">
        <f>IF(Stock[[#This Row],[GIÁ THỊ TRƯỜNG]]&gt;0,Stock[[#This Row],[GIÁ THỊ TRƯỜNG]]*Stock[[#This Row],[SỐ LƯỢNG CÒN LẠI
(auto-fill)]],"")</f>
        <v/>
      </c>
    </row>
    <row r="239" spans="2:33">
      <c r="B239" s="111" t="str">
        <f>IF(AND(Stock[[#This Row],[SỐ LƯỢNG MUA]]&gt;0,Stock[[#This Row],[SỐ LƯỢNG CÒN LẠI
(auto-fill)]]=0),"BÁN",
IF(AND(Stock[[#This Row],[SỐ LƯỢNG MUA]]&gt;0,Stock[[#This Row],[SỐ LƯỢNG CÒN LẠI
(auto-fill)]]&gt;0),"NẮM GIỮ",""))</f>
        <v/>
      </c>
      <c r="C239" s="110">
        <f t="shared" si="3"/>
        <v>226</v>
      </c>
      <c r="D239" s="77"/>
      <c r="E239" s="78"/>
      <c r="F239" s="170"/>
      <c r="G239" s="83"/>
      <c r="H239" s="84"/>
      <c r="I239" s="114" t="str">
        <f>IF(Stock[[#This Row],[SỐ LƯỢNG MUA]]&gt;0,Stock[[#This Row],[GIÁ MUA]]*Stock[[#This Row],[SỐ LƯỢNG MUA]]*$D$11,"")</f>
        <v/>
      </c>
      <c r="J239" s="87"/>
      <c r="K239" s="88"/>
      <c r="L239" s="116" t="str">
        <f>IF(Stock[[#This Row],[SỐ LƯỢNG MUA]]&gt;0,Stock[[#This Row],[GIÁ MUA]]*(1+Stock[[#This Row],[% TĂNG KỲ VỌNG_1]]),"")</f>
        <v/>
      </c>
      <c r="M239" s="89"/>
      <c r="N239" s="116" t="str">
        <f>IF(Stock[[#This Row],[SỐ LƯỢNG MUA]]&gt;0,Stock[[#This Row],[GIÁ MUA]]*(1+Stock[[#This Row],[% TĂNG KỲ VỌNG_2]]),"")</f>
        <v/>
      </c>
      <c r="O239" s="89"/>
      <c r="P239" s="116" t="str">
        <f>IF(Stock[[#This Row],[SỐ LƯỢNG MUA]]&gt;0,Stock[[#This Row],[GIÁ MUA]]*(1+Stock[[#This Row],[% GIẢM ĐỂ CẮT LỖ]]),"")</f>
        <v/>
      </c>
      <c r="Q239" s="104"/>
      <c r="R239" s="117" t="str">
        <f>IF(Stock[[#This Row],[CỔ TỨC TIỀN MẶT]]&gt;0,Stock[[#This Row],[CỔ TỨC TIỀN MẶT]]/(Stock[[#This Row],[GIÁ MUA]]*Stock[[#This Row],[SỐ LƯỢNG MUA]]),"")</f>
        <v/>
      </c>
      <c r="S239" s="104"/>
      <c r="T239" s="77"/>
      <c r="U239" s="95"/>
      <c r="V239" s="96"/>
      <c r="W239" s="125" t="str">
        <f>IF(Stock[[#This Row],[SỐ LƯỢNG BÁN]]&gt;0,Stock[[#This Row],[GIÁ BÁN]]*Stock[[#This Row],[SỐ LƯỢNG BÁN]]*$D$11+Stock[[#This Row],[GIÁ BÁN]]*Stock[[#This Row],[SỐ LƯỢNG BÁN]]*$D$12,"")</f>
        <v/>
      </c>
      <c r="X239" s="126">
        <f>Stock[[#This Row],[SỐ LƯỢNG MUA]]+Stock[[#This Row],[CỔ TỨC BẰNG CỔ PHIẾU]]-Stock[[#This Row],[SỐ LƯỢNG BÁN]]</f>
        <v>0</v>
      </c>
      <c r="Y2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 s="120">
        <f ca="1">IF(Stock[[#This Row],[NGÀY BÁN]]&gt;0,Stock[[#This Row],[NGÀY BÁN]]-Stock[[#This Row],[NGÀY MUA]]+1,IF(Stock[[#This Row],[NGÀY MUA]]=0,0,TODAY()-Stock[[#This Row],[NGÀY MUA]]+1))</f>
        <v>0</v>
      </c>
      <c r="AA239" s="121" t="str">
        <f>IFERROR(Stock[[#This Row],[CỔ TỨC TIỀN MẶT]]+Stock[[#This Row],[LÃI/(LỖ) TỪ BÁN CK
(auto-fill)]],"")</f>
        <v/>
      </c>
      <c r="AB2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 s="90"/>
      <c r="AE239" s="146" t="str">
        <f>IF(Stock[[#This Row],[TRẠNG THÁI
(auto-fill)]]="NẮM GIỮ",Stock[[#This Row],[GIÁ THỊ TRƯỜNG]]-Stock[[#This Row],[GIÁ MUA]],"")</f>
        <v/>
      </c>
      <c r="AF239" s="151" t="str">
        <f>IFERROR(Stock[[#This Row],[TĂNG/
(GIẢM )]]/Stock[[#This Row],[GIÁ MUA]],"")</f>
        <v/>
      </c>
      <c r="AG239" s="128" t="str">
        <f>IF(Stock[[#This Row],[GIÁ THỊ TRƯỜNG]]&gt;0,Stock[[#This Row],[GIÁ THỊ TRƯỜNG]]*Stock[[#This Row],[SỐ LƯỢNG CÒN LẠI
(auto-fill)]],"")</f>
        <v/>
      </c>
    </row>
    <row r="240" spans="2:33">
      <c r="B240" s="111" t="str">
        <f>IF(AND(Stock[[#This Row],[SỐ LƯỢNG MUA]]&gt;0,Stock[[#This Row],[SỐ LƯỢNG CÒN LẠI
(auto-fill)]]=0),"BÁN",
IF(AND(Stock[[#This Row],[SỐ LƯỢNG MUA]]&gt;0,Stock[[#This Row],[SỐ LƯỢNG CÒN LẠI
(auto-fill)]]&gt;0),"NẮM GIỮ",""))</f>
        <v/>
      </c>
      <c r="C240" s="110">
        <f t="shared" si="3"/>
        <v>227</v>
      </c>
      <c r="D240" s="77"/>
      <c r="E240" s="78"/>
      <c r="F240" s="170"/>
      <c r="G240" s="83"/>
      <c r="H240" s="84"/>
      <c r="I240" s="114" t="str">
        <f>IF(Stock[[#This Row],[SỐ LƯỢNG MUA]]&gt;0,Stock[[#This Row],[GIÁ MUA]]*Stock[[#This Row],[SỐ LƯỢNG MUA]]*$D$11,"")</f>
        <v/>
      </c>
      <c r="J240" s="87"/>
      <c r="K240" s="88"/>
      <c r="L240" s="116" t="str">
        <f>IF(Stock[[#This Row],[SỐ LƯỢNG MUA]]&gt;0,Stock[[#This Row],[GIÁ MUA]]*(1+Stock[[#This Row],[% TĂNG KỲ VỌNG_1]]),"")</f>
        <v/>
      </c>
      <c r="M240" s="89"/>
      <c r="N240" s="116" t="str">
        <f>IF(Stock[[#This Row],[SỐ LƯỢNG MUA]]&gt;0,Stock[[#This Row],[GIÁ MUA]]*(1+Stock[[#This Row],[% TĂNG KỲ VỌNG_2]]),"")</f>
        <v/>
      </c>
      <c r="O240" s="89"/>
      <c r="P240" s="116" t="str">
        <f>IF(Stock[[#This Row],[SỐ LƯỢNG MUA]]&gt;0,Stock[[#This Row],[GIÁ MUA]]*(1+Stock[[#This Row],[% GIẢM ĐỂ CẮT LỖ]]),"")</f>
        <v/>
      </c>
      <c r="Q240" s="104"/>
      <c r="R240" s="117" t="str">
        <f>IF(Stock[[#This Row],[CỔ TỨC TIỀN MẶT]]&gt;0,Stock[[#This Row],[CỔ TỨC TIỀN MẶT]]/(Stock[[#This Row],[GIÁ MUA]]*Stock[[#This Row],[SỐ LƯỢNG MUA]]),"")</f>
        <v/>
      </c>
      <c r="S240" s="104"/>
      <c r="T240" s="77"/>
      <c r="U240" s="95"/>
      <c r="V240" s="96"/>
      <c r="W240" s="125" t="str">
        <f>IF(Stock[[#This Row],[SỐ LƯỢNG BÁN]]&gt;0,Stock[[#This Row],[GIÁ BÁN]]*Stock[[#This Row],[SỐ LƯỢNG BÁN]]*$D$11+Stock[[#This Row],[GIÁ BÁN]]*Stock[[#This Row],[SỐ LƯỢNG BÁN]]*$D$12,"")</f>
        <v/>
      </c>
      <c r="X240" s="126">
        <f>Stock[[#This Row],[SỐ LƯỢNG MUA]]+Stock[[#This Row],[CỔ TỨC BẰNG CỔ PHIẾU]]-Stock[[#This Row],[SỐ LƯỢNG BÁN]]</f>
        <v>0</v>
      </c>
      <c r="Y2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 s="120">
        <f ca="1">IF(Stock[[#This Row],[NGÀY BÁN]]&gt;0,Stock[[#This Row],[NGÀY BÁN]]-Stock[[#This Row],[NGÀY MUA]]+1,IF(Stock[[#This Row],[NGÀY MUA]]=0,0,TODAY()-Stock[[#This Row],[NGÀY MUA]]+1))</f>
        <v>0</v>
      </c>
      <c r="AA240" s="121" t="str">
        <f>IFERROR(Stock[[#This Row],[CỔ TỨC TIỀN MẶT]]+Stock[[#This Row],[LÃI/(LỖ) TỪ BÁN CK
(auto-fill)]],"")</f>
        <v/>
      </c>
      <c r="AB2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 s="90"/>
      <c r="AE240" s="146" t="str">
        <f>IF(Stock[[#This Row],[TRẠNG THÁI
(auto-fill)]]="NẮM GIỮ",Stock[[#This Row],[GIÁ THỊ TRƯỜNG]]-Stock[[#This Row],[GIÁ MUA]],"")</f>
        <v/>
      </c>
      <c r="AF240" s="151" t="str">
        <f>IFERROR(Stock[[#This Row],[TĂNG/
(GIẢM )]]/Stock[[#This Row],[GIÁ MUA]],"")</f>
        <v/>
      </c>
      <c r="AG240" s="128" t="str">
        <f>IF(Stock[[#This Row],[GIÁ THỊ TRƯỜNG]]&gt;0,Stock[[#This Row],[GIÁ THỊ TRƯỜNG]]*Stock[[#This Row],[SỐ LƯỢNG CÒN LẠI
(auto-fill)]],"")</f>
        <v/>
      </c>
    </row>
    <row r="241" spans="2:33">
      <c r="B241" s="111" t="str">
        <f>IF(AND(Stock[[#This Row],[SỐ LƯỢNG MUA]]&gt;0,Stock[[#This Row],[SỐ LƯỢNG CÒN LẠI
(auto-fill)]]=0),"BÁN",
IF(AND(Stock[[#This Row],[SỐ LƯỢNG MUA]]&gt;0,Stock[[#This Row],[SỐ LƯỢNG CÒN LẠI
(auto-fill)]]&gt;0),"NẮM GIỮ",""))</f>
        <v/>
      </c>
      <c r="C241" s="110">
        <f t="shared" si="3"/>
        <v>228</v>
      </c>
      <c r="D241" s="77"/>
      <c r="E241" s="78"/>
      <c r="F241" s="170"/>
      <c r="G241" s="83"/>
      <c r="H241" s="84"/>
      <c r="I241" s="114" t="str">
        <f>IF(Stock[[#This Row],[SỐ LƯỢNG MUA]]&gt;0,Stock[[#This Row],[GIÁ MUA]]*Stock[[#This Row],[SỐ LƯỢNG MUA]]*$D$11,"")</f>
        <v/>
      </c>
      <c r="J241" s="87"/>
      <c r="K241" s="88"/>
      <c r="L241" s="116" t="str">
        <f>IF(Stock[[#This Row],[SỐ LƯỢNG MUA]]&gt;0,Stock[[#This Row],[GIÁ MUA]]*(1+Stock[[#This Row],[% TĂNG KỲ VỌNG_1]]),"")</f>
        <v/>
      </c>
      <c r="M241" s="89"/>
      <c r="N241" s="116" t="str">
        <f>IF(Stock[[#This Row],[SỐ LƯỢNG MUA]]&gt;0,Stock[[#This Row],[GIÁ MUA]]*(1+Stock[[#This Row],[% TĂNG KỲ VỌNG_2]]),"")</f>
        <v/>
      </c>
      <c r="O241" s="89"/>
      <c r="P241" s="116" t="str">
        <f>IF(Stock[[#This Row],[SỐ LƯỢNG MUA]]&gt;0,Stock[[#This Row],[GIÁ MUA]]*(1+Stock[[#This Row],[% GIẢM ĐỂ CẮT LỖ]]),"")</f>
        <v/>
      </c>
      <c r="Q241" s="104"/>
      <c r="R241" s="117" t="str">
        <f>IF(Stock[[#This Row],[CỔ TỨC TIỀN MẶT]]&gt;0,Stock[[#This Row],[CỔ TỨC TIỀN MẶT]]/(Stock[[#This Row],[GIÁ MUA]]*Stock[[#This Row],[SỐ LƯỢNG MUA]]),"")</f>
        <v/>
      </c>
      <c r="S241" s="104"/>
      <c r="T241" s="77"/>
      <c r="U241" s="95"/>
      <c r="V241" s="96"/>
      <c r="W241" s="125" t="str">
        <f>IF(Stock[[#This Row],[SỐ LƯỢNG BÁN]]&gt;0,Stock[[#This Row],[GIÁ BÁN]]*Stock[[#This Row],[SỐ LƯỢNG BÁN]]*$D$11+Stock[[#This Row],[GIÁ BÁN]]*Stock[[#This Row],[SỐ LƯỢNG BÁN]]*$D$12,"")</f>
        <v/>
      </c>
      <c r="X241" s="126">
        <f>Stock[[#This Row],[SỐ LƯỢNG MUA]]+Stock[[#This Row],[CỔ TỨC BẰNG CỔ PHIẾU]]-Stock[[#This Row],[SỐ LƯỢNG BÁN]]</f>
        <v>0</v>
      </c>
      <c r="Y2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 s="120">
        <f ca="1">IF(Stock[[#This Row],[NGÀY BÁN]]&gt;0,Stock[[#This Row],[NGÀY BÁN]]-Stock[[#This Row],[NGÀY MUA]]+1,IF(Stock[[#This Row],[NGÀY MUA]]=0,0,TODAY()-Stock[[#This Row],[NGÀY MUA]]+1))</f>
        <v>0</v>
      </c>
      <c r="AA241" s="121" t="str">
        <f>IFERROR(Stock[[#This Row],[CỔ TỨC TIỀN MẶT]]+Stock[[#This Row],[LÃI/(LỖ) TỪ BÁN CK
(auto-fill)]],"")</f>
        <v/>
      </c>
      <c r="AB2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 s="90"/>
      <c r="AE241" s="146" t="str">
        <f>IF(Stock[[#This Row],[TRẠNG THÁI
(auto-fill)]]="NẮM GIỮ",Stock[[#This Row],[GIÁ THỊ TRƯỜNG]]-Stock[[#This Row],[GIÁ MUA]],"")</f>
        <v/>
      </c>
      <c r="AF241" s="151" t="str">
        <f>IFERROR(Stock[[#This Row],[TĂNG/
(GIẢM )]]/Stock[[#This Row],[GIÁ MUA]],"")</f>
        <v/>
      </c>
      <c r="AG241" s="128" t="str">
        <f>IF(Stock[[#This Row],[GIÁ THỊ TRƯỜNG]]&gt;0,Stock[[#This Row],[GIÁ THỊ TRƯỜNG]]*Stock[[#This Row],[SỐ LƯỢNG CÒN LẠI
(auto-fill)]],"")</f>
        <v/>
      </c>
    </row>
    <row r="242" spans="2:33">
      <c r="B242" s="111" t="str">
        <f>IF(AND(Stock[[#This Row],[SỐ LƯỢNG MUA]]&gt;0,Stock[[#This Row],[SỐ LƯỢNG CÒN LẠI
(auto-fill)]]=0),"BÁN",
IF(AND(Stock[[#This Row],[SỐ LƯỢNG MUA]]&gt;0,Stock[[#This Row],[SỐ LƯỢNG CÒN LẠI
(auto-fill)]]&gt;0),"NẮM GIỮ",""))</f>
        <v/>
      </c>
      <c r="C242" s="110">
        <f t="shared" si="3"/>
        <v>229</v>
      </c>
      <c r="D242" s="77"/>
      <c r="E242" s="78"/>
      <c r="F242" s="170"/>
      <c r="G242" s="83"/>
      <c r="H242" s="84"/>
      <c r="I242" s="114" t="str">
        <f>IF(Stock[[#This Row],[SỐ LƯỢNG MUA]]&gt;0,Stock[[#This Row],[GIÁ MUA]]*Stock[[#This Row],[SỐ LƯỢNG MUA]]*$D$11,"")</f>
        <v/>
      </c>
      <c r="J242" s="87"/>
      <c r="K242" s="88"/>
      <c r="L242" s="116" t="str">
        <f>IF(Stock[[#This Row],[SỐ LƯỢNG MUA]]&gt;0,Stock[[#This Row],[GIÁ MUA]]*(1+Stock[[#This Row],[% TĂNG KỲ VỌNG_1]]),"")</f>
        <v/>
      </c>
      <c r="M242" s="89"/>
      <c r="N242" s="116" t="str">
        <f>IF(Stock[[#This Row],[SỐ LƯỢNG MUA]]&gt;0,Stock[[#This Row],[GIÁ MUA]]*(1+Stock[[#This Row],[% TĂNG KỲ VỌNG_2]]),"")</f>
        <v/>
      </c>
      <c r="O242" s="89"/>
      <c r="P242" s="116" t="str">
        <f>IF(Stock[[#This Row],[SỐ LƯỢNG MUA]]&gt;0,Stock[[#This Row],[GIÁ MUA]]*(1+Stock[[#This Row],[% GIẢM ĐỂ CẮT LỖ]]),"")</f>
        <v/>
      </c>
      <c r="Q242" s="104"/>
      <c r="R242" s="117" t="str">
        <f>IF(Stock[[#This Row],[CỔ TỨC TIỀN MẶT]]&gt;0,Stock[[#This Row],[CỔ TỨC TIỀN MẶT]]/(Stock[[#This Row],[GIÁ MUA]]*Stock[[#This Row],[SỐ LƯỢNG MUA]]),"")</f>
        <v/>
      </c>
      <c r="S242" s="104"/>
      <c r="T242" s="77"/>
      <c r="U242" s="95"/>
      <c r="V242" s="96"/>
      <c r="W242" s="125" t="str">
        <f>IF(Stock[[#This Row],[SỐ LƯỢNG BÁN]]&gt;0,Stock[[#This Row],[GIÁ BÁN]]*Stock[[#This Row],[SỐ LƯỢNG BÁN]]*$D$11+Stock[[#This Row],[GIÁ BÁN]]*Stock[[#This Row],[SỐ LƯỢNG BÁN]]*$D$12,"")</f>
        <v/>
      </c>
      <c r="X242" s="126">
        <f>Stock[[#This Row],[SỐ LƯỢNG MUA]]+Stock[[#This Row],[CỔ TỨC BẰNG CỔ PHIẾU]]-Stock[[#This Row],[SỐ LƯỢNG BÁN]]</f>
        <v>0</v>
      </c>
      <c r="Y2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 s="120">
        <f ca="1">IF(Stock[[#This Row],[NGÀY BÁN]]&gt;0,Stock[[#This Row],[NGÀY BÁN]]-Stock[[#This Row],[NGÀY MUA]]+1,IF(Stock[[#This Row],[NGÀY MUA]]=0,0,TODAY()-Stock[[#This Row],[NGÀY MUA]]+1))</f>
        <v>0</v>
      </c>
      <c r="AA242" s="121" t="str">
        <f>IFERROR(Stock[[#This Row],[CỔ TỨC TIỀN MẶT]]+Stock[[#This Row],[LÃI/(LỖ) TỪ BÁN CK
(auto-fill)]],"")</f>
        <v/>
      </c>
      <c r="AB2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 s="90"/>
      <c r="AE242" s="146" t="str">
        <f>IF(Stock[[#This Row],[TRẠNG THÁI
(auto-fill)]]="NẮM GIỮ",Stock[[#This Row],[GIÁ THỊ TRƯỜNG]]-Stock[[#This Row],[GIÁ MUA]],"")</f>
        <v/>
      </c>
      <c r="AF242" s="151" t="str">
        <f>IFERROR(Stock[[#This Row],[TĂNG/
(GIẢM )]]/Stock[[#This Row],[GIÁ MUA]],"")</f>
        <v/>
      </c>
      <c r="AG242" s="128" t="str">
        <f>IF(Stock[[#This Row],[GIÁ THỊ TRƯỜNG]]&gt;0,Stock[[#This Row],[GIÁ THỊ TRƯỜNG]]*Stock[[#This Row],[SỐ LƯỢNG CÒN LẠI
(auto-fill)]],"")</f>
        <v/>
      </c>
    </row>
    <row r="243" spans="2:33">
      <c r="B243" s="111" t="str">
        <f>IF(AND(Stock[[#This Row],[SỐ LƯỢNG MUA]]&gt;0,Stock[[#This Row],[SỐ LƯỢNG CÒN LẠI
(auto-fill)]]=0),"BÁN",
IF(AND(Stock[[#This Row],[SỐ LƯỢNG MUA]]&gt;0,Stock[[#This Row],[SỐ LƯỢNG CÒN LẠI
(auto-fill)]]&gt;0),"NẮM GIỮ",""))</f>
        <v/>
      </c>
      <c r="C243" s="110">
        <f t="shared" si="3"/>
        <v>230</v>
      </c>
      <c r="D243" s="77"/>
      <c r="E243" s="78"/>
      <c r="F243" s="170"/>
      <c r="G243" s="83"/>
      <c r="H243" s="84"/>
      <c r="I243" s="114" t="str">
        <f>IF(Stock[[#This Row],[SỐ LƯỢNG MUA]]&gt;0,Stock[[#This Row],[GIÁ MUA]]*Stock[[#This Row],[SỐ LƯỢNG MUA]]*$D$11,"")</f>
        <v/>
      </c>
      <c r="J243" s="87"/>
      <c r="K243" s="88"/>
      <c r="L243" s="116" t="str">
        <f>IF(Stock[[#This Row],[SỐ LƯỢNG MUA]]&gt;0,Stock[[#This Row],[GIÁ MUA]]*(1+Stock[[#This Row],[% TĂNG KỲ VỌNG_1]]),"")</f>
        <v/>
      </c>
      <c r="M243" s="89"/>
      <c r="N243" s="116" t="str">
        <f>IF(Stock[[#This Row],[SỐ LƯỢNG MUA]]&gt;0,Stock[[#This Row],[GIÁ MUA]]*(1+Stock[[#This Row],[% TĂNG KỲ VỌNG_2]]),"")</f>
        <v/>
      </c>
      <c r="O243" s="89"/>
      <c r="P243" s="116" t="str">
        <f>IF(Stock[[#This Row],[SỐ LƯỢNG MUA]]&gt;0,Stock[[#This Row],[GIÁ MUA]]*(1+Stock[[#This Row],[% GIẢM ĐỂ CẮT LỖ]]),"")</f>
        <v/>
      </c>
      <c r="Q243" s="104"/>
      <c r="R243" s="117" t="str">
        <f>IF(Stock[[#This Row],[CỔ TỨC TIỀN MẶT]]&gt;0,Stock[[#This Row],[CỔ TỨC TIỀN MẶT]]/(Stock[[#This Row],[GIÁ MUA]]*Stock[[#This Row],[SỐ LƯỢNG MUA]]),"")</f>
        <v/>
      </c>
      <c r="S243" s="104"/>
      <c r="T243" s="77"/>
      <c r="U243" s="95"/>
      <c r="V243" s="96"/>
      <c r="W243" s="125" t="str">
        <f>IF(Stock[[#This Row],[SỐ LƯỢNG BÁN]]&gt;0,Stock[[#This Row],[GIÁ BÁN]]*Stock[[#This Row],[SỐ LƯỢNG BÁN]]*$D$11+Stock[[#This Row],[GIÁ BÁN]]*Stock[[#This Row],[SỐ LƯỢNG BÁN]]*$D$12,"")</f>
        <v/>
      </c>
      <c r="X243" s="126">
        <f>Stock[[#This Row],[SỐ LƯỢNG MUA]]+Stock[[#This Row],[CỔ TỨC BẰNG CỔ PHIẾU]]-Stock[[#This Row],[SỐ LƯỢNG BÁN]]</f>
        <v>0</v>
      </c>
      <c r="Y2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 s="120">
        <f ca="1">IF(Stock[[#This Row],[NGÀY BÁN]]&gt;0,Stock[[#This Row],[NGÀY BÁN]]-Stock[[#This Row],[NGÀY MUA]]+1,IF(Stock[[#This Row],[NGÀY MUA]]=0,0,TODAY()-Stock[[#This Row],[NGÀY MUA]]+1))</f>
        <v>0</v>
      </c>
      <c r="AA243" s="121" t="str">
        <f>IFERROR(Stock[[#This Row],[CỔ TỨC TIỀN MẶT]]+Stock[[#This Row],[LÃI/(LỖ) TỪ BÁN CK
(auto-fill)]],"")</f>
        <v/>
      </c>
      <c r="AB2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 s="90"/>
      <c r="AE243" s="146" t="str">
        <f>IF(Stock[[#This Row],[TRẠNG THÁI
(auto-fill)]]="NẮM GIỮ",Stock[[#This Row],[GIÁ THỊ TRƯỜNG]]-Stock[[#This Row],[GIÁ MUA]],"")</f>
        <v/>
      </c>
      <c r="AF243" s="151" t="str">
        <f>IFERROR(Stock[[#This Row],[TĂNG/
(GIẢM )]]/Stock[[#This Row],[GIÁ MUA]],"")</f>
        <v/>
      </c>
      <c r="AG243" s="128" t="str">
        <f>IF(Stock[[#This Row],[GIÁ THỊ TRƯỜNG]]&gt;0,Stock[[#This Row],[GIÁ THỊ TRƯỜNG]]*Stock[[#This Row],[SỐ LƯỢNG CÒN LẠI
(auto-fill)]],"")</f>
        <v/>
      </c>
    </row>
    <row r="244" spans="2:33">
      <c r="B244" s="111" t="str">
        <f>IF(AND(Stock[[#This Row],[SỐ LƯỢNG MUA]]&gt;0,Stock[[#This Row],[SỐ LƯỢNG CÒN LẠI
(auto-fill)]]=0),"BÁN",
IF(AND(Stock[[#This Row],[SỐ LƯỢNG MUA]]&gt;0,Stock[[#This Row],[SỐ LƯỢNG CÒN LẠI
(auto-fill)]]&gt;0),"NẮM GIỮ",""))</f>
        <v/>
      </c>
      <c r="C244" s="110">
        <f t="shared" si="3"/>
        <v>231</v>
      </c>
      <c r="D244" s="77"/>
      <c r="E244" s="78"/>
      <c r="F244" s="170"/>
      <c r="G244" s="83"/>
      <c r="H244" s="84"/>
      <c r="I244" s="114" t="str">
        <f>IF(Stock[[#This Row],[SỐ LƯỢNG MUA]]&gt;0,Stock[[#This Row],[GIÁ MUA]]*Stock[[#This Row],[SỐ LƯỢNG MUA]]*$D$11,"")</f>
        <v/>
      </c>
      <c r="J244" s="87"/>
      <c r="K244" s="88"/>
      <c r="L244" s="116" t="str">
        <f>IF(Stock[[#This Row],[SỐ LƯỢNG MUA]]&gt;0,Stock[[#This Row],[GIÁ MUA]]*(1+Stock[[#This Row],[% TĂNG KỲ VỌNG_1]]),"")</f>
        <v/>
      </c>
      <c r="M244" s="89"/>
      <c r="N244" s="116" t="str">
        <f>IF(Stock[[#This Row],[SỐ LƯỢNG MUA]]&gt;0,Stock[[#This Row],[GIÁ MUA]]*(1+Stock[[#This Row],[% TĂNG KỲ VỌNG_2]]),"")</f>
        <v/>
      </c>
      <c r="O244" s="89"/>
      <c r="P244" s="116" t="str">
        <f>IF(Stock[[#This Row],[SỐ LƯỢNG MUA]]&gt;0,Stock[[#This Row],[GIÁ MUA]]*(1+Stock[[#This Row],[% GIẢM ĐỂ CẮT LỖ]]),"")</f>
        <v/>
      </c>
      <c r="Q244" s="104"/>
      <c r="R244" s="117" t="str">
        <f>IF(Stock[[#This Row],[CỔ TỨC TIỀN MẶT]]&gt;0,Stock[[#This Row],[CỔ TỨC TIỀN MẶT]]/(Stock[[#This Row],[GIÁ MUA]]*Stock[[#This Row],[SỐ LƯỢNG MUA]]),"")</f>
        <v/>
      </c>
      <c r="S244" s="104"/>
      <c r="T244" s="77"/>
      <c r="U244" s="95"/>
      <c r="V244" s="96"/>
      <c r="W244" s="125" t="str">
        <f>IF(Stock[[#This Row],[SỐ LƯỢNG BÁN]]&gt;0,Stock[[#This Row],[GIÁ BÁN]]*Stock[[#This Row],[SỐ LƯỢNG BÁN]]*$D$11+Stock[[#This Row],[GIÁ BÁN]]*Stock[[#This Row],[SỐ LƯỢNG BÁN]]*$D$12,"")</f>
        <v/>
      </c>
      <c r="X244" s="126">
        <f>Stock[[#This Row],[SỐ LƯỢNG MUA]]+Stock[[#This Row],[CỔ TỨC BẰNG CỔ PHIẾU]]-Stock[[#This Row],[SỐ LƯỢNG BÁN]]</f>
        <v>0</v>
      </c>
      <c r="Y2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 s="120">
        <f ca="1">IF(Stock[[#This Row],[NGÀY BÁN]]&gt;0,Stock[[#This Row],[NGÀY BÁN]]-Stock[[#This Row],[NGÀY MUA]]+1,IF(Stock[[#This Row],[NGÀY MUA]]=0,0,TODAY()-Stock[[#This Row],[NGÀY MUA]]+1))</f>
        <v>0</v>
      </c>
      <c r="AA244" s="121" t="str">
        <f>IFERROR(Stock[[#This Row],[CỔ TỨC TIỀN MẶT]]+Stock[[#This Row],[LÃI/(LỖ) TỪ BÁN CK
(auto-fill)]],"")</f>
        <v/>
      </c>
      <c r="AB2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 s="90"/>
      <c r="AE244" s="146" t="str">
        <f>IF(Stock[[#This Row],[TRẠNG THÁI
(auto-fill)]]="NẮM GIỮ",Stock[[#This Row],[GIÁ THỊ TRƯỜNG]]-Stock[[#This Row],[GIÁ MUA]],"")</f>
        <v/>
      </c>
      <c r="AF244" s="151" t="str">
        <f>IFERROR(Stock[[#This Row],[TĂNG/
(GIẢM )]]/Stock[[#This Row],[GIÁ MUA]],"")</f>
        <v/>
      </c>
      <c r="AG244" s="128" t="str">
        <f>IF(Stock[[#This Row],[GIÁ THỊ TRƯỜNG]]&gt;0,Stock[[#This Row],[GIÁ THỊ TRƯỜNG]]*Stock[[#This Row],[SỐ LƯỢNG CÒN LẠI
(auto-fill)]],"")</f>
        <v/>
      </c>
    </row>
    <row r="245" spans="2:33">
      <c r="B245" s="111" t="str">
        <f>IF(AND(Stock[[#This Row],[SỐ LƯỢNG MUA]]&gt;0,Stock[[#This Row],[SỐ LƯỢNG CÒN LẠI
(auto-fill)]]=0),"BÁN",
IF(AND(Stock[[#This Row],[SỐ LƯỢNG MUA]]&gt;0,Stock[[#This Row],[SỐ LƯỢNG CÒN LẠI
(auto-fill)]]&gt;0),"NẮM GIỮ",""))</f>
        <v/>
      </c>
      <c r="C245" s="110">
        <f t="shared" si="3"/>
        <v>232</v>
      </c>
      <c r="D245" s="77"/>
      <c r="E245" s="78"/>
      <c r="F245" s="170"/>
      <c r="G245" s="83"/>
      <c r="H245" s="84"/>
      <c r="I245" s="114" t="str">
        <f>IF(Stock[[#This Row],[SỐ LƯỢNG MUA]]&gt;0,Stock[[#This Row],[GIÁ MUA]]*Stock[[#This Row],[SỐ LƯỢNG MUA]]*$D$11,"")</f>
        <v/>
      </c>
      <c r="J245" s="87"/>
      <c r="K245" s="88"/>
      <c r="L245" s="116" t="str">
        <f>IF(Stock[[#This Row],[SỐ LƯỢNG MUA]]&gt;0,Stock[[#This Row],[GIÁ MUA]]*(1+Stock[[#This Row],[% TĂNG KỲ VỌNG_1]]),"")</f>
        <v/>
      </c>
      <c r="M245" s="89"/>
      <c r="N245" s="116" t="str">
        <f>IF(Stock[[#This Row],[SỐ LƯỢNG MUA]]&gt;0,Stock[[#This Row],[GIÁ MUA]]*(1+Stock[[#This Row],[% TĂNG KỲ VỌNG_2]]),"")</f>
        <v/>
      </c>
      <c r="O245" s="89"/>
      <c r="P245" s="116" t="str">
        <f>IF(Stock[[#This Row],[SỐ LƯỢNG MUA]]&gt;0,Stock[[#This Row],[GIÁ MUA]]*(1+Stock[[#This Row],[% GIẢM ĐỂ CẮT LỖ]]),"")</f>
        <v/>
      </c>
      <c r="Q245" s="104"/>
      <c r="R245" s="117" t="str">
        <f>IF(Stock[[#This Row],[CỔ TỨC TIỀN MẶT]]&gt;0,Stock[[#This Row],[CỔ TỨC TIỀN MẶT]]/(Stock[[#This Row],[GIÁ MUA]]*Stock[[#This Row],[SỐ LƯỢNG MUA]]),"")</f>
        <v/>
      </c>
      <c r="S245" s="104"/>
      <c r="T245" s="77"/>
      <c r="U245" s="95"/>
      <c r="V245" s="96"/>
      <c r="W245" s="125" t="str">
        <f>IF(Stock[[#This Row],[SỐ LƯỢNG BÁN]]&gt;0,Stock[[#This Row],[GIÁ BÁN]]*Stock[[#This Row],[SỐ LƯỢNG BÁN]]*$D$11+Stock[[#This Row],[GIÁ BÁN]]*Stock[[#This Row],[SỐ LƯỢNG BÁN]]*$D$12,"")</f>
        <v/>
      </c>
      <c r="X245" s="126">
        <f>Stock[[#This Row],[SỐ LƯỢNG MUA]]+Stock[[#This Row],[CỔ TỨC BẰNG CỔ PHIẾU]]-Stock[[#This Row],[SỐ LƯỢNG BÁN]]</f>
        <v>0</v>
      </c>
      <c r="Y2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 s="120">
        <f ca="1">IF(Stock[[#This Row],[NGÀY BÁN]]&gt;0,Stock[[#This Row],[NGÀY BÁN]]-Stock[[#This Row],[NGÀY MUA]]+1,IF(Stock[[#This Row],[NGÀY MUA]]=0,0,TODAY()-Stock[[#This Row],[NGÀY MUA]]+1))</f>
        <v>0</v>
      </c>
      <c r="AA245" s="121" t="str">
        <f>IFERROR(Stock[[#This Row],[CỔ TỨC TIỀN MẶT]]+Stock[[#This Row],[LÃI/(LỖ) TỪ BÁN CK
(auto-fill)]],"")</f>
        <v/>
      </c>
      <c r="AB2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 s="90"/>
      <c r="AE245" s="146" t="str">
        <f>IF(Stock[[#This Row],[TRẠNG THÁI
(auto-fill)]]="NẮM GIỮ",Stock[[#This Row],[GIÁ THỊ TRƯỜNG]]-Stock[[#This Row],[GIÁ MUA]],"")</f>
        <v/>
      </c>
      <c r="AF245" s="151" t="str">
        <f>IFERROR(Stock[[#This Row],[TĂNG/
(GIẢM )]]/Stock[[#This Row],[GIÁ MUA]],"")</f>
        <v/>
      </c>
      <c r="AG245" s="128" t="str">
        <f>IF(Stock[[#This Row],[GIÁ THỊ TRƯỜNG]]&gt;0,Stock[[#This Row],[GIÁ THỊ TRƯỜNG]]*Stock[[#This Row],[SỐ LƯỢNG CÒN LẠI
(auto-fill)]],"")</f>
        <v/>
      </c>
    </row>
    <row r="246" spans="2:33">
      <c r="B246" s="111" t="str">
        <f>IF(AND(Stock[[#This Row],[SỐ LƯỢNG MUA]]&gt;0,Stock[[#This Row],[SỐ LƯỢNG CÒN LẠI
(auto-fill)]]=0),"BÁN",
IF(AND(Stock[[#This Row],[SỐ LƯỢNG MUA]]&gt;0,Stock[[#This Row],[SỐ LƯỢNG CÒN LẠI
(auto-fill)]]&gt;0),"NẮM GIỮ",""))</f>
        <v/>
      </c>
      <c r="C246" s="110">
        <f t="shared" si="3"/>
        <v>233</v>
      </c>
      <c r="D246" s="77"/>
      <c r="E246" s="78"/>
      <c r="F246" s="170"/>
      <c r="G246" s="83"/>
      <c r="H246" s="84"/>
      <c r="I246" s="114" t="str">
        <f>IF(Stock[[#This Row],[SỐ LƯỢNG MUA]]&gt;0,Stock[[#This Row],[GIÁ MUA]]*Stock[[#This Row],[SỐ LƯỢNG MUA]]*$D$11,"")</f>
        <v/>
      </c>
      <c r="J246" s="87"/>
      <c r="K246" s="88"/>
      <c r="L246" s="116" t="str">
        <f>IF(Stock[[#This Row],[SỐ LƯỢNG MUA]]&gt;0,Stock[[#This Row],[GIÁ MUA]]*(1+Stock[[#This Row],[% TĂNG KỲ VỌNG_1]]),"")</f>
        <v/>
      </c>
      <c r="M246" s="89"/>
      <c r="N246" s="116" t="str">
        <f>IF(Stock[[#This Row],[SỐ LƯỢNG MUA]]&gt;0,Stock[[#This Row],[GIÁ MUA]]*(1+Stock[[#This Row],[% TĂNG KỲ VỌNG_2]]),"")</f>
        <v/>
      </c>
      <c r="O246" s="89"/>
      <c r="P246" s="116" t="str">
        <f>IF(Stock[[#This Row],[SỐ LƯỢNG MUA]]&gt;0,Stock[[#This Row],[GIÁ MUA]]*(1+Stock[[#This Row],[% GIẢM ĐỂ CẮT LỖ]]),"")</f>
        <v/>
      </c>
      <c r="Q246" s="104"/>
      <c r="R246" s="117" t="str">
        <f>IF(Stock[[#This Row],[CỔ TỨC TIỀN MẶT]]&gt;0,Stock[[#This Row],[CỔ TỨC TIỀN MẶT]]/(Stock[[#This Row],[GIÁ MUA]]*Stock[[#This Row],[SỐ LƯỢNG MUA]]),"")</f>
        <v/>
      </c>
      <c r="S246" s="104"/>
      <c r="T246" s="77"/>
      <c r="U246" s="95"/>
      <c r="V246" s="96"/>
      <c r="W246" s="125" t="str">
        <f>IF(Stock[[#This Row],[SỐ LƯỢNG BÁN]]&gt;0,Stock[[#This Row],[GIÁ BÁN]]*Stock[[#This Row],[SỐ LƯỢNG BÁN]]*$D$11+Stock[[#This Row],[GIÁ BÁN]]*Stock[[#This Row],[SỐ LƯỢNG BÁN]]*$D$12,"")</f>
        <v/>
      </c>
      <c r="X246" s="126">
        <f>Stock[[#This Row],[SỐ LƯỢNG MUA]]+Stock[[#This Row],[CỔ TỨC BẰNG CỔ PHIẾU]]-Stock[[#This Row],[SỐ LƯỢNG BÁN]]</f>
        <v>0</v>
      </c>
      <c r="Y2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 s="120">
        <f ca="1">IF(Stock[[#This Row],[NGÀY BÁN]]&gt;0,Stock[[#This Row],[NGÀY BÁN]]-Stock[[#This Row],[NGÀY MUA]]+1,IF(Stock[[#This Row],[NGÀY MUA]]=0,0,TODAY()-Stock[[#This Row],[NGÀY MUA]]+1))</f>
        <v>0</v>
      </c>
      <c r="AA246" s="121" t="str">
        <f>IFERROR(Stock[[#This Row],[CỔ TỨC TIỀN MẶT]]+Stock[[#This Row],[LÃI/(LỖ) TỪ BÁN CK
(auto-fill)]],"")</f>
        <v/>
      </c>
      <c r="AB2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 s="90"/>
      <c r="AE246" s="146" t="str">
        <f>IF(Stock[[#This Row],[TRẠNG THÁI
(auto-fill)]]="NẮM GIỮ",Stock[[#This Row],[GIÁ THỊ TRƯỜNG]]-Stock[[#This Row],[GIÁ MUA]],"")</f>
        <v/>
      </c>
      <c r="AF246" s="151" t="str">
        <f>IFERROR(Stock[[#This Row],[TĂNG/
(GIẢM )]]/Stock[[#This Row],[GIÁ MUA]],"")</f>
        <v/>
      </c>
      <c r="AG246" s="128" t="str">
        <f>IF(Stock[[#This Row],[GIÁ THỊ TRƯỜNG]]&gt;0,Stock[[#This Row],[GIÁ THỊ TRƯỜNG]]*Stock[[#This Row],[SỐ LƯỢNG CÒN LẠI
(auto-fill)]],"")</f>
        <v/>
      </c>
    </row>
    <row r="247" spans="2:33">
      <c r="B247" s="111" t="str">
        <f>IF(AND(Stock[[#This Row],[SỐ LƯỢNG MUA]]&gt;0,Stock[[#This Row],[SỐ LƯỢNG CÒN LẠI
(auto-fill)]]=0),"BÁN",
IF(AND(Stock[[#This Row],[SỐ LƯỢNG MUA]]&gt;0,Stock[[#This Row],[SỐ LƯỢNG CÒN LẠI
(auto-fill)]]&gt;0),"NẮM GIỮ",""))</f>
        <v/>
      </c>
      <c r="C247" s="110">
        <f t="shared" si="3"/>
        <v>234</v>
      </c>
      <c r="D247" s="77"/>
      <c r="E247" s="78"/>
      <c r="F247" s="170"/>
      <c r="G247" s="83"/>
      <c r="H247" s="84"/>
      <c r="I247" s="114" t="str">
        <f>IF(Stock[[#This Row],[SỐ LƯỢNG MUA]]&gt;0,Stock[[#This Row],[GIÁ MUA]]*Stock[[#This Row],[SỐ LƯỢNG MUA]]*$D$11,"")</f>
        <v/>
      </c>
      <c r="J247" s="87"/>
      <c r="K247" s="88"/>
      <c r="L247" s="116" t="str">
        <f>IF(Stock[[#This Row],[SỐ LƯỢNG MUA]]&gt;0,Stock[[#This Row],[GIÁ MUA]]*(1+Stock[[#This Row],[% TĂNG KỲ VỌNG_1]]),"")</f>
        <v/>
      </c>
      <c r="M247" s="89"/>
      <c r="N247" s="116" t="str">
        <f>IF(Stock[[#This Row],[SỐ LƯỢNG MUA]]&gt;0,Stock[[#This Row],[GIÁ MUA]]*(1+Stock[[#This Row],[% TĂNG KỲ VỌNG_2]]),"")</f>
        <v/>
      </c>
      <c r="O247" s="89"/>
      <c r="P247" s="116" t="str">
        <f>IF(Stock[[#This Row],[SỐ LƯỢNG MUA]]&gt;0,Stock[[#This Row],[GIÁ MUA]]*(1+Stock[[#This Row],[% GIẢM ĐỂ CẮT LỖ]]),"")</f>
        <v/>
      </c>
      <c r="Q247" s="104"/>
      <c r="R247" s="117" t="str">
        <f>IF(Stock[[#This Row],[CỔ TỨC TIỀN MẶT]]&gt;0,Stock[[#This Row],[CỔ TỨC TIỀN MẶT]]/(Stock[[#This Row],[GIÁ MUA]]*Stock[[#This Row],[SỐ LƯỢNG MUA]]),"")</f>
        <v/>
      </c>
      <c r="S247" s="104"/>
      <c r="T247" s="77"/>
      <c r="U247" s="95"/>
      <c r="V247" s="96"/>
      <c r="W247" s="125" t="str">
        <f>IF(Stock[[#This Row],[SỐ LƯỢNG BÁN]]&gt;0,Stock[[#This Row],[GIÁ BÁN]]*Stock[[#This Row],[SỐ LƯỢNG BÁN]]*$D$11+Stock[[#This Row],[GIÁ BÁN]]*Stock[[#This Row],[SỐ LƯỢNG BÁN]]*$D$12,"")</f>
        <v/>
      </c>
      <c r="X247" s="126">
        <f>Stock[[#This Row],[SỐ LƯỢNG MUA]]+Stock[[#This Row],[CỔ TỨC BẰNG CỔ PHIẾU]]-Stock[[#This Row],[SỐ LƯỢNG BÁN]]</f>
        <v>0</v>
      </c>
      <c r="Y2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 s="120">
        <f ca="1">IF(Stock[[#This Row],[NGÀY BÁN]]&gt;0,Stock[[#This Row],[NGÀY BÁN]]-Stock[[#This Row],[NGÀY MUA]]+1,IF(Stock[[#This Row],[NGÀY MUA]]=0,0,TODAY()-Stock[[#This Row],[NGÀY MUA]]+1))</f>
        <v>0</v>
      </c>
      <c r="AA247" s="121" t="str">
        <f>IFERROR(Stock[[#This Row],[CỔ TỨC TIỀN MẶT]]+Stock[[#This Row],[LÃI/(LỖ) TỪ BÁN CK
(auto-fill)]],"")</f>
        <v/>
      </c>
      <c r="AB2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 s="90"/>
      <c r="AE247" s="146" t="str">
        <f>IF(Stock[[#This Row],[TRẠNG THÁI
(auto-fill)]]="NẮM GIỮ",Stock[[#This Row],[GIÁ THỊ TRƯỜNG]]-Stock[[#This Row],[GIÁ MUA]],"")</f>
        <v/>
      </c>
      <c r="AF247" s="151" t="str">
        <f>IFERROR(Stock[[#This Row],[TĂNG/
(GIẢM )]]/Stock[[#This Row],[GIÁ MUA]],"")</f>
        <v/>
      </c>
      <c r="AG247" s="128" t="str">
        <f>IF(Stock[[#This Row],[GIÁ THỊ TRƯỜNG]]&gt;0,Stock[[#This Row],[GIÁ THỊ TRƯỜNG]]*Stock[[#This Row],[SỐ LƯỢNG CÒN LẠI
(auto-fill)]],"")</f>
        <v/>
      </c>
    </row>
    <row r="248" spans="2:33">
      <c r="B248" s="111" t="str">
        <f>IF(AND(Stock[[#This Row],[SỐ LƯỢNG MUA]]&gt;0,Stock[[#This Row],[SỐ LƯỢNG CÒN LẠI
(auto-fill)]]=0),"BÁN",
IF(AND(Stock[[#This Row],[SỐ LƯỢNG MUA]]&gt;0,Stock[[#This Row],[SỐ LƯỢNG CÒN LẠI
(auto-fill)]]&gt;0),"NẮM GIỮ",""))</f>
        <v/>
      </c>
      <c r="C248" s="110">
        <f t="shared" si="3"/>
        <v>235</v>
      </c>
      <c r="D248" s="77"/>
      <c r="E248" s="78"/>
      <c r="F248" s="170"/>
      <c r="G248" s="83"/>
      <c r="H248" s="84"/>
      <c r="I248" s="114" t="str">
        <f>IF(Stock[[#This Row],[SỐ LƯỢNG MUA]]&gt;0,Stock[[#This Row],[GIÁ MUA]]*Stock[[#This Row],[SỐ LƯỢNG MUA]]*$D$11,"")</f>
        <v/>
      </c>
      <c r="J248" s="87"/>
      <c r="K248" s="88"/>
      <c r="L248" s="116" t="str">
        <f>IF(Stock[[#This Row],[SỐ LƯỢNG MUA]]&gt;0,Stock[[#This Row],[GIÁ MUA]]*(1+Stock[[#This Row],[% TĂNG KỲ VỌNG_1]]),"")</f>
        <v/>
      </c>
      <c r="M248" s="89"/>
      <c r="N248" s="116" t="str">
        <f>IF(Stock[[#This Row],[SỐ LƯỢNG MUA]]&gt;0,Stock[[#This Row],[GIÁ MUA]]*(1+Stock[[#This Row],[% TĂNG KỲ VỌNG_2]]),"")</f>
        <v/>
      </c>
      <c r="O248" s="89"/>
      <c r="P248" s="116" t="str">
        <f>IF(Stock[[#This Row],[SỐ LƯỢNG MUA]]&gt;0,Stock[[#This Row],[GIÁ MUA]]*(1+Stock[[#This Row],[% GIẢM ĐỂ CẮT LỖ]]),"")</f>
        <v/>
      </c>
      <c r="Q248" s="104"/>
      <c r="R248" s="117" t="str">
        <f>IF(Stock[[#This Row],[CỔ TỨC TIỀN MẶT]]&gt;0,Stock[[#This Row],[CỔ TỨC TIỀN MẶT]]/(Stock[[#This Row],[GIÁ MUA]]*Stock[[#This Row],[SỐ LƯỢNG MUA]]),"")</f>
        <v/>
      </c>
      <c r="S248" s="104"/>
      <c r="T248" s="77"/>
      <c r="U248" s="95"/>
      <c r="V248" s="96"/>
      <c r="W248" s="125" t="str">
        <f>IF(Stock[[#This Row],[SỐ LƯỢNG BÁN]]&gt;0,Stock[[#This Row],[GIÁ BÁN]]*Stock[[#This Row],[SỐ LƯỢNG BÁN]]*$D$11+Stock[[#This Row],[GIÁ BÁN]]*Stock[[#This Row],[SỐ LƯỢNG BÁN]]*$D$12,"")</f>
        <v/>
      </c>
      <c r="X248" s="126">
        <f>Stock[[#This Row],[SỐ LƯỢNG MUA]]+Stock[[#This Row],[CỔ TỨC BẰNG CỔ PHIẾU]]-Stock[[#This Row],[SỐ LƯỢNG BÁN]]</f>
        <v>0</v>
      </c>
      <c r="Y2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 s="120">
        <f ca="1">IF(Stock[[#This Row],[NGÀY BÁN]]&gt;0,Stock[[#This Row],[NGÀY BÁN]]-Stock[[#This Row],[NGÀY MUA]]+1,IF(Stock[[#This Row],[NGÀY MUA]]=0,0,TODAY()-Stock[[#This Row],[NGÀY MUA]]+1))</f>
        <v>0</v>
      </c>
      <c r="AA248" s="121" t="str">
        <f>IFERROR(Stock[[#This Row],[CỔ TỨC TIỀN MẶT]]+Stock[[#This Row],[LÃI/(LỖ) TỪ BÁN CK
(auto-fill)]],"")</f>
        <v/>
      </c>
      <c r="AB2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 s="90"/>
      <c r="AE248" s="146" t="str">
        <f>IF(Stock[[#This Row],[TRẠNG THÁI
(auto-fill)]]="NẮM GIỮ",Stock[[#This Row],[GIÁ THỊ TRƯỜNG]]-Stock[[#This Row],[GIÁ MUA]],"")</f>
        <v/>
      </c>
      <c r="AF248" s="151" t="str">
        <f>IFERROR(Stock[[#This Row],[TĂNG/
(GIẢM )]]/Stock[[#This Row],[GIÁ MUA]],"")</f>
        <v/>
      </c>
      <c r="AG248" s="128" t="str">
        <f>IF(Stock[[#This Row],[GIÁ THỊ TRƯỜNG]]&gt;0,Stock[[#This Row],[GIÁ THỊ TRƯỜNG]]*Stock[[#This Row],[SỐ LƯỢNG CÒN LẠI
(auto-fill)]],"")</f>
        <v/>
      </c>
    </row>
    <row r="249" spans="2:33">
      <c r="B249" s="111" t="str">
        <f>IF(AND(Stock[[#This Row],[SỐ LƯỢNG MUA]]&gt;0,Stock[[#This Row],[SỐ LƯỢNG CÒN LẠI
(auto-fill)]]=0),"BÁN",
IF(AND(Stock[[#This Row],[SỐ LƯỢNG MUA]]&gt;0,Stock[[#This Row],[SỐ LƯỢNG CÒN LẠI
(auto-fill)]]&gt;0),"NẮM GIỮ",""))</f>
        <v/>
      </c>
      <c r="C249" s="110">
        <f t="shared" si="3"/>
        <v>236</v>
      </c>
      <c r="D249" s="77"/>
      <c r="E249" s="78"/>
      <c r="F249" s="170"/>
      <c r="G249" s="83"/>
      <c r="H249" s="84"/>
      <c r="I249" s="114" t="str">
        <f>IF(Stock[[#This Row],[SỐ LƯỢNG MUA]]&gt;0,Stock[[#This Row],[GIÁ MUA]]*Stock[[#This Row],[SỐ LƯỢNG MUA]]*$D$11,"")</f>
        <v/>
      </c>
      <c r="J249" s="87"/>
      <c r="K249" s="88"/>
      <c r="L249" s="116" t="str">
        <f>IF(Stock[[#This Row],[SỐ LƯỢNG MUA]]&gt;0,Stock[[#This Row],[GIÁ MUA]]*(1+Stock[[#This Row],[% TĂNG KỲ VỌNG_1]]),"")</f>
        <v/>
      </c>
      <c r="M249" s="89"/>
      <c r="N249" s="116" t="str">
        <f>IF(Stock[[#This Row],[SỐ LƯỢNG MUA]]&gt;0,Stock[[#This Row],[GIÁ MUA]]*(1+Stock[[#This Row],[% TĂNG KỲ VỌNG_2]]),"")</f>
        <v/>
      </c>
      <c r="O249" s="89"/>
      <c r="P249" s="116" t="str">
        <f>IF(Stock[[#This Row],[SỐ LƯỢNG MUA]]&gt;0,Stock[[#This Row],[GIÁ MUA]]*(1+Stock[[#This Row],[% GIẢM ĐỂ CẮT LỖ]]),"")</f>
        <v/>
      </c>
      <c r="Q249" s="104"/>
      <c r="R249" s="117" t="str">
        <f>IF(Stock[[#This Row],[CỔ TỨC TIỀN MẶT]]&gt;0,Stock[[#This Row],[CỔ TỨC TIỀN MẶT]]/(Stock[[#This Row],[GIÁ MUA]]*Stock[[#This Row],[SỐ LƯỢNG MUA]]),"")</f>
        <v/>
      </c>
      <c r="S249" s="104"/>
      <c r="T249" s="77"/>
      <c r="U249" s="95"/>
      <c r="V249" s="96"/>
      <c r="W249" s="125" t="str">
        <f>IF(Stock[[#This Row],[SỐ LƯỢNG BÁN]]&gt;0,Stock[[#This Row],[GIÁ BÁN]]*Stock[[#This Row],[SỐ LƯỢNG BÁN]]*$D$11+Stock[[#This Row],[GIÁ BÁN]]*Stock[[#This Row],[SỐ LƯỢNG BÁN]]*$D$12,"")</f>
        <v/>
      </c>
      <c r="X249" s="126">
        <f>Stock[[#This Row],[SỐ LƯỢNG MUA]]+Stock[[#This Row],[CỔ TỨC BẰNG CỔ PHIẾU]]-Stock[[#This Row],[SỐ LƯỢNG BÁN]]</f>
        <v>0</v>
      </c>
      <c r="Y2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 s="120">
        <f ca="1">IF(Stock[[#This Row],[NGÀY BÁN]]&gt;0,Stock[[#This Row],[NGÀY BÁN]]-Stock[[#This Row],[NGÀY MUA]]+1,IF(Stock[[#This Row],[NGÀY MUA]]=0,0,TODAY()-Stock[[#This Row],[NGÀY MUA]]+1))</f>
        <v>0</v>
      </c>
      <c r="AA249" s="121" t="str">
        <f>IFERROR(Stock[[#This Row],[CỔ TỨC TIỀN MẶT]]+Stock[[#This Row],[LÃI/(LỖ) TỪ BÁN CK
(auto-fill)]],"")</f>
        <v/>
      </c>
      <c r="AB2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 s="90"/>
      <c r="AE249" s="146" t="str">
        <f>IF(Stock[[#This Row],[TRẠNG THÁI
(auto-fill)]]="NẮM GIỮ",Stock[[#This Row],[GIÁ THỊ TRƯỜNG]]-Stock[[#This Row],[GIÁ MUA]],"")</f>
        <v/>
      </c>
      <c r="AF249" s="151" t="str">
        <f>IFERROR(Stock[[#This Row],[TĂNG/
(GIẢM )]]/Stock[[#This Row],[GIÁ MUA]],"")</f>
        <v/>
      </c>
      <c r="AG249" s="128" t="str">
        <f>IF(Stock[[#This Row],[GIÁ THỊ TRƯỜNG]]&gt;0,Stock[[#This Row],[GIÁ THỊ TRƯỜNG]]*Stock[[#This Row],[SỐ LƯỢNG CÒN LẠI
(auto-fill)]],"")</f>
        <v/>
      </c>
    </row>
    <row r="250" spans="2:33">
      <c r="B250" s="111" t="str">
        <f>IF(AND(Stock[[#This Row],[SỐ LƯỢNG MUA]]&gt;0,Stock[[#This Row],[SỐ LƯỢNG CÒN LẠI
(auto-fill)]]=0),"BÁN",
IF(AND(Stock[[#This Row],[SỐ LƯỢNG MUA]]&gt;0,Stock[[#This Row],[SỐ LƯỢNG CÒN LẠI
(auto-fill)]]&gt;0),"NẮM GIỮ",""))</f>
        <v/>
      </c>
      <c r="C250" s="110">
        <f t="shared" si="3"/>
        <v>237</v>
      </c>
      <c r="D250" s="77"/>
      <c r="E250" s="78"/>
      <c r="F250" s="170"/>
      <c r="G250" s="83"/>
      <c r="H250" s="84"/>
      <c r="I250" s="114" t="str">
        <f>IF(Stock[[#This Row],[SỐ LƯỢNG MUA]]&gt;0,Stock[[#This Row],[GIÁ MUA]]*Stock[[#This Row],[SỐ LƯỢNG MUA]]*$D$11,"")</f>
        <v/>
      </c>
      <c r="J250" s="87"/>
      <c r="K250" s="88"/>
      <c r="L250" s="116" t="str">
        <f>IF(Stock[[#This Row],[SỐ LƯỢNG MUA]]&gt;0,Stock[[#This Row],[GIÁ MUA]]*(1+Stock[[#This Row],[% TĂNG KỲ VỌNG_1]]),"")</f>
        <v/>
      </c>
      <c r="M250" s="89"/>
      <c r="N250" s="116" t="str">
        <f>IF(Stock[[#This Row],[SỐ LƯỢNG MUA]]&gt;0,Stock[[#This Row],[GIÁ MUA]]*(1+Stock[[#This Row],[% TĂNG KỲ VỌNG_2]]),"")</f>
        <v/>
      </c>
      <c r="O250" s="89"/>
      <c r="P250" s="116" t="str">
        <f>IF(Stock[[#This Row],[SỐ LƯỢNG MUA]]&gt;0,Stock[[#This Row],[GIÁ MUA]]*(1+Stock[[#This Row],[% GIẢM ĐỂ CẮT LỖ]]),"")</f>
        <v/>
      </c>
      <c r="Q250" s="104"/>
      <c r="R250" s="117" t="str">
        <f>IF(Stock[[#This Row],[CỔ TỨC TIỀN MẶT]]&gt;0,Stock[[#This Row],[CỔ TỨC TIỀN MẶT]]/(Stock[[#This Row],[GIÁ MUA]]*Stock[[#This Row],[SỐ LƯỢNG MUA]]),"")</f>
        <v/>
      </c>
      <c r="S250" s="104"/>
      <c r="T250" s="77"/>
      <c r="U250" s="95"/>
      <c r="V250" s="96"/>
      <c r="W250" s="125" t="str">
        <f>IF(Stock[[#This Row],[SỐ LƯỢNG BÁN]]&gt;0,Stock[[#This Row],[GIÁ BÁN]]*Stock[[#This Row],[SỐ LƯỢNG BÁN]]*$D$11+Stock[[#This Row],[GIÁ BÁN]]*Stock[[#This Row],[SỐ LƯỢNG BÁN]]*$D$12,"")</f>
        <v/>
      </c>
      <c r="X250" s="126">
        <f>Stock[[#This Row],[SỐ LƯỢNG MUA]]+Stock[[#This Row],[CỔ TỨC BẰNG CỔ PHIẾU]]-Stock[[#This Row],[SỐ LƯỢNG BÁN]]</f>
        <v>0</v>
      </c>
      <c r="Y2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 s="120">
        <f ca="1">IF(Stock[[#This Row],[NGÀY BÁN]]&gt;0,Stock[[#This Row],[NGÀY BÁN]]-Stock[[#This Row],[NGÀY MUA]]+1,IF(Stock[[#This Row],[NGÀY MUA]]=0,0,TODAY()-Stock[[#This Row],[NGÀY MUA]]+1))</f>
        <v>0</v>
      </c>
      <c r="AA250" s="121" t="str">
        <f>IFERROR(Stock[[#This Row],[CỔ TỨC TIỀN MẶT]]+Stock[[#This Row],[LÃI/(LỖ) TỪ BÁN CK
(auto-fill)]],"")</f>
        <v/>
      </c>
      <c r="AB2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 s="90"/>
      <c r="AE250" s="146" t="str">
        <f>IF(Stock[[#This Row],[TRẠNG THÁI
(auto-fill)]]="NẮM GIỮ",Stock[[#This Row],[GIÁ THỊ TRƯỜNG]]-Stock[[#This Row],[GIÁ MUA]],"")</f>
        <v/>
      </c>
      <c r="AF250" s="151" t="str">
        <f>IFERROR(Stock[[#This Row],[TĂNG/
(GIẢM )]]/Stock[[#This Row],[GIÁ MUA]],"")</f>
        <v/>
      </c>
      <c r="AG250" s="128" t="str">
        <f>IF(Stock[[#This Row],[GIÁ THỊ TRƯỜNG]]&gt;0,Stock[[#This Row],[GIÁ THỊ TRƯỜNG]]*Stock[[#This Row],[SỐ LƯỢNG CÒN LẠI
(auto-fill)]],"")</f>
        <v/>
      </c>
    </row>
    <row r="251" spans="2:33">
      <c r="B251" s="111" t="str">
        <f>IF(AND(Stock[[#This Row],[SỐ LƯỢNG MUA]]&gt;0,Stock[[#This Row],[SỐ LƯỢNG CÒN LẠI
(auto-fill)]]=0),"BÁN",
IF(AND(Stock[[#This Row],[SỐ LƯỢNG MUA]]&gt;0,Stock[[#This Row],[SỐ LƯỢNG CÒN LẠI
(auto-fill)]]&gt;0),"NẮM GIỮ",""))</f>
        <v/>
      </c>
      <c r="C251" s="110">
        <f t="shared" si="3"/>
        <v>238</v>
      </c>
      <c r="D251" s="77"/>
      <c r="E251" s="78"/>
      <c r="F251" s="170"/>
      <c r="G251" s="83"/>
      <c r="H251" s="84"/>
      <c r="I251" s="114" t="str">
        <f>IF(Stock[[#This Row],[SỐ LƯỢNG MUA]]&gt;0,Stock[[#This Row],[GIÁ MUA]]*Stock[[#This Row],[SỐ LƯỢNG MUA]]*$D$11,"")</f>
        <v/>
      </c>
      <c r="J251" s="87"/>
      <c r="K251" s="88"/>
      <c r="L251" s="116" t="str">
        <f>IF(Stock[[#This Row],[SỐ LƯỢNG MUA]]&gt;0,Stock[[#This Row],[GIÁ MUA]]*(1+Stock[[#This Row],[% TĂNG KỲ VỌNG_1]]),"")</f>
        <v/>
      </c>
      <c r="M251" s="89"/>
      <c r="N251" s="116" t="str">
        <f>IF(Stock[[#This Row],[SỐ LƯỢNG MUA]]&gt;0,Stock[[#This Row],[GIÁ MUA]]*(1+Stock[[#This Row],[% TĂNG KỲ VỌNG_2]]),"")</f>
        <v/>
      </c>
      <c r="O251" s="89"/>
      <c r="P251" s="116" t="str">
        <f>IF(Stock[[#This Row],[SỐ LƯỢNG MUA]]&gt;0,Stock[[#This Row],[GIÁ MUA]]*(1+Stock[[#This Row],[% GIẢM ĐỂ CẮT LỖ]]),"")</f>
        <v/>
      </c>
      <c r="Q251" s="104"/>
      <c r="R251" s="117" t="str">
        <f>IF(Stock[[#This Row],[CỔ TỨC TIỀN MẶT]]&gt;0,Stock[[#This Row],[CỔ TỨC TIỀN MẶT]]/(Stock[[#This Row],[GIÁ MUA]]*Stock[[#This Row],[SỐ LƯỢNG MUA]]),"")</f>
        <v/>
      </c>
      <c r="S251" s="104"/>
      <c r="T251" s="77"/>
      <c r="U251" s="95"/>
      <c r="V251" s="96"/>
      <c r="W251" s="125" t="str">
        <f>IF(Stock[[#This Row],[SỐ LƯỢNG BÁN]]&gt;0,Stock[[#This Row],[GIÁ BÁN]]*Stock[[#This Row],[SỐ LƯỢNG BÁN]]*$D$11+Stock[[#This Row],[GIÁ BÁN]]*Stock[[#This Row],[SỐ LƯỢNG BÁN]]*$D$12,"")</f>
        <v/>
      </c>
      <c r="X251" s="126">
        <f>Stock[[#This Row],[SỐ LƯỢNG MUA]]+Stock[[#This Row],[CỔ TỨC BẰNG CỔ PHIẾU]]-Stock[[#This Row],[SỐ LƯỢNG BÁN]]</f>
        <v>0</v>
      </c>
      <c r="Y2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 s="120">
        <f ca="1">IF(Stock[[#This Row],[NGÀY BÁN]]&gt;0,Stock[[#This Row],[NGÀY BÁN]]-Stock[[#This Row],[NGÀY MUA]]+1,IF(Stock[[#This Row],[NGÀY MUA]]=0,0,TODAY()-Stock[[#This Row],[NGÀY MUA]]+1))</f>
        <v>0</v>
      </c>
      <c r="AA251" s="121" t="str">
        <f>IFERROR(Stock[[#This Row],[CỔ TỨC TIỀN MẶT]]+Stock[[#This Row],[LÃI/(LỖ) TỪ BÁN CK
(auto-fill)]],"")</f>
        <v/>
      </c>
      <c r="AB2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 s="90"/>
      <c r="AE251" s="146" t="str">
        <f>IF(Stock[[#This Row],[TRẠNG THÁI
(auto-fill)]]="NẮM GIỮ",Stock[[#This Row],[GIÁ THỊ TRƯỜNG]]-Stock[[#This Row],[GIÁ MUA]],"")</f>
        <v/>
      </c>
      <c r="AF251" s="151" t="str">
        <f>IFERROR(Stock[[#This Row],[TĂNG/
(GIẢM )]]/Stock[[#This Row],[GIÁ MUA]],"")</f>
        <v/>
      </c>
      <c r="AG251" s="128" t="str">
        <f>IF(Stock[[#This Row],[GIÁ THỊ TRƯỜNG]]&gt;0,Stock[[#This Row],[GIÁ THỊ TRƯỜNG]]*Stock[[#This Row],[SỐ LƯỢNG CÒN LẠI
(auto-fill)]],"")</f>
        <v/>
      </c>
    </row>
    <row r="252" spans="2:33">
      <c r="B252" s="111" t="str">
        <f>IF(AND(Stock[[#This Row],[SỐ LƯỢNG MUA]]&gt;0,Stock[[#This Row],[SỐ LƯỢNG CÒN LẠI
(auto-fill)]]=0),"BÁN",
IF(AND(Stock[[#This Row],[SỐ LƯỢNG MUA]]&gt;0,Stock[[#This Row],[SỐ LƯỢNG CÒN LẠI
(auto-fill)]]&gt;0),"NẮM GIỮ",""))</f>
        <v/>
      </c>
      <c r="C252" s="110">
        <f t="shared" si="3"/>
        <v>239</v>
      </c>
      <c r="D252" s="77"/>
      <c r="E252" s="78"/>
      <c r="F252" s="170"/>
      <c r="G252" s="83"/>
      <c r="H252" s="84"/>
      <c r="I252" s="114" t="str">
        <f>IF(Stock[[#This Row],[SỐ LƯỢNG MUA]]&gt;0,Stock[[#This Row],[GIÁ MUA]]*Stock[[#This Row],[SỐ LƯỢNG MUA]]*$D$11,"")</f>
        <v/>
      </c>
      <c r="J252" s="87"/>
      <c r="K252" s="88"/>
      <c r="L252" s="116" t="str">
        <f>IF(Stock[[#This Row],[SỐ LƯỢNG MUA]]&gt;0,Stock[[#This Row],[GIÁ MUA]]*(1+Stock[[#This Row],[% TĂNG KỲ VỌNG_1]]),"")</f>
        <v/>
      </c>
      <c r="M252" s="89"/>
      <c r="N252" s="116" t="str">
        <f>IF(Stock[[#This Row],[SỐ LƯỢNG MUA]]&gt;0,Stock[[#This Row],[GIÁ MUA]]*(1+Stock[[#This Row],[% TĂNG KỲ VỌNG_2]]),"")</f>
        <v/>
      </c>
      <c r="O252" s="89"/>
      <c r="P252" s="116" t="str">
        <f>IF(Stock[[#This Row],[SỐ LƯỢNG MUA]]&gt;0,Stock[[#This Row],[GIÁ MUA]]*(1+Stock[[#This Row],[% GIẢM ĐỂ CẮT LỖ]]),"")</f>
        <v/>
      </c>
      <c r="Q252" s="104"/>
      <c r="R252" s="117" t="str">
        <f>IF(Stock[[#This Row],[CỔ TỨC TIỀN MẶT]]&gt;0,Stock[[#This Row],[CỔ TỨC TIỀN MẶT]]/(Stock[[#This Row],[GIÁ MUA]]*Stock[[#This Row],[SỐ LƯỢNG MUA]]),"")</f>
        <v/>
      </c>
      <c r="S252" s="104"/>
      <c r="T252" s="77"/>
      <c r="U252" s="95"/>
      <c r="V252" s="96"/>
      <c r="W252" s="125" t="str">
        <f>IF(Stock[[#This Row],[SỐ LƯỢNG BÁN]]&gt;0,Stock[[#This Row],[GIÁ BÁN]]*Stock[[#This Row],[SỐ LƯỢNG BÁN]]*$D$11+Stock[[#This Row],[GIÁ BÁN]]*Stock[[#This Row],[SỐ LƯỢNG BÁN]]*$D$12,"")</f>
        <v/>
      </c>
      <c r="X252" s="126">
        <f>Stock[[#This Row],[SỐ LƯỢNG MUA]]+Stock[[#This Row],[CỔ TỨC BẰNG CỔ PHIẾU]]-Stock[[#This Row],[SỐ LƯỢNG BÁN]]</f>
        <v>0</v>
      </c>
      <c r="Y2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 s="120">
        <f ca="1">IF(Stock[[#This Row],[NGÀY BÁN]]&gt;0,Stock[[#This Row],[NGÀY BÁN]]-Stock[[#This Row],[NGÀY MUA]]+1,IF(Stock[[#This Row],[NGÀY MUA]]=0,0,TODAY()-Stock[[#This Row],[NGÀY MUA]]+1))</f>
        <v>0</v>
      </c>
      <c r="AA252" s="121" t="str">
        <f>IFERROR(Stock[[#This Row],[CỔ TỨC TIỀN MẶT]]+Stock[[#This Row],[LÃI/(LỖ) TỪ BÁN CK
(auto-fill)]],"")</f>
        <v/>
      </c>
      <c r="AB2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 s="90"/>
      <c r="AE252" s="146" t="str">
        <f>IF(Stock[[#This Row],[TRẠNG THÁI
(auto-fill)]]="NẮM GIỮ",Stock[[#This Row],[GIÁ THỊ TRƯỜNG]]-Stock[[#This Row],[GIÁ MUA]],"")</f>
        <v/>
      </c>
      <c r="AF252" s="151" t="str">
        <f>IFERROR(Stock[[#This Row],[TĂNG/
(GIẢM )]]/Stock[[#This Row],[GIÁ MUA]],"")</f>
        <v/>
      </c>
      <c r="AG252" s="128" t="str">
        <f>IF(Stock[[#This Row],[GIÁ THỊ TRƯỜNG]]&gt;0,Stock[[#This Row],[GIÁ THỊ TRƯỜNG]]*Stock[[#This Row],[SỐ LƯỢNG CÒN LẠI
(auto-fill)]],"")</f>
        <v/>
      </c>
    </row>
    <row r="253" spans="2:33">
      <c r="B253" s="111" t="str">
        <f>IF(AND(Stock[[#This Row],[SỐ LƯỢNG MUA]]&gt;0,Stock[[#This Row],[SỐ LƯỢNG CÒN LẠI
(auto-fill)]]=0),"BÁN",
IF(AND(Stock[[#This Row],[SỐ LƯỢNG MUA]]&gt;0,Stock[[#This Row],[SỐ LƯỢNG CÒN LẠI
(auto-fill)]]&gt;0),"NẮM GIỮ",""))</f>
        <v/>
      </c>
      <c r="C253" s="110">
        <f t="shared" si="3"/>
        <v>240</v>
      </c>
      <c r="D253" s="77"/>
      <c r="E253" s="78"/>
      <c r="F253" s="170"/>
      <c r="G253" s="83"/>
      <c r="H253" s="84"/>
      <c r="I253" s="114" t="str">
        <f>IF(Stock[[#This Row],[SỐ LƯỢNG MUA]]&gt;0,Stock[[#This Row],[GIÁ MUA]]*Stock[[#This Row],[SỐ LƯỢNG MUA]]*$D$11,"")</f>
        <v/>
      </c>
      <c r="J253" s="87"/>
      <c r="K253" s="88"/>
      <c r="L253" s="116" t="str">
        <f>IF(Stock[[#This Row],[SỐ LƯỢNG MUA]]&gt;0,Stock[[#This Row],[GIÁ MUA]]*(1+Stock[[#This Row],[% TĂNG KỲ VỌNG_1]]),"")</f>
        <v/>
      </c>
      <c r="M253" s="89"/>
      <c r="N253" s="116" t="str">
        <f>IF(Stock[[#This Row],[SỐ LƯỢNG MUA]]&gt;0,Stock[[#This Row],[GIÁ MUA]]*(1+Stock[[#This Row],[% TĂNG KỲ VỌNG_2]]),"")</f>
        <v/>
      </c>
      <c r="O253" s="89"/>
      <c r="P253" s="116" t="str">
        <f>IF(Stock[[#This Row],[SỐ LƯỢNG MUA]]&gt;0,Stock[[#This Row],[GIÁ MUA]]*(1+Stock[[#This Row],[% GIẢM ĐỂ CẮT LỖ]]),"")</f>
        <v/>
      </c>
      <c r="Q253" s="104"/>
      <c r="R253" s="117" t="str">
        <f>IF(Stock[[#This Row],[CỔ TỨC TIỀN MẶT]]&gt;0,Stock[[#This Row],[CỔ TỨC TIỀN MẶT]]/(Stock[[#This Row],[GIÁ MUA]]*Stock[[#This Row],[SỐ LƯỢNG MUA]]),"")</f>
        <v/>
      </c>
      <c r="S253" s="104"/>
      <c r="T253" s="77"/>
      <c r="U253" s="95"/>
      <c r="V253" s="96"/>
      <c r="W253" s="125" t="str">
        <f>IF(Stock[[#This Row],[SỐ LƯỢNG BÁN]]&gt;0,Stock[[#This Row],[GIÁ BÁN]]*Stock[[#This Row],[SỐ LƯỢNG BÁN]]*$D$11+Stock[[#This Row],[GIÁ BÁN]]*Stock[[#This Row],[SỐ LƯỢNG BÁN]]*$D$12,"")</f>
        <v/>
      </c>
      <c r="X253" s="126">
        <f>Stock[[#This Row],[SỐ LƯỢNG MUA]]+Stock[[#This Row],[CỔ TỨC BẰNG CỔ PHIẾU]]-Stock[[#This Row],[SỐ LƯỢNG BÁN]]</f>
        <v>0</v>
      </c>
      <c r="Y2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 s="120">
        <f ca="1">IF(Stock[[#This Row],[NGÀY BÁN]]&gt;0,Stock[[#This Row],[NGÀY BÁN]]-Stock[[#This Row],[NGÀY MUA]]+1,IF(Stock[[#This Row],[NGÀY MUA]]=0,0,TODAY()-Stock[[#This Row],[NGÀY MUA]]+1))</f>
        <v>0</v>
      </c>
      <c r="AA253" s="121" t="str">
        <f>IFERROR(Stock[[#This Row],[CỔ TỨC TIỀN MẶT]]+Stock[[#This Row],[LÃI/(LỖ) TỪ BÁN CK
(auto-fill)]],"")</f>
        <v/>
      </c>
      <c r="AB2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 s="90"/>
      <c r="AE253" s="146" t="str">
        <f>IF(Stock[[#This Row],[TRẠNG THÁI
(auto-fill)]]="NẮM GIỮ",Stock[[#This Row],[GIÁ THỊ TRƯỜNG]]-Stock[[#This Row],[GIÁ MUA]],"")</f>
        <v/>
      </c>
      <c r="AF253" s="151" t="str">
        <f>IFERROR(Stock[[#This Row],[TĂNG/
(GIẢM )]]/Stock[[#This Row],[GIÁ MUA]],"")</f>
        <v/>
      </c>
      <c r="AG253" s="128" t="str">
        <f>IF(Stock[[#This Row],[GIÁ THỊ TRƯỜNG]]&gt;0,Stock[[#This Row],[GIÁ THỊ TRƯỜNG]]*Stock[[#This Row],[SỐ LƯỢNG CÒN LẠI
(auto-fill)]],"")</f>
        <v/>
      </c>
    </row>
    <row r="254" spans="2:33">
      <c r="B254" s="111" t="str">
        <f>IF(AND(Stock[[#This Row],[SỐ LƯỢNG MUA]]&gt;0,Stock[[#This Row],[SỐ LƯỢNG CÒN LẠI
(auto-fill)]]=0),"BÁN",
IF(AND(Stock[[#This Row],[SỐ LƯỢNG MUA]]&gt;0,Stock[[#This Row],[SỐ LƯỢNG CÒN LẠI
(auto-fill)]]&gt;0),"NẮM GIỮ",""))</f>
        <v/>
      </c>
      <c r="C254" s="110">
        <f t="shared" si="3"/>
        <v>241</v>
      </c>
      <c r="D254" s="77"/>
      <c r="E254" s="78"/>
      <c r="F254" s="170"/>
      <c r="G254" s="83"/>
      <c r="H254" s="84"/>
      <c r="I254" s="114" t="str">
        <f>IF(Stock[[#This Row],[SỐ LƯỢNG MUA]]&gt;0,Stock[[#This Row],[GIÁ MUA]]*Stock[[#This Row],[SỐ LƯỢNG MUA]]*$D$11,"")</f>
        <v/>
      </c>
      <c r="J254" s="87"/>
      <c r="K254" s="88"/>
      <c r="L254" s="116" t="str">
        <f>IF(Stock[[#This Row],[SỐ LƯỢNG MUA]]&gt;0,Stock[[#This Row],[GIÁ MUA]]*(1+Stock[[#This Row],[% TĂNG KỲ VỌNG_1]]),"")</f>
        <v/>
      </c>
      <c r="M254" s="89"/>
      <c r="N254" s="116" t="str">
        <f>IF(Stock[[#This Row],[SỐ LƯỢNG MUA]]&gt;0,Stock[[#This Row],[GIÁ MUA]]*(1+Stock[[#This Row],[% TĂNG KỲ VỌNG_2]]),"")</f>
        <v/>
      </c>
      <c r="O254" s="89"/>
      <c r="P254" s="116" t="str">
        <f>IF(Stock[[#This Row],[SỐ LƯỢNG MUA]]&gt;0,Stock[[#This Row],[GIÁ MUA]]*(1+Stock[[#This Row],[% GIẢM ĐỂ CẮT LỖ]]),"")</f>
        <v/>
      </c>
      <c r="Q254" s="104"/>
      <c r="R254" s="117" t="str">
        <f>IF(Stock[[#This Row],[CỔ TỨC TIỀN MẶT]]&gt;0,Stock[[#This Row],[CỔ TỨC TIỀN MẶT]]/(Stock[[#This Row],[GIÁ MUA]]*Stock[[#This Row],[SỐ LƯỢNG MUA]]),"")</f>
        <v/>
      </c>
      <c r="S254" s="104"/>
      <c r="T254" s="77"/>
      <c r="U254" s="95"/>
      <c r="V254" s="96"/>
      <c r="W254" s="125" t="str">
        <f>IF(Stock[[#This Row],[SỐ LƯỢNG BÁN]]&gt;0,Stock[[#This Row],[GIÁ BÁN]]*Stock[[#This Row],[SỐ LƯỢNG BÁN]]*$D$11+Stock[[#This Row],[GIÁ BÁN]]*Stock[[#This Row],[SỐ LƯỢNG BÁN]]*$D$12,"")</f>
        <v/>
      </c>
      <c r="X254" s="126">
        <f>Stock[[#This Row],[SỐ LƯỢNG MUA]]+Stock[[#This Row],[CỔ TỨC BẰNG CỔ PHIẾU]]-Stock[[#This Row],[SỐ LƯỢNG BÁN]]</f>
        <v>0</v>
      </c>
      <c r="Y2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 s="120">
        <f ca="1">IF(Stock[[#This Row],[NGÀY BÁN]]&gt;0,Stock[[#This Row],[NGÀY BÁN]]-Stock[[#This Row],[NGÀY MUA]]+1,IF(Stock[[#This Row],[NGÀY MUA]]=0,0,TODAY()-Stock[[#This Row],[NGÀY MUA]]+1))</f>
        <v>0</v>
      </c>
      <c r="AA254" s="121" t="str">
        <f>IFERROR(Stock[[#This Row],[CỔ TỨC TIỀN MẶT]]+Stock[[#This Row],[LÃI/(LỖ) TỪ BÁN CK
(auto-fill)]],"")</f>
        <v/>
      </c>
      <c r="AB2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 s="90"/>
      <c r="AE254" s="146" t="str">
        <f>IF(Stock[[#This Row],[TRẠNG THÁI
(auto-fill)]]="NẮM GIỮ",Stock[[#This Row],[GIÁ THỊ TRƯỜNG]]-Stock[[#This Row],[GIÁ MUA]],"")</f>
        <v/>
      </c>
      <c r="AF254" s="151" t="str">
        <f>IFERROR(Stock[[#This Row],[TĂNG/
(GIẢM )]]/Stock[[#This Row],[GIÁ MUA]],"")</f>
        <v/>
      </c>
      <c r="AG254" s="128" t="str">
        <f>IF(Stock[[#This Row],[GIÁ THỊ TRƯỜNG]]&gt;0,Stock[[#This Row],[GIÁ THỊ TRƯỜNG]]*Stock[[#This Row],[SỐ LƯỢNG CÒN LẠI
(auto-fill)]],"")</f>
        <v/>
      </c>
    </row>
    <row r="255" spans="2:33">
      <c r="B255" s="111" t="str">
        <f>IF(AND(Stock[[#This Row],[SỐ LƯỢNG MUA]]&gt;0,Stock[[#This Row],[SỐ LƯỢNG CÒN LẠI
(auto-fill)]]=0),"BÁN",
IF(AND(Stock[[#This Row],[SỐ LƯỢNG MUA]]&gt;0,Stock[[#This Row],[SỐ LƯỢNG CÒN LẠI
(auto-fill)]]&gt;0),"NẮM GIỮ",""))</f>
        <v/>
      </c>
      <c r="C255" s="110">
        <f t="shared" si="3"/>
        <v>242</v>
      </c>
      <c r="D255" s="77"/>
      <c r="E255" s="78"/>
      <c r="F255" s="170"/>
      <c r="G255" s="83"/>
      <c r="H255" s="84"/>
      <c r="I255" s="114" t="str">
        <f>IF(Stock[[#This Row],[SỐ LƯỢNG MUA]]&gt;0,Stock[[#This Row],[GIÁ MUA]]*Stock[[#This Row],[SỐ LƯỢNG MUA]]*$D$11,"")</f>
        <v/>
      </c>
      <c r="J255" s="87"/>
      <c r="K255" s="88"/>
      <c r="L255" s="116" t="str">
        <f>IF(Stock[[#This Row],[SỐ LƯỢNG MUA]]&gt;0,Stock[[#This Row],[GIÁ MUA]]*(1+Stock[[#This Row],[% TĂNG KỲ VỌNG_1]]),"")</f>
        <v/>
      </c>
      <c r="M255" s="89"/>
      <c r="N255" s="116" t="str">
        <f>IF(Stock[[#This Row],[SỐ LƯỢNG MUA]]&gt;0,Stock[[#This Row],[GIÁ MUA]]*(1+Stock[[#This Row],[% TĂNG KỲ VỌNG_2]]),"")</f>
        <v/>
      </c>
      <c r="O255" s="89"/>
      <c r="P255" s="116" t="str">
        <f>IF(Stock[[#This Row],[SỐ LƯỢNG MUA]]&gt;0,Stock[[#This Row],[GIÁ MUA]]*(1+Stock[[#This Row],[% GIẢM ĐỂ CẮT LỖ]]),"")</f>
        <v/>
      </c>
      <c r="Q255" s="104"/>
      <c r="R255" s="117" t="str">
        <f>IF(Stock[[#This Row],[CỔ TỨC TIỀN MẶT]]&gt;0,Stock[[#This Row],[CỔ TỨC TIỀN MẶT]]/(Stock[[#This Row],[GIÁ MUA]]*Stock[[#This Row],[SỐ LƯỢNG MUA]]),"")</f>
        <v/>
      </c>
      <c r="S255" s="104"/>
      <c r="T255" s="77"/>
      <c r="U255" s="95"/>
      <c r="V255" s="96"/>
      <c r="W255" s="125" t="str">
        <f>IF(Stock[[#This Row],[SỐ LƯỢNG BÁN]]&gt;0,Stock[[#This Row],[GIÁ BÁN]]*Stock[[#This Row],[SỐ LƯỢNG BÁN]]*$D$11+Stock[[#This Row],[GIÁ BÁN]]*Stock[[#This Row],[SỐ LƯỢNG BÁN]]*$D$12,"")</f>
        <v/>
      </c>
      <c r="X255" s="126">
        <f>Stock[[#This Row],[SỐ LƯỢNG MUA]]+Stock[[#This Row],[CỔ TỨC BẰNG CỔ PHIẾU]]-Stock[[#This Row],[SỐ LƯỢNG BÁN]]</f>
        <v>0</v>
      </c>
      <c r="Y2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 s="120">
        <f ca="1">IF(Stock[[#This Row],[NGÀY BÁN]]&gt;0,Stock[[#This Row],[NGÀY BÁN]]-Stock[[#This Row],[NGÀY MUA]]+1,IF(Stock[[#This Row],[NGÀY MUA]]=0,0,TODAY()-Stock[[#This Row],[NGÀY MUA]]+1))</f>
        <v>0</v>
      </c>
      <c r="AA255" s="121" t="str">
        <f>IFERROR(Stock[[#This Row],[CỔ TỨC TIỀN MẶT]]+Stock[[#This Row],[LÃI/(LỖ) TỪ BÁN CK
(auto-fill)]],"")</f>
        <v/>
      </c>
      <c r="AB2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 s="90"/>
      <c r="AE255" s="146" t="str">
        <f>IF(Stock[[#This Row],[TRẠNG THÁI
(auto-fill)]]="NẮM GIỮ",Stock[[#This Row],[GIÁ THỊ TRƯỜNG]]-Stock[[#This Row],[GIÁ MUA]],"")</f>
        <v/>
      </c>
      <c r="AF255" s="151" t="str">
        <f>IFERROR(Stock[[#This Row],[TĂNG/
(GIẢM )]]/Stock[[#This Row],[GIÁ MUA]],"")</f>
        <v/>
      </c>
      <c r="AG255" s="128" t="str">
        <f>IF(Stock[[#This Row],[GIÁ THỊ TRƯỜNG]]&gt;0,Stock[[#This Row],[GIÁ THỊ TRƯỜNG]]*Stock[[#This Row],[SỐ LƯỢNG CÒN LẠI
(auto-fill)]],"")</f>
        <v/>
      </c>
    </row>
    <row r="256" spans="2:33">
      <c r="B256" s="111" t="str">
        <f>IF(AND(Stock[[#This Row],[SỐ LƯỢNG MUA]]&gt;0,Stock[[#This Row],[SỐ LƯỢNG CÒN LẠI
(auto-fill)]]=0),"BÁN",
IF(AND(Stock[[#This Row],[SỐ LƯỢNG MUA]]&gt;0,Stock[[#This Row],[SỐ LƯỢNG CÒN LẠI
(auto-fill)]]&gt;0),"NẮM GIỮ",""))</f>
        <v/>
      </c>
      <c r="C256" s="110">
        <f t="shared" si="3"/>
        <v>243</v>
      </c>
      <c r="D256" s="77"/>
      <c r="E256" s="78"/>
      <c r="F256" s="170"/>
      <c r="G256" s="83"/>
      <c r="H256" s="84"/>
      <c r="I256" s="114" t="str">
        <f>IF(Stock[[#This Row],[SỐ LƯỢNG MUA]]&gt;0,Stock[[#This Row],[GIÁ MUA]]*Stock[[#This Row],[SỐ LƯỢNG MUA]]*$D$11,"")</f>
        <v/>
      </c>
      <c r="J256" s="87"/>
      <c r="K256" s="88"/>
      <c r="L256" s="116" t="str">
        <f>IF(Stock[[#This Row],[SỐ LƯỢNG MUA]]&gt;0,Stock[[#This Row],[GIÁ MUA]]*(1+Stock[[#This Row],[% TĂNG KỲ VỌNG_1]]),"")</f>
        <v/>
      </c>
      <c r="M256" s="89"/>
      <c r="N256" s="116" t="str">
        <f>IF(Stock[[#This Row],[SỐ LƯỢNG MUA]]&gt;0,Stock[[#This Row],[GIÁ MUA]]*(1+Stock[[#This Row],[% TĂNG KỲ VỌNG_2]]),"")</f>
        <v/>
      </c>
      <c r="O256" s="89"/>
      <c r="P256" s="116" t="str">
        <f>IF(Stock[[#This Row],[SỐ LƯỢNG MUA]]&gt;0,Stock[[#This Row],[GIÁ MUA]]*(1+Stock[[#This Row],[% GIẢM ĐỂ CẮT LỖ]]),"")</f>
        <v/>
      </c>
      <c r="Q256" s="104"/>
      <c r="R256" s="117" t="str">
        <f>IF(Stock[[#This Row],[CỔ TỨC TIỀN MẶT]]&gt;0,Stock[[#This Row],[CỔ TỨC TIỀN MẶT]]/(Stock[[#This Row],[GIÁ MUA]]*Stock[[#This Row],[SỐ LƯỢNG MUA]]),"")</f>
        <v/>
      </c>
      <c r="S256" s="104"/>
      <c r="T256" s="77"/>
      <c r="U256" s="95"/>
      <c r="V256" s="96"/>
      <c r="W256" s="125" t="str">
        <f>IF(Stock[[#This Row],[SỐ LƯỢNG BÁN]]&gt;0,Stock[[#This Row],[GIÁ BÁN]]*Stock[[#This Row],[SỐ LƯỢNG BÁN]]*$D$11+Stock[[#This Row],[GIÁ BÁN]]*Stock[[#This Row],[SỐ LƯỢNG BÁN]]*$D$12,"")</f>
        <v/>
      </c>
      <c r="X256" s="126">
        <f>Stock[[#This Row],[SỐ LƯỢNG MUA]]+Stock[[#This Row],[CỔ TỨC BẰNG CỔ PHIẾU]]-Stock[[#This Row],[SỐ LƯỢNG BÁN]]</f>
        <v>0</v>
      </c>
      <c r="Y2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 s="120">
        <f ca="1">IF(Stock[[#This Row],[NGÀY BÁN]]&gt;0,Stock[[#This Row],[NGÀY BÁN]]-Stock[[#This Row],[NGÀY MUA]]+1,IF(Stock[[#This Row],[NGÀY MUA]]=0,0,TODAY()-Stock[[#This Row],[NGÀY MUA]]+1))</f>
        <v>0</v>
      </c>
      <c r="AA256" s="121" t="str">
        <f>IFERROR(Stock[[#This Row],[CỔ TỨC TIỀN MẶT]]+Stock[[#This Row],[LÃI/(LỖ) TỪ BÁN CK
(auto-fill)]],"")</f>
        <v/>
      </c>
      <c r="AB2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 s="90"/>
      <c r="AE256" s="146" t="str">
        <f>IF(Stock[[#This Row],[TRẠNG THÁI
(auto-fill)]]="NẮM GIỮ",Stock[[#This Row],[GIÁ THỊ TRƯỜNG]]-Stock[[#This Row],[GIÁ MUA]],"")</f>
        <v/>
      </c>
      <c r="AF256" s="151" t="str">
        <f>IFERROR(Stock[[#This Row],[TĂNG/
(GIẢM )]]/Stock[[#This Row],[GIÁ MUA]],"")</f>
        <v/>
      </c>
      <c r="AG256" s="128" t="str">
        <f>IF(Stock[[#This Row],[GIÁ THỊ TRƯỜNG]]&gt;0,Stock[[#This Row],[GIÁ THỊ TRƯỜNG]]*Stock[[#This Row],[SỐ LƯỢNG CÒN LẠI
(auto-fill)]],"")</f>
        <v/>
      </c>
    </row>
    <row r="257" spans="2:33">
      <c r="B257" s="111" t="str">
        <f>IF(AND(Stock[[#This Row],[SỐ LƯỢNG MUA]]&gt;0,Stock[[#This Row],[SỐ LƯỢNG CÒN LẠI
(auto-fill)]]=0),"BÁN",
IF(AND(Stock[[#This Row],[SỐ LƯỢNG MUA]]&gt;0,Stock[[#This Row],[SỐ LƯỢNG CÒN LẠI
(auto-fill)]]&gt;0),"NẮM GIỮ",""))</f>
        <v/>
      </c>
      <c r="C257" s="110">
        <f t="shared" si="3"/>
        <v>244</v>
      </c>
      <c r="D257" s="77"/>
      <c r="E257" s="78"/>
      <c r="F257" s="170"/>
      <c r="G257" s="83"/>
      <c r="H257" s="84"/>
      <c r="I257" s="114" t="str">
        <f>IF(Stock[[#This Row],[SỐ LƯỢNG MUA]]&gt;0,Stock[[#This Row],[GIÁ MUA]]*Stock[[#This Row],[SỐ LƯỢNG MUA]]*$D$11,"")</f>
        <v/>
      </c>
      <c r="J257" s="87"/>
      <c r="K257" s="88"/>
      <c r="L257" s="116" t="str">
        <f>IF(Stock[[#This Row],[SỐ LƯỢNG MUA]]&gt;0,Stock[[#This Row],[GIÁ MUA]]*(1+Stock[[#This Row],[% TĂNG KỲ VỌNG_1]]),"")</f>
        <v/>
      </c>
      <c r="M257" s="89"/>
      <c r="N257" s="116" t="str">
        <f>IF(Stock[[#This Row],[SỐ LƯỢNG MUA]]&gt;0,Stock[[#This Row],[GIÁ MUA]]*(1+Stock[[#This Row],[% TĂNG KỲ VỌNG_2]]),"")</f>
        <v/>
      </c>
      <c r="O257" s="89"/>
      <c r="P257" s="116" t="str">
        <f>IF(Stock[[#This Row],[SỐ LƯỢNG MUA]]&gt;0,Stock[[#This Row],[GIÁ MUA]]*(1+Stock[[#This Row],[% GIẢM ĐỂ CẮT LỖ]]),"")</f>
        <v/>
      </c>
      <c r="Q257" s="104"/>
      <c r="R257" s="117" t="str">
        <f>IF(Stock[[#This Row],[CỔ TỨC TIỀN MẶT]]&gt;0,Stock[[#This Row],[CỔ TỨC TIỀN MẶT]]/(Stock[[#This Row],[GIÁ MUA]]*Stock[[#This Row],[SỐ LƯỢNG MUA]]),"")</f>
        <v/>
      </c>
      <c r="S257" s="104"/>
      <c r="T257" s="77"/>
      <c r="U257" s="95"/>
      <c r="V257" s="96"/>
      <c r="W257" s="125" t="str">
        <f>IF(Stock[[#This Row],[SỐ LƯỢNG BÁN]]&gt;0,Stock[[#This Row],[GIÁ BÁN]]*Stock[[#This Row],[SỐ LƯỢNG BÁN]]*$D$11+Stock[[#This Row],[GIÁ BÁN]]*Stock[[#This Row],[SỐ LƯỢNG BÁN]]*$D$12,"")</f>
        <v/>
      </c>
      <c r="X257" s="126">
        <f>Stock[[#This Row],[SỐ LƯỢNG MUA]]+Stock[[#This Row],[CỔ TỨC BẰNG CỔ PHIẾU]]-Stock[[#This Row],[SỐ LƯỢNG BÁN]]</f>
        <v>0</v>
      </c>
      <c r="Y2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 s="120">
        <f ca="1">IF(Stock[[#This Row],[NGÀY BÁN]]&gt;0,Stock[[#This Row],[NGÀY BÁN]]-Stock[[#This Row],[NGÀY MUA]]+1,IF(Stock[[#This Row],[NGÀY MUA]]=0,0,TODAY()-Stock[[#This Row],[NGÀY MUA]]+1))</f>
        <v>0</v>
      </c>
      <c r="AA257" s="121" t="str">
        <f>IFERROR(Stock[[#This Row],[CỔ TỨC TIỀN MẶT]]+Stock[[#This Row],[LÃI/(LỖ) TỪ BÁN CK
(auto-fill)]],"")</f>
        <v/>
      </c>
      <c r="AB2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 s="90"/>
      <c r="AE257" s="146" t="str">
        <f>IF(Stock[[#This Row],[TRẠNG THÁI
(auto-fill)]]="NẮM GIỮ",Stock[[#This Row],[GIÁ THỊ TRƯỜNG]]-Stock[[#This Row],[GIÁ MUA]],"")</f>
        <v/>
      </c>
      <c r="AF257" s="151" t="str">
        <f>IFERROR(Stock[[#This Row],[TĂNG/
(GIẢM )]]/Stock[[#This Row],[GIÁ MUA]],"")</f>
        <v/>
      </c>
      <c r="AG257" s="128" t="str">
        <f>IF(Stock[[#This Row],[GIÁ THỊ TRƯỜNG]]&gt;0,Stock[[#This Row],[GIÁ THỊ TRƯỜNG]]*Stock[[#This Row],[SỐ LƯỢNG CÒN LẠI
(auto-fill)]],"")</f>
        <v/>
      </c>
    </row>
    <row r="258" spans="2:33">
      <c r="B258" s="111" t="str">
        <f>IF(AND(Stock[[#This Row],[SỐ LƯỢNG MUA]]&gt;0,Stock[[#This Row],[SỐ LƯỢNG CÒN LẠI
(auto-fill)]]=0),"BÁN",
IF(AND(Stock[[#This Row],[SỐ LƯỢNG MUA]]&gt;0,Stock[[#This Row],[SỐ LƯỢNG CÒN LẠI
(auto-fill)]]&gt;0),"NẮM GIỮ",""))</f>
        <v/>
      </c>
      <c r="C258" s="110">
        <f t="shared" si="3"/>
        <v>245</v>
      </c>
      <c r="D258" s="77"/>
      <c r="E258" s="78"/>
      <c r="F258" s="170"/>
      <c r="G258" s="83"/>
      <c r="H258" s="84"/>
      <c r="I258" s="114" t="str">
        <f>IF(Stock[[#This Row],[SỐ LƯỢNG MUA]]&gt;0,Stock[[#This Row],[GIÁ MUA]]*Stock[[#This Row],[SỐ LƯỢNG MUA]]*$D$11,"")</f>
        <v/>
      </c>
      <c r="J258" s="87"/>
      <c r="K258" s="88"/>
      <c r="L258" s="116" t="str">
        <f>IF(Stock[[#This Row],[SỐ LƯỢNG MUA]]&gt;0,Stock[[#This Row],[GIÁ MUA]]*(1+Stock[[#This Row],[% TĂNG KỲ VỌNG_1]]),"")</f>
        <v/>
      </c>
      <c r="M258" s="89"/>
      <c r="N258" s="116" t="str">
        <f>IF(Stock[[#This Row],[SỐ LƯỢNG MUA]]&gt;0,Stock[[#This Row],[GIÁ MUA]]*(1+Stock[[#This Row],[% TĂNG KỲ VỌNG_2]]),"")</f>
        <v/>
      </c>
      <c r="O258" s="89"/>
      <c r="P258" s="116" t="str">
        <f>IF(Stock[[#This Row],[SỐ LƯỢNG MUA]]&gt;0,Stock[[#This Row],[GIÁ MUA]]*(1+Stock[[#This Row],[% GIẢM ĐỂ CẮT LỖ]]),"")</f>
        <v/>
      </c>
      <c r="Q258" s="104"/>
      <c r="R258" s="117" t="str">
        <f>IF(Stock[[#This Row],[CỔ TỨC TIỀN MẶT]]&gt;0,Stock[[#This Row],[CỔ TỨC TIỀN MẶT]]/(Stock[[#This Row],[GIÁ MUA]]*Stock[[#This Row],[SỐ LƯỢNG MUA]]),"")</f>
        <v/>
      </c>
      <c r="S258" s="104"/>
      <c r="T258" s="77"/>
      <c r="U258" s="95"/>
      <c r="V258" s="96"/>
      <c r="W258" s="125" t="str">
        <f>IF(Stock[[#This Row],[SỐ LƯỢNG BÁN]]&gt;0,Stock[[#This Row],[GIÁ BÁN]]*Stock[[#This Row],[SỐ LƯỢNG BÁN]]*$D$11+Stock[[#This Row],[GIÁ BÁN]]*Stock[[#This Row],[SỐ LƯỢNG BÁN]]*$D$12,"")</f>
        <v/>
      </c>
      <c r="X258" s="126">
        <f>Stock[[#This Row],[SỐ LƯỢNG MUA]]+Stock[[#This Row],[CỔ TỨC BẰNG CỔ PHIẾU]]-Stock[[#This Row],[SỐ LƯỢNG BÁN]]</f>
        <v>0</v>
      </c>
      <c r="Y2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 s="120">
        <f ca="1">IF(Stock[[#This Row],[NGÀY BÁN]]&gt;0,Stock[[#This Row],[NGÀY BÁN]]-Stock[[#This Row],[NGÀY MUA]]+1,IF(Stock[[#This Row],[NGÀY MUA]]=0,0,TODAY()-Stock[[#This Row],[NGÀY MUA]]+1))</f>
        <v>0</v>
      </c>
      <c r="AA258" s="121" t="str">
        <f>IFERROR(Stock[[#This Row],[CỔ TỨC TIỀN MẶT]]+Stock[[#This Row],[LÃI/(LỖ) TỪ BÁN CK
(auto-fill)]],"")</f>
        <v/>
      </c>
      <c r="AB2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 s="90"/>
      <c r="AE258" s="146" t="str">
        <f>IF(Stock[[#This Row],[TRẠNG THÁI
(auto-fill)]]="NẮM GIỮ",Stock[[#This Row],[GIÁ THỊ TRƯỜNG]]-Stock[[#This Row],[GIÁ MUA]],"")</f>
        <v/>
      </c>
      <c r="AF258" s="151" t="str">
        <f>IFERROR(Stock[[#This Row],[TĂNG/
(GIẢM )]]/Stock[[#This Row],[GIÁ MUA]],"")</f>
        <v/>
      </c>
      <c r="AG258" s="128" t="str">
        <f>IF(Stock[[#This Row],[GIÁ THỊ TRƯỜNG]]&gt;0,Stock[[#This Row],[GIÁ THỊ TRƯỜNG]]*Stock[[#This Row],[SỐ LƯỢNG CÒN LẠI
(auto-fill)]],"")</f>
        <v/>
      </c>
    </row>
    <row r="259" spans="2:33">
      <c r="B259" s="111" t="str">
        <f>IF(AND(Stock[[#This Row],[SỐ LƯỢNG MUA]]&gt;0,Stock[[#This Row],[SỐ LƯỢNG CÒN LẠI
(auto-fill)]]=0),"BÁN",
IF(AND(Stock[[#This Row],[SỐ LƯỢNG MUA]]&gt;0,Stock[[#This Row],[SỐ LƯỢNG CÒN LẠI
(auto-fill)]]&gt;0),"NẮM GIỮ",""))</f>
        <v/>
      </c>
      <c r="C259" s="110">
        <f t="shared" si="3"/>
        <v>246</v>
      </c>
      <c r="D259" s="77"/>
      <c r="E259" s="78"/>
      <c r="F259" s="170"/>
      <c r="G259" s="83"/>
      <c r="H259" s="84"/>
      <c r="I259" s="114" t="str">
        <f>IF(Stock[[#This Row],[SỐ LƯỢNG MUA]]&gt;0,Stock[[#This Row],[GIÁ MUA]]*Stock[[#This Row],[SỐ LƯỢNG MUA]]*$D$11,"")</f>
        <v/>
      </c>
      <c r="J259" s="87"/>
      <c r="K259" s="88"/>
      <c r="L259" s="116" t="str">
        <f>IF(Stock[[#This Row],[SỐ LƯỢNG MUA]]&gt;0,Stock[[#This Row],[GIÁ MUA]]*(1+Stock[[#This Row],[% TĂNG KỲ VỌNG_1]]),"")</f>
        <v/>
      </c>
      <c r="M259" s="89"/>
      <c r="N259" s="116" t="str">
        <f>IF(Stock[[#This Row],[SỐ LƯỢNG MUA]]&gt;0,Stock[[#This Row],[GIÁ MUA]]*(1+Stock[[#This Row],[% TĂNG KỲ VỌNG_2]]),"")</f>
        <v/>
      </c>
      <c r="O259" s="89"/>
      <c r="P259" s="116" t="str">
        <f>IF(Stock[[#This Row],[SỐ LƯỢNG MUA]]&gt;0,Stock[[#This Row],[GIÁ MUA]]*(1+Stock[[#This Row],[% GIẢM ĐỂ CẮT LỖ]]),"")</f>
        <v/>
      </c>
      <c r="Q259" s="104"/>
      <c r="R259" s="117" t="str">
        <f>IF(Stock[[#This Row],[CỔ TỨC TIỀN MẶT]]&gt;0,Stock[[#This Row],[CỔ TỨC TIỀN MẶT]]/(Stock[[#This Row],[GIÁ MUA]]*Stock[[#This Row],[SỐ LƯỢNG MUA]]),"")</f>
        <v/>
      </c>
      <c r="S259" s="104"/>
      <c r="T259" s="77"/>
      <c r="U259" s="95"/>
      <c r="V259" s="96"/>
      <c r="W259" s="125" t="str">
        <f>IF(Stock[[#This Row],[SỐ LƯỢNG BÁN]]&gt;0,Stock[[#This Row],[GIÁ BÁN]]*Stock[[#This Row],[SỐ LƯỢNG BÁN]]*$D$11+Stock[[#This Row],[GIÁ BÁN]]*Stock[[#This Row],[SỐ LƯỢNG BÁN]]*$D$12,"")</f>
        <v/>
      </c>
      <c r="X259" s="126">
        <f>Stock[[#This Row],[SỐ LƯỢNG MUA]]+Stock[[#This Row],[CỔ TỨC BẰNG CỔ PHIẾU]]-Stock[[#This Row],[SỐ LƯỢNG BÁN]]</f>
        <v>0</v>
      </c>
      <c r="Y2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 s="120">
        <f ca="1">IF(Stock[[#This Row],[NGÀY BÁN]]&gt;0,Stock[[#This Row],[NGÀY BÁN]]-Stock[[#This Row],[NGÀY MUA]]+1,IF(Stock[[#This Row],[NGÀY MUA]]=0,0,TODAY()-Stock[[#This Row],[NGÀY MUA]]+1))</f>
        <v>0</v>
      </c>
      <c r="AA259" s="121" t="str">
        <f>IFERROR(Stock[[#This Row],[CỔ TỨC TIỀN MẶT]]+Stock[[#This Row],[LÃI/(LỖ) TỪ BÁN CK
(auto-fill)]],"")</f>
        <v/>
      </c>
      <c r="AB2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 s="90"/>
      <c r="AE259" s="146" t="str">
        <f>IF(Stock[[#This Row],[TRẠNG THÁI
(auto-fill)]]="NẮM GIỮ",Stock[[#This Row],[GIÁ THỊ TRƯỜNG]]-Stock[[#This Row],[GIÁ MUA]],"")</f>
        <v/>
      </c>
      <c r="AF259" s="151" t="str">
        <f>IFERROR(Stock[[#This Row],[TĂNG/
(GIẢM )]]/Stock[[#This Row],[GIÁ MUA]],"")</f>
        <v/>
      </c>
      <c r="AG259" s="128" t="str">
        <f>IF(Stock[[#This Row],[GIÁ THỊ TRƯỜNG]]&gt;0,Stock[[#This Row],[GIÁ THỊ TRƯỜNG]]*Stock[[#This Row],[SỐ LƯỢNG CÒN LẠI
(auto-fill)]],"")</f>
        <v/>
      </c>
    </row>
    <row r="260" spans="2:33">
      <c r="B260" s="111" t="str">
        <f>IF(AND(Stock[[#This Row],[SỐ LƯỢNG MUA]]&gt;0,Stock[[#This Row],[SỐ LƯỢNG CÒN LẠI
(auto-fill)]]=0),"BÁN",
IF(AND(Stock[[#This Row],[SỐ LƯỢNG MUA]]&gt;0,Stock[[#This Row],[SỐ LƯỢNG CÒN LẠI
(auto-fill)]]&gt;0),"NẮM GIỮ",""))</f>
        <v/>
      </c>
      <c r="C260" s="110">
        <f t="shared" si="3"/>
        <v>247</v>
      </c>
      <c r="D260" s="77"/>
      <c r="E260" s="78"/>
      <c r="F260" s="170"/>
      <c r="G260" s="83"/>
      <c r="H260" s="84"/>
      <c r="I260" s="114" t="str">
        <f>IF(Stock[[#This Row],[SỐ LƯỢNG MUA]]&gt;0,Stock[[#This Row],[GIÁ MUA]]*Stock[[#This Row],[SỐ LƯỢNG MUA]]*$D$11,"")</f>
        <v/>
      </c>
      <c r="J260" s="87"/>
      <c r="K260" s="88"/>
      <c r="L260" s="116" t="str">
        <f>IF(Stock[[#This Row],[SỐ LƯỢNG MUA]]&gt;0,Stock[[#This Row],[GIÁ MUA]]*(1+Stock[[#This Row],[% TĂNG KỲ VỌNG_1]]),"")</f>
        <v/>
      </c>
      <c r="M260" s="89"/>
      <c r="N260" s="116" t="str">
        <f>IF(Stock[[#This Row],[SỐ LƯỢNG MUA]]&gt;0,Stock[[#This Row],[GIÁ MUA]]*(1+Stock[[#This Row],[% TĂNG KỲ VỌNG_2]]),"")</f>
        <v/>
      </c>
      <c r="O260" s="89"/>
      <c r="P260" s="116" t="str">
        <f>IF(Stock[[#This Row],[SỐ LƯỢNG MUA]]&gt;0,Stock[[#This Row],[GIÁ MUA]]*(1+Stock[[#This Row],[% GIẢM ĐỂ CẮT LỖ]]),"")</f>
        <v/>
      </c>
      <c r="Q260" s="104"/>
      <c r="R260" s="117" t="str">
        <f>IF(Stock[[#This Row],[CỔ TỨC TIỀN MẶT]]&gt;0,Stock[[#This Row],[CỔ TỨC TIỀN MẶT]]/(Stock[[#This Row],[GIÁ MUA]]*Stock[[#This Row],[SỐ LƯỢNG MUA]]),"")</f>
        <v/>
      </c>
      <c r="S260" s="104"/>
      <c r="T260" s="77"/>
      <c r="U260" s="95"/>
      <c r="V260" s="96"/>
      <c r="W260" s="125" t="str">
        <f>IF(Stock[[#This Row],[SỐ LƯỢNG BÁN]]&gt;0,Stock[[#This Row],[GIÁ BÁN]]*Stock[[#This Row],[SỐ LƯỢNG BÁN]]*$D$11+Stock[[#This Row],[GIÁ BÁN]]*Stock[[#This Row],[SỐ LƯỢNG BÁN]]*$D$12,"")</f>
        <v/>
      </c>
      <c r="X260" s="126">
        <f>Stock[[#This Row],[SỐ LƯỢNG MUA]]+Stock[[#This Row],[CỔ TỨC BẰNG CỔ PHIẾU]]-Stock[[#This Row],[SỐ LƯỢNG BÁN]]</f>
        <v>0</v>
      </c>
      <c r="Y2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 s="120">
        <f ca="1">IF(Stock[[#This Row],[NGÀY BÁN]]&gt;0,Stock[[#This Row],[NGÀY BÁN]]-Stock[[#This Row],[NGÀY MUA]]+1,IF(Stock[[#This Row],[NGÀY MUA]]=0,0,TODAY()-Stock[[#This Row],[NGÀY MUA]]+1))</f>
        <v>0</v>
      </c>
      <c r="AA260" s="121" t="str">
        <f>IFERROR(Stock[[#This Row],[CỔ TỨC TIỀN MẶT]]+Stock[[#This Row],[LÃI/(LỖ) TỪ BÁN CK
(auto-fill)]],"")</f>
        <v/>
      </c>
      <c r="AB2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 s="90"/>
      <c r="AE260" s="146" t="str">
        <f>IF(Stock[[#This Row],[TRẠNG THÁI
(auto-fill)]]="NẮM GIỮ",Stock[[#This Row],[GIÁ THỊ TRƯỜNG]]-Stock[[#This Row],[GIÁ MUA]],"")</f>
        <v/>
      </c>
      <c r="AF260" s="151" t="str">
        <f>IFERROR(Stock[[#This Row],[TĂNG/
(GIẢM )]]/Stock[[#This Row],[GIÁ MUA]],"")</f>
        <v/>
      </c>
      <c r="AG260" s="128" t="str">
        <f>IF(Stock[[#This Row],[GIÁ THỊ TRƯỜNG]]&gt;0,Stock[[#This Row],[GIÁ THỊ TRƯỜNG]]*Stock[[#This Row],[SỐ LƯỢNG CÒN LẠI
(auto-fill)]],"")</f>
        <v/>
      </c>
    </row>
    <row r="261" spans="2:33">
      <c r="B261" s="111" t="str">
        <f>IF(AND(Stock[[#This Row],[SỐ LƯỢNG MUA]]&gt;0,Stock[[#This Row],[SỐ LƯỢNG CÒN LẠI
(auto-fill)]]=0),"BÁN",
IF(AND(Stock[[#This Row],[SỐ LƯỢNG MUA]]&gt;0,Stock[[#This Row],[SỐ LƯỢNG CÒN LẠI
(auto-fill)]]&gt;0),"NẮM GIỮ",""))</f>
        <v/>
      </c>
      <c r="C261" s="110">
        <f t="shared" si="3"/>
        <v>248</v>
      </c>
      <c r="D261" s="77"/>
      <c r="E261" s="78"/>
      <c r="F261" s="170"/>
      <c r="G261" s="83"/>
      <c r="H261" s="84"/>
      <c r="I261" s="114" t="str">
        <f>IF(Stock[[#This Row],[SỐ LƯỢNG MUA]]&gt;0,Stock[[#This Row],[GIÁ MUA]]*Stock[[#This Row],[SỐ LƯỢNG MUA]]*$D$11,"")</f>
        <v/>
      </c>
      <c r="J261" s="87"/>
      <c r="K261" s="88"/>
      <c r="L261" s="116" t="str">
        <f>IF(Stock[[#This Row],[SỐ LƯỢNG MUA]]&gt;0,Stock[[#This Row],[GIÁ MUA]]*(1+Stock[[#This Row],[% TĂNG KỲ VỌNG_1]]),"")</f>
        <v/>
      </c>
      <c r="M261" s="89"/>
      <c r="N261" s="116" t="str">
        <f>IF(Stock[[#This Row],[SỐ LƯỢNG MUA]]&gt;0,Stock[[#This Row],[GIÁ MUA]]*(1+Stock[[#This Row],[% TĂNG KỲ VỌNG_2]]),"")</f>
        <v/>
      </c>
      <c r="O261" s="89"/>
      <c r="P261" s="116" t="str">
        <f>IF(Stock[[#This Row],[SỐ LƯỢNG MUA]]&gt;0,Stock[[#This Row],[GIÁ MUA]]*(1+Stock[[#This Row],[% GIẢM ĐỂ CẮT LỖ]]),"")</f>
        <v/>
      </c>
      <c r="Q261" s="104"/>
      <c r="R261" s="117" t="str">
        <f>IF(Stock[[#This Row],[CỔ TỨC TIỀN MẶT]]&gt;0,Stock[[#This Row],[CỔ TỨC TIỀN MẶT]]/(Stock[[#This Row],[GIÁ MUA]]*Stock[[#This Row],[SỐ LƯỢNG MUA]]),"")</f>
        <v/>
      </c>
      <c r="S261" s="104"/>
      <c r="T261" s="77"/>
      <c r="U261" s="95"/>
      <c r="V261" s="96"/>
      <c r="W261" s="125" t="str">
        <f>IF(Stock[[#This Row],[SỐ LƯỢNG BÁN]]&gt;0,Stock[[#This Row],[GIÁ BÁN]]*Stock[[#This Row],[SỐ LƯỢNG BÁN]]*$D$11+Stock[[#This Row],[GIÁ BÁN]]*Stock[[#This Row],[SỐ LƯỢNG BÁN]]*$D$12,"")</f>
        <v/>
      </c>
      <c r="X261" s="126">
        <f>Stock[[#This Row],[SỐ LƯỢNG MUA]]+Stock[[#This Row],[CỔ TỨC BẰNG CỔ PHIẾU]]-Stock[[#This Row],[SỐ LƯỢNG BÁN]]</f>
        <v>0</v>
      </c>
      <c r="Y2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 s="120">
        <f ca="1">IF(Stock[[#This Row],[NGÀY BÁN]]&gt;0,Stock[[#This Row],[NGÀY BÁN]]-Stock[[#This Row],[NGÀY MUA]]+1,IF(Stock[[#This Row],[NGÀY MUA]]=0,0,TODAY()-Stock[[#This Row],[NGÀY MUA]]+1))</f>
        <v>0</v>
      </c>
      <c r="AA261" s="121" t="str">
        <f>IFERROR(Stock[[#This Row],[CỔ TỨC TIỀN MẶT]]+Stock[[#This Row],[LÃI/(LỖ) TỪ BÁN CK
(auto-fill)]],"")</f>
        <v/>
      </c>
      <c r="AB2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 s="90"/>
      <c r="AE261" s="146" t="str">
        <f>IF(Stock[[#This Row],[TRẠNG THÁI
(auto-fill)]]="NẮM GIỮ",Stock[[#This Row],[GIÁ THỊ TRƯỜNG]]-Stock[[#This Row],[GIÁ MUA]],"")</f>
        <v/>
      </c>
      <c r="AF261" s="151" t="str">
        <f>IFERROR(Stock[[#This Row],[TĂNG/
(GIẢM )]]/Stock[[#This Row],[GIÁ MUA]],"")</f>
        <v/>
      </c>
      <c r="AG261" s="128" t="str">
        <f>IF(Stock[[#This Row],[GIÁ THỊ TRƯỜNG]]&gt;0,Stock[[#This Row],[GIÁ THỊ TRƯỜNG]]*Stock[[#This Row],[SỐ LƯỢNG CÒN LẠI
(auto-fill)]],"")</f>
        <v/>
      </c>
    </row>
    <row r="262" spans="2:33">
      <c r="B262" s="111" t="str">
        <f>IF(AND(Stock[[#This Row],[SỐ LƯỢNG MUA]]&gt;0,Stock[[#This Row],[SỐ LƯỢNG CÒN LẠI
(auto-fill)]]=0),"BÁN",
IF(AND(Stock[[#This Row],[SỐ LƯỢNG MUA]]&gt;0,Stock[[#This Row],[SỐ LƯỢNG CÒN LẠI
(auto-fill)]]&gt;0),"NẮM GIỮ",""))</f>
        <v/>
      </c>
      <c r="C262" s="110">
        <f t="shared" si="3"/>
        <v>249</v>
      </c>
      <c r="D262" s="77"/>
      <c r="E262" s="78"/>
      <c r="F262" s="170"/>
      <c r="G262" s="83"/>
      <c r="H262" s="84"/>
      <c r="I262" s="114" t="str">
        <f>IF(Stock[[#This Row],[SỐ LƯỢNG MUA]]&gt;0,Stock[[#This Row],[GIÁ MUA]]*Stock[[#This Row],[SỐ LƯỢNG MUA]]*$D$11,"")</f>
        <v/>
      </c>
      <c r="J262" s="87"/>
      <c r="K262" s="88"/>
      <c r="L262" s="116" t="str">
        <f>IF(Stock[[#This Row],[SỐ LƯỢNG MUA]]&gt;0,Stock[[#This Row],[GIÁ MUA]]*(1+Stock[[#This Row],[% TĂNG KỲ VỌNG_1]]),"")</f>
        <v/>
      </c>
      <c r="M262" s="89"/>
      <c r="N262" s="116" t="str">
        <f>IF(Stock[[#This Row],[SỐ LƯỢNG MUA]]&gt;0,Stock[[#This Row],[GIÁ MUA]]*(1+Stock[[#This Row],[% TĂNG KỲ VỌNG_2]]),"")</f>
        <v/>
      </c>
      <c r="O262" s="89"/>
      <c r="P262" s="116" t="str">
        <f>IF(Stock[[#This Row],[SỐ LƯỢNG MUA]]&gt;0,Stock[[#This Row],[GIÁ MUA]]*(1+Stock[[#This Row],[% GIẢM ĐỂ CẮT LỖ]]),"")</f>
        <v/>
      </c>
      <c r="Q262" s="104"/>
      <c r="R262" s="117" t="str">
        <f>IF(Stock[[#This Row],[CỔ TỨC TIỀN MẶT]]&gt;0,Stock[[#This Row],[CỔ TỨC TIỀN MẶT]]/(Stock[[#This Row],[GIÁ MUA]]*Stock[[#This Row],[SỐ LƯỢNG MUA]]),"")</f>
        <v/>
      </c>
      <c r="S262" s="104"/>
      <c r="T262" s="77"/>
      <c r="U262" s="95"/>
      <c r="V262" s="96"/>
      <c r="W262" s="125" t="str">
        <f>IF(Stock[[#This Row],[SỐ LƯỢNG BÁN]]&gt;0,Stock[[#This Row],[GIÁ BÁN]]*Stock[[#This Row],[SỐ LƯỢNG BÁN]]*$D$11+Stock[[#This Row],[GIÁ BÁN]]*Stock[[#This Row],[SỐ LƯỢNG BÁN]]*$D$12,"")</f>
        <v/>
      </c>
      <c r="X262" s="126">
        <f>Stock[[#This Row],[SỐ LƯỢNG MUA]]+Stock[[#This Row],[CỔ TỨC BẰNG CỔ PHIẾU]]-Stock[[#This Row],[SỐ LƯỢNG BÁN]]</f>
        <v>0</v>
      </c>
      <c r="Y2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 s="120">
        <f ca="1">IF(Stock[[#This Row],[NGÀY BÁN]]&gt;0,Stock[[#This Row],[NGÀY BÁN]]-Stock[[#This Row],[NGÀY MUA]]+1,IF(Stock[[#This Row],[NGÀY MUA]]=0,0,TODAY()-Stock[[#This Row],[NGÀY MUA]]+1))</f>
        <v>0</v>
      </c>
      <c r="AA262" s="121" t="str">
        <f>IFERROR(Stock[[#This Row],[CỔ TỨC TIỀN MẶT]]+Stock[[#This Row],[LÃI/(LỖ) TỪ BÁN CK
(auto-fill)]],"")</f>
        <v/>
      </c>
      <c r="AB2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 s="90"/>
      <c r="AE262" s="146" t="str">
        <f>IF(Stock[[#This Row],[TRẠNG THÁI
(auto-fill)]]="NẮM GIỮ",Stock[[#This Row],[GIÁ THỊ TRƯỜNG]]-Stock[[#This Row],[GIÁ MUA]],"")</f>
        <v/>
      </c>
      <c r="AF262" s="151" t="str">
        <f>IFERROR(Stock[[#This Row],[TĂNG/
(GIẢM )]]/Stock[[#This Row],[GIÁ MUA]],"")</f>
        <v/>
      </c>
      <c r="AG262" s="128" t="str">
        <f>IF(Stock[[#This Row],[GIÁ THỊ TRƯỜNG]]&gt;0,Stock[[#This Row],[GIÁ THỊ TRƯỜNG]]*Stock[[#This Row],[SỐ LƯỢNG CÒN LẠI
(auto-fill)]],"")</f>
        <v/>
      </c>
    </row>
    <row r="263" spans="2:33">
      <c r="B263" s="111" t="str">
        <f>IF(AND(Stock[[#This Row],[SỐ LƯỢNG MUA]]&gt;0,Stock[[#This Row],[SỐ LƯỢNG CÒN LẠI
(auto-fill)]]=0),"BÁN",
IF(AND(Stock[[#This Row],[SỐ LƯỢNG MUA]]&gt;0,Stock[[#This Row],[SỐ LƯỢNG CÒN LẠI
(auto-fill)]]&gt;0),"NẮM GIỮ",""))</f>
        <v/>
      </c>
      <c r="C263" s="110">
        <f t="shared" si="3"/>
        <v>250</v>
      </c>
      <c r="D263" s="77"/>
      <c r="E263" s="78"/>
      <c r="F263" s="170"/>
      <c r="G263" s="83"/>
      <c r="H263" s="84"/>
      <c r="I263" s="114" t="str">
        <f>IF(Stock[[#This Row],[SỐ LƯỢNG MUA]]&gt;0,Stock[[#This Row],[GIÁ MUA]]*Stock[[#This Row],[SỐ LƯỢNG MUA]]*$D$11,"")</f>
        <v/>
      </c>
      <c r="J263" s="87"/>
      <c r="K263" s="88"/>
      <c r="L263" s="116" t="str">
        <f>IF(Stock[[#This Row],[SỐ LƯỢNG MUA]]&gt;0,Stock[[#This Row],[GIÁ MUA]]*(1+Stock[[#This Row],[% TĂNG KỲ VỌNG_1]]),"")</f>
        <v/>
      </c>
      <c r="M263" s="89"/>
      <c r="N263" s="116" t="str">
        <f>IF(Stock[[#This Row],[SỐ LƯỢNG MUA]]&gt;0,Stock[[#This Row],[GIÁ MUA]]*(1+Stock[[#This Row],[% TĂNG KỲ VỌNG_2]]),"")</f>
        <v/>
      </c>
      <c r="O263" s="89"/>
      <c r="P263" s="116" t="str">
        <f>IF(Stock[[#This Row],[SỐ LƯỢNG MUA]]&gt;0,Stock[[#This Row],[GIÁ MUA]]*(1+Stock[[#This Row],[% GIẢM ĐỂ CẮT LỖ]]),"")</f>
        <v/>
      </c>
      <c r="Q263" s="104"/>
      <c r="R263" s="117" t="str">
        <f>IF(Stock[[#This Row],[CỔ TỨC TIỀN MẶT]]&gt;0,Stock[[#This Row],[CỔ TỨC TIỀN MẶT]]/(Stock[[#This Row],[GIÁ MUA]]*Stock[[#This Row],[SỐ LƯỢNG MUA]]),"")</f>
        <v/>
      </c>
      <c r="S263" s="104"/>
      <c r="T263" s="77"/>
      <c r="U263" s="95"/>
      <c r="V263" s="96"/>
      <c r="W263" s="125" t="str">
        <f>IF(Stock[[#This Row],[SỐ LƯỢNG BÁN]]&gt;0,Stock[[#This Row],[GIÁ BÁN]]*Stock[[#This Row],[SỐ LƯỢNG BÁN]]*$D$11+Stock[[#This Row],[GIÁ BÁN]]*Stock[[#This Row],[SỐ LƯỢNG BÁN]]*$D$12,"")</f>
        <v/>
      </c>
      <c r="X263" s="126">
        <f>Stock[[#This Row],[SỐ LƯỢNG MUA]]+Stock[[#This Row],[CỔ TỨC BẰNG CỔ PHIẾU]]-Stock[[#This Row],[SỐ LƯỢNG BÁN]]</f>
        <v>0</v>
      </c>
      <c r="Y2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 s="120">
        <f ca="1">IF(Stock[[#This Row],[NGÀY BÁN]]&gt;0,Stock[[#This Row],[NGÀY BÁN]]-Stock[[#This Row],[NGÀY MUA]]+1,IF(Stock[[#This Row],[NGÀY MUA]]=0,0,TODAY()-Stock[[#This Row],[NGÀY MUA]]+1))</f>
        <v>0</v>
      </c>
      <c r="AA263" s="121" t="str">
        <f>IFERROR(Stock[[#This Row],[CỔ TỨC TIỀN MẶT]]+Stock[[#This Row],[LÃI/(LỖ) TỪ BÁN CK
(auto-fill)]],"")</f>
        <v/>
      </c>
      <c r="AB2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 s="90"/>
      <c r="AE263" s="146" t="str">
        <f>IF(Stock[[#This Row],[TRẠNG THÁI
(auto-fill)]]="NẮM GIỮ",Stock[[#This Row],[GIÁ THỊ TRƯỜNG]]-Stock[[#This Row],[GIÁ MUA]],"")</f>
        <v/>
      </c>
      <c r="AF263" s="151" t="str">
        <f>IFERROR(Stock[[#This Row],[TĂNG/
(GIẢM )]]/Stock[[#This Row],[GIÁ MUA]],"")</f>
        <v/>
      </c>
      <c r="AG263" s="128" t="str">
        <f>IF(Stock[[#This Row],[GIÁ THỊ TRƯỜNG]]&gt;0,Stock[[#This Row],[GIÁ THỊ TRƯỜNG]]*Stock[[#This Row],[SỐ LƯỢNG CÒN LẠI
(auto-fill)]],"")</f>
        <v/>
      </c>
    </row>
    <row r="264" spans="2:33">
      <c r="B264" s="111" t="str">
        <f>IF(AND(Stock[[#This Row],[SỐ LƯỢNG MUA]]&gt;0,Stock[[#This Row],[SỐ LƯỢNG CÒN LẠI
(auto-fill)]]=0),"BÁN",
IF(AND(Stock[[#This Row],[SỐ LƯỢNG MUA]]&gt;0,Stock[[#This Row],[SỐ LƯỢNG CÒN LẠI
(auto-fill)]]&gt;0),"NẮM GIỮ",""))</f>
        <v/>
      </c>
      <c r="C264" s="110">
        <f t="shared" si="3"/>
        <v>251</v>
      </c>
      <c r="D264" s="77"/>
      <c r="E264" s="78"/>
      <c r="F264" s="170"/>
      <c r="G264" s="83"/>
      <c r="H264" s="84"/>
      <c r="I264" s="114" t="str">
        <f>IF(Stock[[#This Row],[SỐ LƯỢNG MUA]]&gt;0,Stock[[#This Row],[GIÁ MUA]]*Stock[[#This Row],[SỐ LƯỢNG MUA]]*$D$11,"")</f>
        <v/>
      </c>
      <c r="J264" s="87"/>
      <c r="K264" s="88"/>
      <c r="L264" s="116" t="str">
        <f>IF(Stock[[#This Row],[SỐ LƯỢNG MUA]]&gt;0,Stock[[#This Row],[GIÁ MUA]]*(1+Stock[[#This Row],[% TĂNG KỲ VỌNG_1]]),"")</f>
        <v/>
      </c>
      <c r="M264" s="89"/>
      <c r="N264" s="116" t="str">
        <f>IF(Stock[[#This Row],[SỐ LƯỢNG MUA]]&gt;0,Stock[[#This Row],[GIÁ MUA]]*(1+Stock[[#This Row],[% TĂNG KỲ VỌNG_2]]),"")</f>
        <v/>
      </c>
      <c r="O264" s="89"/>
      <c r="P264" s="116" t="str">
        <f>IF(Stock[[#This Row],[SỐ LƯỢNG MUA]]&gt;0,Stock[[#This Row],[GIÁ MUA]]*(1+Stock[[#This Row],[% GIẢM ĐỂ CẮT LỖ]]),"")</f>
        <v/>
      </c>
      <c r="Q264" s="104"/>
      <c r="R264" s="117" t="str">
        <f>IF(Stock[[#This Row],[CỔ TỨC TIỀN MẶT]]&gt;0,Stock[[#This Row],[CỔ TỨC TIỀN MẶT]]/(Stock[[#This Row],[GIÁ MUA]]*Stock[[#This Row],[SỐ LƯỢNG MUA]]),"")</f>
        <v/>
      </c>
      <c r="S264" s="104"/>
      <c r="T264" s="77"/>
      <c r="U264" s="95"/>
      <c r="V264" s="96"/>
      <c r="W264" s="125" t="str">
        <f>IF(Stock[[#This Row],[SỐ LƯỢNG BÁN]]&gt;0,Stock[[#This Row],[GIÁ BÁN]]*Stock[[#This Row],[SỐ LƯỢNG BÁN]]*$D$11+Stock[[#This Row],[GIÁ BÁN]]*Stock[[#This Row],[SỐ LƯỢNG BÁN]]*$D$12,"")</f>
        <v/>
      </c>
      <c r="X264" s="126">
        <f>Stock[[#This Row],[SỐ LƯỢNG MUA]]+Stock[[#This Row],[CỔ TỨC BẰNG CỔ PHIẾU]]-Stock[[#This Row],[SỐ LƯỢNG BÁN]]</f>
        <v>0</v>
      </c>
      <c r="Y2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 s="120">
        <f ca="1">IF(Stock[[#This Row],[NGÀY BÁN]]&gt;0,Stock[[#This Row],[NGÀY BÁN]]-Stock[[#This Row],[NGÀY MUA]]+1,IF(Stock[[#This Row],[NGÀY MUA]]=0,0,TODAY()-Stock[[#This Row],[NGÀY MUA]]+1))</f>
        <v>0</v>
      </c>
      <c r="AA264" s="121" t="str">
        <f>IFERROR(Stock[[#This Row],[CỔ TỨC TIỀN MẶT]]+Stock[[#This Row],[LÃI/(LỖ) TỪ BÁN CK
(auto-fill)]],"")</f>
        <v/>
      </c>
      <c r="AB2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 s="90"/>
      <c r="AE264" s="146" t="str">
        <f>IF(Stock[[#This Row],[TRẠNG THÁI
(auto-fill)]]="NẮM GIỮ",Stock[[#This Row],[GIÁ THỊ TRƯỜNG]]-Stock[[#This Row],[GIÁ MUA]],"")</f>
        <v/>
      </c>
      <c r="AF264" s="151" t="str">
        <f>IFERROR(Stock[[#This Row],[TĂNG/
(GIẢM )]]/Stock[[#This Row],[GIÁ MUA]],"")</f>
        <v/>
      </c>
      <c r="AG264" s="128" t="str">
        <f>IF(Stock[[#This Row],[GIÁ THỊ TRƯỜNG]]&gt;0,Stock[[#This Row],[GIÁ THỊ TRƯỜNG]]*Stock[[#This Row],[SỐ LƯỢNG CÒN LẠI
(auto-fill)]],"")</f>
        <v/>
      </c>
    </row>
    <row r="265" spans="2:33">
      <c r="B265" s="111" t="str">
        <f>IF(AND(Stock[[#This Row],[SỐ LƯỢNG MUA]]&gt;0,Stock[[#This Row],[SỐ LƯỢNG CÒN LẠI
(auto-fill)]]=0),"BÁN",
IF(AND(Stock[[#This Row],[SỐ LƯỢNG MUA]]&gt;0,Stock[[#This Row],[SỐ LƯỢNG CÒN LẠI
(auto-fill)]]&gt;0),"NẮM GIỮ",""))</f>
        <v/>
      </c>
      <c r="C265" s="110">
        <f t="shared" si="3"/>
        <v>252</v>
      </c>
      <c r="D265" s="77"/>
      <c r="E265" s="78"/>
      <c r="F265" s="170"/>
      <c r="G265" s="83"/>
      <c r="H265" s="84"/>
      <c r="I265" s="114" t="str">
        <f>IF(Stock[[#This Row],[SỐ LƯỢNG MUA]]&gt;0,Stock[[#This Row],[GIÁ MUA]]*Stock[[#This Row],[SỐ LƯỢNG MUA]]*$D$11,"")</f>
        <v/>
      </c>
      <c r="J265" s="87"/>
      <c r="K265" s="88"/>
      <c r="L265" s="116" t="str">
        <f>IF(Stock[[#This Row],[SỐ LƯỢNG MUA]]&gt;0,Stock[[#This Row],[GIÁ MUA]]*(1+Stock[[#This Row],[% TĂNG KỲ VỌNG_1]]),"")</f>
        <v/>
      </c>
      <c r="M265" s="89"/>
      <c r="N265" s="116" t="str">
        <f>IF(Stock[[#This Row],[SỐ LƯỢNG MUA]]&gt;0,Stock[[#This Row],[GIÁ MUA]]*(1+Stock[[#This Row],[% TĂNG KỲ VỌNG_2]]),"")</f>
        <v/>
      </c>
      <c r="O265" s="89"/>
      <c r="P265" s="116" t="str">
        <f>IF(Stock[[#This Row],[SỐ LƯỢNG MUA]]&gt;0,Stock[[#This Row],[GIÁ MUA]]*(1+Stock[[#This Row],[% GIẢM ĐỂ CẮT LỖ]]),"")</f>
        <v/>
      </c>
      <c r="Q265" s="104"/>
      <c r="R265" s="117" t="str">
        <f>IF(Stock[[#This Row],[CỔ TỨC TIỀN MẶT]]&gt;0,Stock[[#This Row],[CỔ TỨC TIỀN MẶT]]/(Stock[[#This Row],[GIÁ MUA]]*Stock[[#This Row],[SỐ LƯỢNG MUA]]),"")</f>
        <v/>
      </c>
      <c r="S265" s="104"/>
      <c r="T265" s="77"/>
      <c r="U265" s="95"/>
      <c r="V265" s="96"/>
      <c r="W265" s="125" t="str">
        <f>IF(Stock[[#This Row],[SỐ LƯỢNG BÁN]]&gt;0,Stock[[#This Row],[GIÁ BÁN]]*Stock[[#This Row],[SỐ LƯỢNG BÁN]]*$D$11+Stock[[#This Row],[GIÁ BÁN]]*Stock[[#This Row],[SỐ LƯỢNG BÁN]]*$D$12,"")</f>
        <v/>
      </c>
      <c r="X265" s="126">
        <f>Stock[[#This Row],[SỐ LƯỢNG MUA]]+Stock[[#This Row],[CỔ TỨC BẰNG CỔ PHIẾU]]-Stock[[#This Row],[SỐ LƯỢNG BÁN]]</f>
        <v>0</v>
      </c>
      <c r="Y2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 s="120">
        <f ca="1">IF(Stock[[#This Row],[NGÀY BÁN]]&gt;0,Stock[[#This Row],[NGÀY BÁN]]-Stock[[#This Row],[NGÀY MUA]]+1,IF(Stock[[#This Row],[NGÀY MUA]]=0,0,TODAY()-Stock[[#This Row],[NGÀY MUA]]+1))</f>
        <v>0</v>
      </c>
      <c r="AA265" s="121" t="str">
        <f>IFERROR(Stock[[#This Row],[CỔ TỨC TIỀN MẶT]]+Stock[[#This Row],[LÃI/(LỖ) TỪ BÁN CK
(auto-fill)]],"")</f>
        <v/>
      </c>
      <c r="AB2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 s="90"/>
      <c r="AE265" s="146" t="str">
        <f>IF(Stock[[#This Row],[TRẠNG THÁI
(auto-fill)]]="NẮM GIỮ",Stock[[#This Row],[GIÁ THỊ TRƯỜNG]]-Stock[[#This Row],[GIÁ MUA]],"")</f>
        <v/>
      </c>
      <c r="AF265" s="151" t="str">
        <f>IFERROR(Stock[[#This Row],[TĂNG/
(GIẢM )]]/Stock[[#This Row],[GIÁ MUA]],"")</f>
        <v/>
      </c>
      <c r="AG265" s="128" t="str">
        <f>IF(Stock[[#This Row],[GIÁ THỊ TRƯỜNG]]&gt;0,Stock[[#This Row],[GIÁ THỊ TRƯỜNG]]*Stock[[#This Row],[SỐ LƯỢNG CÒN LẠI
(auto-fill)]],"")</f>
        <v/>
      </c>
    </row>
    <row r="266" spans="2:33">
      <c r="B266" s="111" t="str">
        <f>IF(AND(Stock[[#This Row],[SỐ LƯỢNG MUA]]&gt;0,Stock[[#This Row],[SỐ LƯỢNG CÒN LẠI
(auto-fill)]]=0),"BÁN",
IF(AND(Stock[[#This Row],[SỐ LƯỢNG MUA]]&gt;0,Stock[[#This Row],[SỐ LƯỢNG CÒN LẠI
(auto-fill)]]&gt;0),"NẮM GIỮ",""))</f>
        <v/>
      </c>
      <c r="C266" s="110">
        <f t="shared" si="3"/>
        <v>253</v>
      </c>
      <c r="D266" s="77"/>
      <c r="E266" s="78"/>
      <c r="F266" s="170"/>
      <c r="G266" s="83"/>
      <c r="H266" s="84"/>
      <c r="I266" s="114" t="str">
        <f>IF(Stock[[#This Row],[SỐ LƯỢNG MUA]]&gt;0,Stock[[#This Row],[GIÁ MUA]]*Stock[[#This Row],[SỐ LƯỢNG MUA]]*$D$11,"")</f>
        <v/>
      </c>
      <c r="J266" s="87"/>
      <c r="K266" s="88"/>
      <c r="L266" s="116" t="str">
        <f>IF(Stock[[#This Row],[SỐ LƯỢNG MUA]]&gt;0,Stock[[#This Row],[GIÁ MUA]]*(1+Stock[[#This Row],[% TĂNG KỲ VỌNG_1]]),"")</f>
        <v/>
      </c>
      <c r="M266" s="89"/>
      <c r="N266" s="116" t="str">
        <f>IF(Stock[[#This Row],[SỐ LƯỢNG MUA]]&gt;0,Stock[[#This Row],[GIÁ MUA]]*(1+Stock[[#This Row],[% TĂNG KỲ VỌNG_2]]),"")</f>
        <v/>
      </c>
      <c r="O266" s="89"/>
      <c r="P266" s="116" t="str">
        <f>IF(Stock[[#This Row],[SỐ LƯỢNG MUA]]&gt;0,Stock[[#This Row],[GIÁ MUA]]*(1+Stock[[#This Row],[% GIẢM ĐỂ CẮT LỖ]]),"")</f>
        <v/>
      </c>
      <c r="Q266" s="104"/>
      <c r="R266" s="117" t="str">
        <f>IF(Stock[[#This Row],[CỔ TỨC TIỀN MẶT]]&gt;0,Stock[[#This Row],[CỔ TỨC TIỀN MẶT]]/(Stock[[#This Row],[GIÁ MUA]]*Stock[[#This Row],[SỐ LƯỢNG MUA]]),"")</f>
        <v/>
      </c>
      <c r="S266" s="104"/>
      <c r="T266" s="77"/>
      <c r="U266" s="95"/>
      <c r="V266" s="96"/>
      <c r="W266" s="125" t="str">
        <f>IF(Stock[[#This Row],[SỐ LƯỢNG BÁN]]&gt;0,Stock[[#This Row],[GIÁ BÁN]]*Stock[[#This Row],[SỐ LƯỢNG BÁN]]*$D$11+Stock[[#This Row],[GIÁ BÁN]]*Stock[[#This Row],[SỐ LƯỢNG BÁN]]*$D$12,"")</f>
        <v/>
      </c>
      <c r="X266" s="126">
        <f>Stock[[#This Row],[SỐ LƯỢNG MUA]]+Stock[[#This Row],[CỔ TỨC BẰNG CỔ PHIẾU]]-Stock[[#This Row],[SỐ LƯỢNG BÁN]]</f>
        <v>0</v>
      </c>
      <c r="Y2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 s="120">
        <f ca="1">IF(Stock[[#This Row],[NGÀY BÁN]]&gt;0,Stock[[#This Row],[NGÀY BÁN]]-Stock[[#This Row],[NGÀY MUA]]+1,IF(Stock[[#This Row],[NGÀY MUA]]=0,0,TODAY()-Stock[[#This Row],[NGÀY MUA]]+1))</f>
        <v>0</v>
      </c>
      <c r="AA266" s="121" t="str">
        <f>IFERROR(Stock[[#This Row],[CỔ TỨC TIỀN MẶT]]+Stock[[#This Row],[LÃI/(LỖ) TỪ BÁN CK
(auto-fill)]],"")</f>
        <v/>
      </c>
      <c r="AB2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 s="90"/>
      <c r="AE266" s="146" t="str">
        <f>IF(Stock[[#This Row],[TRẠNG THÁI
(auto-fill)]]="NẮM GIỮ",Stock[[#This Row],[GIÁ THỊ TRƯỜNG]]-Stock[[#This Row],[GIÁ MUA]],"")</f>
        <v/>
      </c>
      <c r="AF266" s="151" t="str">
        <f>IFERROR(Stock[[#This Row],[TĂNG/
(GIẢM )]]/Stock[[#This Row],[GIÁ MUA]],"")</f>
        <v/>
      </c>
      <c r="AG266" s="128" t="str">
        <f>IF(Stock[[#This Row],[GIÁ THỊ TRƯỜNG]]&gt;0,Stock[[#This Row],[GIÁ THỊ TRƯỜNG]]*Stock[[#This Row],[SỐ LƯỢNG CÒN LẠI
(auto-fill)]],"")</f>
        <v/>
      </c>
    </row>
    <row r="267" spans="2:33">
      <c r="B267" s="111" t="str">
        <f>IF(AND(Stock[[#This Row],[SỐ LƯỢNG MUA]]&gt;0,Stock[[#This Row],[SỐ LƯỢNG CÒN LẠI
(auto-fill)]]=0),"BÁN",
IF(AND(Stock[[#This Row],[SỐ LƯỢNG MUA]]&gt;0,Stock[[#This Row],[SỐ LƯỢNG CÒN LẠI
(auto-fill)]]&gt;0),"NẮM GIỮ",""))</f>
        <v/>
      </c>
      <c r="C267" s="110">
        <f t="shared" si="3"/>
        <v>254</v>
      </c>
      <c r="D267" s="77"/>
      <c r="E267" s="78"/>
      <c r="F267" s="170"/>
      <c r="G267" s="83"/>
      <c r="H267" s="84"/>
      <c r="I267" s="114" t="str">
        <f>IF(Stock[[#This Row],[SỐ LƯỢNG MUA]]&gt;0,Stock[[#This Row],[GIÁ MUA]]*Stock[[#This Row],[SỐ LƯỢNG MUA]]*$D$11,"")</f>
        <v/>
      </c>
      <c r="J267" s="87"/>
      <c r="K267" s="88"/>
      <c r="L267" s="116" t="str">
        <f>IF(Stock[[#This Row],[SỐ LƯỢNG MUA]]&gt;0,Stock[[#This Row],[GIÁ MUA]]*(1+Stock[[#This Row],[% TĂNG KỲ VỌNG_1]]),"")</f>
        <v/>
      </c>
      <c r="M267" s="89"/>
      <c r="N267" s="116" t="str">
        <f>IF(Stock[[#This Row],[SỐ LƯỢNG MUA]]&gt;0,Stock[[#This Row],[GIÁ MUA]]*(1+Stock[[#This Row],[% TĂNG KỲ VỌNG_2]]),"")</f>
        <v/>
      </c>
      <c r="O267" s="89"/>
      <c r="P267" s="116" t="str">
        <f>IF(Stock[[#This Row],[SỐ LƯỢNG MUA]]&gt;0,Stock[[#This Row],[GIÁ MUA]]*(1+Stock[[#This Row],[% GIẢM ĐỂ CẮT LỖ]]),"")</f>
        <v/>
      </c>
      <c r="Q267" s="104"/>
      <c r="R267" s="117" t="str">
        <f>IF(Stock[[#This Row],[CỔ TỨC TIỀN MẶT]]&gt;0,Stock[[#This Row],[CỔ TỨC TIỀN MẶT]]/(Stock[[#This Row],[GIÁ MUA]]*Stock[[#This Row],[SỐ LƯỢNG MUA]]),"")</f>
        <v/>
      </c>
      <c r="S267" s="104"/>
      <c r="T267" s="77"/>
      <c r="U267" s="95"/>
      <c r="V267" s="96"/>
      <c r="W267" s="125" t="str">
        <f>IF(Stock[[#This Row],[SỐ LƯỢNG BÁN]]&gt;0,Stock[[#This Row],[GIÁ BÁN]]*Stock[[#This Row],[SỐ LƯỢNG BÁN]]*$D$11+Stock[[#This Row],[GIÁ BÁN]]*Stock[[#This Row],[SỐ LƯỢNG BÁN]]*$D$12,"")</f>
        <v/>
      </c>
      <c r="X267" s="126">
        <f>Stock[[#This Row],[SỐ LƯỢNG MUA]]+Stock[[#This Row],[CỔ TỨC BẰNG CỔ PHIẾU]]-Stock[[#This Row],[SỐ LƯỢNG BÁN]]</f>
        <v>0</v>
      </c>
      <c r="Y2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 s="120">
        <f ca="1">IF(Stock[[#This Row],[NGÀY BÁN]]&gt;0,Stock[[#This Row],[NGÀY BÁN]]-Stock[[#This Row],[NGÀY MUA]]+1,IF(Stock[[#This Row],[NGÀY MUA]]=0,0,TODAY()-Stock[[#This Row],[NGÀY MUA]]+1))</f>
        <v>0</v>
      </c>
      <c r="AA267" s="121" t="str">
        <f>IFERROR(Stock[[#This Row],[CỔ TỨC TIỀN MẶT]]+Stock[[#This Row],[LÃI/(LỖ) TỪ BÁN CK
(auto-fill)]],"")</f>
        <v/>
      </c>
      <c r="AB2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 s="90"/>
      <c r="AE267" s="146" t="str">
        <f>IF(Stock[[#This Row],[TRẠNG THÁI
(auto-fill)]]="NẮM GIỮ",Stock[[#This Row],[GIÁ THỊ TRƯỜNG]]-Stock[[#This Row],[GIÁ MUA]],"")</f>
        <v/>
      </c>
      <c r="AF267" s="151" t="str">
        <f>IFERROR(Stock[[#This Row],[TĂNG/
(GIẢM )]]/Stock[[#This Row],[GIÁ MUA]],"")</f>
        <v/>
      </c>
      <c r="AG267" s="128" t="str">
        <f>IF(Stock[[#This Row],[GIÁ THỊ TRƯỜNG]]&gt;0,Stock[[#This Row],[GIÁ THỊ TRƯỜNG]]*Stock[[#This Row],[SỐ LƯỢNG CÒN LẠI
(auto-fill)]],"")</f>
        <v/>
      </c>
    </row>
    <row r="268" spans="2:33">
      <c r="B268" s="111" t="str">
        <f>IF(AND(Stock[[#This Row],[SỐ LƯỢNG MUA]]&gt;0,Stock[[#This Row],[SỐ LƯỢNG CÒN LẠI
(auto-fill)]]=0),"BÁN",
IF(AND(Stock[[#This Row],[SỐ LƯỢNG MUA]]&gt;0,Stock[[#This Row],[SỐ LƯỢNG CÒN LẠI
(auto-fill)]]&gt;0),"NẮM GIỮ",""))</f>
        <v/>
      </c>
      <c r="C268" s="110">
        <f t="shared" si="3"/>
        <v>255</v>
      </c>
      <c r="D268" s="77"/>
      <c r="E268" s="78"/>
      <c r="F268" s="170"/>
      <c r="G268" s="83"/>
      <c r="H268" s="84"/>
      <c r="I268" s="114" t="str">
        <f>IF(Stock[[#This Row],[SỐ LƯỢNG MUA]]&gt;0,Stock[[#This Row],[GIÁ MUA]]*Stock[[#This Row],[SỐ LƯỢNG MUA]]*$D$11,"")</f>
        <v/>
      </c>
      <c r="J268" s="87"/>
      <c r="K268" s="88"/>
      <c r="L268" s="116" t="str">
        <f>IF(Stock[[#This Row],[SỐ LƯỢNG MUA]]&gt;0,Stock[[#This Row],[GIÁ MUA]]*(1+Stock[[#This Row],[% TĂNG KỲ VỌNG_1]]),"")</f>
        <v/>
      </c>
      <c r="M268" s="89"/>
      <c r="N268" s="116" t="str">
        <f>IF(Stock[[#This Row],[SỐ LƯỢNG MUA]]&gt;0,Stock[[#This Row],[GIÁ MUA]]*(1+Stock[[#This Row],[% TĂNG KỲ VỌNG_2]]),"")</f>
        <v/>
      </c>
      <c r="O268" s="89"/>
      <c r="P268" s="116" t="str">
        <f>IF(Stock[[#This Row],[SỐ LƯỢNG MUA]]&gt;0,Stock[[#This Row],[GIÁ MUA]]*(1+Stock[[#This Row],[% GIẢM ĐỂ CẮT LỖ]]),"")</f>
        <v/>
      </c>
      <c r="Q268" s="104"/>
      <c r="R268" s="117" t="str">
        <f>IF(Stock[[#This Row],[CỔ TỨC TIỀN MẶT]]&gt;0,Stock[[#This Row],[CỔ TỨC TIỀN MẶT]]/(Stock[[#This Row],[GIÁ MUA]]*Stock[[#This Row],[SỐ LƯỢNG MUA]]),"")</f>
        <v/>
      </c>
      <c r="S268" s="104"/>
      <c r="T268" s="77"/>
      <c r="U268" s="95"/>
      <c r="V268" s="96"/>
      <c r="W268" s="125" t="str">
        <f>IF(Stock[[#This Row],[SỐ LƯỢNG BÁN]]&gt;0,Stock[[#This Row],[GIÁ BÁN]]*Stock[[#This Row],[SỐ LƯỢNG BÁN]]*$D$11+Stock[[#This Row],[GIÁ BÁN]]*Stock[[#This Row],[SỐ LƯỢNG BÁN]]*$D$12,"")</f>
        <v/>
      </c>
      <c r="X268" s="126">
        <f>Stock[[#This Row],[SỐ LƯỢNG MUA]]+Stock[[#This Row],[CỔ TỨC BẰNG CỔ PHIẾU]]-Stock[[#This Row],[SỐ LƯỢNG BÁN]]</f>
        <v>0</v>
      </c>
      <c r="Y2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 s="120">
        <f ca="1">IF(Stock[[#This Row],[NGÀY BÁN]]&gt;0,Stock[[#This Row],[NGÀY BÁN]]-Stock[[#This Row],[NGÀY MUA]]+1,IF(Stock[[#This Row],[NGÀY MUA]]=0,0,TODAY()-Stock[[#This Row],[NGÀY MUA]]+1))</f>
        <v>0</v>
      </c>
      <c r="AA268" s="121" t="str">
        <f>IFERROR(Stock[[#This Row],[CỔ TỨC TIỀN MẶT]]+Stock[[#This Row],[LÃI/(LỖ) TỪ BÁN CK
(auto-fill)]],"")</f>
        <v/>
      </c>
      <c r="AB2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 s="90"/>
      <c r="AE268" s="146" t="str">
        <f>IF(Stock[[#This Row],[TRẠNG THÁI
(auto-fill)]]="NẮM GIỮ",Stock[[#This Row],[GIÁ THỊ TRƯỜNG]]-Stock[[#This Row],[GIÁ MUA]],"")</f>
        <v/>
      </c>
      <c r="AF268" s="151" t="str">
        <f>IFERROR(Stock[[#This Row],[TĂNG/
(GIẢM )]]/Stock[[#This Row],[GIÁ MUA]],"")</f>
        <v/>
      </c>
      <c r="AG268" s="128" t="str">
        <f>IF(Stock[[#This Row],[GIÁ THỊ TRƯỜNG]]&gt;0,Stock[[#This Row],[GIÁ THỊ TRƯỜNG]]*Stock[[#This Row],[SỐ LƯỢNG CÒN LẠI
(auto-fill)]],"")</f>
        <v/>
      </c>
    </row>
    <row r="269" spans="2:33">
      <c r="B269" s="111" t="str">
        <f>IF(AND(Stock[[#This Row],[SỐ LƯỢNG MUA]]&gt;0,Stock[[#This Row],[SỐ LƯỢNG CÒN LẠI
(auto-fill)]]=0),"BÁN",
IF(AND(Stock[[#This Row],[SỐ LƯỢNG MUA]]&gt;0,Stock[[#This Row],[SỐ LƯỢNG CÒN LẠI
(auto-fill)]]&gt;0),"NẮM GIỮ",""))</f>
        <v/>
      </c>
      <c r="C269" s="110">
        <f t="shared" si="3"/>
        <v>256</v>
      </c>
      <c r="D269" s="77"/>
      <c r="E269" s="78"/>
      <c r="F269" s="170"/>
      <c r="G269" s="83"/>
      <c r="H269" s="84"/>
      <c r="I269" s="114" t="str">
        <f>IF(Stock[[#This Row],[SỐ LƯỢNG MUA]]&gt;0,Stock[[#This Row],[GIÁ MUA]]*Stock[[#This Row],[SỐ LƯỢNG MUA]]*$D$11,"")</f>
        <v/>
      </c>
      <c r="J269" s="87"/>
      <c r="K269" s="88"/>
      <c r="L269" s="116" t="str">
        <f>IF(Stock[[#This Row],[SỐ LƯỢNG MUA]]&gt;0,Stock[[#This Row],[GIÁ MUA]]*(1+Stock[[#This Row],[% TĂNG KỲ VỌNG_1]]),"")</f>
        <v/>
      </c>
      <c r="M269" s="89"/>
      <c r="N269" s="116" t="str">
        <f>IF(Stock[[#This Row],[SỐ LƯỢNG MUA]]&gt;0,Stock[[#This Row],[GIÁ MUA]]*(1+Stock[[#This Row],[% TĂNG KỲ VỌNG_2]]),"")</f>
        <v/>
      </c>
      <c r="O269" s="89"/>
      <c r="P269" s="116" t="str">
        <f>IF(Stock[[#This Row],[SỐ LƯỢNG MUA]]&gt;0,Stock[[#This Row],[GIÁ MUA]]*(1+Stock[[#This Row],[% GIẢM ĐỂ CẮT LỖ]]),"")</f>
        <v/>
      </c>
      <c r="Q269" s="104"/>
      <c r="R269" s="117" t="str">
        <f>IF(Stock[[#This Row],[CỔ TỨC TIỀN MẶT]]&gt;0,Stock[[#This Row],[CỔ TỨC TIỀN MẶT]]/(Stock[[#This Row],[GIÁ MUA]]*Stock[[#This Row],[SỐ LƯỢNG MUA]]),"")</f>
        <v/>
      </c>
      <c r="S269" s="104"/>
      <c r="T269" s="77"/>
      <c r="U269" s="95"/>
      <c r="V269" s="96"/>
      <c r="W269" s="125" t="str">
        <f>IF(Stock[[#This Row],[SỐ LƯỢNG BÁN]]&gt;0,Stock[[#This Row],[GIÁ BÁN]]*Stock[[#This Row],[SỐ LƯỢNG BÁN]]*$D$11+Stock[[#This Row],[GIÁ BÁN]]*Stock[[#This Row],[SỐ LƯỢNG BÁN]]*$D$12,"")</f>
        <v/>
      </c>
      <c r="X269" s="126">
        <f>Stock[[#This Row],[SỐ LƯỢNG MUA]]+Stock[[#This Row],[CỔ TỨC BẰNG CỔ PHIẾU]]-Stock[[#This Row],[SỐ LƯỢNG BÁN]]</f>
        <v>0</v>
      </c>
      <c r="Y2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 s="120">
        <f ca="1">IF(Stock[[#This Row],[NGÀY BÁN]]&gt;0,Stock[[#This Row],[NGÀY BÁN]]-Stock[[#This Row],[NGÀY MUA]]+1,IF(Stock[[#This Row],[NGÀY MUA]]=0,0,TODAY()-Stock[[#This Row],[NGÀY MUA]]+1))</f>
        <v>0</v>
      </c>
      <c r="AA269" s="121" t="str">
        <f>IFERROR(Stock[[#This Row],[CỔ TỨC TIỀN MẶT]]+Stock[[#This Row],[LÃI/(LỖ) TỪ BÁN CK
(auto-fill)]],"")</f>
        <v/>
      </c>
      <c r="AB2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 s="90"/>
      <c r="AE269" s="146" t="str">
        <f>IF(Stock[[#This Row],[TRẠNG THÁI
(auto-fill)]]="NẮM GIỮ",Stock[[#This Row],[GIÁ THỊ TRƯỜNG]]-Stock[[#This Row],[GIÁ MUA]],"")</f>
        <v/>
      </c>
      <c r="AF269" s="151" t="str">
        <f>IFERROR(Stock[[#This Row],[TĂNG/
(GIẢM )]]/Stock[[#This Row],[GIÁ MUA]],"")</f>
        <v/>
      </c>
      <c r="AG269" s="128" t="str">
        <f>IF(Stock[[#This Row],[GIÁ THỊ TRƯỜNG]]&gt;0,Stock[[#This Row],[GIÁ THỊ TRƯỜNG]]*Stock[[#This Row],[SỐ LƯỢNG CÒN LẠI
(auto-fill)]],"")</f>
        <v/>
      </c>
    </row>
    <row r="270" spans="2:33">
      <c r="B270" s="111" t="str">
        <f>IF(AND(Stock[[#This Row],[SỐ LƯỢNG MUA]]&gt;0,Stock[[#This Row],[SỐ LƯỢNG CÒN LẠI
(auto-fill)]]=0),"BÁN",
IF(AND(Stock[[#This Row],[SỐ LƯỢNG MUA]]&gt;0,Stock[[#This Row],[SỐ LƯỢNG CÒN LẠI
(auto-fill)]]&gt;0),"NẮM GIỮ",""))</f>
        <v/>
      </c>
      <c r="C270" s="110">
        <f t="shared" si="3"/>
        <v>257</v>
      </c>
      <c r="D270" s="77"/>
      <c r="E270" s="78"/>
      <c r="F270" s="170"/>
      <c r="G270" s="83"/>
      <c r="H270" s="84"/>
      <c r="I270" s="114" t="str">
        <f>IF(Stock[[#This Row],[SỐ LƯỢNG MUA]]&gt;0,Stock[[#This Row],[GIÁ MUA]]*Stock[[#This Row],[SỐ LƯỢNG MUA]]*$D$11,"")</f>
        <v/>
      </c>
      <c r="J270" s="87"/>
      <c r="K270" s="88"/>
      <c r="L270" s="116" t="str">
        <f>IF(Stock[[#This Row],[SỐ LƯỢNG MUA]]&gt;0,Stock[[#This Row],[GIÁ MUA]]*(1+Stock[[#This Row],[% TĂNG KỲ VỌNG_1]]),"")</f>
        <v/>
      </c>
      <c r="M270" s="89"/>
      <c r="N270" s="116" t="str">
        <f>IF(Stock[[#This Row],[SỐ LƯỢNG MUA]]&gt;0,Stock[[#This Row],[GIÁ MUA]]*(1+Stock[[#This Row],[% TĂNG KỲ VỌNG_2]]),"")</f>
        <v/>
      </c>
      <c r="O270" s="89"/>
      <c r="P270" s="116" t="str">
        <f>IF(Stock[[#This Row],[SỐ LƯỢNG MUA]]&gt;0,Stock[[#This Row],[GIÁ MUA]]*(1+Stock[[#This Row],[% GIẢM ĐỂ CẮT LỖ]]),"")</f>
        <v/>
      </c>
      <c r="Q270" s="104"/>
      <c r="R270" s="117" t="str">
        <f>IF(Stock[[#This Row],[CỔ TỨC TIỀN MẶT]]&gt;0,Stock[[#This Row],[CỔ TỨC TIỀN MẶT]]/(Stock[[#This Row],[GIÁ MUA]]*Stock[[#This Row],[SỐ LƯỢNG MUA]]),"")</f>
        <v/>
      </c>
      <c r="S270" s="104"/>
      <c r="T270" s="77"/>
      <c r="U270" s="95"/>
      <c r="V270" s="96"/>
      <c r="W270" s="125" t="str">
        <f>IF(Stock[[#This Row],[SỐ LƯỢNG BÁN]]&gt;0,Stock[[#This Row],[GIÁ BÁN]]*Stock[[#This Row],[SỐ LƯỢNG BÁN]]*$D$11+Stock[[#This Row],[GIÁ BÁN]]*Stock[[#This Row],[SỐ LƯỢNG BÁN]]*$D$12,"")</f>
        <v/>
      </c>
      <c r="X270" s="126">
        <f>Stock[[#This Row],[SỐ LƯỢNG MUA]]+Stock[[#This Row],[CỔ TỨC BẰNG CỔ PHIẾU]]-Stock[[#This Row],[SỐ LƯỢNG BÁN]]</f>
        <v>0</v>
      </c>
      <c r="Y2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 s="120">
        <f ca="1">IF(Stock[[#This Row],[NGÀY BÁN]]&gt;0,Stock[[#This Row],[NGÀY BÁN]]-Stock[[#This Row],[NGÀY MUA]]+1,IF(Stock[[#This Row],[NGÀY MUA]]=0,0,TODAY()-Stock[[#This Row],[NGÀY MUA]]+1))</f>
        <v>0</v>
      </c>
      <c r="AA270" s="121" t="str">
        <f>IFERROR(Stock[[#This Row],[CỔ TỨC TIỀN MẶT]]+Stock[[#This Row],[LÃI/(LỖ) TỪ BÁN CK
(auto-fill)]],"")</f>
        <v/>
      </c>
      <c r="AB2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 s="90"/>
      <c r="AE270" s="146" t="str">
        <f>IF(Stock[[#This Row],[TRẠNG THÁI
(auto-fill)]]="NẮM GIỮ",Stock[[#This Row],[GIÁ THỊ TRƯỜNG]]-Stock[[#This Row],[GIÁ MUA]],"")</f>
        <v/>
      </c>
      <c r="AF270" s="151" t="str">
        <f>IFERROR(Stock[[#This Row],[TĂNG/
(GIẢM )]]/Stock[[#This Row],[GIÁ MUA]],"")</f>
        <v/>
      </c>
      <c r="AG270" s="128" t="str">
        <f>IF(Stock[[#This Row],[GIÁ THỊ TRƯỜNG]]&gt;0,Stock[[#This Row],[GIÁ THỊ TRƯỜNG]]*Stock[[#This Row],[SỐ LƯỢNG CÒN LẠI
(auto-fill)]],"")</f>
        <v/>
      </c>
    </row>
    <row r="271" spans="2:33">
      <c r="B271" s="111" t="str">
        <f>IF(AND(Stock[[#This Row],[SỐ LƯỢNG MUA]]&gt;0,Stock[[#This Row],[SỐ LƯỢNG CÒN LẠI
(auto-fill)]]=0),"BÁN",
IF(AND(Stock[[#This Row],[SỐ LƯỢNG MUA]]&gt;0,Stock[[#This Row],[SỐ LƯỢNG CÒN LẠI
(auto-fill)]]&gt;0),"NẮM GIỮ",""))</f>
        <v/>
      </c>
      <c r="C271" s="110">
        <f t="shared" si="3"/>
        <v>258</v>
      </c>
      <c r="D271" s="77"/>
      <c r="E271" s="78"/>
      <c r="F271" s="170"/>
      <c r="G271" s="83"/>
      <c r="H271" s="84"/>
      <c r="I271" s="114" t="str">
        <f>IF(Stock[[#This Row],[SỐ LƯỢNG MUA]]&gt;0,Stock[[#This Row],[GIÁ MUA]]*Stock[[#This Row],[SỐ LƯỢNG MUA]]*$D$11,"")</f>
        <v/>
      </c>
      <c r="J271" s="87"/>
      <c r="K271" s="88"/>
      <c r="L271" s="116" t="str">
        <f>IF(Stock[[#This Row],[SỐ LƯỢNG MUA]]&gt;0,Stock[[#This Row],[GIÁ MUA]]*(1+Stock[[#This Row],[% TĂNG KỲ VỌNG_1]]),"")</f>
        <v/>
      </c>
      <c r="M271" s="89"/>
      <c r="N271" s="116" t="str">
        <f>IF(Stock[[#This Row],[SỐ LƯỢNG MUA]]&gt;0,Stock[[#This Row],[GIÁ MUA]]*(1+Stock[[#This Row],[% TĂNG KỲ VỌNG_2]]),"")</f>
        <v/>
      </c>
      <c r="O271" s="89"/>
      <c r="P271" s="116" t="str">
        <f>IF(Stock[[#This Row],[SỐ LƯỢNG MUA]]&gt;0,Stock[[#This Row],[GIÁ MUA]]*(1+Stock[[#This Row],[% GIẢM ĐỂ CẮT LỖ]]),"")</f>
        <v/>
      </c>
      <c r="Q271" s="104"/>
      <c r="R271" s="117" t="str">
        <f>IF(Stock[[#This Row],[CỔ TỨC TIỀN MẶT]]&gt;0,Stock[[#This Row],[CỔ TỨC TIỀN MẶT]]/(Stock[[#This Row],[GIÁ MUA]]*Stock[[#This Row],[SỐ LƯỢNG MUA]]),"")</f>
        <v/>
      </c>
      <c r="S271" s="104"/>
      <c r="T271" s="77"/>
      <c r="U271" s="95"/>
      <c r="V271" s="96"/>
      <c r="W271" s="125" t="str">
        <f>IF(Stock[[#This Row],[SỐ LƯỢNG BÁN]]&gt;0,Stock[[#This Row],[GIÁ BÁN]]*Stock[[#This Row],[SỐ LƯỢNG BÁN]]*$D$11+Stock[[#This Row],[GIÁ BÁN]]*Stock[[#This Row],[SỐ LƯỢNG BÁN]]*$D$12,"")</f>
        <v/>
      </c>
      <c r="X271" s="126">
        <f>Stock[[#This Row],[SỐ LƯỢNG MUA]]+Stock[[#This Row],[CỔ TỨC BẰNG CỔ PHIẾU]]-Stock[[#This Row],[SỐ LƯỢNG BÁN]]</f>
        <v>0</v>
      </c>
      <c r="Y2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 s="120">
        <f ca="1">IF(Stock[[#This Row],[NGÀY BÁN]]&gt;0,Stock[[#This Row],[NGÀY BÁN]]-Stock[[#This Row],[NGÀY MUA]]+1,IF(Stock[[#This Row],[NGÀY MUA]]=0,0,TODAY()-Stock[[#This Row],[NGÀY MUA]]+1))</f>
        <v>0</v>
      </c>
      <c r="AA271" s="121" t="str">
        <f>IFERROR(Stock[[#This Row],[CỔ TỨC TIỀN MẶT]]+Stock[[#This Row],[LÃI/(LỖ) TỪ BÁN CK
(auto-fill)]],"")</f>
        <v/>
      </c>
      <c r="AB2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 s="90"/>
      <c r="AE271" s="146" t="str">
        <f>IF(Stock[[#This Row],[TRẠNG THÁI
(auto-fill)]]="NẮM GIỮ",Stock[[#This Row],[GIÁ THỊ TRƯỜNG]]-Stock[[#This Row],[GIÁ MUA]],"")</f>
        <v/>
      </c>
      <c r="AF271" s="151" t="str">
        <f>IFERROR(Stock[[#This Row],[TĂNG/
(GIẢM )]]/Stock[[#This Row],[GIÁ MUA]],"")</f>
        <v/>
      </c>
      <c r="AG271" s="128" t="str">
        <f>IF(Stock[[#This Row],[GIÁ THỊ TRƯỜNG]]&gt;0,Stock[[#This Row],[GIÁ THỊ TRƯỜNG]]*Stock[[#This Row],[SỐ LƯỢNG CÒN LẠI
(auto-fill)]],"")</f>
        <v/>
      </c>
    </row>
    <row r="272" spans="2:33">
      <c r="B272" s="111" t="str">
        <f>IF(AND(Stock[[#This Row],[SỐ LƯỢNG MUA]]&gt;0,Stock[[#This Row],[SỐ LƯỢNG CÒN LẠI
(auto-fill)]]=0),"BÁN",
IF(AND(Stock[[#This Row],[SỐ LƯỢNG MUA]]&gt;0,Stock[[#This Row],[SỐ LƯỢNG CÒN LẠI
(auto-fill)]]&gt;0),"NẮM GIỮ",""))</f>
        <v/>
      </c>
      <c r="C272" s="110">
        <f t="shared" ref="C272:C335" si="4">C271+1</f>
        <v>259</v>
      </c>
      <c r="D272" s="77"/>
      <c r="E272" s="78"/>
      <c r="F272" s="170"/>
      <c r="G272" s="83"/>
      <c r="H272" s="84"/>
      <c r="I272" s="114" t="str">
        <f>IF(Stock[[#This Row],[SỐ LƯỢNG MUA]]&gt;0,Stock[[#This Row],[GIÁ MUA]]*Stock[[#This Row],[SỐ LƯỢNG MUA]]*$D$11,"")</f>
        <v/>
      </c>
      <c r="J272" s="87"/>
      <c r="K272" s="88"/>
      <c r="L272" s="116" t="str">
        <f>IF(Stock[[#This Row],[SỐ LƯỢNG MUA]]&gt;0,Stock[[#This Row],[GIÁ MUA]]*(1+Stock[[#This Row],[% TĂNG KỲ VỌNG_1]]),"")</f>
        <v/>
      </c>
      <c r="M272" s="89"/>
      <c r="N272" s="116" t="str">
        <f>IF(Stock[[#This Row],[SỐ LƯỢNG MUA]]&gt;0,Stock[[#This Row],[GIÁ MUA]]*(1+Stock[[#This Row],[% TĂNG KỲ VỌNG_2]]),"")</f>
        <v/>
      </c>
      <c r="O272" s="89"/>
      <c r="P272" s="116" t="str">
        <f>IF(Stock[[#This Row],[SỐ LƯỢNG MUA]]&gt;0,Stock[[#This Row],[GIÁ MUA]]*(1+Stock[[#This Row],[% GIẢM ĐỂ CẮT LỖ]]),"")</f>
        <v/>
      </c>
      <c r="Q272" s="104"/>
      <c r="R272" s="117" t="str">
        <f>IF(Stock[[#This Row],[CỔ TỨC TIỀN MẶT]]&gt;0,Stock[[#This Row],[CỔ TỨC TIỀN MẶT]]/(Stock[[#This Row],[GIÁ MUA]]*Stock[[#This Row],[SỐ LƯỢNG MUA]]),"")</f>
        <v/>
      </c>
      <c r="S272" s="104"/>
      <c r="T272" s="77"/>
      <c r="U272" s="95"/>
      <c r="V272" s="96"/>
      <c r="W272" s="125" t="str">
        <f>IF(Stock[[#This Row],[SỐ LƯỢNG BÁN]]&gt;0,Stock[[#This Row],[GIÁ BÁN]]*Stock[[#This Row],[SỐ LƯỢNG BÁN]]*$D$11+Stock[[#This Row],[GIÁ BÁN]]*Stock[[#This Row],[SỐ LƯỢNG BÁN]]*$D$12,"")</f>
        <v/>
      </c>
      <c r="X272" s="126">
        <f>Stock[[#This Row],[SỐ LƯỢNG MUA]]+Stock[[#This Row],[CỔ TỨC BẰNG CỔ PHIẾU]]-Stock[[#This Row],[SỐ LƯỢNG BÁN]]</f>
        <v>0</v>
      </c>
      <c r="Y2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 s="120">
        <f ca="1">IF(Stock[[#This Row],[NGÀY BÁN]]&gt;0,Stock[[#This Row],[NGÀY BÁN]]-Stock[[#This Row],[NGÀY MUA]]+1,IF(Stock[[#This Row],[NGÀY MUA]]=0,0,TODAY()-Stock[[#This Row],[NGÀY MUA]]+1))</f>
        <v>0</v>
      </c>
      <c r="AA272" s="121" t="str">
        <f>IFERROR(Stock[[#This Row],[CỔ TỨC TIỀN MẶT]]+Stock[[#This Row],[LÃI/(LỖ) TỪ BÁN CK
(auto-fill)]],"")</f>
        <v/>
      </c>
      <c r="AB2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 s="90"/>
      <c r="AE272" s="146" t="str">
        <f>IF(Stock[[#This Row],[TRẠNG THÁI
(auto-fill)]]="NẮM GIỮ",Stock[[#This Row],[GIÁ THỊ TRƯỜNG]]-Stock[[#This Row],[GIÁ MUA]],"")</f>
        <v/>
      </c>
      <c r="AF272" s="151" t="str">
        <f>IFERROR(Stock[[#This Row],[TĂNG/
(GIẢM )]]/Stock[[#This Row],[GIÁ MUA]],"")</f>
        <v/>
      </c>
      <c r="AG272" s="128" t="str">
        <f>IF(Stock[[#This Row],[GIÁ THỊ TRƯỜNG]]&gt;0,Stock[[#This Row],[GIÁ THỊ TRƯỜNG]]*Stock[[#This Row],[SỐ LƯỢNG CÒN LẠI
(auto-fill)]],"")</f>
        <v/>
      </c>
    </row>
    <row r="273" spans="2:33">
      <c r="B273" s="111" t="str">
        <f>IF(AND(Stock[[#This Row],[SỐ LƯỢNG MUA]]&gt;0,Stock[[#This Row],[SỐ LƯỢNG CÒN LẠI
(auto-fill)]]=0),"BÁN",
IF(AND(Stock[[#This Row],[SỐ LƯỢNG MUA]]&gt;0,Stock[[#This Row],[SỐ LƯỢNG CÒN LẠI
(auto-fill)]]&gt;0),"NẮM GIỮ",""))</f>
        <v/>
      </c>
      <c r="C273" s="110">
        <f t="shared" si="4"/>
        <v>260</v>
      </c>
      <c r="D273" s="77"/>
      <c r="E273" s="78"/>
      <c r="F273" s="170"/>
      <c r="G273" s="83"/>
      <c r="H273" s="84"/>
      <c r="I273" s="114" t="str">
        <f>IF(Stock[[#This Row],[SỐ LƯỢNG MUA]]&gt;0,Stock[[#This Row],[GIÁ MUA]]*Stock[[#This Row],[SỐ LƯỢNG MUA]]*$D$11,"")</f>
        <v/>
      </c>
      <c r="J273" s="87"/>
      <c r="K273" s="88"/>
      <c r="L273" s="116" t="str">
        <f>IF(Stock[[#This Row],[SỐ LƯỢNG MUA]]&gt;0,Stock[[#This Row],[GIÁ MUA]]*(1+Stock[[#This Row],[% TĂNG KỲ VỌNG_1]]),"")</f>
        <v/>
      </c>
      <c r="M273" s="89"/>
      <c r="N273" s="116" t="str">
        <f>IF(Stock[[#This Row],[SỐ LƯỢNG MUA]]&gt;0,Stock[[#This Row],[GIÁ MUA]]*(1+Stock[[#This Row],[% TĂNG KỲ VỌNG_2]]),"")</f>
        <v/>
      </c>
      <c r="O273" s="89"/>
      <c r="P273" s="116" t="str">
        <f>IF(Stock[[#This Row],[SỐ LƯỢNG MUA]]&gt;0,Stock[[#This Row],[GIÁ MUA]]*(1+Stock[[#This Row],[% GIẢM ĐỂ CẮT LỖ]]),"")</f>
        <v/>
      </c>
      <c r="Q273" s="104"/>
      <c r="R273" s="117" t="str">
        <f>IF(Stock[[#This Row],[CỔ TỨC TIỀN MẶT]]&gt;0,Stock[[#This Row],[CỔ TỨC TIỀN MẶT]]/(Stock[[#This Row],[GIÁ MUA]]*Stock[[#This Row],[SỐ LƯỢNG MUA]]),"")</f>
        <v/>
      </c>
      <c r="S273" s="104"/>
      <c r="T273" s="77"/>
      <c r="U273" s="95"/>
      <c r="V273" s="96"/>
      <c r="W273" s="125" t="str">
        <f>IF(Stock[[#This Row],[SỐ LƯỢNG BÁN]]&gt;0,Stock[[#This Row],[GIÁ BÁN]]*Stock[[#This Row],[SỐ LƯỢNG BÁN]]*$D$11+Stock[[#This Row],[GIÁ BÁN]]*Stock[[#This Row],[SỐ LƯỢNG BÁN]]*$D$12,"")</f>
        <v/>
      </c>
      <c r="X273" s="126">
        <f>Stock[[#This Row],[SỐ LƯỢNG MUA]]+Stock[[#This Row],[CỔ TỨC BẰNG CỔ PHIẾU]]-Stock[[#This Row],[SỐ LƯỢNG BÁN]]</f>
        <v>0</v>
      </c>
      <c r="Y2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 s="120">
        <f ca="1">IF(Stock[[#This Row],[NGÀY BÁN]]&gt;0,Stock[[#This Row],[NGÀY BÁN]]-Stock[[#This Row],[NGÀY MUA]]+1,IF(Stock[[#This Row],[NGÀY MUA]]=0,0,TODAY()-Stock[[#This Row],[NGÀY MUA]]+1))</f>
        <v>0</v>
      </c>
      <c r="AA273" s="121" t="str">
        <f>IFERROR(Stock[[#This Row],[CỔ TỨC TIỀN MẶT]]+Stock[[#This Row],[LÃI/(LỖ) TỪ BÁN CK
(auto-fill)]],"")</f>
        <v/>
      </c>
      <c r="AB2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 s="90"/>
      <c r="AE273" s="146" t="str">
        <f>IF(Stock[[#This Row],[TRẠNG THÁI
(auto-fill)]]="NẮM GIỮ",Stock[[#This Row],[GIÁ THỊ TRƯỜNG]]-Stock[[#This Row],[GIÁ MUA]],"")</f>
        <v/>
      </c>
      <c r="AF273" s="151" t="str">
        <f>IFERROR(Stock[[#This Row],[TĂNG/
(GIẢM )]]/Stock[[#This Row],[GIÁ MUA]],"")</f>
        <v/>
      </c>
      <c r="AG273" s="128" t="str">
        <f>IF(Stock[[#This Row],[GIÁ THỊ TRƯỜNG]]&gt;0,Stock[[#This Row],[GIÁ THỊ TRƯỜNG]]*Stock[[#This Row],[SỐ LƯỢNG CÒN LẠI
(auto-fill)]],"")</f>
        <v/>
      </c>
    </row>
    <row r="274" spans="2:33">
      <c r="B274" s="111" t="str">
        <f>IF(AND(Stock[[#This Row],[SỐ LƯỢNG MUA]]&gt;0,Stock[[#This Row],[SỐ LƯỢNG CÒN LẠI
(auto-fill)]]=0),"BÁN",
IF(AND(Stock[[#This Row],[SỐ LƯỢNG MUA]]&gt;0,Stock[[#This Row],[SỐ LƯỢNG CÒN LẠI
(auto-fill)]]&gt;0),"NẮM GIỮ",""))</f>
        <v/>
      </c>
      <c r="C274" s="110">
        <f t="shared" si="4"/>
        <v>261</v>
      </c>
      <c r="D274" s="77"/>
      <c r="E274" s="78"/>
      <c r="F274" s="170"/>
      <c r="G274" s="83"/>
      <c r="H274" s="84"/>
      <c r="I274" s="114" t="str">
        <f>IF(Stock[[#This Row],[SỐ LƯỢNG MUA]]&gt;0,Stock[[#This Row],[GIÁ MUA]]*Stock[[#This Row],[SỐ LƯỢNG MUA]]*$D$11,"")</f>
        <v/>
      </c>
      <c r="J274" s="87"/>
      <c r="K274" s="88"/>
      <c r="L274" s="116" t="str">
        <f>IF(Stock[[#This Row],[SỐ LƯỢNG MUA]]&gt;0,Stock[[#This Row],[GIÁ MUA]]*(1+Stock[[#This Row],[% TĂNG KỲ VỌNG_1]]),"")</f>
        <v/>
      </c>
      <c r="M274" s="89"/>
      <c r="N274" s="116" t="str">
        <f>IF(Stock[[#This Row],[SỐ LƯỢNG MUA]]&gt;0,Stock[[#This Row],[GIÁ MUA]]*(1+Stock[[#This Row],[% TĂNG KỲ VỌNG_2]]),"")</f>
        <v/>
      </c>
      <c r="O274" s="89"/>
      <c r="P274" s="116" t="str">
        <f>IF(Stock[[#This Row],[SỐ LƯỢNG MUA]]&gt;0,Stock[[#This Row],[GIÁ MUA]]*(1+Stock[[#This Row],[% GIẢM ĐỂ CẮT LỖ]]),"")</f>
        <v/>
      </c>
      <c r="Q274" s="104"/>
      <c r="R274" s="117" t="str">
        <f>IF(Stock[[#This Row],[CỔ TỨC TIỀN MẶT]]&gt;0,Stock[[#This Row],[CỔ TỨC TIỀN MẶT]]/(Stock[[#This Row],[GIÁ MUA]]*Stock[[#This Row],[SỐ LƯỢNG MUA]]),"")</f>
        <v/>
      </c>
      <c r="S274" s="104"/>
      <c r="T274" s="77"/>
      <c r="U274" s="95"/>
      <c r="V274" s="96"/>
      <c r="W274" s="125" t="str">
        <f>IF(Stock[[#This Row],[SỐ LƯỢNG BÁN]]&gt;0,Stock[[#This Row],[GIÁ BÁN]]*Stock[[#This Row],[SỐ LƯỢNG BÁN]]*$D$11+Stock[[#This Row],[GIÁ BÁN]]*Stock[[#This Row],[SỐ LƯỢNG BÁN]]*$D$12,"")</f>
        <v/>
      </c>
      <c r="X274" s="126">
        <f>Stock[[#This Row],[SỐ LƯỢNG MUA]]+Stock[[#This Row],[CỔ TỨC BẰNG CỔ PHIẾU]]-Stock[[#This Row],[SỐ LƯỢNG BÁN]]</f>
        <v>0</v>
      </c>
      <c r="Y2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 s="120">
        <f ca="1">IF(Stock[[#This Row],[NGÀY BÁN]]&gt;0,Stock[[#This Row],[NGÀY BÁN]]-Stock[[#This Row],[NGÀY MUA]]+1,IF(Stock[[#This Row],[NGÀY MUA]]=0,0,TODAY()-Stock[[#This Row],[NGÀY MUA]]+1))</f>
        <v>0</v>
      </c>
      <c r="AA274" s="121" t="str">
        <f>IFERROR(Stock[[#This Row],[CỔ TỨC TIỀN MẶT]]+Stock[[#This Row],[LÃI/(LỖ) TỪ BÁN CK
(auto-fill)]],"")</f>
        <v/>
      </c>
      <c r="AB2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 s="90"/>
      <c r="AE274" s="146" t="str">
        <f>IF(Stock[[#This Row],[TRẠNG THÁI
(auto-fill)]]="NẮM GIỮ",Stock[[#This Row],[GIÁ THỊ TRƯỜNG]]-Stock[[#This Row],[GIÁ MUA]],"")</f>
        <v/>
      </c>
      <c r="AF274" s="151" t="str">
        <f>IFERROR(Stock[[#This Row],[TĂNG/
(GIẢM )]]/Stock[[#This Row],[GIÁ MUA]],"")</f>
        <v/>
      </c>
      <c r="AG274" s="128" t="str">
        <f>IF(Stock[[#This Row],[GIÁ THỊ TRƯỜNG]]&gt;0,Stock[[#This Row],[GIÁ THỊ TRƯỜNG]]*Stock[[#This Row],[SỐ LƯỢNG CÒN LẠI
(auto-fill)]],"")</f>
        <v/>
      </c>
    </row>
    <row r="275" spans="2:33">
      <c r="B275" s="111" t="str">
        <f>IF(AND(Stock[[#This Row],[SỐ LƯỢNG MUA]]&gt;0,Stock[[#This Row],[SỐ LƯỢNG CÒN LẠI
(auto-fill)]]=0),"BÁN",
IF(AND(Stock[[#This Row],[SỐ LƯỢNG MUA]]&gt;0,Stock[[#This Row],[SỐ LƯỢNG CÒN LẠI
(auto-fill)]]&gt;0),"NẮM GIỮ",""))</f>
        <v/>
      </c>
      <c r="C275" s="110">
        <f t="shared" si="4"/>
        <v>262</v>
      </c>
      <c r="D275" s="77"/>
      <c r="E275" s="78"/>
      <c r="F275" s="170"/>
      <c r="G275" s="83"/>
      <c r="H275" s="84"/>
      <c r="I275" s="114" t="str">
        <f>IF(Stock[[#This Row],[SỐ LƯỢNG MUA]]&gt;0,Stock[[#This Row],[GIÁ MUA]]*Stock[[#This Row],[SỐ LƯỢNG MUA]]*$D$11,"")</f>
        <v/>
      </c>
      <c r="J275" s="87"/>
      <c r="K275" s="88"/>
      <c r="L275" s="116" t="str">
        <f>IF(Stock[[#This Row],[SỐ LƯỢNG MUA]]&gt;0,Stock[[#This Row],[GIÁ MUA]]*(1+Stock[[#This Row],[% TĂNG KỲ VỌNG_1]]),"")</f>
        <v/>
      </c>
      <c r="M275" s="89"/>
      <c r="N275" s="116" t="str">
        <f>IF(Stock[[#This Row],[SỐ LƯỢNG MUA]]&gt;0,Stock[[#This Row],[GIÁ MUA]]*(1+Stock[[#This Row],[% TĂNG KỲ VỌNG_2]]),"")</f>
        <v/>
      </c>
      <c r="O275" s="89"/>
      <c r="P275" s="116" t="str">
        <f>IF(Stock[[#This Row],[SỐ LƯỢNG MUA]]&gt;0,Stock[[#This Row],[GIÁ MUA]]*(1+Stock[[#This Row],[% GIẢM ĐỂ CẮT LỖ]]),"")</f>
        <v/>
      </c>
      <c r="Q275" s="104"/>
      <c r="R275" s="117" t="str">
        <f>IF(Stock[[#This Row],[CỔ TỨC TIỀN MẶT]]&gt;0,Stock[[#This Row],[CỔ TỨC TIỀN MẶT]]/(Stock[[#This Row],[GIÁ MUA]]*Stock[[#This Row],[SỐ LƯỢNG MUA]]),"")</f>
        <v/>
      </c>
      <c r="S275" s="104"/>
      <c r="T275" s="77"/>
      <c r="U275" s="95"/>
      <c r="V275" s="96"/>
      <c r="W275" s="125" t="str">
        <f>IF(Stock[[#This Row],[SỐ LƯỢNG BÁN]]&gt;0,Stock[[#This Row],[GIÁ BÁN]]*Stock[[#This Row],[SỐ LƯỢNG BÁN]]*$D$11+Stock[[#This Row],[GIÁ BÁN]]*Stock[[#This Row],[SỐ LƯỢNG BÁN]]*$D$12,"")</f>
        <v/>
      </c>
      <c r="X275" s="126">
        <f>Stock[[#This Row],[SỐ LƯỢNG MUA]]+Stock[[#This Row],[CỔ TỨC BẰNG CỔ PHIẾU]]-Stock[[#This Row],[SỐ LƯỢNG BÁN]]</f>
        <v>0</v>
      </c>
      <c r="Y2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 s="120">
        <f ca="1">IF(Stock[[#This Row],[NGÀY BÁN]]&gt;0,Stock[[#This Row],[NGÀY BÁN]]-Stock[[#This Row],[NGÀY MUA]]+1,IF(Stock[[#This Row],[NGÀY MUA]]=0,0,TODAY()-Stock[[#This Row],[NGÀY MUA]]+1))</f>
        <v>0</v>
      </c>
      <c r="AA275" s="121" t="str">
        <f>IFERROR(Stock[[#This Row],[CỔ TỨC TIỀN MẶT]]+Stock[[#This Row],[LÃI/(LỖ) TỪ BÁN CK
(auto-fill)]],"")</f>
        <v/>
      </c>
      <c r="AB2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 s="90"/>
      <c r="AE275" s="146" t="str">
        <f>IF(Stock[[#This Row],[TRẠNG THÁI
(auto-fill)]]="NẮM GIỮ",Stock[[#This Row],[GIÁ THỊ TRƯỜNG]]-Stock[[#This Row],[GIÁ MUA]],"")</f>
        <v/>
      </c>
      <c r="AF275" s="151" t="str">
        <f>IFERROR(Stock[[#This Row],[TĂNG/
(GIẢM )]]/Stock[[#This Row],[GIÁ MUA]],"")</f>
        <v/>
      </c>
      <c r="AG275" s="128" t="str">
        <f>IF(Stock[[#This Row],[GIÁ THỊ TRƯỜNG]]&gt;0,Stock[[#This Row],[GIÁ THỊ TRƯỜNG]]*Stock[[#This Row],[SỐ LƯỢNG CÒN LẠI
(auto-fill)]],"")</f>
        <v/>
      </c>
    </row>
    <row r="276" spans="2:33">
      <c r="B276" s="111" t="str">
        <f>IF(AND(Stock[[#This Row],[SỐ LƯỢNG MUA]]&gt;0,Stock[[#This Row],[SỐ LƯỢNG CÒN LẠI
(auto-fill)]]=0),"BÁN",
IF(AND(Stock[[#This Row],[SỐ LƯỢNG MUA]]&gt;0,Stock[[#This Row],[SỐ LƯỢNG CÒN LẠI
(auto-fill)]]&gt;0),"NẮM GIỮ",""))</f>
        <v/>
      </c>
      <c r="C276" s="110">
        <f t="shared" si="4"/>
        <v>263</v>
      </c>
      <c r="D276" s="77"/>
      <c r="E276" s="78"/>
      <c r="F276" s="170"/>
      <c r="G276" s="83"/>
      <c r="H276" s="84"/>
      <c r="I276" s="114" t="str">
        <f>IF(Stock[[#This Row],[SỐ LƯỢNG MUA]]&gt;0,Stock[[#This Row],[GIÁ MUA]]*Stock[[#This Row],[SỐ LƯỢNG MUA]]*$D$11,"")</f>
        <v/>
      </c>
      <c r="J276" s="87"/>
      <c r="K276" s="88"/>
      <c r="L276" s="116" t="str">
        <f>IF(Stock[[#This Row],[SỐ LƯỢNG MUA]]&gt;0,Stock[[#This Row],[GIÁ MUA]]*(1+Stock[[#This Row],[% TĂNG KỲ VỌNG_1]]),"")</f>
        <v/>
      </c>
      <c r="M276" s="89"/>
      <c r="N276" s="116" t="str">
        <f>IF(Stock[[#This Row],[SỐ LƯỢNG MUA]]&gt;0,Stock[[#This Row],[GIÁ MUA]]*(1+Stock[[#This Row],[% TĂNG KỲ VỌNG_2]]),"")</f>
        <v/>
      </c>
      <c r="O276" s="89"/>
      <c r="P276" s="116" t="str">
        <f>IF(Stock[[#This Row],[SỐ LƯỢNG MUA]]&gt;0,Stock[[#This Row],[GIÁ MUA]]*(1+Stock[[#This Row],[% GIẢM ĐỂ CẮT LỖ]]),"")</f>
        <v/>
      </c>
      <c r="Q276" s="104"/>
      <c r="R276" s="117" t="str">
        <f>IF(Stock[[#This Row],[CỔ TỨC TIỀN MẶT]]&gt;0,Stock[[#This Row],[CỔ TỨC TIỀN MẶT]]/(Stock[[#This Row],[GIÁ MUA]]*Stock[[#This Row],[SỐ LƯỢNG MUA]]),"")</f>
        <v/>
      </c>
      <c r="S276" s="104"/>
      <c r="T276" s="77"/>
      <c r="U276" s="95"/>
      <c r="V276" s="96"/>
      <c r="W276" s="125" t="str">
        <f>IF(Stock[[#This Row],[SỐ LƯỢNG BÁN]]&gt;0,Stock[[#This Row],[GIÁ BÁN]]*Stock[[#This Row],[SỐ LƯỢNG BÁN]]*$D$11+Stock[[#This Row],[GIÁ BÁN]]*Stock[[#This Row],[SỐ LƯỢNG BÁN]]*$D$12,"")</f>
        <v/>
      </c>
      <c r="X276" s="126">
        <f>Stock[[#This Row],[SỐ LƯỢNG MUA]]+Stock[[#This Row],[CỔ TỨC BẰNG CỔ PHIẾU]]-Stock[[#This Row],[SỐ LƯỢNG BÁN]]</f>
        <v>0</v>
      </c>
      <c r="Y2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 s="120">
        <f ca="1">IF(Stock[[#This Row],[NGÀY BÁN]]&gt;0,Stock[[#This Row],[NGÀY BÁN]]-Stock[[#This Row],[NGÀY MUA]]+1,IF(Stock[[#This Row],[NGÀY MUA]]=0,0,TODAY()-Stock[[#This Row],[NGÀY MUA]]+1))</f>
        <v>0</v>
      </c>
      <c r="AA276" s="121" t="str">
        <f>IFERROR(Stock[[#This Row],[CỔ TỨC TIỀN MẶT]]+Stock[[#This Row],[LÃI/(LỖ) TỪ BÁN CK
(auto-fill)]],"")</f>
        <v/>
      </c>
      <c r="AB2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 s="90"/>
      <c r="AE276" s="146" t="str">
        <f>IF(Stock[[#This Row],[TRẠNG THÁI
(auto-fill)]]="NẮM GIỮ",Stock[[#This Row],[GIÁ THỊ TRƯỜNG]]-Stock[[#This Row],[GIÁ MUA]],"")</f>
        <v/>
      </c>
      <c r="AF276" s="151" t="str">
        <f>IFERROR(Stock[[#This Row],[TĂNG/
(GIẢM )]]/Stock[[#This Row],[GIÁ MUA]],"")</f>
        <v/>
      </c>
      <c r="AG276" s="128" t="str">
        <f>IF(Stock[[#This Row],[GIÁ THỊ TRƯỜNG]]&gt;0,Stock[[#This Row],[GIÁ THỊ TRƯỜNG]]*Stock[[#This Row],[SỐ LƯỢNG CÒN LẠI
(auto-fill)]],"")</f>
        <v/>
      </c>
    </row>
    <row r="277" spans="2:33">
      <c r="B277" s="111" t="str">
        <f>IF(AND(Stock[[#This Row],[SỐ LƯỢNG MUA]]&gt;0,Stock[[#This Row],[SỐ LƯỢNG CÒN LẠI
(auto-fill)]]=0),"BÁN",
IF(AND(Stock[[#This Row],[SỐ LƯỢNG MUA]]&gt;0,Stock[[#This Row],[SỐ LƯỢNG CÒN LẠI
(auto-fill)]]&gt;0),"NẮM GIỮ",""))</f>
        <v/>
      </c>
      <c r="C277" s="110">
        <f t="shared" si="4"/>
        <v>264</v>
      </c>
      <c r="D277" s="77"/>
      <c r="E277" s="78"/>
      <c r="F277" s="170"/>
      <c r="G277" s="83"/>
      <c r="H277" s="84"/>
      <c r="I277" s="114" t="str">
        <f>IF(Stock[[#This Row],[SỐ LƯỢNG MUA]]&gt;0,Stock[[#This Row],[GIÁ MUA]]*Stock[[#This Row],[SỐ LƯỢNG MUA]]*$D$11,"")</f>
        <v/>
      </c>
      <c r="J277" s="87"/>
      <c r="K277" s="88"/>
      <c r="L277" s="116" t="str">
        <f>IF(Stock[[#This Row],[SỐ LƯỢNG MUA]]&gt;0,Stock[[#This Row],[GIÁ MUA]]*(1+Stock[[#This Row],[% TĂNG KỲ VỌNG_1]]),"")</f>
        <v/>
      </c>
      <c r="M277" s="89"/>
      <c r="N277" s="116" t="str">
        <f>IF(Stock[[#This Row],[SỐ LƯỢNG MUA]]&gt;0,Stock[[#This Row],[GIÁ MUA]]*(1+Stock[[#This Row],[% TĂNG KỲ VỌNG_2]]),"")</f>
        <v/>
      </c>
      <c r="O277" s="89"/>
      <c r="P277" s="116" t="str">
        <f>IF(Stock[[#This Row],[SỐ LƯỢNG MUA]]&gt;0,Stock[[#This Row],[GIÁ MUA]]*(1+Stock[[#This Row],[% GIẢM ĐỂ CẮT LỖ]]),"")</f>
        <v/>
      </c>
      <c r="Q277" s="104"/>
      <c r="R277" s="117" t="str">
        <f>IF(Stock[[#This Row],[CỔ TỨC TIỀN MẶT]]&gt;0,Stock[[#This Row],[CỔ TỨC TIỀN MẶT]]/(Stock[[#This Row],[GIÁ MUA]]*Stock[[#This Row],[SỐ LƯỢNG MUA]]),"")</f>
        <v/>
      </c>
      <c r="S277" s="104"/>
      <c r="T277" s="77"/>
      <c r="U277" s="95"/>
      <c r="V277" s="96"/>
      <c r="W277" s="125" t="str">
        <f>IF(Stock[[#This Row],[SỐ LƯỢNG BÁN]]&gt;0,Stock[[#This Row],[GIÁ BÁN]]*Stock[[#This Row],[SỐ LƯỢNG BÁN]]*$D$11+Stock[[#This Row],[GIÁ BÁN]]*Stock[[#This Row],[SỐ LƯỢNG BÁN]]*$D$12,"")</f>
        <v/>
      </c>
      <c r="X277" s="126">
        <f>Stock[[#This Row],[SỐ LƯỢNG MUA]]+Stock[[#This Row],[CỔ TỨC BẰNG CỔ PHIẾU]]-Stock[[#This Row],[SỐ LƯỢNG BÁN]]</f>
        <v>0</v>
      </c>
      <c r="Y2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 s="120">
        <f ca="1">IF(Stock[[#This Row],[NGÀY BÁN]]&gt;0,Stock[[#This Row],[NGÀY BÁN]]-Stock[[#This Row],[NGÀY MUA]]+1,IF(Stock[[#This Row],[NGÀY MUA]]=0,0,TODAY()-Stock[[#This Row],[NGÀY MUA]]+1))</f>
        <v>0</v>
      </c>
      <c r="AA277" s="121" t="str">
        <f>IFERROR(Stock[[#This Row],[CỔ TỨC TIỀN MẶT]]+Stock[[#This Row],[LÃI/(LỖ) TỪ BÁN CK
(auto-fill)]],"")</f>
        <v/>
      </c>
      <c r="AB2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 s="90"/>
      <c r="AE277" s="146" t="str">
        <f>IF(Stock[[#This Row],[TRẠNG THÁI
(auto-fill)]]="NẮM GIỮ",Stock[[#This Row],[GIÁ THỊ TRƯỜNG]]-Stock[[#This Row],[GIÁ MUA]],"")</f>
        <v/>
      </c>
      <c r="AF277" s="151" t="str">
        <f>IFERROR(Stock[[#This Row],[TĂNG/
(GIẢM )]]/Stock[[#This Row],[GIÁ MUA]],"")</f>
        <v/>
      </c>
      <c r="AG277" s="128" t="str">
        <f>IF(Stock[[#This Row],[GIÁ THỊ TRƯỜNG]]&gt;0,Stock[[#This Row],[GIÁ THỊ TRƯỜNG]]*Stock[[#This Row],[SỐ LƯỢNG CÒN LẠI
(auto-fill)]],"")</f>
        <v/>
      </c>
    </row>
    <row r="278" spans="2:33">
      <c r="B278" s="111" t="str">
        <f>IF(AND(Stock[[#This Row],[SỐ LƯỢNG MUA]]&gt;0,Stock[[#This Row],[SỐ LƯỢNG CÒN LẠI
(auto-fill)]]=0),"BÁN",
IF(AND(Stock[[#This Row],[SỐ LƯỢNG MUA]]&gt;0,Stock[[#This Row],[SỐ LƯỢNG CÒN LẠI
(auto-fill)]]&gt;0),"NẮM GIỮ",""))</f>
        <v/>
      </c>
      <c r="C278" s="110">
        <f t="shared" si="4"/>
        <v>265</v>
      </c>
      <c r="D278" s="77"/>
      <c r="E278" s="78"/>
      <c r="F278" s="170"/>
      <c r="G278" s="83"/>
      <c r="H278" s="84"/>
      <c r="I278" s="114" t="str">
        <f>IF(Stock[[#This Row],[SỐ LƯỢNG MUA]]&gt;0,Stock[[#This Row],[GIÁ MUA]]*Stock[[#This Row],[SỐ LƯỢNG MUA]]*$D$11,"")</f>
        <v/>
      </c>
      <c r="J278" s="87"/>
      <c r="K278" s="88"/>
      <c r="L278" s="116" t="str">
        <f>IF(Stock[[#This Row],[SỐ LƯỢNG MUA]]&gt;0,Stock[[#This Row],[GIÁ MUA]]*(1+Stock[[#This Row],[% TĂNG KỲ VỌNG_1]]),"")</f>
        <v/>
      </c>
      <c r="M278" s="89"/>
      <c r="N278" s="116" t="str">
        <f>IF(Stock[[#This Row],[SỐ LƯỢNG MUA]]&gt;0,Stock[[#This Row],[GIÁ MUA]]*(1+Stock[[#This Row],[% TĂNG KỲ VỌNG_2]]),"")</f>
        <v/>
      </c>
      <c r="O278" s="89"/>
      <c r="P278" s="116" t="str">
        <f>IF(Stock[[#This Row],[SỐ LƯỢNG MUA]]&gt;0,Stock[[#This Row],[GIÁ MUA]]*(1+Stock[[#This Row],[% GIẢM ĐỂ CẮT LỖ]]),"")</f>
        <v/>
      </c>
      <c r="Q278" s="104"/>
      <c r="R278" s="117" t="str">
        <f>IF(Stock[[#This Row],[CỔ TỨC TIỀN MẶT]]&gt;0,Stock[[#This Row],[CỔ TỨC TIỀN MẶT]]/(Stock[[#This Row],[GIÁ MUA]]*Stock[[#This Row],[SỐ LƯỢNG MUA]]),"")</f>
        <v/>
      </c>
      <c r="S278" s="104"/>
      <c r="T278" s="77"/>
      <c r="U278" s="95"/>
      <c r="V278" s="96"/>
      <c r="W278" s="125" t="str">
        <f>IF(Stock[[#This Row],[SỐ LƯỢNG BÁN]]&gt;0,Stock[[#This Row],[GIÁ BÁN]]*Stock[[#This Row],[SỐ LƯỢNG BÁN]]*$D$11+Stock[[#This Row],[GIÁ BÁN]]*Stock[[#This Row],[SỐ LƯỢNG BÁN]]*$D$12,"")</f>
        <v/>
      </c>
      <c r="X278" s="126">
        <f>Stock[[#This Row],[SỐ LƯỢNG MUA]]+Stock[[#This Row],[CỔ TỨC BẰNG CỔ PHIẾU]]-Stock[[#This Row],[SỐ LƯỢNG BÁN]]</f>
        <v>0</v>
      </c>
      <c r="Y2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 s="120">
        <f ca="1">IF(Stock[[#This Row],[NGÀY BÁN]]&gt;0,Stock[[#This Row],[NGÀY BÁN]]-Stock[[#This Row],[NGÀY MUA]]+1,IF(Stock[[#This Row],[NGÀY MUA]]=0,0,TODAY()-Stock[[#This Row],[NGÀY MUA]]+1))</f>
        <v>0</v>
      </c>
      <c r="AA278" s="121" t="str">
        <f>IFERROR(Stock[[#This Row],[CỔ TỨC TIỀN MẶT]]+Stock[[#This Row],[LÃI/(LỖ) TỪ BÁN CK
(auto-fill)]],"")</f>
        <v/>
      </c>
      <c r="AB2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 s="90"/>
      <c r="AE278" s="146" t="str">
        <f>IF(Stock[[#This Row],[TRẠNG THÁI
(auto-fill)]]="NẮM GIỮ",Stock[[#This Row],[GIÁ THỊ TRƯỜNG]]-Stock[[#This Row],[GIÁ MUA]],"")</f>
        <v/>
      </c>
      <c r="AF278" s="151" t="str">
        <f>IFERROR(Stock[[#This Row],[TĂNG/
(GIẢM )]]/Stock[[#This Row],[GIÁ MUA]],"")</f>
        <v/>
      </c>
      <c r="AG278" s="128" t="str">
        <f>IF(Stock[[#This Row],[GIÁ THỊ TRƯỜNG]]&gt;0,Stock[[#This Row],[GIÁ THỊ TRƯỜNG]]*Stock[[#This Row],[SỐ LƯỢNG CÒN LẠI
(auto-fill)]],"")</f>
        <v/>
      </c>
    </row>
    <row r="279" spans="2:33">
      <c r="B279" s="111" t="str">
        <f>IF(AND(Stock[[#This Row],[SỐ LƯỢNG MUA]]&gt;0,Stock[[#This Row],[SỐ LƯỢNG CÒN LẠI
(auto-fill)]]=0),"BÁN",
IF(AND(Stock[[#This Row],[SỐ LƯỢNG MUA]]&gt;0,Stock[[#This Row],[SỐ LƯỢNG CÒN LẠI
(auto-fill)]]&gt;0),"NẮM GIỮ",""))</f>
        <v/>
      </c>
      <c r="C279" s="110">
        <f t="shared" si="4"/>
        <v>266</v>
      </c>
      <c r="D279" s="77"/>
      <c r="E279" s="78"/>
      <c r="F279" s="170"/>
      <c r="G279" s="83"/>
      <c r="H279" s="84"/>
      <c r="I279" s="114" t="str">
        <f>IF(Stock[[#This Row],[SỐ LƯỢNG MUA]]&gt;0,Stock[[#This Row],[GIÁ MUA]]*Stock[[#This Row],[SỐ LƯỢNG MUA]]*$D$11,"")</f>
        <v/>
      </c>
      <c r="J279" s="87"/>
      <c r="K279" s="88"/>
      <c r="L279" s="116" t="str">
        <f>IF(Stock[[#This Row],[SỐ LƯỢNG MUA]]&gt;0,Stock[[#This Row],[GIÁ MUA]]*(1+Stock[[#This Row],[% TĂNG KỲ VỌNG_1]]),"")</f>
        <v/>
      </c>
      <c r="M279" s="89"/>
      <c r="N279" s="116" t="str">
        <f>IF(Stock[[#This Row],[SỐ LƯỢNG MUA]]&gt;0,Stock[[#This Row],[GIÁ MUA]]*(1+Stock[[#This Row],[% TĂNG KỲ VỌNG_2]]),"")</f>
        <v/>
      </c>
      <c r="O279" s="89"/>
      <c r="P279" s="116" t="str">
        <f>IF(Stock[[#This Row],[SỐ LƯỢNG MUA]]&gt;0,Stock[[#This Row],[GIÁ MUA]]*(1+Stock[[#This Row],[% GIẢM ĐỂ CẮT LỖ]]),"")</f>
        <v/>
      </c>
      <c r="Q279" s="104"/>
      <c r="R279" s="117" t="str">
        <f>IF(Stock[[#This Row],[CỔ TỨC TIỀN MẶT]]&gt;0,Stock[[#This Row],[CỔ TỨC TIỀN MẶT]]/(Stock[[#This Row],[GIÁ MUA]]*Stock[[#This Row],[SỐ LƯỢNG MUA]]),"")</f>
        <v/>
      </c>
      <c r="S279" s="104"/>
      <c r="T279" s="77"/>
      <c r="U279" s="95"/>
      <c r="V279" s="96"/>
      <c r="W279" s="125" t="str">
        <f>IF(Stock[[#This Row],[SỐ LƯỢNG BÁN]]&gt;0,Stock[[#This Row],[GIÁ BÁN]]*Stock[[#This Row],[SỐ LƯỢNG BÁN]]*$D$11+Stock[[#This Row],[GIÁ BÁN]]*Stock[[#This Row],[SỐ LƯỢNG BÁN]]*$D$12,"")</f>
        <v/>
      </c>
      <c r="X279" s="126">
        <f>Stock[[#This Row],[SỐ LƯỢNG MUA]]+Stock[[#This Row],[CỔ TỨC BẰNG CỔ PHIẾU]]-Stock[[#This Row],[SỐ LƯỢNG BÁN]]</f>
        <v>0</v>
      </c>
      <c r="Y2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 s="120">
        <f ca="1">IF(Stock[[#This Row],[NGÀY BÁN]]&gt;0,Stock[[#This Row],[NGÀY BÁN]]-Stock[[#This Row],[NGÀY MUA]]+1,IF(Stock[[#This Row],[NGÀY MUA]]=0,0,TODAY()-Stock[[#This Row],[NGÀY MUA]]+1))</f>
        <v>0</v>
      </c>
      <c r="AA279" s="121" t="str">
        <f>IFERROR(Stock[[#This Row],[CỔ TỨC TIỀN MẶT]]+Stock[[#This Row],[LÃI/(LỖ) TỪ BÁN CK
(auto-fill)]],"")</f>
        <v/>
      </c>
      <c r="AB2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 s="90"/>
      <c r="AE279" s="146" t="str">
        <f>IF(Stock[[#This Row],[TRẠNG THÁI
(auto-fill)]]="NẮM GIỮ",Stock[[#This Row],[GIÁ THỊ TRƯỜNG]]-Stock[[#This Row],[GIÁ MUA]],"")</f>
        <v/>
      </c>
      <c r="AF279" s="151" t="str">
        <f>IFERROR(Stock[[#This Row],[TĂNG/
(GIẢM )]]/Stock[[#This Row],[GIÁ MUA]],"")</f>
        <v/>
      </c>
      <c r="AG279" s="128" t="str">
        <f>IF(Stock[[#This Row],[GIÁ THỊ TRƯỜNG]]&gt;0,Stock[[#This Row],[GIÁ THỊ TRƯỜNG]]*Stock[[#This Row],[SỐ LƯỢNG CÒN LẠI
(auto-fill)]],"")</f>
        <v/>
      </c>
    </row>
    <row r="280" spans="2:33">
      <c r="B280" s="111" t="str">
        <f>IF(AND(Stock[[#This Row],[SỐ LƯỢNG MUA]]&gt;0,Stock[[#This Row],[SỐ LƯỢNG CÒN LẠI
(auto-fill)]]=0),"BÁN",
IF(AND(Stock[[#This Row],[SỐ LƯỢNG MUA]]&gt;0,Stock[[#This Row],[SỐ LƯỢNG CÒN LẠI
(auto-fill)]]&gt;0),"NẮM GIỮ",""))</f>
        <v/>
      </c>
      <c r="C280" s="110">
        <f t="shared" si="4"/>
        <v>267</v>
      </c>
      <c r="D280" s="77"/>
      <c r="E280" s="78"/>
      <c r="F280" s="170"/>
      <c r="G280" s="83"/>
      <c r="H280" s="84"/>
      <c r="I280" s="114" t="str">
        <f>IF(Stock[[#This Row],[SỐ LƯỢNG MUA]]&gt;0,Stock[[#This Row],[GIÁ MUA]]*Stock[[#This Row],[SỐ LƯỢNG MUA]]*$D$11,"")</f>
        <v/>
      </c>
      <c r="J280" s="87"/>
      <c r="K280" s="88"/>
      <c r="L280" s="116" t="str">
        <f>IF(Stock[[#This Row],[SỐ LƯỢNG MUA]]&gt;0,Stock[[#This Row],[GIÁ MUA]]*(1+Stock[[#This Row],[% TĂNG KỲ VỌNG_1]]),"")</f>
        <v/>
      </c>
      <c r="M280" s="89"/>
      <c r="N280" s="116" t="str">
        <f>IF(Stock[[#This Row],[SỐ LƯỢNG MUA]]&gt;0,Stock[[#This Row],[GIÁ MUA]]*(1+Stock[[#This Row],[% TĂNG KỲ VỌNG_2]]),"")</f>
        <v/>
      </c>
      <c r="O280" s="89"/>
      <c r="P280" s="116" t="str">
        <f>IF(Stock[[#This Row],[SỐ LƯỢNG MUA]]&gt;0,Stock[[#This Row],[GIÁ MUA]]*(1+Stock[[#This Row],[% GIẢM ĐỂ CẮT LỖ]]),"")</f>
        <v/>
      </c>
      <c r="Q280" s="104"/>
      <c r="R280" s="117" t="str">
        <f>IF(Stock[[#This Row],[CỔ TỨC TIỀN MẶT]]&gt;0,Stock[[#This Row],[CỔ TỨC TIỀN MẶT]]/(Stock[[#This Row],[GIÁ MUA]]*Stock[[#This Row],[SỐ LƯỢNG MUA]]),"")</f>
        <v/>
      </c>
      <c r="S280" s="104"/>
      <c r="T280" s="77"/>
      <c r="U280" s="95"/>
      <c r="V280" s="96"/>
      <c r="W280" s="125" t="str">
        <f>IF(Stock[[#This Row],[SỐ LƯỢNG BÁN]]&gt;0,Stock[[#This Row],[GIÁ BÁN]]*Stock[[#This Row],[SỐ LƯỢNG BÁN]]*$D$11+Stock[[#This Row],[GIÁ BÁN]]*Stock[[#This Row],[SỐ LƯỢNG BÁN]]*$D$12,"")</f>
        <v/>
      </c>
      <c r="X280" s="126">
        <f>Stock[[#This Row],[SỐ LƯỢNG MUA]]+Stock[[#This Row],[CỔ TỨC BẰNG CỔ PHIẾU]]-Stock[[#This Row],[SỐ LƯỢNG BÁN]]</f>
        <v>0</v>
      </c>
      <c r="Y2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 s="120">
        <f ca="1">IF(Stock[[#This Row],[NGÀY BÁN]]&gt;0,Stock[[#This Row],[NGÀY BÁN]]-Stock[[#This Row],[NGÀY MUA]]+1,IF(Stock[[#This Row],[NGÀY MUA]]=0,0,TODAY()-Stock[[#This Row],[NGÀY MUA]]+1))</f>
        <v>0</v>
      </c>
      <c r="AA280" s="121" t="str">
        <f>IFERROR(Stock[[#This Row],[CỔ TỨC TIỀN MẶT]]+Stock[[#This Row],[LÃI/(LỖ) TỪ BÁN CK
(auto-fill)]],"")</f>
        <v/>
      </c>
      <c r="AB2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 s="90"/>
      <c r="AE280" s="146" t="str">
        <f>IF(Stock[[#This Row],[TRẠNG THÁI
(auto-fill)]]="NẮM GIỮ",Stock[[#This Row],[GIÁ THỊ TRƯỜNG]]-Stock[[#This Row],[GIÁ MUA]],"")</f>
        <v/>
      </c>
      <c r="AF280" s="151" t="str">
        <f>IFERROR(Stock[[#This Row],[TĂNG/
(GIẢM )]]/Stock[[#This Row],[GIÁ MUA]],"")</f>
        <v/>
      </c>
      <c r="AG280" s="128" t="str">
        <f>IF(Stock[[#This Row],[GIÁ THỊ TRƯỜNG]]&gt;0,Stock[[#This Row],[GIÁ THỊ TRƯỜNG]]*Stock[[#This Row],[SỐ LƯỢNG CÒN LẠI
(auto-fill)]],"")</f>
        <v/>
      </c>
    </row>
    <row r="281" spans="2:33">
      <c r="B281" s="111" t="str">
        <f>IF(AND(Stock[[#This Row],[SỐ LƯỢNG MUA]]&gt;0,Stock[[#This Row],[SỐ LƯỢNG CÒN LẠI
(auto-fill)]]=0),"BÁN",
IF(AND(Stock[[#This Row],[SỐ LƯỢNG MUA]]&gt;0,Stock[[#This Row],[SỐ LƯỢNG CÒN LẠI
(auto-fill)]]&gt;0),"NẮM GIỮ",""))</f>
        <v/>
      </c>
      <c r="C281" s="110">
        <f t="shared" si="4"/>
        <v>268</v>
      </c>
      <c r="D281" s="77"/>
      <c r="E281" s="78"/>
      <c r="F281" s="170"/>
      <c r="G281" s="83"/>
      <c r="H281" s="84"/>
      <c r="I281" s="114" t="str">
        <f>IF(Stock[[#This Row],[SỐ LƯỢNG MUA]]&gt;0,Stock[[#This Row],[GIÁ MUA]]*Stock[[#This Row],[SỐ LƯỢNG MUA]]*$D$11,"")</f>
        <v/>
      </c>
      <c r="J281" s="87"/>
      <c r="K281" s="88"/>
      <c r="L281" s="116" t="str">
        <f>IF(Stock[[#This Row],[SỐ LƯỢNG MUA]]&gt;0,Stock[[#This Row],[GIÁ MUA]]*(1+Stock[[#This Row],[% TĂNG KỲ VỌNG_1]]),"")</f>
        <v/>
      </c>
      <c r="M281" s="89"/>
      <c r="N281" s="116" t="str">
        <f>IF(Stock[[#This Row],[SỐ LƯỢNG MUA]]&gt;0,Stock[[#This Row],[GIÁ MUA]]*(1+Stock[[#This Row],[% TĂNG KỲ VỌNG_2]]),"")</f>
        <v/>
      </c>
      <c r="O281" s="89"/>
      <c r="P281" s="116" t="str">
        <f>IF(Stock[[#This Row],[SỐ LƯỢNG MUA]]&gt;0,Stock[[#This Row],[GIÁ MUA]]*(1+Stock[[#This Row],[% GIẢM ĐỂ CẮT LỖ]]),"")</f>
        <v/>
      </c>
      <c r="Q281" s="104"/>
      <c r="R281" s="117" t="str">
        <f>IF(Stock[[#This Row],[CỔ TỨC TIỀN MẶT]]&gt;0,Stock[[#This Row],[CỔ TỨC TIỀN MẶT]]/(Stock[[#This Row],[GIÁ MUA]]*Stock[[#This Row],[SỐ LƯỢNG MUA]]),"")</f>
        <v/>
      </c>
      <c r="S281" s="104"/>
      <c r="T281" s="77"/>
      <c r="U281" s="95"/>
      <c r="V281" s="96"/>
      <c r="W281" s="125" t="str">
        <f>IF(Stock[[#This Row],[SỐ LƯỢNG BÁN]]&gt;0,Stock[[#This Row],[GIÁ BÁN]]*Stock[[#This Row],[SỐ LƯỢNG BÁN]]*$D$11+Stock[[#This Row],[GIÁ BÁN]]*Stock[[#This Row],[SỐ LƯỢNG BÁN]]*$D$12,"")</f>
        <v/>
      </c>
      <c r="X281" s="126">
        <f>Stock[[#This Row],[SỐ LƯỢNG MUA]]+Stock[[#This Row],[CỔ TỨC BẰNG CỔ PHIẾU]]-Stock[[#This Row],[SỐ LƯỢNG BÁN]]</f>
        <v>0</v>
      </c>
      <c r="Y2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 s="120">
        <f ca="1">IF(Stock[[#This Row],[NGÀY BÁN]]&gt;0,Stock[[#This Row],[NGÀY BÁN]]-Stock[[#This Row],[NGÀY MUA]]+1,IF(Stock[[#This Row],[NGÀY MUA]]=0,0,TODAY()-Stock[[#This Row],[NGÀY MUA]]+1))</f>
        <v>0</v>
      </c>
      <c r="AA281" s="121" t="str">
        <f>IFERROR(Stock[[#This Row],[CỔ TỨC TIỀN MẶT]]+Stock[[#This Row],[LÃI/(LỖ) TỪ BÁN CK
(auto-fill)]],"")</f>
        <v/>
      </c>
      <c r="AB2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 s="90"/>
      <c r="AE281" s="146" t="str">
        <f>IF(Stock[[#This Row],[TRẠNG THÁI
(auto-fill)]]="NẮM GIỮ",Stock[[#This Row],[GIÁ THỊ TRƯỜNG]]-Stock[[#This Row],[GIÁ MUA]],"")</f>
        <v/>
      </c>
      <c r="AF281" s="151" t="str">
        <f>IFERROR(Stock[[#This Row],[TĂNG/
(GIẢM )]]/Stock[[#This Row],[GIÁ MUA]],"")</f>
        <v/>
      </c>
      <c r="AG281" s="128" t="str">
        <f>IF(Stock[[#This Row],[GIÁ THỊ TRƯỜNG]]&gt;0,Stock[[#This Row],[GIÁ THỊ TRƯỜNG]]*Stock[[#This Row],[SỐ LƯỢNG CÒN LẠI
(auto-fill)]],"")</f>
        <v/>
      </c>
    </row>
    <row r="282" spans="2:33">
      <c r="B282" s="111" t="str">
        <f>IF(AND(Stock[[#This Row],[SỐ LƯỢNG MUA]]&gt;0,Stock[[#This Row],[SỐ LƯỢNG CÒN LẠI
(auto-fill)]]=0),"BÁN",
IF(AND(Stock[[#This Row],[SỐ LƯỢNG MUA]]&gt;0,Stock[[#This Row],[SỐ LƯỢNG CÒN LẠI
(auto-fill)]]&gt;0),"NẮM GIỮ",""))</f>
        <v/>
      </c>
      <c r="C282" s="110">
        <f t="shared" si="4"/>
        <v>269</v>
      </c>
      <c r="D282" s="77"/>
      <c r="E282" s="78"/>
      <c r="F282" s="170"/>
      <c r="G282" s="83"/>
      <c r="H282" s="84"/>
      <c r="I282" s="114" t="str">
        <f>IF(Stock[[#This Row],[SỐ LƯỢNG MUA]]&gt;0,Stock[[#This Row],[GIÁ MUA]]*Stock[[#This Row],[SỐ LƯỢNG MUA]]*$D$11,"")</f>
        <v/>
      </c>
      <c r="J282" s="87"/>
      <c r="K282" s="88"/>
      <c r="L282" s="116" t="str">
        <f>IF(Stock[[#This Row],[SỐ LƯỢNG MUA]]&gt;0,Stock[[#This Row],[GIÁ MUA]]*(1+Stock[[#This Row],[% TĂNG KỲ VỌNG_1]]),"")</f>
        <v/>
      </c>
      <c r="M282" s="89"/>
      <c r="N282" s="116" t="str">
        <f>IF(Stock[[#This Row],[SỐ LƯỢNG MUA]]&gt;0,Stock[[#This Row],[GIÁ MUA]]*(1+Stock[[#This Row],[% TĂNG KỲ VỌNG_2]]),"")</f>
        <v/>
      </c>
      <c r="O282" s="89"/>
      <c r="P282" s="116" t="str">
        <f>IF(Stock[[#This Row],[SỐ LƯỢNG MUA]]&gt;0,Stock[[#This Row],[GIÁ MUA]]*(1+Stock[[#This Row],[% GIẢM ĐỂ CẮT LỖ]]),"")</f>
        <v/>
      </c>
      <c r="Q282" s="104"/>
      <c r="R282" s="117" t="str">
        <f>IF(Stock[[#This Row],[CỔ TỨC TIỀN MẶT]]&gt;0,Stock[[#This Row],[CỔ TỨC TIỀN MẶT]]/(Stock[[#This Row],[GIÁ MUA]]*Stock[[#This Row],[SỐ LƯỢNG MUA]]),"")</f>
        <v/>
      </c>
      <c r="S282" s="104"/>
      <c r="T282" s="77"/>
      <c r="U282" s="95"/>
      <c r="V282" s="96"/>
      <c r="W282" s="125" t="str">
        <f>IF(Stock[[#This Row],[SỐ LƯỢNG BÁN]]&gt;0,Stock[[#This Row],[GIÁ BÁN]]*Stock[[#This Row],[SỐ LƯỢNG BÁN]]*$D$11+Stock[[#This Row],[GIÁ BÁN]]*Stock[[#This Row],[SỐ LƯỢNG BÁN]]*$D$12,"")</f>
        <v/>
      </c>
      <c r="X282" s="126">
        <f>Stock[[#This Row],[SỐ LƯỢNG MUA]]+Stock[[#This Row],[CỔ TỨC BẰNG CỔ PHIẾU]]-Stock[[#This Row],[SỐ LƯỢNG BÁN]]</f>
        <v>0</v>
      </c>
      <c r="Y2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 s="120">
        <f ca="1">IF(Stock[[#This Row],[NGÀY BÁN]]&gt;0,Stock[[#This Row],[NGÀY BÁN]]-Stock[[#This Row],[NGÀY MUA]]+1,IF(Stock[[#This Row],[NGÀY MUA]]=0,0,TODAY()-Stock[[#This Row],[NGÀY MUA]]+1))</f>
        <v>0</v>
      </c>
      <c r="AA282" s="121" t="str">
        <f>IFERROR(Stock[[#This Row],[CỔ TỨC TIỀN MẶT]]+Stock[[#This Row],[LÃI/(LỖ) TỪ BÁN CK
(auto-fill)]],"")</f>
        <v/>
      </c>
      <c r="AB2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 s="90"/>
      <c r="AE282" s="146" t="str">
        <f>IF(Stock[[#This Row],[TRẠNG THÁI
(auto-fill)]]="NẮM GIỮ",Stock[[#This Row],[GIÁ THỊ TRƯỜNG]]-Stock[[#This Row],[GIÁ MUA]],"")</f>
        <v/>
      </c>
      <c r="AF282" s="151" t="str">
        <f>IFERROR(Stock[[#This Row],[TĂNG/
(GIẢM )]]/Stock[[#This Row],[GIÁ MUA]],"")</f>
        <v/>
      </c>
      <c r="AG282" s="128" t="str">
        <f>IF(Stock[[#This Row],[GIÁ THỊ TRƯỜNG]]&gt;0,Stock[[#This Row],[GIÁ THỊ TRƯỜNG]]*Stock[[#This Row],[SỐ LƯỢNG CÒN LẠI
(auto-fill)]],"")</f>
        <v/>
      </c>
    </row>
    <row r="283" spans="2:33">
      <c r="B283" s="111" t="str">
        <f>IF(AND(Stock[[#This Row],[SỐ LƯỢNG MUA]]&gt;0,Stock[[#This Row],[SỐ LƯỢNG CÒN LẠI
(auto-fill)]]=0),"BÁN",
IF(AND(Stock[[#This Row],[SỐ LƯỢNG MUA]]&gt;0,Stock[[#This Row],[SỐ LƯỢNG CÒN LẠI
(auto-fill)]]&gt;0),"NẮM GIỮ",""))</f>
        <v/>
      </c>
      <c r="C283" s="110">
        <f t="shared" si="4"/>
        <v>270</v>
      </c>
      <c r="D283" s="77"/>
      <c r="E283" s="78"/>
      <c r="F283" s="170"/>
      <c r="G283" s="83"/>
      <c r="H283" s="84"/>
      <c r="I283" s="114" t="str">
        <f>IF(Stock[[#This Row],[SỐ LƯỢNG MUA]]&gt;0,Stock[[#This Row],[GIÁ MUA]]*Stock[[#This Row],[SỐ LƯỢNG MUA]]*$D$11,"")</f>
        <v/>
      </c>
      <c r="J283" s="87"/>
      <c r="K283" s="88"/>
      <c r="L283" s="116" t="str">
        <f>IF(Stock[[#This Row],[SỐ LƯỢNG MUA]]&gt;0,Stock[[#This Row],[GIÁ MUA]]*(1+Stock[[#This Row],[% TĂNG KỲ VỌNG_1]]),"")</f>
        <v/>
      </c>
      <c r="M283" s="89"/>
      <c r="N283" s="116" t="str">
        <f>IF(Stock[[#This Row],[SỐ LƯỢNG MUA]]&gt;0,Stock[[#This Row],[GIÁ MUA]]*(1+Stock[[#This Row],[% TĂNG KỲ VỌNG_2]]),"")</f>
        <v/>
      </c>
      <c r="O283" s="89"/>
      <c r="P283" s="116" t="str">
        <f>IF(Stock[[#This Row],[SỐ LƯỢNG MUA]]&gt;0,Stock[[#This Row],[GIÁ MUA]]*(1+Stock[[#This Row],[% GIẢM ĐỂ CẮT LỖ]]),"")</f>
        <v/>
      </c>
      <c r="Q283" s="104"/>
      <c r="R283" s="117" t="str">
        <f>IF(Stock[[#This Row],[CỔ TỨC TIỀN MẶT]]&gt;0,Stock[[#This Row],[CỔ TỨC TIỀN MẶT]]/(Stock[[#This Row],[GIÁ MUA]]*Stock[[#This Row],[SỐ LƯỢNG MUA]]),"")</f>
        <v/>
      </c>
      <c r="S283" s="104"/>
      <c r="T283" s="77"/>
      <c r="U283" s="95"/>
      <c r="V283" s="96"/>
      <c r="W283" s="125" t="str">
        <f>IF(Stock[[#This Row],[SỐ LƯỢNG BÁN]]&gt;0,Stock[[#This Row],[GIÁ BÁN]]*Stock[[#This Row],[SỐ LƯỢNG BÁN]]*$D$11+Stock[[#This Row],[GIÁ BÁN]]*Stock[[#This Row],[SỐ LƯỢNG BÁN]]*$D$12,"")</f>
        <v/>
      </c>
      <c r="X283" s="126">
        <f>Stock[[#This Row],[SỐ LƯỢNG MUA]]+Stock[[#This Row],[CỔ TỨC BẰNG CỔ PHIẾU]]-Stock[[#This Row],[SỐ LƯỢNG BÁN]]</f>
        <v>0</v>
      </c>
      <c r="Y2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 s="120">
        <f ca="1">IF(Stock[[#This Row],[NGÀY BÁN]]&gt;0,Stock[[#This Row],[NGÀY BÁN]]-Stock[[#This Row],[NGÀY MUA]]+1,IF(Stock[[#This Row],[NGÀY MUA]]=0,0,TODAY()-Stock[[#This Row],[NGÀY MUA]]+1))</f>
        <v>0</v>
      </c>
      <c r="AA283" s="121" t="str">
        <f>IFERROR(Stock[[#This Row],[CỔ TỨC TIỀN MẶT]]+Stock[[#This Row],[LÃI/(LỖ) TỪ BÁN CK
(auto-fill)]],"")</f>
        <v/>
      </c>
      <c r="AB2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 s="90"/>
      <c r="AE283" s="146" t="str">
        <f>IF(Stock[[#This Row],[TRẠNG THÁI
(auto-fill)]]="NẮM GIỮ",Stock[[#This Row],[GIÁ THỊ TRƯỜNG]]-Stock[[#This Row],[GIÁ MUA]],"")</f>
        <v/>
      </c>
      <c r="AF283" s="151" t="str">
        <f>IFERROR(Stock[[#This Row],[TĂNG/
(GIẢM )]]/Stock[[#This Row],[GIÁ MUA]],"")</f>
        <v/>
      </c>
      <c r="AG283" s="128" t="str">
        <f>IF(Stock[[#This Row],[GIÁ THỊ TRƯỜNG]]&gt;0,Stock[[#This Row],[GIÁ THỊ TRƯỜNG]]*Stock[[#This Row],[SỐ LƯỢNG CÒN LẠI
(auto-fill)]],"")</f>
        <v/>
      </c>
    </row>
    <row r="284" spans="2:33">
      <c r="B284" s="111" t="str">
        <f>IF(AND(Stock[[#This Row],[SỐ LƯỢNG MUA]]&gt;0,Stock[[#This Row],[SỐ LƯỢNG CÒN LẠI
(auto-fill)]]=0),"BÁN",
IF(AND(Stock[[#This Row],[SỐ LƯỢNG MUA]]&gt;0,Stock[[#This Row],[SỐ LƯỢNG CÒN LẠI
(auto-fill)]]&gt;0),"NẮM GIỮ",""))</f>
        <v/>
      </c>
      <c r="C284" s="110">
        <f t="shared" si="4"/>
        <v>271</v>
      </c>
      <c r="D284" s="77"/>
      <c r="E284" s="78"/>
      <c r="F284" s="170"/>
      <c r="G284" s="83"/>
      <c r="H284" s="84"/>
      <c r="I284" s="114" t="str">
        <f>IF(Stock[[#This Row],[SỐ LƯỢNG MUA]]&gt;0,Stock[[#This Row],[GIÁ MUA]]*Stock[[#This Row],[SỐ LƯỢNG MUA]]*$D$11,"")</f>
        <v/>
      </c>
      <c r="J284" s="87"/>
      <c r="K284" s="88"/>
      <c r="L284" s="116" t="str">
        <f>IF(Stock[[#This Row],[SỐ LƯỢNG MUA]]&gt;0,Stock[[#This Row],[GIÁ MUA]]*(1+Stock[[#This Row],[% TĂNG KỲ VỌNG_1]]),"")</f>
        <v/>
      </c>
      <c r="M284" s="89"/>
      <c r="N284" s="116" t="str">
        <f>IF(Stock[[#This Row],[SỐ LƯỢNG MUA]]&gt;0,Stock[[#This Row],[GIÁ MUA]]*(1+Stock[[#This Row],[% TĂNG KỲ VỌNG_2]]),"")</f>
        <v/>
      </c>
      <c r="O284" s="89"/>
      <c r="P284" s="116" t="str">
        <f>IF(Stock[[#This Row],[SỐ LƯỢNG MUA]]&gt;0,Stock[[#This Row],[GIÁ MUA]]*(1+Stock[[#This Row],[% GIẢM ĐỂ CẮT LỖ]]),"")</f>
        <v/>
      </c>
      <c r="Q284" s="104"/>
      <c r="R284" s="117" t="str">
        <f>IF(Stock[[#This Row],[CỔ TỨC TIỀN MẶT]]&gt;0,Stock[[#This Row],[CỔ TỨC TIỀN MẶT]]/(Stock[[#This Row],[GIÁ MUA]]*Stock[[#This Row],[SỐ LƯỢNG MUA]]),"")</f>
        <v/>
      </c>
      <c r="S284" s="104"/>
      <c r="T284" s="77"/>
      <c r="U284" s="95"/>
      <c r="V284" s="96"/>
      <c r="W284" s="125" t="str">
        <f>IF(Stock[[#This Row],[SỐ LƯỢNG BÁN]]&gt;0,Stock[[#This Row],[GIÁ BÁN]]*Stock[[#This Row],[SỐ LƯỢNG BÁN]]*$D$11+Stock[[#This Row],[GIÁ BÁN]]*Stock[[#This Row],[SỐ LƯỢNG BÁN]]*$D$12,"")</f>
        <v/>
      </c>
      <c r="X284" s="126">
        <f>Stock[[#This Row],[SỐ LƯỢNG MUA]]+Stock[[#This Row],[CỔ TỨC BẰNG CỔ PHIẾU]]-Stock[[#This Row],[SỐ LƯỢNG BÁN]]</f>
        <v>0</v>
      </c>
      <c r="Y2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 s="120">
        <f ca="1">IF(Stock[[#This Row],[NGÀY BÁN]]&gt;0,Stock[[#This Row],[NGÀY BÁN]]-Stock[[#This Row],[NGÀY MUA]]+1,IF(Stock[[#This Row],[NGÀY MUA]]=0,0,TODAY()-Stock[[#This Row],[NGÀY MUA]]+1))</f>
        <v>0</v>
      </c>
      <c r="AA284" s="121" t="str">
        <f>IFERROR(Stock[[#This Row],[CỔ TỨC TIỀN MẶT]]+Stock[[#This Row],[LÃI/(LỖ) TỪ BÁN CK
(auto-fill)]],"")</f>
        <v/>
      </c>
      <c r="AB2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 s="90"/>
      <c r="AE284" s="146" t="str">
        <f>IF(Stock[[#This Row],[TRẠNG THÁI
(auto-fill)]]="NẮM GIỮ",Stock[[#This Row],[GIÁ THỊ TRƯỜNG]]-Stock[[#This Row],[GIÁ MUA]],"")</f>
        <v/>
      </c>
      <c r="AF284" s="151" t="str">
        <f>IFERROR(Stock[[#This Row],[TĂNG/
(GIẢM )]]/Stock[[#This Row],[GIÁ MUA]],"")</f>
        <v/>
      </c>
      <c r="AG284" s="128" t="str">
        <f>IF(Stock[[#This Row],[GIÁ THỊ TRƯỜNG]]&gt;0,Stock[[#This Row],[GIÁ THỊ TRƯỜNG]]*Stock[[#This Row],[SỐ LƯỢNG CÒN LẠI
(auto-fill)]],"")</f>
        <v/>
      </c>
    </row>
    <row r="285" spans="2:33">
      <c r="B285" s="111" t="str">
        <f>IF(AND(Stock[[#This Row],[SỐ LƯỢNG MUA]]&gt;0,Stock[[#This Row],[SỐ LƯỢNG CÒN LẠI
(auto-fill)]]=0),"BÁN",
IF(AND(Stock[[#This Row],[SỐ LƯỢNG MUA]]&gt;0,Stock[[#This Row],[SỐ LƯỢNG CÒN LẠI
(auto-fill)]]&gt;0),"NẮM GIỮ",""))</f>
        <v/>
      </c>
      <c r="C285" s="110">
        <f t="shared" si="4"/>
        <v>272</v>
      </c>
      <c r="D285" s="77"/>
      <c r="E285" s="78"/>
      <c r="F285" s="170"/>
      <c r="G285" s="83"/>
      <c r="H285" s="84"/>
      <c r="I285" s="114" t="str">
        <f>IF(Stock[[#This Row],[SỐ LƯỢNG MUA]]&gt;0,Stock[[#This Row],[GIÁ MUA]]*Stock[[#This Row],[SỐ LƯỢNG MUA]]*$D$11,"")</f>
        <v/>
      </c>
      <c r="J285" s="87"/>
      <c r="K285" s="88"/>
      <c r="L285" s="116" t="str">
        <f>IF(Stock[[#This Row],[SỐ LƯỢNG MUA]]&gt;0,Stock[[#This Row],[GIÁ MUA]]*(1+Stock[[#This Row],[% TĂNG KỲ VỌNG_1]]),"")</f>
        <v/>
      </c>
      <c r="M285" s="89"/>
      <c r="N285" s="116" t="str">
        <f>IF(Stock[[#This Row],[SỐ LƯỢNG MUA]]&gt;0,Stock[[#This Row],[GIÁ MUA]]*(1+Stock[[#This Row],[% TĂNG KỲ VỌNG_2]]),"")</f>
        <v/>
      </c>
      <c r="O285" s="89"/>
      <c r="P285" s="116" t="str">
        <f>IF(Stock[[#This Row],[SỐ LƯỢNG MUA]]&gt;0,Stock[[#This Row],[GIÁ MUA]]*(1+Stock[[#This Row],[% GIẢM ĐỂ CẮT LỖ]]),"")</f>
        <v/>
      </c>
      <c r="Q285" s="104"/>
      <c r="R285" s="117" t="str">
        <f>IF(Stock[[#This Row],[CỔ TỨC TIỀN MẶT]]&gt;0,Stock[[#This Row],[CỔ TỨC TIỀN MẶT]]/(Stock[[#This Row],[GIÁ MUA]]*Stock[[#This Row],[SỐ LƯỢNG MUA]]),"")</f>
        <v/>
      </c>
      <c r="S285" s="104"/>
      <c r="T285" s="77"/>
      <c r="U285" s="95"/>
      <c r="V285" s="96"/>
      <c r="W285" s="125" t="str">
        <f>IF(Stock[[#This Row],[SỐ LƯỢNG BÁN]]&gt;0,Stock[[#This Row],[GIÁ BÁN]]*Stock[[#This Row],[SỐ LƯỢNG BÁN]]*$D$11+Stock[[#This Row],[GIÁ BÁN]]*Stock[[#This Row],[SỐ LƯỢNG BÁN]]*$D$12,"")</f>
        <v/>
      </c>
      <c r="X285" s="126">
        <f>Stock[[#This Row],[SỐ LƯỢNG MUA]]+Stock[[#This Row],[CỔ TỨC BẰNG CỔ PHIẾU]]-Stock[[#This Row],[SỐ LƯỢNG BÁN]]</f>
        <v>0</v>
      </c>
      <c r="Y2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 s="120">
        <f ca="1">IF(Stock[[#This Row],[NGÀY BÁN]]&gt;0,Stock[[#This Row],[NGÀY BÁN]]-Stock[[#This Row],[NGÀY MUA]]+1,IF(Stock[[#This Row],[NGÀY MUA]]=0,0,TODAY()-Stock[[#This Row],[NGÀY MUA]]+1))</f>
        <v>0</v>
      </c>
      <c r="AA285" s="121" t="str">
        <f>IFERROR(Stock[[#This Row],[CỔ TỨC TIỀN MẶT]]+Stock[[#This Row],[LÃI/(LỖ) TỪ BÁN CK
(auto-fill)]],"")</f>
        <v/>
      </c>
      <c r="AB2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 s="90"/>
      <c r="AE285" s="146" t="str">
        <f>IF(Stock[[#This Row],[TRẠNG THÁI
(auto-fill)]]="NẮM GIỮ",Stock[[#This Row],[GIÁ THỊ TRƯỜNG]]-Stock[[#This Row],[GIÁ MUA]],"")</f>
        <v/>
      </c>
      <c r="AF285" s="151" t="str">
        <f>IFERROR(Stock[[#This Row],[TĂNG/
(GIẢM )]]/Stock[[#This Row],[GIÁ MUA]],"")</f>
        <v/>
      </c>
      <c r="AG285" s="128" t="str">
        <f>IF(Stock[[#This Row],[GIÁ THỊ TRƯỜNG]]&gt;0,Stock[[#This Row],[GIÁ THỊ TRƯỜNG]]*Stock[[#This Row],[SỐ LƯỢNG CÒN LẠI
(auto-fill)]],"")</f>
        <v/>
      </c>
    </row>
    <row r="286" spans="2:33">
      <c r="B286" s="111" t="str">
        <f>IF(AND(Stock[[#This Row],[SỐ LƯỢNG MUA]]&gt;0,Stock[[#This Row],[SỐ LƯỢNG CÒN LẠI
(auto-fill)]]=0),"BÁN",
IF(AND(Stock[[#This Row],[SỐ LƯỢNG MUA]]&gt;0,Stock[[#This Row],[SỐ LƯỢNG CÒN LẠI
(auto-fill)]]&gt;0),"NẮM GIỮ",""))</f>
        <v/>
      </c>
      <c r="C286" s="110">
        <f t="shared" si="4"/>
        <v>273</v>
      </c>
      <c r="D286" s="77"/>
      <c r="E286" s="78"/>
      <c r="F286" s="170"/>
      <c r="G286" s="83"/>
      <c r="H286" s="84"/>
      <c r="I286" s="114" t="str">
        <f>IF(Stock[[#This Row],[SỐ LƯỢNG MUA]]&gt;0,Stock[[#This Row],[GIÁ MUA]]*Stock[[#This Row],[SỐ LƯỢNG MUA]]*$D$11,"")</f>
        <v/>
      </c>
      <c r="J286" s="87"/>
      <c r="K286" s="88"/>
      <c r="L286" s="116" t="str">
        <f>IF(Stock[[#This Row],[SỐ LƯỢNG MUA]]&gt;0,Stock[[#This Row],[GIÁ MUA]]*(1+Stock[[#This Row],[% TĂNG KỲ VỌNG_1]]),"")</f>
        <v/>
      </c>
      <c r="M286" s="89"/>
      <c r="N286" s="116" t="str">
        <f>IF(Stock[[#This Row],[SỐ LƯỢNG MUA]]&gt;0,Stock[[#This Row],[GIÁ MUA]]*(1+Stock[[#This Row],[% TĂNG KỲ VỌNG_2]]),"")</f>
        <v/>
      </c>
      <c r="O286" s="89"/>
      <c r="P286" s="116" t="str">
        <f>IF(Stock[[#This Row],[SỐ LƯỢNG MUA]]&gt;0,Stock[[#This Row],[GIÁ MUA]]*(1+Stock[[#This Row],[% GIẢM ĐỂ CẮT LỖ]]),"")</f>
        <v/>
      </c>
      <c r="Q286" s="104"/>
      <c r="R286" s="117" t="str">
        <f>IF(Stock[[#This Row],[CỔ TỨC TIỀN MẶT]]&gt;0,Stock[[#This Row],[CỔ TỨC TIỀN MẶT]]/(Stock[[#This Row],[GIÁ MUA]]*Stock[[#This Row],[SỐ LƯỢNG MUA]]),"")</f>
        <v/>
      </c>
      <c r="S286" s="104"/>
      <c r="T286" s="77"/>
      <c r="U286" s="95"/>
      <c r="V286" s="96"/>
      <c r="W286" s="125" t="str">
        <f>IF(Stock[[#This Row],[SỐ LƯỢNG BÁN]]&gt;0,Stock[[#This Row],[GIÁ BÁN]]*Stock[[#This Row],[SỐ LƯỢNG BÁN]]*$D$11+Stock[[#This Row],[GIÁ BÁN]]*Stock[[#This Row],[SỐ LƯỢNG BÁN]]*$D$12,"")</f>
        <v/>
      </c>
      <c r="X286" s="126">
        <f>Stock[[#This Row],[SỐ LƯỢNG MUA]]+Stock[[#This Row],[CỔ TỨC BẰNG CỔ PHIẾU]]-Stock[[#This Row],[SỐ LƯỢNG BÁN]]</f>
        <v>0</v>
      </c>
      <c r="Y2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 s="120">
        <f ca="1">IF(Stock[[#This Row],[NGÀY BÁN]]&gt;0,Stock[[#This Row],[NGÀY BÁN]]-Stock[[#This Row],[NGÀY MUA]]+1,IF(Stock[[#This Row],[NGÀY MUA]]=0,0,TODAY()-Stock[[#This Row],[NGÀY MUA]]+1))</f>
        <v>0</v>
      </c>
      <c r="AA286" s="121" t="str">
        <f>IFERROR(Stock[[#This Row],[CỔ TỨC TIỀN MẶT]]+Stock[[#This Row],[LÃI/(LỖ) TỪ BÁN CK
(auto-fill)]],"")</f>
        <v/>
      </c>
      <c r="AB2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 s="90"/>
      <c r="AE286" s="146" t="str">
        <f>IF(Stock[[#This Row],[TRẠNG THÁI
(auto-fill)]]="NẮM GIỮ",Stock[[#This Row],[GIÁ THỊ TRƯỜNG]]-Stock[[#This Row],[GIÁ MUA]],"")</f>
        <v/>
      </c>
      <c r="AF286" s="151" t="str">
        <f>IFERROR(Stock[[#This Row],[TĂNG/
(GIẢM )]]/Stock[[#This Row],[GIÁ MUA]],"")</f>
        <v/>
      </c>
      <c r="AG286" s="128" t="str">
        <f>IF(Stock[[#This Row],[GIÁ THỊ TRƯỜNG]]&gt;0,Stock[[#This Row],[GIÁ THỊ TRƯỜNG]]*Stock[[#This Row],[SỐ LƯỢNG CÒN LẠI
(auto-fill)]],"")</f>
        <v/>
      </c>
    </row>
    <row r="287" spans="2:33">
      <c r="B287" s="111" t="str">
        <f>IF(AND(Stock[[#This Row],[SỐ LƯỢNG MUA]]&gt;0,Stock[[#This Row],[SỐ LƯỢNG CÒN LẠI
(auto-fill)]]=0),"BÁN",
IF(AND(Stock[[#This Row],[SỐ LƯỢNG MUA]]&gt;0,Stock[[#This Row],[SỐ LƯỢNG CÒN LẠI
(auto-fill)]]&gt;0),"NẮM GIỮ",""))</f>
        <v/>
      </c>
      <c r="C287" s="110">
        <f t="shared" si="4"/>
        <v>274</v>
      </c>
      <c r="D287" s="77"/>
      <c r="E287" s="78"/>
      <c r="F287" s="170"/>
      <c r="G287" s="83"/>
      <c r="H287" s="84"/>
      <c r="I287" s="114" t="str">
        <f>IF(Stock[[#This Row],[SỐ LƯỢNG MUA]]&gt;0,Stock[[#This Row],[GIÁ MUA]]*Stock[[#This Row],[SỐ LƯỢNG MUA]]*$D$11,"")</f>
        <v/>
      </c>
      <c r="J287" s="87"/>
      <c r="K287" s="88"/>
      <c r="L287" s="116" t="str">
        <f>IF(Stock[[#This Row],[SỐ LƯỢNG MUA]]&gt;0,Stock[[#This Row],[GIÁ MUA]]*(1+Stock[[#This Row],[% TĂNG KỲ VỌNG_1]]),"")</f>
        <v/>
      </c>
      <c r="M287" s="89"/>
      <c r="N287" s="116" t="str">
        <f>IF(Stock[[#This Row],[SỐ LƯỢNG MUA]]&gt;0,Stock[[#This Row],[GIÁ MUA]]*(1+Stock[[#This Row],[% TĂNG KỲ VỌNG_2]]),"")</f>
        <v/>
      </c>
      <c r="O287" s="89"/>
      <c r="P287" s="116" t="str">
        <f>IF(Stock[[#This Row],[SỐ LƯỢNG MUA]]&gt;0,Stock[[#This Row],[GIÁ MUA]]*(1+Stock[[#This Row],[% GIẢM ĐỂ CẮT LỖ]]),"")</f>
        <v/>
      </c>
      <c r="Q287" s="104"/>
      <c r="R287" s="117" t="str">
        <f>IF(Stock[[#This Row],[CỔ TỨC TIỀN MẶT]]&gt;0,Stock[[#This Row],[CỔ TỨC TIỀN MẶT]]/(Stock[[#This Row],[GIÁ MUA]]*Stock[[#This Row],[SỐ LƯỢNG MUA]]),"")</f>
        <v/>
      </c>
      <c r="S287" s="104"/>
      <c r="T287" s="77"/>
      <c r="U287" s="95"/>
      <c r="V287" s="96"/>
      <c r="W287" s="125" t="str">
        <f>IF(Stock[[#This Row],[SỐ LƯỢNG BÁN]]&gt;0,Stock[[#This Row],[GIÁ BÁN]]*Stock[[#This Row],[SỐ LƯỢNG BÁN]]*$D$11+Stock[[#This Row],[GIÁ BÁN]]*Stock[[#This Row],[SỐ LƯỢNG BÁN]]*$D$12,"")</f>
        <v/>
      </c>
      <c r="X287" s="126">
        <f>Stock[[#This Row],[SỐ LƯỢNG MUA]]+Stock[[#This Row],[CỔ TỨC BẰNG CỔ PHIẾU]]-Stock[[#This Row],[SỐ LƯỢNG BÁN]]</f>
        <v>0</v>
      </c>
      <c r="Y2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 s="120">
        <f ca="1">IF(Stock[[#This Row],[NGÀY BÁN]]&gt;0,Stock[[#This Row],[NGÀY BÁN]]-Stock[[#This Row],[NGÀY MUA]]+1,IF(Stock[[#This Row],[NGÀY MUA]]=0,0,TODAY()-Stock[[#This Row],[NGÀY MUA]]+1))</f>
        <v>0</v>
      </c>
      <c r="AA287" s="121" t="str">
        <f>IFERROR(Stock[[#This Row],[CỔ TỨC TIỀN MẶT]]+Stock[[#This Row],[LÃI/(LỖ) TỪ BÁN CK
(auto-fill)]],"")</f>
        <v/>
      </c>
      <c r="AB2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 s="90"/>
      <c r="AE287" s="146" t="str">
        <f>IF(Stock[[#This Row],[TRẠNG THÁI
(auto-fill)]]="NẮM GIỮ",Stock[[#This Row],[GIÁ THỊ TRƯỜNG]]-Stock[[#This Row],[GIÁ MUA]],"")</f>
        <v/>
      </c>
      <c r="AF287" s="151" t="str">
        <f>IFERROR(Stock[[#This Row],[TĂNG/
(GIẢM )]]/Stock[[#This Row],[GIÁ MUA]],"")</f>
        <v/>
      </c>
      <c r="AG287" s="128" t="str">
        <f>IF(Stock[[#This Row],[GIÁ THỊ TRƯỜNG]]&gt;0,Stock[[#This Row],[GIÁ THỊ TRƯỜNG]]*Stock[[#This Row],[SỐ LƯỢNG CÒN LẠI
(auto-fill)]],"")</f>
        <v/>
      </c>
    </row>
    <row r="288" spans="2:33">
      <c r="B288" s="111" t="str">
        <f>IF(AND(Stock[[#This Row],[SỐ LƯỢNG MUA]]&gt;0,Stock[[#This Row],[SỐ LƯỢNG CÒN LẠI
(auto-fill)]]=0),"BÁN",
IF(AND(Stock[[#This Row],[SỐ LƯỢNG MUA]]&gt;0,Stock[[#This Row],[SỐ LƯỢNG CÒN LẠI
(auto-fill)]]&gt;0),"NẮM GIỮ",""))</f>
        <v/>
      </c>
      <c r="C288" s="110">
        <f t="shared" si="4"/>
        <v>275</v>
      </c>
      <c r="D288" s="77"/>
      <c r="E288" s="78"/>
      <c r="F288" s="170"/>
      <c r="G288" s="83"/>
      <c r="H288" s="84"/>
      <c r="I288" s="114" t="str">
        <f>IF(Stock[[#This Row],[SỐ LƯỢNG MUA]]&gt;0,Stock[[#This Row],[GIÁ MUA]]*Stock[[#This Row],[SỐ LƯỢNG MUA]]*$D$11,"")</f>
        <v/>
      </c>
      <c r="J288" s="87"/>
      <c r="K288" s="88"/>
      <c r="L288" s="116" t="str">
        <f>IF(Stock[[#This Row],[SỐ LƯỢNG MUA]]&gt;0,Stock[[#This Row],[GIÁ MUA]]*(1+Stock[[#This Row],[% TĂNG KỲ VỌNG_1]]),"")</f>
        <v/>
      </c>
      <c r="M288" s="89"/>
      <c r="N288" s="116" t="str">
        <f>IF(Stock[[#This Row],[SỐ LƯỢNG MUA]]&gt;0,Stock[[#This Row],[GIÁ MUA]]*(1+Stock[[#This Row],[% TĂNG KỲ VỌNG_2]]),"")</f>
        <v/>
      </c>
      <c r="O288" s="89"/>
      <c r="P288" s="116" t="str">
        <f>IF(Stock[[#This Row],[SỐ LƯỢNG MUA]]&gt;0,Stock[[#This Row],[GIÁ MUA]]*(1+Stock[[#This Row],[% GIẢM ĐỂ CẮT LỖ]]),"")</f>
        <v/>
      </c>
      <c r="Q288" s="104"/>
      <c r="R288" s="117" t="str">
        <f>IF(Stock[[#This Row],[CỔ TỨC TIỀN MẶT]]&gt;0,Stock[[#This Row],[CỔ TỨC TIỀN MẶT]]/(Stock[[#This Row],[GIÁ MUA]]*Stock[[#This Row],[SỐ LƯỢNG MUA]]),"")</f>
        <v/>
      </c>
      <c r="S288" s="104"/>
      <c r="T288" s="77"/>
      <c r="U288" s="95"/>
      <c r="V288" s="96"/>
      <c r="W288" s="125" t="str">
        <f>IF(Stock[[#This Row],[SỐ LƯỢNG BÁN]]&gt;0,Stock[[#This Row],[GIÁ BÁN]]*Stock[[#This Row],[SỐ LƯỢNG BÁN]]*$D$11+Stock[[#This Row],[GIÁ BÁN]]*Stock[[#This Row],[SỐ LƯỢNG BÁN]]*$D$12,"")</f>
        <v/>
      </c>
      <c r="X288" s="126">
        <f>Stock[[#This Row],[SỐ LƯỢNG MUA]]+Stock[[#This Row],[CỔ TỨC BẰNG CỔ PHIẾU]]-Stock[[#This Row],[SỐ LƯỢNG BÁN]]</f>
        <v>0</v>
      </c>
      <c r="Y2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 s="120">
        <f ca="1">IF(Stock[[#This Row],[NGÀY BÁN]]&gt;0,Stock[[#This Row],[NGÀY BÁN]]-Stock[[#This Row],[NGÀY MUA]]+1,IF(Stock[[#This Row],[NGÀY MUA]]=0,0,TODAY()-Stock[[#This Row],[NGÀY MUA]]+1))</f>
        <v>0</v>
      </c>
      <c r="AA288" s="121" t="str">
        <f>IFERROR(Stock[[#This Row],[CỔ TỨC TIỀN MẶT]]+Stock[[#This Row],[LÃI/(LỖ) TỪ BÁN CK
(auto-fill)]],"")</f>
        <v/>
      </c>
      <c r="AB2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 s="90"/>
      <c r="AE288" s="146" t="str">
        <f>IF(Stock[[#This Row],[TRẠNG THÁI
(auto-fill)]]="NẮM GIỮ",Stock[[#This Row],[GIÁ THỊ TRƯỜNG]]-Stock[[#This Row],[GIÁ MUA]],"")</f>
        <v/>
      </c>
      <c r="AF288" s="151" t="str">
        <f>IFERROR(Stock[[#This Row],[TĂNG/
(GIẢM )]]/Stock[[#This Row],[GIÁ MUA]],"")</f>
        <v/>
      </c>
      <c r="AG288" s="128" t="str">
        <f>IF(Stock[[#This Row],[GIÁ THỊ TRƯỜNG]]&gt;0,Stock[[#This Row],[GIÁ THỊ TRƯỜNG]]*Stock[[#This Row],[SỐ LƯỢNG CÒN LẠI
(auto-fill)]],"")</f>
        <v/>
      </c>
    </row>
    <row r="289" spans="2:33">
      <c r="B289" s="111" t="str">
        <f>IF(AND(Stock[[#This Row],[SỐ LƯỢNG MUA]]&gt;0,Stock[[#This Row],[SỐ LƯỢNG CÒN LẠI
(auto-fill)]]=0),"BÁN",
IF(AND(Stock[[#This Row],[SỐ LƯỢNG MUA]]&gt;0,Stock[[#This Row],[SỐ LƯỢNG CÒN LẠI
(auto-fill)]]&gt;0),"NẮM GIỮ",""))</f>
        <v/>
      </c>
      <c r="C289" s="110">
        <f t="shared" si="4"/>
        <v>276</v>
      </c>
      <c r="D289" s="77"/>
      <c r="E289" s="78"/>
      <c r="F289" s="170"/>
      <c r="G289" s="83"/>
      <c r="H289" s="84"/>
      <c r="I289" s="114" t="str">
        <f>IF(Stock[[#This Row],[SỐ LƯỢNG MUA]]&gt;0,Stock[[#This Row],[GIÁ MUA]]*Stock[[#This Row],[SỐ LƯỢNG MUA]]*$D$11,"")</f>
        <v/>
      </c>
      <c r="J289" s="87"/>
      <c r="K289" s="88"/>
      <c r="L289" s="116" t="str">
        <f>IF(Stock[[#This Row],[SỐ LƯỢNG MUA]]&gt;0,Stock[[#This Row],[GIÁ MUA]]*(1+Stock[[#This Row],[% TĂNG KỲ VỌNG_1]]),"")</f>
        <v/>
      </c>
      <c r="M289" s="89"/>
      <c r="N289" s="116" t="str">
        <f>IF(Stock[[#This Row],[SỐ LƯỢNG MUA]]&gt;0,Stock[[#This Row],[GIÁ MUA]]*(1+Stock[[#This Row],[% TĂNG KỲ VỌNG_2]]),"")</f>
        <v/>
      </c>
      <c r="O289" s="89"/>
      <c r="P289" s="116" t="str">
        <f>IF(Stock[[#This Row],[SỐ LƯỢNG MUA]]&gt;0,Stock[[#This Row],[GIÁ MUA]]*(1+Stock[[#This Row],[% GIẢM ĐỂ CẮT LỖ]]),"")</f>
        <v/>
      </c>
      <c r="Q289" s="104"/>
      <c r="R289" s="117" t="str">
        <f>IF(Stock[[#This Row],[CỔ TỨC TIỀN MẶT]]&gt;0,Stock[[#This Row],[CỔ TỨC TIỀN MẶT]]/(Stock[[#This Row],[GIÁ MUA]]*Stock[[#This Row],[SỐ LƯỢNG MUA]]),"")</f>
        <v/>
      </c>
      <c r="S289" s="104"/>
      <c r="T289" s="77"/>
      <c r="U289" s="95"/>
      <c r="V289" s="96"/>
      <c r="W289" s="125" t="str">
        <f>IF(Stock[[#This Row],[SỐ LƯỢNG BÁN]]&gt;0,Stock[[#This Row],[GIÁ BÁN]]*Stock[[#This Row],[SỐ LƯỢNG BÁN]]*$D$11+Stock[[#This Row],[GIÁ BÁN]]*Stock[[#This Row],[SỐ LƯỢNG BÁN]]*$D$12,"")</f>
        <v/>
      </c>
      <c r="X289" s="126">
        <f>Stock[[#This Row],[SỐ LƯỢNG MUA]]+Stock[[#This Row],[CỔ TỨC BẰNG CỔ PHIẾU]]-Stock[[#This Row],[SỐ LƯỢNG BÁN]]</f>
        <v>0</v>
      </c>
      <c r="Y2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 s="120">
        <f ca="1">IF(Stock[[#This Row],[NGÀY BÁN]]&gt;0,Stock[[#This Row],[NGÀY BÁN]]-Stock[[#This Row],[NGÀY MUA]]+1,IF(Stock[[#This Row],[NGÀY MUA]]=0,0,TODAY()-Stock[[#This Row],[NGÀY MUA]]+1))</f>
        <v>0</v>
      </c>
      <c r="AA289" s="121" t="str">
        <f>IFERROR(Stock[[#This Row],[CỔ TỨC TIỀN MẶT]]+Stock[[#This Row],[LÃI/(LỖ) TỪ BÁN CK
(auto-fill)]],"")</f>
        <v/>
      </c>
      <c r="AB2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 s="90"/>
      <c r="AE289" s="146" t="str">
        <f>IF(Stock[[#This Row],[TRẠNG THÁI
(auto-fill)]]="NẮM GIỮ",Stock[[#This Row],[GIÁ THỊ TRƯỜNG]]-Stock[[#This Row],[GIÁ MUA]],"")</f>
        <v/>
      </c>
      <c r="AF289" s="151" t="str">
        <f>IFERROR(Stock[[#This Row],[TĂNG/
(GIẢM )]]/Stock[[#This Row],[GIÁ MUA]],"")</f>
        <v/>
      </c>
      <c r="AG289" s="128" t="str">
        <f>IF(Stock[[#This Row],[GIÁ THỊ TRƯỜNG]]&gt;0,Stock[[#This Row],[GIÁ THỊ TRƯỜNG]]*Stock[[#This Row],[SỐ LƯỢNG CÒN LẠI
(auto-fill)]],"")</f>
        <v/>
      </c>
    </row>
    <row r="290" spans="2:33">
      <c r="B290" s="111" t="str">
        <f>IF(AND(Stock[[#This Row],[SỐ LƯỢNG MUA]]&gt;0,Stock[[#This Row],[SỐ LƯỢNG CÒN LẠI
(auto-fill)]]=0),"BÁN",
IF(AND(Stock[[#This Row],[SỐ LƯỢNG MUA]]&gt;0,Stock[[#This Row],[SỐ LƯỢNG CÒN LẠI
(auto-fill)]]&gt;0),"NẮM GIỮ",""))</f>
        <v/>
      </c>
      <c r="C290" s="110">
        <f t="shared" si="4"/>
        <v>277</v>
      </c>
      <c r="D290" s="77"/>
      <c r="E290" s="78"/>
      <c r="F290" s="170"/>
      <c r="G290" s="83"/>
      <c r="H290" s="84"/>
      <c r="I290" s="114" t="str">
        <f>IF(Stock[[#This Row],[SỐ LƯỢNG MUA]]&gt;0,Stock[[#This Row],[GIÁ MUA]]*Stock[[#This Row],[SỐ LƯỢNG MUA]]*$D$11,"")</f>
        <v/>
      </c>
      <c r="J290" s="87"/>
      <c r="K290" s="88"/>
      <c r="L290" s="116" t="str">
        <f>IF(Stock[[#This Row],[SỐ LƯỢNG MUA]]&gt;0,Stock[[#This Row],[GIÁ MUA]]*(1+Stock[[#This Row],[% TĂNG KỲ VỌNG_1]]),"")</f>
        <v/>
      </c>
      <c r="M290" s="89"/>
      <c r="N290" s="116" t="str">
        <f>IF(Stock[[#This Row],[SỐ LƯỢNG MUA]]&gt;0,Stock[[#This Row],[GIÁ MUA]]*(1+Stock[[#This Row],[% TĂNG KỲ VỌNG_2]]),"")</f>
        <v/>
      </c>
      <c r="O290" s="89"/>
      <c r="P290" s="116" t="str">
        <f>IF(Stock[[#This Row],[SỐ LƯỢNG MUA]]&gt;0,Stock[[#This Row],[GIÁ MUA]]*(1+Stock[[#This Row],[% GIẢM ĐỂ CẮT LỖ]]),"")</f>
        <v/>
      </c>
      <c r="Q290" s="104"/>
      <c r="R290" s="117" t="str">
        <f>IF(Stock[[#This Row],[CỔ TỨC TIỀN MẶT]]&gt;0,Stock[[#This Row],[CỔ TỨC TIỀN MẶT]]/(Stock[[#This Row],[GIÁ MUA]]*Stock[[#This Row],[SỐ LƯỢNG MUA]]),"")</f>
        <v/>
      </c>
      <c r="S290" s="104"/>
      <c r="T290" s="77"/>
      <c r="U290" s="95"/>
      <c r="V290" s="96"/>
      <c r="W290" s="125" t="str">
        <f>IF(Stock[[#This Row],[SỐ LƯỢNG BÁN]]&gt;0,Stock[[#This Row],[GIÁ BÁN]]*Stock[[#This Row],[SỐ LƯỢNG BÁN]]*$D$11+Stock[[#This Row],[GIÁ BÁN]]*Stock[[#This Row],[SỐ LƯỢNG BÁN]]*$D$12,"")</f>
        <v/>
      </c>
      <c r="X290" s="126">
        <f>Stock[[#This Row],[SỐ LƯỢNG MUA]]+Stock[[#This Row],[CỔ TỨC BẰNG CỔ PHIẾU]]-Stock[[#This Row],[SỐ LƯỢNG BÁN]]</f>
        <v>0</v>
      </c>
      <c r="Y2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 s="120">
        <f ca="1">IF(Stock[[#This Row],[NGÀY BÁN]]&gt;0,Stock[[#This Row],[NGÀY BÁN]]-Stock[[#This Row],[NGÀY MUA]]+1,IF(Stock[[#This Row],[NGÀY MUA]]=0,0,TODAY()-Stock[[#This Row],[NGÀY MUA]]+1))</f>
        <v>0</v>
      </c>
      <c r="AA290" s="121" t="str">
        <f>IFERROR(Stock[[#This Row],[CỔ TỨC TIỀN MẶT]]+Stock[[#This Row],[LÃI/(LỖ) TỪ BÁN CK
(auto-fill)]],"")</f>
        <v/>
      </c>
      <c r="AB2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 s="90"/>
      <c r="AE290" s="146" t="str">
        <f>IF(Stock[[#This Row],[TRẠNG THÁI
(auto-fill)]]="NẮM GIỮ",Stock[[#This Row],[GIÁ THỊ TRƯỜNG]]-Stock[[#This Row],[GIÁ MUA]],"")</f>
        <v/>
      </c>
      <c r="AF290" s="151" t="str">
        <f>IFERROR(Stock[[#This Row],[TĂNG/
(GIẢM )]]/Stock[[#This Row],[GIÁ MUA]],"")</f>
        <v/>
      </c>
      <c r="AG290" s="128" t="str">
        <f>IF(Stock[[#This Row],[GIÁ THỊ TRƯỜNG]]&gt;0,Stock[[#This Row],[GIÁ THỊ TRƯỜNG]]*Stock[[#This Row],[SỐ LƯỢNG CÒN LẠI
(auto-fill)]],"")</f>
        <v/>
      </c>
    </row>
    <row r="291" spans="2:33">
      <c r="B291" s="111" t="str">
        <f>IF(AND(Stock[[#This Row],[SỐ LƯỢNG MUA]]&gt;0,Stock[[#This Row],[SỐ LƯỢNG CÒN LẠI
(auto-fill)]]=0),"BÁN",
IF(AND(Stock[[#This Row],[SỐ LƯỢNG MUA]]&gt;0,Stock[[#This Row],[SỐ LƯỢNG CÒN LẠI
(auto-fill)]]&gt;0),"NẮM GIỮ",""))</f>
        <v/>
      </c>
      <c r="C291" s="110">
        <f t="shared" si="4"/>
        <v>278</v>
      </c>
      <c r="D291" s="77"/>
      <c r="E291" s="78"/>
      <c r="F291" s="170"/>
      <c r="G291" s="83"/>
      <c r="H291" s="84"/>
      <c r="I291" s="114" t="str">
        <f>IF(Stock[[#This Row],[SỐ LƯỢNG MUA]]&gt;0,Stock[[#This Row],[GIÁ MUA]]*Stock[[#This Row],[SỐ LƯỢNG MUA]]*$D$11,"")</f>
        <v/>
      </c>
      <c r="J291" s="87"/>
      <c r="K291" s="88"/>
      <c r="L291" s="116" t="str">
        <f>IF(Stock[[#This Row],[SỐ LƯỢNG MUA]]&gt;0,Stock[[#This Row],[GIÁ MUA]]*(1+Stock[[#This Row],[% TĂNG KỲ VỌNG_1]]),"")</f>
        <v/>
      </c>
      <c r="M291" s="89"/>
      <c r="N291" s="116" t="str">
        <f>IF(Stock[[#This Row],[SỐ LƯỢNG MUA]]&gt;0,Stock[[#This Row],[GIÁ MUA]]*(1+Stock[[#This Row],[% TĂNG KỲ VỌNG_2]]),"")</f>
        <v/>
      </c>
      <c r="O291" s="89"/>
      <c r="P291" s="116" t="str">
        <f>IF(Stock[[#This Row],[SỐ LƯỢNG MUA]]&gt;0,Stock[[#This Row],[GIÁ MUA]]*(1+Stock[[#This Row],[% GIẢM ĐỂ CẮT LỖ]]),"")</f>
        <v/>
      </c>
      <c r="Q291" s="104"/>
      <c r="R291" s="117" t="str">
        <f>IF(Stock[[#This Row],[CỔ TỨC TIỀN MẶT]]&gt;0,Stock[[#This Row],[CỔ TỨC TIỀN MẶT]]/(Stock[[#This Row],[GIÁ MUA]]*Stock[[#This Row],[SỐ LƯỢNG MUA]]),"")</f>
        <v/>
      </c>
      <c r="S291" s="104"/>
      <c r="T291" s="77"/>
      <c r="U291" s="95"/>
      <c r="V291" s="96"/>
      <c r="W291" s="125" t="str">
        <f>IF(Stock[[#This Row],[SỐ LƯỢNG BÁN]]&gt;0,Stock[[#This Row],[GIÁ BÁN]]*Stock[[#This Row],[SỐ LƯỢNG BÁN]]*$D$11+Stock[[#This Row],[GIÁ BÁN]]*Stock[[#This Row],[SỐ LƯỢNG BÁN]]*$D$12,"")</f>
        <v/>
      </c>
      <c r="X291" s="126">
        <f>Stock[[#This Row],[SỐ LƯỢNG MUA]]+Stock[[#This Row],[CỔ TỨC BẰNG CỔ PHIẾU]]-Stock[[#This Row],[SỐ LƯỢNG BÁN]]</f>
        <v>0</v>
      </c>
      <c r="Y2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 s="120">
        <f ca="1">IF(Stock[[#This Row],[NGÀY BÁN]]&gt;0,Stock[[#This Row],[NGÀY BÁN]]-Stock[[#This Row],[NGÀY MUA]]+1,IF(Stock[[#This Row],[NGÀY MUA]]=0,0,TODAY()-Stock[[#This Row],[NGÀY MUA]]+1))</f>
        <v>0</v>
      </c>
      <c r="AA291" s="121" t="str">
        <f>IFERROR(Stock[[#This Row],[CỔ TỨC TIỀN MẶT]]+Stock[[#This Row],[LÃI/(LỖ) TỪ BÁN CK
(auto-fill)]],"")</f>
        <v/>
      </c>
      <c r="AB2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 s="90"/>
      <c r="AE291" s="146" t="str">
        <f>IF(Stock[[#This Row],[TRẠNG THÁI
(auto-fill)]]="NẮM GIỮ",Stock[[#This Row],[GIÁ THỊ TRƯỜNG]]-Stock[[#This Row],[GIÁ MUA]],"")</f>
        <v/>
      </c>
      <c r="AF291" s="151" t="str">
        <f>IFERROR(Stock[[#This Row],[TĂNG/
(GIẢM )]]/Stock[[#This Row],[GIÁ MUA]],"")</f>
        <v/>
      </c>
      <c r="AG291" s="128" t="str">
        <f>IF(Stock[[#This Row],[GIÁ THỊ TRƯỜNG]]&gt;0,Stock[[#This Row],[GIÁ THỊ TRƯỜNG]]*Stock[[#This Row],[SỐ LƯỢNG CÒN LẠI
(auto-fill)]],"")</f>
        <v/>
      </c>
    </row>
    <row r="292" spans="2:33">
      <c r="B292" s="111" t="str">
        <f>IF(AND(Stock[[#This Row],[SỐ LƯỢNG MUA]]&gt;0,Stock[[#This Row],[SỐ LƯỢNG CÒN LẠI
(auto-fill)]]=0),"BÁN",
IF(AND(Stock[[#This Row],[SỐ LƯỢNG MUA]]&gt;0,Stock[[#This Row],[SỐ LƯỢNG CÒN LẠI
(auto-fill)]]&gt;0),"NẮM GIỮ",""))</f>
        <v/>
      </c>
      <c r="C292" s="110">
        <f t="shared" si="4"/>
        <v>279</v>
      </c>
      <c r="D292" s="77"/>
      <c r="E292" s="78"/>
      <c r="F292" s="170"/>
      <c r="G292" s="83"/>
      <c r="H292" s="84"/>
      <c r="I292" s="114" t="str">
        <f>IF(Stock[[#This Row],[SỐ LƯỢNG MUA]]&gt;0,Stock[[#This Row],[GIÁ MUA]]*Stock[[#This Row],[SỐ LƯỢNG MUA]]*$D$11,"")</f>
        <v/>
      </c>
      <c r="J292" s="87"/>
      <c r="K292" s="88"/>
      <c r="L292" s="116" t="str">
        <f>IF(Stock[[#This Row],[SỐ LƯỢNG MUA]]&gt;0,Stock[[#This Row],[GIÁ MUA]]*(1+Stock[[#This Row],[% TĂNG KỲ VỌNG_1]]),"")</f>
        <v/>
      </c>
      <c r="M292" s="89"/>
      <c r="N292" s="116" t="str">
        <f>IF(Stock[[#This Row],[SỐ LƯỢNG MUA]]&gt;0,Stock[[#This Row],[GIÁ MUA]]*(1+Stock[[#This Row],[% TĂNG KỲ VỌNG_2]]),"")</f>
        <v/>
      </c>
      <c r="O292" s="89"/>
      <c r="P292" s="116" t="str">
        <f>IF(Stock[[#This Row],[SỐ LƯỢNG MUA]]&gt;0,Stock[[#This Row],[GIÁ MUA]]*(1+Stock[[#This Row],[% GIẢM ĐỂ CẮT LỖ]]),"")</f>
        <v/>
      </c>
      <c r="Q292" s="104"/>
      <c r="R292" s="117" t="str">
        <f>IF(Stock[[#This Row],[CỔ TỨC TIỀN MẶT]]&gt;0,Stock[[#This Row],[CỔ TỨC TIỀN MẶT]]/(Stock[[#This Row],[GIÁ MUA]]*Stock[[#This Row],[SỐ LƯỢNG MUA]]),"")</f>
        <v/>
      </c>
      <c r="S292" s="104"/>
      <c r="T292" s="77"/>
      <c r="U292" s="95"/>
      <c r="V292" s="96"/>
      <c r="W292" s="125" t="str">
        <f>IF(Stock[[#This Row],[SỐ LƯỢNG BÁN]]&gt;0,Stock[[#This Row],[GIÁ BÁN]]*Stock[[#This Row],[SỐ LƯỢNG BÁN]]*$D$11+Stock[[#This Row],[GIÁ BÁN]]*Stock[[#This Row],[SỐ LƯỢNG BÁN]]*$D$12,"")</f>
        <v/>
      </c>
      <c r="X292" s="126">
        <f>Stock[[#This Row],[SỐ LƯỢNG MUA]]+Stock[[#This Row],[CỔ TỨC BẰNG CỔ PHIẾU]]-Stock[[#This Row],[SỐ LƯỢNG BÁN]]</f>
        <v>0</v>
      </c>
      <c r="Y2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 s="120">
        <f ca="1">IF(Stock[[#This Row],[NGÀY BÁN]]&gt;0,Stock[[#This Row],[NGÀY BÁN]]-Stock[[#This Row],[NGÀY MUA]]+1,IF(Stock[[#This Row],[NGÀY MUA]]=0,0,TODAY()-Stock[[#This Row],[NGÀY MUA]]+1))</f>
        <v>0</v>
      </c>
      <c r="AA292" s="121" t="str">
        <f>IFERROR(Stock[[#This Row],[CỔ TỨC TIỀN MẶT]]+Stock[[#This Row],[LÃI/(LỖ) TỪ BÁN CK
(auto-fill)]],"")</f>
        <v/>
      </c>
      <c r="AB2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 s="90"/>
      <c r="AE292" s="146" t="str">
        <f>IF(Stock[[#This Row],[TRẠNG THÁI
(auto-fill)]]="NẮM GIỮ",Stock[[#This Row],[GIÁ THỊ TRƯỜNG]]-Stock[[#This Row],[GIÁ MUA]],"")</f>
        <v/>
      </c>
      <c r="AF292" s="151" t="str">
        <f>IFERROR(Stock[[#This Row],[TĂNG/
(GIẢM )]]/Stock[[#This Row],[GIÁ MUA]],"")</f>
        <v/>
      </c>
      <c r="AG292" s="128" t="str">
        <f>IF(Stock[[#This Row],[GIÁ THỊ TRƯỜNG]]&gt;0,Stock[[#This Row],[GIÁ THỊ TRƯỜNG]]*Stock[[#This Row],[SỐ LƯỢNG CÒN LẠI
(auto-fill)]],"")</f>
        <v/>
      </c>
    </row>
    <row r="293" spans="2:33">
      <c r="B293" s="111" t="str">
        <f>IF(AND(Stock[[#This Row],[SỐ LƯỢNG MUA]]&gt;0,Stock[[#This Row],[SỐ LƯỢNG CÒN LẠI
(auto-fill)]]=0),"BÁN",
IF(AND(Stock[[#This Row],[SỐ LƯỢNG MUA]]&gt;0,Stock[[#This Row],[SỐ LƯỢNG CÒN LẠI
(auto-fill)]]&gt;0),"NẮM GIỮ",""))</f>
        <v/>
      </c>
      <c r="C293" s="110">
        <f t="shared" si="4"/>
        <v>280</v>
      </c>
      <c r="D293" s="77"/>
      <c r="E293" s="78"/>
      <c r="F293" s="170"/>
      <c r="G293" s="83"/>
      <c r="H293" s="84"/>
      <c r="I293" s="114" t="str">
        <f>IF(Stock[[#This Row],[SỐ LƯỢNG MUA]]&gt;0,Stock[[#This Row],[GIÁ MUA]]*Stock[[#This Row],[SỐ LƯỢNG MUA]]*$D$11,"")</f>
        <v/>
      </c>
      <c r="J293" s="87"/>
      <c r="K293" s="88"/>
      <c r="L293" s="116" t="str">
        <f>IF(Stock[[#This Row],[SỐ LƯỢNG MUA]]&gt;0,Stock[[#This Row],[GIÁ MUA]]*(1+Stock[[#This Row],[% TĂNG KỲ VỌNG_1]]),"")</f>
        <v/>
      </c>
      <c r="M293" s="89"/>
      <c r="N293" s="116" t="str">
        <f>IF(Stock[[#This Row],[SỐ LƯỢNG MUA]]&gt;0,Stock[[#This Row],[GIÁ MUA]]*(1+Stock[[#This Row],[% TĂNG KỲ VỌNG_2]]),"")</f>
        <v/>
      </c>
      <c r="O293" s="89"/>
      <c r="P293" s="116" t="str">
        <f>IF(Stock[[#This Row],[SỐ LƯỢNG MUA]]&gt;0,Stock[[#This Row],[GIÁ MUA]]*(1+Stock[[#This Row],[% GIẢM ĐỂ CẮT LỖ]]),"")</f>
        <v/>
      </c>
      <c r="Q293" s="104"/>
      <c r="R293" s="117" t="str">
        <f>IF(Stock[[#This Row],[CỔ TỨC TIỀN MẶT]]&gt;0,Stock[[#This Row],[CỔ TỨC TIỀN MẶT]]/(Stock[[#This Row],[GIÁ MUA]]*Stock[[#This Row],[SỐ LƯỢNG MUA]]),"")</f>
        <v/>
      </c>
      <c r="S293" s="104"/>
      <c r="T293" s="77"/>
      <c r="U293" s="95"/>
      <c r="V293" s="96"/>
      <c r="W293" s="125" t="str">
        <f>IF(Stock[[#This Row],[SỐ LƯỢNG BÁN]]&gt;0,Stock[[#This Row],[GIÁ BÁN]]*Stock[[#This Row],[SỐ LƯỢNG BÁN]]*$D$11+Stock[[#This Row],[GIÁ BÁN]]*Stock[[#This Row],[SỐ LƯỢNG BÁN]]*$D$12,"")</f>
        <v/>
      </c>
      <c r="X293" s="126">
        <f>Stock[[#This Row],[SỐ LƯỢNG MUA]]+Stock[[#This Row],[CỔ TỨC BẰNG CỔ PHIẾU]]-Stock[[#This Row],[SỐ LƯỢNG BÁN]]</f>
        <v>0</v>
      </c>
      <c r="Y2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 s="120">
        <f ca="1">IF(Stock[[#This Row],[NGÀY BÁN]]&gt;0,Stock[[#This Row],[NGÀY BÁN]]-Stock[[#This Row],[NGÀY MUA]]+1,IF(Stock[[#This Row],[NGÀY MUA]]=0,0,TODAY()-Stock[[#This Row],[NGÀY MUA]]+1))</f>
        <v>0</v>
      </c>
      <c r="AA293" s="121" t="str">
        <f>IFERROR(Stock[[#This Row],[CỔ TỨC TIỀN MẶT]]+Stock[[#This Row],[LÃI/(LỖ) TỪ BÁN CK
(auto-fill)]],"")</f>
        <v/>
      </c>
      <c r="AB2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 s="90"/>
      <c r="AE293" s="146" t="str">
        <f>IF(Stock[[#This Row],[TRẠNG THÁI
(auto-fill)]]="NẮM GIỮ",Stock[[#This Row],[GIÁ THỊ TRƯỜNG]]-Stock[[#This Row],[GIÁ MUA]],"")</f>
        <v/>
      </c>
      <c r="AF293" s="151" t="str">
        <f>IFERROR(Stock[[#This Row],[TĂNG/
(GIẢM )]]/Stock[[#This Row],[GIÁ MUA]],"")</f>
        <v/>
      </c>
      <c r="AG293" s="128" t="str">
        <f>IF(Stock[[#This Row],[GIÁ THỊ TRƯỜNG]]&gt;0,Stock[[#This Row],[GIÁ THỊ TRƯỜNG]]*Stock[[#This Row],[SỐ LƯỢNG CÒN LẠI
(auto-fill)]],"")</f>
        <v/>
      </c>
    </row>
    <row r="294" spans="2:33">
      <c r="B294" s="111" t="str">
        <f>IF(AND(Stock[[#This Row],[SỐ LƯỢNG MUA]]&gt;0,Stock[[#This Row],[SỐ LƯỢNG CÒN LẠI
(auto-fill)]]=0),"BÁN",
IF(AND(Stock[[#This Row],[SỐ LƯỢNG MUA]]&gt;0,Stock[[#This Row],[SỐ LƯỢNG CÒN LẠI
(auto-fill)]]&gt;0),"NẮM GIỮ",""))</f>
        <v/>
      </c>
      <c r="C294" s="110">
        <f t="shared" si="4"/>
        <v>281</v>
      </c>
      <c r="D294" s="77"/>
      <c r="E294" s="78"/>
      <c r="F294" s="170"/>
      <c r="G294" s="83"/>
      <c r="H294" s="84"/>
      <c r="I294" s="114" t="str">
        <f>IF(Stock[[#This Row],[SỐ LƯỢNG MUA]]&gt;0,Stock[[#This Row],[GIÁ MUA]]*Stock[[#This Row],[SỐ LƯỢNG MUA]]*$D$11,"")</f>
        <v/>
      </c>
      <c r="J294" s="87"/>
      <c r="K294" s="88"/>
      <c r="L294" s="116" t="str">
        <f>IF(Stock[[#This Row],[SỐ LƯỢNG MUA]]&gt;0,Stock[[#This Row],[GIÁ MUA]]*(1+Stock[[#This Row],[% TĂNG KỲ VỌNG_1]]),"")</f>
        <v/>
      </c>
      <c r="M294" s="89"/>
      <c r="N294" s="116" t="str">
        <f>IF(Stock[[#This Row],[SỐ LƯỢNG MUA]]&gt;0,Stock[[#This Row],[GIÁ MUA]]*(1+Stock[[#This Row],[% TĂNG KỲ VỌNG_2]]),"")</f>
        <v/>
      </c>
      <c r="O294" s="89"/>
      <c r="P294" s="116" t="str">
        <f>IF(Stock[[#This Row],[SỐ LƯỢNG MUA]]&gt;0,Stock[[#This Row],[GIÁ MUA]]*(1+Stock[[#This Row],[% GIẢM ĐỂ CẮT LỖ]]),"")</f>
        <v/>
      </c>
      <c r="Q294" s="104"/>
      <c r="R294" s="117" t="str">
        <f>IF(Stock[[#This Row],[CỔ TỨC TIỀN MẶT]]&gt;0,Stock[[#This Row],[CỔ TỨC TIỀN MẶT]]/(Stock[[#This Row],[GIÁ MUA]]*Stock[[#This Row],[SỐ LƯỢNG MUA]]),"")</f>
        <v/>
      </c>
      <c r="S294" s="104"/>
      <c r="T294" s="77"/>
      <c r="U294" s="95"/>
      <c r="V294" s="96"/>
      <c r="W294" s="125" t="str">
        <f>IF(Stock[[#This Row],[SỐ LƯỢNG BÁN]]&gt;0,Stock[[#This Row],[GIÁ BÁN]]*Stock[[#This Row],[SỐ LƯỢNG BÁN]]*$D$11+Stock[[#This Row],[GIÁ BÁN]]*Stock[[#This Row],[SỐ LƯỢNG BÁN]]*$D$12,"")</f>
        <v/>
      </c>
      <c r="X294" s="126">
        <f>Stock[[#This Row],[SỐ LƯỢNG MUA]]+Stock[[#This Row],[CỔ TỨC BẰNG CỔ PHIẾU]]-Stock[[#This Row],[SỐ LƯỢNG BÁN]]</f>
        <v>0</v>
      </c>
      <c r="Y2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 s="120">
        <f ca="1">IF(Stock[[#This Row],[NGÀY BÁN]]&gt;0,Stock[[#This Row],[NGÀY BÁN]]-Stock[[#This Row],[NGÀY MUA]]+1,IF(Stock[[#This Row],[NGÀY MUA]]=0,0,TODAY()-Stock[[#This Row],[NGÀY MUA]]+1))</f>
        <v>0</v>
      </c>
      <c r="AA294" s="121" t="str">
        <f>IFERROR(Stock[[#This Row],[CỔ TỨC TIỀN MẶT]]+Stock[[#This Row],[LÃI/(LỖ) TỪ BÁN CK
(auto-fill)]],"")</f>
        <v/>
      </c>
      <c r="AB2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 s="90"/>
      <c r="AE294" s="146" t="str">
        <f>IF(Stock[[#This Row],[TRẠNG THÁI
(auto-fill)]]="NẮM GIỮ",Stock[[#This Row],[GIÁ THỊ TRƯỜNG]]-Stock[[#This Row],[GIÁ MUA]],"")</f>
        <v/>
      </c>
      <c r="AF294" s="151" t="str">
        <f>IFERROR(Stock[[#This Row],[TĂNG/
(GIẢM )]]/Stock[[#This Row],[GIÁ MUA]],"")</f>
        <v/>
      </c>
      <c r="AG294" s="128" t="str">
        <f>IF(Stock[[#This Row],[GIÁ THỊ TRƯỜNG]]&gt;0,Stock[[#This Row],[GIÁ THỊ TRƯỜNG]]*Stock[[#This Row],[SỐ LƯỢNG CÒN LẠI
(auto-fill)]],"")</f>
        <v/>
      </c>
    </row>
    <row r="295" spans="2:33">
      <c r="B295" s="111" t="str">
        <f>IF(AND(Stock[[#This Row],[SỐ LƯỢNG MUA]]&gt;0,Stock[[#This Row],[SỐ LƯỢNG CÒN LẠI
(auto-fill)]]=0),"BÁN",
IF(AND(Stock[[#This Row],[SỐ LƯỢNG MUA]]&gt;0,Stock[[#This Row],[SỐ LƯỢNG CÒN LẠI
(auto-fill)]]&gt;0),"NẮM GIỮ",""))</f>
        <v/>
      </c>
      <c r="C295" s="110">
        <f t="shared" si="4"/>
        <v>282</v>
      </c>
      <c r="D295" s="77"/>
      <c r="E295" s="78"/>
      <c r="F295" s="170"/>
      <c r="G295" s="83"/>
      <c r="H295" s="84"/>
      <c r="I295" s="114" t="str">
        <f>IF(Stock[[#This Row],[SỐ LƯỢNG MUA]]&gt;0,Stock[[#This Row],[GIÁ MUA]]*Stock[[#This Row],[SỐ LƯỢNG MUA]]*$D$11,"")</f>
        <v/>
      </c>
      <c r="J295" s="87"/>
      <c r="K295" s="88"/>
      <c r="L295" s="116" t="str">
        <f>IF(Stock[[#This Row],[SỐ LƯỢNG MUA]]&gt;0,Stock[[#This Row],[GIÁ MUA]]*(1+Stock[[#This Row],[% TĂNG KỲ VỌNG_1]]),"")</f>
        <v/>
      </c>
      <c r="M295" s="89"/>
      <c r="N295" s="116" t="str">
        <f>IF(Stock[[#This Row],[SỐ LƯỢNG MUA]]&gt;0,Stock[[#This Row],[GIÁ MUA]]*(1+Stock[[#This Row],[% TĂNG KỲ VỌNG_2]]),"")</f>
        <v/>
      </c>
      <c r="O295" s="89"/>
      <c r="P295" s="116" t="str">
        <f>IF(Stock[[#This Row],[SỐ LƯỢNG MUA]]&gt;0,Stock[[#This Row],[GIÁ MUA]]*(1+Stock[[#This Row],[% GIẢM ĐỂ CẮT LỖ]]),"")</f>
        <v/>
      </c>
      <c r="Q295" s="104"/>
      <c r="R295" s="117" t="str">
        <f>IF(Stock[[#This Row],[CỔ TỨC TIỀN MẶT]]&gt;0,Stock[[#This Row],[CỔ TỨC TIỀN MẶT]]/(Stock[[#This Row],[GIÁ MUA]]*Stock[[#This Row],[SỐ LƯỢNG MUA]]),"")</f>
        <v/>
      </c>
      <c r="S295" s="104"/>
      <c r="T295" s="77"/>
      <c r="U295" s="95"/>
      <c r="V295" s="96"/>
      <c r="W295" s="125" t="str">
        <f>IF(Stock[[#This Row],[SỐ LƯỢNG BÁN]]&gt;0,Stock[[#This Row],[GIÁ BÁN]]*Stock[[#This Row],[SỐ LƯỢNG BÁN]]*$D$11+Stock[[#This Row],[GIÁ BÁN]]*Stock[[#This Row],[SỐ LƯỢNG BÁN]]*$D$12,"")</f>
        <v/>
      </c>
      <c r="X295" s="126">
        <f>Stock[[#This Row],[SỐ LƯỢNG MUA]]+Stock[[#This Row],[CỔ TỨC BẰNG CỔ PHIẾU]]-Stock[[#This Row],[SỐ LƯỢNG BÁN]]</f>
        <v>0</v>
      </c>
      <c r="Y2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 s="120">
        <f ca="1">IF(Stock[[#This Row],[NGÀY BÁN]]&gt;0,Stock[[#This Row],[NGÀY BÁN]]-Stock[[#This Row],[NGÀY MUA]]+1,IF(Stock[[#This Row],[NGÀY MUA]]=0,0,TODAY()-Stock[[#This Row],[NGÀY MUA]]+1))</f>
        <v>0</v>
      </c>
      <c r="AA295" s="121" t="str">
        <f>IFERROR(Stock[[#This Row],[CỔ TỨC TIỀN MẶT]]+Stock[[#This Row],[LÃI/(LỖ) TỪ BÁN CK
(auto-fill)]],"")</f>
        <v/>
      </c>
      <c r="AB2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 s="90"/>
      <c r="AE295" s="146" t="str">
        <f>IF(Stock[[#This Row],[TRẠNG THÁI
(auto-fill)]]="NẮM GIỮ",Stock[[#This Row],[GIÁ THỊ TRƯỜNG]]-Stock[[#This Row],[GIÁ MUA]],"")</f>
        <v/>
      </c>
      <c r="AF295" s="151" t="str">
        <f>IFERROR(Stock[[#This Row],[TĂNG/
(GIẢM )]]/Stock[[#This Row],[GIÁ MUA]],"")</f>
        <v/>
      </c>
      <c r="AG295" s="128" t="str">
        <f>IF(Stock[[#This Row],[GIÁ THỊ TRƯỜNG]]&gt;0,Stock[[#This Row],[GIÁ THỊ TRƯỜNG]]*Stock[[#This Row],[SỐ LƯỢNG CÒN LẠI
(auto-fill)]],"")</f>
        <v/>
      </c>
    </row>
    <row r="296" spans="2:33">
      <c r="B296" s="111" t="str">
        <f>IF(AND(Stock[[#This Row],[SỐ LƯỢNG MUA]]&gt;0,Stock[[#This Row],[SỐ LƯỢNG CÒN LẠI
(auto-fill)]]=0),"BÁN",
IF(AND(Stock[[#This Row],[SỐ LƯỢNG MUA]]&gt;0,Stock[[#This Row],[SỐ LƯỢNG CÒN LẠI
(auto-fill)]]&gt;0),"NẮM GIỮ",""))</f>
        <v/>
      </c>
      <c r="C296" s="110">
        <f t="shared" si="4"/>
        <v>283</v>
      </c>
      <c r="D296" s="77"/>
      <c r="E296" s="78"/>
      <c r="F296" s="170"/>
      <c r="G296" s="83"/>
      <c r="H296" s="84"/>
      <c r="I296" s="114" t="str">
        <f>IF(Stock[[#This Row],[SỐ LƯỢNG MUA]]&gt;0,Stock[[#This Row],[GIÁ MUA]]*Stock[[#This Row],[SỐ LƯỢNG MUA]]*$D$11,"")</f>
        <v/>
      </c>
      <c r="J296" s="87"/>
      <c r="K296" s="88"/>
      <c r="L296" s="116" t="str">
        <f>IF(Stock[[#This Row],[SỐ LƯỢNG MUA]]&gt;0,Stock[[#This Row],[GIÁ MUA]]*(1+Stock[[#This Row],[% TĂNG KỲ VỌNG_1]]),"")</f>
        <v/>
      </c>
      <c r="M296" s="89"/>
      <c r="N296" s="116" t="str">
        <f>IF(Stock[[#This Row],[SỐ LƯỢNG MUA]]&gt;0,Stock[[#This Row],[GIÁ MUA]]*(1+Stock[[#This Row],[% TĂNG KỲ VỌNG_2]]),"")</f>
        <v/>
      </c>
      <c r="O296" s="89"/>
      <c r="P296" s="116" t="str">
        <f>IF(Stock[[#This Row],[SỐ LƯỢNG MUA]]&gt;0,Stock[[#This Row],[GIÁ MUA]]*(1+Stock[[#This Row],[% GIẢM ĐỂ CẮT LỖ]]),"")</f>
        <v/>
      </c>
      <c r="Q296" s="104"/>
      <c r="R296" s="117" t="str">
        <f>IF(Stock[[#This Row],[CỔ TỨC TIỀN MẶT]]&gt;0,Stock[[#This Row],[CỔ TỨC TIỀN MẶT]]/(Stock[[#This Row],[GIÁ MUA]]*Stock[[#This Row],[SỐ LƯỢNG MUA]]),"")</f>
        <v/>
      </c>
      <c r="S296" s="104"/>
      <c r="T296" s="77"/>
      <c r="U296" s="95"/>
      <c r="V296" s="96"/>
      <c r="W296" s="125" t="str">
        <f>IF(Stock[[#This Row],[SỐ LƯỢNG BÁN]]&gt;0,Stock[[#This Row],[GIÁ BÁN]]*Stock[[#This Row],[SỐ LƯỢNG BÁN]]*$D$11+Stock[[#This Row],[GIÁ BÁN]]*Stock[[#This Row],[SỐ LƯỢNG BÁN]]*$D$12,"")</f>
        <v/>
      </c>
      <c r="X296" s="126">
        <f>Stock[[#This Row],[SỐ LƯỢNG MUA]]+Stock[[#This Row],[CỔ TỨC BẰNG CỔ PHIẾU]]-Stock[[#This Row],[SỐ LƯỢNG BÁN]]</f>
        <v>0</v>
      </c>
      <c r="Y2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 s="120">
        <f ca="1">IF(Stock[[#This Row],[NGÀY BÁN]]&gt;0,Stock[[#This Row],[NGÀY BÁN]]-Stock[[#This Row],[NGÀY MUA]]+1,IF(Stock[[#This Row],[NGÀY MUA]]=0,0,TODAY()-Stock[[#This Row],[NGÀY MUA]]+1))</f>
        <v>0</v>
      </c>
      <c r="AA296" s="121" t="str">
        <f>IFERROR(Stock[[#This Row],[CỔ TỨC TIỀN MẶT]]+Stock[[#This Row],[LÃI/(LỖ) TỪ BÁN CK
(auto-fill)]],"")</f>
        <v/>
      </c>
      <c r="AB2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 s="90"/>
      <c r="AE296" s="146" t="str">
        <f>IF(Stock[[#This Row],[TRẠNG THÁI
(auto-fill)]]="NẮM GIỮ",Stock[[#This Row],[GIÁ THỊ TRƯỜNG]]-Stock[[#This Row],[GIÁ MUA]],"")</f>
        <v/>
      </c>
      <c r="AF296" s="151" t="str">
        <f>IFERROR(Stock[[#This Row],[TĂNG/
(GIẢM )]]/Stock[[#This Row],[GIÁ MUA]],"")</f>
        <v/>
      </c>
      <c r="AG296" s="128" t="str">
        <f>IF(Stock[[#This Row],[GIÁ THỊ TRƯỜNG]]&gt;0,Stock[[#This Row],[GIÁ THỊ TRƯỜNG]]*Stock[[#This Row],[SỐ LƯỢNG CÒN LẠI
(auto-fill)]],"")</f>
        <v/>
      </c>
    </row>
    <row r="297" spans="2:33">
      <c r="B297" s="111" t="str">
        <f>IF(AND(Stock[[#This Row],[SỐ LƯỢNG MUA]]&gt;0,Stock[[#This Row],[SỐ LƯỢNG CÒN LẠI
(auto-fill)]]=0),"BÁN",
IF(AND(Stock[[#This Row],[SỐ LƯỢNG MUA]]&gt;0,Stock[[#This Row],[SỐ LƯỢNG CÒN LẠI
(auto-fill)]]&gt;0),"NẮM GIỮ",""))</f>
        <v/>
      </c>
      <c r="C297" s="110">
        <f t="shared" si="4"/>
        <v>284</v>
      </c>
      <c r="D297" s="77"/>
      <c r="E297" s="78"/>
      <c r="F297" s="170"/>
      <c r="G297" s="83"/>
      <c r="H297" s="84"/>
      <c r="I297" s="114" t="str">
        <f>IF(Stock[[#This Row],[SỐ LƯỢNG MUA]]&gt;0,Stock[[#This Row],[GIÁ MUA]]*Stock[[#This Row],[SỐ LƯỢNG MUA]]*$D$11,"")</f>
        <v/>
      </c>
      <c r="J297" s="87"/>
      <c r="K297" s="88"/>
      <c r="L297" s="116" t="str">
        <f>IF(Stock[[#This Row],[SỐ LƯỢNG MUA]]&gt;0,Stock[[#This Row],[GIÁ MUA]]*(1+Stock[[#This Row],[% TĂNG KỲ VỌNG_1]]),"")</f>
        <v/>
      </c>
      <c r="M297" s="89"/>
      <c r="N297" s="116" t="str">
        <f>IF(Stock[[#This Row],[SỐ LƯỢNG MUA]]&gt;0,Stock[[#This Row],[GIÁ MUA]]*(1+Stock[[#This Row],[% TĂNG KỲ VỌNG_2]]),"")</f>
        <v/>
      </c>
      <c r="O297" s="89"/>
      <c r="P297" s="116" t="str">
        <f>IF(Stock[[#This Row],[SỐ LƯỢNG MUA]]&gt;0,Stock[[#This Row],[GIÁ MUA]]*(1+Stock[[#This Row],[% GIẢM ĐỂ CẮT LỖ]]),"")</f>
        <v/>
      </c>
      <c r="Q297" s="104"/>
      <c r="R297" s="117" t="str">
        <f>IF(Stock[[#This Row],[CỔ TỨC TIỀN MẶT]]&gt;0,Stock[[#This Row],[CỔ TỨC TIỀN MẶT]]/(Stock[[#This Row],[GIÁ MUA]]*Stock[[#This Row],[SỐ LƯỢNG MUA]]),"")</f>
        <v/>
      </c>
      <c r="S297" s="104"/>
      <c r="T297" s="77"/>
      <c r="U297" s="95"/>
      <c r="V297" s="96"/>
      <c r="W297" s="125" t="str">
        <f>IF(Stock[[#This Row],[SỐ LƯỢNG BÁN]]&gt;0,Stock[[#This Row],[GIÁ BÁN]]*Stock[[#This Row],[SỐ LƯỢNG BÁN]]*$D$11+Stock[[#This Row],[GIÁ BÁN]]*Stock[[#This Row],[SỐ LƯỢNG BÁN]]*$D$12,"")</f>
        <v/>
      </c>
      <c r="X297" s="126">
        <f>Stock[[#This Row],[SỐ LƯỢNG MUA]]+Stock[[#This Row],[CỔ TỨC BẰNG CỔ PHIẾU]]-Stock[[#This Row],[SỐ LƯỢNG BÁN]]</f>
        <v>0</v>
      </c>
      <c r="Y2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 s="120">
        <f ca="1">IF(Stock[[#This Row],[NGÀY BÁN]]&gt;0,Stock[[#This Row],[NGÀY BÁN]]-Stock[[#This Row],[NGÀY MUA]]+1,IF(Stock[[#This Row],[NGÀY MUA]]=0,0,TODAY()-Stock[[#This Row],[NGÀY MUA]]+1))</f>
        <v>0</v>
      </c>
      <c r="AA297" s="121" t="str">
        <f>IFERROR(Stock[[#This Row],[CỔ TỨC TIỀN MẶT]]+Stock[[#This Row],[LÃI/(LỖ) TỪ BÁN CK
(auto-fill)]],"")</f>
        <v/>
      </c>
      <c r="AB2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 s="90"/>
      <c r="AE297" s="146" t="str">
        <f>IF(Stock[[#This Row],[TRẠNG THÁI
(auto-fill)]]="NẮM GIỮ",Stock[[#This Row],[GIÁ THỊ TRƯỜNG]]-Stock[[#This Row],[GIÁ MUA]],"")</f>
        <v/>
      </c>
      <c r="AF297" s="151" t="str">
        <f>IFERROR(Stock[[#This Row],[TĂNG/
(GIẢM )]]/Stock[[#This Row],[GIÁ MUA]],"")</f>
        <v/>
      </c>
      <c r="AG297" s="128" t="str">
        <f>IF(Stock[[#This Row],[GIÁ THỊ TRƯỜNG]]&gt;0,Stock[[#This Row],[GIÁ THỊ TRƯỜNG]]*Stock[[#This Row],[SỐ LƯỢNG CÒN LẠI
(auto-fill)]],"")</f>
        <v/>
      </c>
    </row>
    <row r="298" spans="2:33">
      <c r="B298" s="111" t="str">
        <f>IF(AND(Stock[[#This Row],[SỐ LƯỢNG MUA]]&gt;0,Stock[[#This Row],[SỐ LƯỢNG CÒN LẠI
(auto-fill)]]=0),"BÁN",
IF(AND(Stock[[#This Row],[SỐ LƯỢNG MUA]]&gt;0,Stock[[#This Row],[SỐ LƯỢNG CÒN LẠI
(auto-fill)]]&gt;0),"NẮM GIỮ",""))</f>
        <v/>
      </c>
      <c r="C298" s="110">
        <f t="shared" si="4"/>
        <v>285</v>
      </c>
      <c r="D298" s="77"/>
      <c r="E298" s="78"/>
      <c r="F298" s="170"/>
      <c r="G298" s="83"/>
      <c r="H298" s="84"/>
      <c r="I298" s="114" t="str">
        <f>IF(Stock[[#This Row],[SỐ LƯỢNG MUA]]&gt;0,Stock[[#This Row],[GIÁ MUA]]*Stock[[#This Row],[SỐ LƯỢNG MUA]]*$D$11,"")</f>
        <v/>
      </c>
      <c r="J298" s="87"/>
      <c r="K298" s="88"/>
      <c r="L298" s="116" t="str">
        <f>IF(Stock[[#This Row],[SỐ LƯỢNG MUA]]&gt;0,Stock[[#This Row],[GIÁ MUA]]*(1+Stock[[#This Row],[% TĂNG KỲ VỌNG_1]]),"")</f>
        <v/>
      </c>
      <c r="M298" s="89"/>
      <c r="N298" s="116" t="str">
        <f>IF(Stock[[#This Row],[SỐ LƯỢNG MUA]]&gt;0,Stock[[#This Row],[GIÁ MUA]]*(1+Stock[[#This Row],[% TĂNG KỲ VỌNG_2]]),"")</f>
        <v/>
      </c>
      <c r="O298" s="89"/>
      <c r="P298" s="116" t="str">
        <f>IF(Stock[[#This Row],[SỐ LƯỢNG MUA]]&gt;0,Stock[[#This Row],[GIÁ MUA]]*(1+Stock[[#This Row],[% GIẢM ĐỂ CẮT LỖ]]),"")</f>
        <v/>
      </c>
      <c r="Q298" s="104"/>
      <c r="R298" s="117" t="str">
        <f>IF(Stock[[#This Row],[CỔ TỨC TIỀN MẶT]]&gt;0,Stock[[#This Row],[CỔ TỨC TIỀN MẶT]]/(Stock[[#This Row],[GIÁ MUA]]*Stock[[#This Row],[SỐ LƯỢNG MUA]]),"")</f>
        <v/>
      </c>
      <c r="S298" s="104"/>
      <c r="T298" s="77"/>
      <c r="U298" s="95"/>
      <c r="V298" s="96"/>
      <c r="W298" s="125" t="str">
        <f>IF(Stock[[#This Row],[SỐ LƯỢNG BÁN]]&gt;0,Stock[[#This Row],[GIÁ BÁN]]*Stock[[#This Row],[SỐ LƯỢNG BÁN]]*$D$11+Stock[[#This Row],[GIÁ BÁN]]*Stock[[#This Row],[SỐ LƯỢNG BÁN]]*$D$12,"")</f>
        <v/>
      </c>
      <c r="X298" s="126">
        <f>Stock[[#This Row],[SỐ LƯỢNG MUA]]+Stock[[#This Row],[CỔ TỨC BẰNG CỔ PHIẾU]]-Stock[[#This Row],[SỐ LƯỢNG BÁN]]</f>
        <v>0</v>
      </c>
      <c r="Y2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 s="120">
        <f ca="1">IF(Stock[[#This Row],[NGÀY BÁN]]&gt;0,Stock[[#This Row],[NGÀY BÁN]]-Stock[[#This Row],[NGÀY MUA]]+1,IF(Stock[[#This Row],[NGÀY MUA]]=0,0,TODAY()-Stock[[#This Row],[NGÀY MUA]]+1))</f>
        <v>0</v>
      </c>
      <c r="AA298" s="121" t="str">
        <f>IFERROR(Stock[[#This Row],[CỔ TỨC TIỀN MẶT]]+Stock[[#This Row],[LÃI/(LỖ) TỪ BÁN CK
(auto-fill)]],"")</f>
        <v/>
      </c>
      <c r="AB2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 s="90"/>
      <c r="AE298" s="146" t="str">
        <f>IF(Stock[[#This Row],[TRẠNG THÁI
(auto-fill)]]="NẮM GIỮ",Stock[[#This Row],[GIÁ THỊ TRƯỜNG]]-Stock[[#This Row],[GIÁ MUA]],"")</f>
        <v/>
      </c>
      <c r="AF298" s="151" t="str">
        <f>IFERROR(Stock[[#This Row],[TĂNG/
(GIẢM )]]/Stock[[#This Row],[GIÁ MUA]],"")</f>
        <v/>
      </c>
      <c r="AG298" s="128" t="str">
        <f>IF(Stock[[#This Row],[GIÁ THỊ TRƯỜNG]]&gt;0,Stock[[#This Row],[GIÁ THỊ TRƯỜNG]]*Stock[[#This Row],[SỐ LƯỢNG CÒN LẠI
(auto-fill)]],"")</f>
        <v/>
      </c>
    </row>
    <row r="299" spans="2:33">
      <c r="B299" s="111" t="str">
        <f>IF(AND(Stock[[#This Row],[SỐ LƯỢNG MUA]]&gt;0,Stock[[#This Row],[SỐ LƯỢNG CÒN LẠI
(auto-fill)]]=0),"BÁN",
IF(AND(Stock[[#This Row],[SỐ LƯỢNG MUA]]&gt;0,Stock[[#This Row],[SỐ LƯỢNG CÒN LẠI
(auto-fill)]]&gt;0),"NẮM GIỮ",""))</f>
        <v/>
      </c>
      <c r="C299" s="110">
        <f t="shared" si="4"/>
        <v>286</v>
      </c>
      <c r="D299" s="77"/>
      <c r="E299" s="78"/>
      <c r="F299" s="170"/>
      <c r="G299" s="83"/>
      <c r="H299" s="84"/>
      <c r="I299" s="114" t="str">
        <f>IF(Stock[[#This Row],[SỐ LƯỢNG MUA]]&gt;0,Stock[[#This Row],[GIÁ MUA]]*Stock[[#This Row],[SỐ LƯỢNG MUA]]*$D$11,"")</f>
        <v/>
      </c>
      <c r="J299" s="87"/>
      <c r="K299" s="88"/>
      <c r="L299" s="116" t="str">
        <f>IF(Stock[[#This Row],[SỐ LƯỢNG MUA]]&gt;0,Stock[[#This Row],[GIÁ MUA]]*(1+Stock[[#This Row],[% TĂNG KỲ VỌNG_1]]),"")</f>
        <v/>
      </c>
      <c r="M299" s="89"/>
      <c r="N299" s="116" t="str">
        <f>IF(Stock[[#This Row],[SỐ LƯỢNG MUA]]&gt;0,Stock[[#This Row],[GIÁ MUA]]*(1+Stock[[#This Row],[% TĂNG KỲ VỌNG_2]]),"")</f>
        <v/>
      </c>
      <c r="O299" s="89"/>
      <c r="P299" s="116" t="str">
        <f>IF(Stock[[#This Row],[SỐ LƯỢNG MUA]]&gt;0,Stock[[#This Row],[GIÁ MUA]]*(1+Stock[[#This Row],[% GIẢM ĐỂ CẮT LỖ]]),"")</f>
        <v/>
      </c>
      <c r="Q299" s="104"/>
      <c r="R299" s="117" t="str">
        <f>IF(Stock[[#This Row],[CỔ TỨC TIỀN MẶT]]&gt;0,Stock[[#This Row],[CỔ TỨC TIỀN MẶT]]/(Stock[[#This Row],[GIÁ MUA]]*Stock[[#This Row],[SỐ LƯỢNG MUA]]),"")</f>
        <v/>
      </c>
      <c r="S299" s="104"/>
      <c r="T299" s="77"/>
      <c r="U299" s="95"/>
      <c r="V299" s="96"/>
      <c r="W299" s="125" t="str">
        <f>IF(Stock[[#This Row],[SỐ LƯỢNG BÁN]]&gt;0,Stock[[#This Row],[GIÁ BÁN]]*Stock[[#This Row],[SỐ LƯỢNG BÁN]]*$D$11+Stock[[#This Row],[GIÁ BÁN]]*Stock[[#This Row],[SỐ LƯỢNG BÁN]]*$D$12,"")</f>
        <v/>
      </c>
      <c r="X299" s="126">
        <f>Stock[[#This Row],[SỐ LƯỢNG MUA]]+Stock[[#This Row],[CỔ TỨC BẰNG CỔ PHIẾU]]-Stock[[#This Row],[SỐ LƯỢNG BÁN]]</f>
        <v>0</v>
      </c>
      <c r="Y2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 s="120">
        <f ca="1">IF(Stock[[#This Row],[NGÀY BÁN]]&gt;0,Stock[[#This Row],[NGÀY BÁN]]-Stock[[#This Row],[NGÀY MUA]]+1,IF(Stock[[#This Row],[NGÀY MUA]]=0,0,TODAY()-Stock[[#This Row],[NGÀY MUA]]+1))</f>
        <v>0</v>
      </c>
      <c r="AA299" s="121" t="str">
        <f>IFERROR(Stock[[#This Row],[CỔ TỨC TIỀN MẶT]]+Stock[[#This Row],[LÃI/(LỖ) TỪ BÁN CK
(auto-fill)]],"")</f>
        <v/>
      </c>
      <c r="AB2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 s="90"/>
      <c r="AE299" s="146" t="str">
        <f>IF(Stock[[#This Row],[TRẠNG THÁI
(auto-fill)]]="NẮM GIỮ",Stock[[#This Row],[GIÁ THỊ TRƯỜNG]]-Stock[[#This Row],[GIÁ MUA]],"")</f>
        <v/>
      </c>
      <c r="AF299" s="151" t="str">
        <f>IFERROR(Stock[[#This Row],[TĂNG/
(GIẢM )]]/Stock[[#This Row],[GIÁ MUA]],"")</f>
        <v/>
      </c>
      <c r="AG299" s="128" t="str">
        <f>IF(Stock[[#This Row],[GIÁ THỊ TRƯỜNG]]&gt;0,Stock[[#This Row],[GIÁ THỊ TRƯỜNG]]*Stock[[#This Row],[SỐ LƯỢNG CÒN LẠI
(auto-fill)]],"")</f>
        <v/>
      </c>
    </row>
    <row r="300" spans="2:33">
      <c r="B300" s="111" t="str">
        <f>IF(AND(Stock[[#This Row],[SỐ LƯỢNG MUA]]&gt;0,Stock[[#This Row],[SỐ LƯỢNG CÒN LẠI
(auto-fill)]]=0),"BÁN",
IF(AND(Stock[[#This Row],[SỐ LƯỢNG MUA]]&gt;0,Stock[[#This Row],[SỐ LƯỢNG CÒN LẠI
(auto-fill)]]&gt;0),"NẮM GIỮ",""))</f>
        <v/>
      </c>
      <c r="C300" s="110">
        <f t="shared" si="4"/>
        <v>287</v>
      </c>
      <c r="D300" s="77"/>
      <c r="E300" s="78"/>
      <c r="F300" s="170"/>
      <c r="G300" s="83"/>
      <c r="H300" s="84"/>
      <c r="I300" s="114" t="str">
        <f>IF(Stock[[#This Row],[SỐ LƯỢNG MUA]]&gt;0,Stock[[#This Row],[GIÁ MUA]]*Stock[[#This Row],[SỐ LƯỢNG MUA]]*$D$11,"")</f>
        <v/>
      </c>
      <c r="J300" s="87"/>
      <c r="K300" s="88"/>
      <c r="L300" s="116" t="str">
        <f>IF(Stock[[#This Row],[SỐ LƯỢNG MUA]]&gt;0,Stock[[#This Row],[GIÁ MUA]]*(1+Stock[[#This Row],[% TĂNG KỲ VỌNG_1]]),"")</f>
        <v/>
      </c>
      <c r="M300" s="89"/>
      <c r="N300" s="116" t="str">
        <f>IF(Stock[[#This Row],[SỐ LƯỢNG MUA]]&gt;0,Stock[[#This Row],[GIÁ MUA]]*(1+Stock[[#This Row],[% TĂNG KỲ VỌNG_2]]),"")</f>
        <v/>
      </c>
      <c r="O300" s="89"/>
      <c r="P300" s="116" t="str">
        <f>IF(Stock[[#This Row],[SỐ LƯỢNG MUA]]&gt;0,Stock[[#This Row],[GIÁ MUA]]*(1+Stock[[#This Row],[% GIẢM ĐỂ CẮT LỖ]]),"")</f>
        <v/>
      </c>
      <c r="Q300" s="104"/>
      <c r="R300" s="117" t="str">
        <f>IF(Stock[[#This Row],[CỔ TỨC TIỀN MẶT]]&gt;0,Stock[[#This Row],[CỔ TỨC TIỀN MẶT]]/(Stock[[#This Row],[GIÁ MUA]]*Stock[[#This Row],[SỐ LƯỢNG MUA]]),"")</f>
        <v/>
      </c>
      <c r="S300" s="104"/>
      <c r="T300" s="77"/>
      <c r="U300" s="95"/>
      <c r="V300" s="96"/>
      <c r="W300" s="125" t="str">
        <f>IF(Stock[[#This Row],[SỐ LƯỢNG BÁN]]&gt;0,Stock[[#This Row],[GIÁ BÁN]]*Stock[[#This Row],[SỐ LƯỢNG BÁN]]*$D$11+Stock[[#This Row],[GIÁ BÁN]]*Stock[[#This Row],[SỐ LƯỢNG BÁN]]*$D$12,"")</f>
        <v/>
      </c>
      <c r="X300" s="126">
        <f>Stock[[#This Row],[SỐ LƯỢNG MUA]]+Stock[[#This Row],[CỔ TỨC BẰNG CỔ PHIẾU]]-Stock[[#This Row],[SỐ LƯỢNG BÁN]]</f>
        <v>0</v>
      </c>
      <c r="Y3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 s="120">
        <f ca="1">IF(Stock[[#This Row],[NGÀY BÁN]]&gt;0,Stock[[#This Row],[NGÀY BÁN]]-Stock[[#This Row],[NGÀY MUA]]+1,IF(Stock[[#This Row],[NGÀY MUA]]=0,0,TODAY()-Stock[[#This Row],[NGÀY MUA]]+1))</f>
        <v>0</v>
      </c>
      <c r="AA300" s="121" t="str">
        <f>IFERROR(Stock[[#This Row],[CỔ TỨC TIỀN MẶT]]+Stock[[#This Row],[LÃI/(LỖ) TỪ BÁN CK
(auto-fill)]],"")</f>
        <v/>
      </c>
      <c r="AB3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 s="90"/>
      <c r="AE300" s="146" t="str">
        <f>IF(Stock[[#This Row],[TRẠNG THÁI
(auto-fill)]]="NẮM GIỮ",Stock[[#This Row],[GIÁ THỊ TRƯỜNG]]-Stock[[#This Row],[GIÁ MUA]],"")</f>
        <v/>
      </c>
      <c r="AF300" s="151" t="str">
        <f>IFERROR(Stock[[#This Row],[TĂNG/
(GIẢM )]]/Stock[[#This Row],[GIÁ MUA]],"")</f>
        <v/>
      </c>
      <c r="AG300" s="128" t="str">
        <f>IF(Stock[[#This Row],[GIÁ THỊ TRƯỜNG]]&gt;0,Stock[[#This Row],[GIÁ THỊ TRƯỜNG]]*Stock[[#This Row],[SỐ LƯỢNG CÒN LẠI
(auto-fill)]],"")</f>
        <v/>
      </c>
    </row>
    <row r="301" spans="2:33">
      <c r="B301" s="111" t="str">
        <f>IF(AND(Stock[[#This Row],[SỐ LƯỢNG MUA]]&gt;0,Stock[[#This Row],[SỐ LƯỢNG CÒN LẠI
(auto-fill)]]=0),"BÁN",
IF(AND(Stock[[#This Row],[SỐ LƯỢNG MUA]]&gt;0,Stock[[#This Row],[SỐ LƯỢNG CÒN LẠI
(auto-fill)]]&gt;0),"NẮM GIỮ",""))</f>
        <v/>
      </c>
      <c r="C301" s="110">
        <f t="shared" si="4"/>
        <v>288</v>
      </c>
      <c r="D301" s="77"/>
      <c r="E301" s="78"/>
      <c r="F301" s="170"/>
      <c r="G301" s="83"/>
      <c r="H301" s="84"/>
      <c r="I301" s="114" t="str">
        <f>IF(Stock[[#This Row],[SỐ LƯỢNG MUA]]&gt;0,Stock[[#This Row],[GIÁ MUA]]*Stock[[#This Row],[SỐ LƯỢNG MUA]]*$D$11,"")</f>
        <v/>
      </c>
      <c r="J301" s="87"/>
      <c r="K301" s="88"/>
      <c r="L301" s="116" t="str">
        <f>IF(Stock[[#This Row],[SỐ LƯỢNG MUA]]&gt;0,Stock[[#This Row],[GIÁ MUA]]*(1+Stock[[#This Row],[% TĂNG KỲ VỌNG_1]]),"")</f>
        <v/>
      </c>
      <c r="M301" s="89"/>
      <c r="N301" s="116" t="str">
        <f>IF(Stock[[#This Row],[SỐ LƯỢNG MUA]]&gt;0,Stock[[#This Row],[GIÁ MUA]]*(1+Stock[[#This Row],[% TĂNG KỲ VỌNG_2]]),"")</f>
        <v/>
      </c>
      <c r="O301" s="89"/>
      <c r="P301" s="116" t="str">
        <f>IF(Stock[[#This Row],[SỐ LƯỢNG MUA]]&gt;0,Stock[[#This Row],[GIÁ MUA]]*(1+Stock[[#This Row],[% GIẢM ĐỂ CẮT LỖ]]),"")</f>
        <v/>
      </c>
      <c r="Q301" s="104"/>
      <c r="R301" s="117" t="str">
        <f>IF(Stock[[#This Row],[CỔ TỨC TIỀN MẶT]]&gt;0,Stock[[#This Row],[CỔ TỨC TIỀN MẶT]]/(Stock[[#This Row],[GIÁ MUA]]*Stock[[#This Row],[SỐ LƯỢNG MUA]]),"")</f>
        <v/>
      </c>
      <c r="S301" s="104"/>
      <c r="T301" s="77"/>
      <c r="U301" s="95"/>
      <c r="V301" s="96"/>
      <c r="W301" s="125" t="str">
        <f>IF(Stock[[#This Row],[SỐ LƯỢNG BÁN]]&gt;0,Stock[[#This Row],[GIÁ BÁN]]*Stock[[#This Row],[SỐ LƯỢNG BÁN]]*$D$11+Stock[[#This Row],[GIÁ BÁN]]*Stock[[#This Row],[SỐ LƯỢNG BÁN]]*$D$12,"")</f>
        <v/>
      </c>
      <c r="X301" s="126">
        <f>Stock[[#This Row],[SỐ LƯỢNG MUA]]+Stock[[#This Row],[CỔ TỨC BẰNG CỔ PHIẾU]]-Stock[[#This Row],[SỐ LƯỢNG BÁN]]</f>
        <v>0</v>
      </c>
      <c r="Y3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 s="120">
        <f ca="1">IF(Stock[[#This Row],[NGÀY BÁN]]&gt;0,Stock[[#This Row],[NGÀY BÁN]]-Stock[[#This Row],[NGÀY MUA]]+1,IF(Stock[[#This Row],[NGÀY MUA]]=0,0,TODAY()-Stock[[#This Row],[NGÀY MUA]]+1))</f>
        <v>0</v>
      </c>
      <c r="AA301" s="121" t="str">
        <f>IFERROR(Stock[[#This Row],[CỔ TỨC TIỀN MẶT]]+Stock[[#This Row],[LÃI/(LỖ) TỪ BÁN CK
(auto-fill)]],"")</f>
        <v/>
      </c>
      <c r="AB3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1" s="90"/>
      <c r="AE301" s="146" t="str">
        <f>IF(Stock[[#This Row],[TRẠNG THÁI
(auto-fill)]]="NẮM GIỮ",Stock[[#This Row],[GIÁ THỊ TRƯỜNG]]-Stock[[#This Row],[GIÁ MUA]],"")</f>
        <v/>
      </c>
      <c r="AF301" s="151" t="str">
        <f>IFERROR(Stock[[#This Row],[TĂNG/
(GIẢM )]]/Stock[[#This Row],[GIÁ MUA]],"")</f>
        <v/>
      </c>
      <c r="AG301" s="128" t="str">
        <f>IF(Stock[[#This Row],[GIÁ THỊ TRƯỜNG]]&gt;0,Stock[[#This Row],[GIÁ THỊ TRƯỜNG]]*Stock[[#This Row],[SỐ LƯỢNG CÒN LẠI
(auto-fill)]],"")</f>
        <v/>
      </c>
    </row>
    <row r="302" spans="2:33">
      <c r="B302" s="111" t="str">
        <f>IF(AND(Stock[[#This Row],[SỐ LƯỢNG MUA]]&gt;0,Stock[[#This Row],[SỐ LƯỢNG CÒN LẠI
(auto-fill)]]=0),"BÁN",
IF(AND(Stock[[#This Row],[SỐ LƯỢNG MUA]]&gt;0,Stock[[#This Row],[SỐ LƯỢNG CÒN LẠI
(auto-fill)]]&gt;0),"NẮM GIỮ",""))</f>
        <v/>
      </c>
      <c r="C302" s="110">
        <f t="shared" si="4"/>
        <v>289</v>
      </c>
      <c r="D302" s="77"/>
      <c r="E302" s="78"/>
      <c r="F302" s="170"/>
      <c r="G302" s="83"/>
      <c r="H302" s="84"/>
      <c r="I302" s="114" t="str">
        <f>IF(Stock[[#This Row],[SỐ LƯỢNG MUA]]&gt;0,Stock[[#This Row],[GIÁ MUA]]*Stock[[#This Row],[SỐ LƯỢNG MUA]]*$D$11,"")</f>
        <v/>
      </c>
      <c r="J302" s="87"/>
      <c r="K302" s="88"/>
      <c r="L302" s="116" t="str">
        <f>IF(Stock[[#This Row],[SỐ LƯỢNG MUA]]&gt;0,Stock[[#This Row],[GIÁ MUA]]*(1+Stock[[#This Row],[% TĂNG KỲ VỌNG_1]]),"")</f>
        <v/>
      </c>
      <c r="M302" s="89"/>
      <c r="N302" s="116" t="str">
        <f>IF(Stock[[#This Row],[SỐ LƯỢNG MUA]]&gt;0,Stock[[#This Row],[GIÁ MUA]]*(1+Stock[[#This Row],[% TĂNG KỲ VỌNG_2]]),"")</f>
        <v/>
      </c>
      <c r="O302" s="89"/>
      <c r="P302" s="116" t="str">
        <f>IF(Stock[[#This Row],[SỐ LƯỢNG MUA]]&gt;0,Stock[[#This Row],[GIÁ MUA]]*(1+Stock[[#This Row],[% GIẢM ĐỂ CẮT LỖ]]),"")</f>
        <v/>
      </c>
      <c r="Q302" s="104"/>
      <c r="R302" s="117" t="str">
        <f>IF(Stock[[#This Row],[CỔ TỨC TIỀN MẶT]]&gt;0,Stock[[#This Row],[CỔ TỨC TIỀN MẶT]]/(Stock[[#This Row],[GIÁ MUA]]*Stock[[#This Row],[SỐ LƯỢNG MUA]]),"")</f>
        <v/>
      </c>
      <c r="S302" s="104"/>
      <c r="T302" s="77"/>
      <c r="U302" s="95"/>
      <c r="V302" s="96"/>
      <c r="W302" s="125" t="str">
        <f>IF(Stock[[#This Row],[SỐ LƯỢNG BÁN]]&gt;0,Stock[[#This Row],[GIÁ BÁN]]*Stock[[#This Row],[SỐ LƯỢNG BÁN]]*$D$11+Stock[[#This Row],[GIÁ BÁN]]*Stock[[#This Row],[SỐ LƯỢNG BÁN]]*$D$12,"")</f>
        <v/>
      </c>
      <c r="X302" s="126">
        <f>Stock[[#This Row],[SỐ LƯỢNG MUA]]+Stock[[#This Row],[CỔ TỨC BẰNG CỔ PHIẾU]]-Stock[[#This Row],[SỐ LƯỢNG BÁN]]</f>
        <v>0</v>
      </c>
      <c r="Y3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2" s="120">
        <f ca="1">IF(Stock[[#This Row],[NGÀY BÁN]]&gt;0,Stock[[#This Row],[NGÀY BÁN]]-Stock[[#This Row],[NGÀY MUA]]+1,IF(Stock[[#This Row],[NGÀY MUA]]=0,0,TODAY()-Stock[[#This Row],[NGÀY MUA]]+1))</f>
        <v>0</v>
      </c>
      <c r="AA302" s="121" t="str">
        <f>IFERROR(Stock[[#This Row],[CỔ TỨC TIỀN MẶT]]+Stock[[#This Row],[LÃI/(LỖ) TỪ BÁN CK
(auto-fill)]],"")</f>
        <v/>
      </c>
      <c r="AB3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2" s="90"/>
      <c r="AE302" s="146" t="str">
        <f>IF(Stock[[#This Row],[TRẠNG THÁI
(auto-fill)]]="NẮM GIỮ",Stock[[#This Row],[GIÁ THỊ TRƯỜNG]]-Stock[[#This Row],[GIÁ MUA]],"")</f>
        <v/>
      </c>
      <c r="AF302" s="151" t="str">
        <f>IFERROR(Stock[[#This Row],[TĂNG/
(GIẢM )]]/Stock[[#This Row],[GIÁ MUA]],"")</f>
        <v/>
      </c>
      <c r="AG302" s="128" t="str">
        <f>IF(Stock[[#This Row],[GIÁ THỊ TRƯỜNG]]&gt;0,Stock[[#This Row],[GIÁ THỊ TRƯỜNG]]*Stock[[#This Row],[SỐ LƯỢNG CÒN LẠI
(auto-fill)]],"")</f>
        <v/>
      </c>
    </row>
    <row r="303" spans="2:33">
      <c r="B303" s="111" t="str">
        <f>IF(AND(Stock[[#This Row],[SỐ LƯỢNG MUA]]&gt;0,Stock[[#This Row],[SỐ LƯỢNG CÒN LẠI
(auto-fill)]]=0),"BÁN",
IF(AND(Stock[[#This Row],[SỐ LƯỢNG MUA]]&gt;0,Stock[[#This Row],[SỐ LƯỢNG CÒN LẠI
(auto-fill)]]&gt;0),"NẮM GIỮ",""))</f>
        <v/>
      </c>
      <c r="C303" s="110">
        <f t="shared" si="4"/>
        <v>290</v>
      </c>
      <c r="D303" s="77"/>
      <c r="E303" s="78"/>
      <c r="F303" s="170"/>
      <c r="G303" s="83"/>
      <c r="H303" s="84"/>
      <c r="I303" s="114" t="str">
        <f>IF(Stock[[#This Row],[SỐ LƯỢNG MUA]]&gt;0,Stock[[#This Row],[GIÁ MUA]]*Stock[[#This Row],[SỐ LƯỢNG MUA]]*$D$11,"")</f>
        <v/>
      </c>
      <c r="J303" s="87"/>
      <c r="K303" s="88"/>
      <c r="L303" s="116" t="str">
        <f>IF(Stock[[#This Row],[SỐ LƯỢNG MUA]]&gt;0,Stock[[#This Row],[GIÁ MUA]]*(1+Stock[[#This Row],[% TĂNG KỲ VỌNG_1]]),"")</f>
        <v/>
      </c>
      <c r="M303" s="89"/>
      <c r="N303" s="116" t="str">
        <f>IF(Stock[[#This Row],[SỐ LƯỢNG MUA]]&gt;0,Stock[[#This Row],[GIÁ MUA]]*(1+Stock[[#This Row],[% TĂNG KỲ VỌNG_2]]),"")</f>
        <v/>
      </c>
      <c r="O303" s="89"/>
      <c r="P303" s="116" t="str">
        <f>IF(Stock[[#This Row],[SỐ LƯỢNG MUA]]&gt;0,Stock[[#This Row],[GIÁ MUA]]*(1+Stock[[#This Row],[% GIẢM ĐỂ CẮT LỖ]]),"")</f>
        <v/>
      </c>
      <c r="Q303" s="104"/>
      <c r="R303" s="117" t="str">
        <f>IF(Stock[[#This Row],[CỔ TỨC TIỀN MẶT]]&gt;0,Stock[[#This Row],[CỔ TỨC TIỀN MẶT]]/(Stock[[#This Row],[GIÁ MUA]]*Stock[[#This Row],[SỐ LƯỢNG MUA]]),"")</f>
        <v/>
      </c>
      <c r="S303" s="104"/>
      <c r="T303" s="77"/>
      <c r="U303" s="95"/>
      <c r="V303" s="96"/>
      <c r="W303" s="125" t="str">
        <f>IF(Stock[[#This Row],[SỐ LƯỢNG BÁN]]&gt;0,Stock[[#This Row],[GIÁ BÁN]]*Stock[[#This Row],[SỐ LƯỢNG BÁN]]*$D$11+Stock[[#This Row],[GIÁ BÁN]]*Stock[[#This Row],[SỐ LƯỢNG BÁN]]*$D$12,"")</f>
        <v/>
      </c>
      <c r="X303" s="126">
        <f>Stock[[#This Row],[SỐ LƯỢNG MUA]]+Stock[[#This Row],[CỔ TỨC BẰNG CỔ PHIẾU]]-Stock[[#This Row],[SỐ LƯỢNG BÁN]]</f>
        <v>0</v>
      </c>
      <c r="Y3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3" s="120">
        <f ca="1">IF(Stock[[#This Row],[NGÀY BÁN]]&gt;0,Stock[[#This Row],[NGÀY BÁN]]-Stock[[#This Row],[NGÀY MUA]]+1,IF(Stock[[#This Row],[NGÀY MUA]]=0,0,TODAY()-Stock[[#This Row],[NGÀY MUA]]+1))</f>
        <v>0</v>
      </c>
      <c r="AA303" s="121" t="str">
        <f>IFERROR(Stock[[#This Row],[CỔ TỨC TIỀN MẶT]]+Stock[[#This Row],[LÃI/(LỖ) TỪ BÁN CK
(auto-fill)]],"")</f>
        <v/>
      </c>
      <c r="AB3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3" s="90"/>
      <c r="AE303" s="146" t="str">
        <f>IF(Stock[[#This Row],[TRẠNG THÁI
(auto-fill)]]="NẮM GIỮ",Stock[[#This Row],[GIÁ THỊ TRƯỜNG]]-Stock[[#This Row],[GIÁ MUA]],"")</f>
        <v/>
      </c>
      <c r="AF303" s="151" t="str">
        <f>IFERROR(Stock[[#This Row],[TĂNG/
(GIẢM )]]/Stock[[#This Row],[GIÁ MUA]],"")</f>
        <v/>
      </c>
      <c r="AG303" s="128" t="str">
        <f>IF(Stock[[#This Row],[GIÁ THỊ TRƯỜNG]]&gt;0,Stock[[#This Row],[GIÁ THỊ TRƯỜNG]]*Stock[[#This Row],[SỐ LƯỢNG CÒN LẠI
(auto-fill)]],"")</f>
        <v/>
      </c>
    </row>
    <row r="304" spans="2:33">
      <c r="B304" s="111" t="str">
        <f>IF(AND(Stock[[#This Row],[SỐ LƯỢNG MUA]]&gt;0,Stock[[#This Row],[SỐ LƯỢNG CÒN LẠI
(auto-fill)]]=0),"BÁN",
IF(AND(Stock[[#This Row],[SỐ LƯỢNG MUA]]&gt;0,Stock[[#This Row],[SỐ LƯỢNG CÒN LẠI
(auto-fill)]]&gt;0),"NẮM GIỮ",""))</f>
        <v/>
      </c>
      <c r="C304" s="110">
        <f t="shared" si="4"/>
        <v>291</v>
      </c>
      <c r="D304" s="77"/>
      <c r="E304" s="78"/>
      <c r="F304" s="170"/>
      <c r="G304" s="83"/>
      <c r="H304" s="84"/>
      <c r="I304" s="114" t="str">
        <f>IF(Stock[[#This Row],[SỐ LƯỢNG MUA]]&gt;0,Stock[[#This Row],[GIÁ MUA]]*Stock[[#This Row],[SỐ LƯỢNG MUA]]*$D$11,"")</f>
        <v/>
      </c>
      <c r="J304" s="87"/>
      <c r="K304" s="88"/>
      <c r="L304" s="116" t="str">
        <f>IF(Stock[[#This Row],[SỐ LƯỢNG MUA]]&gt;0,Stock[[#This Row],[GIÁ MUA]]*(1+Stock[[#This Row],[% TĂNG KỲ VỌNG_1]]),"")</f>
        <v/>
      </c>
      <c r="M304" s="89"/>
      <c r="N304" s="116" t="str">
        <f>IF(Stock[[#This Row],[SỐ LƯỢNG MUA]]&gt;0,Stock[[#This Row],[GIÁ MUA]]*(1+Stock[[#This Row],[% TĂNG KỲ VỌNG_2]]),"")</f>
        <v/>
      </c>
      <c r="O304" s="89"/>
      <c r="P304" s="116" t="str">
        <f>IF(Stock[[#This Row],[SỐ LƯỢNG MUA]]&gt;0,Stock[[#This Row],[GIÁ MUA]]*(1+Stock[[#This Row],[% GIẢM ĐỂ CẮT LỖ]]),"")</f>
        <v/>
      </c>
      <c r="Q304" s="104"/>
      <c r="R304" s="117" t="str">
        <f>IF(Stock[[#This Row],[CỔ TỨC TIỀN MẶT]]&gt;0,Stock[[#This Row],[CỔ TỨC TIỀN MẶT]]/(Stock[[#This Row],[GIÁ MUA]]*Stock[[#This Row],[SỐ LƯỢNG MUA]]),"")</f>
        <v/>
      </c>
      <c r="S304" s="104"/>
      <c r="T304" s="77"/>
      <c r="U304" s="95"/>
      <c r="V304" s="96"/>
      <c r="W304" s="125" t="str">
        <f>IF(Stock[[#This Row],[SỐ LƯỢNG BÁN]]&gt;0,Stock[[#This Row],[GIÁ BÁN]]*Stock[[#This Row],[SỐ LƯỢNG BÁN]]*$D$11+Stock[[#This Row],[GIÁ BÁN]]*Stock[[#This Row],[SỐ LƯỢNG BÁN]]*$D$12,"")</f>
        <v/>
      </c>
      <c r="X304" s="126">
        <f>Stock[[#This Row],[SỐ LƯỢNG MUA]]+Stock[[#This Row],[CỔ TỨC BẰNG CỔ PHIẾU]]-Stock[[#This Row],[SỐ LƯỢNG BÁN]]</f>
        <v>0</v>
      </c>
      <c r="Y3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4" s="120">
        <f ca="1">IF(Stock[[#This Row],[NGÀY BÁN]]&gt;0,Stock[[#This Row],[NGÀY BÁN]]-Stock[[#This Row],[NGÀY MUA]]+1,IF(Stock[[#This Row],[NGÀY MUA]]=0,0,TODAY()-Stock[[#This Row],[NGÀY MUA]]+1))</f>
        <v>0</v>
      </c>
      <c r="AA304" s="121" t="str">
        <f>IFERROR(Stock[[#This Row],[CỔ TỨC TIỀN MẶT]]+Stock[[#This Row],[LÃI/(LỖ) TỪ BÁN CK
(auto-fill)]],"")</f>
        <v/>
      </c>
      <c r="AB3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4" s="90"/>
      <c r="AE304" s="146" t="str">
        <f>IF(Stock[[#This Row],[TRẠNG THÁI
(auto-fill)]]="NẮM GIỮ",Stock[[#This Row],[GIÁ THỊ TRƯỜNG]]-Stock[[#This Row],[GIÁ MUA]],"")</f>
        <v/>
      </c>
      <c r="AF304" s="151" t="str">
        <f>IFERROR(Stock[[#This Row],[TĂNG/
(GIẢM )]]/Stock[[#This Row],[GIÁ MUA]],"")</f>
        <v/>
      </c>
      <c r="AG304" s="128" t="str">
        <f>IF(Stock[[#This Row],[GIÁ THỊ TRƯỜNG]]&gt;0,Stock[[#This Row],[GIÁ THỊ TRƯỜNG]]*Stock[[#This Row],[SỐ LƯỢNG CÒN LẠI
(auto-fill)]],"")</f>
        <v/>
      </c>
    </row>
    <row r="305" spans="2:33">
      <c r="B305" s="111" t="str">
        <f>IF(AND(Stock[[#This Row],[SỐ LƯỢNG MUA]]&gt;0,Stock[[#This Row],[SỐ LƯỢNG CÒN LẠI
(auto-fill)]]=0),"BÁN",
IF(AND(Stock[[#This Row],[SỐ LƯỢNG MUA]]&gt;0,Stock[[#This Row],[SỐ LƯỢNG CÒN LẠI
(auto-fill)]]&gt;0),"NẮM GIỮ",""))</f>
        <v/>
      </c>
      <c r="C305" s="110">
        <f t="shared" si="4"/>
        <v>292</v>
      </c>
      <c r="D305" s="77"/>
      <c r="E305" s="78"/>
      <c r="F305" s="170"/>
      <c r="G305" s="83"/>
      <c r="H305" s="84"/>
      <c r="I305" s="114" t="str">
        <f>IF(Stock[[#This Row],[SỐ LƯỢNG MUA]]&gt;0,Stock[[#This Row],[GIÁ MUA]]*Stock[[#This Row],[SỐ LƯỢNG MUA]]*$D$11,"")</f>
        <v/>
      </c>
      <c r="J305" s="87"/>
      <c r="K305" s="88"/>
      <c r="L305" s="116" t="str">
        <f>IF(Stock[[#This Row],[SỐ LƯỢNG MUA]]&gt;0,Stock[[#This Row],[GIÁ MUA]]*(1+Stock[[#This Row],[% TĂNG KỲ VỌNG_1]]),"")</f>
        <v/>
      </c>
      <c r="M305" s="89"/>
      <c r="N305" s="116" t="str">
        <f>IF(Stock[[#This Row],[SỐ LƯỢNG MUA]]&gt;0,Stock[[#This Row],[GIÁ MUA]]*(1+Stock[[#This Row],[% TĂNG KỲ VỌNG_2]]),"")</f>
        <v/>
      </c>
      <c r="O305" s="89"/>
      <c r="P305" s="116" t="str">
        <f>IF(Stock[[#This Row],[SỐ LƯỢNG MUA]]&gt;0,Stock[[#This Row],[GIÁ MUA]]*(1+Stock[[#This Row],[% GIẢM ĐỂ CẮT LỖ]]),"")</f>
        <v/>
      </c>
      <c r="Q305" s="104"/>
      <c r="R305" s="117" t="str">
        <f>IF(Stock[[#This Row],[CỔ TỨC TIỀN MẶT]]&gt;0,Stock[[#This Row],[CỔ TỨC TIỀN MẶT]]/(Stock[[#This Row],[GIÁ MUA]]*Stock[[#This Row],[SỐ LƯỢNG MUA]]),"")</f>
        <v/>
      </c>
      <c r="S305" s="104"/>
      <c r="T305" s="77"/>
      <c r="U305" s="95"/>
      <c r="V305" s="96"/>
      <c r="W305" s="125" t="str">
        <f>IF(Stock[[#This Row],[SỐ LƯỢNG BÁN]]&gt;0,Stock[[#This Row],[GIÁ BÁN]]*Stock[[#This Row],[SỐ LƯỢNG BÁN]]*$D$11+Stock[[#This Row],[GIÁ BÁN]]*Stock[[#This Row],[SỐ LƯỢNG BÁN]]*$D$12,"")</f>
        <v/>
      </c>
      <c r="X305" s="126">
        <f>Stock[[#This Row],[SỐ LƯỢNG MUA]]+Stock[[#This Row],[CỔ TỨC BẰNG CỔ PHIẾU]]-Stock[[#This Row],[SỐ LƯỢNG BÁN]]</f>
        <v>0</v>
      </c>
      <c r="Y3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5" s="120">
        <f ca="1">IF(Stock[[#This Row],[NGÀY BÁN]]&gt;0,Stock[[#This Row],[NGÀY BÁN]]-Stock[[#This Row],[NGÀY MUA]]+1,IF(Stock[[#This Row],[NGÀY MUA]]=0,0,TODAY()-Stock[[#This Row],[NGÀY MUA]]+1))</f>
        <v>0</v>
      </c>
      <c r="AA305" s="121" t="str">
        <f>IFERROR(Stock[[#This Row],[CỔ TỨC TIỀN MẶT]]+Stock[[#This Row],[LÃI/(LỖ) TỪ BÁN CK
(auto-fill)]],"")</f>
        <v/>
      </c>
      <c r="AB3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5" s="90"/>
      <c r="AE305" s="146" t="str">
        <f>IF(Stock[[#This Row],[TRẠNG THÁI
(auto-fill)]]="NẮM GIỮ",Stock[[#This Row],[GIÁ THỊ TRƯỜNG]]-Stock[[#This Row],[GIÁ MUA]],"")</f>
        <v/>
      </c>
      <c r="AF305" s="151" t="str">
        <f>IFERROR(Stock[[#This Row],[TĂNG/
(GIẢM )]]/Stock[[#This Row],[GIÁ MUA]],"")</f>
        <v/>
      </c>
      <c r="AG305" s="128" t="str">
        <f>IF(Stock[[#This Row],[GIÁ THỊ TRƯỜNG]]&gt;0,Stock[[#This Row],[GIÁ THỊ TRƯỜNG]]*Stock[[#This Row],[SỐ LƯỢNG CÒN LẠI
(auto-fill)]],"")</f>
        <v/>
      </c>
    </row>
    <row r="306" spans="2:33">
      <c r="B306" s="111" t="str">
        <f>IF(AND(Stock[[#This Row],[SỐ LƯỢNG MUA]]&gt;0,Stock[[#This Row],[SỐ LƯỢNG CÒN LẠI
(auto-fill)]]=0),"BÁN",
IF(AND(Stock[[#This Row],[SỐ LƯỢNG MUA]]&gt;0,Stock[[#This Row],[SỐ LƯỢNG CÒN LẠI
(auto-fill)]]&gt;0),"NẮM GIỮ",""))</f>
        <v/>
      </c>
      <c r="C306" s="110">
        <f t="shared" si="4"/>
        <v>293</v>
      </c>
      <c r="D306" s="77"/>
      <c r="E306" s="78"/>
      <c r="F306" s="170"/>
      <c r="G306" s="83"/>
      <c r="H306" s="84"/>
      <c r="I306" s="114" t="str">
        <f>IF(Stock[[#This Row],[SỐ LƯỢNG MUA]]&gt;0,Stock[[#This Row],[GIÁ MUA]]*Stock[[#This Row],[SỐ LƯỢNG MUA]]*$D$11,"")</f>
        <v/>
      </c>
      <c r="J306" s="87"/>
      <c r="K306" s="88"/>
      <c r="L306" s="116" t="str">
        <f>IF(Stock[[#This Row],[SỐ LƯỢNG MUA]]&gt;0,Stock[[#This Row],[GIÁ MUA]]*(1+Stock[[#This Row],[% TĂNG KỲ VỌNG_1]]),"")</f>
        <v/>
      </c>
      <c r="M306" s="89"/>
      <c r="N306" s="116" t="str">
        <f>IF(Stock[[#This Row],[SỐ LƯỢNG MUA]]&gt;0,Stock[[#This Row],[GIÁ MUA]]*(1+Stock[[#This Row],[% TĂNG KỲ VỌNG_2]]),"")</f>
        <v/>
      </c>
      <c r="O306" s="89"/>
      <c r="P306" s="116" t="str">
        <f>IF(Stock[[#This Row],[SỐ LƯỢNG MUA]]&gt;0,Stock[[#This Row],[GIÁ MUA]]*(1+Stock[[#This Row],[% GIẢM ĐỂ CẮT LỖ]]),"")</f>
        <v/>
      </c>
      <c r="Q306" s="104"/>
      <c r="R306" s="117" t="str">
        <f>IF(Stock[[#This Row],[CỔ TỨC TIỀN MẶT]]&gt;0,Stock[[#This Row],[CỔ TỨC TIỀN MẶT]]/(Stock[[#This Row],[GIÁ MUA]]*Stock[[#This Row],[SỐ LƯỢNG MUA]]),"")</f>
        <v/>
      </c>
      <c r="S306" s="104"/>
      <c r="T306" s="77"/>
      <c r="U306" s="95"/>
      <c r="V306" s="96"/>
      <c r="W306" s="125" t="str">
        <f>IF(Stock[[#This Row],[SỐ LƯỢNG BÁN]]&gt;0,Stock[[#This Row],[GIÁ BÁN]]*Stock[[#This Row],[SỐ LƯỢNG BÁN]]*$D$11+Stock[[#This Row],[GIÁ BÁN]]*Stock[[#This Row],[SỐ LƯỢNG BÁN]]*$D$12,"")</f>
        <v/>
      </c>
      <c r="X306" s="126">
        <f>Stock[[#This Row],[SỐ LƯỢNG MUA]]+Stock[[#This Row],[CỔ TỨC BẰNG CỔ PHIẾU]]-Stock[[#This Row],[SỐ LƯỢNG BÁN]]</f>
        <v>0</v>
      </c>
      <c r="Y3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6" s="120">
        <f ca="1">IF(Stock[[#This Row],[NGÀY BÁN]]&gt;0,Stock[[#This Row],[NGÀY BÁN]]-Stock[[#This Row],[NGÀY MUA]]+1,IF(Stock[[#This Row],[NGÀY MUA]]=0,0,TODAY()-Stock[[#This Row],[NGÀY MUA]]+1))</f>
        <v>0</v>
      </c>
      <c r="AA306" s="121" t="str">
        <f>IFERROR(Stock[[#This Row],[CỔ TỨC TIỀN MẶT]]+Stock[[#This Row],[LÃI/(LỖ) TỪ BÁN CK
(auto-fill)]],"")</f>
        <v/>
      </c>
      <c r="AB3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6" s="90"/>
      <c r="AE306" s="146" t="str">
        <f>IF(Stock[[#This Row],[TRẠNG THÁI
(auto-fill)]]="NẮM GIỮ",Stock[[#This Row],[GIÁ THỊ TRƯỜNG]]-Stock[[#This Row],[GIÁ MUA]],"")</f>
        <v/>
      </c>
      <c r="AF306" s="151" t="str">
        <f>IFERROR(Stock[[#This Row],[TĂNG/
(GIẢM )]]/Stock[[#This Row],[GIÁ MUA]],"")</f>
        <v/>
      </c>
      <c r="AG306" s="128" t="str">
        <f>IF(Stock[[#This Row],[GIÁ THỊ TRƯỜNG]]&gt;0,Stock[[#This Row],[GIÁ THỊ TRƯỜNG]]*Stock[[#This Row],[SỐ LƯỢNG CÒN LẠI
(auto-fill)]],"")</f>
        <v/>
      </c>
    </row>
    <row r="307" spans="2:33">
      <c r="B307" s="111" t="str">
        <f>IF(AND(Stock[[#This Row],[SỐ LƯỢNG MUA]]&gt;0,Stock[[#This Row],[SỐ LƯỢNG CÒN LẠI
(auto-fill)]]=0),"BÁN",
IF(AND(Stock[[#This Row],[SỐ LƯỢNG MUA]]&gt;0,Stock[[#This Row],[SỐ LƯỢNG CÒN LẠI
(auto-fill)]]&gt;0),"NẮM GIỮ",""))</f>
        <v/>
      </c>
      <c r="C307" s="110">
        <f t="shared" si="4"/>
        <v>294</v>
      </c>
      <c r="D307" s="77"/>
      <c r="E307" s="78"/>
      <c r="F307" s="170"/>
      <c r="G307" s="83"/>
      <c r="H307" s="84"/>
      <c r="I307" s="114" t="str">
        <f>IF(Stock[[#This Row],[SỐ LƯỢNG MUA]]&gt;0,Stock[[#This Row],[GIÁ MUA]]*Stock[[#This Row],[SỐ LƯỢNG MUA]]*$D$11,"")</f>
        <v/>
      </c>
      <c r="J307" s="87"/>
      <c r="K307" s="88"/>
      <c r="L307" s="116" t="str">
        <f>IF(Stock[[#This Row],[SỐ LƯỢNG MUA]]&gt;0,Stock[[#This Row],[GIÁ MUA]]*(1+Stock[[#This Row],[% TĂNG KỲ VỌNG_1]]),"")</f>
        <v/>
      </c>
      <c r="M307" s="89"/>
      <c r="N307" s="116" t="str">
        <f>IF(Stock[[#This Row],[SỐ LƯỢNG MUA]]&gt;0,Stock[[#This Row],[GIÁ MUA]]*(1+Stock[[#This Row],[% TĂNG KỲ VỌNG_2]]),"")</f>
        <v/>
      </c>
      <c r="O307" s="89"/>
      <c r="P307" s="116" t="str">
        <f>IF(Stock[[#This Row],[SỐ LƯỢNG MUA]]&gt;0,Stock[[#This Row],[GIÁ MUA]]*(1+Stock[[#This Row],[% GIẢM ĐỂ CẮT LỖ]]),"")</f>
        <v/>
      </c>
      <c r="Q307" s="104"/>
      <c r="R307" s="117" t="str">
        <f>IF(Stock[[#This Row],[CỔ TỨC TIỀN MẶT]]&gt;0,Stock[[#This Row],[CỔ TỨC TIỀN MẶT]]/(Stock[[#This Row],[GIÁ MUA]]*Stock[[#This Row],[SỐ LƯỢNG MUA]]),"")</f>
        <v/>
      </c>
      <c r="S307" s="104"/>
      <c r="T307" s="77"/>
      <c r="U307" s="95"/>
      <c r="V307" s="96"/>
      <c r="W307" s="125" t="str">
        <f>IF(Stock[[#This Row],[SỐ LƯỢNG BÁN]]&gt;0,Stock[[#This Row],[GIÁ BÁN]]*Stock[[#This Row],[SỐ LƯỢNG BÁN]]*$D$11+Stock[[#This Row],[GIÁ BÁN]]*Stock[[#This Row],[SỐ LƯỢNG BÁN]]*$D$12,"")</f>
        <v/>
      </c>
      <c r="X307" s="126">
        <f>Stock[[#This Row],[SỐ LƯỢNG MUA]]+Stock[[#This Row],[CỔ TỨC BẰNG CỔ PHIẾU]]-Stock[[#This Row],[SỐ LƯỢNG BÁN]]</f>
        <v>0</v>
      </c>
      <c r="Y3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7" s="120">
        <f ca="1">IF(Stock[[#This Row],[NGÀY BÁN]]&gt;0,Stock[[#This Row],[NGÀY BÁN]]-Stock[[#This Row],[NGÀY MUA]]+1,IF(Stock[[#This Row],[NGÀY MUA]]=0,0,TODAY()-Stock[[#This Row],[NGÀY MUA]]+1))</f>
        <v>0</v>
      </c>
      <c r="AA307" s="121" t="str">
        <f>IFERROR(Stock[[#This Row],[CỔ TỨC TIỀN MẶT]]+Stock[[#This Row],[LÃI/(LỖ) TỪ BÁN CK
(auto-fill)]],"")</f>
        <v/>
      </c>
      <c r="AB3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7" s="90"/>
      <c r="AE307" s="146" t="str">
        <f>IF(Stock[[#This Row],[TRẠNG THÁI
(auto-fill)]]="NẮM GIỮ",Stock[[#This Row],[GIÁ THỊ TRƯỜNG]]-Stock[[#This Row],[GIÁ MUA]],"")</f>
        <v/>
      </c>
      <c r="AF307" s="151" t="str">
        <f>IFERROR(Stock[[#This Row],[TĂNG/
(GIẢM )]]/Stock[[#This Row],[GIÁ MUA]],"")</f>
        <v/>
      </c>
      <c r="AG307" s="128" t="str">
        <f>IF(Stock[[#This Row],[GIÁ THỊ TRƯỜNG]]&gt;0,Stock[[#This Row],[GIÁ THỊ TRƯỜNG]]*Stock[[#This Row],[SỐ LƯỢNG CÒN LẠI
(auto-fill)]],"")</f>
        <v/>
      </c>
    </row>
    <row r="308" spans="2:33">
      <c r="B308" s="111" t="str">
        <f>IF(AND(Stock[[#This Row],[SỐ LƯỢNG MUA]]&gt;0,Stock[[#This Row],[SỐ LƯỢNG CÒN LẠI
(auto-fill)]]=0),"BÁN",
IF(AND(Stock[[#This Row],[SỐ LƯỢNG MUA]]&gt;0,Stock[[#This Row],[SỐ LƯỢNG CÒN LẠI
(auto-fill)]]&gt;0),"NẮM GIỮ",""))</f>
        <v/>
      </c>
      <c r="C308" s="110">
        <f t="shared" si="4"/>
        <v>295</v>
      </c>
      <c r="D308" s="77"/>
      <c r="E308" s="78"/>
      <c r="F308" s="170"/>
      <c r="G308" s="83"/>
      <c r="H308" s="84"/>
      <c r="I308" s="114" t="str">
        <f>IF(Stock[[#This Row],[SỐ LƯỢNG MUA]]&gt;0,Stock[[#This Row],[GIÁ MUA]]*Stock[[#This Row],[SỐ LƯỢNG MUA]]*$D$11,"")</f>
        <v/>
      </c>
      <c r="J308" s="87"/>
      <c r="K308" s="88"/>
      <c r="L308" s="116" t="str">
        <f>IF(Stock[[#This Row],[SỐ LƯỢNG MUA]]&gt;0,Stock[[#This Row],[GIÁ MUA]]*(1+Stock[[#This Row],[% TĂNG KỲ VỌNG_1]]),"")</f>
        <v/>
      </c>
      <c r="M308" s="89"/>
      <c r="N308" s="116" t="str">
        <f>IF(Stock[[#This Row],[SỐ LƯỢNG MUA]]&gt;0,Stock[[#This Row],[GIÁ MUA]]*(1+Stock[[#This Row],[% TĂNG KỲ VỌNG_2]]),"")</f>
        <v/>
      </c>
      <c r="O308" s="89"/>
      <c r="P308" s="116" t="str">
        <f>IF(Stock[[#This Row],[SỐ LƯỢNG MUA]]&gt;0,Stock[[#This Row],[GIÁ MUA]]*(1+Stock[[#This Row],[% GIẢM ĐỂ CẮT LỖ]]),"")</f>
        <v/>
      </c>
      <c r="Q308" s="104"/>
      <c r="R308" s="117" t="str">
        <f>IF(Stock[[#This Row],[CỔ TỨC TIỀN MẶT]]&gt;0,Stock[[#This Row],[CỔ TỨC TIỀN MẶT]]/(Stock[[#This Row],[GIÁ MUA]]*Stock[[#This Row],[SỐ LƯỢNG MUA]]),"")</f>
        <v/>
      </c>
      <c r="S308" s="104"/>
      <c r="T308" s="77"/>
      <c r="U308" s="95"/>
      <c r="V308" s="96"/>
      <c r="W308" s="125" t="str">
        <f>IF(Stock[[#This Row],[SỐ LƯỢNG BÁN]]&gt;0,Stock[[#This Row],[GIÁ BÁN]]*Stock[[#This Row],[SỐ LƯỢNG BÁN]]*$D$11+Stock[[#This Row],[GIÁ BÁN]]*Stock[[#This Row],[SỐ LƯỢNG BÁN]]*$D$12,"")</f>
        <v/>
      </c>
      <c r="X308" s="126">
        <f>Stock[[#This Row],[SỐ LƯỢNG MUA]]+Stock[[#This Row],[CỔ TỨC BẰNG CỔ PHIẾU]]-Stock[[#This Row],[SỐ LƯỢNG BÁN]]</f>
        <v>0</v>
      </c>
      <c r="Y3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8" s="120">
        <f ca="1">IF(Stock[[#This Row],[NGÀY BÁN]]&gt;0,Stock[[#This Row],[NGÀY BÁN]]-Stock[[#This Row],[NGÀY MUA]]+1,IF(Stock[[#This Row],[NGÀY MUA]]=0,0,TODAY()-Stock[[#This Row],[NGÀY MUA]]+1))</f>
        <v>0</v>
      </c>
      <c r="AA308" s="121" t="str">
        <f>IFERROR(Stock[[#This Row],[CỔ TỨC TIỀN MẶT]]+Stock[[#This Row],[LÃI/(LỖ) TỪ BÁN CK
(auto-fill)]],"")</f>
        <v/>
      </c>
      <c r="AB3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8" s="90"/>
      <c r="AE308" s="146" t="str">
        <f>IF(Stock[[#This Row],[TRẠNG THÁI
(auto-fill)]]="NẮM GIỮ",Stock[[#This Row],[GIÁ THỊ TRƯỜNG]]-Stock[[#This Row],[GIÁ MUA]],"")</f>
        <v/>
      </c>
      <c r="AF308" s="151" t="str">
        <f>IFERROR(Stock[[#This Row],[TĂNG/
(GIẢM )]]/Stock[[#This Row],[GIÁ MUA]],"")</f>
        <v/>
      </c>
      <c r="AG308" s="128" t="str">
        <f>IF(Stock[[#This Row],[GIÁ THỊ TRƯỜNG]]&gt;0,Stock[[#This Row],[GIÁ THỊ TRƯỜNG]]*Stock[[#This Row],[SỐ LƯỢNG CÒN LẠI
(auto-fill)]],"")</f>
        <v/>
      </c>
    </row>
    <row r="309" spans="2:33">
      <c r="B309" s="111" t="str">
        <f>IF(AND(Stock[[#This Row],[SỐ LƯỢNG MUA]]&gt;0,Stock[[#This Row],[SỐ LƯỢNG CÒN LẠI
(auto-fill)]]=0),"BÁN",
IF(AND(Stock[[#This Row],[SỐ LƯỢNG MUA]]&gt;0,Stock[[#This Row],[SỐ LƯỢNG CÒN LẠI
(auto-fill)]]&gt;0),"NẮM GIỮ",""))</f>
        <v/>
      </c>
      <c r="C309" s="110">
        <f t="shared" si="4"/>
        <v>296</v>
      </c>
      <c r="D309" s="77"/>
      <c r="E309" s="78"/>
      <c r="F309" s="170"/>
      <c r="G309" s="83"/>
      <c r="H309" s="84"/>
      <c r="I309" s="114" t="str">
        <f>IF(Stock[[#This Row],[SỐ LƯỢNG MUA]]&gt;0,Stock[[#This Row],[GIÁ MUA]]*Stock[[#This Row],[SỐ LƯỢNG MUA]]*$D$11,"")</f>
        <v/>
      </c>
      <c r="J309" s="87"/>
      <c r="K309" s="88"/>
      <c r="L309" s="116" t="str">
        <f>IF(Stock[[#This Row],[SỐ LƯỢNG MUA]]&gt;0,Stock[[#This Row],[GIÁ MUA]]*(1+Stock[[#This Row],[% TĂNG KỲ VỌNG_1]]),"")</f>
        <v/>
      </c>
      <c r="M309" s="89"/>
      <c r="N309" s="116" t="str">
        <f>IF(Stock[[#This Row],[SỐ LƯỢNG MUA]]&gt;0,Stock[[#This Row],[GIÁ MUA]]*(1+Stock[[#This Row],[% TĂNG KỲ VỌNG_2]]),"")</f>
        <v/>
      </c>
      <c r="O309" s="89"/>
      <c r="P309" s="116" t="str">
        <f>IF(Stock[[#This Row],[SỐ LƯỢNG MUA]]&gt;0,Stock[[#This Row],[GIÁ MUA]]*(1+Stock[[#This Row],[% GIẢM ĐỂ CẮT LỖ]]),"")</f>
        <v/>
      </c>
      <c r="Q309" s="104"/>
      <c r="R309" s="117" t="str">
        <f>IF(Stock[[#This Row],[CỔ TỨC TIỀN MẶT]]&gt;0,Stock[[#This Row],[CỔ TỨC TIỀN MẶT]]/(Stock[[#This Row],[GIÁ MUA]]*Stock[[#This Row],[SỐ LƯỢNG MUA]]),"")</f>
        <v/>
      </c>
      <c r="S309" s="104"/>
      <c r="T309" s="77"/>
      <c r="U309" s="95"/>
      <c r="V309" s="96"/>
      <c r="W309" s="125" t="str">
        <f>IF(Stock[[#This Row],[SỐ LƯỢNG BÁN]]&gt;0,Stock[[#This Row],[GIÁ BÁN]]*Stock[[#This Row],[SỐ LƯỢNG BÁN]]*$D$11+Stock[[#This Row],[GIÁ BÁN]]*Stock[[#This Row],[SỐ LƯỢNG BÁN]]*$D$12,"")</f>
        <v/>
      </c>
      <c r="X309" s="126">
        <f>Stock[[#This Row],[SỐ LƯỢNG MUA]]+Stock[[#This Row],[CỔ TỨC BẰNG CỔ PHIẾU]]-Stock[[#This Row],[SỐ LƯỢNG BÁN]]</f>
        <v>0</v>
      </c>
      <c r="Y3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9" s="120">
        <f ca="1">IF(Stock[[#This Row],[NGÀY BÁN]]&gt;0,Stock[[#This Row],[NGÀY BÁN]]-Stock[[#This Row],[NGÀY MUA]]+1,IF(Stock[[#This Row],[NGÀY MUA]]=0,0,TODAY()-Stock[[#This Row],[NGÀY MUA]]+1))</f>
        <v>0</v>
      </c>
      <c r="AA309" s="121" t="str">
        <f>IFERROR(Stock[[#This Row],[CỔ TỨC TIỀN MẶT]]+Stock[[#This Row],[LÃI/(LỖ) TỪ BÁN CK
(auto-fill)]],"")</f>
        <v/>
      </c>
      <c r="AB3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9" s="90"/>
      <c r="AE309" s="146" t="str">
        <f>IF(Stock[[#This Row],[TRẠNG THÁI
(auto-fill)]]="NẮM GIỮ",Stock[[#This Row],[GIÁ THỊ TRƯỜNG]]-Stock[[#This Row],[GIÁ MUA]],"")</f>
        <v/>
      </c>
      <c r="AF309" s="151" t="str">
        <f>IFERROR(Stock[[#This Row],[TĂNG/
(GIẢM )]]/Stock[[#This Row],[GIÁ MUA]],"")</f>
        <v/>
      </c>
      <c r="AG309" s="128" t="str">
        <f>IF(Stock[[#This Row],[GIÁ THỊ TRƯỜNG]]&gt;0,Stock[[#This Row],[GIÁ THỊ TRƯỜNG]]*Stock[[#This Row],[SỐ LƯỢNG CÒN LẠI
(auto-fill)]],"")</f>
        <v/>
      </c>
    </row>
    <row r="310" spans="2:33">
      <c r="B310" s="111" t="str">
        <f>IF(AND(Stock[[#This Row],[SỐ LƯỢNG MUA]]&gt;0,Stock[[#This Row],[SỐ LƯỢNG CÒN LẠI
(auto-fill)]]=0),"BÁN",
IF(AND(Stock[[#This Row],[SỐ LƯỢNG MUA]]&gt;0,Stock[[#This Row],[SỐ LƯỢNG CÒN LẠI
(auto-fill)]]&gt;0),"NẮM GIỮ",""))</f>
        <v/>
      </c>
      <c r="C310" s="110">
        <f t="shared" si="4"/>
        <v>297</v>
      </c>
      <c r="D310" s="77"/>
      <c r="E310" s="78"/>
      <c r="F310" s="170"/>
      <c r="G310" s="83"/>
      <c r="H310" s="84"/>
      <c r="I310" s="114" t="str">
        <f>IF(Stock[[#This Row],[SỐ LƯỢNG MUA]]&gt;0,Stock[[#This Row],[GIÁ MUA]]*Stock[[#This Row],[SỐ LƯỢNG MUA]]*$D$11,"")</f>
        <v/>
      </c>
      <c r="J310" s="87"/>
      <c r="K310" s="88"/>
      <c r="L310" s="116" t="str">
        <f>IF(Stock[[#This Row],[SỐ LƯỢNG MUA]]&gt;0,Stock[[#This Row],[GIÁ MUA]]*(1+Stock[[#This Row],[% TĂNG KỲ VỌNG_1]]),"")</f>
        <v/>
      </c>
      <c r="M310" s="89"/>
      <c r="N310" s="116" t="str">
        <f>IF(Stock[[#This Row],[SỐ LƯỢNG MUA]]&gt;0,Stock[[#This Row],[GIÁ MUA]]*(1+Stock[[#This Row],[% TĂNG KỲ VỌNG_2]]),"")</f>
        <v/>
      </c>
      <c r="O310" s="89"/>
      <c r="P310" s="116" t="str">
        <f>IF(Stock[[#This Row],[SỐ LƯỢNG MUA]]&gt;0,Stock[[#This Row],[GIÁ MUA]]*(1+Stock[[#This Row],[% GIẢM ĐỂ CẮT LỖ]]),"")</f>
        <v/>
      </c>
      <c r="Q310" s="104"/>
      <c r="R310" s="117" t="str">
        <f>IF(Stock[[#This Row],[CỔ TỨC TIỀN MẶT]]&gt;0,Stock[[#This Row],[CỔ TỨC TIỀN MẶT]]/(Stock[[#This Row],[GIÁ MUA]]*Stock[[#This Row],[SỐ LƯỢNG MUA]]),"")</f>
        <v/>
      </c>
      <c r="S310" s="104"/>
      <c r="T310" s="77"/>
      <c r="U310" s="95"/>
      <c r="V310" s="96"/>
      <c r="W310" s="125" t="str">
        <f>IF(Stock[[#This Row],[SỐ LƯỢNG BÁN]]&gt;0,Stock[[#This Row],[GIÁ BÁN]]*Stock[[#This Row],[SỐ LƯỢNG BÁN]]*$D$11+Stock[[#This Row],[GIÁ BÁN]]*Stock[[#This Row],[SỐ LƯỢNG BÁN]]*$D$12,"")</f>
        <v/>
      </c>
      <c r="X310" s="126">
        <f>Stock[[#This Row],[SỐ LƯỢNG MUA]]+Stock[[#This Row],[CỔ TỨC BẰNG CỔ PHIẾU]]-Stock[[#This Row],[SỐ LƯỢNG BÁN]]</f>
        <v>0</v>
      </c>
      <c r="Y3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0" s="120">
        <f ca="1">IF(Stock[[#This Row],[NGÀY BÁN]]&gt;0,Stock[[#This Row],[NGÀY BÁN]]-Stock[[#This Row],[NGÀY MUA]]+1,IF(Stock[[#This Row],[NGÀY MUA]]=0,0,TODAY()-Stock[[#This Row],[NGÀY MUA]]+1))</f>
        <v>0</v>
      </c>
      <c r="AA310" s="121" t="str">
        <f>IFERROR(Stock[[#This Row],[CỔ TỨC TIỀN MẶT]]+Stock[[#This Row],[LÃI/(LỖ) TỪ BÁN CK
(auto-fill)]],"")</f>
        <v/>
      </c>
      <c r="AB3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0" s="90"/>
      <c r="AE310" s="146" t="str">
        <f>IF(Stock[[#This Row],[TRẠNG THÁI
(auto-fill)]]="NẮM GIỮ",Stock[[#This Row],[GIÁ THỊ TRƯỜNG]]-Stock[[#This Row],[GIÁ MUA]],"")</f>
        <v/>
      </c>
      <c r="AF310" s="151" t="str">
        <f>IFERROR(Stock[[#This Row],[TĂNG/
(GIẢM )]]/Stock[[#This Row],[GIÁ MUA]],"")</f>
        <v/>
      </c>
      <c r="AG310" s="128" t="str">
        <f>IF(Stock[[#This Row],[GIÁ THỊ TRƯỜNG]]&gt;0,Stock[[#This Row],[GIÁ THỊ TRƯỜNG]]*Stock[[#This Row],[SỐ LƯỢNG CÒN LẠI
(auto-fill)]],"")</f>
        <v/>
      </c>
    </row>
    <row r="311" spans="2:33">
      <c r="B311" s="111" t="str">
        <f>IF(AND(Stock[[#This Row],[SỐ LƯỢNG MUA]]&gt;0,Stock[[#This Row],[SỐ LƯỢNG CÒN LẠI
(auto-fill)]]=0),"BÁN",
IF(AND(Stock[[#This Row],[SỐ LƯỢNG MUA]]&gt;0,Stock[[#This Row],[SỐ LƯỢNG CÒN LẠI
(auto-fill)]]&gt;0),"NẮM GIỮ",""))</f>
        <v/>
      </c>
      <c r="C311" s="110">
        <f t="shared" si="4"/>
        <v>298</v>
      </c>
      <c r="D311" s="77"/>
      <c r="E311" s="78"/>
      <c r="F311" s="170"/>
      <c r="G311" s="83"/>
      <c r="H311" s="84"/>
      <c r="I311" s="114" t="str">
        <f>IF(Stock[[#This Row],[SỐ LƯỢNG MUA]]&gt;0,Stock[[#This Row],[GIÁ MUA]]*Stock[[#This Row],[SỐ LƯỢNG MUA]]*$D$11,"")</f>
        <v/>
      </c>
      <c r="J311" s="87"/>
      <c r="K311" s="88"/>
      <c r="L311" s="116" t="str">
        <f>IF(Stock[[#This Row],[SỐ LƯỢNG MUA]]&gt;0,Stock[[#This Row],[GIÁ MUA]]*(1+Stock[[#This Row],[% TĂNG KỲ VỌNG_1]]),"")</f>
        <v/>
      </c>
      <c r="M311" s="89"/>
      <c r="N311" s="116" t="str">
        <f>IF(Stock[[#This Row],[SỐ LƯỢNG MUA]]&gt;0,Stock[[#This Row],[GIÁ MUA]]*(1+Stock[[#This Row],[% TĂNG KỲ VỌNG_2]]),"")</f>
        <v/>
      </c>
      <c r="O311" s="89"/>
      <c r="P311" s="116" t="str">
        <f>IF(Stock[[#This Row],[SỐ LƯỢNG MUA]]&gt;0,Stock[[#This Row],[GIÁ MUA]]*(1+Stock[[#This Row],[% GIẢM ĐỂ CẮT LỖ]]),"")</f>
        <v/>
      </c>
      <c r="Q311" s="104"/>
      <c r="R311" s="117" t="str">
        <f>IF(Stock[[#This Row],[CỔ TỨC TIỀN MẶT]]&gt;0,Stock[[#This Row],[CỔ TỨC TIỀN MẶT]]/(Stock[[#This Row],[GIÁ MUA]]*Stock[[#This Row],[SỐ LƯỢNG MUA]]),"")</f>
        <v/>
      </c>
      <c r="S311" s="104"/>
      <c r="T311" s="77"/>
      <c r="U311" s="95"/>
      <c r="V311" s="96"/>
      <c r="W311" s="125" t="str">
        <f>IF(Stock[[#This Row],[SỐ LƯỢNG BÁN]]&gt;0,Stock[[#This Row],[GIÁ BÁN]]*Stock[[#This Row],[SỐ LƯỢNG BÁN]]*$D$11+Stock[[#This Row],[GIÁ BÁN]]*Stock[[#This Row],[SỐ LƯỢNG BÁN]]*$D$12,"")</f>
        <v/>
      </c>
      <c r="X311" s="126">
        <f>Stock[[#This Row],[SỐ LƯỢNG MUA]]+Stock[[#This Row],[CỔ TỨC BẰNG CỔ PHIẾU]]-Stock[[#This Row],[SỐ LƯỢNG BÁN]]</f>
        <v>0</v>
      </c>
      <c r="Y3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1" s="120">
        <f ca="1">IF(Stock[[#This Row],[NGÀY BÁN]]&gt;0,Stock[[#This Row],[NGÀY BÁN]]-Stock[[#This Row],[NGÀY MUA]]+1,IF(Stock[[#This Row],[NGÀY MUA]]=0,0,TODAY()-Stock[[#This Row],[NGÀY MUA]]+1))</f>
        <v>0</v>
      </c>
      <c r="AA311" s="121" t="str">
        <f>IFERROR(Stock[[#This Row],[CỔ TỨC TIỀN MẶT]]+Stock[[#This Row],[LÃI/(LỖ) TỪ BÁN CK
(auto-fill)]],"")</f>
        <v/>
      </c>
      <c r="AB3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1" s="90"/>
      <c r="AE311" s="146" t="str">
        <f>IF(Stock[[#This Row],[TRẠNG THÁI
(auto-fill)]]="NẮM GIỮ",Stock[[#This Row],[GIÁ THỊ TRƯỜNG]]-Stock[[#This Row],[GIÁ MUA]],"")</f>
        <v/>
      </c>
      <c r="AF311" s="151" t="str">
        <f>IFERROR(Stock[[#This Row],[TĂNG/
(GIẢM )]]/Stock[[#This Row],[GIÁ MUA]],"")</f>
        <v/>
      </c>
      <c r="AG311" s="128" t="str">
        <f>IF(Stock[[#This Row],[GIÁ THỊ TRƯỜNG]]&gt;0,Stock[[#This Row],[GIÁ THỊ TRƯỜNG]]*Stock[[#This Row],[SỐ LƯỢNG CÒN LẠI
(auto-fill)]],"")</f>
        <v/>
      </c>
    </row>
    <row r="312" spans="2:33">
      <c r="B312" s="111" t="str">
        <f>IF(AND(Stock[[#This Row],[SỐ LƯỢNG MUA]]&gt;0,Stock[[#This Row],[SỐ LƯỢNG CÒN LẠI
(auto-fill)]]=0),"BÁN",
IF(AND(Stock[[#This Row],[SỐ LƯỢNG MUA]]&gt;0,Stock[[#This Row],[SỐ LƯỢNG CÒN LẠI
(auto-fill)]]&gt;0),"NẮM GIỮ",""))</f>
        <v/>
      </c>
      <c r="C312" s="110">
        <f t="shared" si="4"/>
        <v>299</v>
      </c>
      <c r="D312" s="77"/>
      <c r="E312" s="78"/>
      <c r="F312" s="170"/>
      <c r="G312" s="83"/>
      <c r="H312" s="84"/>
      <c r="I312" s="114" t="str">
        <f>IF(Stock[[#This Row],[SỐ LƯỢNG MUA]]&gt;0,Stock[[#This Row],[GIÁ MUA]]*Stock[[#This Row],[SỐ LƯỢNG MUA]]*$D$11,"")</f>
        <v/>
      </c>
      <c r="J312" s="87"/>
      <c r="K312" s="88"/>
      <c r="L312" s="116" t="str">
        <f>IF(Stock[[#This Row],[SỐ LƯỢNG MUA]]&gt;0,Stock[[#This Row],[GIÁ MUA]]*(1+Stock[[#This Row],[% TĂNG KỲ VỌNG_1]]),"")</f>
        <v/>
      </c>
      <c r="M312" s="89"/>
      <c r="N312" s="116" t="str">
        <f>IF(Stock[[#This Row],[SỐ LƯỢNG MUA]]&gt;0,Stock[[#This Row],[GIÁ MUA]]*(1+Stock[[#This Row],[% TĂNG KỲ VỌNG_2]]),"")</f>
        <v/>
      </c>
      <c r="O312" s="89"/>
      <c r="P312" s="116" t="str">
        <f>IF(Stock[[#This Row],[SỐ LƯỢNG MUA]]&gt;0,Stock[[#This Row],[GIÁ MUA]]*(1+Stock[[#This Row],[% GIẢM ĐỂ CẮT LỖ]]),"")</f>
        <v/>
      </c>
      <c r="Q312" s="104"/>
      <c r="R312" s="117" t="str">
        <f>IF(Stock[[#This Row],[CỔ TỨC TIỀN MẶT]]&gt;0,Stock[[#This Row],[CỔ TỨC TIỀN MẶT]]/(Stock[[#This Row],[GIÁ MUA]]*Stock[[#This Row],[SỐ LƯỢNG MUA]]),"")</f>
        <v/>
      </c>
      <c r="S312" s="104"/>
      <c r="T312" s="77"/>
      <c r="U312" s="95"/>
      <c r="V312" s="96"/>
      <c r="W312" s="125" t="str">
        <f>IF(Stock[[#This Row],[SỐ LƯỢNG BÁN]]&gt;0,Stock[[#This Row],[GIÁ BÁN]]*Stock[[#This Row],[SỐ LƯỢNG BÁN]]*$D$11+Stock[[#This Row],[GIÁ BÁN]]*Stock[[#This Row],[SỐ LƯỢNG BÁN]]*$D$12,"")</f>
        <v/>
      </c>
      <c r="X312" s="126">
        <f>Stock[[#This Row],[SỐ LƯỢNG MUA]]+Stock[[#This Row],[CỔ TỨC BẰNG CỔ PHIẾU]]-Stock[[#This Row],[SỐ LƯỢNG BÁN]]</f>
        <v>0</v>
      </c>
      <c r="Y3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2" s="120">
        <f ca="1">IF(Stock[[#This Row],[NGÀY BÁN]]&gt;0,Stock[[#This Row],[NGÀY BÁN]]-Stock[[#This Row],[NGÀY MUA]]+1,IF(Stock[[#This Row],[NGÀY MUA]]=0,0,TODAY()-Stock[[#This Row],[NGÀY MUA]]+1))</f>
        <v>0</v>
      </c>
      <c r="AA312" s="121" t="str">
        <f>IFERROR(Stock[[#This Row],[CỔ TỨC TIỀN MẶT]]+Stock[[#This Row],[LÃI/(LỖ) TỪ BÁN CK
(auto-fill)]],"")</f>
        <v/>
      </c>
      <c r="AB3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2" s="90"/>
      <c r="AE312" s="146" t="str">
        <f>IF(Stock[[#This Row],[TRẠNG THÁI
(auto-fill)]]="NẮM GIỮ",Stock[[#This Row],[GIÁ THỊ TRƯỜNG]]-Stock[[#This Row],[GIÁ MUA]],"")</f>
        <v/>
      </c>
      <c r="AF312" s="151" t="str">
        <f>IFERROR(Stock[[#This Row],[TĂNG/
(GIẢM )]]/Stock[[#This Row],[GIÁ MUA]],"")</f>
        <v/>
      </c>
      <c r="AG312" s="128" t="str">
        <f>IF(Stock[[#This Row],[GIÁ THỊ TRƯỜNG]]&gt;0,Stock[[#This Row],[GIÁ THỊ TRƯỜNG]]*Stock[[#This Row],[SỐ LƯỢNG CÒN LẠI
(auto-fill)]],"")</f>
        <v/>
      </c>
    </row>
    <row r="313" spans="2:33">
      <c r="B313" s="111" t="str">
        <f>IF(AND(Stock[[#This Row],[SỐ LƯỢNG MUA]]&gt;0,Stock[[#This Row],[SỐ LƯỢNG CÒN LẠI
(auto-fill)]]=0),"BÁN",
IF(AND(Stock[[#This Row],[SỐ LƯỢNG MUA]]&gt;0,Stock[[#This Row],[SỐ LƯỢNG CÒN LẠI
(auto-fill)]]&gt;0),"NẮM GIỮ",""))</f>
        <v/>
      </c>
      <c r="C313" s="110">
        <f t="shared" si="4"/>
        <v>300</v>
      </c>
      <c r="D313" s="77"/>
      <c r="E313" s="78"/>
      <c r="F313" s="170"/>
      <c r="G313" s="83"/>
      <c r="H313" s="84"/>
      <c r="I313" s="114" t="str">
        <f>IF(Stock[[#This Row],[SỐ LƯỢNG MUA]]&gt;0,Stock[[#This Row],[GIÁ MUA]]*Stock[[#This Row],[SỐ LƯỢNG MUA]]*$D$11,"")</f>
        <v/>
      </c>
      <c r="J313" s="87"/>
      <c r="K313" s="88"/>
      <c r="L313" s="116" t="str">
        <f>IF(Stock[[#This Row],[SỐ LƯỢNG MUA]]&gt;0,Stock[[#This Row],[GIÁ MUA]]*(1+Stock[[#This Row],[% TĂNG KỲ VỌNG_1]]),"")</f>
        <v/>
      </c>
      <c r="M313" s="89"/>
      <c r="N313" s="116" t="str">
        <f>IF(Stock[[#This Row],[SỐ LƯỢNG MUA]]&gt;0,Stock[[#This Row],[GIÁ MUA]]*(1+Stock[[#This Row],[% TĂNG KỲ VỌNG_2]]),"")</f>
        <v/>
      </c>
      <c r="O313" s="89"/>
      <c r="P313" s="116" t="str">
        <f>IF(Stock[[#This Row],[SỐ LƯỢNG MUA]]&gt;0,Stock[[#This Row],[GIÁ MUA]]*(1+Stock[[#This Row],[% GIẢM ĐỂ CẮT LỖ]]),"")</f>
        <v/>
      </c>
      <c r="Q313" s="104"/>
      <c r="R313" s="117" t="str">
        <f>IF(Stock[[#This Row],[CỔ TỨC TIỀN MẶT]]&gt;0,Stock[[#This Row],[CỔ TỨC TIỀN MẶT]]/(Stock[[#This Row],[GIÁ MUA]]*Stock[[#This Row],[SỐ LƯỢNG MUA]]),"")</f>
        <v/>
      </c>
      <c r="S313" s="104"/>
      <c r="T313" s="77"/>
      <c r="U313" s="95"/>
      <c r="V313" s="96"/>
      <c r="W313" s="125" t="str">
        <f>IF(Stock[[#This Row],[SỐ LƯỢNG BÁN]]&gt;0,Stock[[#This Row],[GIÁ BÁN]]*Stock[[#This Row],[SỐ LƯỢNG BÁN]]*$D$11+Stock[[#This Row],[GIÁ BÁN]]*Stock[[#This Row],[SỐ LƯỢNG BÁN]]*$D$12,"")</f>
        <v/>
      </c>
      <c r="X313" s="126">
        <f>Stock[[#This Row],[SỐ LƯỢNG MUA]]+Stock[[#This Row],[CỔ TỨC BẰNG CỔ PHIẾU]]-Stock[[#This Row],[SỐ LƯỢNG BÁN]]</f>
        <v>0</v>
      </c>
      <c r="Y3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3" s="120">
        <f ca="1">IF(Stock[[#This Row],[NGÀY BÁN]]&gt;0,Stock[[#This Row],[NGÀY BÁN]]-Stock[[#This Row],[NGÀY MUA]]+1,IF(Stock[[#This Row],[NGÀY MUA]]=0,0,TODAY()-Stock[[#This Row],[NGÀY MUA]]+1))</f>
        <v>0</v>
      </c>
      <c r="AA313" s="121" t="str">
        <f>IFERROR(Stock[[#This Row],[CỔ TỨC TIỀN MẶT]]+Stock[[#This Row],[LÃI/(LỖ) TỪ BÁN CK
(auto-fill)]],"")</f>
        <v/>
      </c>
      <c r="AB3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3" s="90"/>
      <c r="AE313" s="146" t="str">
        <f>IF(Stock[[#This Row],[TRẠNG THÁI
(auto-fill)]]="NẮM GIỮ",Stock[[#This Row],[GIÁ THỊ TRƯỜNG]]-Stock[[#This Row],[GIÁ MUA]],"")</f>
        <v/>
      </c>
      <c r="AF313" s="151" t="str">
        <f>IFERROR(Stock[[#This Row],[TĂNG/
(GIẢM )]]/Stock[[#This Row],[GIÁ MUA]],"")</f>
        <v/>
      </c>
      <c r="AG313" s="128" t="str">
        <f>IF(Stock[[#This Row],[GIÁ THỊ TRƯỜNG]]&gt;0,Stock[[#This Row],[GIÁ THỊ TRƯỜNG]]*Stock[[#This Row],[SỐ LƯỢNG CÒN LẠI
(auto-fill)]],"")</f>
        <v/>
      </c>
    </row>
    <row r="314" spans="2:33">
      <c r="B314" s="111" t="str">
        <f>IF(AND(Stock[[#This Row],[SỐ LƯỢNG MUA]]&gt;0,Stock[[#This Row],[SỐ LƯỢNG CÒN LẠI
(auto-fill)]]=0),"BÁN",
IF(AND(Stock[[#This Row],[SỐ LƯỢNG MUA]]&gt;0,Stock[[#This Row],[SỐ LƯỢNG CÒN LẠI
(auto-fill)]]&gt;0),"NẮM GIỮ",""))</f>
        <v/>
      </c>
      <c r="C314" s="110">
        <f t="shared" si="4"/>
        <v>301</v>
      </c>
      <c r="D314" s="77"/>
      <c r="E314" s="78"/>
      <c r="F314" s="170"/>
      <c r="G314" s="83"/>
      <c r="H314" s="84"/>
      <c r="I314" s="114" t="str">
        <f>IF(Stock[[#This Row],[SỐ LƯỢNG MUA]]&gt;0,Stock[[#This Row],[GIÁ MUA]]*Stock[[#This Row],[SỐ LƯỢNG MUA]]*$D$11,"")</f>
        <v/>
      </c>
      <c r="J314" s="87"/>
      <c r="K314" s="88"/>
      <c r="L314" s="116" t="str">
        <f>IF(Stock[[#This Row],[SỐ LƯỢNG MUA]]&gt;0,Stock[[#This Row],[GIÁ MUA]]*(1+Stock[[#This Row],[% TĂNG KỲ VỌNG_1]]),"")</f>
        <v/>
      </c>
      <c r="M314" s="89"/>
      <c r="N314" s="116" t="str">
        <f>IF(Stock[[#This Row],[SỐ LƯỢNG MUA]]&gt;0,Stock[[#This Row],[GIÁ MUA]]*(1+Stock[[#This Row],[% TĂNG KỲ VỌNG_2]]),"")</f>
        <v/>
      </c>
      <c r="O314" s="89"/>
      <c r="P314" s="116" t="str">
        <f>IF(Stock[[#This Row],[SỐ LƯỢNG MUA]]&gt;0,Stock[[#This Row],[GIÁ MUA]]*(1+Stock[[#This Row],[% GIẢM ĐỂ CẮT LỖ]]),"")</f>
        <v/>
      </c>
      <c r="Q314" s="104"/>
      <c r="R314" s="117" t="str">
        <f>IF(Stock[[#This Row],[CỔ TỨC TIỀN MẶT]]&gt;0,Stock[[#This Row],[CỔ TỨC TIỀN MẶT]]/(Stock[[#This Row],[GIÁ MUA]]*Stock[[#This Row],[SỐ LƯỢNG MUA]]),"")</f>
        <v/>
      </c>
      <c r="S314" s="104"/>
      <c r="T314" s="77"/>
      <c r="U314" s="95"/>
      <c r="V314" s="96"/>
      <c r="W314" s="125" t="str">
        <f>IF(Stock[[#This Row],[SỐ LƯỢNG BÁN]]&gt;0,Stock[[#This Row],[GIÁ BÁN]]*Stock[[#This Row],[SỐ LƯỢNG BÁN]]*$D$11+Stock[[#This Row],[GIÁ BÁN]]*Stock[[#This Row],[SỐ LƯỢNG BÁN]]*$D$12,"")</f>
        <v/>
      </c>
      <c r="X314" s="126">
        <f>Stock[[#This Row],[SỐ LƯỢNG MUA]]+Stock[[#This Row],[CỔ TỨC BẰNG CỔ PHIẾU]]-Stock[[#This Row],[SỐ LƯỢNG BÁN]]</f>
        <v>0</v>
      </c>
      <c r="Y3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4" s="120">
        <f ca="1">IF(Stock[[#This Row],[NGÀY BÁN]]&gt;0,Stock[[#This Row],[NGÀY BÁN]]-Stock[[#This Row],[NGÀY MUA]]+1,IF(Stock[[#This Row],[NGÀY MUA]]=0,0,TODAY()-Stock[[#This Row],[NGÀY MUA]]+1))</f>
        <v>0</v>
      </c>
      <c r="AA314" s="121" t="str">
        <f>IFERROR(Stock[[#This Row],[CỔ TỨC TIỀN MẶT]]+Stock[[#This Row],[LÃI/(LỖ) TỪ BÁN CK
(auto-fill)]],"")</f>
        <v/>
      </c>
      <c r="AB3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4" s="90"/>
      <c r="AE314" s="146" t="str">
        <f>IF(Stock[[#This Row],[TRẠNG THÁI
(auto-fill)]]="NẮM GIỮ",Stock[[#This Row],[GIÁ THỊ TRƯỜNG]]-Stock[[#This Row],[GIÁ MUA]],"")</f>
        <v/>
      </c>
      <c r="AF314" s="151" t="str">
        <f>IFERROR(Stock[[#This Row],[TĂNG/
(GIẢM )]]/Stock[[#This Row],[GIÁ MUA]],"")</f>
        <v/>
      </c>
      <c r="AG314" s="128" t="str">
        <f>IF(Stock[[#This Row],[GIÁ THỊ TRƯỜNG]]&gt;0,Stock[[#This Row],[GIÁ THỊ TRƯỜNG]]*Stock[[#This Row],[SỐ LƯỢNG CÒN LẠI
(auto-fill)]],"")</f>
        <v/>
      </c>
    </row>
    <row r="315" spans="2:33">
      <c r="B315" s="111" t="str">
        <f>IF(AND(Stock[[#This Row],[SỐ LƯỢNG MUA]]&gt;0,Stock[[#This Row],[SỐ LƯỢNG CÒN LẠI
(auto-fill)]]=0),"BÁN",
IF(AND(Stock[[#This Row],[SỐ LƯỢNG MUA]]&gt;0,Stock[[#This Row],[SỐ LƯỢNG CÒN LẠI
(auto-fill)]]&gt;0),"NẮM GIỮ",""))</f>
        <v/>
      </c>
      <c r="C315" s="110">
        <f t="shared" si="4"/>
        <v>302</v>
      </c>
      <c r="D315" s="77"/>
      <c r="E315" s="78"/>
      <c r="F315" s="170"/>
      <c r="G315" s="83"/>
      <c r="H315" s="84"/>
      <c r="I315" s="114" t="str">
        <f>IF(Stock[[#This Row],[SỐ LƯỢNG MUA]]&gt;0,Stock[[#This Row],[GIÁ MUA]]*Stock[[#This Row],[SỐ LƯỢNG MUA]]*$D$11,"")</f>
        <v/>
      </c>
      <c r="J315" s="87"/>
      <c r="K315" s="88"/>
      <c r="L315" s="116" t="str">
        <f>IF(Stock[[#This Row],[SỐ LƯỢNG MUA]]&gt;0,Stock[[#This Row],[GIÁ MUA]]*(1+Stock[[#This Row],[% TĂNG KỲ VỌNG_1]]),"")</f>
        <v/>
      </c>
      <c r="M315" s="89"/>
      <c r="N315" s="116" t="str">
        <f>IF(Stock[[#This Row],[SỐ LƯỢNG MUA]]&gt;0,Stock[[#This Row],[GIÁ MUA]]*(1+Stock[[#This Row],[% TĂNG KỲ VỌNG_2]]),"")</f>
        <v/>
      </c>
      <c r="O315" s="89"/>
      <c r="P315" s="116" t="str">
        <f>IF(Stock[[#This Row],[SỐ LƯỢNG MUA]]&gt;0,Stock[[#This Row],[GIÁ MUA]]*(1+Stock[[#This Row],[% GIẢM ĐỂ CẮT LỖ]]),"")</f>
        <v/>
      </c>
      <c r="Q315" s="104"/>
      <c r="R315" s="117" t="str">
        <f>IF(Stock[[#This Row],[CỔ TỨC TIỀN MẶT]]&gt;0,Stock[[#This Row],[CỔ TỨC TIỀN MẶT]]/(Stock[[#This Row],[GIÁ MUA]]*Stock[[#This Row],[SỐ LƯỢNG MUA]]),"")</f>
        <v/>
      </c>
      <c r="S315" s="104"/>
      <c r="T315" s="77"/>
      <c r="U315" s="95"/>
      <c r="V315" s="96"/>
      <c r="W315" s="125" t="str">
        <f>IF(Stock[[#This Row],[SỐ LƯỢNG BÁN]]&gt;0,Stock[[#This Row],[GIÁ BÁN]]*Stock[[#This Row],[SỐ LƯỢNG BÁN]]*$D$11+Stock[[#This Row],[GIÁ BÁN]]*Stock[[#This Row],[SỐ LƯỢNG BÁN]]*$D$12,"")</f>
        <v/>
      </c>
      <c r="X315" s="126">
        <f>Stock[[#This Row],[SỐ LƯỢNG MUA]]+Stock[[#This Row],[CỔ TỨC BẰNG CỔ PHIẾU]]-Stock[[#This Row],[SỐ LƯỢNG BÁN]]</f>
        <v>0</v>
      </c>
      <c r="Y3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5" s="120">
        <f ca="1">IF(Stock[[#This Row],[NGÀY BÁN]]&gt;0,Stock[[#This Row],[NGÀY BÁN]]-Stock[[#This Row],[NGÀY MUA]]+1,IF(Stock[[#This Row],[NGÀY MUA]]=0,0,TODAY()-Stock[[#This Row],[NGÀY MUA]]+1))</f>
        <v>0</v>
      </c>
      <c r="AA315" s="121" t="str">
        <f>IFERROR(Stock[[#This Row],[CỔ TỨC TIỀN MẶT]]+Stock[[#This Row],[LÃI/(LỖ) TỪ BÁN CK
(auto-fill)]],"")</f>
        <v/>
      </c>
      <c r="AB3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5" s="90"/>
      <c r="AE315" s="146" t="str">
        <f>IF(Stock[[#This Row],[TRẠNG THÁI
(auto-fill)]]="NẮM GIỮ",Stock[[#This Row],[GIÁ THỊ TRƯỜNG]]-Stock[[#This Row],[GIÁ MUA]],"")</f>
        <v/>
      </c>
      <c r="AF315" s="151" t="str">
        <f>IFERROR(Stock[[#This Row],[TĂNG/
(GIẢM )]]/Stock[[#This Row],[GIÁ MUA]],"")</f>
        <v/>
      </c>
      <c r="AG315" s="128" t="str">
        <f>IF(Stock[[#This Row],[GIÁ THỊ TRƯỜNG]]&gt;0,Stock[[#This Row],[GIÁ THỊ TRƯỜNG]]*Stock[[#This Row],[SỐ LƯỢNG CÒN LẠI
(auto-fill)]],"")</f>
        <v/>
      </c>
    </row>
    <row r="316" spans="2:33">
      <c r="B316" s="111" t="str">
        <f>IF(AND(Stock[[#This Row],[SỐ LƯỢNG MUA]]&gt;0,Stock[[#This Row],[SỐ LƯỢNG CÒN LẠI
(auto-fill)]]=0),"BÁN",
IF(AND(Stock[[#This Row],[SỐ LƯỢNG MUA]]&gt;0,Stock[[#This Row],[SỐ LƯỢNG CÒN LẠI
(auto-fill)]]&gt;0),"NẮM GIỮ",""))</f>
        <v/>
      </c>
      <c r="C316" s="110">
        <f t="shared" si="4"/>
        <v>303</v>
      </c>
      <c r="D316" s="77"/>
      <c r="E316" s="78"/>
      <c r="F316" s="170"/>
      <c r="G316" s="83"/>
      <c r="H316" s="84"/>
      <c r="I316" s="114" t="str">
        <f>IF(Stock[[#This Row],[SỐ LƯỢNG MUA]]&gt;0,Stock[[#This Row],[GIÁ MUA]]*Stock[[#This Row],[SỐ LƯỢNG MUA]]*$D$11,"")</f>
        <v/>
      </c>
      <c r="J316" s="87"/>
      <c r="K316" s="88"/>
      <c r="L316" s="116" t="str">
        <f>IF(Stock[[#This Row],[SỐ LƯỢNG MUA]]&gt;0,Stock[[#This Row],[GIÁ MUA]]*(1+Stock[[#This Row],[% TĂNG KỲ VỌNG_1]]),"")</f>
        <v/>
      </c>
      <c r="M316" s="89"/>
      <c r="N316" s="116" t="str">
        <f>IF(Stock[[#This Row],[SỐ LƯỢNG MUA]]&gt;0,Stock[[#This Row],[GIÁ MUA]]*(1+Stock[[#This Row],[% TĂNG KỲ VỌNG_2]]),"")</f>
        <v/>
      </c>
      <c r="O316" s="89"/>
      <c r="P316" s="116" t="str">
        <f>IF(Stock[[#This Row],[SỐ LƯỢNG MUA]]&gt;0,Stock[[#This Row],[GIÁ MUA]]*(1+Stock[[#This Row],[% GIẢM ĐỂ CẮT LỖ]]),"")</f>
        <v/>
      </c>
      <c r="Q316" s="104"/>
      <c r="R316" s="117" t="str">
        <f>IF(Stock[[#This Row],[CỔ TỨC TIỀN MẶT]]&gt;0,Stock[[#This Row],[CỔ TỨC TIỀN MẶT]]/(Stock[[#This Row],[GIÁ MUA]]*Stock[[#This Row],[SỐ LƯỢNG MUA]]),"")</f>
        <v/>
      </c>
      <c r="S316" s="104"/>
      <c r="T316" s="77"/>
      <c r="U316" s="95"/>
      <c r="V316" s="96"/>
      <c r="W316" s="125" t="str">
        <f>IF(Stock[[#This Row],[SỐ LƯỢNG BÁN]]&gt;0,Stock[[#This Row],[GIÁ BÁN]]*Stock[[#This Row],[SỐ LƯỢNG BÁN]]*$D$11+Stock[[#This Row],[GIÁ BÁN]]*Stock[[#This Row],[SỐ LƯỢNG BÁN]]*$D$12,"")</f>
        <v/>
      </c>
      <c r="X316" s="126">
        <f>Stock[[#This Row],[SỐ LƯỢNG MUA]]+Stock[[#This Row],[CỔ TỨC BẰNG CỔ PHIẾU]]-Stock[[#This Row],[SỐ LƯỢNG BÁN]]</f>
        <v>0</v>
      </c>
      <c r="Y3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6" s="120">
        <f ca="1">IF(Stock[[#This Row],[NGÀY BÁN]]&gt;0,Stock[[#This Row],[NGÀY BÁN]]-Stock[[#This Row],[NGÀY MUA]]+1,IF(Stock[[#This Row],[NGÀY MUA]]=0,0,TODAY()-Stock[[#This Row],[NGÀY MUA]]+1))</f>
        <v>0</v>
      </c>
      <c r="AA316" s="121" t="str">
        <f>IFERROR(Stock[[#This Row],[CỔ TỨC TIỀN MẶT]]+Stock[[#This Row],[LÃI/(LỖ) TỪ BÁN CK
(auto-fill)]],"")</f>
        <v/>
      </c>
      <c r="AB3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6" s="90"/>
      <c r="AE316" s="146" t="str">
        <f>IF(Stock[[#This Row],[TRẠNG THÁI
(auto-fill)]]="NẮM GIỮ",Stock[[#This Row],[GIÁ THỊ TRƯỜNG]]-Stock[[#This Row],[GIÁ MUA]],"")</f>
        <v/>
      </c>
      <c r="AF316" s="151" t="str">
        <f>IFERROR(Stock[[#This Row],[TĂNG/
(GIẢM )]]/Stock[[#This Row],[GIÁ MUA]],"")</f>
        <v/>
      </c>
      <c r="AG316" s="128" t="str">
        <f>IF(Stock[[#This Row],[GIÁ THỊ TRƯỜNG]]&gt;0,Stock[[#This Row],[GIÁ THỊ TRƯỜNG]]*Stock[[#This Row],[SỐ LƯỢNG CÒN LẠI
(auto-fill)]],"")</f>
        <v/>
      </c>
    </row>
    <row r="317" spans="2:33">
      <c r="B317" s="111" t="str">
        <f>IF(AND(Stock[[#This Row],[SỐ LƯỢNG MUA]]&gt;0,Stock[[#This Row],[SỐ LƯỢNG CÒN LẠI
(auto-fill)]]=0),"BÁN",
IF(AND(Stock[[#This Row],[SỐ LƯỢNG MUA]]&gt;0,Stock[[#This Row],[SỐ LƯỢNG CÒN LẠI
(auto-fill)]]&gt;0),"NẮM GIỮ",""))</f>
        <v/>
      </c>
      <c r="C317" s="110">
        <f t="shared" si="4"/>
        <v>304</v>
      </c>
      <c r="D317" s="77"/>
      <c r="E317" s="78"/>
      <c r="F317" s="170"/>
      <c r="G317" s="83"/>
      <c r="H317" s="84"/>
      <c r="I317" s="114" t="str">
        <f>IF(Stock[[#This Row],[SỐ LƯỢNG MUA]]&gt;0,Stock[[#This Row],[GIÁ MUA]]*Stock[[#This Row],[SỐ LƯỢNG MUA]]*$D$11,"")</f>
        <v/>
      </c>
      <c r="J317" s="87"/>
      <c r="K317" s="88"/>
      <c r="L317" s="116" t="str">
        <f>IF(Stock[[#This Row],[SỐ LƯỢNG MUA]]&gt;0,Stock[[#This Row],[GIÁ MUA]]*(1+Stock[[#This Row],[% TĂNG KỲ VỌNG_1]]),"")</f>
        <v/>
      </c>
      <c r="M317" s="89"/>
      <c r="N317" s="116" t="str">
        <f>IF(Stock[[#This Row],[SỐ LƯỢNG MUA]]&gt;0,Stock[[#This Row],[GIÁ MUA]]*(1+Stock[[#This Row],[% TĂNG KỲ VỌNG_2]]),"")</f>
        <v/>
      </c>
      <c r="O317" s="89"/>
      <c r="P317" s="116" t="str">
        <f>IF(Stock[[#This Row],[SỐ LƯỢNG MUA]]&gt;0,Stock[[#This Row],[GIÁ MUA]]*(1+Stock[[#This Row],[% GIẢM ĐỂ CẮT LỖ]]),"")</f>
        <v/>
      </c>
      <c r="Q317" s="104"/>
      <c r="R317" s="117" t="str">
        <f>IF(Stock[[#This Row],[CỔ TỨC TIỀN MẶT]]&gt;0,Stock[[#This Row],[CỔ TỨC TIỀN MẶT]]/(Stock[[#This Row],[GIÁ MUA]]*Stock[[#This Row],[SỐ LƯỢNG MUA]]),"")</f>
        <v/>
      </c>
      <c r="S317" s="104"/>
      <c r="T317" s="77"/>
      <c r="U317" s="95"/>
      <c r="V317" s="96"/>
      <c r="W317" s="125" t="str">
        <f>IF(Stock[[#This Row],[SỐ LƯỢNG BÁN]]&gt;0,Stock[[#This Row],[GIÁ BÁN]]*Stock[[#This Row],[SỐ LƯỢNG BÁN]]*$D$11+Stock[[#This Row],[GIÁ BÁN]]*Stock[[#This Row],[SỐ LƯỢNG BÁN]]*$D$12,"")</f>
        <v/>
      </c>
      <c r="X317" s="126">
        <f>Stock[[#This Row],[SỐ LƯỢNG MUA]]+Stock[[#This Row],[CỔ TỨC BẰNG CỔ PHIẾU]]-Stock[[#This Row],[SỐ LƯỢNG BÁN]]</f>
        <v>0</v>
      </c>
      <c r="Y3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7" s="120">
        <f ca="1">IF(Stock[[#This Row],[NGÀY BÁN]]&gt;0,Stock[[#This Row],[NGÀY BÁN]]-Stock[[#This Row],[NGÀY MUA]]+1,IF(Stock[[#This Row],[NGÀY MUA]]=0,0,TODAY()-Stock[[#This Row],[NGÀY MUA]]+1))</f>
        <v>0</v>
      </c>
      <c r="AA317" s="121" t="str">
        <f>IFERROR(Stock[[#This Row],[CỔ TỨC TIỀN MẶT]]+Stock[[#This Row],[LÃI/(LỖ) TỪ BÁN CK
(auto-fill)]],"")</f>
        <v/>
      </c>
      <c r="AB3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7" s="90"/>
      <c r="AE317" s="146" t="str">
        <f>IF(Stock[[#This Row],[TRẠNG THÁI
(auto-fill)]]="NẮM GIỮ",Stock[[#This Row],[GIÁ THỊ TRƯỜNG]]-Stock[[#This Row],[GIÁ MUA]],"")</f>
        <v/>
      </c>
      <c r="AF317" s="151" t="str">
        <f>IFERROR(Stock[[#This Row],[TĂNG/
(GIẢM )]]/Stock[[#This Row],[GIÁ MUA]],"")</f>
        <v/>
      </c>
      <c r="AG317" s="128" t="str">
        <f>IF(Stock[[#This Row],[GIÁ THỊ TRƯỜNG]]&gt;0,Stock[[#This Row],[GIÁ THỊ TRƯỜNG]]*Stock[[#This Row],[SỐ LƯỢNG CÒN LẠI
(auto-fill)]],"")</f>
        <v/>
      </c>
    </row>
    <row r="318" spans="2:33">
      <c r="B318" s="111" t="str">
        <f>IF(AND(Stock[[#This Row],[SỐ LƯỢNG MUA]]&gt;0,Stock[[#This Row],[SỐ LƯỢNG CÒN LẠI
(auto-fill)]]=0),"BÁN",
IF(AND(Stock[[#This Row],[SỐ LƯỢNG MUA]]&gt;0,Stock[[#This Row],[SỐ LƯỢNG CÒN LẠI
(auto-fill)]]&gt;0),"NẮM GIỮ",""))</f>
        <v/>
      </c>
      <c r="C318" s="110">
        <f t="shared" si="4"/>
        <v>305</v>
      </c>
      <c r="D318" s="77"/>
      <c r="E318" s="78"/>
      <c r="F318" s="170"/>
      <c r="G318" s="83"/>
      <c r="H318" s="84"/>
      <c r="I318" s="114" t="str">
        <f>IF(Stock[[#This Row],[SỐ LƯỢNG MUA]]&gt;0,Stock[[#This Row],[GIÁ MUA]]*Stock[[#This Row],[SỐ LƯỢNG MUA]]*$D$11,"")</f>
        <v/>
      </c>
      <c r="J318" s="87"/>
      <c r="K318" s="88"/>
      <c r="L318" s="116" t="str">
        <f>IF(Stock[[#This Row],[SỐ LƯỢNG MUA]]&gt;0,Stock[[#This Row],[GIÁ MUA]]*(1+Stock[[#This Row],[% TĂNG KỲ VỌNG_1]]),"")</f>
        <v/>
      </c>
      <c r="M318" s="89"/>
      <c r="N318" s="116" t="str">
        <f>IF(Stock[[#This Row],[SỐ LƯỢNG MUA]]&gt;0,Stock[[#This Row],[GIÁ MUA]]*(1+Stock[[#This Row],[% TĂNG KỲ VỌNG_2]]),"")</f>
        <v/>
      </c>
      <c r="O318" s="89"/>
      <c r="P318" s="116" t="str">
        <f>IF(Stock[[#This Row],[SỐ LƯỢNG MUA]]&gt;0,Stock[[#This Row],[GIÁ MUA]]*(1+Stock[[#This Row],[% GIẢM ĐỂ CẮT LỖ]]),"")</f>
        <v/>
      </c>
      <c r="Q318" s="104"/>
      <c r="R318" s="117" t="str">
        <f>IF(Stock[[#This Row],[CỔ TỨC TIỀN MẶT]]&gt;0,Stock[[#This Row],[CỔ TỨC TIỀN MẶT]]/(Stock[[#This Row],[GIÁ MUA]]*Stock[[#This Row],[SỐ LƯỢNG MUA]]),"")</f>
        <v/>
      </c>
      <c r="S318" s="104"/>
      <c r="T318" s="77"/>
      <c r="U318" s="95"/>
      <c r="V318" s="96"/>
      <c r="W318" s="125" t="str">
        <f>IF(Stock[[#This Row],[SỐ LƯỢNG BÁN]]&gt;0,Stock[[#This Row],[GIÁ BÁN]]*Stock[[#This Row],[SỐ LƯỢNG BÁN]]*$D$11+Stock[[#This Row],[GIÁ BÁN]]*Stock[[#This Row],[SỐ LƯỢNG BÁN]]*$D$12,"")</f>
        <v/>
      </c>
      <c r="X318" s="126">
        <f>Stock[[#This Row],[SỐ LƯỢNG MUA]]+Stock[[#This Row],[CỔ TỨC BẰNG CỔ PHIẾU]]-Stock[[#This Row],[SỐ LƯỢNG BÁN]]</f>
        <v>0</v>
      </c>
      <c r="Y3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8" s="120">
        <f ca="1">IF(Stock[[#This Row],[NGÀY BÁN]]&gt;0,Stock[[#This Row],[NGÀY BÁN]]-Stock[[#This Row],[NGÀY MUA]]+1,IF(Stock[[#This Row],[NGÀY MUA]]=0,0,TODAY()-Stock[[#This Row],[NGÀY MUA]]+1))</f>
        <v>0</v>
      </c>
      <c r="AA318" s="121" t="str">
        <f>IFERROR(Stock[[#This Row],[CỔ TỨC TIỀN MẶT]]+Stock[[#This Row],[LÃI/(LỖ) TỪ BÁN CK
(auto-fill)]],"")</f>
        <v/>
      </c>
      <c r="AB3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8" s="90"/>
      <c r="AE318" s="146" t="str">
        <f>IF(Stock[[#This Row],[TRẠNG THÁI
(auto-fill)]]="NẮM GIỮ",Stock[[#This Row],[GIÁ THỊ TRƯỜNG]]-Stock[[#This Row],[GIÁ MUA]],"")</f>
        <v/>
      </c>
      <c r="AF318" s="151" t="str">
        <f>IFERROR(Stock[[#This Row],[TĂNG/
(GIẢM )]]/Stock[[#This Row],[GIÁ MUA]],"")</f>
        <v/>
      </c>
      <c r="AG318" s="128" t="str">
        <f>IF(Stock[[#This Row],[GIÁ THỊ TRƯỜNG]]&gt;0,Stock[[#This Row],[GIÁ THỊ TRƯỜNG]]*Stock[[#This Row],[SỐ LƯỢNG CÒN LẠI
(auto-fill)]],"")</f>
        <v/>
      </c>
    </row>
    <row r="319" spans="2:33">
      <c r="B319" s="111" t="str">
        <f>IF(AND(Stock[[#This Row],[SỐ LƯỢNG MUA]]&gt;0,Stock[[#This Row],[SỐ LƯỢNG CÒN LẠI
(auto-fill)]]=0),"BÁN",
IF(AND(Stock[[#This Row],[SỐ LƯỢNG MUA]]&gt;0,Stock[[#This Row],[SỐ LƯỢNG CÒN LẠI
(auto-fill)]]&gt;0),"NẮM GIỮ",""))</f>
        <v/>
      </c>
      <c r="C319" s="110">
        <f t="shared" si="4"/>
        <v>306</v>
      </c>
      <c r="D319" s="77"/>
      <c r="E319" s="78"/>
      <c r="F319" s="170"/>
      <c r="G319" s="83"/>
      <c r="H319" s="84"/>
      <c r="I319" s="114" t="str">
        <f>IF(Stock[[#This Row],[SỐ LƯỢNG MUA]]&gt;0,Stock[[#This Row],[GIÁ MUA]]*Stock[[#This Row],[SỐ LƯỢNG MUA]]*$D$11,"")</f>
        <v/>
      </c>
      <c r="J319" s="87"/>
      <c r="K319" s="88"/>
      <c r="L319" s="116" t="str">
        <f>IF(Stock[[#This Row],[SỐ LƯỢNG MUA]]&gt;0,Stock[[#This Row],[GIÁ MUA]]*(1+Stock[[#This Row],[% TĂNG KỲ VỌNG_1]]),"")</f>
        <v/>
      </c>
      <c r="M319" s="89"/>
      <c r="N319" s="116" t="str">
        <f>IF(Stock[[#This Row],[SỐ LƯỢNG MUA]]&gt;0,Stock[[#This Row],[GIÁ MUA]]*(1+Stock[[#This Row],[% TĂNG KỲ VỌNG_2]]),"")</f>
        <v/>
      </c>
      <c r="O319" s="89"/>
      <c r="P319" s="116" t="str">
        <f>IF(Stock[[#This Row],[SỐ LƯỢNG MUA]]&gt;0,Stock[[#This Row],[GIÁ MUA]]*(1+Stock[[#This Row],[% GIẢM ĐỂ CẮT LỖ]]),"")</f>
        <v/>
      </c>
      <c r="Q319" s="104"/>
      <c r="R319" s="117" t="str">
        <f>IF(Stock[[#This Row],[CỔ TỨC TIỀN MẶT]]&gt;0,Stock[[#This Row],[CỔ TỨC TIỀN MẶT]]/(Stock[[#This Row],[GIÁ MUA]]*Stock[[#This Row],[SỐ LƯỢNG MUA]]),"")</f>
        <v/>
      </c>
      <c r="S319" s="104"/>
      <c r="T319" s="77"/>
      <c r="U319" s="95"/>
      <c r="V319" s="96"/>
      <c r="W319" s="125" t="str">
        <f>IF(Stock[[#This Row],[SỐ LƯỢNG BÁN]]&gt;0,Stock[[#This Row],[GIÁ BÁN]]*Stock[[#This Row],[SỐ LƯỢNG BÁN]]*$D$11+Stock[[#This Row],[GIÁ BÁN]]*Stock[[#This Row],[SỐ LƯỢNG BÁN]]*$D$12,"")</f>
        <v/>
      </c>
      <c r="X319" s="126">
        <f>Stock[[#This Row],[SỐ LƯỢNG MUA]]+Stock[[#This Row],[CỔ TỨC BẰNG CỔ PHIẾU]]-Stock[[#This Row],[SỐ LƯỢNG BÁN]]</f>
        <v>0</v>
      </c>
      <c r="Y3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9" s="120">
        <f ca="1">IF(Stock[[#This Row],[NGÀY BÁN]]&gt;0,Stock[[#This Row],[NGÀY BÁN]]-Stock[[#This Row],[NGÀY MUA]]+1,IF(Stock[[#This Row],[NGÀY MUA]]=0,0,TODAY()-Stock[[#This Row],[NGÀY MUA]]+1))</f>
        <v>0</v>
      </c>
      <c r="AA319" s="121" t="str">
        <f>IFERROR(Stock[[#This Row],[CỔ TỨC TIỀN MẶT]]+Stock[[#This Row],[LÃI/(LỖ) TỪ BÁN CK
(auto-fill)]],"")</f>
        <v/>
      </c>
      <c r="AB3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9" s="90"/>
      <c r="AE319" s="146" t="str">
        <f>IF(Stock[[#This Row],[TRẠNG THÁI
(auto-fill)]]="NẮM GIỮ",Stock[[#This Row],[GIÁ THỊ TRƯỜNG]]-Stock[[#This Row],[GIÁ MUA]],"")</f>
        <v/>
      </c>
      <c r="AF319" s="151" t="str">
        <f>IFERROR(Stock[[#This Row],[TĂNG/
(GIẢM )]]/Stock[[#This Row],[GIÁ MUA]],"")</f>
        <v/>
      </c>
      <c r="AG319" s="128" t="str">
        <f>IF(Stock[[#This Row],[GIÁ THỊ TRƯỜNG]]&gt;0,Stock[[#This Row],[GIÁ THỊ TRƯỜNG]]*Stock[[#This Row],[SỐ LƯỢNG CÒN LẠI
(auto-fill)]],"")</f>
        <v/>
      </c>
    </row>
    <row r="320" spans="2:33">
      <c r="B320" s="111" t="str">
        <f>IF(AND(Stock[[#This Row],[SỐ LƯỢNG MUA]]&gt;0,Stock[[#This Row],[SỐ LƯỢNG CÒN LẠI
(auto-fill)]]=0),"BÁN",
IF(AND(Stock[[#This Row],[SỐ LƯỢNG MUA]]&gt;0,Stock[[#This Row],[SỐ LƯỢNG CÒN LẠI
(auto-fill)]]&gt;0),"NẮM GIỮ",""))</f>
        <v/>
      </c>
      <c r="C320" s="110">
        <f t="shared" si="4"/>
        <v>307</v>
      </c>
      <c r="D320" s="77"/>
      <c r="E320" s="78"/>
      <c r="F320" s="170"/>
      <c r="G320" s="83"/>
      <c r="H320" s="84"/>
      <c r="I320" s="114" t="str">
        <f>IF(Stock[[#This Row],[SỐ LƯỢNG MUA]]&gt;0,Stock[[#This Row],[GIÁ MUA]]*Stock[[#This Row],[SỐ LƯỢNG MUA]]*$D$11,"")</f>
        <v/>
      </c>
      <c r="J320" s="87"/>
      <c r="K320" s="88"/>
      <c r="L320" s="116" t="str">
        <f>IF(Stock[[#This Row],[SỐ LƯỢNG MUA]]&gt;0,Stock[[#This Row],[GIÁ MUA]]*(1+Stock[[#This Row],[% TĂNG KỲ VỌNG_1]]),"")</f>
        <v/>
      </c>
      <c r="M320" s="89"/>
      <c r="N320" s="116" t="str">
        <f>IF(Stock[[#This Row],[SỐ LƯỢNG MUA]]&gt;0,Stock[[#This Row],[GIÁ MUA]]*(1+Stock[[#This Row],[% TĂNG KỲ VỌNG_2]]),"")</f>
        <v/>
      </c>
      <c r="O320" s="89"/>
      <c r="P320" s="116" t="str">
        <f>IF(Stock[[#This Row],[SỐ LƯỢNG MUA]]&gt;0,Stock[[#This Row],[GIÁ MUA]]*(1+Stock[[#This Row],[% GIẢM ĐỂ CẮT LỖ]]),"")</f>
        <v/>
      </c>
      <c r="Q320" s="104"/>
      <c r="R320" s="117" t="str">
        <f>IF(Stock[[#This Row],[CỔ TỨC TIỀN MẶT]]&gt;0,Stock[[#This Row],[CỔ TỨC TIỀN MẶT]]/(Stock[[#This Row],[GIÁ MUA]]*Stock[[#This Row],[SỐ LƯỢNG MUA]]),"")</f>
        <v/>
      </c>
      <c r="S320" s="104"/>
      <c r="T320" s="77"/>
      <c r="U320" s="95"/>
      <c r="V320" s="96"/>
      <c r="W320" s="125" t="str">
        <f>IF(Stock[[#This Row],[SỐ LƯỢNG BÁN]]&gt;0,Stock[[#This Row],[GIÁ BÁN]]*Stock[[#This Row],[SỐ LƯỢNG BÁN]]*$D$11+Stock[[#This Row],[GIÁ BÁN]]*Stock[[#This Row],[SỐ LƯỢNG BÁN]]*$D$12,"")</f>
        <v/>
      </c>
      <c r="X320" s="126">
        <f>Stock[[#This Row],[SỐ LƯỢNG MUA]]+Stock[[#This Row],[CỔ TỨC BẰNG CỔ PHIẾU]]-Stock[[#This Row],[SỐ LƯỢNG BÁN]]</f>
        <v>0</v>
      </c>
      <c r="Y3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0" s="120">
        <f ca="1">IF(Stock[[#This Row],[NGÀY BÁN]]&gt;0,Stock[[#This Row],[NGÀY BÁN]]-Stock[[#This Row],[NGÀY MUA]]+1,IF(Stock[[#This Row],[NGÀY MUA]]=0,0,TODAY()-Stock[[#This Row],[NGÀY MUA]]+1))</f>
        <v>0</v>
      </c>
      <c r="AA320" s="121" t="str">
        <f>IFERROR(Stock[[#This Row],[CỔ TỨC TIỀN MẶT]]+Stock[[#This Row],[LÃI/(LỖ) TỪ BÁN CK
(auto-fill)]],"")</f>
        <v/>
      </c>
      <c r="AB3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0" s="90"/>
      <c r="AE320" s="146" t="str">
        <f>IF(Stock[[#This Row],[TRẠNG THÁI
(auto-fill)]]="NẮM GIỮ",Stock[[#This Row],[GIÁ THỊ TRƯỜNG]]-Stock[[#This Row],[GIÁ MUA]],"")</f>
        <v/>
      </c>
      <c r="AF320" s="151" t="str">
        <f>IFERROR(Stock[[#This Row],[TĂNG/
(GIẢM )]]/Stock[[#This Row],[GIÁ MUA]],"")</f>
        <v/>
      </c>
      <c r="AG320" s="128" t="str">
        <f>IF(Stock[[#This Row],[GIÁ THỊ TRƯỜNG]]&gt;0,Stock[[#This Row],[GIÁ THỊ TRƯỜNG]]*Stock[[#This Row],[SỐ LƯỢNG CÒN LẠI
(auto-fill)]],"")</f>
        <v/>
      </c>
    </row>
    <row r="321" spans="2:33">
      <c r="B321" s="111" t="str">
        <f>IF(AND(Stock[[#This Row],[SỐ LƯỢNG MUA]]&gt;0,Stock[[#This Row],[SỐ LƯỢNG CÒN LẠI
(auto-fill)]]=0),"BÁN",
IF(AND(Stock[[#This Row],[SỐ LƯỢNG MUA]]&gt;0,Stock[[#This Row],[SỐ LƯỢNG CÒN LẠI
(auto-fill)]]&gt;0),"NẮM GIỮ",""))</f>
        <v/>
      </c>
      <c r="C321" s="110">
        <f t="shared" si="4"/>
        <v>308</v>
      </c>
      <c r="D321" s="77"/>
      <c r="E321" s="78"/>
      <c r="F321" s="170"/>
      <c r="G321" s="83"/>
      <c r="H321" s="84"/>
      <c r="I321" s="114" t="str">
        <f>IF(Stock[[#This Row],[SỐ LƯỢNG MUA]]&gt;0,Stock[[#This Row],[GIÁ MUA]]*Stock[[#This Row],[SỐ LƯỢNG MUA]]*$D$11,"")</f>
        <v/>
      </c>
      <c r="J321" s="87"/>
      <c r="K321" s="88"/>
      <c r="L321" s="116" t="str">
        <f>IF(Stock[[#This Row],[SỐ LƯỢNG MUA]]&gt;0,Stock[[#This Row],[GIÁ MUA]]*(1+Stock[[#This Row],[% TĂNG KỲ VỌNG_1]]),"")</f>
        <v/>
      </c>
      <c r="M321" s="89"/>
      <c r="N321" s="116" t="str">
        <f>IF(Stock[[#This Row],[SỐ LƯỢNG MUA]]&gt;0,Stock[[#This Row],[GIÁ MUA]]*(1+Stock[[#This Row],[% TĂNG KỲ VỌNG_2]]),"")</f>
        <v/>
      </c>
      <c r="O321" s="89"/>
      <c r="P321" s="116" t="str">
        <f>IF(Stock[[#This Row],[SỐ LƯỢNG MUA]]&gt;0,Stock[[#This Row],[GIÁ MUA]]*(1+Stock[[#This Row],[% GIẢM ĐỂ CẮT LỖ]]),"")</f>
        <v/>
      </c>
      <c r="Q321" s="104"/>
      <c r="R321" s="117" t="str">
        <f>IF(Stock[[#This Row],[CỔ TỨC TIỀN MẶT]]&gt;0,Stock[[#This Row],[CỔ TỨC TIỀN MẶT]]/(Stock[[#This Row],[GIÁ MUA]]*Stock[[#This Row],[SỐ LƯỢNG MUA]]),"")</f>
        <v/>
      </c>
      <c r="S321" s="104"/>
      <c r="T321" s="77"/>
      <c r="U321" s="95"/>
      <c r="V321" s="96"/>
      <c r="W321" s="125" t="str">
        <f>IF(Stock[[#This Row],[SỐ LƯỢNG BÁN]]&gt;0,Stock[[#This Row],[GIÁ BÁN]]*Stock[[#This Row],[SỐ LƯỢNG BÁN]]*$D$11+Stock[[#This Row],[GIÁ BÁN]]*Stock[[#This Row],[SỐ LƯỢNG BÁN]]*$D$12,"")</f>
        <v/>
      </c>
      <c r="X321" s="126">
        <f>Stock[[#This Row],[SỐ LƯỢNG MUA]]+Stock[[#This Row],[CỔ TỨC BẰNG CỔ PHIẾU]]-Stock[[#This Row],[SỐ LƯỢNG BÁN]]</f>
        <v>0</v>
      </c>
      <c r="Y3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1" s="120">
        <f ca="1">IF(Stock[[#This Row],[NGÀY BÁN]]&gt;0,Stock[[#This Row],[NGÀY BÁN]]-Stock[[#This Row],[NGÀY MUA]]+1,IF(Stock[[#This Row],[NGÀY MUA]]=0,0,TODAY()-Stock[[#This Row],[NGÀY MUA]]+1))</f>
        <v>0</v>
      </c>
      <c r="AA321" s="121" t="str">
        <f>IFERROR(Stock[[#This Row],[CỔ TỨC TIỀN MẶT]]+Stock[[#This Row],[LÃI/(LỖ) TỪ BÁN CK
(auto-fill)]],"")</f>
        <v/>
      </c>
      <c r="AB3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1" s="90"/>
      <c r="AE321" s="146" t="str">
        <f>IF(Stock[[#This Row],[TRẠNG THÁI
(auto-fill)]]="NẮM GIỮ",Stock[[#This Row],[GIÁ THỊ TRƯỜNG]]-Stock[[#This Row],[GIÁ MUA]],"")</f>
        <v/>
      </c>
      <c r="AF321" s="151" t="str">
        <f>IFERROR(Stock[[#This Row],[TĂNG/
(GIẢM )]]/Stock[[#This Row],[GIÁ MUA]],"")</f>
        <v/>
      </c>
      <c r="AG321" s="128" t="str">
        <f>IF(Stock[[#This Row],[GIÁ THỊ TRƯỜNG]]&gt;0,Stock[[#This Row],[GIÁ THỊ TRƯỜNG]]*Stock[[#This Row],[SỐ LƯỢNG CÒN LẠI
(auto-fill)]],"")</f>
        <v/>
      </c>
    </row>
    <row r="322" spans="2:33">
      <c r="B322" s="111" t="str">
        <f>IF(AND(Stock[[#This Row],[SỐ LƯỢNG MUA]]&gt;0,Stock[[#This Row],[SỐ LƯỢNG CÒN LẠI
(auto-fill)]]=0),"BÁN",
IF(AND(Stock[[#This Row],[SỐ LƯỢNG MUA]]&gt;0,Stock[[#This Row],[SỐ LƯỢNG CÒN LẠI
(auto-fill)]]&gt;0),"NẮM GIỮ",""))</f>
        <v/>
      </c>
      <c r="C322" s="110">
        <f t="shared" si="4"/>
        <v>309</v>
      </c>
      <c r="D322" s="77"/>
      <c r="E322" s="78"/>
      <c r="F322" s="170"/>
      <c r="G322" s="83"/>
      <c r="H322" s="84"/>
      <c r="I322" s="114" t="str">
        <f>IF(Stock[[#This Row],[SỐ LƯỢNG MUA]]&gt;0,Stock[[#This Row],[GIÁ MUA]]*Stock[[#This Row],[SỐ LƯỢNG MUA]]*$D$11,"")</f>
        <v/>
      </c>
      <c r="J322" s="87"/>
      <c r="K322" s="88"/>
      <c r="L322" s="116" t="str">
        <f>IF(Stock[[#This Row],[SỐ LƯỢNG MUA]]&gt;0,Stock[[#This Row],[GIÁ MUA]]*(1+Stock[[#This Row],[% TĂNG KỲ VỌNG_1]]),"")</f>
        <v/>
      </c>
      <c r="M322" s="89"/>
      <c r="N322" s="116" t="str">
        <f>IF(Stock[[#This Row],[SỐ LƯỢNG MUA]]&gt;0,Stock[[#This Row],[GIÁ MUA]]*(1+Stock[[#This Row],[% TĂNG KỲ VỌNG_2]]),"")</f>
        <v/>
      </c>
      <c r="O322" s="89"/>
      <c r="P322" s="116" t="str">
        <f>IF(Stock[[#This Row],[SỐ LƯỢNG MUA]]&gt;0,Stock[[#This Row],[GIÁ MUA]]*(1+Stock[[#This Row],[% GIẢM ĐỂ CẮT LỖ]]),"")</f>
        <v/>
      </c>
      <c r="Q322" s="104"/>
      <c r="R322" s="117" t="str">
        <f>IF(Stock[[#This Row],[CỔ TỨC TIỀN MẶT]]&gt;0,Stock[[#This Row],[CỔ TỨC TIỀN MẶT]]/(Stock[[#This Row],[GIÁ MUA]]*Stock[[#This Row],[SỐ LƯỢNG MUA]]),"")</f>
        <v/>
      </c>
      <c r="S322" s="104"/>
      <c r="T322" s="77"/>
      <c r="U322" s="95"/>
      <c r="V322" s="96"/>
      <c r="W322" s="125" t="str">
        <f>IF(Stock[[#This Row],[SỐ LƯỢNG BÁN]]&gt;0,Stock[[#This Row],[GIÁ BÁN]]*Stock[[#This Row],[SỐ LƯỢNG BÁN]]*$D$11+Stock[[#This Row],[GIÁ BÁN]]*Stock[[#This Row],[SỐ LƯỢNG BÁN]]*$D$12,"")</f>
        <v/>
      </c>
      <c r="X322" s="126">
        <f>Stock[[#This Row],[SỐ LƯỢNG MUA]]+Stock[[#This Row],[CỔ TỨC BẰNG CỔ PHIẾU]]-Stock[[#This Row],[SỐ LƯỢNG BÁN]]</f>
        <v>0</v>
      </c>
      <c r="Y3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2" s="120">
        <f ca="1">IF(Stock[[#This Row],[NGÀY BÁN]]&gt;0,Stock[[#This Row],[NGÀY BÁN]]-Stock[[#This Row],[NGÀY MUA]]+1,IF(Stock[[#This Row],[NGÀY MUA]]=0,0,TODAY()-Stock[[#This Row],[NGÀY MUA]]+1))</f>
        <v>0</v>
      </c>
      <c r="AA322" s="121" t="str">
        <f>IFERROR(Stock[[#This Row],[CỔ TỨC TIỀN MẶT]]+Stock[[#This Row],[LÃI/(LỖ) TỪ BÁN CK
(auto-fill)]],"")</f>
        <v/>
      </c>
      <c r="AB3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2" s="90"/>
      <c r="AE322" s="146" t="str">
        <f>IF(Stock[[#This Row],[TRẠNG THÁI
(auto-fill)]]="NẮM GIỮ",Stock[[#This Row],[GIÁ THỊ TRƯỜNG]]-Stock[[#This Row],[GIÁ MUA]],"")</f>
        <v/>
      </c>
      <c r="AF322" s="151" t="str">
        <f>IFERROR(Stock[[#This Row],[TĂNG/
(GIẢM )]]/Stock[[#This Row],[GIÁ MUA]],"")</f>
        <v/>
      </c>
      <c r="AG322" s="128" t="str">
        <f>IF(Stock[[#This Row],[GIÁ THỊ TRƯỜNG]]&gt;0,Stock[[#This Row],[GIÁ THỊ TRƯỜNG]]*Stock[[#This Row],[SỐ LƯỢNG CÒN LẠI
(auto-fill)]],"")</f>
        <v/>
      </c>
    </row>
    <row r="323" spans="2:33">
      <c r="B323" s="111" t="str">
        <f>IF(AND(Stock[[#This Row],[SỐ LƯỢNG MUA]]&gt;0,Stock[[#This Row],[SỐ LƯỢNG CÒN LẠI
(auto-fill)]]=0),"BÁN",
IF(AND(Stock[[#This Row],[SỐ LƯỢNG MUA]]&gt;0,Stock[[#This Row],[SỐ LƯỢNG CÒN LẠI
(auto-fill)]]&gt;0),"NẮM GIỮ",""))</f>
        <v/>
      </c>
      <c r="C323" s="110">
        <f t="shared" si="4"/>
        <v>310</v>
      </c>
      <c r="D323" s="77"/>
      <c r="E323" s="78"/>
      <c r="F323" s="170"/>
      <c r="G323" s="83"/>
      <c r="H323" s="84"/>
      <c r="I323" s="114" t="str">
        <f>IF(Stock[[#This Row],[SỐ LƯỢNG MUA]]&gt;0,Stock[[#This Row],[GIÁ MUA]]*Stock[[#This Row],[SỐ LƯỢNG MUA]]*$D$11,"")</f>
        <v/>
      </c>
      <c r="J323" s="87"/>
      <c r="K323" s="88"/>
      <c r="L323" s="116" t="str">
        <f>IF(Stock[[#This Row],[SỐ LƯỢNG MUA]]&gt;0,Stock[[#This Row],[GIÁ MUA]]*(1+Stock[[#This Row],[% TĂNG KỲ VỌNG_1]]),"")</f>
        <v/>
      </c>
      <c r="M323" s="89"/>
      <c r="N323" s="116" t="str">
        <f>IF(Stock[[#This Row],[SỐ LƯỢNG MUA]]&gt;0,Stock[[#This Row],[GIÁ MUA]]*(1+Stock[[#This Row],[% TĂNG KỲ VỌNG_2]]),"")</f>
        <v/>
      </c>
      <c r="O323" s="89"/>
      <c r="P323" s="116" t="str">
        <f>IF(Stock[[#This Row],[SỐ LƯỢNG MUA]]&gt;0,Stock[[#This Row],[GIÁ MUA]]*(1+Stock[[#This Row],[% GIẢM ĐỂ CẮT LỖ]]),"")</f>
        <v/>
      </c>
      <c r="Q323" s="104"/>
      <c r="R323" s="117" t="str">
        <f>IF(Stock[[#This Row],[CỔ TỨC TIỀN MẶT]]&gt;0,Stock[[#This Row],[CỔ TỨC TIỀN MẶT]]/(Stock[[#This Row],[GIÁ MUA]]*Stock[[#This Row],[SỐ LƯỢNG MUA]]),"")</f>
        <v/>
      </c>
      <c r="S323" s="104"/>
      <c r="T323" s="77"/>
      <c r="U323" s="95"/>
      <c r="V323" s="96"/>
      <c r="W323" s="125" t="str">
        <f>IF(Stock[[#This Row],[SỐ LƯỢNG BÁN]]&gt;0,Stock[[#This Row],[GIÁ BÁN]]*Stock[[#This Row],[SỐ LƯỢNG BÁN]]*$D$11+Stock[[#This Row],[GIÁ BÁN]]*Stock[[#This Row],[SỐ LƯỢNG BÁN]]*$D$12,"")</f>
        <v/>
      </c>
      <c r="X323" s="126">
        <f>Stock[[#This Row],[SỐ LƯỢNG MUA]]+Stock[[#This Row],[CỔ TỨC BẰNG CỔ PHIẾU]]-Stock[[#This Row],[SỐ LƯỢNG BÁN]]</f>
        <v>0</v>
      </c>
      <c r="Y3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3" s="120">
        <f ca="1">IF(Stock[[#This Row],[NGÀY BÁN]]&gt;0,Stock[[#This Row],[NGÀY BÁN]]-Stock[[#This Row],[NGÀY MUA]]+1,IF(Stock[[#This Row],[NGÀY MUA]]=0,0,TODAY()-Stock[[#This Row],[NGÀY MUA]]+1))</f>
        <v>0</v>
      </c>
      <c r="AA323" s="121" t="str">
        <f>IFERROR(Stock[[#This Row],[CỔ TỨC TIỀN MẶT]]+Stock[[#This Row],[LÃI/(LỖ) TỪ BÁN CK
(auto-fill)]],"")</f>
        <v/>
      </c>
      <c r="AB3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3" s="90"/>
      <c r="AE323" s="146" t="str">
        <f>IF(Stock[[#This Row],[TRẠNG THÁI
(auto-fill)]]="NẮM GIỮ",Stock[[#This Row],[GIÁ THỊ TRƯỜNG]]-Stock[[#This Row],[GIÁ MUA]],"")</f>
        <v/>
      </c>
      <c r="AF323" s="151" t="str">
        <f>IFERROR(Stock[[#This Row],[TĂNG/
(GIẢM )]]/Stock[[#This Row],[GIÁ MUA]],"")</f>
        <v/>
      </c>
      <c r="AG323" s="128" t="str">
        <f>IF(Stock[[#This Row],[GIÁ THỊ TRƯỜNG]]&gt;0,Stock[[#This Row],[GIÁ THỊ TRƯỜNG]]*Stock[[#This Row],[SỐ LƯỢNG CÒN LẠI
(auto-fill)]],"")</f>
        <v/>
      </c>
    </row>
    <row r="324" spans="2:33">
      <c r="B324" s="111" t="str">
        <f>IF(AND(Stock[[#This Row],[SỐ LƯỢNG MUA]]&gt;0,Stock[[#This Row],[SỐ LƯỢNG CÒN LẠI
(auto-fill)]]=0),"BÁN",
IF(AND(Stock[[#This Row],[SỐ LƯỢNG MUA]]&gt;0,Stock[[#This Row],[SỐ LƯỢNG CÒN LẠI
(auto-fill)]]&gt;0),"NẮM GIỮ",""))</f>
        <v/>
      </c>
      <c r="C324" s="110">
        <f t="shared" si="4"/>
        <v>311</v>
      </c>
      <c r="D324" s="77"/>
      <c r="E324" s="78"/>
      <c r="F324" s="170"/>
      <c r="G324" s="83"/>
      <c r="H324" s="84"/>
      <c r="I324" s="114" t="str">
        <f>IF(Stock[[#This Row],[SỐ LƯỢNG MUA]]&gt;0,Stock[[#This Row],[GIÁ MUA]]*Stock[[#This Row],[SỐ LƯỢNG MUA]]*$D$11,"")</f>
        <v/>
      </c>
      <c r="J324" s="87"/>
      <c r="K324" s="88"/>
      <c r="L324" s="116" t="str">
        <f>IF(Stock[[#This Row],[SỐ LƯỢNG MUA]]&gt;0,Stock[[#This Row],[GIÁ MUA]]*(1+Stock[[#This Row],[% TĂNG KỲ VỌNG_1]]),"")</f>
        <v/>
      </c>
      <c r="M324" s="89"/>
      <c r="N324" s="116" t="str">
        <f>IF(Stock[[#This Row],[SỐ LƯỢNG MUA]]&gt;0,Stock[[#This Row],[GIÁ MUA]]*(1+Stock[[#This Row],[% TĂNG KỲ VỌNG_2]]),"")</f>
        <v/>
      </c>
      <c r="O324" s="89"/>
      <c r="P324" s="116" t="str">
        <f>IF(Stock[[#This Row],[SỐ LƯỢNG MUA]]&gt;0,Stock[[#This Row],[GIÁ MUA]]*(1+Stock[[#This Row],[% GIẢM ĐỂ CẮT LỖ]]),"")</f>
        <v/>
      </c>
      <c r="Q324" s="104"/>
      <c r="R324" s="117" t="str">
        <f>IF(Stock[[#This Row],[CỔ TỨC TIỀN MẶT]]&gt;0,Stock[[#This Row],[CỔ TỨC TIỀN MẶT]]/(Stock[[#This Row],[GIÁ MUA]]*Stock[[#This Row],[SỐ LƯỢNG MUA]]),"")</f>
        <v/>
      </c>
      <c r="S324" s="104"/>
      <c r="T324" s="77"/>
      <c r="U324" s="95"/>
      <c r="V324" s="96"/>
      <c r="W324" s="125" t="str">
        <f>IF(Stock[[#This Row],[SỐ LƯỢNG BÁN]]&gt;0,Stock[[#This Row],[GIÁ BÁN]]*Stock[[#This Row],[SỐ LƯỢNG BÁN]]*$D$11+Stock[[#This Row],[GIÁ BÁN]]*Stock[[#This Row],[SỐ LƯỢNG BÁN]]*$D$12,"")</f>
        <v/>
      </c>
      <c r="X324" s="126">
        <f>Stock[[#This Row],[SỐ LƯỢNG MUA]]+Stock[[#This Row],[CỔ TỨC BẰNG CỔ PHIẾU]]-Stock[[#This Row],[SỐ LƯỢNG BÁN]]</f>
        <v>0</v>
      </c>
      <c r="Y3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4" s="120">
        <f ca="1">IF(Stock[[#This Row],[NGÀY BÁN]]&gt;0,Stock[[#This Row],[NGÀY BÁN]]-Stock[[#This Row],[NGÀY MUA]]+1,IF(Stock[[#This Row],[NGÀY MUA]]=0,0,TODAY()-Stock[[#This Row],[NGÀY MUA]]+1))</f>
        <v>0</v>
      </c>
      <c r="AA324" s="121" t="str">
        <f>IFERROR(Stock[[#This Row],[CỔ TỨC TIỀN MẶT]]+Stock[[#This Row],[LÃI/(LỖ) TỪ BÁN CK
(auto-fill)]],"")</f>
        <v/>
      </c>
      <c r="AB3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4" s="90"/>
      <c r="AE324" s="146" t="str">
        <f>IF(Stock[[#This Row],[TRẠNG THÁI
(auto-fill)]]="NẮM GIỮ",Stock[[#This Row],[GIÁ THỊ TRƯỜNG]]-Stock[[#This Row],[GIÁ MUA]],"")</f>
        <v/>
      </c>
      <c r="AF324" s="151" t="str">
        <f>IFERROR(Stock[[#This Row],[TĂNG/
(GIẢM )]]/Stock[[#This Row],[GIÁ MUA]],"")</f>
        <v/>
      </c>
      <c r="AG324" s="128" t="str">
        <f>IF(Stock[[#This Row],[GIÁ THỊ TRƯỜNG]]&gt;0,Stock[[#This Row],[GIÁ THỊ TRƯỜNG]]*Stock[[#This Row],[SỐ LƯỢNG CÒN LẠI
(auto-fill)]],"")</f>
        <v/>
      </c>
    </row>
    <row r="325" spans="2:33">
      <c r="B325" s="111" t="str">
        <f>IF(AND(Stock[[#This Row],[SỐ LƯỢNG MUA]]&gt;0,Stock[[#This Row],[SỐ LƯỢNG CÒN LẠI
(auto-fill)]]=0),"BÁN",
IF(AND(Stock[[#This Row],[SỐ LƯỢNG MUA]]&gt;0,Stock[[#This Row],[SỐ LƯỢNG CÒN LẠI
(auto-fill)]]&gt;0),"NẮM GIỮ",""))</f>
        <v/>
      </c>
      <c r="C325" s="110">
        <f t="shared" si="4"/>
        <v>312</v>
      </c>
      <c r="D325" s="77"/>
      <c r="E325" s="78"/>
      <c r="F325" s="170"/>
      <c r="G325" s="83"/>
      <c r="H325" s="84"/>
      <c r="I325" s="114" t="str">
        <f>IF(Stock[[#This Row],[SỐ LƯỢNG MUA]]&gt;0,Stock[[#This Row],[GIÁ MUA]]*Stock[[#This Row],[SỐ LƯỢNG MUA]]*$D$11,"")</f>
        <v/>
      </c>
      <c r="J325" s="87"/>
      <c r="K325" s="88"/>
      <c r="L325" s="116" t="str">
        <f>IF(Stock[[#This Row],[SỐ LƯỢNG MUA]]&gt;0,Stock[[#This Row],[GIÁ MUA]]*(1+Stock[[#This Row],[% TĂNG KỲ VỌNG_1]]),"")</f>
        <v/>
      </c>
      <c r="M325" s="89"/>
      <c r="N325" s="116" t="str">
        <f>IF(Stock[[#This Row],[SỐ LƯỢNG MUA]]&gt;0,Stock[[#This Row],[GIÁ MUA]]*(1+Stock[[#This Row],[% TĂNG KỲ VỌNG_2]]),"")</f>
        <v/>
      </c>
      <c r="O325" s="89"/>
      <c r="P325" s="116" t="str">
        <f>IF(Stock[[#This Row],[SỐ LƯỢNG MUA]]&gt;0,Stock[[#This Row],[GIÁ MUA]]*(1+Stock[[#This Row],[% GIẢM ĐỂ CẮT LỖ]]),"")</f>
        <v/>
      </c>
      <c r="Q325" s="104"/>
      <c r="R325" s="117" t="str">
        <f>IF(Stock[[#This Row],[CỔ TỨC TIỀN MẶT]]&gt;0,Stock[[#This Row],[CỔ TỨC TIỀN MẶT]]/(Stock[[#This Row],[GIÁ MUA]]*Stock[[#This Row],[SỐ LƯỢNG MUA]]),"")</f>
        <v/>
      </c>
      <c r="S325" s="104"/>
      <c r="T325" s="77"/>
      <c r="U325" s="95"/>
      <c r="V325" s="96"/>
      <c r="W325" s="125" t="str">
        <f>IF(Stock[[#This Row],[SỐ LƯỢNG BÁN]]&gt;0,Stock[[#This Row],[GIÁ BÁN]]*Stock[[#This Row],[SỐ LƯỢNG BÁN]]*$D$11+Stock[[#This Row],[GIÁ BÁN]]*Stock[[#This Row],[SỐ LƯỢNG BÁN]]*$D$12,"")</f>
        <v/>
      </c>
      <c r="X325" s="126">
        <f>Stock[[#This Row],[SỐ LƯỢNG MUA]]+Stock[[#This Row],[CỔ TỨC BẰNG CỔ PHIẾU]]-Stock[[#This Row],[SỐ LƯỢNG BÁN]]</f>
        <v>0</v>
      </c>
      <c r="Y3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5" s="120">
        <f ca="1">IF(Stock[[#This Row],[NGÀY BÁN]]&gt;0,Stock[[#This Row],[NGÀY BÁN]]-Stock[[#This Row],[NGÀY MUA]]+1,IF(Stock[[#This Row],[NGÀY MUA]]=0,0,TODAY()-Stock[[#This Row],[NGÀY MUA]]+1))</f>
        <v>0</v>
      </c>
      <c r="AA325" s="121" t="str">
        <f>IFERROR(Stock[[#This Row],[CỔ TỨC TIỀN MẶT]]+Stock[[#This Row],[LÃI/(LỖ) TỪ BÁN CK
(auto-fill)]],"")</f>
        <v/>
      </c>
      <c r="AB3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5" s="90"/>
      <c r="AE325" s="146" t="str">
        <f>IF(Stock[[#This Row],[TRẠNG THÁI
(auto-fill)]]="NẮM GIỮ",Stock[[#This Row],[GIÁ THỊ TRƯỜNG]]-Stock[[#This Row],[GIÁ MUA]],"")</f>
        <v/>
      </c>
      <c r="AF325" s="151" t="str">
        <f>IFERROR(Stock[[#This Row],[TĂNG/
(GIẢM )]]/Stock[[#This Row],[GIÁ MUA]],"")</f>
        <v/>
      </c>
      <c r="AG325" s="128" t="str">
        <f>IF(Stock[[#This Row],[GIÁ THỊ TRƯỜNG]]&gt;0,Stock[[#This Row],[GIÁ THỊ TRƯỜNG]]*Stock[[#This Row],[SỐ LƯỢNG CÒN LẠI
(auto-fill)]],"")</f>
        <v/>
      </c>
    </row>
    <row r="326" spans="2:33">
      <c r="B326" s="111" t="str">
        <f>IF(AND(Stock[[#This Row],[SỐ LƯỢNG MUA]]&gt;0,Stock[[#This Row],[SỐ LƯỢNG CÒN LẠI
(auto-fill)]]=0),"BÁN",
IF(AND(Stock[[#This Row],[SỐ LƯỢNG MUA]]&gt;0,Stock[[#This Row],[SỐ LƯỢNG CÒN LẠI
(auto-fill)]]&gt;0),"NẮM GIỮ",""))</f>
        <v/>
      </c>
      <c r="C326" s="110">
        <f t="shared" si="4"/>
        <v>313</v>
      </c>
      <c r="D326" s="77"/>
      <c r="E326" s="78"/>
      <c r="F326" s="170"/>
      <c r="G326" s="83"/>
      <c r="H326" s="84"/>
      <c r="I326" s="114" t="str">
        <f>IF(Stock[[#This Row],[SỐ LƯỢNG MUA]]&gt;0,Stock[[#This Row],[GIÁ MUA]]*Stock[[#This Row],[SỐ LƯỢNG MUA]]*$D$11,"")</f>
        <v/>
      </c>
      <c r="J326" s="87"/>
      <c r="K326" s="88"/>
      <c r="L326" s="116" t="str">
        <f>IF(Stock[[#This Row],[SỐ LƯỢNG MUA]]&gt;0,Stock[[#This Row],[GIÁ MUA]]*(1+Stock[[#This Row],[% TĂNG KỲ VỌNG_1]]),"")</f>
        <v/>
      </c>
      <c r="M326" s="89"/>
      <c r="N326" s="116" t="str">
        <f>IF(Stock[[#This Row],[SỐ LƯỢNG MUA]]&gt;0,Stock[[#This Row],[GIÁ MUA]]*(1+Stock[[#This Row],[% TĂNG KỲ VỌNG_2]]),"")</f>
        <v/>
      </c>
      <c r="O326" s="89"/>
      <c r="P326" s="116" t="str">
        <f>IF(Stock[[#This Row],[SỐ LƯỢNG MUA]]&gt;0,Stock[[#This Row],[GIÁ MUA]]*(1+Stock[[#This Row],[% GIẢM ĐỂ CẮT LỖ]]),"")</f>
        <v/>
      </c>
      <c r="Q326" s="104"/>
      <c r="R326" s="117" t="str">
        <f>IF(Stock[[#This Row],[CỔ TỨC TIỀN MẶT]]&gt;0,Stock[[#This Row],[CỔ TỨC TIỀN MẶT]]/(Stock[[#This Row],[GIÁ MUA]]*Stock[[#This Row],[SỐ LƯỢNG MUA]]),"")</f>
        <v/>
      </c>
      <c r="S326" s="104"/>
      <c r="T326" s="77"/>
      <c r="U326" s="95"/>
      <c r="V326" s="96"/>
      <c r="W326" s="125" t="str">
        <f>IF(Stock[[#This Row],[SỐ LƯỢNG BÁN]]&gt;0,Stock[[#This Row],[GIÁ BÁN]]*Stock[[#This Row],[SỐ LƯỢNG BÁN]]*$D$11+Stock[[#This Row],[GIÁ BÁN]]*Stock[[#This Row],[SỐ LƯỢNG BÁN]]*$D$12,"")</f>
        <v/>
      </c>
      <c r="X326" s="126">
        <f>Stock[[#This Row],[SỐ LƯỢNG MUA]]+Stock[[#This Row],[CỔ TỨC BẰNG CỔ PHIẾU]]-Stock[[#This Row],[SỐ LƯỢNG BÁN]]</f>
        <v>0</v>
      </c>
      <c r="Y3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6" s="120">
        <f ca="1">IF(Stock[[#This Row],[NGÀY BÁN]]&gt;0,Stock[[#This Row],[NGÀY BÁN]]-Stock[[#This Row],[NGÀY MUA]]+1,IF(Stock[[#This Row],[NGÀY MUA]]=0,0,TODAY()-Stock[[#This Row],[NGÀY MUA]]+1))</f>
        <v>0</v>
      </c>
      <c r="AA326" s="121" t="str">
        <f>IFERROR(Stock[[#This Row],[CỔ TỨC TIỀN MẶT]]+Stock[[#This Row],[LÃI/(LỖ) TỪ BÁN CK
(auto-fill)]],"")</f>
        <v/>
      </c>
      <c r="AB3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6" s="90"/>
      <c r="AE326" s="146" t="str">
        <f>IF(Stock[[#This Row],[TRẠNG THÁI
(auto-fill)]]="NẮM GIỮ",Stock[[#This Row],[GIÁ THỊ TRƯỜNG]]-Stock[[#This Row],[GIÁ MUA]],"")</f>
        <v/>
      </c>
      <c r="AF326" s="151" t="str">
        <f>IFERROR(Stock[[#This Row],[TĂNG/
(GIẢM )]]/Stock[[#This Row],[GIÁ MUA]],"")</f>
        <v/>
      </c>
      <c r="AG326" s="128" t="str">
        <f>IF(Stock[[#This Row],[GIÁ THỊ TRƯỜNG]]&gt;0,Stock[[#This Row],[GIÁ THỊ TRƯỜNG]]*Stock[[#This Row],[SỐ LƯỢNG CÒN LẠI
(auto-fill)]],"")</f>
        <v/>
      </c>
    </row>
    <row r="327" spans="2:33">
      <c r="B327" s="111" t="str">
        <f>IF(AND(Stock[[#This Row],[SỐ LƯỢNG MUA]]&gt;0,Stock[[#This Row],[SỐ LƯỢNG CÒN LẠI
(auto-fill)]]=0),"BÁN",
IF(AND(Stock[[#This Row],[SỐ LƯỢNG MUA]]&gt;0,Stock[[#This Row],[SỐ LƯỢNG CÒN LẠI
(auto-fill)]]&gt;0),"NẮM GIỮ",""))</f>
        <v/>
      </c>
      <c r="C327" s="110">
        <f t="shared" si="4"/>
        <v>314</v>
      </c>
      <c r="D327" s="77"/>
      <c r="E327" s="78"/>
      <c r="F327" s="170"/>
      <c r="G327" s="83"/>
      <c r="H327" s="84"/>
      <c r="I327" s="114" t="str">
        <f>IF(Stock[[#This Row],[SỐ LƯỢNG MUA]]&gt;0,Stock[[#This Row],[GIÁ MUA]]*Stock[[#This Row],[SỐ LƯỢNG MUA]]*$D$11,"")</f>
        <v/>
      </c>
      <c r="J327" s="87"/>
      <c r="K327" s="88"/>
      <c r="L327" s="116" t="str">
        <f>IF(Stock[[#This Row],[SỐ LƯỢNG MUA]]&gt;0,Stock[[#This Row],[GIÁ MUA]]*(1+Stock[[#This Row],[% TĂNG KỲ VỌNG_1]]),"")</f>
        <v/>
      </c>
      <c r="M327" s="89"/>
      <c r="N327" s="116" t="str">
        <f>IF(Stock[[#This Row],[SỐ LƯỢNG MUA]]&gt;0,Stock[[#This Row],[GIÁ MUA]]*(1+Stock[[#This Row],[% TĂNG KỲ VỌNG_2]]),"")</f>
        <v/>
      </c>
      <c r="O327" s="89"/>
      <c r="P327" s="116" t="str">
        <f>IF(Stock[[#This Row],[SỐ LƯỢNG MUA]]&gt;0,Stock[[#This Row],[GIÁ MUA]]*(1+Stock[[#This Row],[% GIẢM ĐỂ CẮT LỖ]]),"")</f>
        <v/>
      </c>
      <c r="Q327" s="104"/>
      <c r="R327" s="117" t="str">
        <f>IF(Stock[[#This Row],[CỔ TỨC TIỀN MẶT]]&gt;0,Stock[[#This Row],[CỔ TỨC TIỀN MẶT]]/(Stock[[#This Row],[GIÁ MUA]]*Stock[[#This Row],[SỐ LƯỢNG MUA]]),"")</f>
        <v/>
      </c>
      <c r="S327" s="104"/>
      <c r="T327" s="77"/>
      <c r="U327" s="95"/>
      <c r="V327" s="96"/>
      <c r="W327" s="125" t="str">
        <f>IF(Stock[[#This Row],[SỐ LƯỢNG BÁN]]&gt;0,Stock[[#This Row],[GIÁ BÁN]]*Stock[[#This Row],[SỐ LƯỢNG BÁN]]*$D$11+Stock[[#This Row],[GIÁ BÁN]]*Stock[[#This Row],[SỐ LƯỢNG BÁN]]*$D$12,"")</f>
        <v/>
      </c>
      <c r="X327" s="126">
        <f>Stock[[#This Row],[SỐ LƯỢNG MUA]]+Stock[[#This Row],[CỔ TỨC BẰNG CỔ PHIẾU]]-Stock[[#This Row],[SỐ LƯỢNG BÁN]]</f>
        <v>0</v>
      </c>
      <c r="Y3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7" s="120">
        <f ca="1">IF(Stock[[#This Row],[NGÀY BÁN]]&gt;0,Stock[[#This Row],[NGÀY BÁN]]-Stock[[#This Row],[NGÀY MUA]]+1,IF(Stock[[#This Row],[NGÀY MUA]]=0,0,TODAY()-Stock[[#This Row],[NGÀY MUA]]+1))</f>
        <v>0</v>
      </c>
      <c r="AA327" s="121" t="str">
        <f>IFERROR(Stock[[#This Row],[CỔ TỨC TIỀN MẶT]]+Stock[[#This Row],[LÃI/(LỖ) TỪ BÁN CK
(auto-fill)]],"")</f>
        <v/>
      </c>
      <c r="AB3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7" s="90"/>
      <c r="AE327" s="146" t="str">
        <f>IF(Stock[[#This Row],[TRẠNG THÁI
(auto-fill)]]="NẮM GIỮ",Stock[[#This Row],[GIÁ THỊ TRƯỜNG]]-Stock[[#This Row],[GIÁ MUA]],"")</f>
        <v/>
      </c>
      <c r="AF327" s="151" t="str">
        <f>IFERROR(Stock[[#This Row],[TĂNG/
(GIẢM )]]/Stock[[#This Row],[GIÁ MUA]],"")</f>
        <v/>
      </c>
      <c r="AG327" s="128" t="str">
        <f>IF(Stock[[#This Row],[GIÁ THỊ TRƯỜNG]]&gt;0,Stock[[#This Row],[GIÁ THỊ TRƯỜNG]]*Stock[[#This Row],[SỐ LƯỢNG CÒN LẠI
(auto-fill)]],"")</f>
        <v/>
      </c>
    </row>
    <row r="328" spans="2:33">
      <c r="B328" s="111" t="str">
        <f>IF(AND(Stock[[#This Row],[SỐ LƯỢNG MUA]]&gt;0,Stock[[#This Row],[SỐ LƯỢNG CÒN LẠI
(auto-fill)]]=0),"BÁN",
IF(AND(Stock[[#This Row],[SỐ LƯỢNG MUA]]&gt;0,Stock[[#This Row],[SỐ LƯỢNG CÒN LẠI
(auto-fill)]]&gt;0),"NẮM GIỮ",""))</f>
        <v/>
      </c>
      <c r="C328" s="110">
        <f t="shared" si="4"/>
        <v>315</v>
      </c>
      <c r="D328" s="77"/>
      <c r="E328" s="78"/>
      <c r="F328" s="170"/>
      <c r="G328" s="83"/>
      <c r="H328" s="84"/>
      <c r="I328" s="114" t="str">
        <f>IF(Stock[[#This Row],[SỐ LƯỢNG MUA]]&gt;0,Stock[[#This Row],[GIÁ MUA]]*Stock[[#This Row],[SỐ LƯỢNG MUA]]*$D$11,"")</f>
        <v/>
      </c>
      <c r="J328" s="87"/>
      <c r="K328" s="88"/>
      <c r="L328" s="116" t="str">
        <f>IF(Stock[[#This Row],[SỐ LƯỢNG MUA]]&gt;0,Stock[[#This Row],[GIÁ MUA]]*(1+Stock[[#This Row],[% TĂNG KỲ VỌNG_1]]),"")</f>
        <v/>
      </c>
      <c r="M328" s="89"/>
      <c r="N328" s="116" t="str">
        <f>IF(Stock[[#This Row],[SỐ LƯỢNG MUA]]&gt;0,Stock[[#This Row],[GIÁ MUA]]*(1+Stock[[#This Row],[% TĂNG KỲ VỌNG_2]]),"")</f>
        <v/>
      </c>
      <c r="O328" s="89"/>
      <c r="P328" s="116" t="str">
        <f>IF(Stock[[#This Row],[SỐ LƯỢNG MUA]]&gt;0,Stock[[#This Row],[GIÁ MUA]]*(1+Stock[[#This Row],[% GIẢM ĐỂ CẮT LỖ]]),"")</f>
        <v/>
      </c>
      <c r="Q328" s="104"/>
      <c r="R328" s="117" t="str">
        <f>IF(Stock[[#This Row],[CỔ TỨC TIỀN MẶT]]&gt;0,Stock[[#This Row],[CỔ TỨC TIỀN MẶT]]/(Stock[[#This Row],[GIÁ MUA]]*Stock[[#This Row],[SỐ LƯỢNG MUA]]),"")</f>
        <v/>
      </c>
      <c r="S328" s="104"/>
      <c r="T328" s="77"/>
      <c r="U328" s="95"/>
      <c r="V328" s="96"/>
      <c r="W328" s="125" t="str">
        <f>IF(Stock[[#This Row],[SỐ LƯỢNG BÁN]]&gt;0,Stock[[#This Row],[GIÁ BÁN]]*Stock[[#This Row],[SỐ LƯỢNG BÁN]]*$D$11+Stock[[#This Row],[GIÁ BÁN]]*Stock[[#This Row],[SỐ LƯỢNG BÁN]]*$D$12,"")</f>
        <v/>
      </c>
      <c r="X328" s="126">
        <f>Stock[[#This Row],[SỐ LƯỢNG MUA]]+Stock[[#This Row],[CỔ TỨC BẰNG CỔ PHIẾU]]-Stock[[#This Row],[SỐ LƯỢNG BÁN]]</f>
        <v>0</v>
      </c>
      <c r="Y3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8" s="120">
        <f ca="1">IF(Stock[[#This Row],[NGÀY BÁN]]&gt;0,Stock[[#This Row],[NGÀY BÁN]]-Stock[[#This Row],[NGÀY MUA]]+1,IF(Stock[[#This Row],[NGÀY MUA]]=0,0,TODAY()-Stock[[#This Row],[NGÀY MUA]]+1))</f>
        <v>0</v>
      </c>
      <c r="AA328" s="121" t="str">
        <f>IFERROR(Stock[[#This Row],[CỔ TỨC TIỀN MẶT]]+Stock[[#This Row],[LÃI/(LỖ) TỪ BÁN CK
(auto-fill)]],"")</f>
        <v/>
      </c>
      <c r="AB3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8" s="90"/>
      <c r="AE328" s="146" t="str">
        <f>IF(Stock[[#This Row],[TRẠNG THÁI
(auto-fill)]]="NẮM GIỮ",Stock[[#This Row],[GIÁ THỊ TRƯỜNG]]-Stock[[#This Row],[GIÁ MUA]],"")</f>
        <v/>
      </c>
      <c r="AF328" s="151" t="str">
        <f>IFERROR(Stock[[#This Row],[TĂNG/
(GIẢM )]]/Stock[[#This Row],[GIÁ MUA]],"")</f>
        <v/>
      </c>
      <c r="AG328" s="128" t="str">
        <f>IF(Stock[[#This Row],[GIÁ THỊ TRƯỜNG]]&gt;0,Stock[[#This Row],[GIÁ THỊ TRƯỜNG]]*Stock[[#This Row],[SỐ LƯỢNG CÒN LẠI
(auto-fill)]],"")</f>
        <v/>
      </c>
    </row>
    <row r="329" spans="2:33">
      <c r="B329" s="111" t="str">
        <f>IF(AND(Stock[[#This Row],[SỐ LƯỢNG MUA]]&gt;0,Stock[[#This Row],[SỐ LƯỢNG CÒN LẠI
(auto-fill)]]=0),"BÁN",
IF(AND(Stock[[#This Row],[SỐ LƯỢNG MUA]]&gt;0,Stock[[#This Row],[SỐ LƯỢNG CÒN LẠI
(auto-fill)]]&gt;0),"NẮM GIỮ",""))</f>
        <v/>
      </c>
      <c r="C329" s="110">
        <f t="shared" si="4"/>
        <v>316</v>
      </c>
      <c r="D329" s="77"/>
      <c r="E329" s="78"/>
      <c r="F329" s="170"/>
      <c r="G329" s="83"/>
      <c r="H329" s="84"/>
      <c r="I329" s="114" t="str">
        <f>IF(Stock[[#This Row],[SỐ LƯỢNG MUA]]&gt;0,Stock[[#This Row],[GIÁ MUA]]*Stock[[#This Row],[SỐ LƯỢNG MUA]]*$D$11,"")</f>
        <v/>
      </c>
      <c r="J329" s="87"/>
      <c r="K329" s="88"/>
      <c r="L329" s="116" t="str">
        <f>IF(Stock[[#This Row],[SỐ LƯỢNG MUA]]&gt;0,Stock[[#This Row],[GIÁ MUA]]*(1+Stock[[#This Row],[% TĂNG KỲ VỌNG_1]]),"")</f>
        <v/>
      </c>
      <c r="M329" s="89"/>
      <c r="N329" s="116" t="str">
        <f>IF(Stock[[#This Row],[SỐ LƯỢNG MUA]]&gt;0,Stock[[#This Row],[GIÁ MUA]]*(1+Stock[[#This Row],[% TĂNG KỲ VỌNG_2]]),"")</f>
        <v/>
      </c>
      <c r="O329" s="89"/>
      <c r="P329" s="116" t="str">
        <f>IF(Stock[[#This Row],[SỐ LƯỢNG MUA]]&gt;0,Stock[[#This Row],[GIÁ MUA]]*(1+Stock[[#This Row],[% GIẢM ĐỂ CẮT LỖ]]),"")</f>
        <v/>
      </c>
      <c r="Q329" s="104"/>
      <c r="R329" s="117" t="str">
        <f>IF(Stock[[#This Row],[CỔ TỨC TIỀN MẶT]]&gt;0,Stock[[#This Row],[CỔ TỨC TIỀN MẶT]]/(Stock[[#This Row],[GIÁ MUA]]*Stock[[#This Row],[SỐ LƯỢNG MUA]]),"")</f>
        <v/>
      </c>
      <c r="S329" s="104"/>
      <c r="T329" s="77"/>
      <c r="U329" s="95"/>
      <c r="V329" s="96"/>
      <c r="W329" s="125" t="str">
        <f>IF(Stock[[#This Row],[SỐ LƯỢNG BÁN]]&gt;0,Stock[[#This Row],[GIÁ BÁN]]*Stock[[#This Row],[SỐ LƯỢNG BÁN]]*$D$11+Stock[[#This Row],[GIÁ BÁN]]*Stock[[#This Row],[SỐ LƯỢNG BÁN]]*$D$12,"")</f>
        <v/>
      </c>
      <c r="X329" s="126">
        <f>Stock[[#This Row],[SỐ LƯỢNG MUA]]+Stock[[#This Row],[CỔ TỨC BẰNG CỔ PHIẾU]]-Stock[[#This Row],[SỐ LƯỢNG BÁN]]</f>
        <v>0</v>
      </c>
      <c r="Y3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9" s="120">
        <f ca="1">IF(Stock[[#This Row],[NGÀY BÁN]]&gt;0,Stock[[#This Row],[NGÀY BÁN]]-Stock[[#This Row],[NGÀY MUA]]+1,IF(Stock[[#This Row],[NGÀY MUA]]=0,0,TODAY()-Stock[[#This Row],[NGÀY MUA]]+1))</f>
        <v>0</v>
      </c>
      <c r="AA329" s="121" t="str">
        <f>IFERROR(Stock[[#This Row],[CỔ TỨC TIỀN MẶT]]+Stock[[#This Row],[LÃI/(LỖ) TỪ BÁN CK
(auto-fill)]],"")</f>
        <v/>
      </c>
      <c r="AB3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29" s="90"/>
      <c r="AE329" s="146" t="str">
        <f>IF(Stock[[#This Row],[TRẠNG THÁI
(auto-fill)]]="NẮM GIỮ",Stock[[#This Row],[GIÁ THỊ TRƯỜNG]]-Stock[[#This Row],[GIÁ MUA]],"")</f>
        <v/>
      </c>
      <c r="AF329" s="151" t="str">
        <f>IFERROR(Stock[[#This Row],[TĂNG/
(GIẢM )]]/Stock[[#This Row],[GIÁ MUA]],"")</f>
        <v/>
      </c>
      <c r="AG329" s="128" t="str">
        <f>IF(Stock[[#This Row],[GIÁ THỊ TRƯỜNG]]&gt;0,Stock[[#This Row],[GIÁ THỊ TRƯỜNG]]*Stock[[#This Row],[SỐ LƯỢNG CÒN LẠI
(auto-fill)]],"")</f>
        <v/>
      </c>
    </row>
    <row r="330" spans="2:33">
      <c r="B330" s="111" t="str">
        <f>IF(AND(Stock[[#This Row],[SỐ LƯỢNG MUA]]&gt;0,Stock[[#This Row],[SỐ LƯỢNG CÒN LẠI
(auto-fill)]]=0),"BÁN",
IF(AND(Stock[[#This Row],[SỐ LƯỢNG MUA]]&gt;0,Stock[[#This Row],[SỐ LƯỢNG CÒN LẠI
(auto-fill)]]&gt;0),"NẮM GIỮ",""))</f>
        <v/>
      </c>
      <c r="C330" s="110">
        <f t="shared" si="4"/>
        <v>317</v>
      </c>
      <c r="D330" s="77"/>
      <c r="E330" s="78"/>
      <c r="F330" s="170"/>
      <c r="G330" s="83"/>
      <c r="H330" s="84"/>
      <c r="I330" s="114" t="str">
        <f>IF(Stock[[#This Row],[SỐ LƯỢNG MUA]]&gt;0,Stock[[#This Row],[GIÁ MUA]]*Stock[[#This Row],[SỐ LƯỢNG MUA]]*$D$11,"")</f>
        <v/>
      </c>
      <c r="J330" s="87"/>
      <c r="K330" s="88"/>
      <c r="L330" s="116" t="str">
        <f>IF(Stock[[#This Row],[SỐ LƯỢNG MUA]]&gt;0,Stock[[#This Row],[GIÁ MUA]]*(1+Stock[[#This Row],[% TĂNG KỲ VỌNG_1]]),"")</f>
        <v/>
      </c>
      <c r="M330" s="89"/>
      <c r="N330" s="116" t="str">
        <f>IF(Stock[[#This Row],[SỐ LƯỢNG MUA]]&gt;0,Stock[[#This Row],[GIÁ MUA]]*(1+Stock[[#This Row],[% TĂNG KỲ VỌNG_2]]),"")</f>
        <v/>
      </c>
      <c r="O330" s="89"/>
      <c r="P330" s="116" t="str">
        <f>IF(Stock[[#This Row],[SỐ LƯỢNG MUA]]&gt;0,Stock[[#This Row],[GIÁ MUA]]*(1+Stock[[#This Row],[% GIẢM ĐỂ CẮT LỖ]]),"")</f>
        <v/>
      </c>
      <c r="Q330" s="104"/>
      <c r="R330" s="117" t="str">
        <f>IF(Stock[[#This Row],[CỔ TỨC TIỀN MẶT]]&gt;0,Stock[[#This Row],[CỔ TỨC TIỀN MẶT]]/(Stock[[#This Row],[GIÁ MUA]]*Stock[[#This Row],[SỐ LƯỢNG MUA]]),"")</f>
        <v/>
      </c>
      <c r="S330" s="104"/>
      <c r="T330" s="77"/>
      <c r="U330" s="95"/>
      <c r="V330" s="96"/>
      <c r="W330" s="125" t="str">
        <f>IF(Stock[[#This Row],[SỐ LƯỢNG BÁN]]&gt;0,Stock[[#This Row],[GIÁ BÁN]]*Stock[[#This Row],[SỐ LƯỢNG BÁN]]*$D$11+Stock[[#This Row],[GIÁ BÁN]]*Stock[[#This Row],[SỐ LƯỢNG BÁN]]*$D$12,"")</f>
        <v/>
      </c>
      <c r="X330" s="126">
        <f>Stock[[#This Row],[SỐ LƯỢNG MUA]]+Stock[[#This Row],[CỔ TỨC BẰNG CỔ PHIẾU]]-Stock[[#This Row],[SỐ LƯỢNG BÁN]]</f>
        <v>0</v>
      </c>
      <c r="Y3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0" s="120">
        <f ca="1">IF(Stock[[#This Row],[NGÀY BÁN]]&gt;0,Stock[[#This Row],[NGÀY BÁN]]-Stock[[#This Row],[NGÀY MUA]]+1,IF(Stock[[#This Row],[NGÀY MUA]]=0,0,TODAY()-Stock[[#This Row],[NGÀY MUA]]+1))</f>
        <v>0</v>
      </c>
      <c r="AA330" s="121" t="str">
        <f>IFERROR(Stock[[#This Row],[CỔ TỨC TIỀN MẶT]]+Stock[[#This Row],[LÃI/(LỖ) TỪ BÁN CK
(auto-fill)]],"")</f>
        <v/>
      </c>
      <c r="AB3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0" s="90"/>
      <c r="AE330" s="146" t="str">
        <f>IF(Stock[[#This Row],[TRẠNG THÁI
(auto-fill)]]="NẮM GIỮ",Stock[[#This Row],[GIÁ THỊ TRƯỜNG]]-Stock[[#This Row],[GIÁ MUA]],"")</f>
        <v/>
      </c>
      <c r="AF330" s="151" t="str">
        <f>IFERROR(Stock[[#This Row],[TĂNG/
(GIẢM )]]/Stock[[#This Row],[GIÁ MUA]],"")</f>
        <v/>
      </c>
      <c r="AG330" s="128" t="str">
        <f>IF(Stock[[#This Row],[GIÁ THỊ TRƯỜNG]]&gt;0,Stock[[#This Row],[GIÁ THỊ TRƯỜNG]]*Stock[[#This Row],[SỐ LƯỢNG CÒN LẠI
(auto-fill)]],"")</f>
        <v/>
      </c>
    </row>
    <row r="331" spans="2:33">
      <c r="B331" s="111" t="str">
        <f>IF(AND(Stock[[#This Row],[SỐ LƯỢNG MUA]]&gt;0,Stock[[#This Row],[SỐ LƯỢNG CÒN LẠI
(auto-fill)]]=0),"BÁN",
IF(AND(Stock[[#This Row],[SỐ LƯỢNG MUA]]&gt;0,Stock[[#This Row],[SỐ LƯỢNG CÒN LẠI
(auto-fill)]]&gt;0),"NẮM GIỮ",""))</f>
        <v/>
      </c>
      <c r="C331" s="110">
        <f t="shared" si="4"/>
        <v>318</v>
      </c>
      <c r="D331" s="77"/>
      <c r="E331" s="78"/>
      <c r="F331" s="170"/>
      <c r="G331" s="83"/>
      <c r="H331" s="84"/>
      <c r="I331" s="114" t="str">
        <f>IF(Stock[[#This Row],[SỐ LƯỢNG MUA]]&gt;0,Stock[[#This Row],[GIÁ MUA]]*Stock[[#This Row],[SỐ LƯỢNG MUA]]*$D$11,"")</f>
        <v/>
      </c>
      <c r="J331" s="87"/>
      <c r="K331" s="88"/>
      <c r="L331" s="116" t="str">
        <f>IF(Stock[[#This Row],[SỐ LƯỢNG MUA]]&gt;0,Stock[[#This Row],[GIÁ MUA]]*(1+Stock[[#This Row],[% TĂNG KỲ VỌNG_1]]),"")</f>
        <v/>
      </c>
      <c r="M331" s="89"/>
      <c r="N331" s="116" t="str">
        <f>IF(Stock[[#This Row],[SỐ LƯỢNG MUA]]&gt;0,Stock[[#This Row],[GIÁ MUA]]*(1+Stock[[#This Row],[% TĂNG KỲ VỌNG_2]]),"")</f>
        <v/>
      </c>
      <c r="O331" s="89"/>
      <c r="P331" s="116" t="str">
        <f>IF(Stock[[#This Row],[SỐ LƯỢNG MUA]]&gt;0,Stock[[#This Row],[GIÁ MUA]]*(1+Stock[[#This Row],[% GIẢM ĐỂ CẮT LỖ]]),"")</f>
        <v/>
      </c>
      <c r="Q331" s="104"/>
      <c r="R331" s="117" t="str">
        <f>IF(Stock[[#This Row],[CỔ TỨC TIỀN MẶT]]&gt;0,Stock[[#This Row],[CỔ TỨC TIỀN MẶT]]/(Stock[[#This Row],[GIÁ MUA]]*Stock[[#This Row],[SỐ LƯỢNG MUA]]),"")</f>
        <v/>
      </c>
      <c r="S331" s="104"/>
      <c r="T331" s="77"/>
      <c r="U331" s="95"/>
      <c r="V331" s="96"/>
      <c r="W331" s="125" t="str">
        <f>IF(Stock[[#This Row],[SỐ LƯỢNG BÁN]]&gt;0,Stock[[#This Row],[GIÁ BÁN]]*Stock[[#This Row],[SỐ LƯỢNG BÁN]]*$D$11+Stock[[#This Row],[GIÁ BÁN]]*Stock[[#This Row],[SỐ LƯỢNG BÁN]]*$D$12,"")</f>
        <v/>
      </c>
      <c r="X331" s="126">
        <f>Stock[[#This Row],[SỐ LƯỢNG MUA]]+Stock[[#This Row],[CỔ TỨC BẰNG CỔ PHIẾU]]-Stock[[#This Row],[SỐ LƯỢNG BÁN]]</f>
        <v>0</v>
      </c>
      <c r="Y3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1" s="120">
        <f ca="1">IF(Stock[[#This Row],[NGÀY BÁN]]&gt;0,Stock[[#This Row],[NGÀY BÁN]]-Stock[[#This Row],[NGÀY MUA]]+1,IF(Stock[[#This Row],[NGÀY MUA]]=0,0,TODAY()-Stock[[#This Row],[NGÀY MUA]]+1))</f>
        <v>0</v>
      </c>
      <c r="AA331" s="121" t="str">
        <f>IFERROR(Stock[[#This Row],[CỔ TỨC TIỀN MẶT]]+Stock[[#This Row],[LÃI/(LỖ) TỪ BÁN CK
(auto-fill)]],"")</f>
        <v/>
      </c>
      <c r="AB3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1" s="90"/>
      <c r="AE331" s="146" t="str">
        <f>IF(Stock[[#This Row],[TRẠNG THÁI
(auto-fill)]]="NẮM GIỮ",Stock[[#This Row],[GIÁ THỊ TRƯỜNG]]-Stock[[#This Row],[GIÁ MUA]],"")</f>
        <v/>
      </c>
      <c r="AF331" s="151" t="str">
        <f>IFERROR(Stock[[#This Row],[TĂNG/
(GIẢM )]]/Stock[[#This Row],[GIÁ MUA]],"")</f>
        <v/>
      </c>
      <c r="AG331" s="128" t="str">
        <f>IF(Stock[[#This Row],[GIÁ THỊ TRƯỜNG]]&gt;0,Stock[[#This Row],[GIÁ THỊ TRƯỜNG]]*Stock[[#This Row],[SỐ LƯỢNG CÒN LẠI
(auto-fill)]],"")</f>
        <v/>
      </c>
    </row>
    <row r="332" spans="2:33">
      <c r="B332" s="111" t="str">
        <f>IF(AND(Stock[[#This Row],[SỐ LƯỢNG MUA]]&gt;0,Stock[[#This Row],[SỐ LƯỢNG CÒN LẠI
(auto-fill)]]=0),"BÁN",
IF(AND(Stock[[#This Row],[SỐ LƯỢNG MUA]]&gt;0,Stock[[#This Row],[SỐ LƯỢNG CÒN LẠI
(auto-fill)]]&gt;0),"NẮM GIỮ",""))</f>
        <v/>
      </c>
      <c r="C332" s="110">
        <f t="shared" si="4"/>
        <v>319</v>
      </c>
      <c r="D332" s="77"/>
      <c r="E332" s="78"/>
      <c r="F332" s="170"/>
      <c r="G332" s="83"/>
      <c r="H332" s="84"/>
      <c r="I332" s="114" t="str">
        <f>IF(Stock[[#This Row],[SỐ LƯỢNG MUA]]&gt;0,Stock[[#This Row],[GIÁ MUA]]*Stock[[#This Row],[SỐ LƯỢNG MUA]]*$D$11,"")</f>
        <v/>
      </c>
      <c r="J332" s="87"/>
      <c r="K332" s="88"/>
      <c r="L332" s="116" t="str">
        <f>IF(Stock[[#This Row],[SỐ LƯỢNG MUA]]&gt;0,Stock[[#This Row],[GIÁ MUA]]*(1+Stock[[#This Row],[% TĂNG KỲ VỌNG_1]]),"")</f>
        <v/>
      </c>
      <c r="M332" s="89"/>
      <c r="N332" s="116" t="str">
        <f>IF(Stock[[#This Row],[SỐ LƯỢNG MUA]]&gt;0,Stock[[#This Row],[GIÁ MUA]]*(1+Stock[[#This Row],[% TĂNG KỲ VỌNG_2]]),"")</f>
        <v/>
      </c>
      <c r="O332" s="89"/>
      <c r="P332" s="116" t="str">
        <f>IF(Stock[[#This Row],[SỐ LƯỢNG MUA]]&gt;0,Stock[[#This Row],[GIÁ MUA]]*(1+Stock[[#This Row],[% GIẢM ĐỂ CẮT LỖ]]),"")</f>
        <v/>
      </c>
      <c r="Q332" s="104"/>
      <c r="R332" s="117" t="str">
        <f>IF(Stock[[#This Row],[CỔ TỨC TIỀN MẶT]]&gt;0,Stock[[#This Row],[CỔ TỨC TIỀN MẶT]]/(Stock[[#This Row],[GIÁ MUA]]*Stock[[#This Row],[SỐ LƯỢNG MUA]]),"")</f>
        <v/>
      </c>
      <c r="S332" s="104"/>
      <c r="T332" s="77"/>
      <c r="U332" s="95"/>
      <c r="V332" s="96"/>
      <c r="W332" s="125" t="str">
        <f>IF(Stock[[#This Row],[SỐ LƯỢNG BÁN]]&gt;0,Stock[[#This Row],[GIÁ BÁN]]*Stock[[#This Row],[SỐ LƯỢNG BÁN]]*$D$11+Stock[[#This Row],[GIÁ BÁN]]*Stock[[#This Row],[SỐ LƯỢNG BÁN]]*$D$12,"")</f>
        <v/>
      </c>
      <c r="X332" s="126">
        <f>Stock[[#This Row],[SỐ LƯỢNG MUA]]+Stock[[#This Row],[CỔ TỨC BẰNG CỔ PHIẾU]]-Stock[[#This Row],[SỐ LƯỢNG BÁN]]</f>
        <v>0</v>
      </c>
      <c r="Y3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2" s="120">
        <f ca="1">IF(Stock[[#This Row],[NGÀY BÁN]]&gt;0,Stock[[#This Row],[NGÀY BÁN]]-Stock[[#This Row],[NGÀY MUA]]+1,IF(Stock[[#This Row],[NGÀY MUA]]=0,0,TODAY()-Stock[[#This Row],[NGÀY MUA]]+1))</f>
        <v>0</v>
      </c>
      <c r="AA332" s="121" t="str">
        <f>IFERROR(Stock[[#This Row],[CỔ TỨC TIỀN MẶT]]+Stock[[#This Row],[LÃI/(LỖ) TỪ BÁN CK
(auto-fill)]],"")</f>
        <v/>
      </c>
      <c r="AB3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2" s="90"/>
      <c r="AE332" s="146" t="str">
        <f>IF(Stock[[#This Row],[TRẠNG THÁI
(auto-fill)]]="NẮM GIỮ",Stock[[#This Row],[GIÁ THỊ TRƯỜNG]]-Stock[[#This Row],[GIÁ MUA]],"")</f>
        <v/>
      </c>
      <c r="AF332" s="151" t="str">
        <f>IFERROR(Stock[[#This Row],[TĂNG/
(GIẢM )]]/Stock[[#This Row],[GIÁ MUA]],"")</f>
        <v/>
      </c>
      <c r="AG332" s="128" t="str">
        <f>IF(Stock[[#This Row],[GIÁ THỊ TRƯỜNG]]&gt;0,Stock[[#This Row],[GIÁ THỊ TRƯỜNG]]*Stock[[#This Row],[SỐ LƯỢNG CÒN LẠI
(auto-fill)]],"")</f>
        <v/>
      </c>
    </row>
    <row r="333" spans="2:33">
      <c r="B333" s="111" t="str">
        <f>IF(AND(Stock[[#This Row],[SỐ LƯỢNG MUA]]&gt;0,Stock[[#This Row],[SỐ LƯỢNG CÒN LẠI
(auto-fill)]]=0),"BÁN",
IF(AND(Stock[[#This Row],[SỐ LƯỢNG MUA]]&gt;0,Stock[[#This Row],[SỐ LƯỢNG CÒN LẠI
(auto-fill)]]&gt;0),"NẮM GIỮ",""))</f>
        <v/>
      </c>
      <c r="C333" s="110">
        <f t="shared" si="4"/>
        <v>320</v>
      </c>
      <c r="D333" s="77"/>
      <c r="E333" s="78"/>
      <c r="F333" s="170"/>
      <c r="G333" s="83"/>
      <c r="H333" s="84"/>
      <c r="I333" s="114" t="str">
        <f>IF(Stock[[#This Row],[SỐ LƯỢNG MUA]]&gt;0,Stock[[#This Row],[GIÁ MUA]]*Stock[[#This Row],[SỐ LƯỢNG MUA]]*$D$11,"")</f>
        <v/>
      </c>
      <c r="J333" s="87"/>
      <c r="K333" s="88"/>
      <c r="L333" s="116" t="str">
        <f>IF(Stock[[#This Row],[SỐ LƯỢNG MUA]]&gt;0,Stock[[#This Row],[GIÁ MUA]]*(1+Stock[[#This Row],[% TĂNG KỲ VỌNG_1]]),"")</f>
        <v/>
      </c>
      <c r="M333" s="89"/>
      <c r="N333" s="116" t="str">
        <f>IF(Stock[[#This Row],[SỐ LƯỢNG MUA]]&gt;0,Stock[[#This Row],[GIÁ MUA]]*(1+Stock[[#This Row],[% TĂNG KỲ VỌNG_2]]),"")</f>
        <v/>
      </c>
      <c r="O333" s="89"/>
      <c r="P333" s="116" t="str">
        <f>IF(Stock[[#This Row],[SỐ LƯỢNG MUA]]&gt;0,Stock[[#This Row],[GIÁ MUA]]*(1+Stock[[#This Row],[% GIẢM ĐỂ CẮT LỖ]]),"")</f>
        <v/>
      </c>
      <c r="Q333" s="104"/>
      <c r="R333" s="117" t="str">
        <f>IF(Stock[[#This Row],[CỔ TỨC TIỀN MẶT]]&gt;0,Stock[[#This Row],[CỔ TỨC TIỀN MẶT]]/(Stock[[#This Row],[GIÁ MUA]]*Stock[[#This Row],[SỐ LƯỢNG MUA]]),"")</f>
        <v/>
      </c>
      <c r="S333" s="104"/>
      <c r="T333" s="77"/>
      <c r="U333" s="95"/>
      <c r="V333" s="96"/>
      <c r="W333" s="125" t="str">
        <f>IF(Stock[[#This Row],[SỐ LƯỢNG BÁN]]&gt;0,Stock[[#This Row],[GIÁ BÁN]]*Stock[[#This Row],[SỐ LƯỢNG BÁN]]*$D$11+Stock[[#This Row],[GIÁ BÁN]]*Stock[[#This Row],[SỐ LƯỢNG BÁN]]*$D$12,"")</f>
        <v/>
      </c>
      <c r="X333" s="126">
        <f>Stock[[#This Row],[SỐ LƯỢNG MUA]]+Stock[[#This Row],[CỔ TỨC BẰNG CỔ PHIẾU]]-Stock[[#This Row],[SỐ LƯỢNG BÁN]]</f>
        <v>0</v>
      </c>
      <c r="Y3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3" s="120">
        <f ca="1">IF(Stock[[#This Row],[NGÀY BÁN]]&gt;0,Stock[[#This Row],[NGÀY BÁN]]-Stock[[#This Row],[NGÀY MUA]]+1,IF(Stock[[#This Row],[NGÀY MUA]]=0,0,TODAY()-Stock[[#This Row],[NGÀY MUA]]+1))</f>
        <v>0</v>
      </c>
      <c r="AA333" s="121" t="str">
        <f>IFERROR(Stock[[#This Row],[CỔ TỨC TIỀN MẶT]]+Stock[[#This Row],[LÃI/(LỖ) TỪ BÁN CK
(auto-fill)]],"")</f>
        <v/>
      </c>
      <c r="AB3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3" s="90"/>
      <c r="AE333" s="146" t="str">
        <f>IF(Stock[[#This Row],[TRẠNG THÁI
(auto-fill)]]="NẮM GIỮ",Stock[[#This Row],[GIÁ THỊ TRƯỜNG]]-Stock[[#This Row],[GIÁ MUA]],"")</f>
        <v/>
      </c>
      <c r="AF333" s="151" t="str">
        <f>IFERROR(Stock[[#This Row],[TĂNG/
(GIẢM )]]/Stock[[#This Row],[GIÁ MUA]],"")</f>
        <v/>
      </c>
      <c r="AG333" s="128" t="str">
        <f>IF(Stock[[#This Row],[GIÁ THỊ TRƯỜNG]]&gt;0,Stock[[#This Row],[GIÁ THỊ TRƯỜNG]]*Stock[[#This Row],[SỐ LƯỢNG CÒN LẠI
(auto-fill)]],"")</f>
        <v/>
      </c>
    </row>
    <row r="334" spans="2:33">
      <c r="B334" s="111" t="str">
        <f>IF(AND(Stock[[#This Row],[SỐ LƯỢNG MUA]]&gt;0,Stock[[#This Row],[SỐ LƯỢNG CÒN LẠI
(auto-fill)]]=0),"BÁN",
IF(AND(Stock[[#This Row],[SỐ LƯỢNG MUA]]&gt;0,Stock[[#This Row],[SỐ LƯỢNG CÒN LẠI
(auto-fill)]]&gt;0),"NẮM GIỮ",""))</f>
        <v/>
      </c>
      <c r="C334" s="110">
        <f t="shared" si="4"/>
        <v>321</v>
      </c>
      <c r="D334" s="77"/>
      <c r="E334" s="78"/>
      <c r="F334" s="170"/>
      <c r="G334" s="83"/>
      <c r="H334" s="84"/>
      <c r="I334" s="114" t="str">
        <f>IF(Stock[[#This Row],[SỐ LƯỢNG MUA]]&gt;0,Stock[[#This Row],[GIÁ MUA]]*Stock[[#This Row],[SỐ LƯỢNG MUA]]*$D$11,"")</f>
        <v/>
      </c>
      <c r="J334" s="87"/>
      <c r="K334" s="88"/>
      <c r="L334" s="116" t="str">
        <f>IF(Stock[[#This Row],[SỐ LƯỢNG MUA]]&gt;0,Stock[[#This Row],[GIÁ MUA]]*(1+Stock[[#This Row],[% TĂNG KỲ VỌNG_1]]),"")</f>
        <v/>
      </c>
      <c r="M334" s="89"/>
      <c r="N334" s="116" t="str">
        <f>IF(Stock[[#This Row],[SỐ LƯỢNG MUA]]&gt;0,Stock[[#This Row],[GIÁ MUA]]*(1+Stock[[#This Row],[% TĂNG KỲ VỌNG_2]]),"")</f>
        <v/>
      </c>
      <c r="O334" s="89"/>
      <c r="P334" s="116" t="str">
        <f>IF(Stock[[#This Row],[SỐ LƯỢNG MUA]]&gt;0,Stock[[#This Row],[GIÁ MUA]]*(1+Stock[[#This Row],[% GIẢM ĐỂ CẮT LỖ]]),"")</f>
        <v/>
      </c>
      <c r="Q334" s="104"/>
      <c r="R334" s="117" t="str">
        <f>IF(Stock[[#This Row],[CỔ TỨC TIỀN MẶT]]&gt;0,Stock[[#This Row],[CỔ TỨC TIỀN MẶT]]/(Stock[[#This Row],[GIÁ MUA]]*Stock[[#This Row],[SỐ LƯỢNG MUA]]),"")</f>
        <v/>
      </c>
      <c r="S334" s="104"/>
      <c r="T334" s="77"/>
      <c r="U334" s="95"/>
      <c r="V334" s="96"/>
      <c r="W334" s="125" t="str">
        <f>IF(Stock[[#This Row],[SỐ LƯỢNG BÁN]]&gt;0,Stock[[#This Row],[GIÁ BÁN]]*Stock[[#This Row],[SỐ LƯỢNG BÁN]]*$D$11+Stock[[#This Row],[GIÁ BÁN]]*Stock[[#This Row],[SỐ LƯỢNG BÁN]]*$D$12,"")</f>
        <v/>
      </c>
      <c r="X334" s="126">
        <f>Stock[[#This Row],[SỐ LƯỢNG MUA]]+Stock[[#This Row],[CỔ TỨC BẰNG CỔ PHIẾU]]-Stock[[#This Row],[SỐ LƯỢNG BÁN]]</f>
        <v>0</v>
      </c>
      <c r="Y3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4" s="120">
        <f ca="1">IF(Stock[[#This Row],[NGÀY BÁN]]&gt;0,Stock[[#This Row],[NGÀY BÁN]]-Stock[[#This Row],[NGÀY MUA]]+1,IF(Stock[[#This Row],[NGÀY MUA]]=0,0,TODAY()-Stock[[#This Row],[NGÀY MUA]]+1))</f>
        <v>0</v>
      </c>
      <c r="AA334" s="121" t="str">
        <f>IFERROR(Stock[[#This Row],[CỔ TỨC TIỀN MẶT]]+Stock[[#This Row],[LÃI/(LỖ) TỪ BÁN CK
(auto-fill)]],"")</f>
        <v/>
      </c>
      <c r="AB3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4" s="90"/>
      <c r="AE334" s="146" t="str">
        <f>IF(Stock[[#This Row],[TRẠNG THÁI
(auto-fill)]]="NẮM GIỮ",Stock[[#This Row],[GIÁ THỊ TRƯỜNG]]-Stock[[#This Row],[GIÁ MUA]],"")</f>
        <v/>
      </c>
      <c r="AF334" s="151" t="str">
        <f>IFERROR(Stock[[#This Row],[TĂNG/
(GIẢM )]]/Stock[[#This Row],[GIÁ MUA]],"")</f>
        <v/>
      </c>
      <c r="AG334" s="128" t="str">
        <f>IF(Stock[[#This Row],[GIÁ THỊ TRƯỜNG]]&gt;0,Stock[[#This Row],[GIÁ THỊ TRƯỜNG]]*Stock[[#This Row],[SỐ LƯỢNG CÒN LẠI
(auto-fill)]],"")</f>
        <v/>
      </c>
    </row>
    <row r="335" spans="2:33">
      <c r="B335" s="111" t="str">
        <f>IF(AND(Stock[[#This Row],[SỐ LƯỢNG MUA]]&gt;0,Stock[[#This Row],[SỐ LƯỢNG CÒN LẠI
(auto-fill)]]=0),"BÁN",
IF(AND(Stock[[#This Row],[SỐ LƯỢNG MUA]]&gt;0,Stock[[#This Row],[SỐ LƯỢNG CÒN LẠI
(auto-fill)]]&gt;0),"NẮM GIỮ",""))</f>
        <v/>
      </c>
      <c r="C335" s="110">
        <f t="shared" si="4"/>
        <v>322</v>
      </c>
      <c r="D335" s="77"/>
      <c r="E335" s="78"/>
      <c r="F335" s="170"/>
      <c r="G335" s="83"/>
      <c r="H335" s="84"/>
      <c r="I335" s="114" t="str">
        <f>IF(Stock[[#This Row],[SỐ LƯỢNG MUA]]&gt;0,Stock[[#This Row],[GIÁ MUA]]*Stock[[#This Row],[SỐ LƯỢNG MUA]]*$D$11,"")</f>
        <v/>
      </c>
      <c r="J335" s="87"/>
      <c r="K335" s="88"/>
      <c r="L335" s="116" t="str">
        <f>IF(Stock[[#This Row],[SỐ LƯỢNG MUA]]&gt;0,Stock[[#This Row],[GIÁ MUA]]*(1+Stock[[#This Row],[% TĂNG KỲ VỌNG_1]]),"")</f>
        <v/>
      </c>
      <c r="M335" s="89"/>
      <c r="N335" s="116" t="str">
        <f>IF(Stock[[#This Row],[SỐ LƯỢNG MUA]]&gt;0,Stock[[#This Row],[GIÁ MUA]]*(1+Stock[[#This Row],[% TĂNG KỲ VỌNG_2]]),"")</f>
        <v/>
      </c>
      <c r="O335" s="89"/>
      <c r="P335" s="116" t="str">
        <f>IF(Stock[[#This Row],[SỐ LƯỢNG MUA]]&gt;0,Stock[[#This Row],[GIÁ MUA]]*(1+Stock[[#This Row],[% GIẢM ĐỂ CẮT LỖ]]),"")</f>
        <v/>
      </c>
      <c r="Q335" s="104"/>
      <c r="R335" s="117" t="str">
        <f>IF(Stock[[#This Row],[CỔ TỨC TIỀN MẶT]]&gt;0,Stock[[#This Row],[CỔ TỨC TIỀN MẶT]]/(Stock[[#This Row],[GIÁ MUA]]*Stock[[#This Row],[SỐ LƯỢNG MUA]]),"")</f>
        <v/>
      </c>
      <c r="S335" s="104"/>
      <c r="T335" s="77"/>
      <c r="U335" s="95"/>
      <c r="V335" s="96"/>
      <c r="W335" s="125" t="str">
        <f>IF(Stock[[#This Row],[SỐ LƯỢNG BÁN]]&gt;0,Stock[[#This Row],[GIÁ BÁN]]*Stock[[#This Row],[SỐ LƯỢNG BÁN]]*$D$11+Stock[[#This Row],[GIÁ BÁN]]*Stock[[#This Row],[SỐ LƯỢNG BÁN]]*$D$12,"")</f>
        <v/>
      </c>
      <c r="X335" s="126">
        <f>Stock[[#This Row],[SỐ LƯỢNG MUA]]+Stock[[#This Row],[CỔ TỨC BẰNG CỔ PHIẾU]]-Stock[[#This Row],[SỐ LƯỢNG BÁN]]</f>
        <v>0</v>
      </c>
      <c r="Y3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5" s="120">
        <f ca="1">IF(Stock[[#This Row],[NGÀY BÁN]]&gt;0,Stock[[#This Row],[NGÀY BÁN]]-Stock[[#This Row],[NGÀY MUA]]+1,IF(Stock[[#This Row],[NGÀY MUA]]=0,0,TODAY()-Stock[[#This Row],[NGÀY MUA]]+1))</f>
        <v>0</v>
      </c>
      <c r="AA335" s="121" t="str">
        <f>IFERROR(Stock[[#This Row],[CỔ TỨC TIỀN MẶT]]+Stock[[#This Row],[LÃI/(LỖ) TỪ BÁN CK
(auto-fill)]],"")</f>
        <v/>
      </c>
      <c r="AB3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5" s="90"/>
      <c r="AE335" s="146" t="str">
        <f>IF(Stock[[#This Row],[TRẠNG THÁI
(auto-fill)]]="NẮM GIỮ",Stock[[#This Row],[GIÁ THỊ TRƯỜNG]]-Stock[[#This Row],[GIÁ MUA]],"")</f>
        <v/>
      </c>
      <c r="AF335" s="151" t="str">
        <f>IFERROR(Stock[[#This Row],[TĂNG/
(GIẢM )]]/Stock[[#This Row],[GIÁ MUA]],"")</f>
        <v/>
      </c>
      <c r="AG335" s="128" t="str">
        <f>IF(Stock[[#This Row],[GIÁ THỊ TRƯỜNG]]&gt;0,Stock[[#This Row],[GIÁ THỊ TRƯỜNG]]*Stock[[#This Row],[SỐ LƯỢNG CÒN LẠI
(auto-fill)]],"")</f>
        <v/>
      </c>
    </row>
    <row r="336" spans="2:33">
      <c r="B336" s="111" t="str">
        <f>IF(AND(Stock[[#This Row],[SỐ LƯỢNG MUA]]&gt;0,Stock[[#This Row],[SỐ LƯỢNG CÒN LẠI
(auto-fill)]]=0),"BÁN",
IF(AND(Stock[[#This Row],[SỐ LƯỢNG MUA]]&gt;0,Stock[[#This Row],[SỐ LƯỢNG CÒN LẠI
(auto-fill)]]&gt;0),"NẮM GIỮ",""))</f>
        <v/>
      </c>
      <c r="C336" s="110">
        <f t="shared" ref="C336:C399" si="5">C335+1</f>
        <v>323</v>
      </c>
      <c r="D336" s="77"/>
      <c r="E336" s="78"/>
      <c r="F336" s="170"/>
      <c r="G336" s="83"/>
      <c r="H336" s="84"/>
      <c r="I336" s="114" t="str">
        <f>IF(Stock[[#This Row],[SỐ LƯỢNG MUA]]&gt;0,Stock[[#This Row],[GIÁ MUA]]*Stock[[#This Row],[SỐ LƯỢNG MUA]]*$D$11,"")</f>
        <v/>
      </c>
      <c r="J336" s="87"/>
      <c r="K336" s="88"/>
      <c r="L336" s="116" t="str">
        <f>IF(Stock[[#This Row],[SỐ LƯỢNG MUA]]&gt;0,Stock[[#This Row],[GIÁ MUA]]*(1+Stock[[#This Row],[% TĂNG KỲ VỌNG_1]]),"")</f>
        <v/>
      </c>
      <c r="M336" s="89"/>
      <c r="N336" s="116" t="str">
        <f>IF(Stock[[#This Row],[SỐ LƯỢNG MUA]]&gt;0,Stock[[#This Row],[GIÁ MUA]]*(1+Stock[[#This Row],[% TĂNG KỲ VỌNG_2]]),"")</f>
        <v/>
      </c>
      <c r="O336" s="89"/>
      <c r="P336" s="116" t="str">
        <f>IF(Stock[[#This Row],[SỐ LƯỢNG MUA]]&gt;0,Stock[[#This Row],[GIÁ MUA]]*(1+Stock[[#This Row],[% GIẢM ĐỂ CẮT LỖ]]),"")</f>
        <v/>
      </c>
      <c r="Q336" s="104"/>
      <c r="R336" s="117" t="str">
        <f>IF(Stock[[#This Row],[CỔ TỨC TIỀN MẶT]]&gt;0,Stock[[#This Row],[CỔ TỨC TIỀN MẶT]]/(Stock[[#This Row],[GIÁ MUA]]*Stock[[#This Row],[SỐ LƯỢNG MUA]]),"")</f>
        <v/>
      </c>
      <c r="S336" s="104"/>
      <c r="T336" s="77"/>
      <c r="U336" s="95"/>
      <c r="V336" s="96"/>
      <c r="W336" s="125" t="str">
        <f>IF(Stock[[#This Row],[SỐ LƯỢNG BÁN]]&gt;0,Stock[[#This Row],[GIÁ BÁN]]*Stock[[#This Row],[SỐ LƯỢNG BÁN]]*$D$11+Stock[[#This Row],[GIÁ BÁN]]*Stock[[#This Row],[SỐ LƯỢNG BÁN]]*$D$12,"")</f>
        <v/>
      </c>
      <c r="X336" s="126">
        <f>Stock[[#This Row],[SỐ LƯỢNG MUA]]+Stock[[#This Row],[CỔ TỨC BẰNG CỔ PHIẾU]]-Stock[[#This Row],[SỐ LƯỢNG BÁN]]</f>
        <v>0</v>
      </c>
      <c r="Y3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6" s="120">
        <f ca="1">IF(Stock[[#This Row],[NGÀY BÁN]]&gt;0,Stock[[#This Row],[NGÀY BÁN]]-Stock[[#This Row],[NGÀY MUA]]+1,IF(Stock[[#This Row],[NGÀY MUA]]=0,0,TODAY()-Stock[[#This Row],[NGÀY MUA]]+1))</f>
        <v>0</v>
      </c>
      <c r="AA336" s="121" t="str">
        <f>IFERROR(Stock[[#This Row],[CỔ TỨC TIỀN MẶT]]+Stock[[#This Row],[LÃI/(LỖ) TỪ BÁN CK
(auto-fill)]],"")</f>
        <v/>
      </c>
      <c r="AB3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6" s="90"/>
      <c r="AE336" s="146" t="str">
        <f>IF(Stock[[#This Row],[TRẠNG THÁI
(auto-fill)]]="NẮM GIỮ",Stock[[#This Row],[GIÁ THỊ TRƯỜNG]]-Stock[[#This Row],[GIÁ MUA]],"")</f>
        <v/>
      </c>
      <c r="AF336" s="151" t="str">
        <f>IFERROR(Stock[[#This Row],[TĂNG/
(GIẢM )]]/Stock[[#This Row],[GIÁ MUA]],"")</f>
        <v/>
      </c>
      <c r="AG336" s="128" t="str">
        <f>IF(Stock[[#This Row],[GIÁ THỊ TRƯỜNG]]&gt;0,Stock[[#This Row],[GIÁ THỊ TRƯỜNG]]*Stock[[#This Row],[SỐ LƯỢNG CÒN LẠI
(auto-fill)]],"")</f>
        <v/>
      </c>
    </row>
    <row r="337" spans="2:33">
      <c r="B337" s="111" t="str">
        <f>IF(AND(Stock[[#This Row],[SỐ LƯỢNG MUA]]&gt;0,Stock[[#This Row],[SỐ LƯỢNG CÒN LẠI
(auto-fill)]]=0),"BÁN",
IF(AND(Stock[[#This Row],[SỐ LƯỢNG MUA]]&gt;0,Stock[[#This Row],[SỐ LƯỢNG CÒN LẠI
(auto-fill)]]&gt;0),"NẮM GIỮ",""))</f>
        <v/>
      </c>
      <c r="C337" s="110">
        <f t="shared" si="5"/>
        <v>324</v>
      </c>
      <c r="D337" s="77"/>
      <c r="E337" s="78"/>
      <c r="F337" s="170"/>
      <c r="G337" s="83"/>
      <c r="H337" s="84"/>
      <c r="I337" s="114" t="str">
        <f>IF(Stock[[#This Row],[SỐ LƯỢNG MUA]]&gt;0,Stock[[#This Row],[GIÁ MUA]]*Stock[[#This Row],[SỐ LƯỢNG MUA]]*$D$11,"")</f>
        <v/>
      </c>
      <c r="J337" s="87"/>
      <c r="K337" s="88"/>
      <c r="L337" s="116" t="str">
        <f>IF(Stock[[#This Row],[SỐ LƯỢNG MUA]]&gt;0,Stock[[#This Row],[GIÁ MUA]]*(1+Stock[[#This Row],[% TĂNG KỲ VỌNG_1]]),"")</f>
        <v/>
      </c>
      <c r="M337" s="89"/>
      <c r="N337" s="116" t="str">
        <f>IF(Stock[[#This Row],[SỐ LƯỢNG MUA]]&gt;0,Stock[[#This Row],[GIÁ MUA]]*(1+Stock[[#This Row],[% TĂNG KỲ VỌNG_2]]),"")</f>
        <v/>
      </c>
      <c r="O337" s="89"/>
      <c r="P337" s="116" t="str">
        <f>IF(Stock[[#This Row],[SỐ LƯỢNG MUA]]&gt;0,Stock[[#This Row],[GIÁ MUA]]*(1+Stock[[#This Row],[% GIẢM ĐỂ CẮT LỖ]]),"")</f>
        <v/>
      </c>
      <c r="Q337" s="104"/>
      <c r="R337" s="117" t="str">
        <f>IF(Stock[[#This Row],[CỔ TỨC TIỀN MẶT]]&gt;0,Stock[[#This Row],[CỔ TỨC TIỀN MẶT]]/(Stock[[#This Row],[GIÁ MUA]]*Stock[[#This Row],[SỐ LƯỢNG MUA]]),"")</f>
        <v/>
      </c>
      <c r="S337" s="104"/>
      <c r="T337" s="77"/>
      <c r="U337" s="95"/>
      <c r="V337" s="96"/>
      <c r="W337" s="125" t="str">
        <f>IF(Stock[[#This Row],[SỐ LƯỢNG BÁN]]&gt;0,Stock[[#This Row],[GIÁ BÁN]]*Stock[[#This Row],[SỐ LƯỢNG BÁN]]*$D$11+Stock[[#This Row],[GIÁ BÁN]]*Stock[[#This Row],[SỐ LƯỢNG BÁN]]*$D$12,"")</f>
        <v/>
      </c>
      <c r="X337" s="126">
        <f>Stock[[#This Row],[SỐ LƯỢNG MUA]]+Stock[[#This Row],[CỔ TỨC BẰNG CỔ PHIẾU]]-Stock[[#This Row],[SỐ LƯỢNG BÁN]]</f>
        <v>0</v>
      </c>
      <c r="Y3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7" s="120">
        <f ca="1">IF(Stock[[#This Row],[NGÀY BÁN]]&gt;0,Stock[[#This Row],[NGÀY BÁN]]-Stock[[#This Row],[NGÀY MUA]]+1,IF(Stock[[#This Row],[NGÀY MUA]]=0,0,TODAY()-Stock[[#This Row],[NGÀY MUA]]+1))</f>
        <v>0</v>
      </c>
      <c r="AA337" s="121" t="str">
        <f>IFERROR(Stock[[#This Row],[CỔ TỨC TIỀN MẶT]]+Stock[[#This Row],[LÃI/(LỖ) TỪ BÁN CK
(auto-fill)]],"")</f>
        <v/>
      </c>
      <c r="AB3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7" s="90"/>
      <c r="AE337" s="146" t="str">
        <f>IF(Stock[[#This Row],[TRẠNG THÁI
(auto-fill)]]="NẮM GIỮ",Stock[[#This Row],[GIÁ THỊ TRƯỜNG]]-Stock[[#This Row],[GIÁ MUA]],"")</f>
        <v/>
      </c>
      <c r="AF337" s="151" t="str">
        <f>IFERROR(Stock[[#This Row],[TĂNG/
(GIẢM )]]/Stock[[#This Row],[GIÁ MUA]],"")</f>
        <v/>
      </c>
      <c r="AG337" s="128" t="str">
        <f>IF(Stock[[#This Row],[GIÁ THỊ TRƯỜNG]]&gt;0,Stock[[#This Row],[GIÁ THỊ TRƯỜNG]]*Stock[[#This Row],[SỐ LƯỢNG CÒN LẠI
(auto-fill)]],"")</f>
        <v/>
      </c>
    </row>
    <row r="338" spans="2:33">
      <c r="B338" s="111" t="str">
        <f>IF(AND(Stock[[#This Row],[SỐ LƯỢNG MUA]]&gt;0,Stock[[#This Row],[SỐ LƯỢNG CÒN LẠI
(auto-fill)]]=0),"BÁN",
IF(AND(Stock[[#This Row],[SỐ LƯỢNG MUA]]&gt;0,Stock[[#This Row],[SỐ LƯỢNG CÒN LẠI
(auto-fill)]]&gt;0),"NẮM GIỮ",""))</f>
        <v/>
      </c>
      <c r="C338" s="110">
        <f t="shared" si="5"/>
        <v>325</v>
      </c>
      <c r="D338" s="77"/>
      <c r="E338" s="78"/>
      <c r="F338" s="170"/>
      <c r="G338" s="83"/>
      <c r="H338" s="84"/>
      <c r="I338" s="114" t="str">
        <f>IF(Stock[[#This Row],[SỐ LƯỢNG MUA]]&gt;0,Stock[[#This Row],[GIÁ MUA]]*Stock[[#This Row],[SỐ LƯỢNG MUA]]*$D$11,"")</f>
        <v/>
      </c>
      <c r="J338" s="87"/>
      <c r="K338" s="88"/>
      <c r="L338" s="116" t="str">
        <f>IF(Stock[[#This Row],[SỐ LƯỢNG MUA]]&gt;0,Stock[[#This Row],[GIÁ MUA]]*(1+Stock[[#This Row],[% TĂNG KỲ VỌNG_1]]),"")</f>
        <v/>
      </c>
      <c r="M338" s="89"/>
      <c r="N338" s="116" t="str">
        <f>IF(Stock[[#This Row],[SỐ LƯỢNG MUA]]&gt;0,Stock[[#This Row],[GIÁ MUA]]*(1+Stock[[#This Row],[% TĂNG KỲ VỌNG_2]]),"")</f>
        <v/>
      </c>
      <c r="O338" s="89"/>
      <c r="P338" s="116" t="str">
        <f>IF(Stock[[#This Row],[SỐ LƯỢNG MUA]]&gt;0,Stock[[#This Row],[GIÁ MUA]]*(1+Stock[[#This Row],[% GIẢM ĐỂ CẮT LỖ]]),"")</f>
        <v/>
      </c>
      <c r="Q338" s="104"/>
      <c r="R338" s="117" t="str">
        <f>IF(Stock[[#This Row],[CỔ TỨC TIỀN MẶT]]&gt;0,Stock[[#This Row],[CỔ TỨC TIỀN MẶT]]/(Stock[[#This Row],[GIÁ MUA]]*Stock[[#This Row],[SỐ LƯỢNG MUA]]),"")</f>
        <v/>
      </c>
      <c r="S338" s="104"/>
      <c r="T338" s="77"/>
      <c r="U338" s="95"/>
      <c r="V338" s="96"/>
      <c r="W338" s="125" t="str">
        <f>IF(Stock[[#This Row],[SỐ LƯỢNG BÁN]]&gt;0,Stock[[#This Row],[GIÁ BÁN]]*Stock[[#This Row],[SỐ LƯỢNG BÁN]]*$D$11+Stock[[#This Row],[GIÁ BÁN]]*Stock[[#This Row],[SỐ LƯỢNG BÁN]]*$D$12,"")</f>
        <v/>
      </c>
      <c r="X338" s="126">
        <f>Stock[[#This Row],[SỐ LƯỢNG MUA]]+Stock[[#This Row],[CỔ TỨC BẰNG CỔ PHIẾU]]-Stock[[#This Row],[SỐ LƯỢNG BÁN]]</f>
        <v>0</v>
      </c>
      <c r="Y3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8" s="120">
        <f ca="1">IF(Stock[[#This Row],[NGÀY BÁN]]&gt;0,Stock[[#This Row],[NGÀY BÁN]]-Stock[[#This Row],[NGÀY MUA]]+1,IF(Stock[[#This Row],[NGÀY MUA]]=0,0,TODAY()-Stock[[#This Row],[NGÀY MUA]]+1))</f>
        <v>0</v>
      </c>
      <c r="AA338" s="121" t="str">
        <f>IFERROR(Stock[[#This Row],[CỔ TỨC TIỀN MẶT]]+Stock[[#This Row],[LÃI/(LỖ) TỪ BÁN CK
(auto-fill)]],"")</f>
        <v/>
      </c>
      <c r="AB3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8" s="90"/>
      <c r="AE338" s="146" t="str">
        <f>IF(Stock[[#This Row],[TRẠNG THÁI
(auto-fill)]]="NẮM GIỮ",Stock[[#This Row],[GIÁ THỊ TRƯỜNG]]-Stock[[#This Row],[GIÁ MUA]],"")</f>
        <v/>
      </c>
      <c r="AF338" s="151" t="str">
        <f>IFERROR(Stock[[#This Row],[TĂNG/
(GIẢM )]]/Stock[[#This Row],[GIÁ MUA]],"")</f>
        <v/>
      </c>
      <c r="AG338" s="128" t="str">
        <f>IF(Stock[[#This Row],[GIÁ THỊ TRƯỜNG]]&gt;0,Stock[[#This Row],[GIÁ THỊ TRƯỜNG]]*Stock[[#This Row],[SỐ LƯỢNG CÒN LẠI
(auto-fill)]],"")</f>
        <v/>
      </c>
    </row>
    <row r="339" spans="2:33">
      <c r="B339" s="111" t="str">
        <f>IF(AND(Stock[[#This Row],[SỐ LƯỢNG MUA]]&gt;0,Stock[[#This Row],[SỐ LƯỢNG CÒN LẠI
(auto-fill)]]=0),"BÁN",
IF(AND(Stock[[#This Row],[SỐ LƯỢNG MUA]]&gt;0,Stock[[#This Row],[SỐ LƯỢNG CÒN LẠI
(auto-fill)]]&gt;0),"NẮM GIỮ",""))</f>
        <v/>
      </c>
      <c r="C339" s="110">
        <f t="shared" si="5"/>
        <v>326</v>
      </c>
      <c r="D339" s="77"/>
      <c r="E339" s="78"/>
      <c r="F339" s="170"/>
      <c r="G339" s="83"/>
      <c r="H339" s="84"/>
      <c r="I339" s="114" t="str">
        <f>IF(Stock[[#This Row],[SỐ LƯỢNG MUA]]&gt;0,Stock[[#This Row],[GIÁ MUA]]*Stock[[#This Row],[SỐ LƯỢNG MUA]]*$D$11,"")</f>
        <v/>
      </c>
      <c r="J339" s="87"/>
      <c r="K339" s="88"/>
      <c r="L339" s="116" t="str">
        <f>IF(Stock[[#This Row],[SỐ LƯỢNG MUA]]&gt;0,Stock[[#This Row],[GIÁ MUA]]*(1+Stock[[#This Row],[% TĂNG KỲ VỌNG_1]]),"")</f>
        <v/>
      </c>
      <c r="M339" s="89"/>
      <c r="N339" s="116" t="str">
        <f>IF(Stock[[#This Row],[SỐ LƯỢNG MUA]]&gt;0,Stock[[#This Row],[GIÁ MUA]]*(1+Stock[[#This Row],[% TĂNG KỲ VỌNG_2]]),"")</f>
        <v/>
      </c>
      <c r="O339" s="89"/>
      <c r="P339" s="116" t="str">
        <f>IF(Stock[[#This Row],[SỐ LƯỢNG MUA]]&gt;0,Stock[[#This Row],[GIÁ MUA]]*(1+Stock[[#This Row],[% GIẢM ĐỂ CẮT LỖ]]),"")</f>
        <v/>
      </c>
      <c r="Q339" s="104"/>
      <c r="R339" s="117" t="str">
        <f>IF(Stock[[#This Row],[CỔ TỨC TIỀN MẶT]]&gt;0,Stock[[#This Row],[CỔ TỨC TIỀN MẶT]]/(Stock[[#This Row],[GIÁ MUA]]*Stock[[#This Row],[SỐ LƯỢNG MUA]]),"")</f>
        <v/>
      </c>
      <c r="S339" s="104"/>
      <c r="T339" s="77"/>
      <c r="U339" s="95"/>
      <c r="V339" s="96"/>
      <c r="W339" s="125" t="str">
        <f>IF(Stock[[#This Row],[SỐ LƯỢNG BÁN]]&gt;0,Stock[[#This Row],[GIÁ BÁN]]*Stock[[#This Row],[SỐ LƯỢNG BÁN]]*$D$11+Stock[[#This Row],[GIÁ BÁN]]*Stock[[#This Row],[SỐ LƯỢNG BÁN]]*$D$12,"")</f>
        <v/>
      </c>
      <c r="X339" s="126">
        <f>Stock[[#This Row],[SỐ LƯỢNG MUA]]+Stock[[#This Row],[CỔ TỨC BẰNG CỔ PHIẾU]]-Stock[[#This Row],[SỐ LƯỢNG BÁN]]</f>
        <v>0</v>
      </c>
      <c r="Y3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9" s="120">
        <f ca="1">IF(Stock[[#This Row],[NGÀY BÁN]]&gt;0,Stock[[#This Row],[NGÀY BÁN]]-Stock[[#This Row],[NGÀY MUA]]+1,IF(Stock[[#This Row],[NGÀY MUA]]=0,0,TODAY()-Stock[[#This Row],[NGÀY MUA]]+1))</f>
        <v>0</v>
      </c>
      <c r="AA339" s="121" t="str">
        <f>IFERROR(Stock[[#This Row],[CỔ TỨC TIỀN MẶT]]+Stock[[#This Row],[LÃI/(LỖ) TỪ BÁN CK
(auto-fill)]],"")</f>
        <v/>
      </c>
      <c r="AB3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9" s="90"/>
      <c r="AE339" s="146" t="str">
        <f>IF(Stock[[#This Row],[TRẠNG THÁI
(auto-fill)]]="NẮM GIỮ",Stock[[#This Row],[GIÁ THỊ TRƯỜNG]]-Stock[[#This Row],[GIÁ MUA]],"")</f>
        <v/>
      </c>
      <c r="AF339" s="151" t="str">
        <f>IFERROR(Stock[[#This Row],[TĂNG/
(GIẢM )]]/Stock[[#This Row],[GIÁ MUA]],"")</f>
        <v/>
      </c>
      <c r="AG339" s="128" t="str">
        <f>IF(Stock[[#This Row],[GIÁ THỊ TRƯỜNG]]&gt;0,Stock[[#This Row],[GIÁ THỊ TRƯỜNG]]*Stock[[#This Row],[SỐ LƯỢNG CÒN LẠI
(auto-fill)]],"")</f>
        <v/>
      </c>
    </row>
    <row r="340" spans="2:33">
      <c r="B340" s="111" t="str">
        <f>IF(AND(Stock[[#This Row],[SỐ LƯỢNG MUA]]&gt;0,Stock[[#This Row],[SỐ LƯỢNG CÒN LẠI
(auto-fill)]]=0),"BÁN",
IF(AND(Stock[[#This Row],[SỐ LƯỢNG MUA]]&gt;0,Stock[[#This Row],[SỐ LƯỢNG CÒN LẠI
(auto-fill)]]&gt;0),"NẮM GIỮ",""))</f>
        <v/>
      </c>
      <c r="C340" s="110">
        <f t="shared" si="5"/>
        <v>327</v>
      </c>
      <c r="D340" s="77"/>
      <c r="E340" s="78"/>
      <c r="F340" s="170"/>
      <c r="G340" s="83"/>
      <c r="H340" s="84"/>
      <c r="I340" s="114" t="str">
        <f>IF(Stock[[#This Row],[SỐ LƯỢNG MUA]]&gt;0,Stock[[#This Row],[GIÁ MUA]]*Stock[[#This Row],[SỐ LƯỢNG MUA]]*$D$11,"")</f>
        <v/>
      </c>
      <c r="J340" s="87"/>
      <c r="K340" s="88"/>
      <c r="L340" s="116" t="str">
        <f>IF(Stock[[#This Row],[SỐ LƯỢNG MUA]]&gt;0,Stock[[#This Row],[GIÁ MUA]]*(1+Stock[[#This Row],[% TĂNG KỲ VỌNG_1]]),"")</f>
        <v/>
      </c>
      <c r="M340" s="89"/>
      <c r="N340" s="116" t="str">
        <f>IF(Stock[[#This Row],[SỐ LƯỢNG MUA]]&gt;0,Stock[[#This Row],[GIÁ MUA]]*(1+Stock[[#This Row],[% TĂNG KỲ VỌNG_2]]),"")</f>
        <v/>
      </c>
      <c r="O340" s="89"/>
      <c r="P340" s="116" t="str">
        <f>IF(Stock[[#This Row],[SỐ LƯỢNG MUA]]&gt;0,Stock[[#This Row],[GIÁ MUA]]*(1+Stock[[#This Row],[% GIẢM ĐỂ CẮT LỖ]]),"")</f>
        <v/>
      </c>
      <c r="Q340" s="104"/>
      <c r="R340" s="117" t="str">
        <f>IF(Stock[[#This Row],[CỔ TỨC TIỀN MẶT]]&gt;0,Stock[[#This Row],[CỔ TỨC TIỀN MẶT]]/(Stock[[#This Row],[GIÁ MUA]]*Stock[[#This Row],[SỐ LƯỢNG MUA]]),"")</f>
        <v/>
      </c>
      <c r="S340" s="104"/>
      <c r="T340" s="77"/>
      <c r="U340" s="95"/>
      <c r="V340" s="96"/>
      <c r="W340" s="125" t="str">
        <f>IF(Stock[[#This Row],[SỐ LƯỢNG BÁN]]&gt;0,Stock[[#This Row],[GIÁ BÁN]]*Stock[[#This Row],[SỐ LƯỢNG BÁN]]*$D$11+Stock[[#This Row],[GIÁ BÁN]]*Stock[[#This Row],[SỐ LƯỢNG BÁN]]*$D$12,"")</f>
        <v/>
      </c>
      <c r="X340" s="126">
        <f>Stock[[#This Row],[SỐ LƯỢNG MUA]]+Stock[[#This Row],[CỔ TỨC BẰNG CỔ PHIẾU]]-Stock[[#This Row],[SỐ LƯỢNG BÁN]]</f>
        <v>0</v>
      </c>
      <c r="Y3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0" s="120">
        <f ca="1">IF(Stock[[#This Row],[NGÀY BÁN]]&gt;0,Stock[[#This Row],[NGÀY BÁN]]-Stock[[#This Row],[NGÀY MUA]]+1,IF(Stock[[#This Row],[NGÀY MUA]]=0,0,TODAY()-Stock[[#This Row],[NGÀY MUA]]+1))</f>
        <v>0</v>
      </c>
      <c r="AA340" s="121" t="str">
        <f>IFERROR(Stock[[#This Row],[CỔ TỨC TIỀN MẶT]]+Stock[[#This Row],[LÃI/(LỖ) TỪ BÁN CK
(auto-fill)]],"")</f>
        <v/>
      </c>
      <c r="AB3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0" s="90"/>
      <c r="AE340" s="146" t="str">
        <f>IF(Stock[[#This Row],[TRẠNG THÁI
(auto-fill)]]="NẮM GIỮ",Stock[[#This Row],[GIÁ THỊ TRƯỜNG]]-Stock[[#This Row],[GIÁ MUA]],"")</f>
        <v/>
      </c>
      <c r="AF340" s="151" t="str">
        <f>IFERROR(Stock[[#This Row],[TĂNG/
(GIẢM )]]/Stock[[#This Row],[GIÁ MUA]],"")</f>
        <v/>
      </c>
      <c r="AG340" s="128" t="str">
        <f>IF(Stock[[#This Row],[GIÁ THỊ TRƯỜNG]]&gt;0,Stock[[#This Row],[GIÁ THỊ TRƯỜNG]]*Stock[[#This Row],[SỐ LƯỢNG CÒN LẠI
(auto-fill)]],"")</f>
        <v/>
      </c>
    </row>
    <row r="341" spans="2:33">
      <c r="B341" s="111" t="str">
        <f>IF(AND(Stock[[#This Row],[SỐ LƯỢNG MUA]]&gt;0,Stock[[#This Row],[SỐ LƯỢNG CÒN LẠI
(auto-fill)]]=0),"BÁN",
IF(AND(Stock[[#This Row],[SỐ LƯỢNG MUA]]&gt;0,Stock[[#This Row],[SỐ LƯỢNG CÒN LẠI
(auto-fill)]]&gt;0),"NẮM GIỮ",""))</f>
        <v/>
      </c>
      <c r="C341" s="110">
        <f t="shared" si="5"/>
        <v>328</v>
      </c>
      <c r="D341" s="77"/>
      <c r="E341" s="78"/>
      <c r="F341" s="170"/>
      <c r="G341" s="83"/>
      <c r="H341" s="84"/>
      <c r="I341" s="114" t="str">
        <f>IF(Stock[[#This Row],[SỐ LƯỢNG MUA]]&gt;0,Stock[[#This Row],[GIÁ MUA]]*Stock[[#This Row],[SỐ LƯỢNG MUA]]*$D$11,"")</f>
        <v/>
      </c>
      <c r="J341" s="87"/>
      <c r="K341" s="88"/>
      <c r="L341" s="116" t="str">
        <f>IF(Stock[[#This Row],[SỐ LƯỢNG MUA]]&gt;0,Stock[[#This Row],[GIÁ MUA]]*(1+Stock[[#This Row],[% TĂNG KỲ VỌNG_1]]),"")</f>
        <v/>
      </c>
      <c r="M341" s="89"/>
      <c r="N341" s="116" t="str">
        <f>IF(Stock[[#This Row],[SỐ LƯỢNG MUA]]&gt;0,Stock[[#This Row],[GIÁ MUA]]*(1+Stock[[#This Row],[% TĂNG KỲ VỌNG_2]]),"")</f>
        <v/>
      </c>
      <c r="O341" s="89"/>
      <c r="P341" s="116" t="str">
        <f>IF(Stock[[#This Row],[SỐ LƯỢNG MUA]]&gt;0,Stock[[#This Row],[GIÁ MUA]]*(1+Stock[[#This Row],[% GIẢM ĐỂ CẮT LỖ]]),"")</f>
        <v/>
      </c>
      <c r="Q341" s="104"/>
      <c r="R341" s="117" t="str">
        <f>IF(Stock[[#This Row],[CỔ TỨC TIỀN MẶT]]&gt;0,Stock[[#This Row],[CỔ TỨC TIỀN MẶT]]/(Stock[[#This Row],[GIÁ MUA]]*Stock[[#This Row],[SỐ LƯỢNG MUA]]),"")</f>
        <v/>
      </c>
      <c r="S341" s="104"/>
      <c r="T341" s="77"/>
      <c r="U341" s="95"/>
      <c r="V341" s="96"/>
      <c r="W341" s="125" t="str">
        <f>IF(Stock[[#This Row],[SỐ LƯỢNG BÁN]]&gt;0,Stock[[#This Row],[GIÁ BÁN]]*Stock[[#This Row],[SỐ LƯỢNG BÁN]]*$D$11+Stock[[#This Row],[GIÁ BÁN]]*Stock[[#This Row],[SỐ LƯỢNG BÁN]]*$D$12,"")</f>
        <v/>
      </c>
      <c r="X341" s="126">
        <f>Stock[[#This Row],[SỐ LƯỢNG MUA]]+Stock[[#This Row],[CỔ TỨC BẰNG CỔ PHIẾU]]-Stock[[#This Row],[SỐ LƯỢNG BÁN]]</f>
        <v>0</v>
      </c>
      <c r="Y3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1" s="120">
        <f ca="1">IF(Stock[[#This Row],[NGÀY BÁN]]&gt;0,Stock[[#This Row],[NGÀY BÁN]]-Stock[[#This Row],[NGÀY MUA]]+1,IF(Stock[[#This Row],[NGÀY MUA]]=0,0,TODAY()-Stock[[#This Row],[NGÀY MUA]]+1))</f>
        <v>0</v>
      </c>
      <c r="AA341" s="121" t="str">
        <f>IFERROR(Stock[[#This Row],[CỔ TỨC TIỀN MẶT]]+Stock[[#This Row],[LÃI/(LỖ) TỪ BÁN CK
(auto-fill)]],"")</f>
        <v/>
      </c>
      <c r="AB3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1" s="90"/>
      <c r="AE341" s="146" t="str">
        <f>IF(Stock[[#This Row],[TRẠNG THÁI
(auto-fill)]]="NẮM GIỮ",Stock[[#This Row],[GIÁ THỊ TRƯỜNG]]-Stock[[#This Row],[GIÁ MUA]],"")</f>
        <v/>
      </c>
      <c r="AF341" s="151" t="str">
        <f>IFERROR(Stock[[#This Row],[TĂNG/
(GIẢM )]]/Stock[[#This Row],[GIÁ MUA]],"")</f>
        <v/>
      </c>
      <c r="AG341" s="128" t="str">
        <f>IF(Stock[[#This Row],[GIÁ THỊ TRƯỜNG]]&gt;0,Stock[[#This Row],[GIÁ THỊ TRƯỜNG]]*Stock[[#This Row],[SỐ LƯỢNG CÒN LẠI
(auto-fill)]],"")</f>
        <v/>
      </c>
    </row>
    <row r="342" spans="2:33">
      <c r="B342" s="111" t="str">
        <f>IF(AND(Stock[[#This Row],[SỐ LƯỢNG MUA]]&gt;0,Stock[[#This Row],[SỐ LƯỢNG CÒN LẠI
(auto-fill)]]=0),"BÁN",
IF(AND(Stock[[#This Row],[SỐ LƯỢNG MUA]]&gt;0,Stock[[#This Row],[SỐ LƯỢNG CÒN LẠI
(auto-fill)]]&gt;0),"NẮM GIỮ",""))</f>
        <v/>
      </c>
      <c r="C342" s="110">
        <f t="shared" si="5"/>
        <v>329</v>
      </c>
      <c r="D342" s="77"/>
      <c r="E342" s="78"/>
      <c r="F342" s="170"/>
      <c r="G342" s="83"/>
      <c r="H342" s="84"/>
      <c r="I342" s="114" t="str">
        <f>IF(Stock[[#This Row],[SỐ LƯỢNG MUA]]&gt;0,Stock[[#This Row],[GIÁ MUA]]*Stock[[#This Row],[SỐ LƯỢNG MUA]]*$D$11,"")</f>
        <v/>
      </c>
      <c r="J342" s="87"/>
      <c r="K342" s="88"/>
      <c r="L342" s="116" t="str">
        <f>IF(Stock[[#This Row],[SỐ LƯỢNG MUA]]&gt;0,Stock[[#This Row],[GIÁ MUA]]*(1+Stock[[#This Row],[% TĂNG KỲ VỌNG_1]]),"")</f>
        <v/>
      </c>
      <c r="M342" s="89"/>
      <c r="N342" s="116" t="str">
        <f>IF(Stock[[#This Row],[SỐ LƯỢNG MUA]]&gt;0,Stock[[#This Row],[GIÁ MUA]]*(1+Stock[[#This Row],[% TĂNG KỲ VỌNG_2]]),"")</f>
        <v/>
      </c>
      <c r="O342" s="89"/>
      <c r="P342" s="116" t="str">
        <f>IF(Stock[[#This Row],[SỐ LƯỢNG MUA]]&gt;0,Stock[[#This Row],[GIÁ MUA]]*(1+Stock[[#This Row],[% GIẢM ĐỂ CẮT LỖ]]),"")</f>
        <v/>
      </c>
      <c r="Q342" s="104"/>
      <c r="R342" s="117" t="str">
        <f>IF(Stock[[#This Row],[CỔ TỨC TIỀN MẶT]]&gt;0,Stock[[#This Row],[CỔ TỨC TIỀN MẶT]]/(Stock[[#This Row],[GIÁ MUA]]*Stock[[#This Row],[SỐ LƯỢNG MUA]]),"")</f>
        <v/>
      </c>
      <c r="S342" s="104"/>
      <c r="T342" s="77"/>
      <c r="U342" s="95"/>
      <c r="V342" s="96"/>
      <c r="W342" s="125" t="str">
        <f>IF(Stock[[#This Row],[SỐ LƯỢNG BÁN]]&gt;0,Stock[[#This Row],[GIÁ BÁN]]*Stock[[#This Row],[SỐ LƯỢNG BÁN]]*$D$11+Stock[[#This Row],[GIÁ BÁN]]*Stock[[#This Row],[SỐ LƯỢNG BÁN]]*$D$12,"")</f>
        <v/>
      </c>
      <c r="X342" s="126">
        <f>Stock[[#This Row],[SỐ LƯỢNG MUA]]+Stock[[#This Row],[CỔ TỨC BẰNG CỔ PHIẾU]]-Stock[[#This Row],[SỐ LƯỢNG BÁN]]</f>
        <v>0</v>
      </c>
      <c r="Y3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2" s="120">
        <f ca="1">IF(Stock[[#This Row],[NGÀY BÁN]]&gt;0,Stock[[#This Row],[NGÀY BÁN]]-Stock[[#This Row],[NGÀY MUA]]+1,IF(Stock[[#This Row],[NGÀY MUA]]=0,0,TODAY()-Stock[[#This Row],[NGÀY MUA]]+1))</f>
        <v>0</v>
      </c>
      <c r="AA342" s="121" t="str">
        <f>IFERROR(Stock[[#This Row],[CỔ TỨC TIỀN MẶT]]+Stock[[#This Row],[LÃI/(LỖ) TỪ BÁN CK
(auto-fill)]],"")</f>
        <v/>
      </c>
      <c r="AB3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2" s="90"/>
      <c r="AE342" s="146" t="str">
        <f>IF(Stock[[#This Row],[TRẠNG THÁI
(auto-fill)]]="NẮM GIỮ",Stock[[#This Row],[GIÁ THỊ TRƯỜNG]]-Stock[[#This Row],[GIÁ MUA]],"")</f>
        <v/>
      </c>
      <c r="AF342" s="151" t="str">
        <f>IFERROR(Stock[[#This Row],[TĂNG/
(GIẢM )]]/Stock[[#This Row],[GIÁ MUA]],"")</f>
        <v/>
      </c>
      <c r="AG342" s="128" t="str">
        <f>IF(Stock[[#This Row],[GIÁ THỊ TRƯỜNG]]&gt;0,Stock[[#This Row],[GIÁ THỊ TRƯỜNG]]*Stock[[#This Row],[SỐ LƯỢNG CÒN LẠI
(auto-fill)]],"")</f>
        <v/>
      </c>
    </row>
    <row r="343" spans="2:33">
      <c r="B343" s="111" t="str">
        <f>IF(AND(Stock[[#This Row],[SỐ LƯỢNG MUA]]&gt;0,Stock[[#This Row],[SỐ LƯỢNG CÒN LẠI
(auto-fill)]]=0),"BÁN",
IF(AND(Stock[[#This Row],[SỐ LƯỢNG MUA]]&gt;0,Stock[[#This Row],[SỐ LƯỢNG CÒN LẠI
(auto-fill)]]&gt;0),"NẮM GIỮ",""))</f>
        <v/>
      </c>
      <c r="C343" s="110">
        <f t="shared" si="5"/>
        <v>330</v>
      </c>
      <c r="D343" s="77"/>
      <c r="E343" s="78"/>
      <c r="F343" s="170"/>
      <c r="G343" s="83"/>
      <c r="H343" s="84"/>
      <c r="I343" s="114" t="str">
        <f>IF(Stock[[#This Row],[SỐ LƯỢNG MUA]]&gt;0,Stock[[#This Row],[GIÁ MUA]]*Stock[[#This Row],[SỐ LƯỢNG MUA]]*$D$11,"")</f>
        <v/>
      </c>
      <c r="J343" s="87"/>
      <c r="K343" s="88"/>
      <c r="L343" s="116" t="str">
        <f>IF(Stock[[#This Row],[SỐ LƯỢNG MUA]]&gt;0,Stock[[#This Row],[GIÁ MUA]]*(1+Stock[[#This Row],[% TĂNG KỲ VỌNG_1]]),"")</f>
        <v/>
      </c>
      <c r="M343" s="89"/>
      <c r="N343" s="116" t="str">
        <f>IF(Stock[[#This Row],[SỐ LƯỢNG MUA]]&gt;0,Stock[[#This Row],[GIÁ MUA]]*(1+Stock[[#This Row],[% TĂNG KỲ VỌNG_2]]),"")</f>
        <v/>
      </c>
      <c r="O343" s="89"/>
      <c r="P343" s="116" t="str">
        <f>IF(Stock[[#This Row],[SỐ LƯỢNG MUA]]&gt;0,Stock[[#This Row],[GIÁ MUA]]*(1+Stock[[#This Row],[% GIẢM ĐỂ CẮT LỖ]]),"")</f>
        <v/>
      </c>
      <c r="Q343" s="104"/>
      <c r="R343" s="117" t="str">
        <f>IF(Stock[[#This Row],[CỔ TỨC TIỀN MẶT]]&gt;0,Stock[[#This Row],[CỔ TỨC TIỀN MẶT]]/(Stock[[#This Row],[GIÁ MUA]]*Stock[[#This Row],[SỐ LƯỢNG MUA]]),"")</f>
        <v/>
      </c>
      <c r="S343" s="104"/>
      <c r="T343" s="77"/>
      <c r="U343" s="95"/>
      <c r="V343" s="96"/>
      <c r="W343" s="125" t="str">
        <f>IF(Stock[[#This Row],[SỐ LƯỢNG BÁN]]&gt;0,Stock[[#This Row],[GIÁ BÁN]]*Stock[[#This Row],[SỐ LƯỢNG BÁN]]*$D$11+Stock[[#This Row],[GIÁ BÁN]]*Stock[[#This Row],[SỐ LƯỢNG BÁN]]*$D$12,"")</f>
        <v/>
      </c>
      <c r="X343" s="126">
        <f>Stock[[#This Row],[SỐ LƯỢNG MUA]]+Stock[[#This Row],[CỔ TỨC BẰNG CỔ PHIẾU]]-Stock[[#This Row],[SỐ LƯỢNG BÁN]]</f>
        <v>0</v>
      </c>
      <c r="Y3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3" s="120">
        <f ca="1">IF(Stock[[#This Row],[NGÀY BÁN]]&gt;0,Stock[[#This Row],[NGÀY BÁN]]-Stock[[#This Row],[NGÀY MUA]]+1,IF(Stock[[#This Row],[NGÀY MUA]]=0,0,TODAY()-Stock[[#This Row],[NGÀY MUA]]+1))</f>
        <v>0</v>
      </c>
      <c r="AA343" s="121" t="str">
        <f>IFERROR(Stock[[#This Row],[CỔ TỨC TIỀN MẶT]]+Stock[[#This Row],[LÃI/(LỖ) TỪ BÁN CK
(auto-fill)]],"")</f>
        <v/>
      </c>
      <c r="AB3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3" s="90"/>
      <c r="AE343" s="146" t="str">
        <f>IF(Stock[[#This Row],[TRẠNG THÁI
(auto-fill)]]="NẮM GIỮ",Stock[[#This Row],[GIÁ THỊ TRƯỜNG]]-Stock[[#This Row],[GIÁ MUA]],"")</f>
        <v/>
      </c>
      <c r="AF343" s="151" t="str">
        <f>IFERROR(Stock[[#This Row],[TĂNG/
(GIẢM )]]/Stock[[#This Row],[GIÁ MUA]],"")</f>
        <v/>
      </c>
      <c r="AG343" s="128" t="str">
        <f>IF(Stock[[#This Row],[GIÁ THỊ TRƯỜNG]]&gt;0,Stock[[#This Row],[GIÁ THỊ TRƯỜNG]]*Stock[[#This Row],[SỐ LƯỢNG CÒN LẠI
(auto-fill)]],"")</f>
        <v/>
      </c>
    </row>
    <row r="344" spans="2:33">
      <c r="B344" s="111" t="str">
        <f>IF(AND(Stock[[#This Row],[SỐ LƯỢNG MUA]]&gt;0,Stock[[#This Row],[SỐ LƯỢNG CÒN LẠI
(auto-fill)]]=0),"BÁN",
IF(AND(Stock[[#This Row],[SỐ LƯỢNG MUA]]&gt;0,Stock[[#This Row],[SỐ LƯỢNG CÒN LẠI
(auto-fill)]]&gt;0),"NẮM GIỮ",""))</f>
        <v/>
      </c>
      <c r="C344" s="110">
        <f t="shared" si="5"/>
        <v>331</v>
      </c>
      <c r="D344" s="77"/>
      <c r="E344" s="78"/>
      <c r="F344" s="170"/>
      <c r="G344" s="83"/>
      <c r="H344" s="84"/>
      <c r="I344" s="114" t="str">
        <f>IF(Stock[[#This Row],[SỐ LƯỢNG MUA]]&gt;0,Stock[[#This Row],[GIÁ MUA]]*Stock[[#This Row],[SỐ LƯỢNG MUA]]*$D$11,"")</f>
        <v/>
      </c>
      <c r="J344" s="87"/>
      <c r="K344" s="88"/>
      <c r="L344" s="116" t="str">
        <f>IF(Stock[[#This Row],[SỐ LƯỢNG MUA]]&gt;0,Stock[[#This Row],[GIÁ MUA]]*(1+Stock[[#This Row],[% TĂNG KỲ VỌNG_1]]),"")</f>
        <v/>
      </c>
      <c r="M344" s="89"/>
      <c r="N344" s="116" t="str">
        <f>IF(Stock[[#This Row],[SỐ LƯỢNG MUA]]&gt;0,Stock[[#This Row],[GIÁ MUA]]*(1+Stock[[#This Row],[% TĂNG KỲ VỌNG_2]]),"")</f>
        <v/>
      </c>
      <c r="O344" s="89"/>
      <c r="P344" s="116" t="str">
        <f>IF(Stock[[#This Row],[SỐ LƯỢNG MUA]]&gt;0,Stock[[#This Row],[GIÁ MUA]]*(1+Stock[[#This Row],[% GIẢM ĐỂ CẮT LỖ]]),"")</f>
        <v/>
      </c>
      <c r="Q344" s="104"/>
      <c r="R344" s="117" t="str">
        <f>IF(Stock[[#This Row],[CỔ TỨC TIỀN MẶT]]&gt;0,Stock[[#This Row],[CỔ TỨC TIỀN MẶT]]/(Stock[[#This Row],[GIÁ MUA]]*Stock[[#This Row],[SỐ LƯỢNG MUA]]),"")</f>
        <v/>
      </c>
      <c r="S344" s="104"/>
      <c r="T344" s="77"/>
      <c r="U344" s="95"/>
      <c r="V344" s="96"/>
      <c r="W344" s="125" t="str">
        <f>IF(Stock[[#This Row],[SỐ LƯỢNG BÁN]]&gt;0,Stock[[#This Row],[GIÁ BÁN]]*Stock[[#This Row],[SỐ LƯỢNG BÁN]]*$D$11+Stock[[#This Row],[GIÁ BÁN]]*Stock[[#This Row],[SỐ LƯỢNG BÁN]]*$D$12,"")</f>
        <v/>
      </c>
      <c r="X344" s="126">
        <f>Stock[[#This Row],[SỐ LƯỢNG MUA]]+Stock[[#This Row],[CỔ TỨC BẰNG CỔ PHIẾU]]-Stock[[#This Row],[SỐ LƯỢNG BÁN]]</f>
        <v>0</v>
      </c>
      <c r="Y3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4" s="120">
        <f ca="1">IF(Stock[[#This Row],[NGÀY BÁN]]&gt;0,Stock[[#This Row],[NGÀY BÁN]]-Stock[[#This Row],[NGÀY MUA]]+1,IF(Stock[[#This Row],[NGÀY MUA]]=0,0,TODAY()-Stock[[#This Row],[NGÀY MUA]]+1))</f>
        <v>0</v>
      </c>
      <c r="AA344" s="121" t="str">
        <f>IFERROR(Stock[[#This Row],[CỔ TỨC TIỀN MẶT]]+Stock[[#This Row],[LÃI/(LỖ) TỪ BÁN CK
(auto-fill)]],"")</f>
        <v/>
      </c>
      <c r="AB3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4" s="90"/>
      <c r="AE344" s="146" t="str">
        <f>IF(Stock[[#This Row],[TRẠNG THÁI
(auto-fill)]]="NẮM GIỮ",Stock[[#This Row],[GIÁ THỊ TRƯỜNG]]-Stock[[#This Row],[GIÁ MUA]],"")</f>
        <v/>
      </c>
      <c r="AF344" s="151" t="str">
        <f>IFERROR(Stock[[#This Row],[TĂNG/
(GIẢM )]]/Stock[[#This Row],[GIÁ MUA]],"")</f>
        <v/>
      </c>
      <c r="AG344" s="128" t="str">
        <f>IF(Stock[[#This Row],[GIÁ THỊ TRƯỜNG]]&gt;0,Stock[[#This Row],[GIÁ THỊ TRƯỜNG]]*Stock[[#This Row],[SỐ LƯỢNG CÒN LẠI
(auto-fill)]],"")</f>
        <v/>
      </c>
    </row>
    <row r="345" spans="2:33">
      <c r="B345" s="111" t="str">
        <f>IF(AND(Stock[[#This Row],[SỐ LƯỢNG MUA]]&gt;0,Stock[[#This Row],[SỐ LƯỢNG CÒN LẠI
(auto-fill)]]=0),"BÁN",
IF(AND(Stock[[#This Row],[SỐ LƯỢNG MUA]]&gt;0,Stock[[#This Row],[SỐ LƯỢNG CÒN LẠI
(auto-fill)]]&gt;0),"NẮM GIỮ",""))</f>
        <v/>
      </c>
      <c r="C345" s="110">
        <f t="shared" si="5"/>
        <v>332</v>
      </c>
      <c r="D345" s="77"/>
      <c r="E345" s="78"/>
      <c r="F345" s="170"/>
      <c r="G345" s="83"/>
      <c r="H345" s="84"/>
      <c r="I345" s="114" t="str">
        <f>IF(Stock[[#This Row],[SỐ LƯỢNG MUA]]&gt;0,Stock[[#This Row],[GIÁ MUA]]*Stock[[#This Row],[SỐ LƯỢNG MUA]]*$D$11,"")</f>
        <v/>
      </c>
      <c r="J345" s="87"/>
      <c r="K345" s="88"/>
      <c r="L345" s="116" t="str">
        <f>IF(Stock[[#This Row],[SỐ LƯỢNG MUA]]&gt;0,Stock[[#This Row],[GIÁ MUA]]*(1+Stock[[#This Row],[% TĂNG KỲ VỌNG_1]]),"")</f>
        <v/>
      </c>
      <c r="M345" s="89"/>
      <c r="N345" s="116" t="str">
        <f>IF(Stock[[#This Row],[SỐ LƯỢNG MUA]]&gt;0,Stock[[#This Row],[GIÁ MUA]]*(1+Stock[[#This Row],[% TĂNG KỲ VỌNG_2]]),"")</f>
        <v/>
      </c>
      <c r="O345" s="89"/>
      <c r="P345" s="116" t="str">
        <f>IF(Stock[[#This Row],[SỐ LƯỢNG MUA]]&gt;0,Stock[[#This Row],[GIÁ MUA]]*(1+Stock[[#This Row],[% GIẢM ĐỂ CẮT LỖ]]),"")</f>
        <v/>
      </c>
      <c r="Q345" s="104"/>
      <c r="R345" s="117" t="str">
        <f>IF(Stock[[#This Row],[CỔ TỨC TIỀN MẶT]]&gt;0,Stock[[#This Row],[CỔ TỨC TIỀN MẶT]]/(Stock[[#This Row],[GIÁ MUA]]*Stock[[#This Row],[SỐ LƯỢNG MUA]]),"")</f>
        <v/>
      </c>
      <c r="S345" s="104"/>
      <c r="T345" s="77"/>
      <c r="U345" s="95"/>
      <c r="V345" s="96"/>
      <c r="W345" s="125" t="str">
        <f>IF(Stock[[#This Row],[SỐ LƯỢNG BÁN]]&gt;0,Stock[[#This Row],[GIÁ BÁN]]*Stock[[#This Row],[SỐ LƯỢNG BÁN]]*$D$11+Stock[[#This Row],[GIÁ BÁN]]*Stock[[#This Row],[SỐ LƯỢNG BÁN]]*$D$12,"")</f>
        <v/>
      </c>
      <c r="X345" s="126">
        <f>Stock[[#This Row],[SỐ LƯỢNG MUA]]+Stock[[#This Row],[CỔ TỨC BẰNG CỔ PHIẾU]]-Stock[[#This Row],[SỐ LƯỢNG BÁN]]</f>
        <v>0</v>
      </c>
      <c r="Y3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5" s="120">
        <f ca="1">IF(Stock[[#This Row],[NGÀY BÁN]]&gt;0,Stock[[#This Row],[NGÀY BÁN]]-Stock[[#This Row],[NGÀY MUA]]+1,IF(Stock[[#This Row],[NGÀY MUA]]=0,0,TODAY()-Stock[[#This Row],[NGÀY MUA]]+1))</f>
        <v>0</v>
      </c>
      <c r="AA345" s="121" t="str">
        <f>IFERROR(Stock[[#This Row],[CỔ TỨC TIỀN MẶT]]+Stock[[#This Row],[LÃI/(LỖ) TỪ BÁN CK
(auto-fill)]],"")</f>
        <v/>
      </c>
      <c r="AB3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5" s="90"/>
      <c r="AE345" s="146" t="str">
        <f>IF(Stock[[#This Row],[TRẠNG THÁI
(auto-fill)]]="NẮM GIỮ",Stock[[#This Row],[GIÁ THỊ TRƯỜNG]]-Stock[[#This Row],[GIÁ MUA]],"")</f>
        <v/>
      </c>
      <c r="AF345" s="151" t="str">
        <f>IFERROR(Stock[[#This Row],[TĂNG/
(GIẢM )]]/Stock[[#This Row],[GIÁ MUA]],"")</f>
        <v/>
      </c>
      <c r="AG345" s="128" t="str">
        <f>IF(Stock[[#This Row],[GIÁ THỊ TRƯỜNG]]&gt;0,Stock[[#This Row],[GIÁ THỊ TRƯỜNG]]*Stock[[#This Row],[SỐ LƯỢNG CÒN LẠI
(auto-fill)]],"")</f>
        <v/>
      </c>
    </row>
    <row r="346" spans="2:33">
      <c r="B346" s="111" t="str">
        <f>IF(AND(Stock[[#This Row],[SỐ LƯỢNG MUA]]&gt;0,Stock[[#This Row],[SỐ LƯỢNG CÒN LẠI
(auto-fill)]]=0),"BÁN",
IF(AND(Stock[[#This Row],[SỐ LƯỢNG MUA]]&gt;0,Stock[[#This Row],[SỐ LƯỢNG CÒN LẠI
(auto-fill)]]&gt;0),"NẮM GIỮ",""))</f>
        <v/>
      </c>
      <c r="C346" s="110">
        <f t="shared" si="5"/>
        <v>333</v>
      </c>
      <c r="D346" s="77"/>
      <c r="E346" s="78"/>
      <c r="F346" s="170"/>
      <c r="G346" s="83"/>
      <c r="H346" s="84"/>
      <c r="I346" s="114" t="str">
        <f>IF(Stock[[#This Row],[SỐ LƯỢNG MUA]]&gt;0,Stock[[#This Row],[GIÁ MUA]]*Stock[[#This Row],[SỐ LƯỢNG MUA]]*$D$11,"")</f>
        <v/>
      </c>
      <c r="J346" s="87"/>
      <c r="K346" s="88"/>
      <c r="L346" s="116" t="str">
        <f>IF(Stock[[#This Row],[SỐ LƯỢNG MUA]]&gt;0,Stock[[#This Row],[GIÁ MUA]]*(1+Stock[[#This Row],[% TĂNG KỲ VỌNG_1]]),"")</f>
        <v/>
      </c>
      <c r="M346" s="89"/>
      <c r="N346" s="116" t="str">
        <f>IF(Stock[[#This Row],[SỐ LƯỢNG MUA]]&gt;0,Stock[[#This Row],[GIÁ MUA]]*(1+Stock[[#This Row],[% TĂNG KỲ VỌNG_2]]),"")</f>
        <v/>
      </c>
      <c r="O346" s="89"/>
      <c r="P346" s="116" t="str">
        <f>IF(Stock[[#This Row],[SỐ LƯỢNG MUA]]&gt;0,Stock[[#This Row],[GIÁ MUA]]*(1+Stock[[#This Row],[% GIẢM ĐỂ CẮT LỖ]]),"")</f>
        <v/>
      </c>
      <c r="Q346" s="104"/>
      <c r="R346" s="117" t="str">
        <f>IF(Stock[[#This Row],[CỔ TỨC TIỀN MẶT]]&gt;0,Stock[[#This Row],[CỔ TỨC TIỀN MẶT]]/(Stock[[#This Row],[GIÁ MUA]]*Stock[[#This Row],[SỐ LƯỢNG MUA]]),"")</f>
        <v/>
      </c>
      <c r="S346" s="104"/>
      <c r="T346" s="77"/>
      <c r="U346" s="95"/>
      <c r="V346" s="96"/>
      <c r="W346" s="125" t="str">
        <f>IF(Stock[[#This Row],[SỐ LƯỢNG BÁN]]&gt;0,Stock[[#This Row],[GIÁ BÁN]]*Stock[[#This Row],[SỐ LƯỢNG BÁN]]*$D$11+Stock[[#This Row],[GIÁ BÁN]]*Stock[[#This Row],[SỐ LƯỢNG BÁN]]*$D$12,"")</f>
        <v/>
      </c>
      <c r="X346" s="126">
        <f>Stock[[#This Row],[SỐ LƯỢNG MUA]]+Stock[[#This Row],[CỔ TỨC BẰNG CỔ PHIẾU]]-Stock[[#This Row],[SỐ LƯỢNG BÁN]]</f>
        <v>0</v>
      </c>
      <c r="Y3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6" s="120">
        <f ca="1">IF(Stock[[#This Row],[NGÀY BÁN]]&gt;0,Stock[[#This Row],[NGÀY BÁN]]-Stock[[#This Row],[NGÀY MUA]]+1,IF(Stock[[#This Row],[NGÀY MUA]]=0,0,TODAY()-Stock[[#This Row],[NGÀY MUA]]+1))</f>
        <v>0</v>
      </c>
      <c r="AA346" s="121" t="str">
        <f>IFERROR(Stock[[#This Row],[CỔ TỨC TIỀN MẶT]]+Stock[[#This Row],[LÃI/(LỖ) TỪ BÁN CK
(auto-fill)]],"")</f>
        <v/>
      </c>
      <c r="AB3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6" s="90"/>
      <c r="AE346" s="146" t="str">
        <f>IF(Stock[[#This Row],[TRẠNG THÁI
(auto-fill)]]="NẮM GIỮ",Stock[[#This Row],[GIÁ THỊ TRƯỜNG]]-Stock[[#This Row],[GIÁ MUA]],"")</f>
        <v/>
      </c>
      <c r="AF346" s="151" t="str">
        <f>IFERROR(Stock[[#This Row],[TĂNG/
(GIẢM )]]/Stock[[#This Row],[GIÁ MUA]],"")</f>
        <v/>
      </c>
      <c r="AG346" s="128" t="str">
        <f>IF(Stock[[#This Row],[GIÁ THỊ TRƯỜNG]]&gt;0,Stock[[#This Row],[GIÁ THỊ TRƯỜNG]]*Stock[[#This Row],[SỐ LƯỢNG CÒN LẠI
(auto-fill)]],"")</f>
        <v/>
      </c>
    </row>
    <row r="347" spans="2:33">
      <c r="B347" s="111" t="str">
        <f>IF(AND(Stock[[#This Row],[SỐ LƯỢNG MUA]]&gt;0,Stock[[#This Row],[SỐ LƯỢNG CÒN LẠI
(auto-fill)]]=0),"BÁN",
IF(AND(Stock[[#This Row],[SỐ LƯỢNG MUA]]&gt;0,Stock[[#This Row],[SỐ LƯỢNG CÒN LẠI
(auto-fill)]]&gt;0),"NẮM GIỮ",""))</f>
        <v/>
      </c>
      <c r="C347" s="110">
        <f t="shared" si="5"/>
        <v>334</v>
      </c>
      <c r="D347" s="77"/>
      <c r="E347" s="78"/>
      <c r="F347" s="170"/>
      <c r="G347" s="83"/>
      <c r="H347" s="84"/>
      <c r="I347" s="114" t="str">
        <f>IF(Stock[[#This Row],[SỐ LƯỢNG MUA]]&gt;0,Stock[[#This Row],[GIÁ MUA]]*Stock[[#This Row],[SỐ LƯỢNG MUA]]*$D$11,"")</f>
        <v/>
      </c>
      <c r="J347" s="87"/>
      <c r="K347" s="88"/>
      <c r="L347" s="116" t="str">
        <f>IF(Stock[[#This Row],[SỐ LƯỢNG MUA]]&gt;0,Stock[[#This Row],[GIÁ MUA]]*(1+Stock[[#This Row],[% TĂNG KỲ VỌNG_1]]),"")</f>
        <v/>
      </c>
      <c r="M347" s="89"/>
      <c r="N347" s="116" t="str">
        <f>IF(Stock[[#This Row],[SỐ LƯỢNG MUA]]&gt;0,Stock[[#This Row],[GIÁ MUA]]*(1+Stock[[#This Row],[% TĂNG KỲ VỌNG_2]]),"")</f>
        <v/>
      </c>
      <c r="O347" s="89"/>
      <c r="P347" s="116" t="str">
        <f>IF(Stock[[#This Row],[SỐ LƯỢNG MUA]]&gt;0,Stock[[#This Row],[GIÁ MUA]]*(1+Stock[[#This Row],[% GIẢM ĐỂ CẮT LỖ]]),"")</f>
        <v/>
      </c>
      <c r="Q347" s="104"/>
      <c r="R347" s="117" t="str">
        <f>IF(Stock[[#This Row],[CỔ TỨC TIỀN MẶT]]&gt;0,Stock[[#This Row],[CỔ TỨC TIỀN MẶT]]/(Stock[[#This Row],[GIÁ MUA]]*Stock[[#This Row],[SỐ LƯỢNG MUA]]),"")</f>
        <v/>
      </c>
      <c r="S347" s="104"/>
      <c r="T347" s="77"/>
      <c r="U347" s="95"/>
      <c r="V347" s="96"/>
      <c r="W347" s="125" t="str">
        <f>IF(Stock[[#This Row],[SỐ LƯỢNG BÁN]]&gt;0,Stock[[#This Row],[GIÁ BÁN]]*Stock[[#This Row],[SỐ LƯỢNG BÁN]]*$D$11+Stock[[#This Row],[GIÁ BÁN]]*Stock[[#This Row],[SỐ LƯỢNG BÁN]]*$D$12,"")</f>
        <v/>
      </c>
      <c r="X347" s="126">
        <f>Stock[[#This Row],[SỐ LƯỢNG MUA]]+Stock[[#This Row],[CỔ TỨC BẰNG CỔ PHIẾU]]-Stock[[#This Row],[SỐ LƯỢNG BÁN]]</f>
        <v>0</v>
      </c>
      <c r="Y3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7" s="120">
        <f ca="1">IF(Stock[[#This Row],[NGÀY BÁN]]&gt;0,Stock[[#This Row],[NGÀY BÁN]]-Stock[[#This Row],[NGÀY MUA]]+1,IF(Stock[[#This Row],[NGÀY MUA]]=0,0,TODAY()-Stock[[#This Row],[NGÀY MUA]]+1))</f>
        <v>0</v>
      </c>
      <c r="AA347" s="121" t="str">
        <f>IFERROR(Stock[[#This Row],[CỔ TỨC TIỀN MẶT]]+Stock[[#This Row],[LÃI/(LỖ) TỪ BÁN CK
(auto-fill)]],"")</f>
        <v/>
      </c>
      <c r="AB3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7" s="90"/>
      <c r="AE347" s="146" t="str">
        <f>IF(Stock[[#This Row],[TRẠNG THÁI
(auto-fill)]]="NẮM GIỮ",Stock[[#This Row],[GIÁ THỊ TRƯỜNG]]-Stock[[#This Row],[GIÁ MUA]],"")</f>
        <v/>
      </c>
      <c r="AF347" s="151" t="str">
        <f>IFERROR(Stock[[#This Row],[TĂNG/
(GIẢM )]]/Stock[[#This Row],[GIÁ MUA]],"")</f>
        <v/>
      </c>
      <c r="AG347" s="128" t="str">
        <f>IF(Stock[[#This Row],[GIÁ THỊ TRƯỜNG]]&gt;0,Stock[[#This Row],[GIÁ THỊ TRƯỜNG]]*Stock[[#This Row],[SỐ LƯỢNG CÒN LẠI
(auto-fill)]],"")</f>
        <v/>
      </c>
    </row>
    <row r="348" spans="2:33">
      <c r="B348" s="111" t="str">
        <f>IF(AND(Stock[[#This Row],[SỐ LƯỢNG MUA]]&gt;0,Stock[[#This Row],[SỐ LƯỢNG CÒN LẠI
(auto-fill)]]=0),"BÁN",
IF(AND(Stock[[#This Row],[SỐ LƯỢNG MUA]]&gt;0,Stock[[#This Row],[SỐ LƯỢNG CÒN LẠI
(auto-fill)]]&gt;0),"NẮM GIỮ",""))</f>
        <v/>
      </c>
      <c r="C348" s="110">
        <f t="shared" si="5"/>
        <v>335</v>
      </c>
      <c r="D348" s="77"/>
      <c r="E348" s="78"/>
      <c r="F348" s="170"/>
      <c r="G348" s="83"/>
      <c r="H348" s="84"/>
      <c r="I348" s="114" t="str">
        <f>IF(Stock[[#This Row],[SỐ LƯỢNG MUA]]&gt;0,Stock[[#This Row],[GIÁ MUA]]*Stock[[#This Row],[SỐ LƯỢNG MUA]]*$D$11,"")</f>
        <v/>
      </c>
      <c r="J348" s="87"/>
      <c r="K348" s="88"/>
      <c r="L348" s="116" t="str">
        <f>IF(Stock[[#This Row],[SỐ LƯỢNG MUA]]&gt;0,Stock[[#This Row],[GIÁ MUA]]*(1+Stock[[#This Row],[% TĂNG KỲ VỌNG_1]]),"")</f>
        <v/>
      </c>
      <c r="M348" s="89"/>
      <c r="N348" s="116" t="str">
        <f>IF(Stock[[#This Row],[SỐ LƯỢNG MUA]]&gt;0,Stock[[#This Row],[GIÁ MUA]]*(1+Stock[[#This Row],[% TĂNG KỲ VỌNG_2]]),"")</f>
        <v/>
      </c>
      <c r="O348" s="89"/>
      <c r="P348" s="116" t="str">
        <f>IF(Stock[[#This Row],[SỐ LƯỢNG MUA]]&gt;0,Stock[[#This Row],[GIÁ MUA]]*(1+Stock[[#This Row],[% GIẢM ĐỂ CẮT LỖ]]),"")</f>
        <v/>
      </c>
      <c r="Q348" s="104"/>
      <c r="R348" s="117" t="str">
        <f>IF(Stock[[#This Row],[CỔ TỨC TIỀN MẶT]]&gt;0,Stock[[#This Row],[CỔ TỨC TIỀN MẶT]]/(Stock[[#This Row],[GIÁ MUA]]*Stock[[#This Row],[SỐ LƯỢNG MUA]]),"")</f>
        <v/>
      </c>
      <c r="S348" s="104"/>
      <c r="T348" s="77"/>
      <c r="U348" s="95"/>
      <c r="V348" s="96"/>
      <c r="W348" s="125" t="str">
        <f>IF(Stock[[#This Row],[SỐ LƯỢNG BÁN]]&gt;0,Stock[[#This Row],[GIÁ BÁN]]*Stock[[#This Row],[SỐ LƯỢNG BÁN]]*$D$11+Stock[[#This Row],[GIÁ BÁN]]*Stock[[#This Row],[SỐ LƯỢNG BÁN]]*$D$12,"")</f>
        <v/>
      </c>
      <c r="X348" s="126">
        <f>Stock[[#This Row],[SỐ LƯỢNG MUA]]+Stock[[#This Row],[CỔ TỨC BẰNG CỔ PHIẾU]]-Stock[[#This Row],[SỐ LƯỢNG BÁN]]</f>
        <v>0</v>
      </c>
      <c r="Y3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8" s="120">
        <f ca="1">IF(Stock[[#This Row],[NGÀY BÁN]]&gt;0,Stock[[#This Row],[NGÀY BÁN]]-Stock[[#This Row],[NGÀY MUA]]+1,IF(Stock[[#This Row],[NGÀY MUA]]=0,0,TODAY()-Stock[[#This Row],[NGÀY MUA]]+1))</f>
        <v>0</v>
      </c>
      <c r="AA348" s="121" t="str">
        <f>IFERROR(Stock[[#This Row],[CỔ TỨC TIỀN MẶT]]+Stock[[#This Row],[LÃI/(LỖ) TỪ BÁN CK
(auto-fill)]],"")</f>
        <v/>
      </c>
      <c r="AB3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8" s="90"/>
      <c r="AE348" s="146" t="str">
        <f>IF(Stock[[#This Row],[TRẠNG THÁI
(auto-fill)]]="NẮM GIỮ",Stock[[#This Row],[GIÁ THỊ TRƯỜNG]]-Stock[[#This Row],[GIÁ MUA]],"")</f>
        <v/>
      </c>
      <c r="AF348" s="151" t="str">
        <f>IFERROR(Stock[[#This Row],[TĂNG/
(GIẢM )]]/Stock[[#This Row],[GIÁ MUA]],"")</f>
        <v/>
      </c>
      <c r="AG348" s="128" t="str">
        <f>IF(Stock[[#This Row],[GIÁ THỊ TRƯỜNG]]&gt;0,Stock[[#This Row],[GIÁ THỊ TRƯỜNG]]*Stock[[#This Row],[SỐ LƯỢNG CÒN LẠI
(auto-fill)]],"")</f>
        <v/>
      </c>
    </row>
    <row r="349" spans="2:33">
      <c r="B349" s="111" t="str">
        <f>IF(AND(Stock[[#This Row],[SỐ LƯỢNG MUA]]&gt;0,Stock[[#This Row],[SỐ LƯỢNG CÒN LẠI
(auto-fill)]]=0),"BÁN",
IF(AND(Stock[[#This Row],[SỐ LƯỢNG MUA]]&gt;0,Stock[[#This Row],[SỐ LƯỢNG CÒN LẠI
(auto-fill)]]&gt;0),"NẮM GIỮ",""))</f>
        <v/>
      </c>
      <c r="C349" s="110">
        <f t="shared" si="5"/>
        <v>336</v>
      </c>
      <c r="D349" s="77"/>
      <c r="E349" s="78"/>
      <c r="F349" s="170"/>
      <c r="G349" s="83"/>
      <c r="H349" s="84"/>
      <c r="I349" s="114" t="str">
        <f>IF(Stock[[#This Row],[SỐ LƯỢNG MUA]]&gt;0,Stock[[#This Row],[GIÁ MUA]]*Stock[[#This Row],[SỐ LƯỢNG MUA]]*$D$11,"")</f>
        <v/>
      </c>
      <c r="J349" s="87"/>
      <c r="K349" s="88"/>
      <c r="L349" s="116" t="str">
        <f>IF(Stock[[#This Row],[SỐ LƯỢNG MUA]]&gt;0,Stock[[#This Row],[GIÁ MUA]]*(1+Stock[[#This Row],[% TĂNG KỲ VỌNG_1]]),"")</f>
        <v/>
      </c>
      <c r="M349" s="89"/>
      <c r="N349" s="116" t="str">
        <f>IF(Stock[[#This Row],[SỐ LƯỢNG MUA]]&gt;0,Stock[[#This Row],[GIÁ MUA]]*(1+Stock[[#This Row],[% TĂNG KỲ VỌNG_2]]),"")</f>
        <v/>
      </c>
      <c r="O349" s="89"/>
      <c r="P349" s="116" t="str">
        <f>IF(Stock[[#This Row],[SỐ LƯỢNG MUA]]&gt;0,Stock[[#This Row],[GIÁ MUA]]*(1+Stock[[#This Row],[% GIẢM ĐỂ CẮT LỖ]]),"")</f>
        <v/>
      </c>
      <c r="Q349" s="104"/>
      <c r="R349" s="117" t="str">
        <f>IF(Stock[[#This Row],[CỔ TỨC TIỀN MẶT]]&gt;0,Stock[[#This Row],[CỔ TỨC TIỀN MẶT]]/(Stock[[#This Row],[GIÁ MUA]]*Stock[[#This Row],[SỐ LƯỢNG MUA]]),"")</f>
        <v/>
      </c>
      <c r="S349" s="104"/>
      <c r="T349" s="77"/>
      <c r="U349" s="95"/>
      <c r="V349" s="96"/>
      <c r="W349" s="125" t="str">
        <f>IF(Stock[[#This Row],[SỐ LƯỢNG BÁN]]&gt;0,Stock[[#This Row],[GIÁ BÁN]]*Stock[[#This Row],[SỐ LƯỢNG BÁN]]*$D$11+Stock[[#This Row],[GIÁ BÁN]]*Stock[[#This Row],[SỐ LƯỢNG BÁN]]*$D$12,"")</f>
        <v/>
      </c>
      <c r="X349" s="126">
        <f>Stock[[#This Row],[SỐ LƯỢNG MUA]]+Stock[[#This Row],[CỔ TỨC BẰNG CỔ PHIẾU]]-Stock[[#This Row],[SỐ LƯỢNG BÁN]]</f>
        <v>0</v>
      </c>
      <c r="Y3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9" s="120">
        <f ca="1">IF(Stock[[#This Row],[NGÀY BÁN]]&gt;0,Stock[[#This Row],[NGÀY BÁN]]-Stock[[#This Row],[NGÀY MUA]]+1,IF(Stock[[#This Row],[NGÀY MUA]]=0,0,TODAY()-Stock[[#This Row],[NGÀY MUA]]+1))</f>
        <v>0</v>
      </c>
      <c r="AA349" s="121" t="str">
        <f>IFERROR(Stock[[#This Row],[CỔ TỨC TIỀN MẶT]]+Stock[[#This Row],[LÃI/(LỖ) TỪ BÁN CK
(auto-fill)]],"")</f>
        <v/>
      </c>
      <c r="AB3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9" s="90"/>
      <c r="AE349" s="146" t="str">
        <f>IF(Stock[[#This Row],[TRẠNG THÁI
(auto-fill)]]="NẮM GIỮ",Stock[[#This Row],[GIÁ THỊ TRƯỜNG]]-Stock[[#This Row],[GIÁ MUA]],"")</f>
        <v/>
      </c>
      <c r="AF349" s="151" t="str">
        <f>IFERROR(Stock[[#This Row],[TĂNG/
(GIẢM )]]/Stock[[#This Row],[GIÁ MUA]],"")</f>
        <v/>
      </c>
      <c r="AG349" s="128" t="str">
        <f>IF(Stock[[#This Row],[GIÁ THỊ TRƯỜNG]]&gt;0,Stock[[#This Row],[GIÁ THỊ TRƯỜNG]]*Stock[[#This Row],[SỐ LƯỢNG CÒN LẠI
(auto-fill)]],"")</f>
        <v/>
      </c>
    </row>
    <row r="350" spans="2:33">
      <c r="B350" s="111" t="str">
        <f>IF(AND(Stock[[#This Row],[SỐ LƯỢNG MUA]]&gt;0,Stock[[#This Row],[SỐ LƯỢNG CÒN LẠI
(auto-fill)]]=0),"BÁN",
IF(AND(Stock[[#This Row],[SỐ LƯỢNG MUA]]&gt;0,Stock[[#This Row],[SỐ LƯỢNG CÒN LẠI
(auto-fill)]]&gt;0),"NẮM GIỮ",""))</f>
        <v/>
      </c>
      <c r="C350" s="110">
        <f t="shared" si="5"/>
        <v>337</v>
      </c>
      <c r="D350" s="77"/>
      <c r="E350" s="78"/>
      <c r="F350" s="170"/>
      <c r="G350" s="83"/>
      <c r="H350" s="84"/>
      <c r="I350" s="114" t="str">
        <f>IF(Stock[[#This Row],[SỐ LƯỢNG MUA]]&gt;0,Stock[[#This Row],[GIÁ MUA]]*Stock[[#This Row],[SỐ LƯỢNG MUA]]*$D$11,"")</f>
        <v/>
      </c>
      <c r="J350" s="87"/>
      <c r="K350" s="88"/>
      <c r="L350" s="116" t="str">
        <f>IF(Stock[[#This Row],[SỐ LƯỢNG MUA]]&gt;0,Stock[[#This Row],[GIÁ MUA]]*(1+Stock[[#This Row],[% TĂNG KỲ VỌNG_1]]),"")</f>
        <v/>
      </c>
      <c r="M350" s="89"/>
      <c r="N350" s="116" t="str">
        <f>IF(Stock[[#This Row],[SỐ LƯỢNG MUA]]&gt;0,Stock[[#This Row],[GIÁ MUA]]*(1+Stock[[#This Row],[% TĂNG KỲ VỌNG_2]]),"")</f>
        <v/>
      </c>
      <c r="O350" s="89"/>
      <c r="P350" s="116" t="str">
        <f>IF(Stock[[#This Row],[SỐ LƯỢNG MUA]]&gt;0,Stock[[#This Row],[GIÁ MUA]]*(1+Stock[[#This Row],[% GIẢM ĐỂ CẮT LỖ]]),"")</f>
        <v/>
      </c>
      <c r="Q350" s="104"/>
      <c r="R350" s="117" t="str">
        <f>IF(Stock[[#This Row],[CỔ TỨC TIỀN MẶT]]&gt;0,Stock[[#This Row],[CỔ TỨC TIỀN MẶT]]/(Stock[[#This Row],[GIÁ MUA]]*Stock[[#This Row],[SỐ LƯỢNG MUA]]),"")</f>
        <v/>
      </c>
      <c r="S350" s="104"/>
      <c r="T350" s="77"/>
      <c r="U350" s="95"/>
      <c r="V350" s="96"/>
      <c r="W350" s="125" t="str">
        <f>IF(Stock[[#This Row],[SỐ LƯỢNG BÁN]]&gt;0,Stock[[#This Row],[GIÁ BÁN]]*Stock[[#This Row],[SỐ LƯỢNG BÁN]]*$D$11+Stock[[#This Row],[GIÁ BÁN]]*Stock[[#This Row],[SỐ LƯỢNG BÁN]]*$D$12,"")</f>
        <v/>
      </c>
      <c r="X350" s="126">
        <f>Stock[[#This Row],[SỐ LƯỢNG MUA]]+Stock[[#This Row],[CỔ TỨC BẰNG CỔ PHIẾU]]-Stock[[#This Row],[SỐ LƯỢNG BÁN]]</f>
        <v>0</v>
      </c>
      <c r="Y3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0" s="120">
        <f ca="1">IF(Stock[[#This Row],[NGÀY BÁN]]&gt;0,Stock[[#This Row],[NGÀY BÁN]]-Stock[[#This Row],[NGÀY MUA]]+1,IF(Stock[[#This Row],[NGÀY MUA]]=0,0,TODAY()-Stock[[#This Row],[NGÀY MUA]]+1))</f>
        <v>0</v>
      </c>
      <c r="AA350" s="121" t="str">
        <f>IFERROR(Stock[[#This Row],[CỔ TỨC TIỀN MẶT]]+Stock[[#This Row],[LÃI/(LỖ) TỪ BÁN CK
(auto-fill)]],"")</f>
        <v/>
      </c>
      <c r="AB3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0" s="90"/>
      <c r="AE350" s="146" t="str">
        <f>IF(Stock[[#This Row],[TRẠNG THÁI
(auto-fill)]]="NẮM GIỮ",Stock[[#This Row],[GIÁ THỊ TRƯỜNG]]-Stock[[#This Row],[GIÁ MUA]],"")</f>
        <v/>
      </c>
      <c r="AF350" s="151" t="str">
        <f>IFERROR(Stock[[#This Row],[TĂNG/
(GIẢM )]]/Stock[[#This Row],[GIÁ MUA]],"")</f>
        <v/>
      </c>
      <c r="AG350" s="128" t="str">
        <f>IF(Stock[[#This Row],[GIÁ THỊ TRƯỜNG]]&gt;0,Stock[[#This Row],[GIÁ THỊ TRƯỜNG]]*Stock[[#This Row],[SỐ LƯỢNG CÒN LẠI
(auto-fill)]],"")</f>
        <v/>
      </c>
    </row>
    <row r="351" spans="2:33">
      <c r="B351" s="111" t="str">
        <f>IF(AND(Stock[[#This Row],[SỐ LƯỢNG MUA]]&gt;0,Stock[[#This Row],[SỐ LƯỢNG CÒN LẠI
(auto-fill)]]=0),"BÁN",
IF(AND(Stock[[#This Row],[SỐ LƯỢNG MUA]]&gt;0,Stock[[#This Row],[SỐ LƯỢNG CÒN LẠI
(auto-fill)]]&gt;0),"NẮM GIỮ",""))</f>
        <v/>
      </c>
      <c r="C351" s="110">
        <f t="shared" si="5"/>
        <v>338</v>
      </c>
      <c r="D351" s="77"/>
      <c r="E351" s="78"/>
      <c r="F351" s="170"/>
      <c r="G351" s="83"/>
      <c r="H351" s="84"/>
      <c r="I351" s="114" t="str">
        <f>IF(Stock[[#This Row],[SỐ LƯỢNG MUA]]&gt;0,Stock[[#This Row],[GIÁ MUA]]*Stock[[#This Row],[SỐ LƯỢNG MUA]]*$D$11,"")</f>
        <v/>
      </c>
      <c r="J351" s="87"/>
      <c r="K351" s="88"/>
      <c r="L351" s="116" t="str">
        <f>IF(Stock[[#This Row],[SỐ LƯỢNG MUA]]&gt;0,Stock[[#This Row],[GIÁ MUA]]*(1+Stock[[#This Row],[% TĂNG KỲ VỌNG_1]]),"")</f>
        <v/>
      </c>
      <c r="M351" s="89"/>
      <c r="N351" s="116" t="str">
        <f>IF(Stock[[#This Row],[SỐ LƯỢNG MUA]]&gt;0,Stock[[#This Row],[GIÁ MUA]]*(1+Stock[[#This Row],[% TĂNG KỲ VỌNG_2]]),"")</f>
        <v/>
      </c>
      <c r="O351" s="89"/>
      <c r="P351" s="116" t="str">
        <f>IF(Stock[[#This Row],[SỐ LƯỢNG MUA]]&gt;0,Stock[[#This Row],[GIÁ MUA]]*(1+Stock[[#This Row],[% GIẢM ĐỂ CẮT LỖ]]),"")</f>
        <v/>
      </c>
      <c r="Q351" s="104"/>
      <c r="R351" s="117" t="str">
        <f>IF(Stock[[#This Row],[CỔ TỨC TIỀN MẶT]]&gt;0,Stock[[#This Row],[CỔ TỨC TIỀN MẶT]]/(Stock[[#This Row],[GIÁ MUA]]*Stock[[#This Row],[SỐ LƯỢNG MUA]]),"")</f>
        <v/>
      </c>
      <c r="S351" s="104"/>
      <c r="T351" s="77"/>
      <c r="U351" s="95"/>
      <c r="V351" s="96"/>
      <c r="W351" s="125" t="str">
        <f>IF(Stock[[#This Row],[SỐ LƯỢNG BÁN]]&gt;0,Stock[[#This Row],[GIÁ BÁN]]*Stock[[#This Row],[SỐ LƯỢNG BÁN]]*$D$11+Stock[[#This Row],[GIÁ BÁN]]*Stock[[#This Row],[SỐ LƯỢNG BÁN]]*$D$12,"")</f>
        <v/>
      </c>
      <c r="X351" s="126">
        <f>Stock[[#This Row],[SỐ LƯỢNG MUA]]+Stock[[#This Row],[CỔ TỨC BẰNG CỔ PHIẾU]]-Stock[[#This Row],[SỐ LƯỢNG BÁN]]</f>
        <v>0</v>
      </c>
      <c r="Y3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1" s="120">
        <f ca="1">IF(Stock[[#This Row],[NGÀY BÁN]]&gt;0,Stock[[#This Row],[NGÀY BÁN]]-Stock[[#This Row],[NGÀY MUA]]+1,IF(Stock[[#This Row],[NGÀY MUA]]=0,0,TODAY()-Stock[[#This Row],[NGÀY MUA]]+1))</f>
        <v>0</v>
      </c>
      <c r="AA351" s="121" t="str">
        <f>IFERROR(Stock[[#This Row],[CỔ TỨC TIỀN MẶT]]+Stock[[#This Row],[LÃI/(LỖ) TỪ BÁN CK
(auto-fill)]],"")</f>
        <v/>
      </c>
      <c r="AB3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1" s="90"/>
      <c r="AE351" s="146" t="str">
        <f>IF(Stock[[#This Row],[TRẠNG THÁI
(auto-fill)]]="NẮM GIỮ",Stock[[#This Row],[GIÁ THỊ TRƯỜNG]]-Stock[[#This Row],[GIÁ MUA]],"")</f>
        <v/>
      </c>
      <c r="AF351" s="151" t="str">
        <f>IFERROR(Stock[[#This Row],[TĂNG/
(GIẢM )]]/Stock[[#This Row],[GIÁ MUA]],"")</f>
        <v/>
      </c>
      <c r="AG351" s="128" t="str">
        <f>IF(Stock[[#This Row],[GIÁ THỊ TRƯỜNG]]&gt;0,Stock[[#This Row],[GIÁ THỊ TRƯỜNG]]*Stock[[#This Row],[SỐ LƯỢNG CÒN LẠI
(auto-fill)]],"")</f>
        <v/>
      </c>
    </row>
    <row r="352" spans="2:33">
      <c r="B352" s="111" t="str">
        <f>IF(AND(Stock[[#This Row],[SỐ LƯỢNG MUA]]&gt;0,Stock[[#This Row],[SỐ LƯỢNG CÒN LẠI
(auto-fill)]]=0),"BÁN",
IF(AND(Stock[[#This Row],[SỐ LƯỢNG MUA]]&gt;0,Stock[[#This Row],[SỐ LƯỢNG CÒN LẠI
(auto-fill)]]&gt;0),"NẮM GIỮ",""))</f>
        <v/>
      </c>
      <c r="C352" s="110">
        <f t="shared" si="5"/>
        <v>339</v>
      </c>
      <c r="D352" s="77"/>
      <c r="E352" s="78"/>
      <c r="F352" s="170"/>
      <c r="G352" s="83"/>
      <c r="H352" s="84"/>
      <c r="I352" s="114" t="str">
        <f>IF(Stock[[#This Row],[SỐ LƯỢNG MUA]]&gt;0,Stock[[#This Row],[GIÁ MUA]]*Stock[[#This Row],[SỐ LƯỢNG MUA]]*$D$11,"")</f>
        <v/>
      </c>
      <c r="J352" s="87"/>
      <c r="K352" s="88"/>
      <c r="L352" s="116" t="str">
        <f>IF(Stock[[#This Row],[SỐ LƯỢNG MUA]]&gt;0,Stock[[#This Row],[GIÁ MUA]]*(1+Stock[[#This Row],[% TĂNG KỲ VỌNG_1]]),"")</f>
        <v/>
      </c>
      <c r="M352" s="89"/>
      <c r="N352" s="116" t="str">
        <f>IF(Stock[[#This Row],[SỐ LƯỢNG MUA]]&gt;0,Stock[[#This Row],[GIÁ MUA]]*(1+Stock[[#This Row],[% TĂNG KỲ VỌNG_2]]),"")</f>
        <v/>
      </c>
      <c r="O352" s="89"/>
      <c r="P352" s="116" t="str">
        <f>IF(Stock[[#This Row],[SỐ LƯỢNG MUA]]&gt;0,Stock[[#This Row],[GIÁ MUA]]*(1+Stock[[#This Row],[% GIẢM ĐỂ CẮT LỖ]]),"")</f>
        <v/>
      </c>
      <c r="Q352" s="104"/>
      <c r="R352" s="117" t="str">
        <f>IF(Stock[[#This Row],[CỔ TỨC TIỀN MẶT]]&gt;0,Stock[[#This Row],[CỔ TỨC TIỀN MẶT]]/(Stock[[#This Row],[GIÁ MUA]]*Stock[[#This Row],[SỐ LƯỢNG MUA]]),"")</f>
        <v/>
      </c>
      <c r="S352" s="104"/>
      <c r="T352" s="77"/>
      <c r="U352" s="95"/>
      <c r="V352" s="96"/>
      <c r="W352" s="125" t="str">
        <f>IF(Stock[[#This Row],[SỐ LƯỢNG BÁN]]&gt;0,Stock[[#This Row],[GIÁ BÁN]]*Stock[[#This Row],[SỐ LƯỢNG BÁN]]*$D$11+Stock[[#This Row],[GIÁ BÁN]]*Stock[[#This Row],[SỐ LƯỢNG BÁN]]*$D$12,"")</f>
        <v/>
      </c>
      <c r="X352" s="126">
        <f>Stock[[#This Row],[SỐ LƯỢNG MUA]]+Stock[[#This Row],[CỔ TỨC BẰNG CỔ PHIẾU]]-Stock[[#This Row],[SỐ LƯỢNG BÁN]]</f>
        <v>0</v>
      </c>
      <c r="Y3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2" s="120">
        <f ca="1">IF(Stock[[#This Row],[NGÀY BÁN]]&gt;0,Stock[[#This Row],[NGÀY BÁN]]-Stock[[#This Row],[NGÀY MUA]]+1,IF(Stock[[#This Row],[NGÀY MUA]]=0,0,TODAY()-Stock[[#This Row],[NGÀY MUA]]+1))</f>
        <v>0</v>
      </c>
      <c r="AA352" s="121" t="str">
        <f>IFERROR(Stock[[#This Row],[CỔ TỨC TIỀN MẶT]]+Stock[[#This Row],[LÃI/(LỖ) TỪ BÁN CK
(auto-fill)]],"")</f>
        <v/>
      </c>
      <c r="AB3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2" s="90"/>
      <c r="AE352" s="146" t="str">
        <f>IF(Stock[[#This Row],[TRẠNG THÁI
(auto-fill)]]="NẮM GIỮ",Stock[[#This Row],[GIÁ THỊ TRƯỜNG]]-Stock[[#This Row],[GIÁ MUA]],"")</f>
        <v/>
      </c>
      <c r="AF352" s="151" t="str">
        <f>IFERROR(Stock[[#This Row],[TĂNG/
(GIẢM )]]/Stock[[#This Row],[GIÁ MUA]],"")</f>
        <v/>
      </c>
      <c r="AG352" s="128" t="str">
        <f>IF(Stock[[#This Row],[GIÁ THỊ TRƯỜNG]]&gt;0,Stock[[#This Row],[GIÁ THỊ TRƯỜNG]]*Stock[[#This Row],[SỐ LƯỢNG CÒN LẠI
(auto-fill)]],"")</f>
        <v/>
      </c>
    </row>
    <row r="353" spans="2:33">
      <c r="B353" s="111" t="str">
        <f>IF(AND(Stock[[#This Row],[SỐ LƯỢNG MUA]]&gt;0,Stock[[#This Row],[SỐ LƯỢNG CÒN LẠI
(auto-fill)]]=0),"BÁN",
IF(AND(Stock[[#This Row],[SỐ LƯỢNG MUA]]&gt;0,Stock[[#This Row],[SỐ LƯỢNG CÒN LẠI
(auto-fill)]]&gt;0),"NẮM GIỮ",""))</f>
        <v/>
      </c>
      <c r="C353" s="110">
        <f t="shared" si="5"/>
        <v>340</v>
      </c>
      <c r="D353" s="77"/>
      <c r="E353" s="78"/>
      <c r="F353" s="170"/>
      <c r="G353" s="83"/>
      <c r="H353" s="84"/>
      <c r="I353" s="114" t="str">
        <f>IF(Stock[[#This Row],[SỐ LƯỢNG MUA]]&gt;0,Stock[[#This Row],[GIÁ MUA]]*Stock[[#This Row],[SỐ LƯỢNG MUA]]*$D$11,"")</f>
        <v/>
      </c>
      <c r="J353" s="87"/>
      <c r="K353" s="88"/>
      <c r="L353" s="116" t="str">
        <f>IF(Stock[[#This Row],[SỐ LƯỢNG MUA]]&gt;0,Stock[[#This Row],[GIÁ MUA]]*(1+Stock[[#This Row],[% TĂNG KỲ VỌNG_1]]),"")</f>
        <v/>
      </c>
      <c r="M353" s="89"/>
      <c r="N353" s="116" t="str">
        <f>IF(Stock[[#This Row],[SỐ LƯỢNG MUA]]&gt;0,Stock[[#This Row],[GIÁ MUA]]*(1+Stock[[#This Row],[% TĂNG KỲ VỌNG_2]]),"")</f>
        <v/>
      </c>
      <c r="O353" s="89"/>
      <c r="P353" s="116" t="str">
        <f>IF(Stock[[#This Row],[SỐ LƯỢNG MUA]]&gt;0,Stock[[#This Row],[GIÁ MUA]]*(1+Stock[[#This Row],[% GIẢM ĐỂ CẮT LỖ]]),"")</f>
        <v/>
      </c>
      <c r="Q353" s="104"/>
      <c r="R353" s="117" t="str">
        <f>IF(Stock[[#This Row],[CỔ TỨC TIỀN MẶT]]&gt;0,Stock[[#This Row],[CỔ TỨC TIỀN MẶT]]/(Stock[[#This Row],[GIÁ MUA]]*Stock[[#This Row],[SỐ LƯỢNG MUA]]),"")</f>
        <v/>
      </c>
      <c r="S353" s="104"/>
      <c r="T353" s="77"/>
      <c r="U353" s="95"/>
      <c r="V353" s="96"/>
      <c r="W353" s="125" t="str">
        <f>IF(Stock[[#This Row],[SỐ LƯỢNG BÁN]]&gt;0,Stock[[#This Row],[GIÁ BÁN]]*Stock[[#This Row],[SỐ LƯỢNG BÁN]]*$D$11+Stock[[#This Row],[GIÁ BÁN]]*Stock[[#This Row],[SỐ LƯỢNG BÁN]]*$D$12,"")</f>
        <v/>
      </c>
      <c r="X353" s="126">
        <f>Stock[[#This Row],[SỐ LƯỢNG MUA]]+Stock[[#This Row],[CỔ TỨC BẰNG CỔ PHIẾU]]-Stock[[#This Row],[SỐ LƯỢNG BÁN]]</f>
        <v>0</v>
      </c>
      <c r="Y3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3" s="120">
        <f ca="1">IF(Stock[[#This Row],[NGÀY BÁN]]&gt;0,Stock[[#This Row],[NGÀY BÁN]]-Stock[[#This Row],[NGÀY MUA]]+1,IF(Stock[[#This Row],[NGÀY MUA]]=0,0,TODAY()-Stock[[#This Row],[NGÀY MUA]]+1))</f>
        <v>0</v>
      </c>
      <c r="AA353" s="121" t="str">
        <f>IFERROR(Stock[[#This Row],[CỔ TỨC TIỀN MẶT]]+Stock[[#This Row],[LÃI/(LỖ) TỪ BÁN CK
(auto-fill)]],"")</f>
        <v/>
      </c>
      <c r="AB3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3" s="90"/>
      <c r="AE353" s="146" t="str">
        <f>IF(Stock[[#This Row],[TRẠNG THÁI
(auto-fill)]]="NẮM GIỮ",Stock[[#This Row],[GIÁ THỊ TRƯỜNG]]-Stock[[#This Row],[GIÁ MUA]],"")</f>
        <v/>
      </c>
      <c r="AF353" s="151" t="str">
        <f>IFERROR(Stock[[#This Row],[TĂNG/
(GIẢM )]]/Stock[[#This Row],[GIÁ MUA]],"")</f>
        <v/>
      </c>
      <c r="AG353" s="128" t="str">
        <f>IF(Stock[[#This Row],[GIÁ THỊ TRƯỜNG]]&gt;0,Stock[[#This Row],[GIÁ THỊ TRƯỜNG]]*Stock[[#This Row],[SỐ LƯỢNG CÒN LẠI
(auto-fill)]],"")</f>
        <v/>
      </c>
    </row>
    <row r="354" spans="2:33">
      <c r="B354" s="111" t="str">
        <f>IF(AND(Stock[[#This Row],[SỐ LƯỢNG MUA]]&gt;0,Stock[[#This Row],[SỐ LƯỢNG CÒN LẠI
(auto-fill)]]=0),"BÁN",
IF(AND(Stock[[#This Row],[SỐ LƯỢNG MUA]]&gt;0,Stock[[#This Row],[SỐ LƯỢNG CÒN LẠI
(auto-fill)]]&gt;0),"NẮM GIỮ",""))</f>
        <v/>
      </c>
      <c r="C354" s="110">
        <f t="shared" si="5"/>
        <v>341</v>
      </c>
      <c r="D354" s="77"/>
      <c r="E354" s="78"/>
      <c r="F354" s="170"/>
      <c r="G354" s="83"/>
      <c r="H354" s="84"/>
      <c r="I354" s="114" t="str">
        <f>IF(Stock[[#This Row],[SỐ LƯỢNG MUA]]&gt;0,Stock[[#This Row],[GIÁ MUA]]*Stock[[#This Row],[SỐ LƯỢNG MUA]]*$D$11,"")</f>
        <v/>
      </c>
      <c r="J354" s="87"/>
      <c r="K354" s="88"/>
      <c r="L354" s="116" t="str">
        <f>IF(Stock[[#This Row],[SỐ LƯỢNG MUA]]&gt;0,Stock[[#This Row],[GIÁ MUA]]*(1+Stock[[#This Row],[% TĂNG KỲ VỌNG_1]]),"")</f>
        <v/>
      </c>
      <c r="M354" s="89"/>
      <c r="N354" s="116" t="str">
        <f>IF(Stock[[#This Row],[SỐ LƯỢNG MUA]]&gt;0,Stock[[#This Row],[GIÁ MUA]]*(1+Stock[[#This Row],[% TĂNG KỲ VỌNG_2]]),"")</f>
        <v/>
      </c>
      <c r="O354" s="89"/>
      <c r="P354" s="116" t="str">
        <f>IF(Stock[[#This Row],[SỐ LƯỢNG MUA]]&gt;0,Stock[[#This Row],[GIÁ MUA]]*(1+Stock[[#This Row],[% GIẢM ĐỂ CẮT LỖ]]),"")</f>
        <v/>
      </c>
      <c r="Q354" s="104"/>
      <c r="R354" s="117" t="str">
        <f>IF(Stock[[#This Row],[CỔ TỨC TIỀN MẶT]]&gt;0,Stock[[#This Row],[CỔ TỨC TIỀN MẶT]]/(Stock[[#This Row],[GIÁ MUA]]*Stock[[#This Row],[SỐ LƯỢNG MUA]]),"")</f>
        <v/>
      </c>
      <c r="S354" s="104"/>
      <c r="T354" s="77"/>
      <c r="U354" s="95"/>
      <c r="V354" s="96"/>
      <c r="W354" s="125" t="str">
        <f>IF(Stock[[#This Row],[SỐ LƯỢNG BÁN]]&gt;0,Stock[[#This Row],[GIÁ BÁN]]*Stock[[#This Row],[SỐ LƯỢNG BÁN]]*$D$11+Stock[[#This Row],[GIÁ BÁN]]*Stock[[#This Row],[SỐ LƯỢNG BÁN]]*$D$12,"")</f>
        <v/>
      </c>
      <c r="X354" s="126">
        <f>Stock[[#This Row],[SỐ LƯỢNG MUA]]+Stock[[#This Row],[CỔ TỨC BẰNG CỔ PHIẾU]]-Stock[[#This Row],[SỐ LƯỢNG BÁN]]</f>
        <v>0</v>
      </c>
      <c r="Y3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4" s="120">
        <f ca="1">IF(Stock[[#This Row],[NGÀY BÁN]]&gt;0,Stock[[#This Row],[NGÀY BÁN]]-Stock[[#This Row],[NGÀY MUA]]+1,IF(Stock[[#This Row],[NGÀY MUA]]=0,0,TODAY()-Stock[[#This Row],[NGÀY MUA]]+1))</f>
        <v>0</v>
      </c>
      <c r="AA354" s="121" t="str">
        <f>IFERROR(Stock[[#This Row],[CỔ TỨC TIỀN MẶT]]+Stock[[#This Row],[LÃI/(LỖ) TỪ BÁN CK
(auto-fill)]],"")</f>
        <v/>
      </c>
      <c r="AB3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4" s="90"/>
      <c r="AE354" s="146" t="str">
        <f>IF(Stock[[#This Row],[TRẠNG THÁI
(auto-fill)]]="NẮM GIỮ",Stock[[#This Row],[GIÁ THỊ TRƯỜNG]]-Stock[[#This Row],[GIÁ MUA]],"")</f>
        <v/>
      </c>
      <c r="AF354" s="151" t="str">
        <f>IFERROR(Stock[[#This Row],[TĂNG/
(GIẢM )]]/Stock[[#This Row],[GIÁ MUA]],"")</f>
        <v/>
      </c>
      <c r="AG354" s="128" t="str">
        <f>IF(Stock[[#This Row],[GIÁ THỊ TRƯỜNG]]&gt;0,Stock[[#This Row],[GIÁ THỊ TRƯỜNG]]*Stock[[#This Row],[SỐ LƯỢNG CÒN LẠI
(auto-fill)]],"")</f>
        <v/>
      </c>
    </row>
    <row r="355" spans="2:33">
      <c r="B355" s="111" t="str">
        <f>IF(AND(Stock[[#This Row],[SỐ LƯỢNG MUA]]&gt;0,Stock[[#This Row],[SỐ LƯỢNG CÒN LẠI
(auto-fill)]]=0),"BÁN",
IF(AND(Stock[[#This Row],[SỐ LƯỢNG MUA]]&gt;0,Stock[[#This Row],[SỐ LƯỢNG CÒN LẠI
(auto-fill)]]&gt;0),"NẮM GIỮ",""))</f>
        <v/>
      </c>
      <c r="C355" s="110">
        <f t="shared" si="5"/>
        <v>342</v>
      </c>
      <c r="D355" s="77"/>
      <c r="E355" s="78"/>
      <c r="F355" s="170"/>
      <c r="G355" s="83"/>
      <c r="H355" s="84"/>
      <c r="I355" s="114" t="str">
        <f>IF(Stock[[#This Row],[SỐ LƯỢNG MUA]]&gt;0,Stock[[#This Row],[GIÁ MUA]]*Stock[[#This Row],[SỐ LƯỢNG MUA]]*$D$11,"")</f>
        <v/>
      </c>
      <c r="J355" s="87"/>
      <c r="K355" s="88"/>
      <c r="L355" s="116" t="str">
        <f>IF(Stock[[#This Row],[SỐ LƯỢNG MUA]]&gt;0,Stock[[#This Row],[GIÁ MUA]]*(1+Stock[[#This Row],[% TĂNG KỲ VỌNG_1]]),"")</f>
        <v/>
      </c>
      <c r="M355" s="89"/>
      <c r="N355" s="116" t="str">
        <f>IF(Stock[[#This Row],[SỐ LƯỢNG MUA]]&gt;0,Stock[[#This Row],[GIÁ MUA]]*(1+Stock[[#This Row],[% TĂNG KỲ VỌNG_2]]),"")</f>
        <v/>
      </c>
      <c r="O355" s="89"/>
      <c r="P355" s="116" t="str">
        <f>IF(Stock[[#This Row],[SỐ LƯỢNG MUA]]&gt;0,Stock[[#This Row],[GIÁ MUA]]*(1+Stock[[#This Row],[% GIẢM ĐỂ CẮT LỖ]]),"")</f>
        <v/>
      </c>
      <c r="Q355" s="104"/>
      <c r="R355" s="117" t="str">
        <f>IF(Stock[[#This Row],[CỔ TỨC TIỀN MẶT]]&gt;0,Stock[[#This Row],[CỔ TỨC TIỀN MẶT]]/(Stock[[#This Row],[GIÁ MUA]]*Stock[[#This Row],[SỐ LƯỢNG MUA]]),"")</f>
        <v/>
      </c>
      <c r="S355" s="104"/>
      <c r="T355" s="77"/>
      <c r="U355" s="95"/>
      <c r="V355" s="96"/>
      <c r="W355" s="125" t="str">
        <f>IF(Stock[[#This Row],[SỐ LƯỢNG BÁN]]&gt;0,Stock[[#This Row],[GIÁ BÁN]]*Stock[[#This Row],[SỐ LƯỢNG BÁN]]*$D$11+Stock[[#This Row],[GIÁ BÁN]]*Stock[[#This Row],[SỐ LƯỢNG BÁN]]*$D$12,"")</f>
        <v/>
      </c>
      <c r="X355" s="126">
        <f>Stock[[#This Row],[SỐ LƯỢNG MUA]]+Stock[[#This Row],[CỔ TỨC BẰNG CỔ PHIẾU]]-Stock[[#This Row],[SỐ LƯỢNG BÁN]]</f>
        <v>0</v>
      </c>
      <c r="Y3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5" s="120">
        <f ca="1">IF(Stock[[#This Row],[NGÀY BÁN]]&gt;0,Stock[[#This Row],[NGÀY BÁN]]-Stock[[#This Row],[NGÀY MUA]]+1,IF(Stock[[#This Row],[NGÀY MUA]]=0,0,TODAY()-Stock[[#This Row],[NGÀY MUA]]+1))</f>
        <v>0</v>
      </c>
      <c r="AA355" s="121" t="str">
        <f>IFERROR(Stock[[#This Row],[CỔ TỨC TIỀN MẶT]]+Stock[[#This Row],[LÃI/(LỖ) TỪ BÁN CK
(auto-fill)]],"")</f>
        <v/>
      </c>
      <c r="AB3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5" s="90"/>
      <c r="AE355" s="146" t="str">
        <f>IF(Stock[[#This Row],[TRẠNG THÁI
(auto-fill)]]="NẮM GIỮ",Stock[[#This Row],[GIÁ THỊ TRƯỜNG]]-Stock[[#This Row],[GIÁ MUA]],"")</f>
        <v/>
      </c>
      <c r="AF355" s="151" t="str">
        <f>IFERROR(Stock[[#This Row],[TĂNG/
(GIẢM )]]/Stock[[#This Row],[GIÁ MUA]],"")</f>
        <v/>
      </c>
      <c r="AG355" s="128" t="str">
        <f>IF(Stock[[#This Row],[GIÁ THỊ TRƯỜNG]]&gt;0,Stock[[#This Row],[GIÁ THỊ TRƯỜNG]]*Stock[[#This Row],[SỐ LƯỢNG CÒN LẠI
(auto-fill)]],"")</f>
        <v/>
      </c>
    </row>
    <row r="356" spans="2:33">
      <c r="B356" s="111" t="str">
        <f>IF(AND(Stock[[#This Row],[SỐ LƯỢNG MUA]]&gt;0,Stock[[#This Row],[SỐ LƯỢNG CÒN LẠI
(auto-fill)]]=0),"BÁN",
IF(AND(Stock[[#This Row],[SỐ LƯỢNG MUA]]&gt;0,Stock[[#This Row],[SỐ LƯỢNG CÒN LẠI
(auto-fill)]]&gt;0),"NẮM GIỮ",""))</f>
        <v/>
      </c>
      <c r="C356" s="110">
        <f t="shared" si="5"/>
        <v>343</v>
      </c>
      <c r="D356" s="77"/>
      <c r="E356" s="78"/>
      <c r="F356" s="170"/>
      <c r="G356" s="83"/>
      <c r="H356" s="84"/>
      <c r="I356" s="114" t="str">
        <f>IF(Stock[[#This Row],[SỐ LƯỢNG MUA]]&gt;0,Stock[[#This Row],[GIÁ MUA]]*Stock[[#This Row],[SỐ LƯỢNG MUA]]*$D$11,"")</f>
        <v/>
      </c>
      <c r="J356" s="87"/>
      <c r="K356" s="88"/>
      <c r="L356" s="116" t="str">
        <f>IF(Stock[[#This Row],[SỐ LƯỢNG MUA]]&gt;0,Stock[[#This Row],[GIÁ MUA]]*(1+Stock[[#This Row],[% TĂNG KỲ VỌNG_1]]),"")</f>
        <v/>
      </c>
      <c r="M356" s="89"/>
      <c r="N356" s="116" t="str">
        <f>IF(Stock[[#This Row],[SỐ LƯỢNG MUA]]&gt;0,Stock[[#This Row],[GIÁ MUA]]*(1+Stock[[#This Row],[% TĂNG KỲ VỌNG_2]]),"")</f>
        <v/>
      </c>
      <c r="O356" s="89"/>
      <c r="P356" s="116" t="str">
        <f>IF(Stock[[#This Row],[SỐ LƯỢNG MUA]]&gt;0,Stock[[#This Row],[GIÁ MUA]]*(1+Stock[[#This Row],[% GIẢM ĐỂ CẮT LỖ]]),"")</f>
        <v/>
      </c>
      <c r="Q356" s="104"/>
      <c r="R356" s="117" t="str">
        <f>IF(Stock[[#This Row],[CỔ TỨC TIỀN MẶT]]&gt;0,Stock[[#This Row],[CỔ TỨC TIỀN MẶT]]/(Stock[[#This Row],[GIÁ MUA]]*Stock[[#This Row],[SỐ LƯỢNG MUA]]),"")</f>
        <v/>
      </c>
      <c r="S356" s="104"/>
      <c r="T356" s="77"/>
      <c r="U356" s="95"/>
      <c r="V356" s="96"/>
      <c r="W356" s="125" t="str">
        <f>IF(Stock[[#This Row],[SỐ LƯỢNG BÁN]]&gt;0,Stock[[#This Row],[GIÁ BÁN]]*Stock[[#This Row],[SỐ LƯỢNG BÁN]]*$D$11+Stock[[#This Row],[GIÁ BÁN]]*Stock[[#This Row],[SỐ LƯỢNG BÁN]]*$D$12,"")</f>
        <v/>
      </c>
      <c r="X356" s="126">
        <f>Stock[[#This Row],[SỐ LƯỢNG MUA]]+Stock[[#This Row],[CỔ TỨC BẰNG CỔ PHIẾU]]-Stock[[#This Row],[SỐ LƯỢNG BÁN]]</f>
        <v>0</v>
      </c>
      <c r="Y3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6" s="120">
        <f ca="1">IF(Stock[[#This Row],[NGÀY BÁN]]&gt;0,Stock[[#This Row],[NGÀY BÁN]]-Stock[[#This Row],[NGÀY MUA]]+1,IF(Stock[[#This Row],[NGÀY MUA]]=0,0,TODAY()-Stock[[#This Row],[NGÀY MUA]]+1))</f>
        <v>0</v>
      </c>
      <c r="AA356" s="121" t="str">
        <f>IFERROR(Stock[[#This Row],[CỔ TỨC TIỀN MẶT]]+Stock[[#This Row],[LÃI/(LỖ) TỪ BÁN CK
(auto-fill)]],"")</f>
        <v/>
      </c>
      <c r="AB3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6" s="90"/>
      <c r="AE356" s="146" t="str">
        <f>IF(Stock[[#This Row],[TRẠNG THÁI
(auto-fill)]]="NẮM GIỮ",Stock[[#This Row],[GIÁ THỊ TRƯỜNG]]-Stock[[#This Row],[GIÁ MUA]],"")</f>
        <v/>
      </c>
      <c r="AF356" s="151" t="str">
        <f>IFERROR(Stock[[#This Row],[TĂNG/
(GIẢM )]]/Stock[[#This Row],[GIÁ MUA]],"")</f>
        <v/>
      </c>
      <c r="AG356" s="128" t="str">
        <f>IF(Stock[[#This Row],[GIÁ THỊ TRƯỜNG]]&gt;0,Stock[[#This Row],[GIÁ THỊ TRƯỜNG]]*Stock[[#This Row],[SỐ LƯỢNG CÒN LẠI
(auto-fill)]],"")</f>
        <v/>
      </c>
    </row>
    <row r="357" spans="2:33">
      <c r="B357" s="111" t="str">
        <f>IF(AND(Stock[[#This Row],[SỐ LƯỢNG MUA]]&gt;0,Stock[[#This Row],[SỐ LƯỢNG CÒN LẠI
(auto-fill)]]=0),"BÁN",
IF(AND(Stock[[#This Row],[SỐ LƯỢNG MUA]]&gt;0,Stock[[#This Row],[SỐ LƯỢNG CÒN LẠI
(auto-fill)]]&gt;0),"NẮM GIỮ",""))</f>
        <v/>
      </c>
      <c r="C357" s="110">
        <f t="shared" si="5"/>
        <v>344</v>
      </c>
      <c r="D357" s="77"/>
      <c r="E357" s="78"/>
      <c r="F357" s="170"/>
      <c r="G357" s="83"/>
      <c r="H357" s="84"/>
      <c r="I357" s="114" t="str">
        <f>IF(Stock[[#This Row],[SỐ LƯỢNG MUA]]&gt;0,Stock[[#This Row],[GIÁ MUA]]*Stock[[#This Row],[SỐ LƯỢNG MUA]]*$D$11,"")</f>
        <v/>
      </c>
      <c r="J357" s="87"/>
      <c r="K357" s="88"/>
      <c r="L357" s="116" t="str">
        <f>IF(Stock[[#This Row],[SỐ LƯỢNG MUA]]&gt;0,Stock[[#This Row],[GIÁ MUA]]*(1+Stock[[#This Row],[% TĂNG KỲ VỌNG_1]]),"")</f>
        <v/>
      </c>
      <c r="M357" s="89"/>
      <c r="N357" s="116" t="str">
        <f>IF(Stock[[#This Row],[SỐ LƯỢNG MUA]]&gt;0,Stock[[#This Row],[GIÁ MUA]]*(1+Stock[[#This Row],[% TĂNG KỲ VỌNG_2]]),"")</f>
        <v/>
      </c>
      <c r="O357" s="89"/>
      <c r="P357" s="116" t="str">
        <f>IF(Stock[[#This Row],[SỐ LƯỢNG MUA]]&gt;0,Stock[[#This Row],[GIÁ MUA]]*(1+Stock[[#This Row],[% GIẢM ĐỂ CẮT LỖ]]),"")</f>
        <v/>
      </c>
      <c r="Q357" s="104"/>
      <c r="R357" s="117" t="str">
        <f>IF(Stock[[#This Row],[CỔ TỨC TIỀN MẶT]]&gt;0,Stock[[#This Row],[CỔ TỨC TIỀN MẶT]]/(Stock[[#This Row],[GIÁ MUA]]*Stock[[#This Row],[SỐ LƯỢNG MUA]]),"")</f>
        <v/>
      </c>
      <c r="S357" s="104"/>
      <c r="T357" s="77"/>
      <c r="U357" s="95"/>
      <c r="V357" s="96"/>
      <c r="W357" s="125" t="str">
        <f>IF(Stock[[#This Row],[SỐ LƯỢNG BÁN]]&gt;0,Stock[[#This Row],[GIÁ BÁN]]*Stock[[#This Row],[SỐ LƯỢNG BÁN]]*$D$11+Stock[[#This Row],[GIÁ BÁN]]*Stock[[#This Row],[SỐ LƯỢNG BÁN]]*$D$12,"")</f>
        <v/>
      </c>
      <c r="X357" s="126">
        <f>Stock[[#This Row],[SỐ LƯỢNG MUA]]+Stock[[#This Row],[CỔ TỨC BẰNG CỔ PHIẾU]]-Stock[[#This Row],[SỐ LƯỢNG BÁN]]</f>
        <v>0</v>
      </c>
      <c r="Y3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7" s="120">
        <f ca="1">IF(Stock[[#This Row],[NGÀY BÁN]]&gt;0,Stock[[#This Row],[NGÀY BÁN]]-Stock[[#This Row],[NGÀY MUA]]+1,IF(Stock[[#This Row],[NGÀY MUA]]=0,0,TODAY()-Stock[[#This Row],[NGÀY MUA]]+1))</f>
        <v>0</v>
      </c>
      <c r="AA357" s="121" t="str">
        <f>IFERROR(Stock[[#This Row],[CỔ TỨC TIỀN MẶT]]+Stock[[#This Row],[LÃI/(LỖ) TỪ BÁN CK
(auto-fill)]],"")</f>
        <v/>
      </c>
      <c r="AB3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7" s="90"/>
      <c r="AE357" s="146" t="str">
        <f>IF(Stock[[#This Row],[TRẠNG THÁI
(auto-fill)]]="NẮM GIỮ",Stock[[#This Row],[GIÁ THỊ TRƯỜNG]]-Stock[[#This Row],[GIÁ MUA]],"")</f>
        <v/>
      </c>
      <c r="AF357" s="151" t="str">
        <f>IFERROR(Stock[[#This Row],[TĂNG/
(GIẢM )]]/Stock[[#This Row],[GIÁ MUA]],"")</f>
        <v/>
      </c>
      <c r="AG357" s="128" t="str">
        <f>IF(Stock[[#This Row],[GIÁ THỊ TRƯỜNG]]&gt;0,Stock[[#This Row],[GIÁ THỊ TRƯỜNG]]*Stock[[#This Row],[SỐ LƯỢNG CÒN LẠI
(auto-fill)]],"")</f>
        <v/>
      </c>
    </row>
    <row r="358" spans="2:33">
      <c r="B358" s="111" t="str">
        <f>IF(AND(Stock[[#This Row],[SỐ LƯỢNG MUA]]&gt;0,Stock[[#This Row],[SỐ LƯỢNG CÒN LẠI
(auto-fill)]]=0),"BÁN",
IF(AND(Stock[[#This Row],[SỐ LƯỢNG MUA]]&gt;0,Stock[[#This Row],[SỐ LƯỢNG CÒN LẠI
(auto-fill)]]&gt;0),"NẮM GIỮ",""))</f>
        <v/>
      </c>
      <c r="C358" s="110">
        <f t="shared" si="5"/>
        <v>345</v>
      </c>
      <c r="D358" s="77"/>
      <c r="E358" s="78"/>
      <c r="F358" s="170"/>
      <c r="G358" s="83"/>
      <c r="H358" s="84"/>
      <c r="I358" s="114" t="str">
        <f>IF(Stock[[#This Row],[SỐ LƯỢNG MUA]]&gt;0,Stock[[#This Row],[GIÁ MUA]]*Stock[[#This Row],[SỐ LƯỢNG MUA]]*$D$11,"")</f>
        <v/>
      </c>
      <c r="J358" s="87"/>
      <c r="K358" s="88"/>
      <c r="L358" s="116" t="str">
        <f>IF(Stock[[#This Row],[SỐ LƯỢNG MUA]]&gt;0,Stock[[#This Row],[GIÁ MUA]]*(1+Stock[[#This Row],[% TĂNG KỲ VỌNG_1]]),"")</f>
        <v/>
      </c>
      <c r="M358" s="89"/>
      <c r="N358" s="116" t="str">
        <f>IF(Stock[[#This Row],[SỐ LƯỢNG MUA]]&gt;0,Stock[[#This Row],[GIÁ MUA]]*(1+Stock[[#This Row],[% TĂNG KỲ VỌNG_2]]),"")</f>
        <v/>
      </c>
      <c r="O358" s="89"/>
      <c r="P358" s="116" t="str">
        <f>IF(Stock[[#This Row],[SỐ LƯỢNG MUA]]&gt;0,Stock[[#This Row],[GIÁ MUA]]*(1+Stock[[#This Row],[% GIẢM ĐỂ CẮT LỖ]]),"")</f>
        <v/>
      </c>
      <c r="Q358" s="104"/>
      <c r="R358" s="117" t="str">
        <f>IF(Stock[[#This Row],[CỔ TỨC TIỀN MẶT]]&gt;0,Stock[[#This Row],[CỔ TỨC TIỀN MẶT]]/(Stock[[#This Row],[GIÁ MUA]]*Stock[[#This Row],[SỐ LƯỢNG MUA]]),"")</f>
        <v/>
      </c>
      <c r="S358" s="104"/>
      <c r="T358" s="77"/>
      <c r="U358" s="95"/>
      <c r="V358" s="96"/>
      <c r="W358" s="125" t="str">
        <f>IF(Stock[[#This Row],[SỐ LƯỢNG BÁN]]&gt;0,Stock[[#This Row],[GIÁ BÁN]]*Stock[[#This Row],[SỐ LƯỢNG BÁN]]*$D$11+Stock[[#This Row],[GIÁ BÁN]]*Stock[[#This Row],[SỐ LƯỢNG BÁN]]*$D$12,"")</f>
        <v/>
      </c>
      <c r="X358" s="126">
        <f>Stock[[#This Row],[SỐ LƯỢNG MUA]]+Stock[[#This Row],[CỔ TỨC BẰNG CỔ PHIẾU]]-Stock[[#This Row],[SỐ LƯỢNG BÁN]]</f>
        <v>0</v>
      </c>
      <c r="Y3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8" s="120">
        <f ca="1">IF(Stock[[#This Row],[NGÀY BÁN]]&gt;0,Stock[[#This Row],[NGÀY BÁN]]-Stock[[#This Row],[NGÀY MUA]]+1,IF(Stock[[#This Row],[NGÀY MUA]]=0,0,TODAY()-Stock[[#This Row],[NGÀY MUA]]+1))</f>
        <v>0</v>
      </c>
      <c r="AA358" s="121" t="str">
        <f>IFERROR(Stock[[#This Row],[CỔ TỨC TIỀN MẶT]]+Stock[[#This Row],[LÃI/(LỖ) TỪ BÁN CK
(auto-fill)]],"")</f>
        <v/>
      </c>
      <c r="AB3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8" s="90"/>
      <c r="AE358" s="146" t="str">
        <f>IF(Stock[[#This Row],[TRẠNG THÁI
(auto-fill)]]="NẮM GIỮ",Stock[[#This Row],[GIÁ THỊ TRƯỜNG]]-Stock[[#This Row],[GIÁ MUA]],"")</f>
        <v/>
      </c>
      <c r="AF358" s="151" t="str">
        <f>IFERROR(Stock[[#This Row],[TĂNG/
(GIẢM )]]/Stock[[#This Row],[GIÁ MUA]],"")</f>
        <v/>
      </c>
      <c r="AG358" s="128" t="str">
        <f>IF(Stock[[#This Row],[GIÁ THỊ TRƯỜNG]]&gt;0,Stock[[#This Row],[GIÁ THỊ TRƯỜNG]]*Stock[[#This Row],[SỐ LƯỢNG CÒN LẠI
(auto-fill)]],"")</f>
        <v/>
      </c>
    </row>
    <row r="359" spans="2:33">
      <c r="B359" s="111" t="str">
        <f>IF(AND(Stock[[#This Row],[SỐ LƯỢNG MUA]]&gt;0,Stock[[#This Row],[SỐ LƯỢNG CÒN LẠI
(auto-fill)]]=0),"BÁN",
IF(AND(Stock[[#This Row],[SỐ LƯỢNG MUA]]&gt;0,Stock[[#This Row],[SỐ LƯỢNG CÒN LẠI
(auto-fill)]]&gt;0),"NẮM GIỮ",""))</f>
        <v/>
      </c>
      <c r="C359" s="110">
        <f t="shared" si="5"/>
        <v>346</v>
      </c>
      <c r="D359" s="77"/>
      <c r="E359" s="78"/>
      <c r="F359" s="170"/>
      <c r="G359" s="83"/>
      <c r="H359" s="84"/>
      <c r="I359" s="114" t="str">
        <f>IF(Stock[[#This Row],[SỐ LƯỢNG MUA]]&gt;0,Stock[[#This Row],[GIÁ MUA]]*Stock[[#This Row],[SỐ LƯỢNG MUA]]*$D$11,"")</f>
        <v/>
      </c>
      <c r="J359" s="87"/>
      <c r="K359" s="88"/>
      <c r="L359" s="116" t="str">
        <f>IF(Stock[[#This Row],[SỐ LƯỢNG MUA]]&gt;0,Stock[[#This Row],[GIÁ MUA]]*(1+Stock[[#This Row],[% TĂNG KỲ VỌNG_1]]),"")</f>
        <v/>
      </c>
      <c r="M359" s="89"/>
      <c r="N359" s="116" t="str">
        <f>IF(Stock[[#This Row],[SỐ LƯỢNG MUA]]&gt;0,Stock[[#This Row],[GIÁ MUA]]*(1+Stock[[#This Row],[% TĂNG KỲ VỌNG_2]]),"")</f>
        <v/>
      </c>
      <c r="O359" s="89"/>
      <c r="P359" s="116" t="str">
        <f>IF(Stock[[#This Row],[SỐ LƯỢNG MUA]]&gt;0,Stock[[#This Row],[GIÁ MUA]]*(1+Stock[[#This Row],[% GIẢM ĐỂ CẮT LỖ]]),"")</f>
        <v/>
      </c>
      <c r="Q359" s="104"/>
      <c r="R359" s="117" t="str">
        <f>IF(Stock[[#This Row],[CỔ TỨC TIỀN MẶT]]&gt;0,Stock[[#This Row],[CỔ TỨC TIỀN MẶT]]/(Stock[[#This Row],[GIÁ MUA]]*Stock[[#This Row],[SỐ LƯỢNG MUA]]),"")</f>
        <v/>
      </c>
      <c r="S359" s="104"/>
      <c r="T359" s="77"/>
      <c r="U359" s="95"/>
      <c r="V359" s="96"/>
      <c r="W359" s="125" t="str">
        <f>IF(Stock[[#This Row],[SỐ LƯỢNG BÁN]]&gt;0,Stock[[#This Row],[GIÁ BÁN]]*Stock[[#This Row],[SỐ LƯỢNG BÁN]]*$D$11+Stock[[#This Row],[GIÁ BÁN]]*Stock[[#This Row],[SỐ LƯỢNG BÁN]]*$D$12,"")</f>
        <v/>
      </c>
      <c r="X359" s="126">
        <f>Stock[[#This Row],[SỐ LƯỢNG MUA]]+Stock[[#This Row],[CỔ TỨC BẰNG CỔ PHIẾU]]-Stock[[#This Row],[SỐ LƯỢNG BÁN]]</f>
        <v>0</v>
      </c>
      <c r="Y3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9" s="120">
        <f ca="1">IF(Stock[[#This Row],[NGÀY BÁN]]&gt;0,Stock[[#This Row],[NGÀY BÁN]]-Stock[[#This Row],[NGÀY MUA]]+1,IF(Stock[[#This Row],[NGÀY MUA]]=0,0,TODAY()-Stock[[#This Row],[NGÀY MUA]]+1))</f>
        <v>0</v>
      </c>
      <c r="AA359" s="121" t="str">
        <f>IFERROR(Stock[[#This Row],[CỔ TỨC TIỀN MẶT]]+Stock[[#This Row],[LÃI/(LỖ) TỪ BÁN CK
(auto-fill)]],"")</f>
        <v/>
      </c>
      <c r="AB3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9" s="90"/>
      <c r="AE359" s="146" t="str">
        <f>IF(Stock[[#This Row],[TRẠNG THÁI
(auto-fill)]]="NẮM GIỮ",Stock[[#This Row],[GIÁ THỊ TRƯỜNG]]-Stock[[#This Row],[GIÁ MUA]],"")</f>
        <v/>
      </c>
      <c r="AF359" s="151" t="str">
        <f>IFERROR(Stock[[#This Row],[TĂNG/
(GIẢM )]]/Stock[[#This Row],[GIÁ MUA]],"")</f>
        <v/>
      </c>
      <c r="AG359" s="128" t="str">
        <f>IF(Stock[[#This Row],[GIÁ THỊ TRƯỜNG]]&gt;0,Stock[[#This Row],[GIÁ THỊ TRƯỜNG]]*Stock[[#This Row],[SỐ LƯỢNG CÒN LẠI
(auto-fill)]],"")</f>
        <v/>
      </c>
    </row>
    <row r="360" spans="2:33">
      <c r="B360" s="111" t="str">
        <f>IF(AND(Stock[[#This Row],[SỐ LƯỢNG MUA]]&gt;0,Stock[[#This Row],[SỐ LƯỢNG CÒN LẠI
(auto-fill)]]=0),"BÁN",
IF(AND(Stock[[#This Row],[SỐ LƯỢNG MUA]]&gt;0,Stock[[#This Row],[SỐ LƯỢNG CÒN LẠI
(auto-fill)]]&gt;0),"NẮM GIỮ",""))</f>
        <v/>
      </c>
      <c r="C360" s="110">
        <f t="shared" si="5"/>
        <v>347</v>
      </c>
      <c r="D360" s="77"/>
      <c r="E360" s="78"/>
      <c r="F360" s="170"/>
      <c r="G360" s="83"/>
      <c r="H360" s="84"/>
      <c r="I360" s="114" t="str">
        <f>IF(Stock[[#This Row],[SỐ LƯỢNG MUA]]&gt;0,Stock[[#This Row],[GIÁ MUA]]*Stock[[#This Row],[SỐ LƯỢNG MUA]]*$D$11,"")</f>
        <v/>
      </c>
      <c r="J360" s="87"/>
      <c r="K360" s="88"/>
      <c r="L360" s="116" t="str">
        <f>IF(Stock[[#This Row],[SỐ LƯỢNG MUA]]&gt;0,Stock[[#This Row],[GIÁ MUA]]*(1+Stock[[#This Row],[% TĂNG KỲ VỌNG_1]]),"")</f>
        <v/>
      </c>
      <c r="M360" s="89"/>
      <c r="N360" s="116" t="str">
        <f>IF(Stock[[#This Row],[SỐ LƯỢNG MUA]]&gt;0,Stock[[#This Row],[GIÁ MUA]]*(1+Stock[[#This Row],[% TĂNG KỲ VỌNG_2]]),"")</f>
        <v/>
      </c>
      <c r="O360" s="89"/>
      <c r="P360" s="116" t="str">
        <f>IF(Stock[[#This Row],[SỐ LƯỢNG MUA]]&gt;0,Stock[[#This Row],[GIÁ MUA]]*(1+Stock[[#This Row],[% GIẢM ĐỂ CẮT LỖ]]),"")</f>
        <v/>
      </c>
      <c r="Q360" s="104"/>
      <c r="R360" s="117" t="str">
        <f>IF(Stock[[#This Row],[CỔ TỨC TIỀN MẶT]]&gt;0,Stock[[#This Row],[CỔ TỨC TIỀN MẶT]]/(Stock[[#This Row],[GIÁ MUA]]*Stock[[#This Row],[SỐ LƯỢNG MUA]]),"")</f>
        <v/>
      </c>
      <c r="S360" s="104"/>
      <c r="T360" s="77"/>
      <c r="U360" s="95"/>
      <c r="V360" s="96"/>
      <c r="W360" s="125" t="str">
        <f>IF(Stock[[#This Row],[SỐ LƯỢNG BÁN]]&gt;0,Stock[[#This Row],[GIÁ BÁN]]*Stock[[#This Row],[SỐ LƯỢNG BÁN]]*$D$11+Stock[[#This Row],[GIÁ BÁN]]*Stock[[#This Row],[SỐ LƯỢNG BÁN]]*$D$12,"")</f>
        <v/>
      </c>
      <c r="X360" s="126">
        <f>Stock[[#This Row],[SỐ LƯỢNG MUA]]+Stock[[#This Row],[CỔ TỨC BẰNG CỔ PHIẾU]]-Stock[[#This Row],[SỐ LƯỢNG BÁN]]</f>
        <v>0</v>
      </c>
      <c r="Y3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0" s="120">
        <f ca="1">IF(Stock[[#This Row],[NGÀY BÁN]]&gt;0,Stock[[#This Row],[NGÀY BÁN]]-Stock[[#This Row],[NGÀY MUA]]+1,IF(Stock[[#This Row],[NGÀY MUA]]=0,0,TODAY()-Stock[[#This Row],[NGÀY MUA]]+1))</f>
        <v>0</v>
      </c>
      <c r="AA360" s="121" t="str">
        <f>IFERROR(Stock[[#This Row],[CỔ TỨC TIỀN MẶT]]+Stock[[#This Row],[LÃI/(LỖ) TỪ BÁN CK
(auto-fill)]],"")</f>
        <v/>
      </c>
      <c r="AB3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0" s="90"/>
      <c r="AE360" s="146" t="str">
        <f>IF(Stock[[#This Row],[TRẠNG THÁI
(auto-fill)]]="NẮM GIỮ",Stock[[#This Row],[GIÁ THỊ TRƯỜNG]]-Stock[[#This Row],[GIÁ MUA]],"")</f>
        <v/>
      </c>
      <c r="AF360" s="151" t="str">
        <f>IFERROR(Stock[[#This Row],[TĂNG/
(GIẢM )]]/Stock[[#This Row],[GIÁ MUA]],"")</f>
        <v/>
      </c>
      <c r="AG360" s="128" t="str">
        <f>IF(Stock[[#This Row],[GIÁ THỊ TRƯỜNG]]&gt;0,Stock[[#This Row],[GIÁ THỊ TRƯỜNG]]*Stock[[#This Row],[SỐ LƯỢNG CÒN LẠI
(auto-fill)]],"")</f>
        <v/>
      </c>
    </row>
    <row r="361" spans="2:33">
      <c r="B361" s="111" t="str">
        <f>IF(AND(Stock[[#This Row],[SỐ LƯỢNG MUA]]&gt;0,Stock[[#This Row],[SỐ LƯỢNG CÒN LẠI
(auto-fill)]]=0),"BÁN",
IF(AND(Stock[[#This Row],[SỐ LƯỢNG MUA]]&gt;0,Stock[[#This Row],[SỐ LƯỢNG CÒN LẠI
(auto-fill)]]&gt;0),"NẮM GIỮ",""))</f>
        <v/>
      </c>
      <c r="C361" s="110">
        <f t="shared" si="5"/>
        <v>348</v>
      </c>
      <c r="D361" s="77"/>
      <c r="E361" s="78"/>
      <c r="F361" s="170"/>
      <c r="G361" s="83"/>
      <c r="H361" s="84"/>
      <c r="I361" s="114" t="str">
        <f>IF(Stock[[#This Row],[SỐ LƯỢNG MUA]]&gt;0,Stock[[#This Row],[GIÁ MUA]]*Stock[[#This Row],[SỐ LƯỢNG MUA]]*$D$11,"")</f>
        <v/>
      </c>
      <c r="J361" s="87"/>
      <c r="K361" s="88"/>
      <c r="L361" s="116" t="str">
        <f>IF(Stock[[#This Row],[SỐ LƯỢNG MUA]]&gt;0,Stock[[#This Row],[GIÁ MUA]]*(1+Stock[[#This Row],[% TĂNG KỲ VỌNG_1]]),"")</f>
        <v/>
      </c>
      <c r="M361" s="89"/>
      <c r="N361" s="116" t="str">
        <f>IF(Stock[[#This Row],[SỐ LƯỢNG MUA]]&gt;0,Stock[[#This Row],[GIÁ MUA]]*(1+Stock[[#This Row],[% TĂNG KỲ VỌNG_2]]),"")</f>
        <v/>
      </c>
      <c r="O361" s="89"/>
      <c r="P361" s="116" t="str">
        <f>IF(Stock[[#This Row],[SỐ LƯỢNG MUA]]&gt;0,Stock[[#This Row],[GIÁ MUA]]*(1+Stock[[#This Row],[% GIẢM ĐỂ CẮT LỖ]]),"")</f>
        <v/>
      </c>
      <c r="Q361" s="104"/>
      <c r="R361" s="117" t="str">
        <f>IF(Stock[[#This Row],[CỔ TỨC TIỀN MẶT]]&gt;0,Stock[[#This Row],[CỔ TỨC TIỀN MẶT]]/(Stock[[#This Row],[GIÁ MUA]]*Stock[[#This Row],[SỐ LƯỢNG MUA]]),"")</f>
        <v/>
      </c>
      <c r="S361" s="104"/>
      <c r="T361" s="77"/>
      <c r="U361" s="95"/>
      <c r="V361" s="96"/>
      <c r="W361" s="125" t="str">
        <f>IF(Stock[[#This Row],[SỐ LƯỢNG BÁN]]&gt;0,Stock[[#This Row],[GIÁ BÁN]]*Stock[[#This Row],[SỐ LƯỢNG BÁN]]*$D$11+Stock[[#This Row],[GIÁ BÁN]]*Stock[[#This Row],[SỐ LƯỢNG BÁN]]*$D$12,"")</f>
        <v/>
      </c>
      <c r="X361" s="126">
        <f>Stock[[#This Row],[SỐ LƯỢNG MUA]]+Stock[[#This Row],[CỔ TỨC BẰNG CỔ PHIẾU]]-Stock[[#This Row],[SỐ LƯỢNG BÁN]]</f>
        <v>0</v>
      </c>
      <c r="Y3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1" s="120">
        <f ca="1">IF(Stock[[#This Row],[NGÀY BÁN]]&gt;0,Stock[[#This Row],[NGÀY BÁN]]-Stock[[#This Row],[NGÀY MUA]]+1,IF(Stock[[#This Row],[NGÀY MUA]]=0,0,TODAY()-Stock[[#This Row],[NGÀY MUA]]+1))</f>
        <v>0</v>
      </c>
      <c r="AA361" s="121" t="str">
        <f>IFERROR(Stock[[#This Row],[CỔ TỨC TIỀN MẶT]]+Stock[[#This Row],[LÃI/(LỖ) TỪ BÁN CK
(auto-fill)]],"")</f>
        <v/>
      </c>
      <c r="AB3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1" s="90"/>
      <c r="AE361" s="146" t="str">
        <f>IF(Stock[[#This Row],[TRẠNG THÁI
(auto-fill)]]="NẮM GIỮ",Stock[[#This Row],[GIÁ THỊ TRƯỜNG]]-Stock[[#This Row],[GIÁ MUA]],"")</f>
        <v/>
      </c>
      <c r="AF361" s="151" t="str">
        <f>IFERROR(Stock[[#This Row],[TĂNG/
(GIẢM )]]/Stock[[#This Row],[GIÁ MUA]],"")</f>
        <v/>
      </c>
      <c r="AG361" s="128" t="str">
        <f>IF(Stock[[#This Row],[GIÁ THỊ TRƯỜNG]]&gt;0,Stock[[#This Row],[GIÁ THỊ TRƯỜNG]]*Stock[[#This Row],[SỐ LƯỢNG CÒN LẠI
(auto-fill)]],"")</f>
        <v/>
      </c>
    </row>
    <row r="362" spans="2:33">
      <c r="B362" s="111" t="str">
        <f>IF(AND(Stock[[#This Row],[SỐ LƯỢNG MUA]]&gt;0,Stock[[#This Row],[SỐ LƯỢNG CÒN LẠI
(auto-fill)]]=0),"BÁN",
IF(AND(Stock[[#This Row],[SỐ LƯỢNG MUA]]&gt;0,Stock[[#This Row],[SỐ LƯỢNG CÒN LẠI
(auto-fill)]]&gt;0),"NẮM GIỮ",""))</f>
        <v/>
      </c>
      <c r="C362" s="110">
        <f t="shared" si="5"/>
        <v>349</v>
      </c>
      <c r="D362" s="77"/>
      <c r="E362" s="78"/>
      <c r="F362" s="170"/>
      <c r="G362" s="83"/>
      <c r="H362" s="84"/>
      <c r="I362" s="114" t="str">
        <f>IF(Stock[[#This Row],[SỐ LƯỢNG MUA]]&gt;0,Stock[[#This Row],[GIÁ MUA]]*Stock[[#This Row],[SỐ LƯỢNG MUA]]*$D$11,"")</f>
        <v/>
      </c>
      <c r="J362" s="87"/>
      <c r="K362" s="88"/>
      <c r="L362" s="116" t="str">
        <f>IF(Stock[[#This Row],[SỐ LƯỢNG MUA]]&gt;0,Stock[[#This Row],[GIÁ MUA]]*(1+Stock[[#This Row],[% TĂNG KỲ VỌNG_1]]),"")</f>
        <v/>
      </c>
      <c r="M362" s="89"/>
      <c r="N362" s="116" t="str">
        <f>IF(Stock[[#This Row],[SỐ LƯỢNG MUA]]&gt;0,Stock[[#This Row],[GIÁ MUA]]*(1+Stock[[#This Row],[% TĂNG KỲ VỌNG_2]]),"")</f>
        <v/>
      </c>
      <c r="O362" s="89"/>
      <c r="P362" s="116" t="str">
        <f>IF(Stock[[#This Row],[SỐ LƯỢNG MUA]]&gt;0,Stock[[#This Row],[GIÁ MUA]]*(1+Stock[[#This Row],[% GIẢM ĐỂ CẮT LỖ]]),"")</f>
        <v/>
      </c>
      <c r="Q362" s="104"/>
      <c r="R362" s="117" t="str">
        <f>IF(Stock[[#This Row],[CỔ TỨC TIỀN MẶT]]&gt;0,Stock[[#This Row],[CỔ TỨC TIỀN MẶT]]/(Stock[[#This Row],[GIÁ MUA]]*Stock[[#This Row],[SỐ LƯỢNG MUA]]),"")</f>
        <v/>
      </c>
      <c r="S362" s="104"/>
      <c r="T362" s="77"/>
      <c r="U362" s="95"/>
      <c r="V362" s="96"/>
      <c r="W362" s="125" t="str">
        <f>IF(Stock[[#This Row],[SỐ LƯỢNG BÁN]]&gt;0,Stock[[#This Row],[GIÁ BÁN]]*Stock[[#This Row],[SỐ LƯỢNG BÁN]]*$D$11+Stock[[#This Row],[GIÁ BÁN]]*Stock[[#This Row],[SỐ LƯỢNG BÁN]]*$D$12,"")</f>
        <v/>
      </c>
      <c r="X362" s="126">
        <f>Stock[[#This Row],[SỐ LƯỢNG MUA]]+Stock[[#This Row],[CỔ TỨC BẰNG CỔ PHIẾU]]-Stock[[#This Row],[SỐ LƯỢNG BÁN]]</f>
        <v>0</v>
      </c>
      <c r="Y3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2" s="120">
        <f ca="1">IF(Stock[[#This Row],[NGÀY BÁN]]&gt;0,Stock[[#This Row],[NGÀY BÁN]]-Stock[[#This Row],[NGÀY MUA]]+1,IF(Stock[[#This Row],[NGÀY MUA]]=0,0,TODAY()-Stock[[#This Row],[NGÀY MUA]]+1))</f>
        <v>0</v>
      </c>
      <c r="AA362" s="121" t="str">
        <f>IFERROR(Stock[[#This Row],[CỔ TỨC TIỀN MẶT]]+Stock[[#This Row],[LÃI/(LỖ) TỪ BÁN CK
(auto-fill)]],"")</f>
        <v/>
      </c>
      <c r="AB3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2" s="90"/>
      <c r="AE362" s="146" t="str">
        <f>IF(Stock[[#This Row],[TRẠNG THÁI
(auto-fill)]]="NẮM GIỮ",Stock[[#This Row],[GIÁ THỊ TRƯỜNG]]-Stock[[#This Row],[GIÁ MUA]],"")</f>
        <v/>
      </c>
      <c r="AF362" s="151" t="str">
        <f>IFERROR(Stock[[#This Row],[TĂNG/
(GIẢM )]]/Stock[[#This Row],[GIÁ MUA]],"")</f>
        <v/>
      </c>
      <c r="AG362" s="128" t="str">
        <f>IF(Stock[[#This Row],[GIÁ THỊ TRƯỜNG]]&gt;0,Stock[[#This Row],[GIÁ THỊ TRƯỜNG]]*Stock[[#This Row],[SỐ LƯỢNG CÒN LẠI
(auto-fill)]],"")</f>
        <v/>
      </c>
    </row>
    <row r="363" spans="2:33">
      <c r="B363" s="111" t="str">
        <f>IF(AND(Stock[[#This Row],[SỐ LƯỢNG MUA]]&gt;0,Stock[[#This Row],[SỐ LƯỢNG CÒN LẠI
(auto-fill)]]=0),"BÁN",
IF(AND(Stock[[#This Row],[SỐ LƯỢNG MUA]]&gt;0,Stock[[#This Row],[SỐ LƯỢNG CÒN LẠI
(auto-fill)]]&gt;0),"NẮM GIỮ",""))</f>
        <v/>
      </c>
      <c r="C363" s="110">
        <f t="shared" si="5"/>
        <v>350</v>
      </c>
      <c r="D363" s="77"/>
      <c r="E363" s="78"/>
      <c r="F363" s="170"/>
      <c r="G363" s="83"/>
      <c r="H363" s="84"/>
      <c r="I363" s="114" t="str">
        <f>IF(Stock[[#This Row],[SỐ LƯỢNG MUA]]&gt;0,Stock[[#This Row],[GIÁ MUA]]*Stock[[#This Row],[SỐ LƯỢNG MUA]]*$D$11,"")</f>
        <v/>
      </c>
      <c r="J363" s="87"/>
      <c r="K363" s="88"/>
      <c r="L363" s="116" t="str">
        <f>IF(Stock[[#This Row],[SỐ LƯỢNG MUA]]&gt;0,Stock[[#This Row],[GIÁ MUA]]*(1+Stock[[#This Row],[% TĂNG KỲ VỌNG_1]]),"")</f>
        <v/>
      </c>
      <c r="M363" s="89"/>
      <c r="N363" s="116" t="str">
        <f>IF(Stock[[#This Row],[SỐ LƯỢNG MUA]]&gt;0,Stock[[#This Row],[GIÁ MUA]]*(1+Stock[[#This Row],[% TĂNG KỲ VỌNG_2]]),"")</f>
        <v/>
      </c>
      <c r="O363" s="89"/>
      <c r="P363" s="116" t="str">
        <f>IF(Stock[[#This Row],[SỐ LƯỢNG MUA]]&gt;0,Stock[[#This Row],[GIÁ MUA]]*(1+Stock[[#This Row],[% GIẢM ĐỂ CẮT LỖ]]),"")</f>
        <v/>
      </c>
      <c r="Q363" s="104"/>
      <c r="R363" s="117" t="str">
        <f>IF(Stock[[#This Row],[CỔ TỨC TIỀN MẶT]]&gt;0,Stock[[#This Row],[CỔ TỨC TIỀN MẶT]]/(Stock[[#This Row],[GIÁ MUA]]*Stock[[#This Row],[SỐ LƯỢNG MUA]]),"")</f>
        <v/>
      </c>
      <c r="S363" s="104"/>
      <c r="T363" s="77"/>
      <c r="U363" s="95"/>
      <c r="V363" s="96"/>
      <c r="W363" s="125" t="str">
        <f>IF(Stock[[#This Row],[SỐ LƯỢNG BÁN]]&gt;0,Stock[[#This Row],[GIÁ BÁN]]*Stock[[#This Row],[SỐ LƯỢNG BÁN]]*$D$11+Stock[[#This Row],[GIÁ BÁN]]*Stock[[#This Row],[SỐ LƯỢNG BÁN]]*$D$12,"")</f>
        <v/>
      </c>
      <c r="X363" s="126">
        <f>Stock[[#This Row],[SỐ LƯỢNG MUA]]+Stock[[#This Row],[CỔ TỨC BẰNG CỔ PHIẾU]]-Stock[[#This Row],[SỐ LƯỢNG BÁN]]</f>
        <v>0</v>
      </c>
      <c r="Y3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3" s="120">
        <f ca="1">IF(Stock[[#This Row],[NGÀY BÁN]]&gt;0,Stock[[#This Row],[NGÀY BÁN]]-Stock[[#This Row],[NGÀY MUA]]+1,IF(Stock[[#This Row],[NGÀY MUA]]=0,0,TODAY()-Stock[[#This Row],[NGÀY MUA]]+1))</f>
        <v>0</v>
      </c>
      <c r="AA363" s="121" t="str">
        <f>IFERROR(Stock[[#This Row],[CỔ TỨC TIỀN MẶT]]+Stock[[#This Row],[LÃI/(LỖ) TỪ BÁN CK
(auto-fill)]],"")</f>
        <v/>
      </c>
      <c r="AB3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3" s="90"/>
      <c r="AE363" s="146" t="str">
        <f>IF(Stock[[#This Row],[TRẠNG THÁI
(auto-fill)]]="NẮM GIỮ",Stock[[#This Row],[GIÁ THỊ TRƯỜNG]]-Stock[[#This Row],[GIÁ MUA]],"")</f>
        <v/>
      </c>
      <c r="AF363" s="151" t="str">
        <f>IFERROR(Stock[[#This Row],[TĂNG/
(GIẢM )]]/Stock[[#This Row],[GIÁ MUA]],"")</f>
        <v/>
      </c>
      <c r="AG363" s="128" t="str">
        <f>IF(Stock[[#This Row],[GIÁ THỊ TRƯỜNG]]&gt;0,Stock[[#This Row],[GIÁ THỊ TRƯỜNG]]*Stock[[#This Row],[SỐ LƯỢNG CÒN LẠI
(auto-fill)]],"")</f>
        <v/>
      </c>
    </row>
    <row r="364" spans="2:33">
      <c r="B364" s="111" t="str">
        <f>IF(AND(Stock[[#This Row],[SỐ LƯỢNG MUA]]&gt;0,Stock[[#This Row],[SỐ LƯỢNG CÒN LẠI
(auto-fill)]]=0),"BÁN",
IF(AND(Stock[[#This Row],[SỐ LƯỢNG MUA]]&gt;0,Stock[[#This Row],[SỐ LƯỢNG CÒN LẠI
(auto-fill)]]&gt;0),"NẮM GIỮ",""))</f>
        <v/>
      </c>
      <c r="C364" s="110">
        <f t="shared" si="5"/>
        <v>351</v>
      </c>
      <c r="D364" s="77"/>
      <c r="E364" s="78"/>
      <c r="F364" s="170"/>
      <c r="G364" s="83"/>
      <c r="H364" s="84"/>
      <c r="I364" s="114" t="str">
        <f>IF(Stock[[#This Row],[SỐ LƯỢNG MUA]]&gt;0,Stock[[#This Row],[GIÁ MUA]]*Stock[[#This Row],[SỐ LƯỢNG MUA]]*$D$11,"")</f>
        <v/>
      </c>
      <c r="J364" s="87"/>
      <c r="K364" s="88"/>
      <c r="L364" s="116" t="str">
        <f>IF(Stock[[#This Row],[SỐ LƯỢNG MUA]]&gt;0,Stock[[#This Row],[GIÁ MUA]]*(1+Stock[[#This Row],[% TĂNG KỲ VỌNG_1]]),"")</f>
        <v/>
      </c>
      <c r="M364" s="89"/>
      <c r="N364" s="116" t="str">
        <f>IF(Stock[[#This Row],[SỐ LƯỢNG MUA]]&gt;0,Stock[[#This Row],[GIÁ MUA]]*(1+Stock[[#This Row],[% TĂNG KỲ VỌNG_2]]),"")</f>
        <v/>
      </c>
      <c r="O364" s="89"/>
      <c r="P364" s="116" t="str">
        <f>IF(Stock[[#This Row],[SỐ LƯỢNG MUA]]&gt;0,Stock[[#This Row],[GIÁ MUA]]*(1+Stock[[#This Row],[% GIẢM ĐỂ CẮT LỖ]]),"")</f>
        <v/>
      </c>
      <c r="Q364" s="104"/>
      <c r="R364" s="117" t="str">
        <f>IF(Stock[[#This Row],[CỔ TỨC TIỀN MẶT]]&gt;0,Stock[[#This Row],[CỔ TỨC TIỀN MẶT]]/(Stock[[#This Row],[GIÁ MUA]]*Stock[[#This Row],[SỐ LƯỢNG MUA]]),"")</f>
        <v/>
      </c>
      <c r="S364" s="104"/>
      <c r="T364" s="77"/>
      <c r="U364" s="95"/>
      <c r="V364" s="96"/>
      <c r="W364" s="125" t="str">
        <f>IF(Stock[[#This Row],[SỐ LƯỢNG BÁN]]&gt;0,Stock[[#This Row],[GIÁ BÁN]]*Stock[[#This Row],[SỐ LƯỢNG BÁN]]*$D$11+Stock[[#This Row],[GIÁ BÁN]]*Stock[[#This Row],[SỐ LƯỢNG BÁN]]*$D$12,"")</f>
        <v/>
      </c>
      <c r="X364" s="126">
        <f>Stock[[#This Row],[SỐ LƯỢNG MUA]]+Stock[[#This Row],[CỔ TỨC BẰNG CỔ PHIẾU]]-Stock[[#This Row],[SỐ LƯỢNG BÁN]]</f>
        <v>0</v>
      </c>
      <c r="Y3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4" s="120">
        <f ca="1">IF(Stock[[#This Row],[NGÀY BÁN]]&gt;0,Stock[[#This Row],[NGÀY BÁN]]-Stock[[#This Row],[NGÀY MUA]]+1,IF(Stock[[#This Row],[NGÀY MUA]]=0,0,TODAY()-Stock[[#This Row],[NGÀY MUA]]+1))</f>
        <v>0</v>
      </c>
      <c r="AA364" s="121" t="str">
        <f>IFERROR(Stock[[#This Row],[CỔ TỨC TIỀN MẶT]]+Stock[[#This Row],[LÃI/(LỖ) TỪ BÁN CK
(auto-fill)]],"")</f>
        <v/>
      </c>
      <c r="AB3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4" s="90"/>
      <c r="AE364" s="146" t="str">
        <f>IF(Stock[[#This Row],[TRẠNG THÁI
(auto-fill)]]="NẮM GIỮ",Stock[[#This Row],[GIÁ THỊ TRƯỜNG]]-Stock[[#This Row],[GIÁ MUA]],"")</f>
        <v/>
      </c>
      <c r="AF364" s="151" t="str">
        <f>IFERROR(Stock[[#This Row],[TĂNG/
(GIẢM )]]/Stock[[#This Row],[GIÁ MUA]],"")</f>
        <v/>
      </c>
      <c r="AG364" s="128" t="str">
        <f>IF(Stock[[#This Row],[GIÁ THỊ TRƯỜNG]]&gt;0,Stock[[#This Row],[GIÁ THỊ TRƯỜNG]]*Stock[[#This Row],[SỐ LƯỢNG CÒN LẠI
(auto-fill)]],"")</f>
        <v/>
      </c>
    </row>
    <row r="365" spans="2:33">
      <c r="B365" s="111" t="str">
        <f>IF(AND(Stock[[#This Row],[SỐ LƯỢNG MUA]]&gt;0,Stock[[#This Row],[SỐ LƯỢNG CÒN LẠI
(auto-fill)]]=0),"BÁN",
IF(AND(Stock[[#This Row],[SỐ LƯỢNG MUA]]&gt;0,Stock[[#This Row],[SỐ LƯỢNG CÒN LẠI
(auto-fill)]]&gt;0),"NẮM GIỮ",""))</f>
        <v/>
      </c>
      <c r="C365" s="110">
        <f t="shared" si="5"/>
        <v>352</v>
      </c>
      <c r="D365" s="77"/>
      <c r="E365" s="78"/>
      <c r="F365" s="170"/>
      <c r="G365" s="83"/>
      <c r="H365" s="84"/>
      <c r="I365" s="114" t="str">
        <f>IF(Stock[[#This Row],[SỐ LƯỢNG MUA]]&gt;0,Stock[[#This Row],[GIÁ MUA]]*Stock[[#This Row],[SỐ LƯỢNG MUA]]*$D$11,"")</f>
        <v/>
      </c>
      <c r="J365" s="87"/>
      <c r="K365" s="88"/>
      <c r="L365" s="116" t="str">
        <f>IF(Stock[[#This Row],[SỐ LƯỢNG MUA]]&gt;0,Stock[[#This Row],[GIÁ MUA]]*(1+Stock[[#This Row],[% TĂNG KỲ VỌNG_1]]),"")</f>
        <v/>
      </c>
      <c r="M365" s="89"/>
      <c r="N365" s="116" t="str">
        <f>IF(Stock[[#This Row],[SỐ LƯỢNG MUA]]&gt;0,Stock[[#This Row],[GIÁ MUA]]*(1+Stock[[#This Row],[% TĂNG KỲ VỌNG_2]]),"")</f>
        <v/>
      </c>
      <c r="O365" s="89"/>
      <c r="P365" s="116" t="str">
        <f>IF(Stock[[#This Row],[SỐ LƯỢNG MUA]]&gt;0,Stock[[#This Row],[GIÁ MUA]]*(1+Stock[[#This Row],[% GIẢM ĐỂ CẮT LỖ]]),"")</f>
        <v/>
      </c>
      <c r="Q365" s="104"/>
      <c r="R365" s="117" t="str">
        <f>IF(Stock[[#This Row],[CỔ TỨC TIỀN MẶT]]&gt;0,Stock[[#This Row],[CỔ TỨC TIỀN MẶT]]/(Stock[[#This Row],[GIÁ MUA]]*Stock[[#This Row],[SỐ LƯỢNG MUA]]),"")</f>
        <v/>
      </c>
      <c r="S365" s="104"/>
      <c r="T365" s="77"/>
      <c r="U365" s="95"/>
      <c r="V365" s="96"/>
      <c r="W365" s="125" t="str">
        <f>IF(Stock[[#This Row],[SỐ LƯỢNG BÁN]]&gt;0,Stock[[#This Row],[GIÁ BÁN]]*Stock[[#This Row],[SỐ LƯỢNG BÁN]]*$D$11+Stock[[#This Row],[GIÁ BÁN]]*Stock[[#This Row],[SỐ LƯỢNG BÁN]]*$D$12,"")</f>
        <v/>
      </c>
      <c r="X365" s="126">
        <f>Stock[[#This Row],[SỐ LƯỢNG MUA]]+Stock[[#This Row],[CỔ TỨC BẰNG CỔ PHIẾU]]-Stock[[#This Row],[SỐ LƯỢNG BÁN]]</f>
        <v>0</v>
      </c>
      <c r="Y3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5" s="120">
        <f ca="1">IF(Stock[[#This Row],[NGÀY BÁN]]&gt;0,Stock[[#This Row],[NGÀY BÁN]]-Stock[[#This Row],[NGÀY MUA]]+1,IF(Stock[[#This Row],[NGÀY MUA]]=0,0,TODAY()-Stock[[#This Row],[NGÀY MUA]]+1))</f>
        <v>0</v>
      </c>
      <c r="AA365" s="121" t="str">
        <f>IFERROR(Stock[[#This Row],[CỔ TỨC TIỀN MẶT]]+Stock[[#This Row],[LÃI/(LỖ) TỪ BÁN CK
(auto-fill)]],"")</f>
        <v/>
      </c>
      <c r="AB3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5" s="90"/>
      <c r="AE365" s="146" t="str">
        <f>IF(Stock[[#This Row],[TRẠNG THÁI
(auto-fill)]]="NẮM GIỮ",Stock[[#This Row],[GIÁ THỊ TRƯỜNG]]-Stock[[#This Row],[GIÁ MUA]],"")</f>
        <v/>
      </c>
      <c r="AF365" s="151" t="str">
        <f>IFERROR(Stock[[#This Row],[TĂNG/
(GIẢM )]]/Stock[[#This Row],[GIÁ MUA]],"")</f>
        <v/>
      </c>
      <c r="AG365" s="128" t="str">
        <f>IF(Stock[[#This Row],[GIÁ THỊ TRƯỜNG]]&gt;0,Stock[[#This Row],[GIÁ THỊ TRƯỜNG]]*Stock[[#This Row],[SỐ LƯỢNG CÒN LẠI
(auto-fill)]],"")</f>
        <v/>
      </c>
    </row>
    <row r="366" spans="2:33">
      <c r="B366" s="111" t="str">
        <f>IF(AND(Stock[[#This Row],[SỐ LƯỢNG MUA]]&gt;0,Stock[[#This Row],[SỐ LƯỢNG CÒN LẠI
(auto-fill)]]=0),"BÁN",
IF(AND(Stock[[#This Row],[SỐ LƯỢNG MUA]]&gt;0,Stock[[#This Row],[SỐ LƯỢNG CÒN LẠI
(auto-fill)]]&gt;0),"NẮM GIỮ",""))</f>
        <v/>
      </c>
      <c r="C366" s="110">
        <f t="shared" si="5"/>
        <v>353</v>
      </c>
      <c r="D366" s="77"/>
      <c r="E366" s="78"/>
      <c r="F366" s="170"/>
      <c r="G366" s="83"/>
      <c r="H366" s="84"/>
      <c r="I366" s="114" t="str">
        <f>IF(Stock[[#This Row],[SỐ LƯỢNG MUA]]&gt;0,Stock[[#This Row],[GIÁ MUA]]*Stock[[#This Row],[SỐ LƯỢNG MUA]]*$D$11,"")</f>
        <v/>
      </c>
      <c r="J366" s="87"/>
      <c r="K366" s="88"/>
      <c r="L366" s="116" t="str">
        <f>IF(Stock[[#This Row],[SỐ LƯỢNG MUA]]&gt;0,Stock[[#This Row],[GIÁ MUA]]*(1+Stock[[#This Row],[% TĂNG KỲ VỌNG_1]]),"")</f>
        <v/>
      </c>
      <c r="M366" s="89"/>
      <c r="N366" s="116" t="str">
        <f>IF(Stock[[#This Row],[SỐ LƯỢNG MUA]]&gt;0,Stock[[#This Row],[GIÁ MUA]]*(1+Stock[[#This Row],[% TĂNG KỲ VỌNG_2]]),"")</f>
        <v/>
      </c>
      <c r="O366" s="89"/>
      <c r="P366" s="116" t="str">
        <f>IF(Stock[[#This Row],[SỐ LƯỢNG MUA]]&gt;0,Stock[[#This Row],[GIÁ MUA]]*(1+Stock[[#This Row],[% GIẢM ĐỂ CẮT LỖ]]),"")</f>
        <v/>
      </c>
      <c r="Q366" s="104"/>
      <c r="R366" s="117" t="str">
        <f>IF(Stock[[#This Row],[CỔ TỨC TIỀN MẶT]]&gt;0,Stock[[#This Row],[CỔ TỨC TIỀN MẶT]]/(Stock[[#This Row],[GIÁ MUA]]*Stock[[#This Row],[SỐ LƯỢNG MUA]]),"")</f>
        <v/>
      </c>
      <c r="S366" s="104"/>
      <c r="T366" s="77"/>
      <c r="U366" s="95"/>
      <c r="V366" s="96"/>
      <c r="W366" s="125" t="str">
        <f>IF(Stock[[#This Row],[SỐ LƯỢNG BÁN]]&gt;0,Stock[[#This Row],[GIÁ BÁN]]*Stock[[#This Row],[SỐ LƯỢNG BÁN]]*$D$11+Stock[[#This Row],[GIÁ BÁN]]*Stock[[#This Row],[SỐ LƯỢNG BÁN]]*$D$12,"")</f>
        <v/>
      </c>
      <c r="X366" s="126">
        <f>Stock[[#This Row],[SỐ LƯỢNG MUA]]+Stock[[#This Row],[CỔ TỨC BẰNG CỔ PHIẾU]]-Stock[[#This Row],[SỐ LƯỢNG BÁN]]</f>
        <v>0</v>
      </c>
      <c r="Y3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6" s="120">
        <f ca="1">IF(Stock[[#This Row],[NGÀY BÁN]]&gt;0,Stock[[#This Row],[NGÀY BÁN]]-Stock[[#This Row],[NGÀY MUA]]+1,IF(Stock[[#This Row],[NGÀY MUA]]=0,0,TODAY()-Stock[[#This Row],[NGÀY MUA]]+1))</f>
        <v>0</v>
      </c>
      <c r="AA366" s="121" t="str">
        <f>IFERROR(Stock[[#This Row],[CỔ TỨC TIỀN MẶT]]+Stock[[#This Row],[LÃI/(LỖ) TỪ BÁN CK
(auto-fill)]],"")</f>
        <v/>
      </c>
      <c r="AB3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6" s="90"/>
      <c r="AE366" s="146" t="str">
        <f>IF(Stock[[#This Row],[TRẠNG THÁI
(auto-fill)]]="NẮM GIỮ",Stock[[#This Row],[GIÁ THỊ TRƯỜNG]]-Stock[[#This Row],[GIÁ MUA]],"")</f>
        <v/>
      </c>
      <c r="AF366" s="151" t="str">
        <f>IFERROR(Stock[[#This Row],[TĂNG/
(GIẢM )]]/Stock[[#This Row],[GIÁ MUA]],"")</f>
        <v/>
      </c>
      <c r="AG366" s="128" t="str">
        <f>IF(Stock[[#This Row],[GIÁ THỊ TRƯỜNG]]&gt;0,Stock[[#This Row],[GIÁ THỊ TRƯỜNG]]*Stock[[#This Row],[SỐ LƯỢNG CÒN LẠI
(auto-fill)]],"")</f>
        <v/>
      </c>
    </row>
    <row r="367" spans="2:33">
      <c r="B367" s="111" t="str">
        <f>IF(AND(Stock[[#This Row],[SỐ LƯỢNG MUA]]&gt;0,Stock[[#This Row],[SỐ LƯỢNG CÒN LẠI
(auto-fill)]]=0),"BÁN",
IF(AND(Stock[[#This Row],[SỐ LƯỢNG MUA]]&gt;0,Stock[[#This Row],[SỐ LƯỢNG CÒN LẠI
(auto-fill)]]&gt;0),"NẮM GIỮ",""))</f>
        <v/>
      </c>
      <c r="C367" s="110">
        <f t="shared" si="5"/>
        <v>354</v>
      </c>
      <c r="D367" s="77"/>
      <c r="E367" s="78"/>
      <c r="F367" s="170"/>
      <c r="G367" s="83"/>
      <c r="H367" s="84"/>
      <c r="I367" s="114" t="str">
        <f>IF(Stock[[#This Row],[SỐ LƯỢNG MUA]]&gt;0,Stock[[#This Row],[GIÁ MUA]]*Stock[[#This Row],[SỐ LƯỢNG MUA]]*$D$11,"")</f>
        <v/>
      </c>
      <c r="J367" s="87"/>
      <c r="K367" s="88"/>
      <c r="L367" s="116" t="str">
        <f>IF(Stock[[#This Row],[SỐ LƯỢNG MUA]]&gt;0,Stock[[#This Row],[GIÁ MUA]]*(1+Stock[[#This Row],[% TĂNG KỲ VỌNG_1]]),"")</f>
        <v/>
      </c>
      <c r="M367" s="89"/>
      <c r="N367" s="116" t="str">
        <f>IF(Stock[[#This Row],[SỐ LƯỢNG MUA]]&gt;0,Stock[[#This Row],[GIÁ MUA]]*(1+Stock[[#This Row],[% TĂNG KỲ VỌNG_2]]),"")</f>
        <v/>
      </c>
      <c r="O367" s="89"/>
      <c r="P367" s="116" t="str">
        <f>IF(Stock[[#This Row],[SỐ LƯỢNG MUA]]&gt;0,Stock[[#This Row],[GIÁ MUA]]*(1+Stock[[#This Row],[% GIẢM ĐỂ CẮT LỖ]]),"")</f>
        <v/>
      </c>
      <c r="Q367" s="104"/>
      <c r="R367" s="117" t="str">
        <f>IF(Stock[[#This Row],[CỔ TỨC TIỀN MẶT]]&gt;0,Stock[[#This Row],[CỔ TỨC TIỀN MẶT]]/(Stock[[#This Row],[GIÁ MUA]]*Stock[[#This Row],[SỐ LƯỢNG MUA]]),"")</f>
        <v/>
      </c>
      <c r="S367" s="104"/>
      <c r="T367" s="77"/>
      <c r="U367" s="95"/>
      <c r="V367" s="96"/>
      <c r="W367" s="125" t="str">
        <f>IF(Stock[[#This Row],[SỐ LƯỢNG BÁN]]&gt;0,Stock[[#This Row],[GIÁ BÁN]]*Stock[[#This Row],[SỐ LƯỢNG BÁN]]*$D$11+Stock[[#This Row],[GIÁ BÁN]]*Stock[[#This Row],[SỐ LƯỢNG BÁN]]*$D$12,"")</f>
        <v/>
      </c>
      <c r="X367" s="126">
        <f>Stock[[#This Row],[SỐ LƯỢNG MUA]]+Stock[[#This Row],[CỔ TỨC BẰNG CỔ PHIẾU]]-Stock[[#This Row],[SỐ LƯỢNG BÁN]]</f>
        <v>0</v>
      </c>
      <c r="Y3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7" s="120">
        <f ca="1">IF(Stock[[#This Row],[NGÀY BÁN]]&gt;0,Stock[[#This Row],[NGÀY BÁN]]-Stock[[#This Row],[NGÀY MUA]]+1,IF(Stock[[#This Row],[NGÀY MUA]]=0,0,TODAY()-Stock[[#This Row],[NGÀY MUA]]+1))</f>
        <v>0</v>
      </c>
      <c r="AA367" s="121" t="str">
        <f>IFERROR(Stock[[#This Row],[CỔ TỨC TIỀN MẶT]]+Stock[[#This Row],[LÃI/(LỖ) TỪ BÁN CK
(auto-fill)]],"")</f>
        <v/>
      </c>
      <c r="AB3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7" s="90"/>
      <c r="AE367" s="146" t="str">
        <f>IF(Stock[[#This Row],[TRẠNG THÁI
(auto-fill)]]="NẮM GIỮ",Stock[[#This Row],[GIÁ THỊ TRƯỜNG]]-Stock[[#This Row],[GIÁ MUA]],"")</f>
        <v/>
      </c>
      <c r="AF367" s="151" t="str">
        <f>IFERROR(Stock[[#This Row],[TĂNG/
(GIẢM )]]/Stock[[#This Row],[GIÁ MUA]],"")</f>
        <v/>
      </c>
      <c r="AG367" s="128" t="str">
        <f>IF(Stock[[#This Row],[GIÁ THỊ TRƯỜNG]]&gt;0,Stock[[#This Row],[GIÁ THỊ TRƯỜNG]]*Stock[[#This Row],[SỐ LƯỢNG CÒN LẠI
(auto-fill)]],"")</f>
        <v/>
      </c>
    </row>
    <row r="368" spans="2:33">
      <c r="B368" s="111" t="str">
        <f>IF(AND(Stock[[#This Row],[SỐ LƯỢNG MUA]]&gt;0,Stock[[#This Row],[SỐ LƯỢNG CÒN LẠI
(auto-fill)]]=0),"BÁN",
IF(AND(Stock[[#This Row],[SỐ LƯỢNG MUA]]&gt;0,Stock[[#This Row],[SỐ LƯỢNG CÒN LẠI
(auto-fill)]]&gt;0),"NẮM GIỮ",""))</f>
        <v/>
      </c>
      <c r="C368" s="110">
        <f t="shared" si="5"/>
        <v>355</v>
      </c>
      <c r="D368" s="77"/>
      <c r="E368" s="78"/>
      <c r="F368" s="170"/>
      <c r="G368" s="83"/>
      <c r="H368" s="84"/>
      <c r="I368" s="114" t="str">
        <f>IF(Stock[[#This Row],[SỐ LƯỢNG MUA]]&gt;0,Stock[[#This Row],[GIÁ MUA]]*Stock[[#This Row],[SỐ LƯỢNG MUA]]*$D$11,"")</f>
        <v/>
      </c>
      <c r="J368" s="87"/>
      <c r="K368" s="88"/>
      <c r="L368" s="116" t="str">
        <f>IF(Stock[[#This Row],[SỐ LƯỢNG MUA]]&gt;0,Stock[[#This Row],[GIÁ MUA]]*(1+Stock[[#This Row],[% TĂNG KỲ VỌNG_1]]),"")</f>
        <v/>
      </c>
      <c r="M368" s="89"/>
      <c r="N368" s="116" t="str">
        <f>IF(Stock[[#This Row],[SỐ LƯỢNG MUA]]&gt;0,Stock[[#This Row],[GIÁ MUA]]*(1+Stock[[#This Row],[% TĂNG KỲ VỌNG_2]]),"")</f>
        <v/>
      </c>
      <c r="O368" s="89"/>
      <c r="P368" s="116" t="str">
        <f>IF(Stock[[#This Row],[SỐ LƯỢNG MUA]]&gt;0,Stock[[#This Row],[GIÁ MUA]]*(1+Stock[[#This Row],[% GIẢM ĐỂ CẮT LỖ]]),"")</f>
        <v/>
      </c>
      <c r="Q368" s="104"/>
      <c r="R368" s="117" t="str">
        <f>IF(Stock[[#This Row],[CỔ TỨC TIỀN MẶT]]&gt;0,Stock[[#This Row],[CỔ TỨC TIỀN MẶT]]/(Stock[[#This Row],[GIÁ MUA]]*Stock[[#This Row],[SỐ LƯỢNG MUA]]),"")</f>
        <v/>
      </c>
      <c r="S368" s="104"/>
      <c r="T368" s="77"/>
      <c r="U368" s="95"/>
      <c r="V368" s="96"/>
      <c r="W368" s="125" t="str">
        <f>IF(Stock[[#This Row],[SỐ LƯỢNG BÁN]]&gt;0,Stock[[#This Row],[GIÁ BÁN]]*Stock[[#This Row],[SỐ LƯỢNG BÁN]]*$D$11+Stock[[#This Row],[GIÁ BÁN]]*Stock[[#This Row],[SỐ LƯỢNG BÁN]]*$D$12,"")</f>
        <v/>
      </c>
      <c r="X368" s="126">
        <f>Stock[[#This Row],[SỐ LƯỢNG MUA]]+Stock[[#This Row],[CỔ TỨC BẰNG CỔ PHIẾU]]-Stock[[#This Row],[SỐ LƯỢNG BÁN]]</f>
        <v>0</v>
      </c>
      <c r="Y3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8" s="120">
        <f ca="1">IF(Stock[[#This Row],[NGÀY BÁN]]&gt;0,Stock[[#This Row],[NGÀY BÁN]]-Stock[[#This Row],[NGÀY MUA]]+1,IF(Stock[[#This Row],[NGÀY MUA]]=0,0,TODAY()-Stock[[#This Row],[NGÀY MUA]]+1))</f>
        <v>0</v>
      </c>
      <c r="AA368" s="121" t="str">
        <f>IFERROR(Stock[[#This Row],[CỔ TỨC TIỀN MẶT]]+Stock[[#This Row],[LÃI/(LỖ) TỪ BÁN CK
(auto-fill)]],"")</f>
        <v/>
      </c>
      <c r="AB3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8" s="90"/>
      <c r="AE368" s="146" t="str">
        <f>IF(Stock[[#This Row],[TRẠNG THÁI
(auto-fill)]]="NẮM GIỮ",Stock[[#This Row],[GIÁ THỊ TRƯỜNG]]-Stock[[#This Row],[GIÁ MUA]],"")</f>
        <v/>
      </c>
      <c r="AF368" s="151" t="str">
        <f>IFERROR(Stock[[#This Row],[TĂNG/
(GIẢM )]]/Stock[[#This Row],[GIÁ MUA]],"")</f>
        <v/>
      </c>
      <c r="AG368" s="128" t="str">
        <f>IF(Stock[[#This Row],[GIÁ THỊ TRƯỜNG]]&gt;0,Stock[[#This Row],[GIÁ THỊ TRƯỜNG]]*Stock[[#This Row],[SỐ LƯỢNG CÒN LẠI
(auto-fill)]],"")</f>
        <v/>
      </c>
    </row>
    <row r="369" spans="2:33">
      <c r="B369" s="111" t="str">
        <f>IF(AND(Stock[[#This Row],[SỐ LƯỢNG MUA]]&gt;0,Stock[[#This Row],[SỐ LƯỢNG CÒN LẠI
(auto-fill)]]=0),"BÁN",
IF(AND(Stock[[#This Row],[SỐ LƯỢNG MUA]]&gt;0,Stock[[#This Row],[SỐ LƯỢNG CÒN LẠI
(auto-fill)]]&gt;0),"NẮM GIỮ",""))</f>
        <v/>
      </c>
      <c r="C369" s="110">
        <f t="shared" si="5"/>
        <v>356</v>
      </c>
      <c r="D369" s="77"/>
      <c r="E369" s="78"/>
      <c r="F369" s="170"/>
      <c r="G369" s="83"/>
      <c r="H369" s="84"/>
      <c r="I369" s="114" t="str">
        <f>IF(Stock[[#This Row],[SỐ LƯỢNG MUA]]&gt;0,Stock[[#This Row],[GIÁ MUA]]*Stock[[#This Row],[SỐ LƯỢNG MUA]]*$D$11,"")</f>
        <v/>
      </c>
      <c r="J369" s="87"/>
      <c r="K369" s="88"/>
      <c r="L369" s="116" t="str">
        <f>IF(Stock[[#This Row],[SỐ LƯỢNG MUA]]&gt;0,Stock[[#This Row],[GIÁ MUA]]*(1+Stock[[#This Row],[% TĂNG KỲ VỌNG_1]]),"")</f>
        <v/>
      </c>
      <c r="M369" s="89"/>
      <c r="N369" s="116" t="str">
        <f>IF(Stock[[#This Row],[SỐ LƯỢNG MUA]]&gt;0,Stock[[#This Row],[GIÁ MUA]]*(1+Stock[[#This Row],[% TĂNG KỲ VỌNG_2]]),"")</f>
        <v/>
      </c>
      <c r="O369" s="89"/>
      <c r="P369" s="116" t="str">
        <f>IF(Stock[[#This Row],[SỐ LƯỢNG MUA]]&gt;0,Stock[[#This Row],[GIÁ MUA]]*(1+Stock[[#This Row],[% GIẢM ĐỂ CẮT LỖ]]),"")</f>
        <v/>
      </c>
      <c r="Q369" s="104"/>
      <c r="R369" s="117" t="str">
        <f>IF(Stock[[#This Row],[CỔ TỨC TIỀN MẶT]]&gt;0,Stock[[#This Row],[CỔ TỨC TIỀN MẶT]]/(Stock[[#This Row],[GIÁ MUA]]*Stock[[#This Row],[SỐ LƯỢNG MUA]]),"")</f>
        <v/>
      </c>
      <c r="S369" s="104"/>
      <c r="T369" s="77"/>
      <c r="U369" s="95"/>
      <c r="V369" s="96"/>
      <c r="W369" s="125" t="str">
        <f>IF(Stock[[#This Row],[SỐ LƯỢNG BÁN]]&gt;0,Stock[[#This Row],[GIÁ BÁN]]*Stock[[#This Row],[SỐ LƯỢNG BÁN]]*$D$11+Stock[[#This Row],[GIÁ BÁN]]*Stock[[#This Row],[SỐ LƯỢNG BÁN]]*$D$12,"")</f>
        <v/>
      </c>
      <c r="X369" s="126">
        <f>Stock[[#This Row],[SỐ LƯỢNG MUA]]+Stock[[#This Row],[CỔ TỨC BẰNG CỔ PHIẾU]]-Stock[[#This Row],[SỐ LƯỢNG BÁN]]</f>
        <v>0</v>
      </c>
      <c r="Y3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9" s="120">
        <f ca="1">IF(Stock[[#This Row],[NGÀY BÁN]]&gt;0,Stock[[#This Row],[NGÀY BÁN]]-Stock[[#This Row],[NGÀY MUA]]+1,IF(Stock[[#This Row],[NGÀY MUA]]=0,0,TODAY()-Stock[[#This Row],[NGÀY MUA]]+1))</f>
        <v>0</v>
      </c>
      <c r="AA369" s="121" t="str">
        <f>IFERROR(Stock[[#This Row],[CỔ TỨC TIỀN MẶT]]+Stock[[#This Row],[LÃI/(LỖ) TỪ BÁN CK
(auto-fill)]],"")</f>
        <v/>
      </c>
      <c r="AB3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9" s="90"/>
      <c r="AE369" s="146" t="str">
        <f>IF(Stock[[#This Row],[TRẠNG THÁI
(auto-fill)]]="NẮM GIỮ",Stock[[#This Row],[GIÁ THỊ TRƯỜNG]]-Stock[[#This Row],[GIÁ MUA]],"")</f>
        <v/>
      </c>
      <c r="AF369" s="151" t="str">
        <f>IFERROR(Stock[[#This Row],[TĂNG/
(GIẢM )]]/Stock[[#This Row],[GIÁ MUA]],"")</f>
        <v/>
      </c>
      <c r="AG369" s="128" t="str">
        <f>IF(Stock[[#This Row],[GIÁ THỊ TRƯỜNG]]&gt;0,Stock[[#This Row],[GIÁ THỊ TRƯỜNG]]*Stock[[#This Row],[SỐ LƯỢNG CÒN LẠI
(auto-fill)]],"")</f>
        <v/>
      </c>
    </row>
    <row r="370" spans="2:33">
      <c r="B370" s="111" t="str">
        <f>IF(AND(Stock[[#This Row],[SỐ LƯỢNG MUA]]&gt;0,Stock[[#This Row],[SỐ LƯỢNG CÒN LẠI
(auto-fill)]]=0),"BÁN",
IF(AND(Stock[[#This Row],[SỐ LƯỢNG MUA]]&gt;0,Stock[[#This Row],[SỐ LƯỢNG CÒN LẠI
(auto-fill)]]&gt;0),"NẮM GIỮ",""))</f>
        <v/>
      </c>
      <c r="C370" s="110">
        <f t="shared" si="5"/>
        <v>357</v>
      </c>
      <c r="D370" s="77"/>
      <c r="E370" s="78"/>
      <c r="F370" s="170"/>
      <c r="G370" s="83"/>
      <c r="H370" s="84"/>
      <c r="I370" s="114" t="str">
        <f>IF(Stock[[#This Row],[SỐ LƯỢNG MUA]]&gt;0,Stock[[#This Row],[GIÁ MUA]]*Stock[[#This Row],[SỐ LƯỢNG MUA]]*$D$11,"")</f>
        <v/>
      </c>
      <c r="J370" s="87"/>
      <c r="K370" s="88"/>
      <c r="L370" s="116" t="str">
        <f>IF(Stock[[#This Row],[SỐ LƯỢNG MUA]]&gt;0,Stock[[#This Row],[GIÁ MUA]]*(1+Stock[[#This Row],[% TĂNG KỲ VỌNG_1]]),"")</f>
        <v/>
      </c>
      <c r="M370" s="89"/>
      <c r="N370" s="116" t="str">
        <f>IF(Stock[[#This Row],[SỐ LƯỢNG MUA]]&gt;0,Stock[[#This Row],[GIÁ MUA]]*(1+Stock[[#This Row],[% TĂNG KỲ VỌNG_2]]),"")</f>
        <v/>
      </c>
      <c r="O370" s="89"/>
      <c r="P370" s="116" t="str">
        <f>IF(Stock[[#This Row],[SỐ LƯỢNG MUA]]&gt;0,Stock[[#This Row],[GIÁ MUA]]*(1+Stock[[#This Row],[% GIẢM ĐỂ CẮT LỖ]]),"")</f>
        <v/>
      </c>
      <c r="Q370" s="104"/>
      <c r="R370" s="117" t="str">
        <f>IF(Stock[[#This Row],[CỔ TỨC TIỀN MẶT]]&gt;0,Stock[[#This Row],[CỔ TỨC TIỀN MẶT]]/(Stock[[#This Row],[GIÁ MUA]]*Stock[[#This Row],[SỐ LƯỢNG MUA]]),"")</f>
        <v/>
      </c>
      <c r="S370" s="104"/>
      <c r="T370" s="77"/>
      <c r="U370" s="95"/>
      <c r="V370" s="96"/>
      <c r="W370" s="125" t="str">
        <f>IF(Stock[[#This Row],[SỐ LƯỢNG BÁN]]&gt;0,Stock[[#This Row],[GIÁ BÁN]]*Stock[[#This Row],[SỐ LƯỢNG BÁN]]*$D$11+Stock[[#This Row],[GIÁ BÁN]]*Stock[[#This Row],[SỐ LƯỢNG BÁN]]*$D$12,"")</f>
        <v/>
      </c>
      <c r="X370" s="126">
        <f>Stock[[#This Row],[SỐ LƯỢNG MUA]]+Stock[[#This Row],[CỔ TỨC BẰNG CỔ PHIẾU]]-Stock[[#This Row],[SỐ LƯỢNG BÁN]]</f>
        <v>0</v>
      </c>
      <c r="Y3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0" s="120">
        <f ca="1">IF(Stock[[#This Row],[NGÀY BÁN]]&gt;0,Stock[[#This Row],[NGÀY BÁN]]-Stock[[#This Row],[NGÀY MUA]]+1,IF(Stock[[#This Row],[NGÀY MUA]]=0,0,TODAY()-Stock[[#This Row],[NGÀY MUA]]+1))</f>
        <v>0</v>
      </c>
      <c r="AA370" s="121" t="str">
        <f>IFERROR(Stock[[#This Row],[CỔ TỨC TIỀN MẶT]]+Stock[[#This Row],[LÃI/(LỖ) TỪ BÁN CK
(auto-fill)]],"")</f>
        <v/>
      </c>
      <c r="AB3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0" s="90"/>
      <c r="AE370" s="146" t="str">
        <f>IF(Stock[[#This Row],[TRẠNG THÁI
(auto-fill)]]="NẮM GIỮ",Stock[[#This Row],[GIÁ THỊ TRƯỜNG]]-Stock[[#This Row],[GIÁ MUA]],"")</f>
        <v/>
      </c>
      <c r="AF370" s="151" t="str">
        <f>IFERROR(Stock[[#This Row],[TĂNG/
(GIẢM )]]/Stock[[#This Row],[GIÁ MUA]],"")</f>
        <v/>
      </c>
      <c r="AG370" s="128" t="str">
        <f>IF(Stock[[#This Row],[GIÁ THỊ TRƯỜNG]]&gt;0,Stock[[#This Row],[GIÁ THỊ TRƯỜNG]]*Stock[[#This Row],[SỐ LƯỢNG CÒN LẠI
(auto-fill)]],"")</f>
        <v/>
      </c>
    </row>
    <row r="371" spans="2:33">
      <c r="B371" s="111" t="str">
        <f>IF(AND(Stock[[#This Row],[SỐ LƯỢNG MUA]]&gt;0,Stock[[#This Row],[SỐ LƯỢNG CÒN LẠI
(auto-fill)]]=0),"BÁN",
IF(AND(Stock[[#This Row],[SỐ LƯỢNG MUA]]&gt;0,Stock[[#This Row],[SỐ LƯỢNG CÒN LẠI
(auto-fill)]]&gt;0),"NẮM GIỮ",""))</f>
        <v/>
      </c>
      <c r="C371" s="110">
        <f t="shared" si="5"/>
        <v>358</v>
      </c>
      <c r="D371" s="77"/>
      <c r="E371" s="78"/>
      <c r="F371" s="170"/>
      <c r="G371" s="83"/>
      <c r="H371" s="84"/>
      <c r="I371" s="114" t="str">
        <f>IF(Stock[[#This Row],[SỐ LƯỢNG MUA]]&gt;0,Stock[[#This Row],[GIÁ MUA]]*Stock[[#This Row],[SỐ LƯỢNG MUA]]*$D$11,"")</f>
        <v/>
      </c>
      <c r="J371" s="87"/>
      <c r="K371" s="88"/>
      <c r="L371" s="116" t="str">
        <f>IF(Stock[[#This Row],[SỐ LƯỢNG MUA]]&gt;0,Stock[[#This Row],[GIÁ MUA]]*(1+Stock[[#This Row],[% TĂNG KỲ VỌNG_1]]),"")</f>
        <v/>
      </c>
      <c r="M371" s="89"/>
      <c r="N371" s="116" t="str">
        <f>IF(Stock[[#This Row],[SỐ LƯỢNG MUA]]&gt;0,Stock[[#This Row],[GIÁ MUA]]*(1+Stock[[#This Row],[% TĂNG KỲ VỌNG_2]]),"")</f>
        <v/>
      </c>
      <c r="O371" s="89"/>
      <c r="P371" s="116" t="str">
        <f>IF(Stock[[#This Row],[SỐ LƯỢNG MUA]]&gt;0,Stock[[#This Row],[GIÁ MUA]]*(1+Stock[[#This Row],[% GIẢM ĐỂ CẮT LỖ]]),"")</f>
        <v/>
      </c>
      <c r="Q371" s="104"/>
      <c r="R371" s="117" t="str">
        <f>IF(Stock[[#This Row],[CỔ TỨC TIỀN MẶT]]&gt;0,Stock[[#This Row],[CỔ TỨC TIỀN MẶT]]/(Stock[[#This Row],[GIÁ MUA]]*Stock[[#This Row],[SỐ LƯỢNG MUA]]),"")</f>
        <v/>
      </c>
      <c r="S371" s="104"/>
      <c r="T371" s="77"/>
      <c r="U371" s="95"/>
      <c r="V371" s="96"/>
      <c r="W371" s="125" t="str">
        <f>IF(Stock[[#This Row],[SỐ LƯỢNG BÁN]]&gt;0,Stock[[#This Row],[GIÁ BÁN]]*Stock[[#This Row],[SỐ LƯỢNG BÁN]]*$D$11+Stock[[#This Row],[GIÁ BÁN]]*Stock[[#This Row],[SỐ LƯỢNG BÁN]]*$D$12,"")</f>
        <v/>
      </c>
      <c r="X371" s="126">
        <f>Stock[[#This Row],[SỐ LƯỢNG MUA]]+Stock[[#This Row],[CỔ TỨC BẰNG CỔ PHIẾU]]-Stock[[#This Row],[SỐ LƯỢNG BÁN]]</f>
        <v>0</v>
      </c>
      <c r="Y3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1" s="120">
        <f ca="1">IF(Stock[[#This Row],[NGÀY BÁN]]&gt;0,Stock[[#This Row],[NGÀY BÁN]]-Stock[[#This Row],[NGÀY MUA]]+1,IF(Stock[[#This Row],[NGÀY MUA]]=0,0,TODAY()-Stock[[#This Row],[NGÀY MUA]]+1))</f>
        <v>0</v>
      </c>
      <c r="AA371" s="121" t="str">
        <f>IFERROR(Stock[[#This Row],[CỔ TỨC TIỀN MẶT]]+Stock[[#This Row],[LÃI/(LỖ) TỪ BÁN CK
(auto-fill)]],"")</f>
        <v/>
      </c>
      <c r="AB3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1" s="90"/>
      <c r="AE371" s="146" t="str">
        <f>IF(Stock[[#This Row],[TRẠNG THÁI
(auto-fill)]]="NẮM GIỮ",Stock[[#This Row],[GIÁ THỊ TRƯỜNG]]-Stock[[#This Row],[GIÁ MUA]],"")</f>
        <v/>
      </c>
      <c r="AF371" s="151" t="str">
        <f>IFERROR(Stock[[#This Row],[TĂNG/
(GIẢM )]]/Stock[[#This Row],[GIÁ MUA]],"")</f>
        <v/>
      </c>
      <c r="AG371" s="128" t="str">
        <f>IF(Stock[[#This Row],[GIÁ THỊ TRƯỜNG]]&gt;0,Stock[[#This Row],[GIÁ THỊ TRƯỜNG]]*Stock[[#This Row],[SỐ LƯỢNG CÒN LẠI
(auto-fill)]],"")</f>
        <v/>
      </c>
    </row>
    <row r="372" spans="2:33">
      <c r="B372" s="111" t="str">
        <f>IF(AND(Stock[[#This Row],[SỐ LƯỢNG MUA]]&gt;0,Stock[[#This Row],[SỐ LƯỢNG CÒN LẠI
(auto-fill)]]=0),"BÁN",
IF(AND(Stock[[#This Row],[SỐ LƯỢNG MUA]]&gt;0,Stock[[#This Row],[SỐ LƯỢNG CÒN LẠI
(auto-fill)]]&gt;0),"NẮM GIỮ",""))</f>
        <v/>
      </c>
      <c r="C372" s="110">
        <f t="shared" si="5"/>
        <v>359</v>
      </c>
      <c r="D372" s="77"/>
      <c r="E372" s="78"/>
      <c r="F372" s="170"/>
      <c r="G372" s="83"/>
      <c r="H372" s="84"/>
      <c r="I372" s="114" t="str">
        <f>IF(Stock[[#This Row],[SỐ LƯỢNG MUA]]&gt;0,Stock[[#This Row],[GIÁ MUA]]*Stock[[#This Row],[SỐ LƯỢNG MUA]]*$D$11,"")</f>
        <v/>
      </c>
      <c r="J372" s="87"/>
      <c r="K372" s="88"/>
      <c r="L372" s="116" t="str">
        <f>IF(Stock[[#This Row],[SỐ LƯỢNG MUA]]&gt;0,Stock[[#This Row],[GIÁ MUA]]*(1+Stock[[#This Row],[% TĂNG KỲ VỌNG_1]]),"")</f>
        <v/>
      </c>
      <c r="M372" s="89"/>
      <c r="N372" s="116" t="str">
        <f>IF(Stock[[#This Row],[SỐ LƯỢNG MUA]]&gt;0,Stock[[#This Row],[GIÁ MUA]]*(1+Stock[[#This Row],[% TĂNG KỲ VỌNG_2]]),"")</f>
        <v/>
      </c>
      <c r="O372" s="89"/>
      <c r="P372" s="116" t="str">
        <f>IF(Stock[[#This Row],[SỐ LƯỢNG MUA]]&gt;0,Stock[[#This Row],[GIÁ MUA]]*(1+Stock[[#This Row],[% GIẢM ĐỂ CẮT LỖ]]),"")</f>
        <v/>
      </c>
      <c r="Q372" s="104"/>
      <c r="R372" s="117" t="str">
        <f>IF(Stock[[#This Row],[CỔ TỨC TIỀN MẶT]]&gt;0,Stock[[#This Row],[CỔ TỨC TIỀN MẶT]]/(Stock[[#This Row],[GIÁ MUA]]*Stock[[#This Row],[SỐ LƯỢNG MUA]]),"")</f>
        <v/>
      </c>
      <c r="S372" s="104"/>
      <c r="T372" s="77"/>
      <c r="U372" s="95"/>
      <c r="V372" s="96"/>
      <c r="W372" s="125" t="str">
        <f>IF(Stock[[#This Row],[SỐ LƯỢNG BÁN]]&gt;0,Stock[[#This Row],[GIÁ BÁN]]*Stock[[#This Row],[SỐ LƯỢNG BÁN]]*$D$11+Stock[[#This Row],[GIÁ BÁN]]*Stock[[#This Row],[SỐ LƯỢNG BÁN]]*$D$12,"")</f>
        <v/>
      </c>
      <c r="X372" s="126">
        <f>Stock[[#This Row],[SỐ LƯỢNG MUA]]+Stock[[#This Row],[CỔ TỨC BẰNG CỔ PHIẾU]]-Stock[[#This Row],[SỐ LƯỢNG BÁN]]</f>
        <v>0</v>
      </c>
      <c r="Y3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2" s="120">
        <f ca="1">IF(Stock[[#This Row],[NGÀY BÁN]]&gt;0,Stock[[#This Row],[NGÀY BÁN]]-Stock[[#This Row],[NGÀY MUA]]+1,IF(Stock[[#This Row],[NGÀY MUA]]=0,0,TODAY()-Stock[[#This Row],[NGÀY MUA]]+1))</f>
        <v>0</v>
      </c>
      <c r="AA372" s="121" t="str">
        <f>IFERROR(Stock[[#This Row],[CỔ TỨC TIỀN MẶT]]+Stock[[#This Row],[LÃI/(LỖ) TỪ BÁN CK
(auto-fill)]],"")</f>
        <v/>
      </c>
      <c r="AB3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2" s="90"/>
      <c r="AE372" s="146" t="str">
        <f>IF(Stock[[#This Row],[TRẠNG THÁI
(auto-fill)]]="NẮM GIỮ",Stock[[#This Row],[GIÁ THỊ TRƯỜNG]]-Stock[[#This Row],[GIÁ MUA]],"")</f>
        <v/>
      </c>
      <c r="AF372" s="151" t="str">
        <f>IFERROR(Stock[[#This Row],[TĂNG/
(GIẢM )]]/Stock[[#This Row],[GIÁ MUA]],"")</f>
        <v/>
      </c>
      <c r="AG372" s="128" t="str">
        <f>IF(Stock[[#This Row],[GIÁ THỊ TRƯỜNG]]&gt;0,Stock[[#This Row],[GIÁ THỊ TRƯỜNG]]*Stock[[#This Row],[SỐ LƯỢNG CÒN LẠI
(auto-fill)]],"")</f>
        <v/>
      </c>
    </row>
    <row r="373" spans="2:33">
      <c r="B373" s="111" t="str">
        <f>IF(AND(Stock[[#This Row],[SỐ LƯỢNG MUA]]&gt;0,Stock[[#This Row],[SỐ LƯỢNG CÒN LẠI
(auto-fill)]]=0),"BÁN",
IF(AND(Stock[[#This Row],[SỐ LƯỢNG MUA]]&gt;0,Stock[[#This Row],[SỐ LƯỢNG CÒN LẠI
(auto-fill)]]&gt;0),"NẮM GIỮ",""))</f>
        <v/>
      </c>
      <c r="C373" s="110">
        <f t="shared" si="5"/>
        <v>360</v>
      </c>
      <c r="D373" s="77"/>
      <c r="E373" s="78"/>
      <c r="F373" s="170"/>
      <c r="G373" s="83"/>
      <c r="H373" s="84"/>
      <c r="I373" s="114" t="str">
        <f>IF(Stock[[#This Row],[SỐ LƯỢNG MUA]]&gt;0,Stock[[#This Row],[GIÁ MUA]]*Stock[[#This Row],[SỐ LƯỢNG MUA]]*$D$11,"")</f>
        <v/>
      </c>
      <c r="J373" s="87"/>
      <c r="K373" s="88"/>
      <c r="L373" s="116" t="str">
        <f>IF(Stock[[#This Row],[SỐ LƯỢNG MUA]]&gt;0,Stock[[#This Row],[GIÁ MUA]]*(1+Stock[[#This Row],[% TĂNG KỲ VỌNG_1]]),"")</f>
        <v/>
      </c>
      <c r="M373" s="89"/>
      <c r="N373" s="116" t="str">
        <f>IF(Stock[[#This Row],[SỐ LƯỢNG MUA]]&gt;0,Stock[[#This Row],[GIÁ MUA]]*(1+Stock[[#This Row],[% TĂNG KỲ VỌNG_2]]),"")</f>
        <v/>
      </c>
      <c r="O373" s="89"/>
      <c r="P373" s="116" t="str">
        <f>IF(Stock[[#This Row],[SỐ LƯỢNG MUA]]&gt;0,Stock[[#This Row],[GIÁ MUA]]*(1+Stock[[#This Row],[% GIẢM ĐỂ CẮT LỖ]]),"")</f>
        <v/>
      </c>
      <c r="Q373" s="104"/>
      <c r="R373" s="117" t="str">
        <f>IF(Stock[[#This Row],[CỔ TỨC TIỀN MẶT]]&gt;0,Stock[[#This Row],[CỔ TỨC TIỀN MẶT]]/(Stock[[#This Row],[GIÁ MUA]]*Stock[[#This Row],[SỐ LƯỢNG MUA]]),"")</f>
        <v/>
      </c>
      <c r="S373" s="104"/>
      <c r="T373" s="77"/>
      <c r="U373" s="95"/>
      <c r="V373" s="96"/>
      <c r="W373" s="125" t="str">
        <f>IF(Stock[[#This Row],[SỐ LƯỢNG BÁN]]&gt;0,Stock[[#This Row],[GIÁ BÁN]]*Stock[[#This Row],[SỐ LƯỢNG BÁN]]*$D$11+Stock[[#This Row],[GIÁ BÁN]]*Stock[[#This Row],[SỐ LƯỢNG BÁN]]*$D$12,"")</f>
        <v/>
      </c>
      <c r="X373" s="126">
        <f>Stock[[#This Row],[SỐ LƯỢNG MUA]]+Stock[[#This Row],[CỔ TỨC BẰNG CỔ PHIẾU]]-Stock[[#This Row],[SỐ LƯỢNG BÁN]]</f>
        <v>0</v>
      </c>
      <c r="Y3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3" s="120">
        <f ca="1">IF(Stock[[#This Row],[NGÀY BÁN]]&gt;0,Stock[[#This Row],[NGÀY BÁN]]-Stock[[#This Row],[NGÀY MUA]]+1,IF(Stock[[#This Row],[NGÀY MUA]]=0,0,TODAY()-Stock[[#This Row],[NGÀY MUA]]+1))</f>
        <v>0</v>
      </c>
      <c r="AA373" s="121" t="str">
        <f>IFERROR(Stock[[#This Row],[CỔ TỨC TIỀN MẶT]]+Stock[[#This Row],[LÃI/(LỖ) TỪ BÁN CK
(auto-fill)]],"")</f>
        <v/>
      </c>
      <c r="AB3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3" s="90"/>
      <c r="AE373" s="146" t="str">
        <f>IF(Stock[[#This Row],[TRẠNG THÁI
(auto-fill)]]="NẮM GIỮ",Stock[[#This Row],[GIÁ THỊ TRƯỜNG]]-Stock[[#This Row],[GIÁ MUA]],"")</f>
        <v/>
      </c>
      <c r="AF373" s="151" t="str">
        <f>IFERROR(Stock[[#This Row],[TĂNG/
(GIẢM )]]/Stock[[#This Row],[GIÁ MUA]],"")</f>
        <v/>
      </c>
      <c r="AG373" s="128" t="str">
        <f>IF(Stock[[#This Row],[GIÁ THỊ TRƯỜNG]]&gt;0,Stock[[#This Row],[GIÁ THỊ TRƯỜNG]]*Stock[[#This Row],[SỐ LƯỢNG CÒN LẠI
(auto-fill)]],"")</f>
        <v/>
      </c>
    </row>
    <row r="374" spans="2:33">
      <c r="B374" s="111" t="str">
        <f>IF(AND(Stock[[#This Row],[SỐ LƯỢNG MUA]]&gt;0,Stock[[#This Row],[SỐ LƯỢNG CÒN LẠI
(auto-fill)]]=0),"BÁN",
IF(AND(Stock[[#This Row],[SỐ LƯỢNG MUA]]&gt;0,Stock[[#This Row],[SỐ LƯỢNG CÒN LẠI
(auto-fill)]]&gt;0),"NẮM GIỮ",""))</f>
        <v/>
      </c>
      <c r="C374" s="110">
        <f t="shared" si="5"/>
        <v>361</v>
      </c>
      <c r="D374" s="77"/>
      <c r="E374" s="78"/>
      <c r="F374" s="170"/>
      <c r="G374" s="83"/>
      <c r="H374" s="84"/>
      <c r="I374" s="114" t="str">
        <f>IF(Stock[[#This Row],[SỐ LƯỢNG MUA]]&gt;0,Stock[[#This Row],[GIÁ MUA]]*Stock[[#This Row],[SỐ LƯỢNG MUA]]*$D$11,"")</f>
        <v/>
      </c>
      <c r="J374" s="87"/>
      <c r="K374" s="88"/>
      <c r="L374" s="116" t="str">
        <f>IF(Stock[[#This Row],[SỐ LƯỢNG MUA]]&gt;0,Stock[[#This Row],[GIÁ MUA]]*(1+Stock[[#This Row],[% TĂNG KỲ VỌNG_1]]),"")</f>
        <v/>
      </c>
      <c r="M374" s="89"/>
      <c r="N374" s="116" t="str">
        <f>IF(Stock[[#This Row],[SỐ LƯỢNG MUA]]&gt;0,Stock[[#This Row],[GIÁ MUA]]*(1+Stock[[#This Row],[% TĂNG KỲ VỌNG_2]]),"")</f>
        <v/>
      </c>
      <c r="O374" s="89"/>
      <c r="P374" s="116" t="str">
        <f>IF(Stock[[#This Row],[SỐ LƯỢNG MUA]]&gt;0,Stock[[#This Row],[GIÁ MUA]]*(1+Stock[[#This Row],[% GIẢM ĐỂ CẮT LỖ]]),"")</f>
        <v/>
      </c>
      <c r="Q374" s="104"/>
      <c r="R374" s="117" t="str">
        <f>IF(Stock[[#This Row],[CỔ TỨC TIỀN MẶT]]&gt;0,Stock[[#This Row],[CỔ TỨC TIỀN MẶT]]/(Stock[[#This Row],[GIÁ MUA]]*Stock[[#This Row],[SỐ LƯỢNG MUA]]),"")</f>
        <v/>
      </c>
      <c r="S374" s="104"/>
      <c r="T374" s="77"/>
      <c r="U374" s="95"/>
      <c r="V374" s="96"/>
      <c r="W374" s="125" t="str">
        <f>IF(Stock[[#This Row],[SỐ LƯỢNG BÁN]]&gt;0,Stock[[#This Row],[GIÁ BÁN]]*Stock[[#This Row],[SỐ LƯỢNG BÁN]]*$D$11+Stock[[#This Row],[GIÁ BÁN]]*Stock[[#This Row],[SỐ LƯỢNG BÁN]]*$D$12,"")</f>
        <v/>
      </c>
      <c r="X374" s="126">
        <f>Stock[[#This Row],[SỐ LƯỢNG MUA]]+Stock[[#This Row],[CỔ TỨC BẰNG CỔ PHIẾU]]-Stock[[#This Row],[SỐ LƯỢNG BÁN]]</f>
        <v>0</v>
      </c>
      <c r="Y3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4" s="120">
        <f ca="1">IF(Stock[[#This Row],[NGÀY BÁN]]&gt;0,Stock[[#This Row],[NGÀY BÁN]]-Stock[[#This Row],[NGÀY MUA]]+1,IF(Stock[[#This Row],[NGÀY MUA]]=0,0,TODAY()-Stock[[#This Row],[NGÀY MUA]]+1))</f>
        <v>0</v>
      </c>
      <c r="AA374" s="121" t="str">
        <f>IFERROR(Stock[[#This Row],[CỔ TỨC TIỀN MẶT]]+Stock[[#This Row],[LÃI/(LỖ) TỪ BÁN CK
(auto-fill)]],"")</f>
        <v/>
      </c>
      <c r="AB3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4" s="90"/>
      <c r="AE374" s="146" t="str">
        <f>IF(Stock[[#This Row],[TRẠNG THÁI
(auto-fill)]]="NẮM GIỮ",Stock[[#This Row],[GIÁ THỊ TRƯỜNG]]-Stock[[#This Row],[GIÁ MUA]],"")</f>
        <v/>
      </c>
      <c r="AF374" s="151" t="str">
        <f>IFERROR(Stock[[#This Row],[TĂNG/
(GIẢM )]]/Stock[[#This Row],[GIÁ MUA]],"")</f>
        <v/>
      </c>
      <c r="AG374" s="128" t="str">
        <f>IF(Stock[[#This Row],[GIÁ THỊ TRƯỜNG]]&gt;0,Stock[[#This Row],[GIÁ THỊ TRƯỜNG]]*Stock[[#This Row],[SỐ LƯỢNG CÒN LẠI
(auto-fill)]],"")</f>
        <v/>
      </c>
    </row>
    <row r="375" spans="2:33">
      <c r="B375" s="111" t="str">
        <f>IF(AND(Stock[[#This Row],[SỐ LƯỢNG MUA]]&gt;0,Stock[[#This Row],[SỐ LƯỢNG CÒN LẠI
(auto-fill)]]=0),"BÁN",
IF(AND(Stock[[#This Row],[SỐ LƯỢNG MUA]]&gt;0,Stock[[#This Row],[SỐ LƯỢNG CÒN LẠI
(auto-fill)]]&gt;0),"NẮM GIỮ",""))</f>
        <v/>
      </c>
      <c r="C375" s="110">
        <f t="shared" si="5"/>
        <v>362</v>
      </c>
      <c r="D375" s="77"/>
      <c r="E375" s="78"/>
      <c r="F375" s="170"/>
      <c r="G375" s="83"/>
      <c r="H375" s="84"/>
      <c r="I375" s="114" t="str">
        <f>IF(Stock[[#This Row],[SỐ LƯỢNG MUA]]&gt;0,Stock[[#This Row],[GIÁ MUA]]*Stock[[#This Row],[SỐ LƯỢNG MUA]]*$D$11,"")</f>
        <v/>
      </c>
      <c r="J375" s="87"/>
      <c r="K375" s="88"/>
      <c r="L375" s="116" t="str">
        <f>IF(Stock[[#This Row],[SỐ LƯỢNG MUA]]&gt;0,Stock[[#This Row],[GIÁ MUA]]*(1+Stock[[#This Row],[% TĂNG KỲ VỌNG_1]]),"")</f>
        <v/>
      </c>
      <c r="M375" s="89"/>
      <c r="N375" s="116" t="str">
        <f>IF(Stock[[#This Row],[SỐ LƯỢNG MUA]]&gt;0,Stock[[#This Row],[GIÁ MUA]]*(1+Stock[[#This Row],[% TĂNG KỲ VỌNG_2]]),"")</f>
        <v/>
      </c>
      <c r="O375" s="89"/>
      <c r="P375" s="116" t="str">
        <f>IF(Stock[[#This Row],[SỐ LƯỢNG MUA]]&gt;0,Stock[[#This Row],[GIÁ MUA]]*(1+Stock[[#This Row],[% GIẢM ĐỂ CẮT LỖ]]),"")</f>
        <v/>
      </c>
      <c r="Q375" s="104"/>
      <c r="R375" s="117" t="str">
        <f>IF(Stock[[#This Row],[CỔ TỨC TIỀN MẶT]]&gt;0,Stock[[#This Row],[CỔ TỨC TIỀN MẶT]]/(Stock[[#This Row],[GIÁ MUA]]*Stock[[#This Row],[SỐ LƯỢNG MUA]]),"")</f>
        <v/>
      </c>
      <c r="S375" s="104"/>
      <c r="T375" s="77"/>
      <c r="U375" s="95"/>
      <c r="V375" s="96"/>
      <c r="W375" s="125" t="str">
        <f>IF(Stock[[#This Row],[SỐ LƯỢNG BÁN]]&gt;0,Stock[[#This Row],[GIÁ BÁN]]*Stock[[#This Row],[SỐ LƯỢNG BÁN]]*$D$11+Stock[[#This Row],[GIÁ BÁN]]*Stock[[#This Row],[SỐ LƯỢNG BÁN]]*$D$12,"")</f>
        <v/>
      </c>
      <c r="X375" s="126">
        <f>Stock[[#This Row],[SỐ LƯỢNG MUA]]+Stock[[#This Row],[CỔ TỨC BẰNG CỔ PHIẾU]]-Stock[[#This Row],[SỐ LƯỢNG BÁN]]</f>
        <v>0</v>
      </c>
      <c r="Y3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5" s="120">
        <f ca="1">IF(Stock[[#This Row],[NGÀY BÁN]]&gt;0,Stock[[#This Row],[NGÀY BÁN]]-Stock[[#This Row],[NGÀY MUA]]+1,IF(Stock[[#This Row],[NGÀY MUA]]=0,0,TODAY()-Stock[[#This Row],[NGÀY MUA]]+1))</f>
        <v>0</v>
      </c>
      <c r="AA375" s="121" t="str">
        <f>IFERROR(Stock[[#This Row],[CỔ TỨC TIỀN MẶT]]+Stock[[#This Row],[LÃI/(LỖ) TỪ BÁN CK
(auto-fill)]],"")</f>
        <v/>
      </c>
      <c r="AB3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5" s="90"/>
      <c r="AE375" s="146" t="str">
        <f>IF(Stock[[#This Row],[TRẠNG THÁI
(auto-fill)]]="NẮM GIỮ",Stock[[#This Row],[GIÁ THỊ TRƯỜNG]]-Stock[[#This Row],[GIÁ MUA]],"")</f>
        <v/>
      </c>
      <c r="AF375" s="151" t="str">
        <f>IFERROR(Stock[[#This Row],[TĂNG/
(GIẢM )]]/Stock[[#This Row],[GIÁ MUA]],"")</f>
        <v/>
      </c>
      <c r="AG375" s="128" t="str">
        <f>IF(Stock[[#This Row],[GIÁ THỊ TRƯỜNG]]&gt;0,Stock[[#This Row],[GIÁ THỊ TRƯỜNG]]*Stock[[#This Row],[SỐ LƯỢNG CÒN LẠI
(auto-fill)]],"")</f>
        <v/>
      </c>
    </row>
    <row r="376" spans="2:33">
      <c r="B376" s="111" t="str">
        <f>IF(AND(Stock[[#This Row],[SỐ LƯỢNG MUA]]&gt;0,Stock[[#This Row],[SỐ LƯỢNG CÒN LẠI
(auto-fill)]]=0),"BÁN",
IF(AND(Stock[[#This Row],[SỐ LƯỢNG MUA]]&gt;0,Stock[[#This Row],[SỐ LƯỢNG CÒN LẠI
(auto-fill)]]&gt;0),"NẮM GIỮ",""))</f>
        <v/>
      </c>
      <c r="C376" s="110">
        <f t="shared" si="5"/>
        <v>363</v>
      </c>
      <c r="D376" s="77"/>
      <c r="E376" s="78"/>
      <c r="F376" s="170"/>
      <c r="G376" s="83"/>
      <c r="H376" s="84"/>
      <c r="I376" s="114" t="str">
        <f>IF(Stock[[#This Row],[SỐ LƯỢNG MUA]]&gt;0,Stock[[#This Row],[GIÁ MUA]]*Stock[[#This Row],[SỐ LƯỢNG MUA]]*$D$11,"")</f>
        <v/>
      </c>
      <c r="J376" s="87"/>
      <c r="K376" s="88"/>
      <c r="L376" s="116" t="str">
        <f>IF(Stock[[#This Row],[SỐ LƯỢNG MUA]]&gt;0,Stock[[#This Row],[GIÁ MUA]]*(1+Stock[[#This Row],[% TĂNG KỲ VỌNG_1]]),"")</f>
        <v/>
      </c>
      <c r="M376" s="89"/>
      <c r="N376" s="116" t="str">
        <f>IF(Stock[[#This Row],[SỐ LƯỢNG MUA]]&gt;0,Stock[[#This Row],[GIÁ MUA]]*(1+Stock[[#This Row],[% TĂNG KỲ VỌNG_2]]),"")</f>
        <v/>
      </c>
      <c r="O376" s="89"/>
      <c r="P376" s="116" t="str">
        <f>IF(Stock[[#This Row],[SỐ LƯỢNG MUA]]&gt;0,Stock[[#This Row],[GIÁ MUA]]*(1+Stock[[#This Row],[% GIẢM ĐỂ CẮT LỖ]]),"")</f>
        <v/>
      </c>
      <c r="Q376" s="104"/>
      <c r="R376" s="117" t="str">
        <f>IF(Stock[[#This Row],[CỔ TỨC TIỀN MẶT]]&gt;0,Stock[[#This Row],[CỔ TỨC TIỀN MẶT]]/(Stock[[#This Row],[GIÁ MUA]]*Stock[[#This Row],[SỐ LƯỢNG MUA]]),"")</f>
        <v/>
      </c>
      <c r="S376" s="104"/>
      <c r="T376" s="77"/>
      <c r="U376" s="95"/>
      <c r="V376" s="96"/>
      <c r="W376" s="125" t="str">
        <f>IF(Stock[[#This Row],[SỐ LƯỢNG BÁN]]&gt;0,Stock[[#This Row],[GIÁ BÁN]]*Stock[[#This Row],[SỐ LƯỢNG BÁN]]*$D$11+Stock[[#This Row],[GIÁ BÁN]]*Stock[[#This Row],[SỐ LƯỢNG BÁN]]*$D$12,"")</f>
        <v/>
      </c>
      <c r="X376" s="126">
        <f>Stock[[#This Row],[SỐ LƯỢNG MUA]]+Stock[[#This Row],[CỔ TỨC BẰNG CỔ PHIẾU]]-Stock[[#This Row],[SỐ LƯỢNG BÁN]]</f>
        <v>0</v>
      </c>
      <c r="Y3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6" s="120">
        <f ca="1">IF(Stock[[#This Row],[NGÀY BÁN]]&gt;0,Stock[[#This Row],[NGÀY BÁN]]-Stock[[#This Row],[NGÀY MUA]]+1,IF(Stock[[#This Row],[NGÀY MUA]]=0,0,TODAY()-Stock[[#This Row],[NGÀY MUA]]+1))</f>
        <v>0</v>
      </c>
      <c r="AA376" s="121" t="str">
        <f>IFERROR(Stock[[#This Row],[CỔ TỨC TIỀN MẶT]]+Stock[[#This Row],[LÃI/(LỖ) TỪ BÁN CK
(auto-fill)]],"")</f>
        <v/>
      </c>
      <c r="AB3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6" s="90"/>
      <c r="AE376" s="146" t="str">
        <f>IF(Stock[[#This Row],[TRẠNG THÁI
(auto-fill)]]="NẮM GIỮ",Stock[[#This Row],[GIÁ THỊ TRƯỜNG]]-Stock[[#This Row],[GIÁ MUA]],"")</f>
        <v/>
      </c>
      <c r="AF376" s="151" t="str">
        <f>IFERROR(Stock[[#This Row],[TĂNG/
(GIẢM )]]/Stock[[#This Row],[GIÁ MUA]],"")</f>
        <v/>
      </c>
      <c r="AG376" s="128" t="str">
        <f>IF(Stock[[#This Row],[GIÁ THỊ TRƯỜNG]]&gt;0,Stock[[#This Row],[GIÁ THỊ TRƯỜNG]]*Stock[[#This Row],[SỐ LƯỢNG CÒN LẠI
(auto-fill)]],"")</f>
        <v/>
      </c>
    </row>
    <row r="377" spans="2:33">
      <c r="B377" s="111" t="str">
        <f>IF(AND(Stock[[#This Row],[SỐ LƯỢNG MUA]]&gt;0,Stock[[#This Row],[SỐ LƯỢNG CÒN LẠI
(auto-fill)]]=0),"BÁN",
IF(AND(Stock[[#This Row],[SỐ LƯỢNG MUA]]&gt;0,Stock[[#This Row],[SỐ LƯỢNG CÒN LẠI
(auto-fill)]]&gt;0),"NẮM GIỮ",""))</f>
        <v/>
      </c>
      <c r="C377" s="110">
        <f t="shared" si="5"/>
        <v>364</v>
      </c>
      <c r="D377" s="77"/>
      <c r="E377" s="78"/>
      <c r="F377" s="170"/>
      <c r="G377" s="83"/>
      <c r="H377" s="84"/>
      <c r="I377" s="114" t="str">
        <f>IF(Stock[[#This Row],[SỐ LƯỢNG MUA]]&gt;0,Stock[[#This Row],[GIÁ MUA]]*Stock[[#This Row],[SỐ LƯỢNG MUA]]*$D$11,"")</f>
        <v/>
      </c>
      <c r="J377" s="87"/>
      <c r="K377" s="88"/>
      <c r="L377" s="116" t="str">
        <f>IF(Stock[[#This Row],[SỐ LƯỢNG MUA]]&gt;0,Stock[[#This Row],[GIÁ MUA]]*(1+Stock[[#This Row],[% TĂNG KỲ VỌNG_1]]),"")</f>
        <v/>
      </c>
      <c r="M377" s="89"/>
      <c r="N377" s="116" t="str">
        <f>IF(Stock[[#This Row],[SỐ LƯỢNG MUA]]&gt;0,Stock[[#This Row],[GIÁ MUA]]*(1+Stock[[#This Row],[% TĂNG KỲ VỌNG_2]]),"")</f>
        <v/>
      </c>
      <c r="O377" s="89"/>
      <c r="P377" s="116" t="str">
        <f>IF(Stock[[#This Row],[SỐ LƯỢNG MUA]]&gt;0,Stock[[#This Row],[GIÁ MUA]]*(1+Stock[[#This Row],[% GIẢM ĐỂ CẮT LỖ]]),"")</f>
        <v/>
      </c>
      <c r="Q377" s="104"/>
      <c r="R377" s="117" t="str">
        <f>IF(Stock[[#This Row],[CỔ TỨC TIỀN MẶT]]&gt;0,Stock[[#This Row],[CỔ TỨC TIỀN MẶT]]/(Stock[[#This Row],[GIÁ MUA]]*Stock[[#This Row],[SỐ LƯỢNG MUA]]),"")</f>
        <v/>
      </c>
      <c r="S377" s="104"/>
      <c r="T377" s="77"/>
      <c r="U377" s="95"/>
      <c r="V377" s="96"/>
      <c r="W377" s="125" t="str">
        <f>IF(Stock[[#This Row],[SỐ LƯỢNG BÁN]]&gt;0,Stock[[#This Row],[GIÁ BÁN]]*Stock[[#This Row],[SỐ LƯỢNG BÁN]]*$D$11+Stock[[#This Row],[GIÁ BÁN]]*Stock[[#This Row],[SỐ LƯỢNG BÁN]]*$D$12,"")</f>
        <v/>
      </c>
      <c r="X377" s="126">
        <f>Stock[[#This Row],[SỐ LƯỢNG MUA]]+Stock[[#This Row],[CỔ TỨC BẰNG CỔ PHIẾU]]-Stock[[#This Row],[SỐ LƯỢNG BÁN]]</f>
        <v>0</v>
      </c>
      <c r="Y3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7" s="120">
        <f ca="1">IF(Stock[[#This Row],[NGÀY BÁN]]&gt;0,Stock[[#This Row],[NGÀY BÁN]]-Stock[[#This Row],[NGÀY MUA]]+1,IF(Stock[[#This Row],[NGÀY MUA]]=0,0,TODAY()-Stock[[#This Row],[NGÀY MUA]]+1))</f>
        <v>0</v>
      </c>
      <c r="AA377" s="121" t="str">
        <f>IFERROR(Stock[[#This Row],[CỔ TỨC TIỀN MẶT]]+Stock[[#This Row],[LÃI/(LỖ) TỪ BÁN CK
(auto-fill)]],"")</f>
        <v/>
      </c>
      <c r="AB3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7" s="90"/>
      <c r="AE377" s="146" t="str">
        <f>IF(Stock[[#This Row],[TRẠNG THÁI
(auto-fill)]]="NẮM GIỮ",Stock[[#This Row],[GIÁ THỊ TRƯỜNG]]-Stock[[#This Row],[GIÁ MUA]],"")</f>
        <v/>
      </c>
      <c r="AF377" s="151" t="str">
        <f>IFERROR(Stock[[#This Row],[TĂNG/
(GIẢM )]]/Stock[[#This Row],[GIÁ MUA]],"")</f>
        <v/>
      </c>
      <c r="AG377" s="128" t="str">
        <f>IF(Stock[[#This Row],[GIÁ THỊ TRƯỜNG]]&gt;0,Stock[[#This Row],[GIÁ THỊ TRƯỜNG]]*Stock[[#This Row],[SỐ LƯỢNG CÒN LẠI
(auto-fill)]],"")</f>
        <v/>
      </c>
    </row>
    <row r="378" spans="2:33">
      <c r="B378" s="111" t="str">
        <f>IF(AND(Stock[[#This Row],[SỐ LƯỢNG MUA]]&gt;0,Stock[[#This Row],[SỐ LƯỢNG CÒN LẠI
(auto-fill)]]=0),"BÁN",
IF(AND(Stock[[#This Row],[SỐ LƯỢNG MUA]]&gt;0,Stock[[#This Row],[SỐ LƯỢNG CÒN LẠI
(auto-fill)]]&gt;0),"NẮM GIỮ",""))</f>
        <v/>
      </c>
      <c r="C378" s="110">
        <f t="shared" si="5"/>
        <v>365</v>
      </c>
      <c r="D378" s="77"/>
      <c r="E378" s="78"/>
      <c r="F378" s="170"/>
      <c r="G378" s="83"/>
      <c r="H378" s="84"/>
      <c r="I378" s="114" t="str">
        <f>IF(Stock[[#This Row],[SỐ LƯỢNG MUA]]&gt;0,Stock[[#This Row],[GIÁ MUA]]*Stock[[#This Row],[SỐ LƯỢNG MUA]]*$D$11,"")</f>
        <v/>
      </c>
      <c r="J378" s="87"/>
      <c r="K378" s="88"/>
      <c r="L378" s="116" t="str">
        <f>IF(Stock[[#This Row],[SỐ LƯỢNG MUA]]&gt;0,Stock[[#This Row],[GIÁ MUA]]*(1+Stock[[#This Row],[% TĂNG KỲ VỌNG_1]]),"")</f>
        <v/>
      </c>
      <c r="M378" s="89"/>
      <c r="N378" s="116" t="str">
        <f>IF(Stock[[#This Row],[SỐ LƯỢNG MUA]]&gt;0,Stock[[#This Row],[GIÁ MUA]]*(1+Stock[[#This Row],[% TĂNG KỲ VỌNG_2]]),"")</f>
        <v/>
      </c>
      <c r="O378" s="89"/>
      <c r="P378" s="116" t="str">
        <f>IF(Stock[[#This Row],[SỐ LƯỢNG MUA]]&gt;0,Stock[[#This Row],[GIÁ MUA]]*(1+Stock[[#This Row],[% GIẢM ĐỂ CẮT LỖ]]),"")</f>
        <v/>
      </c>
      <c r="Q378" s="104"/>
      <c r="R378" s="117" t="str">
        <f>IF(Stock[[#This Row],[CỔ TỨC TIỀN MẶT]]&gt;0,Stock[[#This Row],[CỔ TỨC TIỀN MẶT]]/(Stock[[#This Row],[GIÁ MUA]]*Stock[[#This Row],[SỐ LƯỢNG MUA]]),"")</f>
        <v/>
      </c>
      <c r="S378" s="104"/>
      <c r="T378" s="77"/>
      <c r="U378" s="95"/>
      <c r="V378" s="96"/>
      <c r="W378" s="125" t="str">
        <f>IF(Stock[[#This Row],[SỐ LƯỢNG BÁN]]&gt;0,Stock[[#This Row],[GIÁ BÁN]]*Stock[[#This Row],[SỐ LƯỢNG BÁN]]*$D$11+Stock[[#This Row],[GIÁ BÁN]]*Stock[[#This Row],[SỐ LƯỢNG BÁN]]*$D$12,"")</f>
        <v/>
      </c>
      <c r="X378" s="126">
        <f>Stock[[#This Row],[SỐ LƯỢNG MUA]]+Stock[[#This Row],[CỔ TỨC BẰNG CỔ PHIẾU]]-Stock[[#This Row],[SỐ LƯỢNG BÁN]]</f>
        <v>0</v>
      </c>
      <c r="Y3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8" s="120">
        <f ca="1">IF(Stock[[#This Row],[NGÀY BÁN]]&gt;0,Stock[[#This Row],[NGÀY BÁN]]-Stock[[#This Row],[NGÀY MUA]]+1,IF(Stock[[#This Row],[NGÀY MUA]]=0,0,TODAY()-Stock[[#This Row],[NGÀY MUA]]+1))</f>
        <v>0</v>
      </c>
      <c r="AA378" s="121" t="str">
        <f>IFERROR(Stock[[#This Row],[CỔ TỨC TIỀN MẶT]]+Stock[[#This Row],[LÃI/(LỖ) TỪ BÁN CK
(auto-fill)]],"")</f>
        <v/>
      </c>
      <c r="AB3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8" s="90"/>
      <c r="AE378" s="146" t="str">
        <f>IF(Stock[[#This Row],[TRẠNG THÁI
(auto-fill)]]="NẮM GIỮ",Stock[[#This Row],[GIÁ THỊ TRƯỜNG]]-Stock[[#This Row],[GIÁ MUA]],"")</f>
        <v/>
      </c>
      <c r="AF378" s="151" t="str">
        <f>IFERROR(Stock[[#This Row],[TĂNG/
(GIẢM )]]/Stock[[#This Row],[GIÁ MUA]],"")</f>
        <v/>
      </c>
      <c r="AG378" s="128" t="str">
        <f>IF(Stock[[#This Row],[GIÁ THỊ TRƯỜNG]]&gt;0,Stock[[#This Row],[GIÁ THỊ TRƯỜNG]]*Stock[[#This Row],[SỐ LƯỢNG CÒN LẠI
(auto-fill)]],"")</f>
        <v/>
      </c>
    </row>
    <row r="379" spans="2:33">
      <c r="B379" s="111" t="str">
        <f>IF(AND(Stock[[#This Row],[SỐ LƯỢNG MUA]]&gt;0,Stock[[#This Row],[SỐ LƯỢNG CÒN LẠI
(auto-fill)]]=0),"BÁN",
IF(AND(Stock[[#This Row],[SỐ LƯỢNG MUA]]&gt;0,Stock[[#This Row],[SỐ LƯỢNG CÒN LẠI
(auto-fill)]]&gt;0),"NẮM GIỮ",""))</f>
        <v/>
      </c>
      <c r="C379" s="110">
        <f t="shared" si="5"/>
        <v>366</v>
      </c>
      <c r="D379" s="77"/>
      <c r="E379" s="78"/>
      <c r="F379" s="170"/>
      <c r="G379" s="83"/>
      <c r="H379" s="84"/>
      <c r="I379" s="114" t="str">
        <f>IF(Stock[[#This Row],[SỐ LƯỢNG MUA]]&gt;0,Stock[[#This Row],[GIÁ MUA]]*Stock[[#This Row],[SỐ LƯỢNG MUA]]*$D$11,"")</f>
        <v/>
      </c>
      <c r="J379" s="87"/>
      <c r="K379" s="88"/>
      <c r="L379" s="116" t="str">
        <f>IF(Stock[[#This Row],[SỐ LƯỢNG MUA]]&gt;0,Stock[[#This Row],[GIÁ MUA]]*(1+Stock[[#This Row],[% TĂNG KỲ VỌNG_1]]),"")</f>
        <v/>
      </c>
      <c r="M379" s="89"/>
      <c r="N379" s="116" t="str">
        <f>IF(Stock[[#This Row],[SỐ LƯỢNG MUA]]&gt;0,Stock[[#This Row],[GIÁ MUA]]*(1+Stock[[#This Row],[% TĂNG KỲ VỌNG_2]]),"")</f>
        <v/>
      </c>
      <c r="O379" s="89"/>
      <c r="P379" s="116" t="str">
        <f>IF(Stock[[#This Row],[SỐ LƯỢNG MUA]]&gt;0,Stock[[#This Row],[GIÁ MUA]]*(1+Stock[[#This Row],[% GIẢM ĐỂ CẮT LỖ]]),"")</f>
        <v/>
      </c>
      <c r="Q379" s="104"/>
      <c r="R379" s="117" t="str">
        <f>IF(Stock[[#This Row],[CỔ TỨC TIỀN MẶT]]&gt;0,Stock[[#This Row],[CỔ TỨC TIỀN MẶT]]/(Stock[[#This Row],[GIÁ MUA]]*Stock[[#This Row],[SỐ LƯỢNG MUA]]),"")</f>
        <v/>
      </c>
      <c r="S379" s="104"/>
      <c r="T379" s="77"/>
      <c r="U379" s="95"/>
      <c r="V379" s="96"/>
      <c r="W379" s="125" t="str">
        <f>IF(Stock[[#This Row],[SỐ LƯỢNG BÁN]]&gt;0,Stock[[#This Row],[GIÁ BÁN]]*Stock[[#This Row],[SỐ LƯỢNG BÁN]]*$D$11+Stock[[#This Row],[GIÁ BÁN]]*Stock[[#This Row],[SỐ LƯỢNG BÁN]]*$D$12,"")</f>
        <v/>
      </c>
      <c r="X379" s="126">
        <f>Stock[[#This Row],[SỐ LƯỢNG MUA]]+Stock[[#This Row],[CỔ TỨC BẰNG CỔ PHIẾU]]-Stock[[#This Row],[SỐ LƯỢNG BÁN]]</f>
        <v>0</v>
      </c>
      <c r="Y3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9" s="120">
        <f ca="1">IF(Stock[[#This Row],[NGÀY BÁN]]&gt;0,Stock[[#This Row],[NGÀY BÁN]]-Stock[[#This Row],[NGÀY MUA]]+1,IF(Stock[[#This Row],[NGÀY MUA]]=0,0,TODAY()-Stock[[#This Row],[NGÀY MUA]]+1))</f>
        <v>0</v>
      </c>
      <c r="AA379" s="121" t="str">
        <f>IFERROR(Stock[[#This Row],[CỔ TỨC TIỀN MẶT]]+Stock[[#This Row],[LÃI/(LỖ) TỪ BÁN CK
(auto-fill)]],"")</f>
        <v/>
      </c>
      <c r="AB3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9" s="90"/>
      <c r="AE379" s="146" t="str">
        <f>IF(Stock[[#This Row],[TRẠNG THÁI
(auto-fill)]]="NẮM GIỮ",Stock[[#This Row],[GIÁ THỊ TRƯỜNG]]-Stock[[#This Row],[GIÁ MUA]],"")</f>
        <v/>
      </c>
      <c r="AF379" s="151" t="str">
        <f>IFERROR(Stock[[#This Row],[TĂNG/
(GIẢM )]]/Stock[[#This Row],[GIÁ MUA]],"")</f>
        <v/>
      </c>
      <c r="AG379" s="128" t="str">
        <f>IF(Stock[[#This Row],[GIÁ THỊ TRƯỜNG]]&gt;0,Stock[[#This Row],[GIÁ THỊ TRƯỜNG]]*Stock[[#This Row],[SỐ LƯỢNG CÒN LẠI
(auto-fill)]],"")</f>
        <v/>
      </c>
    </row>
    <row r="380" spans="2:33">
      <c r="B380" s="111" t="str">
        <f>IF(AND(Stock[[#This Row],[SỐ LƯỢNG MUA]]&gt;0,Stock[[#This Row],[SỐ LƯỢNG CÒN LẠI
(auto-fill)]]=0),"BÁN",
IF(AND(Stock[[#This Row],[SỐ LƯỢNG MUA]]&gt;0,Stock[[#This Row],[SỐ LƯỢNG CÒN LẠI
(auto-fill)]]&gt;0),"NẮM GIỮ",""))</f>
        <v/>
      </c>
      <c r="C380" s="110">
        <f t="shared" si="5"/>
        <v>367</v>
      </c>
      <c r="D380" s="77"/>
      <c r="E380" s="78"/>
      <c r="F380" s="170"/>
      <c r="G380" s="83"/>
      <c r="H380" s="84"/>
      <c r="I380" s="114" t="str">
        <f>IF(Stock[[#This Row],[SỐ LƯỢNG MUA]]&gt;0,Stock[[#This Row],[GIÁ MUA]]*Stock[[#This Row],[SỐ LƯỢNG MUA]]*$D$11,"")</f>
        <v/>
      </c>
      <c r="J380" s="87"/>
      <c r="K380" s="88"/>
      <c r="L380" s="116" t="str">
        <f>IF(Stock[[#This Row],[SỐ LƯỢNG MUA]]&gt;0,Stock[[#This Row],[GIÁ MUA]]*(1+Stock[[#This Row],[% TĂNG KỲ VỌNG_1]]),"")</f>
        <v/>
      </c>
      <c r="M380" s="89"/>
      <c r="N380" s="116" t="str">
        <f>IF(Stock[[#This Row],[SỐ LƯỢNG MUA]]&gt;0,Stock[[#This Row],[GIÁ MUA]]*(1+Stock[[#This Row],[% TĂNG KỲ VỌNG_2]]),"")</f>
        <v/>
      </c>
      <c r="O380" s="89"/>
      <c r="P380" s="116" t="str">
        <f>IF(Stock[[#This Row],[SỐ LƯỢNG MUA]]&gt;0,Stock[[#This Row],[GIÁ MUA]]*(1+Stock[[#This Row],[% GIẢM ĐỂ CẮT LỖ]]),"")</f>
        <v/>
      </c>
      <c r="Q380" s="104"/>
      <c r="R380" s="117" t="str">
        <f>IF(Stock[[#This Row],[CỔ TỨC TIỀN MẶT]]&gt;0,Stock[[#This Row],[CỔ TỨC TIỀN MẶT]]/(Stock[[#This Row],[GIÁ MUA]]*Stock[[#This Row],[SỐ LƯỢNG MUA]]),"")</f>
        <v/>
      </c>
      <c r="S380" s="104"/>
      <c r="T380" s="77"/>
      <c r="U380" s="95"/>
      <c r="V380" s="96"/>
      <c r="W380" s="125" t="str">
        <f>IF(Stock[[#This Row],[SỐ LƯỢNG BÁN]]&gt;0,Stock[[#This Row],[GIÁ BÁN]]*Stock[[#This Row],[SỐ LƯỢNG BÁN]]*$D$11+Stock[[#This Row],[GIÁ BÁN]]*Stock[[#This Row],[SỐ LƯỢNG BÁN]]*$D$12,"")</f>
        <v/>
      </c>
      <c r="X380" s="126">
        <f>Stock[[#This Row],[SỐ LƯỢNG MUA]]+Stock[[#This Row],[CỔ TỨC BẰNG CỔ PHIẾU]]-Stock[[#This Row],[SỐ LƯỢNG BÁN]]</f>
        <v>0</v>
      </c>
      <c r="Y3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0" s="120">
        <f ca="1">IF(Stock[[#This Row],[NGÀY BÁN]]&gt;0,Stock[[#This Row],[NGÀY BÁN]]-Stock[[#This Row],[NGÀY MUA]]+1,IF(Stock[[#This Row],[NGÀY MUA]]=0,0,TODAY()-Stock[[#This Row],[NGÀY MUA]]+1))</f>
        <v>0</v>
      </c>
      <c r="AA380" s="121" t="str">
        <f>IFERROR(Stock[[#This Row],[CỔ TỨC TIỀN MẶT]]+Stock[[#This Row],[LÃI/(LỖ) TỪ BÁN CK
(auto-fill)]],"")</f>
        <v/>
      </c>
      <c r="AB3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0" s="90"/>
      <c r="AE380" s="146" t="str">
        <f>IF(Stock[[#This Row],[TRẠNG THÁI
(auto-fill)]]="NẮM GIỮ",Stock[[#This Row],[GIÁ THỊ TRƯỜNG]]-Stock[[#This Row],[GIÁ MUA]],"")</f>
        <v/>
      </c>
      <c r="AF380" s="151" t="str">
        <f>IFERROR(Stock[[#This Row],[TĂNG/
(GIẢM )]]/Stock[[#This Row],[GIÁ MUA]],"")</f>
        <v/>
      </c>
      <c r="AG380" s="128" t="str">
        <f>IF(Stock[[#This Row],[GIÁ THỊ TRƯỜNG]]&gt;0,Stock[[#This Row],[GIÁ THỊ TRƯỜNG]]*Stock[[#This Row],[SỐ LƯỢNG CÒN LẠI
(auto-fill)]],"")</f>
        <v/>
      </c>
    </row>
    <row r="381" spans="2:33">
      <c r="B381" s="111" t="str">
        <f>IF(AND(Stock[[#This Row],[SỐ LƯỢNG MUA]]&gt;0,Stock[[#This Row],[SỐ LƯỢNG CÒN LẠI
(auto-fill)]]=0),"BÁN",
IF(AND(Stock[[#This Row],[SỐ LƯỢNG MUA]]&gt;0,Stock[[#This Row],[SỐ LƯỢNG CÒN LẠI
(auto-fill)]]&gt;0),"NẮM GIỮ",""))</f>
        <v/>
      </c>
      <c r="C381" s="110">
        <f t="shared" si="5"/>
        <v>368</v>
      </c>
      <c r="D381" s="77"/>
      <c r="E381" s="78"/>
      <c r="F381" s="170"/>
      <c r="G381" s="83"/>
      <c r="H381" s="84"/>
      <c r="I381" s="114" t="str">
        <f>IF(Stock[[#This Row],[SỐ LƯỢNG MUA]]&gt;0,Stock[[#This Row],[GIÁ MUA]]*Stock[[#This Row],[SỐ LƯỢNG MUA]]*$D$11,"")</f>
        <v/>
      </c>
      <c r="J381" s="87"/>
      <c r="K381" s="88"/>
      <c r="L381" s="116" t="str">
        <f>IF(Stock[[#This Row],[SỐ LƯỢNG MUA]]&gt;0,Stock[[#This Row],[GIÁ MUA]]*(1+Stock[[#This Row],[% TĂNG KỲ VỌNG_1]]),"")</f>
        <v/>
      </c>
      <c r="M381" s="89"/>
      <c r="N381" s="116" t="str">
        <f>IF(Stock[[#This Row],[SỐ LƯỢNG MUA]]&gt;0,Stock[[#This Row],[GIÁ MUA]]*(1+Stock[[#This Row],[% TĂNG KỲ VỌNG_2]]),"")</f>
        <v/>
      </c>
      <c r="O381" s="89"/>
      <c r="P381" s="116" t="str">
        <f>IF(Stock[[#This Row],[SỐ LƯỢNG MUA]]&gt;0,Stock[[#This Row],[GIÁ MUA]]*(1+Stock[[#This Row],[% GIẢM ĐỂ CẮT LỖ]]),"")</f>
        <v/>
      </c>
      <c r="Q381" s="104"/>
      <c r="R381" s="117" t="str">
        <f>IF(Stock[[#This Row],[CỔ TỨC TIỀN MẶT]]&gt;0,Stock[[#This Row],[CỔ TỨC TIỀN MẶT]]/(Stock[[#This Row],[GIÁ MUA]]*Stock[[#This Row],[SỐ LƯỢNG MUA]]),"")</f>
        <v/>
      </c>
      <c r="S381" s="104"/>
      <c r="T381" s="77"/>
      <c r="U381" s="95"/>
      <c r="V381" s="96"/>
      <c r="W381" s="125" t="str">
        <f>IF(Stock[[#This Row],[SỐ LƯỢNG BÁN]]&gt;0,Stock[[#This Row],[GIÁ BÁN]]*Stock[[#This Row],[SỐ LƯỢNG BÁN]]*$D$11+Stock[[#This Row],[GIÁ BÁN]]*Stock[[#This Row],[SỐ LƯỢNG BÁN]]*$D$12,"")</f>
        <v/>
      </c>
      <c r="X381" s="126">
        <f>Stock[[#This Row],[SỐ LƯỢNG MUA]]+Stock[[#This Row],[CỔ TỨC BẰNG CỔ PHIẾU]]-Stock[[#This Row],[SỐ LƯỢNG BÁN]]</f>
        <v>0</v>
      </c>
      <c r="Y3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1" s="120">
        <f ca="1">IF(Stock[[#This Row],[NGÀY BÁN]]&gt;0,Stock[[#This Row],[NGÀY BÁN]]-Stock[[#This Row],[NGÀY MUA]]+1,IF(Stock[[#This Row],[NGÀY MUA]]=0,0,TODAY()-Stock[[#This Row],[NGÀY MUA]]+1))</f>
        <v>0</v>
      </c>
      <c r="AA381" s="121" t="str">
        <f>IFERROR(Stock[[#This Row],[CỔ TỨC TIỀN MẶT]]+Stock[[#This Row],[LÃI/(LỖ) TỪ BÁN CK
(auto-fill)]],"")</f>
        <v/>
      </c>
      <c r="AB3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1" s="90"/>
      <c r="AE381" s="146" t="str">
        <f>IF(Stock[[#This Row],[TRẠNG THÁI
(auto-fill)]]="NẮM GIỮ",Stock[[#This Row],[GIÁ THỊ TRƯỜNG]]-Stock[[#This Row],[GIÁ MUA]],"")</f>
        <v/>
      </c>
      <c r="AF381" s="151" t="str">
        <f>IFERROR(Stock[[#This Row],[TĂNG/
(GIẢM )]]/Stock[[#This Row],[GIÁ MUA]],"")</f>
        <v/>
      </c>
      <c r="AG381" s="128" t="str">
        <f>IF(Stock[[#This Row],[GIÁ THỊ TRƯỜNG]]&gt;0,Stock[[#This Row],[GIÁ THỊ TRƯỜNG]]*Stock[[#This Row],[SỐ LƯỢNG CÒN LẠI
(auto-fill)]],"")</f>
        <v/>
      </c>
    </row>
    <row r="382" spans="2:33">
      <c r="B382" s="111" t="str">
        <f>IF(AND(Stock[[#This Row],[SỐ LƯỢNG MUA]]&gt;0,Stock[[#This Row],[SỐ LƯỢNG CÒN LẠI
(auto-fill)]]=0),"BÁN",
IF(AND(Stock[[#This Row],[SỐ LƯỢNG MUA]]&gt;0,Stock[[#This Row],[SỐ LƯỢNG CÒN LẠI
(auto-fill)]]&gt;0),"NẮM GIỮ",""))</f>
        <v/>
      </c>
      <c r="C382" s="110">
        <f t="shared" si="5"/>
        <v>369</v>
      </c>
      <c r="D382" s="77"/>
      <c r="E382" s="78"/>
      <c r="F382" s="170"/>
      <c r="G382" s="83"/>
      <c r="H382" s="84"/>
      <c r="I382" s="114" t="str">
        <f>IF(Stock[[#This Row],[SỐ LƯỢNG MUA]]&gt;0,Stock[[#This Row],[GIÁ MUA]]*Stock[[#This Row],[SỐ LƯỢNG MUA]]*$D$11,"")</f>
        <v/>
      </c>
      <c r="J382" s="87"/>
      <c r="K382" s="88"/>
      <c r="L382" s="116" t="str">
        <f>IF(Stock[[#This Row],[SỐ LƯỢNG MUA]]&gt;0,Stock[[#This Row],[GIÁ MUA]]*(1+Stock[[#This Row],[% TĂNG KỲ VỌNG_1]]),"")</f>
        <v/>
      </c>
      <c r="M382" s="89"/>
      <c r="N382" s="116" t="str">
        <f>IF(Stock[[#This Row],[SỐ LƯỢNG MUA]]&gt;0,Stock[[#This Row],[GIÁ MUA]]*(1+Stock[[#This Row],[% TĂNG KỲ VỌNG_2]]),"")</f>
        <v/>
      </c>
      <c r="O382" s="89"/>
      <c r="P382" s="116" t="str">
        <f>IF(Stock[[#This Row],[SỐ LƯỢNG MUA]]&gt;0,Stock[[#This Row],[GIÁ MUA]]*(1+Stock[[#This Row],[% GIẢM ĐỂ CẮT LỖ]]),"")</f>
        <v/>
      </c>
      <c r="Q382" s="104"/>
      <c r="R382" s="117" t="str">
        <f>IF(Stock[[#This Row],[CỔ TỨC TIỀN MẶT]]&gt;0,Stock[[#This Row],[CỔ TỨC TIỀN MẶT]]/(Stock[[#This Row],[GIÁ MUA]]*Stock[[#This Row],[SỐ LƯỢNG MUA]]),"")</f>
        <v/>
      </c>
      <c r="S382" s="104"/>
      <c r="T382" s="77"/>
      <c r="U382" s="95"/>
      <c r="V382" s="96"/>
      <c r="W382" s="125" t="str">
        <f>IF(Stock[[#This Row],[SỐ LƯỢNG BÁN]]&gt;0,Stock[[#This Row],[GIÁ BÁN]]*Stock[[#This Row],[SỐ LƯỢNG BÁN]]*$D$11+Stock[[#This Row],[GIÁ BÁN]]*Stock[[#This Row],[SỐ LƯỢNG BÁN]]*$D$12,"")</f>
        <v/>
      </c>
      <c r="X382" s="126">
        <f>Stock[[#This Row],[SỐ LƯỢNG MUA]]+Stock[[#This Row],[CỔ TỨC BẰNG CỔ PHIẾU]]-Stock[[#This Row],[SỐ LƯỢNG BÁN]]</f>
        <v>0</v>
      </c>
      <c r="Y3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2" s="120">
        <f ca="1">IF(Stock[[#This Row],[NGÀY BÁN]]&gt;0,Stock[[#This Row],[NGÀY BÁN]]-Stock[[#This Row],[NGÀY MUA]]+1,IF(Stock[[#This Row],[NGÀY MUA]]=0,0,TODAY()-Stock[[#This Row],[NGÀY MUA]]+1))</f>
        <v>0</v>
      </c>
      <c r="AA382" s="121" t="str">
        <f>IFERROR(Stock[[#This Row],[CỔ TỨC TIỀN MẶT]]+Stock[[#This Row],[LÃI/(LỖ) TỪ BÁN CK
(auto-fill)]],"")</f>
        <v/>
      </c>
      <c r="AB3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2" s="90"/>
      <c r="AE382" s="146" t="str">
        <f>IF(Stock[[#This Row],[TRẠNG THÁI
(auto-fill)]]="NẮM GIỮ",Stock[[#This Row],[GIÁ THỊ TRƯỜNG]]-Stock[[#This Row],[GIÁ MUA]],"")</f>
        <v/>
      </c>
      <c r="AF382" s="151" t="str">
        <f>IFERROR(Stock[[#This Row],[TĂNG/
(GIẢM )]]/Stock[[#This Row],[GIÁ MUA]],"")</f>
        <v/>
      </c>
      <c r="AG382" s="128" t="str">
        <f>IF(Stock[[#This Row],[GIÁ THỊ TRƯỜNG]]&gt;0,Stock[[#This Row],[GIÁ THỊ TRƯỜNG]]*Stock[[#This Row],[SỐ LƯỢNG CÒN LẠI
(auto-fill)]],"")</f>
        <v/>
      </c>
    </row>
    <row r="383" spans="2:33">
      <c r="B383" s="111" t="str">
        <f>IF(AND(Stock[[#This Row],[SỐ LƯỢNG MUA]]&gt;0,Stock[[#This Row],[SỐ LƯỢNG CÒN LẠI
(auto-fill)]]=0),"BÁN",
IF(AND(Stock[[#This Row],[SỐ LƯỢNG MUA]]&gt;0,Stock[[#This Row],[SỐ LƯỢNG CÒN LẠI
(auto-fill)]]&gt;0),"NẮM GIỮ",""))</f>
        <v/>
      </c>
      <c r="C383" s="110">
        <f t="shared" si="5"/>
        <v>370</v>
      </c>
      <c r="D383" s="77"/>
      <c r="E383" s="78"/>
      <c r="F383" s="170"/>
      <c r="G383" s="83"/>
      <c r="H383" s="84"/>
      <c r="I383" s="114" t="str">
        <f>IF(Stock[[#This Row],[SỐ LƯỢNG MUA]]&gt;0,Stock[[#This Row],[GIÁ MUA]]*Stock[[#This Row],[SỐ LƯỢNG MUA]]*$D$11,"")</f>
        <v/>
      </c>
      <c r="J383" s="87"/>
      <c r="K383" s="88"/>
      <c r="L383" s="116" t="str">
        <f>IF(Stock[[#This Row],[SỐ LƯỢNG MUA]]&gt;0,Stock[[#This Row],[GIÁ MUA]]*(1+Stock[[#This Row],[% TĂNG KỲ VỌNG_1]]),"")</f>
        <v/>
      </c>
      <c r="M383" s="89"/>
      <c r="N383" s="116" t="str">
        <f>IF(Stock[[#This Row],[SỐ LƯỢNG MUA]]&gt;0,Stock[[#This Row],[GIÁ MUA]]*(1+Stock[[#This Row],[% TĂNG KỲ VỌNG_2]]),"")</f>
        <v/>
      </c>
      <c r="O383" s="89"/>
      <c r="P383" s="116" t="str">
        <f>IF(Stock[[#This Row],[SỐ LƯỢNG MUA]]&gt;0,Stock[[#This Row],[GIÁ MUA]]*(1+Stock[[#This Row],[% GIẢM ĐỂ CẮT LỖ]]),"")</f>
        <v/>
      </c>
      <c r="Q383" s="104"/>
      <c r="R383" s="117" t="str">
        <f>IF(Stock[[#This Row],[CỔ TỨC TIỀN MẶT]]&gt;0,Stock[[#This Row],[CỔ TỨC TIỀN MẶT]]/(Stock[[#This Row],[GIÁ MUA]]*Stock[[#This Row],[SỐ LƯỢNG MUA]]),"")</f>
        <v/>
      </c>
      <c r="S383" s="104"/>
      <c r="T383" s="77"/>
      <c r="U383" s="95"/>
      <c r="V383" s="96"/>
      <c r="W383" s="125" t="str">
        <f>IF(Stock[[#This Row],[SỐ LƯỢNG BÁN]]&gt;0,Stock[[#This Row],[GIÁ BÁN]]*Stock[[#This Row],[SỐ LƯỢNG BÁN]]*$D$11+Stock[[#This Row],[GIÁ BÁN]]*Stock[[#This Row],[SỐ LƯỢNG BÁN]]*$D$12,"")</f>
        <v/>
      </c>
      <c r="X383" s="126">
        <f>Stock[[#This Row],[SỐ LƯỢNG MUA]]+Stock[[#This Row],[CỔ TỨC BẰNG CỔ PHIẾU]]-Stock[[#This Row],[SỐ LƯỢNG BÁN]]</f>
        <v>0</v>
      </c>
      <c r="Y3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3" s="120">
        <f ca="1">IF(Stock[[#This Row],[NGÀY BÁN]]&gt;0,Stock[[#This Row],[NGÀY BÁN]]-Stock[[#This Row],[NGÀY MUA]]+1,IF(Stock[[#This Row],[NGÀY MUA]]=0,0,TODAY()-Stock[[#This Row],[NGÀY MUA]]+1))</f>
        <v>0</v>
      </c>
      <c r="AA383" s="121" t="str">
        <f>IFERROR(Stock[[#This Row],[CỔ TỨC TIỀN MẶT]]+Stock[[#This Row],[LÃI/(LỖ) TỪ BÁN CK
(auto-fill)]],"")</f>
        <v/>
      </c>
      <c r="AB3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3" s="90"/>
      <c r="AE383" s="146" t="str">
        <f>IF(Stock[[#This Row],[TRẠNG THÁI
(auto-fill)]]="NẮM GIỮ",Stock[[#This Row],[GIÁ THỊ TRƯỜNG]]-Stock[[#This Row],[GIÁ MUA]],"")</f>
        <v/>
      </c>
      <c r="AF383" s="151" t="str">
        <f>IFERROR(Stock[[#This Row],[TĂNG/
(GIẢM )]]/Stock[[#This Row],[GIÁ MUA]],"")</f>
        <v/>
      </c>
      <c r="AG383" s="128" t="str">
        <f>IF(Stock[[#This Row],[GIÁ THỊ TRƯỜNG]]&gt;0,Stock[[#This Row],[GIÁ THỊ TRƯỜNG]]*Stock[[#This Row],[SỐ LƯỢNG CÒN LẠI
(auto-fill)]],"")</f>
        <v/>
      </c>
    </row>
    <row r="384" spans="2:33">
      <c r="B384" s="111" t="str">
        <f>IF(AND(Stock[[#This Row],[SỐ LƯỢNG MUA]]&gt;0,Stock[[#This Row],[SỐ LƯỢNG CÒN LẠI
(auto-fill)]]=0),"BÁN",
IF(AND(Stock[[#This Row],[SỐ LƯỢNG MUA]]&gt;0,Stock[[#This Row],[SỐ LƯỢNG CÒN LẠI
(auto-fill)]]&gt;0),"NẮM GIỮ",""))</f>
        <v/>
      </c>
      <c r="C384" s="110">
        <f t="shared" si="5"/>
        <v>371</v>
      </c>
      <c r="D384" s="77"/>
      <c r="E384" s="78"/>
      <c r="F384" s="170"/>
      <c r="G384" s="83"/>
      <c r="H384" s="84"/>
      <c r="I384" s="114" t="str">
        <f>IF(Stock[[#This Row],[SỐ LƯỢNG MUA]]&gt;0,Stock[[#This Row],[GIÁ MUA]]*Stock[[#This Row],[SỐ LƯỢNG MUA]]*$D$11,"")</f>
        <v/>
      </c>
      <c r="J384" s="87"/>
      <c r="K384" s="88"/>
      <c r="L384" s="116" t="str">
        <f>IF(Stock[[#This Row],[SỐ LƯỢNG MUA]]&gt;0,Stock[[#This Row],[GIÁ MUA]]*(1+Stock[[#This Row],[% TĂNG KỲ VỌNG_1]]),"")</f>
        <v/>
      </c>
      <c r="M384" s="89"/>
      <c r="N384" s="116" t="str">
        <f>IF(Stock[[#This Row],[SỐ LƯỢNG MUA]]&gt;0,Stock[[#This Row],[GIÁ MUA]]*(1+Stock[[#This Row],[% TĂNG KỲ VỌNG_2]]),"")</f>
        <v/>
      </c>
      <c r="O384" s="89"/>
      <c r="P384" s="116" t="str">
        <f>IF(Stock[[#This Row],[SỐ LƯỢNG MUA]]&gt;0,Stock[[#This Row],[GIÁ MUA]]*(1+Stock[[#This Row],[% GIẢM ĐỂ CẮT LỖ]]),"")</f>
        <v/>
      </c>
      <c r="Q384" s="104"/>
      <c r="R384" s="117" t="str">
        <f>IF(Stock[[#This Row],[CỔ TỨC TIỀN MẶT]]&gt;0,Stock[[#This Row],[CỔ TỨC TIỀN MẶT]]/(Stock[[#This Row],[GIÁ MUA]]*Stock[[#This Row],[SỐ LƯỢNG MUA]]),"")</f>
        <v/>
      </c>
      <c r="S384" s="104"/>
      <c r="T384" s="77"/>
      <c r="U384" s="95"/>
      <c r="V384" s="96"/>
      <c r="W384" s="125" t="str">
        <f>IF(Stock[[#This Row],[SỐ LƯỢNG BÁN]]&gt;0,Stock[[#This Row],[GIÁ BÁN]]*Stock[[#This Row],[SỐ LƯỢNG BÁN]]*$D$11+Stock[[#This Row],[GIÁ BÁN]]*Stock[[#This Row],[SỐ LƯỢNG BÁN]]*$D$12,"")</f>
        <v/>
      </c>
      <c r="X384" s="126">
        <f>Stock[[#This Row],[SỐ LƯỢNG MUA]]+Stock[[#This Row],[CỔ TỨC BẰNG CỔ PHIẾU]]-Stock[[#This Row],[SỐ LƯỢNG BÁN]]</f>
        <v>0</v>
      </c>
      <c r="Y3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4" s="120">
        <f ca="1">IF(Stock[[#This Row],[NGÀY BÁN]]&gt;0,Stock[[#This Row],[NGÀY BÁN]]-Stock[[#This Row],[NGÀY MUA]]+1,IF(Stock[[#This Row],[NGÀY MUA]]=0,0,TODAY()-Stock[[#This Row],[NGÀY MUA]]+1))</f>
        <v>0</v>
      </c>
      <c r="AA384" s="121" t="str">
        <f>IFERROR(Stock[[#This Row],[CỔ TỨC TIỀN MẶT]]+Stock[[#This Row],[LÃI/(LỖ) TỪ BÁN CK
(auto-fill)]],"")</f>
        <v/>
      </c>
      <c r="AB3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4" s="90"/>
      <c r="AE384" s="146" t="str">
        <f>IF(Stock[[#This Row],[TRẠNG THÁI
(auto-fill)]]="NẮM GIỮ",Stock[[#This Row],[GIÁ THỊ TRƯỜNG]]-Stock[[#This Row],[GIÁ MUA]],"")</f>
        <v/>
      </c>
      <c r="AF384" s="151" t="str">
        <f>IFERROR(Stock[[#This Row],[TĂNG/
(GIẢM )]]/Stock[[#This Row],[GIÁ MUA]],"")</f>
        <v/>
      </c>
      <c r="AG384" s="128" t="str">
        <f>IF(Stock[[#This Row],[GIÁ THỊ TRƯỜNG]]&gt;0,Stock[[#This Row],[GIÁ THỊ TRƯỜNG]]*Stock[[#This Row],[SỐ LƯỢNG CÒN LẠI
(auto-fill)]],"")</f>
        <v/>
      </c>
    </row>
    <row r="385" spans="2:33">
      <c r="B385" s="111" t="str">
        <f>IF(AND(Stock[[#This Row],[SỐ LƯỢNG MUA]]&gt;0,Stock[[#This Row],[SỐ LƯỢNG CÒN LẠI
(auto-fill)]]=0),"BÁN",
IF(AND(Stock[[#This Row],[SỐ LƯỢNG MUA]]&gt;0,Stock[[#This Row],[SỐ LƯỢNG CÒN LẠI
(auto-fill)]]&gt;0),"NẮM GIỮ",""))</f>
        <v/>
      </c>
      <c r="C385" s="110">
        <f t="shared" si="5"/>
        <v>372</v>
      </c>
      <c r="D385" s="77"/>
      <c r="E385" s="78"/>
      <c r="F385" s="170"/>
      <c r="G385" s="83"/>
      <c r="H385" s="84"/>
      <c r="I385" s="114" t="str">
        <f>IF(Stock[[#This Row],[SỐ LƯỢNG MUA]]&gt;0,Stock[[#This Row],[GIÁ MUA]]*Stock[[#This Row],[SỐ LƯỢNG MUA]]*$D$11,"")</f>
        <v/>
      </c>
      <c r="J385" s="87"/>
      <c r="K385" s="88"/>
      <c r="L385" s="116" t="str">
        <f>IF(Stock[[#This Row],[SỐ LƯỢNG MUA]]&gt;0,Stock[[#This Row],[GIÁ MUA]]*(1+Stock[[#This Row],[% TĂNG KỲ VỌNG_1]]),"")</f>
        <v/>
      </c>
      <c r="M385" s="89"/>
      <c r="N385" s="116" t="str">
        <f>IF(Stock[[#This Row],[SỐ LƯỢNG MUA]]&gt;0,Stock[[#This Row],[GIÁ MUA]]*(1+Stock[[#This Row],[% TĂNG KỲ VỌNG_2]]),"")</f>
        <v/>
      </c>
      <c r="O385" s="89"/>
      <c r="P385" s="116" t="str">
        <f>IF(Stock[[#This Row],[SỐ LƯỢNG MUA]]&gt;0,Stock[[#This Row],[GIÁ MUA]]*(1+Stock[[#This Row],[% GIẢM ĐỂ CẮT LỖ]]),"")</f>
        <v/>
      </c>
      <c r="Q385" s="104"/>
      <c r="R385" s="117" t="str">
        <f>IF(Stock[[#This Row],[CỔ TỨC TIỀN MẶT]]&gt;0,Stock[[#This Row],[CỔ TỨC TIỀN MẶT]]/(Stock[[#This Row],[GIÁ MUA]]*Stock[[#This Row],[SỐ LƯỢNG MUA]]),"")</f>
        <v/>
      </c>
      <c r="S385" s="104"/>
      <c r="T385" s="77"/>
      <c r="U385" s="95"/>
      <c r="V385" s="96"/>
      <c r="W385" s="125" t="str">
        <f>IF(Stock[[#This Row],[SỐ LƯỢNG BÁN]]&gt;0,Stock[[#This Row],[GIÁ BÁN]]*Stock[[#This Row],[SỐ LƯỢNG BÁN]]*$D$11+Stock[[#This Row],[GIÁ BÁN]]*Stock[[#This Row],[SỐ LƯỢNG BÁN]]*$D$12,"")</f>
        <v/>
      </c>
      <c r="X385" s="126">
        <f>Stock[[#This Row],[SỐ LƯỢNG MUA]]+Stock[[#This Row],[CỔ TỨC BẰNG CỔ PHIẾU]]-Stock[[#This Row],[SỐ LƯỢNG BÁN]]</f>
        <v>0</v>
      </c>
      <c r="Y3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5" s="120">
        <f ca="1">IF(Stock[[#This Row],[NGÀY BÁN]]&gt;0,Stock[[#This Row],[NGÀY BÁN]]-Stock[[#This Row],[NGÀY MUA]]+1,IF(Stock[[#This Row],[NGÀY MUA]]=0,0,TODAY()-Stock[[#This Row],[NGÀY MUA]]+1))</f>
        <v>0</v>
      </c>
      <c r="AA385" s="121" t="str">
        <f>IFERROR(Stock[[#This Row],[CỔ TỨC TIỀN MẶT]]+Stock[[#This Row],[LÃI/(LỖ) TỪ BÁN CK
(auto-fill)]],"")</f>
        <v/>
      </c>
      <c r="AB3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5" s="90"/>
      <c r="AE385" s="146" t="str">
        <f>IF(Stock[[#This Row],[TRẠNG THÁI
(auto-fill)]]="NẮM GIỮ",Stock[[#This Row],[GIÁ THỊ TRƯỜNG]]-Stock[[#This Row],[GIÁ MUA]],"")</f>
        <v/>
      </c>
      <c r="AF385" s="151" t="str">
        <f>IFERROR(Stock[[#This Row],[TĂNG/
(GIẢM )]]/Stock[[#This Row],[GIÁ MUA]],"")</f>
        <v/>
      </c>
      <c r="AG385" s="128" t="str">
        <f>IF(Stock[[#This Row],[GIÁ THỊ TRƯỜNG]]&gt;0,Stock[[#This Row],[GIÁ THỊ TRƯỜNG]]*Stock[[#This Row],[SỐ LƯỢNG CÒN LẠI
(auto-fill)]],"")</f>
        <v/>
      </c>
    </row>
    <row r="386" spans="2:33">
      <c r="B386" s="111" t="str">
        <f>IF(AND(Stock[[#This Row],[SỐ LƯỢNG MUA]]&gt;0,Stock[[#This Row],[SỐ LƯỢNG CÒN LẠI
(auto-fill)]]=0),"BÁN",
IF(AND(Stock[[#This Row],[SỐ LƯỢNG MUA]]&gt;0,Stock[[#This Row],[SỐ LƯỢNG CÒN LẠI
(auto-fill)]]&gt;0),"NẮM GIỮ",""))</f>
        <v/>
      </c>
      <c r="C386" s="110">
        <f t="shared" si="5"/>
        <v>373</v>
      </c>
      <c r="D386" s="77"/>
      <c r="E386" s="78"/>
      <c r="F386" s="170"/>
      <c r="G386" s="83"/>
      <c r="H386" s="84"/>
      <c r="I386" s="114" t="str">
        <f>IF(Stock[[#This Row],[SỐ LƯỢNG MUA]]&gt;0,Stock[[#This Row],[GIÁ MUA]]*Stock[[#This Row],[SỐ LƯỢNG MUA]]*$D$11,"")</f>
        <v/>
      </c>
      <c r="J386" s="87"/>
      <c r="K386" s="88"/>
      <c r="L386" s="116" t="str">
        <f>IF(Stock[[#This Row],[SỐ LƯỢNG MUA]]&gt;0,Stock[[#This Row],[GIÁ MUA]]*(1+Stock[[#This Row],[% TĂNG KỲ VỌNG_1]]),"")</f>
        <v/>
      </c>
      <c r="M386" s="89"/>
      <c r="N386" s="116" t="str">
        <f>IF(Stock[[#This Row],[SỐ LƯỢNG MUA]]&gt;0,Stock[[#This Row],[GIÁ MUA]]*(1+Stock[[#This Row],[% TĂNG KỲ VỌNG_2]]),"")</f>
        <v/>
      </c>
      <c r="O386" s="89"/>
      <c r="P386" s="116" t="str">
        <f>IF(Stock[[#This Row],[SỐ LƯỢNG MUA]]&gt;0,Stock[[#This Row],[GIÁ MUA]]*(1+Stock[[#This Row],[% GIẢM ĐỂ CẮT LỖ]]),"")</f>
        <v/>
      </c>
      <c r="Q386" s="104"/>
      <c r="R386" s="117" t="str">
        <f>IF(Stock[[#This Row],[CỔ TỨC TIỀN MẶT]]&gt;0,Stock[[#This Row],[CỔ TỨC TIỀN MẶT]]/(Stock[[#This Row],[GIÁ MUA]]*Stock[[#This Row],[SỐ LƯỢNG MUA]]),"")</f>
        <v/>
      </c>
      <c r="S386" s="104"/>
      <c r="T386" s="77"/>
      <c r="U386" s="95"/>
      <c r="V386" s="96"/>
      <c r="W386" s="125" t="str">
        <f>IF(Stock[[#This Row],[SỐ LƯỢNG BÁN]]&gt;0,Stock[[#This Row],[GIÁ BÁN]]*Stock[[#This Row],[SỐ LƯỢNG BÁN]]*$D$11+Stock[[#This Row],[GIÁ BÁN]]*Stock[[#This Row],[SỐ LƯỢNG BÁN]]*$D$12,"")</f>
        <v/>
      </c>
      <c r="X386" s="126">
        <f>Stock[[#This Row],[SỐ LƯỢNG MUA]]+Stock[[#This Row],[CỔ TỨC BẰNG CỔ PHIẾU]]-Stock[[#This Row],[SỐ LƯỢNG BÁN]]</f>
        <v>0</v>
      </c>
      <c r="Y3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6" s="120">
        <f ca="1">IF(Stock[[#This Row],[NGÀY BÁN]]&gt;0,Stock[[#This Row],[NGÀY BÁN]]-Stock[[#This Row],[NGÀY MUA]]+1,IF(Stock[[#This Row],[NGÀY MUA]]=0,0,TODAY()-Stock[[#This Row],[NGÀY MUA]]+1))</f>
        <v>0</v>
      </c>
      <c r="AA386" s="121" t="str">
        <f>IFERROR(Stock[[#This Row],[CỔ TỨC TIỀN MẶT]]+Stock[[#This Row],[LÃI/(LỖ) TỪ BÁN CK
(auto-fill)]],"")</f>
        <v/>
      </c>
      <c r="AB3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6" s="90"/>
      <c r="AE386" s="146" t="str">
        <f>IF(Stock[[#This Row],[TRẠNG THÁI
(auto-fill)]]="NẮM GIỮ",Stock[[#This Row],[GIÁ THỊ TRƯỜNG]]-Stock[[#This Row],[GIÁ MUA]],"")</f>
        <v/>
      </c>
      <c r="AF386" s="151" t="str">
        <f>IFERROR(Stock[[#This Row],[TĂNG/
(GIẢM )]]/Stock[[#This Row],[GIÁ MUA]],"")</f>
        <v/>
      </c>
      <c r="AG386" s="128" t="str">
        <f>IF(Stock[[#This Row],[GIÁ THỊ TRƯỜNG]]&gt;0,Stock[[#This Row],[GIÁ THỊ TRƯỜNG]]*Stock[[#This Row],[SỐ LƯỢNG CÒN LẠI
(auto-fill)]],"")</f>
        <v/>
      </c>
    </row>
    <row r="387" spans="2:33">
      <c r="B387" s="111" t="str">
        <f>IF(AND(Stock[[#This Row],[SỐ LƯỢNG MUA]]&gt;0,Stock[[#This Row],[SỐ LƯỢNG CÒN LẠI
(auto-fill)]]=0),"BÁN",
IF(AND(Stock[[#This Row],[SỐ LƯỢNG MUA]]&gt;0,Stock[[#This Row],[SỐ LƯỢNG CÒN LẠI
(auto-fill)]]&gt;0),"NẮM GIỮ",""))</f>
        <v/>
      </c>
      <c r="C387" s="110">
        <f t="shared" si="5"/>
        <v>374</v>
      </c>
      <c r="D387" s="77"/>
      <c r="E387" s="78"/>
      <c r="F387" s="170"/>
      <c r="G387" s="83"/>
      <c r="H387" s="84"/>
      <c r="I387" s="114" t="str">
        <f>IF(Stock[[#This Row],[SỐ LƯỢNG MUA]]&gt;0,Stock[[#This Row],[GIÁ MUA]]*Stock[[#This Row],[SỐ LƯỢNG MUA]]*$D$11,"")</f>
        <v/>
      </c>
      <c r="J387" s="87"/>
      <c r="K387" s="88"/>
      <c r="L387" s="116" t="str">
        <f>IF(Stock[[#This Row],[SỐ LƯỢNG MUA]]&gt;0,Stock[[#This Row],[GIÁ MUA]]*(1+Stock[[#This Row],[% TĂNG KỲ VỌNG_1]]),"")</f>
        <v/>
      </c>
      <c r="M387" s="89"/>
      <c r="N387" s="116" t="str">
        <f>IF(Stock[[#This Row],[SỐ LƯỢNG MUA]]&gt;0,Stock[[#This Row],[GIÁ MUA]]*(1+Stock[[#This Row],[% TĂNG KỲ VỌNG_2]]),"")</f>
        <v/>
      </c>
      <c r="O387" s="89"/>
      <c r="P387" s="116" t="str">
        <f>IF(Stock[[#This Row],[SỐ LƯỢNG MUA]]&gt;0,Stock[[#This Row],[GIÁ MUA]]*(1+Stock[[#This Row],[% GIẢM ĐỂ CẮT LỖ]]),"")</f>
        <v/>
      </c>
      <c r="Q387" s="104"/>
      <c r="R387" s="117" t="str">
        <f>IF(Stock[[#This Row],[CỔ TỨC TIỀN MẶT]]&gt;0,Stock[[#This Row],[CỔ TỨC TIỀN MẶT]]/(Stock[[#This Row],[GIÁ MUA]]*Stock[[#This Row],[SỐ LƯỢNG MUA]]),"")</f>
        <v/>
      </c>
      <c r="S387" s="104"/>
      <c r="T387" s="77"/>
      <c r="U387" s="95"/>
      <c r="V387" s="96"/>
      <c r="W387" s="125" t="str">
        <f>IF(Stock[[#This Row],[SỐ LƯỢNG BÁN]]&gt;0,Stock[[#This Row],[GIÁ BÁN]]*Stock[[#This Row],[SỐ LƯỢNG BÁN]]*$D$11+Stock[[#This Row],[GIÁ BÁN]]*Stock[[#This Row],[SỐ LƯỢNG BÁN]]*$D$12,"")</f>
        <v/>
      </c>
      <c r="X387" s="126">
        <f>Stock[[#This Row],[SỐ LƯỢNG MUA]]+Stock[[#This Row],[CỔ TỨC BẰNG CỔ PHIẾU]]-Stock[[#This Row],[SỐ LƯỢNG BÁN]]</f>
        <v>0</v>
      </c>
      <c r="Y3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7" s="120">
        <f ca="1">IF(Stock[[#This Row],[NGÀY BÁN]]&gt;0,Stock[[#This Row],[NGÀY BÁN]]-Stock[[#This Row],[NGÀY MUA]]+1,IF(Stock[[#This Row],[NGÀY MUA]]=0,0,TODAY()-Stock[[#This Row],[NGÀY MUA]]+1))</f>
        <v>0</v>
      </c>
      <c r="AA387" s="121" t="str">
        <f>IFERROR(Stock[[#This Row],[CỔ TỨC TIỀN MẶT]]+Stock[[#This Row],[LÃI/(LỖ) TỪ BÁN CK
(auto-fill)]],"")</f>
        <v/>
      </c>
      <c r="AB3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7" s="90"/>
      <c r="AE387" s="146" t="str">
        <f>IF(Stock[[#This Row],[TRẠNG THÁI
(auto-fill)]]="NẮM GIỮ",Stock[[#This Row],[GIÁ THỊ TRƯỜNG]]-Stock[[#This Row],[GIÁ MUA]],"")</f>
        <v/>
      </c>
      <c r="AF387" s="151" t="str">
        <f>IFERROR(Stock[[#This Row],[TĂNG/
(GIẢM )]]/Stock[[#This Row],[GIÁ MUA]],"")</f>
        <v/>
      </c>
      <c r="AG387" s="128" t="str">
        <f>IF(Stock[[#This Row],[GIÁ THỊ TRƯỜNG]]&gt;0,Stock[[#This Row],[GIÁ THỊ TRƯỜNG]]*Stock[[#This Row],[SỐ LƯỢNG CÒN LẠI
(auto-fill)]],"")</f>
        <v/>
      </c>
    </row>
    <row r="388" spans="2:33">
      <c r="B388" s="111" t="str">
        <f>IF(AND(Stock[[#This Row],[SỐ LƯỢNG MUA]]&gt;0,Stock[[#This Row],[SỐ LƯỢNG CÒN LẠI
(auto-fill)]]=0),"BÁN",
IF(AND(Stock[[#This Row],[SỐ LƯỢNG MUA]]&gt;0,Stock[[#This Row],[SỐ LƯỢNG CÒN LẠI
(auto-fill)]]&gt;0),"NẮM GIỮ",""))</f>
        <v/>
      </c>
      <c r="C388" s="110">
        <f t="shared" si="5"/>
        <v>375</v>
      </c>
      <c r="D388" s="77"/>
      <c r="E388" s="78"/>
      <c r="F388" s="170"/>
      <c r="G388" s="83"/>
      <c r="H388" s="84"/>
      <c r="I388" s="114" t="str">
        <f>IF(Stock[[#This Row],[SỐ LƯỢNG MUA]]&gt;0,Stock[[#This Row],[GIÁ MUA]]*Stock[[#This Row],[SỐ LƯỢNG MUA]]*$D$11,"")</f>
        <v/>
      </c>
      <c r="J388" s="87"/>
      <c r="K388" s="88"/>
      <c r="L388" s="116" t="str">
        <f>IF(Stock[[#This Row],[SỐ LƯỢNG MUA]]&gt;0,Stock[[#This Row],[GIÁ MUA]]*(1+Stock[[#This Row],[% TĂNG KỲ VỌNG_1]]),"")</f>
        <v/>
      </c>
      <c r="M388" s="89"/>
      <c r="N388" s="116" t="str">
        <f>IF(Stock[[#This Row],[SỐ LƯỢNG MUA]]&gt;0,Stock[[#This Row],[GIÁ MUA]]*(1+Stock[[#This Row],[% TĂNG KỲ VỌNG_2]]),"")</f>
        <v/>
      </c>
      <c r="O388" s="89"/>
      <c r="P388" s="116" t="str">
        <f>IF(Stock[[#This Row],[SỐ LƯỢNG MUA]]&gt;0,Stock[[#This Row],[GIÁ MUA]]*(1+Stock[[#This Row],[% GIẢM ĐỂ CẮT LỖ]]),"")</f>
        <v/>
      </c>
      <c r="Q388" s="104"/>
      <c r="R388" s="117" t="str">
        <f>IF(Stock[[#This Row],[CỔ TỨC TIỀN MẶT]]&gt;0,Stock[[#This Row],[CỔ TỨC TIỀN MẶT]]/(Stock[[#This Row],[GIÁ MUA]]*Stock[[#This Row],[SỐ LƯỢNG MUA]]),"")</f>
        <v/>
      </c>
      <c r="S388" s="104"/>
      <c r="T388" s="77"/>
      <c r="U388" s="95"/>
      <c r="V388" s="96"/>
      <c r="W388" s="125" t="str">
        <f>IF(Stock[[#This Row],[SỐ LƯỢNG BÁN]]&gt;0,Stock[[#This Row],[GIÁ BÁN]]*Stock[[#This Row],[SỐ LƯỢNG BÁN]]*$D$11+Stock[[#This Row],[GIÁ BÁN]]*Stock[[#This Row],[SỐ LƯỢNG BÁN]]*$D$12,"")</f>
        <v/>
      </c>
      <c r="X388" s="126">
        <f>Stock[[#This Row],[SỐ LƯỢNG MUA]]+Stock[[#This Row],[CỔ TỨC BẰNG CỔ PHIẾU]]-Stock[[#This Row],[SỐ LƯỢNG BÁN]]</f>
        <v>0</v>
      </c>
      <c r="Y3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8" s="120">
        <f ca="1">IF(Stock[[#This Row],[NGÀY BÁN]]&gt;0,Stock[[#This Row],[NGÀY BÁN]]-Stock[[#This Row],[NGÀY MUA]]+1,IF(Stock[[#This Row],[NGÀY MUA]]=0,0,TODAY()-Stock[[#This Row],[NGÀY MUA]]+1))</f>
        <v>0</v>
      </c>
      <c r="AA388" s="121" t="str">
        <f>IFERROR(Stock[[#This Row],[CỔ TỨC TIỀN MẶT]]+Stock[[#This Row],[LÃI/(LỖ) TỪ BÁN CK
(auto-fill)]],"")</f>
        <v/>
      </c>
      <c r="AB3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8" s="90"/>
      <c r="AE388" s="146" t="str">
        <f>IF(Stock[[#This Row],[TRẠNG THÁI
(auto-fill)]]="NẮM GIỮ",Stock[[#This Row],[GIÁ THỊ TRƯỜNG]]-Stock[[#This Row],[GIÁ MUA]],"")</f>
        <v/>
      </c>
      <c r="AF388" s="151" t="str">
        <f>IFERROR(Stock[[#This Row],[TĂNG/
(GIẢM )]]/Stock[[#This Row],[GIÁ MUA]],"")</f>
        <v/>
      </c>
      <c r="AG388" s="128" t="str">
        <f>IF(Stock[[#This Row],[GIÁ THỊ TRƯỜNG]]&gt;0,Stock[[#This Row],[GIÁ THỊ TRƯỜNG]]*Stock[[#This Row],[SỐ LƯỢNG CÒN LẠI
(auto-fill)]],"")</f>
        <v/>
      </c>
    </row>
    <row r="389" spans="2:33">
      <c r="B389" s="111" t="str">
        <f>IF(AND(Stock[[#This Row],[SỐ LƯỢNG MUA]]&gt;0,Stock[[#This Row],[SỐ LƯỢNG CÒN LẠI
(auto-fill)]]=0),"BÁN",
IF(AND(Stock[[#This Row],[SỐ LƯỢNG MUA]]&gt;0,Stock[[#This Row],[SỐ LƯỢNG CÒN LẠI
(auto-fill)]]&gt;0),"NẮM GIỮ",""))</f>
        <v/>
      </c>
      <c r="C389" s="110">
        <f t="shared" si="5"/>
        <v>376</v>
      </c>
      <c r="D389" s="77"/>
      <c r="E389" s="78"/>
      <c r="F389" s="170"/>
      <c r="G389" s="83"/>
      <c r="H389" s="84"/>
      <c r="I389" s="114" t="str">
        <f>IF(Stock[[#This Row],[SỐ LƯỢNG MUA]]&gt;0,Stock[[#This Row],[GIÁ MUA]]*Stock[[#This Row],[SỐ LƯỢNG MUA]]*$D$11,"")</f>
        <v/>
      </c>
      <c r="J389" s="87"/>
      <c r="K389" s="88"/>
      <c r="L389" s="116" t="str">
        <f>IF(Stock[[#This Row],[SỐ LƯỢNG MUA]]&gt;0,Stock[[#This Row],[GIÁ MUA]]*(1+Stock[[#This Row],[% TĂNG KỲ VỌNG_1]]),"")</f>
        <v/>
      </c>
      <c r="M389" s="89"/>
      <c r="N389" s="116" t="str">
        <f>IF(Stock[[#This Row],[SỐ LƯỢNG MUA]]&gt;0,Stock[[#This Row],[GIÁ MUA]]*(1+Stock[[#This Row],[% TĂNG KỲ VỌNG_2]]),"")</f>
        <v/>
      </c>
      <c r="O389" s="89"/>
      <c r="P389" s="116" t="str">
        <f>IF(Stock[[#This Row],[SỐ LƯỢNG MUA]]&gt;0,Stock[[#This Row],[GIÁ MUA]]*(1+Stock[[#This Row],[% GIẢM ĐỂ CẮT LỖ]]),"")</f>
        <v/>
      </c>
      <c r="Q389" s="104"/>
      <c r="R389" s="117" t="str">
        <f>IF(Stock[[#This Row],[CỔ TỨC TIỀN MẶT]]&gt;0,Stock[[#This Row],[CỔ TỨC TIỀN MẶT]]/(Stock[[#This Row],[GIÁ MUA]]*Stock[[#This Row],[SỐ LƯỢNG MUA]]),"")</f>
        <v/>
      </c>
      <c r="S389" s="104"/>
      <c r="T389" s="77"/>
      <c r="U389" s="95"/>
      <c r="V389" s="96"/>
      <c r="W389" s="125" t="str">
        <f>IF(Stock[[#This Row],[SỐ LƯỢNG BÁN]]&gt;0,Stock[[#This Row],[GIÁ BÁN]]*Stock[[#This Row],[SỐ LƯỢNG BÁN]]*$D$11+Stock[[#This Row],[GIÁ BÁN]]*Stock[[#This Row],[SỐ LƯỢNG BÁN]]*$D$12,"")</f>
        <v/>
      </c>
      <c r="X389" s="126">
        <f>Stock[[#This Row],[SỐ LƯỢNG MUA]]+Stock[[#This Row],[CỔ TỨC BẰNG CỔ PHIẾU]]-Stock[[#This Row],[SỐ LƯỢNG BÁN]]</f>
        <v>0</v>
      </c>
      <c r="Y3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9" s="120">
        <f ca="1">IF(Stock[[#This Row],[NGÀY BÁN]]&gt;0,Stock[[#This Row],[NGÀY BÁN]]-Stock[[#This Row],[NGÀY MUA]]+1,IF(Stock[[#This Row],[NGÀY MUA]]=0,0,TODAY()-Stock[[#This Row],[NGÀY MUA]]+1))</f>
        <v>0</v>
      </c>
      <c r="AA389" s="121" t="str">
        <f>IFERROR(Stock[[#This Row],[CỔ TỨC TIỀN MẶT]]+Stock[[#This Row],[LÃI/(LỖ) TỪ BÁN CK
(auto-fill)]],"")</f>
        <v/>
      </c>
      <c r="AB3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9" s="90"/>
      <c r="AE389" s="146" t="str">
        <f>IF(Stock[[#This Row],[TRẠNG THÁI
(auto-fill)]]="NẮM GIỮ",Stock[[#This Row],[GIÁ THỊ TRƯỜNG]]-Stock[[#This Row],[GIÁ MUA]],"")</f>
        <v/>
      </c>
      <c r="AF389" s="151" t="str">
        <f>IFERROR(Stock[[#This Row],[TĂNG/
(GIẢM )]]/Stock[[#This Row],[GIÁ MUA]],"")</f>
        <v/>
      </c>
      <c r="AG389" s="128" t="str">
        <f>IF(Stock[[#This Row],[GIÁ THỊ TRƯỜNG]]&gt;0,Stock[[#This Row],[GIÁ THỊ TRƯỜNG]]*Stock[[#This Row],[SỐ LƯỢNG CÒN LẠI
(auto-fill)]],"")</f>
        <v/>
      </c>
    </row>
    <row r="390" spans="2:33">
      <c r="B390" s="111" t="str">
        <f>IF(AND(Stock[[#This Row],[SỐ LƯỢNG MUA]]&gt;0,Stock[[#This Row],[SỐ LƯỢNG CÒN LẠI
(auto-fill)]]=0),"BÁN",
IF(AND(Stock[[#This Row],[SỐ LƯỢNG MUA]]&gt;0,Stock[[#This Row],[SỐ LƯỢNG CÒN LẠI
(auto-fill)]]&gt;0),"NẮM GIỮ",""))</f>
        <v/>
      </c>
      <c r="C390" s="110">
        <f t="shared" si="5"/>
        <v>377</v>
      </c>
      <c r="D390" s="77"/>
      <c r="E390" s="78"/>
      <c r="F390" s="170"/>
      <c r="G390" s="83"/>
      <c r="H390" s="84"/>
      <c r="I390" s="114" t="str">
        <f>IF(Stock[[#This Row],[SỐ LƯỢNG MUA]]&gt;0,Stock[[#This Row],[GIÁ MUA]]*Stock[[#This Row],[SỐ LƯỢNG MUA]]*$D$11,"")</f>
        <v/>
      </c>
      <c r="J390" s="87"/>
      <c r="K390" s="88"/>
      <c r="L390" s="116" t="str">
        <f>IF(Stock[[#This Row],[SỐ LƯỢNG MUA]]&gt;0,Stock[[#This Row],[GIÁ MUA]]*(1+Stock[[#This Row],[% TĂNG KỲ VỌNG_1]]),"")</f>
        <v/>
      </c>
      <c r="M390" s="89"/>
      <c r="N390" s="116" t="str">
        <f>IF(Stock[[#This Row],[SỐ LƯỢNG MUA]]&gt;0,Stock[[#This Row],[GIÁ MUA]]*(1+Stock[[#This Row],[% TĂNG KỲ VỌNG_2]]),"")</f>
        <v/>
      </c>
      <c r="O390" s="89"/>
      <c r="P390" s="116" t="str">
        <f>IF(Stock[[#This Row],[SỐ LƯỢNG MUA]]&gt;0,Stock[[#This Row],[GIÁ MUA]]*(1+Stock[[#This Row],[% GIẢM ĐỂ CẮT LỖ]]),"")</f>
        <v/>
      </c>
      <c r="Q390" s="104"/>
      <c r="R390" s="117" t="str">
        <f>IF(Stock[[#This Row],[CỔ TỨC TIỀN MẶT]]&gt;0,Stock[[#This Row],[CỔ TỨC TIỀN MẶT]]/(Stock[[#This Row],[GIÁ MUA]]*Stock[[#This Row],[SỐ LƯỢNG MUA]]),"")</f>
        <v/>
      </c>
      <c r="S390" s="104"/>
      <c r="T390" s="77"/>
      <c r="U390" s="95"/>
      <c r="V390" s="96"/>
      <c r="W390" s="125" t="str">
        <f>IF(Stock[[#This Row],[SỐ LƯỢNG BÁN]]&gt;0,Stock[[#This Row],[GIÁ BÁN]]*Stock[[#This Row],[SỐ LƯỢNG BÁN]]*$D$11+Stock[[#This Row],[GIÁ BÁN]]*Stock[[#This Row],[SỐ LƯỢNG BÁN]]*$D$12,"")</f>
        <v/>
      </c>
      <c r="X390" s="126">
        <f>Stock[[#This Row],[SỐ LƯỢNG MUA]]+Stock[[#This Row],[CỔ TỨC BẰNG CỔ PHIẾU]]-Stock[[#This Row],[SỐ LƯỢNG BÁN]]</f>
        <v>0</v>
      </c>
      <c r="Y3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0" s="120">
        <f ca="1">IF(Stock[[#This Row],[NGÀY BÁN]]&gt;0,Stock[[#This Row],[NGÀY BÁN]]-Stock[[#This Row],[NGÀY MUA]]+1,IF(Stock[[#This Row],[NGÀY MUA]]=0,0,TODAY()-Stock[[#This Row],[NGÀY MUA]]+1))</f>
        <v>0</v>
      </c>
      <c r="AA390" s="121" t="str">
        <f>IFERROR(Stock[[#This Row],[CỔ TỨC TIỀN MẶT]]+Stock[[#This Row],[LÃI/(LỖ) TỪ BÁN CK
(auto-fill)]],"")</f>
        <v/>
      </c>
      <c r="AB3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0" s="90"/>
      <c r="AE390" s="146" t="str">
        <f>IF(Stock[[#This Row],[TRẠNG THÁI
(auto-fill)]]="NẮM GIỮ",Stock[[#This Row],[GIÁ THỊ TRƯỜNG]]-Stock[[#This Row],[GIÁ MUA]],"")</f>
        <v/>
      </c>
      <c r="AF390" s="151" t="str">
        <f>IFERROR(Stock[[#This Row],[TĂNG/
(GIẢM )]]/Stock[[#This Row],[GIÁ MUA]],"")</f>
        <v/>
      </c>
      <c r="AG390" s="128" t="str">
        <f>IF(Stock[[#This Row],[GIÁ THỊ TRƯỜNG]]&gt;0,Stock[[#This Row],[GIÁ THỊ TRƯỜNG]]*Stock[[#This Row],[SỐ LƯỢNG CÒN LẠI
(auto-fill)]],"")</f>
        <v/>
      </c>
    </row>
    <row r="391" spans="2:33">
      <c r="B391" s="111" t="str">
        <f>IF(AND(Stock[[#This Row],[SỐ LƯỢNG MUA]]&gt;0,Stock[[#This Row],[SỐ LƯỢNG CÒN LẠI
(auto-fill)]]=0),"BÁN",
IF(AND(Stock[[#This Row],[SỐ LƯỢNG MUA]]&gt;0,Stock[[#This Row],[SỐ LƯỢNG CÒN LẠI
(auto-fill)]]&gt;0),"NẮM GIỮ",""))</f>
        <v/>
      </c>
      <c r="C391" s="110">
        <f t="shared" si="5"/>
        <v>378</v>
      </c>
      <c r="D391" s="77"/>
      <c r="E391" s="78"/>
      <c r="F391" s="170"/>
      <c r="G391" s="83"/>
      <c r="H391" s="84"/>
      <c r="I391" s="114" t="str">
        <f>IF(Stock[[#This Row],[SỐ LƯỢNG MUA]]&gt;0,Stock[[#This Row],[GIÁ MUA]]*Stock[[#This Row],[SỐ LƯỢNG MUA]]*$D$11,"")</f>
        <v/>
      </c>
      <c r="J391" s="87"/>
      <c r="K391" s="88"/>
      <c r="L391" s="116" t="str">
        <f>IF(Stock[[#This Row],[SỐ LƯỢNG MUA]]&gt;0,Stock[[#This Row],[GIÁ MUA]]*(1+Stock[[#This Row],[% TĂNG KỲ VỌNG_1]]),"")</f>
        <v/>
      </c>
      <c r="M391" s="89"/>
      <c r="N391" s="116" t="str">
        <f>IF(Stock[[#This Row],[SỐ LƯỢNG MUA]]&gt;0,Stock[[#This Row],[GIÁ MUA]]*(1+Stock[[#This Row],[% TĂNG KỲ VỌNG_2]]),"")</f>
        <v/>
      </c>
      <c r="O391" s="89"/>
      <c r="P391" s="116" t="str">
        <f>IF(Stock[[#This Row],[SỐ LƯỢNG MUA]]&gt;0,Stock[[#This Row],[GIÁ MUA]]*(1+Stock[[#This Row],[% GIẢM ĐỂ CẮT LỖ]]),"")</f>
        <v/>
      </c>
      <c r="Q391" s="104"/>
      <c r="R391" s="117" t="str">
        <f>IF(Stock[[#This Row],[CỔ TỨC TIỀN MẶT]]&gt;0,Stock[[#This Row],[CỔ TỨC TIỀN MẶT]]/(Stock[[#This Row],[GIÁ MUA]]*Stock[[#This Row],[SỐ LƯỢNG MUA]]),"")</f>
        <v/>
      </c>
      <c r="S391" s="104"/>
      <c r="T391" s="77"/>
      <c r="U391" s="95"/>
      <c r="V391" s="96"/>
      <c r="W391" s="125" t="str">
        <f>IF(Stock[[#This Row],[SỐ LƯỢNG BÁN]]&gt;0,Stock[[#This Row],[GIÁ BÁN]]*Stock[[#This Row],[SỐ LƯỢNG BÁN]]*$D$11+Stock[[#This Row],[GIÁ BÁN]]*Stock[[#This Row],[SỐ LƯỢNG BÁN]]*$D$12,"")</f>
        <v/>
      </c>
      <c r="X391" s="126">
        <f>Stock[[#This Row],[SỐ LƯỢNG MUA]]+Stock[[#This Row],[CỔ TỨC BẰNG CỔ PHIẾU]]-Stock[[#This Row],[SỐ LƯỢNG BÁN]]</f>
        <v>0</v>
      </c>
      <c r="Y3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1" s="120">
        <f ca="1">IF(Stock[[#This Row],[NGÀY BÁN]]&gt;0,Stock[[#This Row],[NGÀY BÁN]]-Stock[[#This Row],[NGÀY MUA]]+1,IF(Stock[[#This Row],[NGÀY MUA]]=0,0,TODAY()-Stock[[#This Row],[NGÀY MUA]]+1))</f>
        <v>0</v>
      </c>
      <c r="AA391" s="121" t="str">
        <f>IFERROR(Stock[[#This Row],[CỔ TỨC TIỀN MẶT]]+Stock[[#This Row],[LÃI/(LỖ) TỪ BÁN CK
(auto-fill)]],"")</f>
        <v/>
      </c>
      <c r="AB3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1" s="90"/>
      <c r="AE391" s="146" t="str">
        <f>IF(Stock[[#This Row],[TRẠNG THÁI
(auto-fill)]]="NẮM GIỮ",Stock[[#This Row],[GIÁ THỊ TRƯỜNG]]-Stock[[#This Row],[GIÁ MUA]],"")</f>
        <v/>
      </c>
      <c r="AF391" s="151" t="str">
        <f>IFERROR(Stock[[#This Row],[TĂNG/
(GIẢM )]]/Stock[[#This Row],[GIÁ MUA]],"")</f>
        <v/>
      </c>
      <c r="AG391" s="128" t="str">
        <f>IF(Stock[[#This Row],[GIÁ THỊ TRƯỜNG]]&gt;0,Stock[[#This Row],[GIÁ THỊ TRƯỜNG]]*Stock[[#This Row],[SỐ LƯỢNG CÒN LẠI
(auto-fill)]],"")</f>
        <v/>
      </c>
    </row>
    <row r="392" spans="2:33">
      <c r="B392" s="111" t="str">
        <f>IF(AND(Stock[[#This Row],[SỐ LƯỢNG MUA]]&gt;0,Stock[[#This Row],[SỐ LƯỢNG CÒN LẠI
(auto-fill)]]=0),"BÁN",
IF(AND(Stock[[#This Row],[SỐ LƯỢNG MUA]]&gt;0,Stock[[#This Row],[SỐ LƯỢNG CÒN LẠI
(auto-fill)]]&gt;0),"NẮM GIỮ",""))</f>
        <v/>
      </c>
      <c r="C392" s="110">
        <f t="shared" si="5"/>
        <v>379</v>
      </c>
      <c r="D392" s="77"/>
      <c r="E392" s="78"/>
      <c r="F392" s="170"/>
      <c r="G392" s="83"/>
      <c r="H392" s="84"/>
      <c r="I392" s="114" t="str">
        <f>IF(Stock[[#This Row],[SỐ LƯỢNG MUA]]&gt;0,Stock[[#This Row],[GIÁ MUA]]*Stock[[#This Row],[SỐ LƯỢNG MUA]]*$D$11,"")</f>
        <v/>
      </c>
      <c r="J392" s="87"/>
      <c r="K392" s="88"/>
      <c r="L392" s="116" t="str">
        <f>IF(Stock[[#This Row],[SỐ LƯỢNG MUA]]&gt;0,Stock[[#This Row],[GIÁ MUA]]*(1+Stock[[#This Row],[% TĂNG KỲ VỌNG_1]]),"")</f>
        <v/>
      </c>
      <c r="M392" s="89"/>
      <c r="N392" s="116" t="str">
        <f>IF(Stock[[#This Row],[SỐ LƯỢNG MUA]]&gt;0,Stock[[#This Row],[GIÁ MUA]]*(1+Stock[[#This Row],[% TĂNG KỲ VỌNG_2]]),"")</f>
        <v/>
      </c>
      <c r="O392" s="89"/>
      <c r="P392" s="116" t="str">
        <f>IF(Stock[[#This Row],[SỐ LƯỢNG MUA]]&gt;0,Stock[[#This Row],[GIÁ MUA]]*(1+Stock[[#This Row],[% GIẢM ĐỂ CẮT LỖ]]),"")</f>
        <v/>
      </c>
      <c r="Q392" s="104"/>
      <c r="R392" s="117" t="str">
        <f>IF(Stock[[#This Row],[CỔ TỨC TIỀN MẶT]]&gt;0,Stock[[#This Row],[CỔ TỨC TIỀN MẶT]]/(Stock[[#This Row],[GIÁ MUA]]*Stock[[#This Row],[SỐ LƯỢNG MUA]]),"")</f>
        <v/>
      </c>
      <c r="S392" s="104"/>
      <c r="T392" s="77"/>
      <c r="U392" s="95"/>
      <c r="V392" s="96"/>
      <c r="W392" s="125" t="str">
        <f>IF(Stock[[#This Row],[SỐ LƯỢNG BÁN]]&gt;0,Stock[[#This Row],[GIÁ BÁN]]*Stock[[#This Row],[SỐ LƯỢNG BÁN]]*$D$11+Stock[[#This Row],[GIÁ BÁN]]*Stock[[#This Row],[SỐ LƯỢNG BÁN]]*$D$12,"")</f>
        <v/>
      </c>
      <c r="X392" s="126">
        <f>Stock[[#This Row],[SỐ LƯỢNG MUA]]+Stock[[#This Row],[CỔ TỨC BẰNG CỔ PHIẾU]]-Stock[[#This Row],[SỐ LƯỢNG BÁN]]</f>
        <v>0</v>
      </c>
      <c r="Y3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2" s="120">
        <f ca="1">IF(Stock[[#This Row],[NGÀY BÁN]]&gt;0,Stock[[#This Row],[NGÀY BÁN]]-Stock[[#This Row],[NGÀY MUA]]+1,IF(Stock[[#This Row],[NGÀY MUA]]=0,0,TODAY()-Stock[[#This Row],[NGÀY MUA]]+1))</f>
        <v>0</v>
      </c>
      <c r="AA392" s="121" t="str">
        <f>IFERROR(Stock[[#This Row],[CỔ TỨC TIỀN MẶT]]+Stock[[#This Row],[LÃI/(LỖ) TỪ BÁN CK
(auto-fill)]],"")</f>
        <v/>
      </c>
      <c r="AB3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2" s="90"/>
      <c r="AE392" s="146" t="str">
        <f>IF(Stock[[#This Row],[TRẠNG THÁI
(auto-fill)]]="NẮM GIỮ",Stock[[#This Row],[GIÁ THỊ TRƯỜNG]]-Stock[[#This Row],[GIÁ MUA]],"")</f>
        <v/>
      </c>
      <c r="AF392" s="151" t="str">
        <f>IFERROR(Stock[[#This Row],[TĂNG/
(GIẢM )]]/Stock[[#This Row],[GIÁ MUA]],"")</f>
        <v/>
      </c>
      <c r="AG392" s="128" t="str">
        <f>IF(Stock[[#This Row],[GIÁ THỊ TRƯỜNG]]&gt;0,Stock[[#This Row],[GIÁ THỊ TRƯỜNG]]*Stock[[#This Row],[SỐ LƯỢNG CÒN LẠI
(auto-fill)]],"")</f>
        <v/>
      </c>
    </row>
    <row r="393" spans="2:33">
      <c r="B393" s="111" t="str">
        <f>IF(AND(Stock[[#This Row],[SỐ LƯỢNG MUA]]&gt;0,Stock[[#This Row],[SỐ LƯỢNG CÒN LẠI
(auto-fill)]]=0),"BÁN",
IF(AND(Stock[[#This Row],[SỐ LƯỢNG MUA]]&gt;0,Stock[[#This Row],[SỐ LƯỢNG CÒN LẠI
(auto-fill)]]&gt;0),"NẮM GIỮ",""))</f>
        <v/>
      </c>
      <c r="C393" s="110">
        <f t="shared" si="5"/>
        <v>380</v>
      </c>
      <c r="D393" s="77"/>
      <c r="E393" s="78"/>
      <c r="F393" s="170"/>
      <c r="G393" s="83"/>
      <c r="H393" s="84"/>
      <c r="I393" s="114" t="str">
        <f>IF(Stock[[#This Row],[SỐ LƯỢNG MUA]]&gt;0,Stock[[#This Row],[GIÁ MUA]]*Stock[[#This Row],[SỐ LƯỢNG MUA]]*$D$11,"")</f>
        <v/>
      </c>
      <c r="J393" s="87"/>
      <c r="K393" s="88"/>
      <c r="L393" s="116" t="str">
        <f>IF(Stock[[#This Row],[SỐ LƯỢNG MUA]]&gt;0,Stock[[#This Row],[GIÁ MUA]]*(1+Stock[[#This Row],[% TĂNG KỲ VỌNG_1]]),"")</f>
        <v/>
      </c>
      <c r="M393" s="89"/>
      <c r="N393" s="116" t="str">
        <f>IF(Stock[[#This Row],[SỐ LƯỢNG MUA]]&gt;0,Stock[[#This Row],[GIÁ MUA]]*(1+Stock[[#This Row],[% TĂNG KỲ VỌNG_2]]),"")</f>
        <v/>
      </c>
      <c r="O393" s="89"/>
      <c r="P393" s="116" t="str">
        <f>IF(Stock[[#This Row],[SỐ LƯỢNG MUA]]&gt;0,Stock[[#This Row],[GIÁ MUA]]*(1+Stock[[#This Row],[% GIẢM ĐỂ CẮT LỖ]]),"")</f>
        <v/>
      </c>
      <c r="Q393" s="104"/>
      <c r="R393" s="117" t="str">
        <f>IF(Stock[[#This Row],[CỔ TỨC TIỀN MẶT]]&gt;0,Stock[[#This Row],[CỔ TỨC TIỀN MẶT]]/(Stock[[#This Row],[GIÁ MUA]]*Stock[[#This Row],[SỐ LƯỢNG MUA]]),"")</f>
        <v/>
      </c>
      <c r="S393" s="104"/>
      <c r="T393" s="77"/>
      <c r="U393" s="95"/>
      <c r="V393" s="96"/>
      <c r="W393" s="125" t="str">
        <f>IF(Stock[[#This Row],[SỐ LƯỢNG BÁN]]&gt;0,Stock[[#This Row],[GIÁ BÁN]]*Stock[[#This Row],[SỐ LƯỢNG BÁN]]*$D$11+Stock[[#This Row],[GIÁ BÁN]]*Stock[[#This Row],[SỐ LƯỢNG BÁN]]*$D$12,"")</f>
        <v/>
      </c>
      <c r="X393" s="126">
        <f>Stock[[#This Row],[SỐ LƯỢNG MUA]]+Stock[[#This Row],[CỔ TỨC BẰNG CỔ PHIẾU]]-Stock[[#This Row],[SỐ LƯỢNG BÁN]]</f>
        <v>0</v>
      </c>
      <c r="Y3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3" s="120">
        <f ca="1">IF(Stock[[#This Row],[NGÀY BÁN]]&gt;0,Stock[[#This Row],[NGÀY BÁN]]-Stock[[#This Row],[NGÀY MUA]]+1,IF(Stock[[#This Row],[NGÀY MUA]]=0,0,TODAY()-Stock[[#This Row],[NGÀY MUA]]+1))</f>
        <v>0</v>
      </c>
      <c r="AA393" s="121" t="str">
        <f>IFERROR(Stock[[#This Row],[CỔ TỨC TIỀN MẶT]]+Stock[[#This Row],[LÃI/(LỖ) TỪ BÁN CK
(auto-fill)]],"")</f>
        <v/>
      </c>
      <c r="AB3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3" s="90"/>
      <c r="AE393" s="146" t="str">
        <f>IF(Stock[[#This Row],[TRẠNG THÁI
(auto-fill)]]="NẮM GIỮ",Stock[[#This Row],[GIÁ THỊ TRƯỜNG]]-Stock[[#This Row],[GIÁ MUA]],"")</f>
        <v/>
      </c>
      <c r="AF393" s="151" t="str">
        <f>IFERROR(Stock[[#This Row],[TĂNG/
(GIẢM )]]/Stock[[#This Row],[GIÁ MUA]],"")</f>
        <v/>
      </c>
      <c r="AG393" s="128" t="str">
        <f>IF(Stock[[#This Row],[GIÁ THỊ TRƯỜNG]]&gt;0,Stock[[#This Row],[GIÁ THỊ TRƯỜNG]]*Stock[[#This Row],[SỐ LƯỢNG CÒN LẠI
(auto-fill)]],"")</f>
        <v/>
      </c>
    </row>
    <row r="394" spans="2:33">
      <c r="B394" s="111" t="str">
        <f>IF(AND(Stock[[#This Row],[SỐ LƯỢNG MUA]]&gt;0,Stock[[#This Row],[SỐ LƯỢNG CÒN LẠI
(auto-fill)]]=0),"BÁN",
IF(AND(Stock[[#This Row],[SỐ LƯỢNG MUA]]&gt;0,Stock[[#This Row],[SỐ LƯỢNG CÒN LẠI
(auto-fill)]]&gt;0),"NẮM GIỮ",""))</f>
        <v/>
      </c>
      <c r="C394" s="110">
        <f t="shared" si="5"/>
        <v>381</v>
      </c>
      <c r="D394" s="77"/>
      <c r="E394" s="78"/>
      <c r="F394" s="170"/>
      <c r="G394" s="83"/>
      <c r="H394" s="84"/>
      <c r="I394" s="114" t="str">
        <f>IF(Stock[[#This Row],[SỐ LƯỢNG MUA]]&gt;0,Stock[[#This Row],[GIÁ MUA]]*Stock[[#This Row],[SỐ LƯỢNG MUA]]*$D$11,"")</f>
        <v/>
      </c>
      <c r="J394" s="87"/>
      <c r="K394" s="88"/>
      <c r="L394" s="116" t="str">
        <f>IF(Stock[[#This Row],[SỐ LƯỢNG MUA]]&gt;0,Stock[[#This Row],[GIÁ MUA]]*(1+Stock[[#This Row],[% TĂNG KỲ VỌNG_1]]),"")</f>
        <v/>
      </c>
      <c r="M394" s="89"/>
      <c r="N394" s="116" t="str">
        <f>IF(Stock[[#This Row],[SỐ LƯỢNG MUA]]&gt;0,Stock[[#This Row],[GIÁ MUA]]*(1+Stock[[#This Row],[% TĂNG KỲ VỌNG_2]]),"")</f>
        <v/>
      </c>
      <c r="O394" s="89"/>
      <c r="P394" s="116" t="str">
        <f>IF(Stock[[#This Row],[SỐ LƯỢNG MUA]]&gt;0,Stock[[#This Row],[GIÁ MUA]]*(1+Stock[[#This Row],[% GIẢM ĐỂ CẮT LỖ]]),"")</f>
        <v/>
      </c>
      <c r="Q394" s="104"/>
      <c r="R394" s="117" t="str">
        <f>IF(Stock[[#This Row],[CỔ TỨC TIỀN MẶT]]&gt;0,Stock[[#This Row],[CỔ TỨC TIỀN MẶT]]/(Stock[[#This Row],[GIÁ MUA]]*Stock[[#This Row],[SỐ LƯỢNG MUA]]),"")</f>
        <v/>
      </c>
      <c r="S394" s="104"/>
      <c r="T394" s="77"/>
      <c r="U394" s="95"/>
      <c r="V394" s="96"/>
      <c r="W394" s="125" t="str">
        <f>IF(Stock[[#This Row],[SỐ LƯỢNG BÁN]]&gt;0,Stock[[#This Row],[GIÁ BÁN]]*Stock[[#This Row],[SỐ LƯỢNG BÁN]]*$D$11+Stock[[#This Row],[GIÁ BÁN]]*Stock[[#This Row],[SỐ LƯỢNG BÁN]]*$D$12,"")</f>
        <v/>
      </c>
      <c r="X394" s="126">
        <f>Stock[[#This Row],[SỐ LƯỢNG MUA]]+Stock[[#This Row],[CỔ TỨC BẰNG CỔ PHIẾU]]-Stock[[#This Row],[SỐ LƯỢNG BÁN]]</f>
        <v>0</v>
      </c>
      <c r="Y3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4" s="120">
        <f ca="1">IF(Stock[[#This Row],[NGÀY BÁN]]&gt;0,Stock[[#This Row],[NGÀY BÁN]]-Stock[[#This Row],[NGÀY MUA]]+1,IF(Stock[[#This Row],[NGÀY MUA]]=0,0,TODAY()-Stock[[#This Row],[NGÀY MUA]]+1))</f>
        <v>0</v>
      </c>
      <c r="AA394" s="121" t="str">
        <f>IFERROR(Stock[[#This Row],[CỔ TỨC TIỀN MẶT]]+Stock[[#This Row],[LÃI/(LỖ) TỪ BÁN CK
(auto-fill)]],"")</f>
        <v/>
      </c>
      <c r="AB3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4" s="90"/>
      <c r="AE394" s="146" t="str">
        <f>IF(Stock[[#This Row],[TRẠNG THÁI
(auto-fill)]]="NẮM GIỮ",Stock[[#This Row],[GIÁ THỊ TRƯỜNG]]-Stock[[#This Row],[GIÁ MUA]],"")</f>
        <v/>
      </c>
      <c r="AF394" s="151" t="str">
        <f>IFERROR(Stock[[#This Row],[TĂNG/
(GIẢM )]]/Stock[[#This Row],[GIÁ MUA]],"")</f>
        <v/>
      </c>
      <c r="AG394" s="128" t="str">
        <f>IF(Stock[[#This Row],[GIÁ THỊ TRƯỜNG]]&gt;0,Stock[[#This Row],[GIÁ THỊ TRƯỜNG]]*Stock[[#This Row],[SỐ LƯỢNG CÒN LẠI
(auto-fill)]],"")</f>
        <v/>
      </c>
    </row>
    <row r="395" spans="2:33">
      <c r="B395" s="111" t="str">
        <f>IF(AND(Stock[[#This Row],[SỐ LƯỢNG MUA]]&gt;0,Stock[[#This Row],[SỐ LƯỢNG CÒN LẠI
(auto-fill)]]=0),"BÁN",
IF(AND(Stock[[#This Row],[SỐ LƯỢNG MUA]]&gt;0,Stock[[#This Row],[SỐ LƯỢNG CÒN LẠI
(auto-fill)]]&gt;0),"NẮM GIỮ",""))</f>
        <v/>
      </c>
      <c r="C395" s="110">
        <f t="shared" si="5"/>
        <v>382</v>
      </c>
      <c r="D395" s="77"/>
      <c r="E395" s="78"/>
      <c r="F395" s="170"/>
      <c r="G395" s="83"/>
      <c r="H395" s="84"/>
      <c r="I395" s="114" t="str">
        <f>IF(Stock[[#This Row],[SỐ LƯỢNG MUA]]&gt;0,Stock[[#This Row],[GIÁ MUA]]*Stock[[#This Row],[SỐ LƯỢNG MUA]]*$D$11,"")</f>
        <v/>
      </c>
      <c r="J395" s="87"/>
      <c r="K395" s="88"/>
      <c r="L395" s="116" t="str">
        <f>IF(Stock[[#This Row],[SỐ LƯỢNG MUA]]&gt;0,Stock[[#This Row],[GIÁ MUA]]*(1+Stock[[#This Row],[% TĂNG KỲ VỌNG_1]]),"")</f>
        <v/>
      </c>
      <c r="M395" s="89"/>
      <c r="N395" s="116" t="str">
        <f>IF(Stock[[#This Row],[SỐ LƯỢNG MUA]]&gt;0,Stock[[#This Row],[GIÁ MUA]]*(1+Stock[[#This Row],[% TĂNG KỲ VỌNG_2]]),"")</f>
        <v/>
      </c>
      <c r="O395" s="89"/>
      <c r="P395" s="116" t="str">
        <f>IF(Stock[[#This Row],[SỐ LƯỢNG MUA]]&gt;0,Stock[[#This Row],[GIÁ MUA]]*(1+Stock[[#This Row],[% GIẢM ĐỂ CẮT LỖ]]),"")</f>
        <v/>
      </c>
      <c r="Q395" s="104"/>
      <c r="R395" s="117" t="str">
        <f>IF(Stock[[#This Row],[CỔ TỨC TIỀN MẶT]]&gt;0,Stock[[#This Row],[CỔ TỨC TIỀN MẶT]]/(Stock[[#This Row],[GIÁ MUA]]*Stock[[#This Row],[SỐ LƯỢNG MUA]]),"")</f>
        <v/>
      </c>
      <c r="S395" s="104"/>
      <c r="T395" s="77"/>
      <c r="U395" s="95"/>
      <c r="V395" s="96"/>
      <c r="W395" s="125" t="str">
        <f>IF(Stock[[#This Row],[SỐ LƯỢNG BÁN]]&gt;0,Stock[[#This Row],[GIÁ BÁN]]*Stock[[#This Row],[SỐ LƯỢNG BÁN]]*$D$11+Stock[[#This Row],[GIÁ BÁN]]*Stock[[#This Row],[SỐ LƯỢNG BÁN]]*$D$12,"")</f>
        <v/>
      </c>
      <c r="X395" s="126">
        <f>Stock[[#This Row],[SỐ LƯỢNG MUA]]+Stock[[#This Row],[CỔ TỨC BẰNG CỔ PHIẾU]]-Stock[[#This Row],[SỐ LƯỢNG BÁN]]</f>
        <v>0</v>
      </c>
      <c r="Y3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5" s="120">
        <f ca="1">IF(Stock[[#This Row],[NGÀY BÁN]]&gt;0,Stock[[#This Row],[NGÀY BÁN]]-Stock[[#This Row],[NGÀY MUA]]+1,IF(Stock[[#This Row],[NGÀY MUA]]=0,0,TODAY()-Stock[[#This Row],[NGÀY MUA]]+1))</f>
        <v>0</v>
      </c>
      <c r="AA395" s="121" t="str">
        <f>IFERROR(Stock[[#This Row],[CỔ TỨC TIỀN MẶT]]+Stock[[#This Row],[LÃI/(LỖ) TỪ BÁN CK
(auto-fill)]],"")</f>
        <v/>
      </c>
      <c r="AB3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5" s="90"/>
      <c r="AE395" s="146" t="str">
        <f>IF(Stock[[#This Row],[TRẠNG THÁI
(auto-fill)]]="NẮM GIỮ",Stock[[#This Row],[GIÁ THỊ TRƯỜNG]]-Stock[[#This Row],[GIÁ MUA]],"")</f>
        <v/>
      </c>
      <c r="AF395" s="151" t="str">
        <f>IFERROR(Stock[[#This Row],[TĂNG/
(GIẢM )]]/Stock[[#This Row],[GIÁ MUA]],"")</f>
        <v/>
      </c>
      <c r="AG395" s="128" t="str">
        <f>IF(Stock[[#This Row],[GIÁ THỊ TRƯỜNG]]&gt;0,Stock[[#This Row],[GIÁ THỊ TRƯỜNG]]*Stock[[#This Row],[SỐ LƯỢNG CÒN LẠI
(auto-fill)]],"")</f>
        <v/>
      </c>
    </row>
    <row r="396" spans="2:33">
      <c r="B396" s="111" t="str">
        <f>IF(AND(Stock[[#This Row],[SỐ LƯỢNG MUA]]&gt;0,Stock[[#This Row],[SỐ LƯỢNG CÒN LẠI
(auto-fill)]]=0),"BÁN",
IF(AND(Stock[[#This Row],[SỐ LƯỢNG MUA]]&gt;0,Stock[[#This Row],[SỐ LƯỢNG CÒN LẠI
(auto-fill)]]&gt;0),"NẮM GIỮ",""))</f>
        <v/>
      </c>
      <c r="C396" s="110">
        <f t="shared" si="5"/>
        <v>383</v>
      </c>
      <c r="D396" s="77"/>
      <c r="E396" s="78"/>
      <c r="F396" s="170"/>
      <c r="G396" s="83"/>
      <c r="H396" s="84"/>
      <c r="I396" s="114" t="str">
        <f>IF(Stock[[#This Row],[SỐ LƯỢNG MUA]]&gt;0,Stock[[#This Row],[GIÁ MUA]]*Stock[[#This Row],[SỐ LƯỢNG MUA]]*$D$11,"")</f>
        <v/>
      </c>
      <c r="J396" s="87"/>
      <c r="K396" s="88"/>
      <c r="L396" s="116" t="str">
        <f>IF(Stock[[#This Row],[SỐ LƯỢNG MUA]]&gt;0,Stock[[#This Row],[GIÁ MUA]]*(1+Stock[[#This Row],[% TĂNG KỲ VỌNG_1]]),"")</f>
        <v/>
      </c>
      <c r="M396" s="89"/>
      <c r="N396" s="116" t="str">
        <f>IF(Stock[[#This Row],[SỐ LƯỢNG MUA]]&gt;0,Stock[[#This Row],[GIÁ MUA]]*(1+Stock[[#This Row],[% TĂNG KỲ VỌNG_2]]),"")</f>
        <v/>
      </c>
      <c r="O396" s="89"/>
      <c r="P396" s="116" t="str">
        <f>IF(Stock[[#This Row],[SỐ LƯỢNG MUA]]&gt;0,Stock[[#This Row],[GIÁ MUA]]*(1+Stock[[#This Row],[% GIẢM ĐỂ CẮT LỖ]]),"")</f>
        <v/>
      </c>
      <c r="Q396" s="104"/>
      <c r="R396" s="117" t="str">
        <f>IF(Stock[[#This Row],[CỔ TỨC TIỀN MẶT]]&gt;0,Stock[[#This Row],[CỔ TỨC TIỀN MẶT]]/(Stock[[#This Row],[GIÁ MUA]]*Stock[[#This Row],[SỐ LƯỢNG MUA]]),"")</f>
        <v/>
      </c>
      <c r="S396" s="104"/>
      <c r="T396" s="77"/>
      <c r="U396" s="95"/>
      <c r="V396" s="96"/>
      <c r="W396" s="125" t="str">
        <f>IF(Stock[[#This Row],[SỐ LƯỢNG BÁN]]&gt;0,Stock[[#This Row],[GIÁ BÁN]]*Stock[[#This Row],[SỐ LƯỢNG BÁN]]*$D$11+Stock[[#This Row],[GIÁ BÁN]]*Stock[[#This Row],[SỐ LƯỢNG BÁN]]*$D$12,"")</f>
        <v/>
      </c>
      <c r="X396" s="126">
        <f>Stock[[#This Row],[SỐ LƯỢNG MUA]]+Stock[[#This Row],[CỔ TỨC BẰNG CỔ PHIẾU]]-Stock[[#This Row],[SỐ LƯỢNG BÁN]]</f>
        <v>0</v>
      </c>
      <c r="Y3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6" s="120">
        <f ca="1">IF(Stock[[#This Row],[NGÀY BÁN]]&gt;0,Stock[[#This Row],[NGÀY BÁN]]-Stock[[#This Row],[NGÀY MUA]]+1,IF(Stock[[#This Row],[NGÀY MUA]]=0,0,TODAY()-Stock[[#This Row],[NGÀY MUA]]+1))</f>
        <v>0</v>
      </c>
      <c r="AA396" s="121" t="str">
        <f>IFERROR(Stock[[#This Row],[CỔ TỨC TIỀN MẶT]]+Stock[[#This Row],[LÃI/(LỖ) TỪ BÁN CK
(auto-fill)]],"")</f>
        <v/>
      </c>
      <c r="AB3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6" s="90"/>
      <c r="AE396" s="146" t="str">
        <f>IF(Stock[[#This Row],[TRẠNG THÁI
(auto-fill)]]="NẮM GIỮ",Stock[[#This Row],[GIÁ THỊ TRƯỜNG]]-Stock[[#This Row],[GIÁ MUA]],"")</f>
        <v/>
      </c>
      <c r="AF396" s="151" t="str">
        <f>IFERROR(Stock[[#This Row],[TĂNG/
(GIẢM )]]/Stock[[#This Row],[GIÁ MUA]],"")</f>
        <v/>
      </c>
      <c r="AG396" s="128" t="str">
        <f>IF(Stock[[#This Row],[GIÁ THỊ TRƯỜNG]]&gt;0,Stock[[#This Row],[GIÁ THỊ TRƯỜNG]]*Stock[[#This Row],[SỐ LƯỢNG CÒN LẠI
(auto-fill)]],"")</f>
        <v/>
      </c>
    </row>
    <row r="397" spans="2:33">
      <c r="B397" s="111" t="str">
        <f>IF(AND(Stock[[#This Row],[SỐ LƯỢNG MUA]]&gt;0,Stock[[#This Row],[SỐ LƯỢNG CÒN LẠI
(auto-fill)]]=0),"BÁN",
IF(AND(Stock[[#This Row],[SỐ LƯỢNG MUA]]&gt;0,Stock[[#This Row],[SỐ LƯỢNG CÒN LẠI
(auto-fill)]]&gt;0),"NẮM GIỮ",""))</f>
        <v/>
      </c>
      <c r="C397" s="110">
        <f t="shared" si="5"/>
        <v>384</v>
      </c>
      <c r="D397" s="77"/>
      <c r="E397" s="78"/>
      <c r="F397" s="170"/>
      <c r="G397" s="83"/>
      <c r="H397" s="84"/>
      <c r="I397" s="114" t="str">
        <f>IF(Stock[[#This Row],[SỐ LƯỢNG MUA]]&gt;0,Stock[[#This Row],[GIÁ MUA]]*Stock[[#This Row],[SỐ LƯỢNG MUA]]*$D$11,"")</f>
        <v/>
      </c>
      <c r="J397" s="87"/>
      <c r="K397" s="88"/>
      <c r="L397" s="116" t="str">
        <f>IF(Stock[[#This Row],[SỐ LƯỢNG MUA]]&gt;0,Stock[[#This Row],[GIÁ MUA]]*(1+Stock[[#This Row],[% TĂNG KỲ VỌNG_1]]),"")</f>
        <v/>
      </c>
      <c r="M397" s="89"/>
      <c r="N397" s="116" t="str">
        <f>IF(Stock[[#This Row],[SỐ LƯỢNG MUA]]&gt;0,Stock[[#This Row],[GIÁ MUA]]*(1+Stock[[#This Row],[% TĂNG KỲ VỌNG_2]]),"")</f>
        <v/>
      </c>
      <c r="O397" s="89"/>
      <c r="P397" s="116" t="str">
        <f>IF(Stock[[#This Row],[SỐ LƯỢNG MUA]]&gt;0,Stock[[#This Row],[GIÁ MUA]]*(1+Stock[[#This Row],[% GIẢM ĐỂ CẮT LỖ]]),"")</f>
        <v/>
      </c>
      <c r="Q397" s="104"/>
      <c r="R397" s="117" t="str">
        <f>IF(Stock[[#This Row],[CỔ TỨC TIỀN MẶT]]&gt;0,Stock[[#This Row],[CỔ TỨC TIỀN MẶT]]/(Stock[[#This Row],[GIÁ MUA]]*Stock[[#This Row],[SỐ LƯỢNG MUA]]),"")</f>
        <v/>
      </c>
      <c r="S397" s="104"/>
      <c r="T397" s="77"/>
      <c r="U397" s="95"/>
      <c r="V397" s="96"/>
      <c r="W397" s="125" t="str">
        <f>IF(Stock[[#This Row],[SỐ LƯỢNG BÁN]]&gt;0,Stock[[#This Row],[GIÁ BÁN]]*Stock[[#This Row],[SỐ LƯỢNG BÁN]]*$D$11+Stock[[#This Row],[GIÁ BÁN]]*Stock[[#This Row],[SỐ LƯỢNG BÁN]]*$D$12,"")</f>
        <v/>
      </c>
      <c r="X397" s="126">
        <f>Stock[[#This Row],[SỐ LƯỢNG MUA]]+Stock[[#This Row],[CỔ TỨC BẰNG CỔ PHIẾU]]-Stock[[#This Row],[SỐ LƯỢNG BÁN]]</f>
        <v>0</v>
      </c>
      <c r="Y3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7" s="120">
        <f ca="1">IF(Stock[[#This Row],[NGÀY BÁN]]&gt;0,Stock[[#This Row],[NGÀY BÁN]]-Stock[[#This Row],[NGÀY MUA]]+1,IF(Stock[[#This Row],[NGÀY MUA]]=0,0,TODAY()-Stock[[#This Row],[NGÀY MUA]]+1))</f>
        <v>0</v>
      </c>
      <c r="AA397" s="121" t="str">
        <f>IFERROR(Stock[[#This Row],[CỔ TỨC TIỀN MẶT]]+Stock[[#This Row],[LÃI/(LỖ) TỪ BÁN CK
(auto-fill)]],"")</f>
        <v/>
      </c>
      <c r="AB3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7" s="90"/>
      <c r="AE397" s="146" t="str">
        <f>IF(Stock[[#This Row],[TRẠNG THÁI
(auto-fill)]]="NẮM GIỮ",Stock[[#This Row],[GIÁ THỊ TRƯỜNG]]-Stock[[#This Row],[GIÁ MUA]],"")</f>
        <v/>
      </c>
      <c r="AF397" s="151" t="str">
        <f>IFERROR(Stock[[#This Row],[TĂNG/
(GIẢM )]]/Stock[[#This Row],[GIÁ MUA]],"")</f>
        <v/>
      </c>
      <c r="AG397" s="128" t="str">
        <f>IF(Stock[[#This Row],[GIÁ THỊ TRƯỜNG]]&gt;0,Stock[[#This Row],[GIÁ THỊ TRƯỜNG]]*Stock[[#This Row],[SỐ LƯỢNG CÒN LẠI
(auto-fill)]],"")</f>
        <v/>
      </c>
    </row>
    <row r="398" spans="2:33">
      <c r="B398" s="111" t="str">
        <f>IF(AND(Stock[[#This Row],[SỐ LƯỢNG MUA]]&gt;0,Stock[[#This Row],[SỐ LƯỢNG CÒN LẠI
(auto-fill)]]=0),"BÁN",
IF(AND(Stock[[#This Row],[SỐ LƯỢNG MUA]]&gt;0,Stock[[#This Row],[SỐ LƯỢNG CÒN LẠI
(auto-fill)]]&gt;0),"NẮM GIỮ",""))</f>
        <v/>
      </c>
      <c r="C398" s="110">
        <f t="shared" si="5"/>
        <v>385</v>
      </c>
      <c r="D398" s="77"/>
      <c r="E398" s="78"/>
      <c r="F398" s="170"/>
      <c r="G398" s="83"/>
      <c r="H398" s="84"/>
      <c r="I398" s="114" t="str">
        <f>IF(Stock[[#This Row],[SỐ LƯỢNG MUA]]&gt;0,Stock[[#This Row],[GIÁ MUA]]*Stock[[#This Row],[SỐ LƯỢNG MUA]]*$D$11,"")</f>
        <v/>
      </c>
      <c r="J398" s="87"/>
      <c r="K398" s="88"/>
      <c r="L398" s="116" t="str">
        <f>IF(Stock[[#This Row],[SỐ LƯỢNG MUA]]&gt;0,Stock[[#This Row],[GIÁ MUA]]*(1+Stock[[#This Row],[% TĂNG KỲ VỌNG_1]]),"")</f>
        <v/>
      </c>
      <c r="M398" s="89"/>
      <c r="N398" s="116" t="str">
        <f>IF(Stock[[#This Row],[SỐ LƯỢNG MUA]]&gt;0,Stock[[#This Row],[GIÁ MUA]]*(1+Stock[[#This Row],[% TĂNG KỲ VỌNG_2]]),"")</f>
        <v/>
      </c>
      <c r="O398" s="89"/>
      <c r="P398" s="116" t="str">
        <f>IF(Stock[[#This Row],[SỐ LƯỢNG MUA]]&gt;0,Stock[[#This Row],[GIÁ MUA]]*(1+Stock[[#This Row],[% GIẢM ĐỂ CẮT LỖ]]),"")</f>
        <v/>
      </c>
      <c r="Q398" s="104"/>
      <c r="R398" s="117" t="str">
        <f>IF(Stock[[#This Row],[CỔ TỨC TIỀN MẶT]]&gt;0,Stock[[#This Row],[CỔ TỨC TIỀN MẶT]]/(Stock[[#This Row],[GIÁ MUA]]*Stock[[#This Row],[SỐ LƯỢNG MUA]]),"")</f>
        <v/>
      </c>
      <c r="S398" s="104"/>
      <c r="T398" s="77"/>
      <c r="U398" s="95"/>
      <c r="V398" s="96"/>
      <c r="W398" s="125" t="str">
        <f>IF(Stock[[#This Row],[SỐ LƯỢNG BÁN]]&gt;0,Stock[[#This Row],[GIÁ BÁN]]*Stock[[#This Row],[SỐ LƯỢNG BÁN]]*$D$11+Stock[[#This Row],[GIÁ BÁN]]*Stock[[#This Row],[SỐ LƯỢNG BÁN]]*$D$12,"")</f>
        <v/>
      </c>
      <c r="X398" s="126">
        <f>Stock[[#This Row],[SỐ LƯỢNG MUA]]+Stock[[#This Row],[CỔ TỨC BẰNG CỔ PHIẾU]]-Stock[[#This Row],[SỐ LƯỢNG BÁN]]</f>
        <v>0</v>
      </c>
      <c r="Y3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8" s="120">
        <f ca="1">IF(Stock[[#This Row],[NGÀY BÁN]]&gt;0,Stock[[#This Row],[NGÀY BÁN]]-Stock[[#This Row],[NGÀY MUA]]+1,IF(Stock[[#This Row],[NGÀY MUA]]=0,0,TODAY()-Stock[[#This Row],[NGÀY MUA]]+1))</f>
        <v>0</v>
      </c>
      <c r="AA398" s="121" t="str">
        <f>IFERROR(Stock[[#This Row],[CỔ TỨC TIỀN MẶT]]+Stock[[#This Row],[LÃI/(LỖ) TỪ BÁN CK
(auto-fill)]],"")</f>
        <v/>
      </c>
      <c r="AB3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8" s="90"/>
      <c r="AE398" s="146" t="str">
        <f>IF(Stock[[#This Row],[TRẠNG THÁI
(auto-fill)]]="NẮM GIỮ",Stock[[#This Row],[GIÁ THỊ TRƯỜNG]]-Stock[[#This Row],[GIÁ MUA]],"")</f>
        <v/>
      </c>
      <c r="AF398" s="151" t="str">
        <f>IFERROR(Stock[[#This Row],[TĂNG/
(GIẢM )]]/Stock[[#This Row],[GIÁ MUA]],"")</f>
        <v/>
      </c>
      <c r="AG398" s="128" t="str">
        <f>IF(Stock[[#This Row],[GIÁ THỊ TRƯỜNG]]&gt;0,Stock[[#This Row],[GIÁ THỊ TRƯỜNG]]*Stock[[#This Row],[SỐ LƯỢNG CÒN LẠI
(auto-fill)]],"")</f>
        <v/>
      </c>
    </row>
    <row r="399" spans="2:33">
      <c r="B399" s="111" t="str">
        <f>IF(AND(Stock[[#This Row],[SỐ LƯỢNG MUA]]&gt;0,Stock[[#This Row],[SỐ LƯỢNG CÒN LẠI
(auto-fill)]]=0),"BÁN",
IF(AND(Stock[[#This Row],[SỐ LƯỢNG MUA]]&gt;0,Stock[[#This Row],[SỐ LƯỢNG CÒN LẠI
(auto-fill)]]&gt;0),"NẮM GIỮ",""))</f>
        <v/>
      </c>
      <c r="C399" s="110">
        <f t="shared" si="5"/>
        <v>386</v>
      </c>
      <c r="D399" s="77"/>
      <c r="E399" s="78"/>
      <c r="F399" s="170"/>
      <c r="G399" s="83"/>
      <c r="H399" s="84"/>
      <c r="I399" s="114" t="str">
        <f>IF(Stock[[#This Row],[SỐ LƯỢNG MUA]]&gt;0,Stock[[#This Row],[GIÁ MUA]]*Stock[[#This Row],[SỐ LƯỢNG MUA]]*$D$11,"")</f>
        <v/>
      </c>
      <c r="J399" s="87"/>
      <c r="K399" s="88"/>
      <c r="L399" s="116" t="str">
        <f>IF(Stock[[#This Row],[SỐ LƯỢNG MUA]]&gt;0,Stock[[#This Row],[GIÁ MUA]]*(1+Stock[[#This Row],[% TĂNG KỲ VỌNG_1]]),"")</f>
        <v/>
      </c>
      <c r="M399" s="89"/>
      <c r="N399" s="116" t="str">
        <f>IF(Stock[[#This Row],[SỐ LƯỢNG MUA]]&gt;0,Stock[[#This Row],[GIÁ MUA]]*(1+Stock[[#This Row],[% TĂNG KỲ VỌNG_2]]),"")</f>
        <v/>
      </c>
      <c r="O399" s="89"/>
      <c r="P399" s="116" t="str">
        <f>IF(Stock[[#This Row],[SỐ LƯỢNG MUA]]&gt;0,Stock[[#This Row],[GIÁ MUA]]*(1+Stock[[#This Row],[% GIẢM ĐỂ CẮT LỖ]]),"")</f>
        <v/>
      </c>
      <c r="Q399" s="104"/>
      <c r="R399" s="117" t="str">
        <f>IF(Stock[[#This Row],[CỔ TỨC TIỀN MẶT]]&gt;0,Stock[[#This Row],[CỔ TỨC TIỀN MẶT]]/(Stock[[#This Row],[GIÁ MUA]]*Stock[[#This Row],[SỐ LƯỢNG MUA]]),"")</f>
        <v/>
      </c>
      <c r="S399" s="104"/>
      <c r="T399" s="77"/>
      <c r="U399" s="95"/>
      <c r="V399" s="96"/>
      <c r="W399" s="125" t="str">
        <f>IF(Stock[[#This Row],[SỐ LƯỢNG BÁN]]&gt;0,Stock[[#This Row],[GIÁ BÁN]]*Stock[[#This Row],[SỐ LƯỢNG BÁN]]*$D$11+Stock[[#This Row],[GIÁ BÁN]]*Stock[[#This Row],[SỐ LƯỢNG BÁN]]*$D$12,"")</f>
        <v/>
      </c>
      <c r="X399" s="126">
        <f>Stock[[#This Row],[SỐ LƯỢNG MUA]]+Stock[[#This Row],[CỔ TỨC BẰNG CỔ PHIẾU]]-Stock[[#This Row],[SỐ LƯỢNG BÁN]]</f>
        <v>0</v>
      </c>
      <c r="Y3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9" s="120">
        <f ca="1">IF(Stock[[#This Row],[NGÀY BÁN]]&gt;0,Stock[[#This Row],[NGÀY BÁN]]-Stock[[#This Row],[NGÀY MUA]]+1,IF(Stock[[#This Row],[NGÀY MUA]]=0,0,TODAY()-Stock[[#This Row],[NGÀY MUA]]+1))</f>
        <v>0</v>
      </c>
      <c r="AA399" s="121" t="str">
        <f>IFERROR(Stock[[#This Row],[CỔ TỨC TIỀN MẶT]]+Stock[[#This Row],[LÃI/(LỖ) TỪ BÁN CK
(auto-fill)]],"")</f>
        <v/>
      </c>
      <c r="AB3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9" s="90"/>
      <c r="AE399" s="146" t="str">
        <f>IF(Stock[[#This Row],[TRẠNG THÁI
(auto-fill)]]="NẮM GIỮ",Stock[[#This Row],[GIÁ THỊ TRƯỜNG]]-Stock[[#This Row],[GIÁ MUA]],"")</f>
        <v/>
      </c>
      <c r="AF399" s="151" t="str">
        <f>IFERROR(Stock[[#This Row],[TĂNG/
(GIẢM )]]/Stock[[#This Row],[GIÁ MUA]],"")</f>
        <v/>
      </c>
      <c r="AG399" s="128" t="str">
        <f>IF(Stock[[#This Row],[GIÁ THỊ TRƯỜNG]]&gt;0,Stock[[#This Row],[GIÁ THỊ TRƯỜNG]]*Stock[[#This Row],[SỐ LƯỢNG CÒN LẠI
(auto-fill)]],"")</f>
        <v/>
      </c>
    </row>
    <row r="400" spans="2:33">
      <c r="B400" s="111" t="str">
        <f>IF(AND(Stock[[#This Row],[SỐ LƯỢNG MUA]]&gt;0,Stock[[#This Row],[SỐ LƯỢNG CÒN LẠI
(auto-fill)]]=0),"BÁN",
IF(AND(Stock[[#This Row],[SỐ LƯỢNG MUA]]&gt;0,Stock[[#This Row],[SỐ LƯỢNG CÒN LẠI
(auto-fill)]]&gt;0),"NẮM GIỮ",""))</f>
        <v/>
      </c>
      <c r="C400" s="110">
        <f t="shared" ref="C400:C463" si="6">C399+1</f>
        <v>387</v>
      </c>
      <c r="D400" s="77"/>
      <c r="E400" s="78"/>
      <c r="F400" s="170"/>
      <c r="G400" s="83"/>
      <c r="H400" s="84"/>
      <c r="I400" s="114" t="str">
        <f>IF(Stock[[#This Row],[SỐ LƯỢNG MUA]]&gt;0,Stock[[#This Row],[GIÁ MUA]]*Stock[[#This Row],[SỐ LƯỢNG MUA]]*$D$11,"")</f>
        <v/>
      </c>
      <c r="J400" s="87"/>
      <c r="K400" s="88"/>
      <c r="L400" s="116" t="str">
        <f>IF(Stock[[#This Row],[SỐ LƯỢNG MUA]]&gt;0,Stock[[#This Row],[GIÁ MUA]]*(1+Stock[[#This Row],[% TĂNG KỲ VỌNG_1]]),"")</f>
        <v/>
      </c>
      <c r="M400" s="89"/>
      <c r="N400" s="116" t="str">
        <f>IF(Stock[[#This Row],[SỐ LƯỢNG MUA]]&gt;0,Stock[[#This Row],[GIÁ MUA]]*(1+Stock[[#This Row],[% TĂNG KỲ VỌNG_2]]),"")</f>
        <v/>
      </c>
      <c r="O400" s="89"/>
      <c r="P400" s="116" t="str">
        <f>IF(Stock[[#This Row],[SỐ LƯỢNG MUA]]&gt;0,Stock[[#This Row],[GIÁ MUA]]*(1+Stock[[#This Row],[% GIẢM ĐỂ CẮT LỖ]]),"")</f>
        <v/>
      </c>
      <c r="Q400" s="104"/>
      <c r="R400" s="117" t="str">
        <f>IF(Stock[[#This Row],[CỔ TỨC TIỀN MẶT]]&gt;0,Stock[[#This Row],[CỔ TỨC TIỀN MẶT]]/(Stock[[#This Row],[GIÁ MUA]]*Stock[[#This Row],[SỐ LƯỢNG MUA]]),"")</f>
        <v/>
      </c>
      <c r="S400" s="104"/>
      <c r="T400" s="77"/>
      <c r="U400" s="95"/>
      <c r="V400" s="96"/>
      <c r="W400" s="125" t="str">
        <f>IF(Stock[[#This Row],[SỐ LƯỢNG BÁN]]&gt;0,Stock[[#This Row],[GIÁ BÁN]]*Stock[[#This Row],[SỐ LƯỢNG BÁN]]*$D$11+Stock[[#This Row],[GIÁ BÁN]]*Stock[[#This Row],[SỐ LƯỢNG BÁN]]*$D$12,"")</f>
        <v/>
      </c>
      <c r="X400" s="126">
        <f>Stock[[#This Row],[SỐ LƯỢNG MUA]]+Stock[[#This Row],[CỔ TỨC BẰNG CỔ PHIẾU]]-Stock[[#This Row],[SỐ LƯỢNG BÁN]]</f>
        <v>0</v>
      </c>
      <c r="Y4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0" s="120">
        <f ca="1">IF(Stock[[#This Row],[NGÀY BÁN]]&gt;0,Stock[[#This Row],[NGÀY BÁN]]-Stock[[#This Row],[NGÀY MUA]]+1,IF(Stock[[#This Row],[NGÀY MUA]]=0,0,TODAY()-Stock[[#This Row],[NGÀY MUA]]+1))</f>
        <v>0</v>
      </c>
      <c r="AA400" s="121" t="str">
        <f>IFERROR(Stock[[#This Row],[CỔ TỨC TIỀN MẶT]]+Stock[[#This Row],[LÃI/(LỖ) TỪ BÁN CK
(auto-fill)]],"")</f>
        <v/>
      </c>
      <c r="AB4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0" s="90"/>
      <c r="AE400" s="146" t="str">
        <f>IF(Stock[[#This Row],[TRẠNG THÁI
(auto-fill)]]="NẮM GIỮ",Stock[[#This Row],[GIÁ THỊ TRƯỜNG]]-Stock[[#This Row],[GIÁ MUA]],"")</f>
        <v/>
      </c>
      <c r="AF400" s="151" t="str">
        <f>IFERROR(Stock[[#This Row],[TĂNG/
(GIẢM )]]/Stock[[#This Row],[GIÁ MUA]],"")</f>
        <v/>
      </c>
      <c r="AG400" s="128" t="str">
        <f>IF(Stock[[#This Row],[GIÁ THỊ TRƯỜNG]]&gt;0,Stock[[#This Row],[GIÁ THỊ TRƯỜNG]]*Stock[[#This Row],[SỐ LƯỢNG CÒN LẠI
(auto-fill)]],"")</f>
        <v/>
      </c>
    </row>
    <row r="401" spans="2:33">
      <c r="B401" s="111" t="str">
        <f>IF(AND(Stock[[#This Row],[SỐ LƯỢNG MUA]]&gt;0,Stock[[#This Row],[SỐ LƯỢNG CÒN LẠI
(auto-fill)]]=0),"BÁN",
IF(AND(Stock[[#This Row],[SỐ LƯỢNG MUA]]&gt;0,Stock[[#This Row],[SỐ LƯỢNG CÒN LẠI
(auto-fill)]]&gt;0),"NẮM GIỮ",""))</f>
        <v/>
      </c>
      <c r="C401" s="110">
        <f t="shared" si="6"/>
        <v>388</v>
      </c>
      <c r="D401" s="77"/>
      <c r="E401" s="78"/>
      <c r="F401" s="170"/>
      <c r="G401" s="83"/>
      <c r="H401" s="84"/>
      <c r="I401" s="114" t="str">
        <f>IF(Stock[[#This Row],[SỐ LƯỢNG MUA]]&gt;0,Stock[[#This Row],[GIÁ MUA]]*Stock[[#This Row],[SỐ LƯỢNG MUA]]*$D$11,"")</f>
        <v/>
      </c>
      <c r="J401" s="87"/>
      <c r="K401" s="88"/>
      <c r="L401" s="116" t="str">
        <f>IF(Stock[[#This Row],[SỐ LƯỢNG MUA]]&gt;0,Stock[[#This Row],[GIÁ MUA]]*(1+Stock[[#This Row],[% TĂNG KỲ VỌNG_1]]),"")</f>
        <v/>
      </c>
      <c r="M401" s="89"/>
      <c r="N401" s="116" t="str">
        <f>IF(Stock[[#This Row],[SỐ LƯỢNG MUA]]&gt;0,Stock[[#This Row],[GIÁ MUA]]*(1+Stock[[#This Row],[% TĂNG KỲ VỌNG_2]]),"")</f>
        <v/>
      </c>
      <c r="O401" s="89"/>
      <c r="P401" s="116" t="str">
        <f>IF(Stock[[#This Row],[SỐ LƯỢNG MUA]]&gt;0,Stock[[#This Row],[GIÁ MUA]]*(1+Stock[[#This Row],[% GIẢM ĐỂ CẮT LỖ]]),"")</f>
        <v/>
      </c>
      <c r="Q401" s="104"/>
      <c r="R401" s="117" t="str">
        <f>IF(Stock[[#This Row],[CỔ TỨC TIỀN MẶT]]&gt;0,Stock[[#This Row],[CỔ TỨC TIỀN MẶT]]/(Stock[[#This Row],[GIÁ MUA]]*Stock[[#This Row],[SỐ LƯỢNG MUA]]),"")</f>
        <v/>
      </c>
      <c r="S401" s="104"/>
      <c r="T401" s="77"/>
      <c r="U401" s="95"/>
      <c r="V401" s="96"/>
      <c r="W401" s="125" t="str">
        <f>IF(Stock[[#This Row],[SỐ LƯỢNG BÁN]]&gt;0,Stock[[#This Row],[GIÁ BÁN]]*Stock[[#This Row],[SỐ LƯỢNG BÁN]]*$D$11+Stock[[#This Row],[GIÁ BÁN]]*Stock[[#This Row],[SỐ LƯỢNG BÁN]]*$D$12,"")</f>
        <v/>
      </c>
      <c r="X401" s="126">
        <f>Stock[[#This Row],[SỐ LƯỢNG MUA]]+Stock[[#This Row],[CỔ TỨC BẰNG CỔ PHIẾU]]-Stock[[#This Row],[SỐ LƯỢNG BÁN]]</f>
        <v>0</v>
      </c>
      <c r="Y4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1" s="120">
        <f ca="1">IF(Stock[[#This Row],[NGÀY BÁN]]&gt;0,Stock[[#This Row],[NGÀY BÁN]]-Stock[[#This Row],[NGÀY MUA]]+1,IF(Stock[[#This Row],[NGÀY MUA]]=0,0,TODAY()-Stock[[#This Row],[NGÀY MUA]]+1))</f>
        <v>0</v>
      </c>
      <c r="AA401" s="121" t="str">
        <f>IFERROR(Stock[[#This Row],[CỔ TỨC TIỀN MẶT]]+Stock[[#This Row],[LÃI/(LỖ) TỪ BÁN CK
(auto-fill)]],"")</f>
        <v/>
      </c>
      <c r="AB4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1" s="90"/>
      <c r="AE401" s="146" t="str">
        <f>IF(Stock[[#This Row],[TRẠNG THÁI
(auto-fill)]]="NẮM GIỮ",Stock[[#This Row],[GIÁ THỊ TRƯỜNG]]-Stock[[#This Row],[GIÁ MUA]],"")</f>
        <v/>
      </c>
      <c r="AF401" s="151" t="str">
        <f>IFERROR(Stock[[#This Row],[TĂNG/
(GIẢM )]]/Stock[[#This Row],[GIÁ MUA]],"")</f>
        <v/>
      </c>
      <c r="AG401" s="128" t="str">
        <f>IF(Stock[[#This Row],[GIÁ THỊ TRƯỜNG]]&gt;0,Stock[[#This Row],[GIÁ THỊ TRƯỜNG]]*Stock[[#This Row],[SỐ LƯỢNG CÒN LẠI
(auto-fill)]],"")</f>
        <v/>
      </c>
    </row>
    <row r="402" spans="2:33">
      <c r="B402" s="111" t="str">
        <f>IF(AND(Stock[[#This Row],[SỐ LƯỢNG MUA]]&gt;0,Stock[[#This Row],[SỐ LƯỢNG CÒN LẠI
(auto-fill)]]=0),"BÁN",
IF(AND(Stock[[#This Row],[SỐ LƯỢNG MUA]]&gt;0,Stock[[#This Row],[SỐ LƯỢNG CÒN LẠI
(auto-fill)]]&gt;0),"NẮM GIỮ",""))</f>
        <v/>
      </c>
      <c r="C402" s="110">
        <f t="shared" si="6"/>
        <v>389</v>
      </c>
      <c r="D402" s="77"/>
      <c r="E402" s="78"/>
      <c r="F402" s="170"/>
      <c r="G402" s="83"/>
      <c r="H402" s="84"/>
      <c r="I402" s="114" t="str">
        <f>IF(Stock[[#This Row],[SỐ LƯỢNG MUA]]&gt;0,Stock[[#This Row],[GIÁ MUA]]*Stock[[#This Row],[SỐ LƯỢNG MUA]]*$D$11,"")</f>
        <v/>
      </c>
      <c r="J402" s="87"/>
      <c r="K402" s="88"/>
      <c r="L402" s="116" t="str">
        <f>IF(Stock[[#This Row],[SỐ LƯỢNG MUA]]&gt;0,Stock[[#This Row],[GIÁ MUA]]*(1+Stock[[#This Row],[% TĂNG KỲ VỌNG_1]]),"")</f>
        <v/>
      </c>
      <c r="M402" s="89"/>
      <c r="N402" s="116" t="str">
        <f>IF(Stock[[#This Row],[SỐ LƯỢNG MUA]]&gt;0,Stock[[#This Row],[GIÁ MUA]]*(1+Stock[[#This Row],[% TĂNG KỲ VỌNG_2]]),"")</f>
        <v/>
      </c>
      <c r="O402" s="89"/>
      <c r="P402" s="116" t="str">
        <f>IF(Stock[[#This Row],[SỐ LƯỢNG MUA]]&gt;0,Stock[[#This Row],[GIÁ MUA]]*(1+Stock[[#This Row],[% GIẢM ĐỂ CẮT LỖ]]),"")</f>
        <v/>
      </c>
      <c r="Q402" s="104"/>
      <c r="R402" s="117" t="str">
        <f>IF(Stock[[#This Row],[CỔ TỨC TIỀN MẶT]]&gt;0,Stock[[#This Row],[CỔ TỨC TIỀN MẶT]]/(Stock[[#This Row],[GIÁ MUA]]*Stock[[#This Row],[SỐ LƯỢNG MUA]]),"")</f>
        <v/>
      </c>
      <c r="S402" s="104"/>
      <c r="T402" s="77"/>
      <c r="U402" s="95"/>
      <c r="V402" s="96"/>
      <c r="W402" s="125" t="str">
        <f>IF(Stock[[#This Row],[SỐ LƯỢNG BÁN]]&gt;0,Stock[[#This Row],[GIÁ BÁN]]*Stock[[#This Row],[SỐ LƯỢNG BÁN]]*$D$11+Stock[[#This Row],[GIÁ BÁN]]*Stock[[#This Row],[SỐ LƯỢNG BÁN]]*$D$12,"")</f>
        <v/>
      </c>
      <c r="X402" s="126">
        <f>Stock[[#This Row],[SỐ LƯỢNG MUA]]+Stock[[#This Row],[CỔ TỨC BẰNG CỔ PHIẾU]]-Stock[[#This Row],[SỐ LƯỢNG BÁN]]</f>
        <v>0</v>
      </c>
      <c r="Y4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2" s="120">
        <f ca="1">IF(Stock[[#This Row],[NGÀY BÁN]]&gt;0,Stock[[#This Row],[NGÀY BÁN]]-Stock[[#This Row],[NGÀY MUA]]+1,IF(Stock[[#This Row],[NGÀY MUA]]=0,0,TODAY()-Stock[[#This Row],[NGÀY MUA]]+1))</f>
        <v>0</v>
      </c>
      <c r="AA402" s="121" t="str">
        <f>IFERROR(Stock[[#This Row],[CỔ TỨC TIỀN MẶT]]+Stock[[#This Row],[LÃI/(LỖ) TỪ BÁN CK
(auto-fill)]],"")</f>
        <v/>
      </c>
      <c r="AB4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2" s="90"/>
      <c r="AE402" s="146" t="str">
        <f>IF(Stock[[#This Row],[TRẠNG THÁI
(auto-fill)]]="NẮM GIỮ",Stock[[#This Row],[GIÁ THỊ TRƯỜNG]]-Stock[[#This Row],[GIÁ MUA]],"")</f>
        <v/>
      </c>
      <c r="AF402" s="151" t="str">
        <f>IFERROR(Stock[[#This Row],[TĂNG/
(GIẢM )]]/Stock[[#This Row],[GIÁ MUA]],"")</f>
        <v/>
      </c>
      <c r="AG402" s="128" t="str">
        <f>IF(Stock[[#This Row],[GIÁ THỊ TRƯỜNG]]&gt;0,Stock[[#This Row],[GIÁ THỊ TRƯỜNG]]*Stock[[#This Row],[SỐ LƯỢNG CÒN LẠI
(auto-fill)]],"")</f>
        <v/>
      </c>
    </row>
    <row r="403" spans="2:33">
      <c r="B403" s="111" t="str">
        <f>IF(AND(Stock[[#This Row],[SỐ LƯỢNG MUA]]&gt;0,Stock[[#This Row],[SỐ LƯỢNG CÒN LẠI
(auto-fill)]]=0),"BÁN",
IF(AND(Stock[[#This Row],[SỐ LƯỢNG MUA]]&gt;0,Stock[[#This Row],[SỐ LƯỢNG CÒN LẠI
(auto-fill)]]&gt;0),"NẮM GIỮ",""))</f>
        <v/>
      </c>
      <c r="C403" s="110">
        <f t="shared" si="6"/>
        <v>390</v>
      </c>
      <c r="D403" s="77"/>
      <c r="E403" s="78"/>
      <c r="F403" s="170"/>
      <c r="G403" s="83"/>
      <c r="H403" s="84"/>
      <c r="I403" s="114" t="str">
        <f>IF(Stock[[#This Row],[SỐ LƯỢNG MUA]]&gt;0,Stock[[#This Row],[GIÁ MUA]]*Stock[[#This Row],[SỐ LƯỢNG MUA]]*$D$11,"")</f>
        <v/>
      </c>
      <c r="J403" s="87"/>
      <c r="K403" s="88"/>
      <c r="L403" s="116" t="str">
        <f>IF(Stock[[#This Row],[SỐ LƯỢNG MUA]]&gt;0,Stock[[#This Row],[GIÁ MUA]]*(1+Stock[[#This Row],[% TĂNG KỲ VỌNG_1]]),"")</f>
        <v/>
      </c>
      <c r="M403" s="89"/>
      <c r="N403" s="116" t="str">
        <f>IF(Stock[[#This Row],[SỐ LƯỢNG MUA]]&gt;0,Stock[[#This Row],[GIÁ MUA]]*(1+Stock[[#This Row],[% TĂNG KỲ VỌNG_2]]),"")</f>
        <v/>
      </c>
      <c r="O403" s="89"/>
      <c r="P403" s="116" t="str">
        <f>IF(Stock[[#This Row],[SỐ LƯỢNG MUA]]&gt;0,Stock[[#This Row],[GIÁ MUA]]*(1+Stock[[#This Row],[% GIẢM ĐỂ CẮT LỖ]]),"")</f>
        <v/>
      </c>
      <c r="Q403" s="104"/>
      <c r="R403" s="117" t="str">
        <f>IF(Stock[[#This Row],[CỔ TỨC TIỀN MẶT]]&gt;0,Stock[[#This Row],[CỔ TỨC TIỀN MẶT]]/(Stock[[#This Row],[GIÁ MUA]]*Stock[[#This Row],[SỐ LƯỢNG MUA]]),"")</f>
        <v/>
      </c>
      <c r="S403" s="104"/>
      <c r="T403" s="77"/>
      <c r="U403" s="95"/>
      <c r="V403" s="96"/>
      <c r="W403" s="125" t="str">
        <f>IF(Stock[[#This Row],[SỐ LƯỢNG BÁN]]&gt;0,Stock[[#This Row],[GIÁ BÁN]]*Stock[[#This Row],[SỐ LƯỢNG BÁN]]*$D$11+Stock[[#This Row],[GIÁ BÁN]]*Stock[[#This Row],[SỐ LƯỢNG BÁN]]*$D$12,"")</f>
        <v/>
      </c>
      <c r="X403" s="126">
        <f>Stock[[#This Row],[SỐ LƯỢNG MUA]]+Stock[[#This Row],[CỔ TỨC BẰNG CỔ PHIẾU]]-Stock[[#This Row],[SỐ LƯỢNG BÁN]]</f>
        <v>0</v>
      </c>
      <c r="Y4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3" s="120">
        <f ca="1">IF(Stock[[#This Row],[NGÀY BÁN]]&gt;0,Stock[[#This Row],[NGÀY BÁN]]-Stock[[#This Row],[NGÀY MUA]]+1,IF(Stock[[#This Row],[NGÀY MUA]]=0,0,TODAY()-Stock[[#This Row],[NGÀY MUA]]+1))</f>
        <v>0</v>
      </c>
      <c r="AA403" s="121" t="str">
        <f>IFERROR(Stock[[#This Row],[CỔ TỨC TIỀN MẶT]]+Stock[[#This Row],[LÃI/(LỖ) TỪ BÁN CK
(auto-fill)]],"")</f>
        <v/>
      </c>
      <c r="AB4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3" s="90"/>
      <c r="AE403" s="146" t="str">
        <f>IF(Stock[[#This Row],[TRẠNG THÁI
(auto-fill)]]="NẮM GIỮ",Stock[[#This Row],[GIÁ THỊ TRƯỜNG]]-Stock[[#This Row],[GIÁ MUA]],"")</f>
        <v/>
      </c>
      <c r="AF403" s="151" t="str">
        <f>IFERROR(Stock[[#This Row],[TĂNG/
(GIẢM )]]/Stock[[#This Row],[GIÁ MUA]],"")</f>
        <v/>
      </c>
      <c r="AG403" s="128" t="str">
        <f>IF(Stock[[#This Row],[GIÁ THỊ TRƯỜNG]]&gt;0,Stock[[#This Row],[GIÁ THỊ TRƯỜNG]]*Stock[[#This Row],[SỐ LƯỢNG CÒN LẠI
(auto-fill)]],"")</f>
        <v/>
      </c>
    </row>
    <row r="404" spans="2:33">
      <c r="B404" s="111" t="str">
        <f>IF(AND(Stock[[#This Row],[SỐ LƯỢNG MUA]]&gt;0,Stock[[#This Row],[SỐ LƯỢNG CÒN LẠI
(auto-fill)]]=0),"BÁN",
IF(AND(Stock[[#This Row],[SỐ LƯỢNG MUA]]&gt;0,Stock[[#This Row],[SỐ LƯỢNG CÒN LẠI
(auto-fill)]]&gt;0),"NẮM GIỮ",""))</f>
        <v/>
      </c>
      <c r="C404" s="110">
        <f t="shared" si="6"/>
        <v>391</v>
      </c>
      <c r="D404" s="77"/>
      <c r="E404" s="78"/>
      <c r="F404" s="170"/>
      <c r="G404" s="83"/>
      <c r="H404" s="84"/>
      <c r="I404" s="114" t="str">
        <f>IF(Stock[[#This Row],[SỐ LƯỢNG MUA]]&gt;0,Stock[[#This Row],[GIÁ MUA]]*Stock[[#This Row],[SỐ LƯỢNG MUA]]*$D$11,"")</f>
        <v/>
      </c>
      <c r="J404" s="87"/>
      <c r="K404" s="88"/>
      <c r="L404" s="116" t="str">
        <f>IF(Stock[[#This Row],[SỐ LƯỢNG MUA]]&gt;0,Stock[[#This Row],[GIÁ MUA]]*(1+Stock[[#This Row],[% TĂNG KỲ VỌNG_1]]),"")</f>
        <v/>
      </c>
      <c r="M404" s="89"/>
      <c r="N404" s="116" t="str">
        <f>IF(Stock[[#This Row],[SỐ LƯỢNG MUA]]&gt;0,Stock[[#This Row],[GIÁ MUA]]*(1+Stock[[#This Row],[% TĂNG KỲ VỌNG_2]]),"")</f>
        <v/>
      </c>
      <c r="O404" s="89"/>
      <c r="P404" s="116" t="str">
        <f>IF(Stock[[#This Row],[SỐ LƯỢNG MUA]]&gt;0,Stock[[#This Row],[GIÁ MUA]]*(1+Stock[[#This Row],[% GIẢM ĐỂ CẮT LỖ]]),"")</f>
        <v/>
      </c>
      <c r="Q404" s="104"/>
      <c r="R404" s="117" t="str">
        <f>IF(Stock[[#This Row],[CỔ TỨC TIỀN MẶT]]&gt;0,Stock[[#This Row],[CỔ TỨC TIỀN MẶT]]/(Stock[[#This Row],[GIÁ MUA]]*Stock[[#This Row],[SỐ LƯỢNG MUA]]),"")</f>
        <v/>
      </c>
      <c r="S404" s="104"/>
      <c r="T404" s="77"/>
      <c r="U404" s="95"/>
      <c r="V404" s="96"/>
      <c r="W404" s="125" t="str">
        <f>IF(Stock[[#This Row],[SỐ LƯỢNG BÁN]]&gt;0,Stock[[#This Row],[GIÁ BÁN]]*Stock[[#This Row],[SỐ LƯỢNG BÁN]]*$D$11+Stock[[#This Row],[GIÁ BÁN]]*Stock[[#This Row],[SỐ LƯỢNG BÁN]]*$D$12,"")</f>
        <v/>
      </c>
      <c r="X404" s="126">
        <f>Stock[[#This Row],[SỐ LƯỢNG MUA]]+Stock[[#This Row],[CỔ TỨC BẰNG CỔ PHIẾU]]-Stock[[#This Row],[SỐ LƯỢNG BÁN]]</f>
        <v>0</v>
      </c>
      <c r="Y4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4" s="120">
        <f ca="1">IF(Stock[[#This Row],[NGÀY BÁN]]&gt;0,Stock[[#This Row],[NGÀY BÁN]]-Stock[[#This Row],[NGÀY MUA]]+1,IF(Stock[[#This Row],[NGÀY MUA]]=0,0,TODAY()-Stock[[#This Row],[NGÀY MUA]]+1))</f>
        <v>0</v>
      </c>
      <c r="AA404" s="121" t="str">
        <f>IFERROR(Stock[[#This Row],[CỔ TỨC TIỀN MẶT]]+Stock[[#This Row],[LÃI/(LỖ) TỪ BÁN CK
(auto-fill)]],"")</f>
        <v/>
      </c>
      <c r="AB4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4" s="90"/>
      <c r="AE404" s="146" t="str">
        <f>IF(Stock[[#This Row],[TRẠNG THÁI
(auto-fill)]]="NẮM GIỮ",Stock[[#This Row],[GIÁ THỊ TRƯỜNG]]-Stock[[#This Row],[GIÁ MUA]],"")</f>
        <v/>
      </c>
      <c r="AF404" s="151" t="str">
        <f>IFERROR(Stock[[#This Row],[TĂNG/
(GIẢM )]]/Stock[[#This Row],[GIÁ MUA]],"")</f>
        <v/>
      </c>
      <c r="AG404" s="128" t="str">
        <f>IF(Stock[[#This Row],[GIÁ THỊ TRƯỜNG]]&gt;0,Stock[[#This Row],[GIÁ THỊ TRƯỜNG]]*Stock[[#This Row],[SỐ LƯỢNG CÒN LẠI
(auto-fill)]],"")</f>
        <v/>
      </c>
    </row>
    <row r="405" spans="2:33">
      <c r="B405" s="111" t="str">
        <f>IF(AND(Stock[[#This Row],[SỐ LƯỢNG MUA]]&gt;0,Stock[[#This Row],[SỐ LƯỢNG CÒN LẠI
(auto-fill)]]=0),"BÁN",
IF(AND(Stock[[#This Row],[SỐ LƯỢNG MUA]]&gt;0,Stock[[#This Row],[SỐ LƯỢNG CÒN LẠI
(auto-fill)]]&gt;0),"NẮM GIỮ",""))</f>
        <v/>
      </c>
      <c r="C405" s="110">
        <f t="shared" si="6"/>
        <v>392</v>
      </c>
      <c r="D405" s="77"/>
      <c r="E405" s="78"/>
      <c r="F405" s="170"/>
      <c r="G405" s="83"/>
      <c r="H405" s="84"/>
      <c r="I405" s="114" t="str">
        <f>IF(Stock[[#This Row],[SỐ LƯỢNG MUA]]&gt;0,Stock[[#This Row],[GIÁ MUA]]*Stock[[#This Row],[SỐ LƯỢNG MUA]]*$D$11,"")</f>
        <v/>
      </c>
      <c r="J405" s="87"/>
      <c r="K405" s="88"/>
      <c r="L405" s="116" t="str">
        <f>IF(Stock[[#This Row],[SỐ LƯỢNG MUA]]&gt;0,Stock[[#This Row],[GIÁ MUA]]*(1+Stock[[#This Row],[% TĂNG KỲ VỌNG_1]]),"")</f>
        <v/>
      </c>
      <c r="M405" s="89"/>
      <c r="N405" s="116" t="str">
        <f>IF(Stock[[#This Row],[SỐ LƯỢNG MUA]]&gt;0,Stock[[#This Row],[GIÁ MUA]]*(1+Stock[[#This Row],[% TĂNG KỲ VỌNG_2]]),"")</f>
        <v/>
      </c>
      <c r="O405" s="89"/>
      <c r="P405" s="116" t="str">
        <f>IF(Stock[[#This Row],[SỐ LƯỢNG MUA]]&gt;0,Stock[[#This Row],[GIÁ MUA]]*(1+Stock[[#This Row],[% GIẢM ĐỂ CẮT LỖ]]),"")</f>
        <v/>
      </c>
      <c r="Q405" s="104"/>
      <c r="R405" s="117" t="str">
        <f>IF(Stock[[#This Row],[CỔ TỨC TIỀN MẶT]]&gt;0,Stock[[#This Row],[CỔ TỨC TIỀN MẶT]]/(Stock[[#This Row],[GIÁ MUA]]*Stock[[#This Row],[SỐ LƯỢNG MUA]]),"")</f>
        <v/>
      </c>
      <c r="S405" s="104"/>
      <c r="T405" s="77"/>
      <c r="U405" s="95"/>
      <c r="V405" s="96"/>
      <c r="W405" s="125" t="str">
        <f>IF(Stock[[#This Row],[SỐ LƯỢNG BÁN]]&gt;0,Stock[[#This Row],[GIÁ BÁN]]*Stock[[#This Row],[SỐ LƯỢNG BÁN]]*$D$11+Stock[[#This Row],[GIÁ BÁN]]*Stock[[#This Row],[SỐ LƯỢNG BÁN]]*$D$12,"")</f>
        <v/>
      </c>
      <c r="X405" s="126">
        <f>Stock[[#This Row],[SỐ LƯỢNG MUA]]+Stock[[#This Row],[CỔ TỨC BẰNG CỔ PHIẾU]]-Stock[[#This Row],[SỐ LƯỢNG BÁN]]</f>
        <v>0</v>
      </c>
      <c r="Y4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5" s="120">
        <f ca="1">IF(Stock[[#This Row],[NGÀY BÁN]]&gt;0,Stock[[#This Row],[NGÀY BÁN]]-Stock[[#This Row],[NGÀY MUA]]+1,IF(Stock[[#This Row],[NGÀY MUA]]=0,0,TODAY()-Stock[[#This Row],[NGÀY MUA]]+1))</f>
        <v>0</v>
      </c>
      <c r="AA405" s="121" t="str">
        <f>IFERROR(Stock[[#This Row],[CỔ TỨC TIỀN MẶT]]+Stock[[#This Row],[LÃI/(LỖ) TỪ BÁN CK
(auto-fill)]],"")</f>
        <v/>
      </c>
      <c r="AB4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5" s="90"/>
      <c r="AE405" s="146" t="str">
        <f>IF(Stock[[#This Row],[TRẠNG THÁI
(auto-fill)]]="NẮM GIỮ",Stock[[#This Row],[GIÁ THỊ TRƯỜNG]]-Stock[[#This Row],[GIÁ MUA]],"")</f>
        <v/>
      </c>
      <c r="AF405" s="151" t="str">
        <f>IFERROR(Stock[[#This Row],[TĂNG/
(GIẢM )]]/Stock[[#This Row],[GIÁ MUA]],"")</f>
        <v/>
      </c>
      <c r="AG405" s="128" t="str">
        <f>IF(Stock[[#This Row],[GIÁ THỊ TRƯỜNG]]&gt;0,Stock[[#This Row],[GIÁ THỊ TRƯỜNG]]*Stock[[#This Row],[SỐ LƯỢNG CÒN LẠI
(auto-fill)]],"")</f>
        <v/>
      </c>
    </row>
    <row r="406" spans="2:33">
      <c r="B406" s="111" t="str">
        <f>IF(AND(Stock[[#This Row],[SỐ LƯỢNG MUA]]&gt;0,Stock[[#This Row],[SỐ LƯỢNG CÒN LẠI
(auto-fill)]]=0),"BÁN",
IF(AND(Stock[[#This Row],[SỐ LƯỢNG MUA]]&gt;0,Stock[[#This Row],[SỐ LƯỢNG CÒN LẠI
(auto-fill)]]&gt;0),"NẮM GIỮ",""))</f>
        <v/>
      </c>
      <c r="C406" s="110">
        <f t="shared" si="6"/>
        <v>393</v>
      </c>
      <c r="D406" s="77"/>
      <c r="E406" s="78"/>
      <c r="F406" s="170"/>
      <c r="G406" s="83"/>
      <c r="H406" s="84"/>
      <c r="I406" s="114" t="str">
        <f>IF(Stock[[#This Row],[SỐ LƯỢNG MUA]]&gt;0,Stock[[#This Row],[GIÁ MUA]]*Stock[[#This Row],[SỐ LƯỢNG MUA]]*$D$11,"")</f>
        <v/>
      </c>
      <c r="J406" s="87"/>
      <c r="K406" s="88"/>
      <c r="L406" s="116" t="str">
        <f>IF(Stock[[#This Row],[SỐ LƯỢNG MUA]]&gt;0,Stock[[#This Row],[GIÁ MUA]]*(1+Stock[[#This Row],[% TĂNG KỲ VỌNG_1]]),"")</f>
        <v/>
      </c>
      <c r="M406" s="89"/>
      <c r="N406" s="116" t="str">
        <f>IF(Stock[[#This Row],[SỐ LƯỢNG MUA]]&gt;0,Stock[[#This Row],[GIÁ MUA]]*(1+Stock[[#This Row],[% TĂNG KỲ VỌNG_2]]),"")</f>
        <v/>
      </c>
      <c r="O406" s="89"/>
      <c r="P406" s="116" t="str">
        <f>IF(Stock[[#This Row],[SỐ LƯỢNG MUA]]&gt;0,Stock[[#This Row],[GIÁ MUA]]*(1+Stock[[#This Row],[% GIẢM ĐỂ CẮT LỖ]]),"")</f>
        <v/>
      </c>
      <c r="Q406" s="104"/>
      <c r="R406" s="117" t="str">
        <f>IF(Stock[[#This Row],[CỔ TỨC TIỀN MẶT]]&gt;0,Stock[[#This Row],[CỔ TỨC TIỀN MẶT]]/(Stock[[#This Row],[GIÁ MUA]]*Stock[[#This Row],[SỐ LƯỢNG MUA]]),"")</f>
        <v/>
      </c>
      <c r="S406" s="104"/>
      <c r="T406" s="77"/>
      <c r="U406" s="95"/>
      <c r="V406" s="96"/>
      <c r="W406" s="125" t="str">
        <f>IF(Stock[[#This Row],[SỐ LƯỢNG BÁN]]&gt;0,Stock[[#This Row],[GIÁ BÁN]]*Stock[[#This Row],[SỐ LƯỢNG BÁN]]*$D$11+Stock[[#This Row],[GIÁ BÁN]]*Stock[[#This Row],[SỐ LƯỢNG BÁN]]*$D$12,"")</f>
        <v/>
      </c>
      <c r="X406" s="126">
        <f>Stock[[#This Row],[SỐ LƯỢNG MUA]]+Stock[[#This Row],[CỔ TỨC BẰNG CỔ PHIẾU]]-Stock[[#This Row],[SỐ LƯỢNG BÁN]]</f>
        <v>0</v>
      </c>
      <c r="Y4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6" s="120">
        <f ca="1">IF(Stock[[#This Row],[NGÀY BÁN]]&gt;0,Stock[[#This Row],[NGÀY BÁN]]-Stock[[#This Row],[NGÀY MUA]]+1,IF(Stock[[#This Row],[NGÀY MUA]]=0,0,TODAY()-Stock[[#This Row],[NGÀY MUA]]+1))</f>
        <v>0</v>
      </c>
      <c r="AA406" s="121" t="str">
        <f>IFERROR(Stock[[#This Row],[CỔ TỨC TIỀN MẶT]]+Stock[[#This Row],[LÃI/(LỖ) TỪ BÁN CK
(auto-fill)]],"")</f>
        <v/>
      </c>
      <c r="AB4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6" s="90"/>
      <c r="AE406" s="146" t="str">
        <f>IF(Stock[[#This Row],[TRẠNG THÁI
(auto-fill)]]="NẮM GIỮ",Stock[[#This Row],[GIÁ THỊ TRƯỜNG]]-Stock[[#This Row],[GIÁ MUA]],"")</f>
        <v/>
      </c>
      <c r="AF406" s="151" t="str">
        <f>IFERROR(Stock[[#This Row],[TĂNG/
(GIẢM )]]/Stock[[#This Row],[GIÁ MUA]],"")</f>
        <v/>
      </c>
      <c r="AG406" s="128" t="str">
        <f>IF(Stock[[#This Row],[GIÁ THỊ TRƯỜNG]]&gt;0,Stock[[#This Row],[GIÁ THỊ TRƯỜNG]]*Stock[[#This Row],[SỐ LƯỢNG CÒN LẠI
(auto-fill)]],"")</f>
        <v/>
      </c>
    </row>
    <row r="407" spans="2:33">
      <c r="B407" s="111" t="str">
        <f>IF(AND(Stock[[#This Row],[SỐ LƯỢNG MUA]]&gt;0,Stock[[#This Row],[SỐ LƯỢNG CÒN LẠI
(auto-fill)]]=0),"BÁN",
IF(AND(Stock[[#This Row],[SỐ LƯỢNG MUA]]&gt;0,Stock[[#This Row],[SỐ LƯỢNG CÒN LẠI
(auto-fill)]]&gt;0),"NẮM GIỮ",""))</f>
        <v/>
      </c>
      <c r="C407" s="110">
        <f t="shared" si="6"/>
        <v>394</v>
      </c>
      <c r="D407" s="77"/>
      <c r="E407" s="78"/>
      <c r="F407" s="170"/>
      <c r="G407" s="83"/>
      <c r="H407" s="84"/>
      <c r="I407" s="114" t="str">
        <f>IF(Stock[[#This Row],[SỐ LƯỢNG MUA]]&gt;0,Stock[[#This Row],[GIÁ MUA]]*Stock[[#This Row],[SỐ LƯỢNG MUA]]*$D$11,"")</f>
        <v/>
      </c>
      <c r="J407" s="87"/>
      <c r="K407" s="88"/>
      <c r="L407" s="116" t="str">
        <f>IF(Stock[[#This Row],[SỐ LƯỢNG MUA]]&gt;0,Stock[[#This Row],[GIÁ MUA]]*(1+Stock[[#This Row],[% TĂNG KỲ VỌNG_1]]),"")</f>
        <v/>
      </c>
      <c r="M407" s="89"/>
      <c r="N407" s="116" t="str">
        <f>IF(Stock[[#This Row],[SỐ LƯỢNG MUA]]&gt;0,Stock[[#This Row],[GIÁ MUA]]*(1+Stock[[#This Row],[% TĂNG KỲ VỌNG_2]]),"")</f>
        <v/>
      </c>
      <c r="O407" s="89"/>
      <c r="P407" s="116" t="str">
        <f>IF(Stock[[#This Row],[SỐ LƯỢNG MUA]]&gt;0,Stock[[#This Row],[GIÁ MUA]]*(1+Stock[[#This Row],[% GIẢM ĐỂ CẮT LỖ]]),"")</f>
        <v/>
      </c>
      <c r="Q407" s="104"/>
      <c r="R407" s="117" t="str">
        <f>IF(Stock[[#This Row],[CỔ TỨC TIỀN MẶT]]&gt;0,Stock[[#This Row],[CỔ TỨC TIỀN MẶT]]/(Stock[[#This Row],[GIÁ MUA]]*Stock[[#This Row],[SỐ LƯỢNG MUA]]),"")</f>
        <v/>
      </c>
      <c r="S407" s="104"/>
      <c r="T407" s="77"/>
      <c r="U407" s="95"/>
      <c r="V407" s="96"/>
      <c r="W407" s="125" t="str">
        <f>IF(Stock[[#This Row],[SỐ LƯỢNG BÁN]]&gt;0,Stock[[#This Row],[GIÁ BÁN]]*Stock[[#This Row],[SỐ LƯỢNG BÁN]]*$D$11+Stock[[#This Row],[GIÁ BÁN]]*Stock[[#This Row],[SỐ LƯỢNG BÁN]]*$D$12,"")</f>
        <v/>
      </c>
      <c r="X407" s="126">
        <f>Stock[[#This Row],[SỐ LƯỢNG MUA]]+Stock[[#This Row],[CỔ TỨC BẰNG CỔ PHIẾU]]-Stock[[#This Row],[SỐ LƯỢNG BÁN]]</f>
        <v>0</v>
      </c>
      <c r="Y4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7" s="120">
        <f ca="1">IF(Stock[[#This Row],[NGÀY BÁN]]&gt;0,Stock[[#This Row],[NGÀY BÁN]]-Stock[[#This Row],[NGÀY MUA]]+1,IF(Stock[[#This Row],[NGÀY MUA]]=0,0,TODAY()-Stock[[#This Row],[NGÀY MUA]]+1))</f>
        <v>0</v>
      </c>
      <c r="AA407" s="121" t="str">
        <f>IFERROR(Stock[[#This Row],[CỔ TỨC TIỀN MẶT]]+Stock[[#This Row],[LÃI/(LỖ) TỪ BÁN CK
(auto-fill)]],"")</f>
        <v/>
      </c>
      <c r="AB4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7" s="90"/>
      <c r="AE407" s="146" t="str">
        <f>IF(Stock[[#This Row],[TRẠNG THÁI
(auto-fill)]]="NẮM GIỮ",Stock[[#This Row],[GIÁ THỊ TRƯỜNG]]-Stock[[#This Row],[GIÁ MUA]],"")</f>
        <v/>
      </c>
      <c r="AF407" s="151" t="str">
        <f>IFERROR(Stock[[#This Row],[TĂNG/
(GIẢM )]]/Stock[[#This Row],[GIÁ MUA]],"")</f>
        <v/>
      </c>
      <c r="AG407" s="128" t="str">
        <f>IF(Stock[[#This Row],[GIÁ THỊ TRƯỜNG]]&gt;0,Stock[[#This Row],[GIÁ THỊ TRƯỜNG]]*Stock[[#This Row],[SỐ LƯỢNG CÒN LẠI
(auto-fill)]],"")</f>
        <v/>
      </c>
    </row>
    <row r="408" spans="2:33">
      <c r="B408" s="111" t="str">
        <f>IF(AND(Stock[[#This Row],[SỐ LƯỢNG MUA]]&gt;0,Stock[[#This Row],[SỐ LƯỢNG CÒN LẠI
(auto-fill)]]=0),"BÁN",
IF(AND(Stock[[#This Row],[SỐ LƯỢNG MUA]]&gt;0,Stock[[#This Row],[SỐ LƯỢNG CÒN LẠI
(auto-fill)]]&gt;0),"NẮM GIỮ",""))</f>
        <v/>
      </c>
      <c r="C408" s="110">
        <f t="shared" si="6"/>
        <v>395</v>
      </c>
      <c r="D408" s="77"/>
      <c r="E408" s="78"/>
      <c r="F408" s="170"/>
      <c r="G408" s="83"/>
      <c r="H408" s="84"/>
      <c r="I408" s="114" t="str">
        <f>IF(Stock[[#This Row],[SỐ LƯỢNG MUA]]&gt;0,Stock[[#This Row],[GIÁ MUA]]*Stock[[#This Row],[SỐ LƯỢNG MUA]]*$D$11,"")</f>
        <v/>
      </c>
      <c r="J408" s="87"/>
      <c r="K408" s="88"/>
      <c r="L408" s="116" t="str">
        <f>IF(Stock[[#This Row],[SỐ LƯỢNG MUA]]&gt;0,Stock[[#This Row],[GIÁ MUA]]*(1+Stock[[#This Row],[% TĂNG KỲ VỌNG_1]]),"")</f>
        <v/>
      </c>
      <c r="M408" s="89"/>
      <c r="N408" s="116" t="str">
        <f>IF(Stock[[#This Row],[SỐ LƯỢNG MUA]]&gt;0,Stock[[#This Row],[GIÁ MUA]]*(1+Stock[[#This Row],[% TĂNG KỲ VỌNG_2]]),"")</f>
        <v/>
      </c>
      <c r="O408" s="89"/>
      <c r="P408" s="116" t="str">
        <f>IF(Stock[[#This Row],[SỐ LƯỢNG MUA]]&gt;0,Stock[[#This Row],[GIÁ MUA]]*(1+Stock[[#This Row],[% GIẢM ĐỂ CẮT LỖ]]),"")</f>
        <v/>
      </c>
      <c r="Q408" s="104"/>
      <c r="R408" s="117" t="str">
        <f>IF(Stock[[#This Row],[CỔ TỨC TIỀN MẶT]]&gt;0,Stock[[#This Row],[CỔ TỨC TIỀN MẶT]]/(Stock[[#This Row],[GIÁ MUA]]*Stock[[#This Row],[SỐ LƯỢNG MUA]]),"")</f>
        <v/>
      </c>
      <c r="S408" s="104"/>
      <c r="T408" s="77"/>
      <c r="U408" s="95"/>
      <c r="V408" s="96"/>
      <c r="W408" s="125" t="str">
        <f>IF(Stock[[#This Row],[SỐ LƯỢNG BÁN]]&gt;0,Stock[[#This Row],[GIÁ BÁN]]*Stock[[#This Row],[SỐ LƯỢNG BÁN]]*$D$11+Stock[[#This Row],[GIÁ BÁN]]*Stock[[#This Row],[SỐ LƯỢNG BÁN]]*$D$12,"")</f>
        <v/>
      </c>
      <c r="X408" s="126">
        <f>Stock[[#This Row],[SỐ LƯỢNG MUA]]+Stock[[#This Row],[CỔ TỨC BẰNG CỔ PHIẾU]]-Stock[[#This Row],[SỐ LƯỢNG BÁN]]</f>
        <v>0</v>
      </c>
      <c r="Y4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8" s="120">
        <f ca="1">IF(Stock[[#This Row],[NGÀY BÁN]]&gt;0,Stock[[#This Row],[NGÀY BÁN]]-Stock[[#This Row],[NGÀY MUA]]+1,IF(Stock[[#This Row],[NGÀY MUA]]=0,0,TODAY()-Stock[[#This Row],[NGÀY MUA]]+1))</f>
        <v>0</v>
      </c>
      <c r="AA408" s="121" t="str">
        <f>IFERROR(Stock[[#This Row],[CỔ TỨC TIỀN MẶT]]+Stock[[#This Row],[LÃI/(LỖ) TỪ BÁN CK
(auto-fill)]],"")</f>
        <v/>
      </c>
      <c r="AB4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8" s="90"/>
      <c r="AE408" s="146" t="str">
        <f>IF(Stock[[#This Row],[TRẠNG THÁI
(auto-fill)]]="NẮM GIỮ",Stock[[#This Row],[GIÁ THỊ TRƯỜNG]]-Stock[[#This Row],[GIÁ MUA]],"")</f>
        <v/>
      </c>
      <c r="AF408" s="151" t="str">
        <f>IFERROR(Stock[[#This Row],[TĂNG/
(GIẢM )]]/Stock[[#This Row],[GIÁ MUA]],"")</f>
        <v/>
      </c>
      <c r="AG408" s="128" t="str">
        <f>IF(Stock[[#This Row],[GIÁ THỊ TRƯỜNG]]&gt;0,Stock[[#This Row],[GIÁ THỊ TRƯỜNG]]*Stock[[#This Row],[SỐ LƯỢNG CÒN LẠI
(auto-fill)]],"")</f>
        <v/>
      </c>
    </row>
    <row r="409" spans="2:33">
      <c r="B409" s="111" t="str">
        <f>IF(AND(Stock[[#This Row],[SỐ LƯỢNG MUA]]&gt;0,Stock[[#This Row],[SỐ LƯỢNG CÒN LẠI
(auto-fill)]]=0),"BÁN",
IF(AND(Stock[[#This Row],[SỐ LƯỢNG MUA]]&gt;0,Stock[[#This Row],[SỐ LƯỢNG CÒN LẠI
(auto-fill)]]&gt;0),"NẮM GIỮ",""))</f>
        <v/>
      </c>
      <c r="C409" s="110">
        <f t="shared" si="6"/>
        <v>396</v>
      </c>
      <c r="D409" s="77"/>
      <c r="E409" s="78"/>
      <c r="F409" s="170"/>
      <c r="G409" s="83"/>
      <c r="H409" s="84"/>
      <c r="I409" s="114" t="str">
        <f>IF(Stock[[#This Row],[SỐ LƯỢNG MUA]]&gt;0,Stock[[#This Row],[GIÁ MUA]]*Stock[[#This Row],[SỐ LƯỢNG MUA]]*$D$11,"")</f>
        <v/>
      </c>
      <c r="J409" s="87"/>
      <c r="K409" s="88"/>
      <c r="L409" s="116" t="str">
        <f>IF(Stock[[#This Row],[SỐ LƯỢNG MUA]]&gt;0,Stock[[#This Row],[GIÁ MUA]]*(1+Stock[[#This Row],[% TĂNG KỲ VỌNG_1]]),"")</f>
        <v/>
      </c>
      <c r="M409" s="89"/>
      <c r="N409" s="116" t="str">
        <f>IF(Stock[[#This Row],[SỐ LƯỢNG MUA]]&gt;0,Stock[[#This Row],[GIÁ MUA]]*(1+Stock[[#This Row],[% TĂNG KỲ VỌNG_2]]),"")</f>
        <v/>
      </c>
      <c r="O409" s="89"/>
      <c r="P409" s="116" t="str">
        <f>IF(Stock[[#This Row],[SỐ LƯỢNG MUA]]&gt;0,Stock[[#This Row],[GIÁ MUA]]*(1+Stock[[#This Row],[% GIẢM ĐỂ CẮT LỖ]]),"")</f>
        <v/>
      </c>
      <c r="Q409" s="104"/>
      <c r="R409" s="117" t="str">
        <f>IF(Stock[[#This Row],[CỔ TỨC TIỀN MẶT]]&gt;0,Stock[[#This Row],[CỔ TỨC TIỀN MẶT]]/(Stock[[#This Row],[GIÁ MUA]]*Stock[[#This Row],[SỐ LƯỢNG MUA]]),"")</f>
        <v/>
      </c>
      <c r="S409" s="104"/>
      <c r="T409" s="77"/>
      <c r="U409" s="95"/>
      <c r="V409" s="96"/>
      <c r="W409" s="125" t="str">
        <f>IF(Stock[[#This Row],[SỐ LƯỢNG BÁN]]&gt;0,Stock[[#This Row],[GIÁ BÁN]]*Stock[[#This Row],[SỐ LƯỢNG BÁN]]*$D$11+Stock[[#This Row],[GIÁ BÁN]]*Stock[[#This Row],[SỐ LƯỢNG BÁN]]*$D$12,"")</f>
        <v/>
      </c>
      <c r="X409" s="126">
        <f>Stock[[#This Row],[SỐ LƯỢNG MUA]]+Stock[[#This Row],[CỔ TỨC BẰNG CỔ PHIẾU]]-Stock[[#This Row],[SỐ LƯỢNG BÁN]]</f>
        <v>0</v>
      </c>
      <c r="Y4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9" s="120">
        <f ca="1">IF(Stock[[#This Row],[NGÀY BÁN]]&gt;0,Stock[[#This Row],[NGÀY BÁN]]-Stock[[#This Row],[NGÀY MUA]]+1,IF(Stock[[#This Row],[NGÀY MUA]]=0,0,TODAY()-Stock[[#This Row],[NGÀY MUA]]+1))</f>
        <v>0</v>
      </c>
      <c r="AA409" s="121" t="str">
        <f>IFERROR(Stock[[#This Row],[CỔ TỨC TIỀN MẶT]]+Stock[[#This Row],[LÃI/(LỖ) TỪ BÁN CK
(auto-fill)]],"")</f>
        <v/>
      </c>
      <c r="AB4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9" s="90"/>
      <c r="AE409" s="146" t="str">
        <f>IF(Stock[[#This Row],[TRẠNG THÁI
(auto-fill)]]="NẮM GIỮ",Stock[[#This Row],[GIÁ THỊ TRƯỜNG]]-Stock[[#This Row],[GIÁ MUA]],"")</f>
        <v/>
      </c>
      <c r="AF409" s="151" t="str">
        <f>IFERROR(Stock[[#This Row],[TĂNG/
(GIẢM )]]/Stock[[#This Row],[GIÁ MUA]],"")</f>
        <v/>
      </c>
      <c r="AG409" s="128" t="str">
        <f>IF(Stock[[#This Row],[GIÁ THỊ TRƯỜNG]]&gt;0,Stock[[#This Row],[GIÁ THỊ TRƯỜNG]]*Stock[[#This Row],[SỐ LƯỢNG CÒN LẠI
(auto-fill)]],"")</f>
        <v/>
      </c>
    </row>
    <row r="410" spans="2:33">
      <c r="B410" s="111" t="str">
        <f>IF(AND(Stock[[#This Row],[SỐ LƯỢNG MUA]]&gt;0,Stock[[#This Row],[SỐ LƯỢNG CÒN LẠI
(auto-fill)]]=0),"BÁN",
IF(AND(Stock[[#This Row],[SỐ LƯỢNG MUA]]&gt;0,Stock[[#This Row],[SỐ LƯỢNG CÒN LẠI
(auto-fill)]]&gt;0),"NẮM GIỮ",""))</f>
        <v/>
      </c>
      <c r="C410" s="110">
        <f t="shared" si="6"/>
        <v>397</v>
      </c>
      <c r="D410" s="77"/>
      <c r="E410" s="78"/>
      <c r="F410" s="170"/>
      <c r="G410" s="83"/>
      <c r="H410" s="84"/>
      <c r="I410" s="114" t="str">
        <f>IF(Stock[[#This Row],[SỐ LƯỢNG MUA]]&gt;0,Stock[[#This Row],[GIÁ MUA]]*Stock[[#This Row],[SỐ LƯỢNG MUA]]*$D$11,"")</f>
        <v/>
      </c>
      <c r="J410" s="87"/>
      <c r="K410" s="88"/>
      <c r="L410" s="116" t="str">
        <f>IF(Stock[[#This Row],[SỐ LƯỢNG MUA]]&gt;0,Stock[[#This Row],[GIÁ MUA]]*(1+Stock[[#This Row],[% TĂNG KỲ VỌNG_1]]),"")</f>
        <v/>
      </c>
      <c r="M410" s="89"/>
      <c r="N410" s="116" t="str">
        <f>IF(Stock[[#This Row],[SỐ LƯỢNG MUA]]&gt;0,Stock[[#This Row],[GIÁ MUA]]*(1+Stock[[#This Row],[% TĂNG KỲ VỌNG_2]]),"")</f>
        <v/>
      </c>
      <c r="O410" s="89"/>
      <c r="P410" s="116" t="str">
        <f>IF(Stock[[#This Row],[SỐ LƯỢNG MUA]]&gt;0,Stock[[#This Row],[GIÁ MUA]]*(1+Stock[[#This Row],[% GIẢM ĐỂ CẮT LỖ]]),"")</f>
        <v/>
      </c>
      <c r="Q410" s="104"/>
      <c r="R410" s="117" t="str">
        <f>IF(Stock[[#This Row],[CỔ TỨC TIỀN MẶT]]&gt;0,Stock[[#This Row],[CỔ TỨC TIỀN MẶT]]/(Stock[[#This Row],[GIÁ MUA]]*Stock[[#This Row],[SỐ LƯỢNG MUA]]),"")</f>
        <v/>
      </c>
      <c r="S410" s="104"/>
      <c r="T410" s="77"/>
      <c r="U410" s="95"/>
      <c r="V410" s="96"/>
      <c r="W410" s="125" t="str">
        <f>IF(Stock[[#This Row],[SỐ LƯỢNG BÁN]]&gt;0,Stock[[#This Row],[GIÁ BÁN]]*Stock[[#This Row],[SỐ LƯỢNG BÁN]]*$D$11+Stock[[#This Row],[GIÁ BÁN]]*Stock[[#This Row],[SỐ LƯỢNG BÁN]]*$D$12,"")</f>
        <v/>
      </c>
      <c r="X410" s="126">
        <f>Stock[[#This Row],[SỐ LƯỢNG MUA]]+Stock[[#This Row],[CỔ TỨC BẰNG CỔ PHIẾU]]-Stock[[#This Row],[SỐ LƯỢNG BÁN]]</f>
        <v>0</v>
      </c>
      <c r="Y4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0" s="120">
        <f ca="1">IF(Stock[[#This Row],[NGÀY BÁN]]&gt;0,Stock[[#This Row],[NGÀY BÁN]]-Stock[[#This Row],[NGÀY MUA]]+1,IF(Stock[[#This Row],[NGÀY MUA]]=0,0,TODAY()-Stock[[#This Row],[NGÀY MUA]]+1))</f>
        <v>0</v>
      </c>
      <c r="AA410" s="121" t="str">
        <f>IFERROR(Stock[[#This Row],[CỔ TỨC TIỀN MẶT]]+Stock[[#This Row],[LÃI/(LỖ) TỪ BÁN CK
(auto-fill)]],"")</f>
        <v/>
      </c>
      <c r="AB4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0" s="90"/>
      <c r="AE410" s="146" t="str">
        <f>IF(Stock[[#This Row],[TRẠNG THÁI
(auto-fill)]]="NẮM GIỮ",Stock[[#This Row],[GIÁ THỊ TRƯỜNG]]-Stock[[#This Row],[GIÁ MUA]],"")</f>
        <v/>
      </c>
      <c r="AF410" s="151" t="str">
        <f>IFERROR(Stock[[#This Row],[TĂNG/
(GIẢM )]]/Stock[[#This Row],[GIÁ MUA]],"")</f>
        <v/>
      </c>
      <c r="AG410" s="128" t="str">
        <f>IF(Stock[[#This Row],[GIÁ THỊ TRƯỜNG]]&gt;0,Stock[[#This Row],[GIÁ THỊ TRƯỜNG]]*Stock[[#This Row],[SỐ LƯỢNG CÒN LẠI
(auto-fill)]],"")</f>
        <v/>
      </c>
    </row>
    <row r="411" spans="2:33">
      <c r="B411" s="111" t="str">
        <f>IF(AND(Stock[[#This Row],[SỐ LƯỢNG MUA]]&gt;0,Stock[[#This Row],[SỐ LƯỢNG CÒN LẠI
(auto-fill)]]=0),"BÁN",
IF(AND(Stock[[#This Row],[SỐ LƯỢNG MUA]]&gt;0,Stock[[#This Row],[SỐ LƯỢNG CÒN LẠI
(auto-fill)]]&gt;0),"NẮM GIỮ",""))</f>
        <v/>
      </c>
      <c r="C411" s="110">
        <f t="shared" si="6"/>
        <v>398</v>
      </c>
      <c r="D411" s="77"/>
      <c r="E411" s="78"/>
      <c r="F411" s="170"/>
      <c r="G411" s="83"/>
      <c r="H411" s="84"/>
      <c r="I411" s="114" t="str">
        <f>IF(Stock[[#This Row],[SỐ LƯỢNG MUA]]&gt;0,Stock[[#This Row],[GIÁ MUA]]*Stock[[#This Row],[SỐ LƯỢNG MUA]]*$D$11,"")</f>
        <v/>
      </c>
      <c r="J411" s="87"/>
      <c r="K411" s="88"/>
      <c r="L411" s="116" t="str">
        <f>IF(Stock[[#This Row],[SỐ LƯỢNG MUA]]&gt;0,Stock[[#This Row],[GIÁ MUA]]*(1+Stock[[#This Row],[% TĂNG KỲ VỌNG_1]]),"")</f>
        <v/>
      </c>
      <c r="M411" s="89"/>
      <c r="N411" s="116" t="str">
        <f>IF(Stock[[#This Row],[SỐ LƯỢNG MUA]]&gt;0,Stock[[#This Row],[GIÁ MUA]]*(1+Stock[[#This Row],[% TĂNG KỲ VỌNG_2]]),"")</f>
        <v/>
      </c>
      <c r="O411" s="89"/>
      <c r="P411" s="116" t="str">
        <f>IF(Stock[[#This Row],[SỐ LƯỢNG MUA]]&gt;0,Stock[[#This Row],[GIÁ MUA]]*(1+Stock[[#This Row],[% GIẢM ĐỂ CẮT LỖ]]),"")</f>
        <v/>
      </c>
      <c r="Q411" s="104"/>
      <c r="R411" s="117" t="str">
        <f>IF(Stock[[#This Row],[CỔ TỨC TIỀN MẶT]]&gt;0,Stock[[#This Row],[CỔ TỨC TIỀN MẶT]]/(Stock[[#This Row],[GIÁ MUA]]*Stock[[#This Row],[SỐ LƯỢNG MUA]]),"")</f>
        <v/>
      </c>
      <c r="S411" s="104"/>
      <c r="T411" s="77"/>
      <c r="U411" s="95"/>
      <c r="V411" s="96"/>
      <c r="W411" s="125" t="str">
        <f>IF(Stock[[#This Row],[SỐ LƯỢNG BÁN]]&gt;0,Stock[[#This Row],[GIÁ BÁN]]*Stock[[#This Row],[SỐ LƯỢNG BÁN]]*$D$11+Stock[[#This Row],[GIÁ BÁN]]*Stock[[#This Row],[SỐ LƯỢNG BÁN]]*$D$12,"")</f>
        <v/>
      </c>
      <c r="X411" s="126">
        <f>Stock[[#This Row],[SỐ LƯỢNG MUA]]+Stock[[#This Row],[CỔ TỨC BẰNG CỔ PHIẾU]]-Stock[[#This Row],[SỐ LƯỢNG BÁN]]</f>
        <v>0</v>
      </c>
      <c r="Y4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1" s="120">
        <f ca="1">IF(Stock[[#This Row],[NGÀY BÁN]]&gt;0,Stock[[#This Row],[NGÀY BÁN]]-Stock[[#This Row],[NGÀY MUA]]+1,IF(Stock[[#This Row],[NGÀY MUA]]=0,0,TODAY()-Stock[[#This Row],[NGÀY MUA]]+1))</f>
        <v>0</v>
      </c>
      <c r="AA411" s="121" t="str">
        <f>IFERROR(Stock[[#This Row],[CỔ TỨC TIỀN MẶT]]+Stock[[#This Row],[LÃI/(LỖ) TỪ BÁN CK
(auto-fill)]],"")</f>
        <v/>
      </c>
      <c r="AB4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1" s="90"/>
      <c r="AE411" s="146" t="str">
        <f>IF(Stock[[#This Row],[TRẠNG THÁI
(auto-fill)]]="NẮM GIỮ",Stock[[#This Row],[GIÁ THỊ TRƯỜNG]]-Stock[[#This Row],[GIÁ MUA]],"")</f>
        <v/>
      </c>
      <c r="AF411" s="151" t="str">
        <f>IFERROR(Stock[[#This Row],[TĂNG/
(GIẢM )]]/Stock[[#This Row],[GIÁ MUA]],"")</f>
        <v/>
      </c>
      <c r="AG411" s="128" t="str">
        <f>IF(Stock[[#This Row],[GIÁ THỊ TRƯỜNG]]&gt;0,Stock[[#This Row],[GIÁ THỊ TRƯỜNG]]*Stock[[#This Row],[SỐ LƯỢNG CÒN LẠI
(auto-fill)]],"")</f>
        <v/>
      </c>
    </row>
    <row r="412" spans="2:33">
      <c r="B412" s="111" t="str">
        <f>IF(AND(Stock[[#This Row],[SỐ LƯỢNG MUA]]&gt;0,Stock[[#This Row],[SỐ LƯỢNG CÒN LẠI
(auto-fill)]]=0),"BÁN",
IF(AND(Stock[[#This Row],[SỐ LƯỢNG MUA]]&gt;0,Stock[[#This Row],[SỐ LƯỢNG CÒN LẠI
(auto-fill)]]&gt;0),"NẮM GIỮ",""))</f>
        <v/>
      </c>
      <c r="C412" s="110">
        <f t="shared" si="6"/>
        <v>399</v>
      </c>
      <c r="D412" s="77"/>
      <c r="E412" s="78"/>
      <c r="F412" s="170"/>
      <c r="G412" s="83"/>
      <c r="H412" s="84"/>
      <c r="I412" s="114" t="str">
        <f>IF(Stock[[#This Row],[SỐ LƯỢNG MUA]]&gt;0,Stock[[#This Row],[GIÁ MUA]]*Stock[[#This Row],[SỐ LƯỢNG MUA]]*$D$11,"")</f>
        <v/>
      </c>
      <c r="J412" s="87"/>
      <c r="K412" s="88"/>
      <c r="L412" s="116" t="str">
        <f>IF(Stock[[#This Row],[SỐ LƯỢNG MUA]]&gt;0,Stock[[#This Row],[GIÁ MUA]]*(1+Stock[[#This Row],[% TĂNG KỲ VỌNG_1]]),"")</f>
        <v/>
      </c>
      <c r="M412" s="89"/>
      <c r="N412" s="116" t="str">
        <f>IF(Stock[[#This Row],[SỐ LƯỢNG MUA]]&gt;0,Stock[[#This Row],[GIÁ MUA]]*(1+Stock[[#This Row],[% TĂNG KỲ VỌNG_2]]),"")</f>
        <v/>
      </c>
      <c r="O412" s="89"/>
      <c r="P412" s="116" t="str">
        <f>IF(Stock[[#This Row],[SỐ LƯỢNG MUA]]&gt;0,Stock[[#This Row],[GIÁ MUA]]*(1+Stock[[#This Row],[% GIẢM ĐỂ CẮT LỖ]]),"")</f>
        <v/>
      </c>
      <c r="Q412" s="104"/>
      <c r="R412" s="117" t="str">
        <f>IF(Stock[[#This Row],[CỔ TỨC TIỀN MẶT]]&gt;0,Stock[[#This Row],[CỔ TỨC TIỀN MẶT]]/(Stock[[#This Row],[GIÁ MUA]]*Stock[[#This Row],[SỐ LƯỢNG MUA]]),"")</f>
        <v/>
      </c>
      <c r="S412" s="104"/>
      <c r="T412" s="77"/>
      <c r="U412" s="95"/>
      <c r="V412" s="96"/>
      <c r="W412" s="125" t="str">
        <f>IF(Stock[[#This Row],[SỐ LƯỢNG BÁN]]&gt;0,Stock[[#This Row],[GIÁ BÁN]]*Stock[[#This Row],[SỐ LƯỢNG BÁN]]*$D$11+Stock[[#This Row],[GIÁ BÁN]]*Stock[[#This Row],[SỐ LƯỢNG BÁN]]*$D$12,"")</f>
        <v/>
      </c>
      <c r="X412" s="126">
        <f>Stock[[#This Row],[SỐ LƯỢNG MUA]]+Stock[[#This Row],[CỔ TỨC BẰNG CỔ PHIẾU]]-Stock[[#This Row],[SỐ LƯỢNG BÁN]]</f>
        <v>0</v>
      </c>
      <c r="Y4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2" s="120">
        <f ca="1">IF(Stock[[#This Row],[NGÀY BÁN]]&gt;0,Stock[[#This Row],[NGÀY BÁN]]-Stock[[#This Row],[NGÀY MUA]]+1,IF(Stock[[#This Row],[NGÀY MUA]]=0,0,TODAY()-Stock[[#This Row],[NGÀY MUA]]+1))</f>
        <v>0</v>
      </c>
      <c r="AA412" s="121" t="str">
        <f>IFERROR(Stock[[#This Row],[CỔ TỨC TIỀN MẶT]]+Stock[[#This Row],[LÃI/(LỖ) TỪ BÁN CK
(auto-fill)]],"")</f>
        <v/>
      </c>
      <c r="AB4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2" s="90"/>
      <c r="AE412" s="146" t="str">
        <f>IF(Stock[[#This Row],[TRẠNG THÁI
(auto-fill)]]="NẮM GIỮ",Stock[[#This Row],[GIÁ THỊ TRƯỜNG]]-Stock[[#This Row],[GIÁ MUA]],"")</f>
        <v/>
      </c>
      <c r="AF412" s="151" t="str">
        <f>IFERROR(Stock[[#This Row],[TĂNG/
(GIẢM )]]/Stock[[#This Row],[GIÁ MUA]],"")</f>
        <v/>
      </c>
      <c r="AG412" s="128" t="str">
        <f>IF(Stock[[#This Row],[GIÁ THỊ TRƯỜNG]]&gt;0,Stock[[#This Row],[GIÁ THỊ TRƯỜNG]]*Stock[[#This Row],[SỐ LƯỢNG CÒN LẠI
(auto-fill)]],"")</f>
        <v/>
      </c>
    </row>
    <row r="413" spans="2:33">
      <c r="B413" s="111" t="str">
        <f>IF(AND(Stock[[#This Row],[SỐ LƯỢNG MUA]]&gt;0,Stock[[#This Row],[SỐ LƯỢNG CÒN LẠI
(auto-fill)]]=0),"BÁN",
IF(AND(Stock[[#This Row],[SỐ LƯỢNG MUA]]&gt;0,Stock[[#This Row],[SỐ LƯỢNG CÒN LẠI
(auto-fill)]]&gt;0),"NẮM GIỮ",""))</f>
        <v/>
      </c>
      <c r="C413" s="110">
        <f t="shared" si="6"/>
        <v>400</v>
      </c>
      <c r="D413" s="77"/>
      <c r="E413" s="78"/>
      <c r="F413" s="170"/>
      <c r="G413" s="83"/>
      <c r="H413" s="84"/>
      <c r="I413" s="114" t="str">
        <f>IF(Stock[[#This Row],[SỐ LƯỢNG MUA]]&gt;0,Stock[[#This Row],[GIÁ MUA]]*Stock[[#This Row],[SỐ LƯỢNG MUA]]*$D$11,"")</f>
        <v/>
      </c>
      <c r="J413" s="87"/>
      <c r="K413" s="88"/>
      <c r="L413" s="116" t="str">
        <f>IF(Stock[[#This Row],[SỐ LƯỢNG MUA]]&gt;0,Stock[[#This Row],[GIÁ MUA]]*(1+Stock[[#This Row],[% TĂNG KỲ VỌNG_1]]),"")</f>
        <v/>
      </c>
      <c r="M413" s="89"/>
      <c r="N413" s="116" t="str">
        <f>IF(Stock[[#This Row],[SỐ LƯỢNG MUA]]&gt;0,Stock[[#This Row],[GIÁ MUA]]*(1+Stock[[#This Row],[% TĂNG KỲ VỌNG_2]]),"")</f>
        <v/>
      </c>
      <c r="O413" s="89"/>
      <c r="P413" s="116" t="str">
        <f>IF(Stock[[#This Row],[SỐ LƯỢNG MUA]]&gt;0,Stock[[#This Row],[GIÁ MUA]]*(1+Stock[[#This Row],[% GIẢM ĐỂ CẮT LỖ]]),"")</f>
        <v/>
      </c>
      <c r="Q413" s="104"/>
      <c r="R413" s="117" t="str">
        <f>IF(Stock[[#This Row],[CỔ TỨC TIỀN MẶT]]&gt;0,Stock[[#This Row],[CỔ TỨC TIỀN MẶT]]/(Stock[[#This Row],[GIÁ MUA]]*Stock[[#This Row],[SỐ LƯỢNG MUA]]),"")</f>
        <v/>
      </c>
      <c r="S413" s="104"/>
      <c r="T413" s="77"/>
      <c r="U413" s="95"/>
      <c r="V413" s="96"/>
      <c r="W413" s="125" t="str">
        <f>IF(Stock[[#This Row],[SỐ LƯỢNG BÁN]]&gt;0,Stock[[#This Row],[GIÁ BÁN]]*Stock[[#This Row],[SỐ LƯỢNG BÁN]]*$D$11+Stock[[#This Row],[GIÁ BÁN]]*Stock[[#This Row],[SỐ LƯỢNG BÁN]]*$D$12,"")</f>
        <v/>
      </c>
      <c r="X413" s="126">
        <f>Stock[[#This Row],[SỐ LƯỢNG MUA]]+Stock[[#This Row],[CỔ TỨC BẰNG CỔ PHIẾU]]-Stock[[#This Row],[SỐ LƯỢNG BÁN]]</f>
        <v>0</v>
      </c>
      <c r="Y4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3" s="120">
        <f ca="1">IF(Stock[[#This Row],[NGÀY BÁN]]&gt;0,Stock[[#This Row],[NGÀY BÁN]]-Stock[[#This Row],[NGÀY MUA]]+1,IF(Stock[[#This Row],[NGÀY MUA]]=0,0,TODAY()-Stock[[#This Row],[NGÀY MUA]]+1))</f>
        <v>0</v>
      </c>
      <c r="AA413" s="121" t="str">
        <f>IFERROR(Stock[[#This Row],[CỔ TỨC TIỀN MẶT]]+Stock[[#This Row],[LÃI/(LỖ) TỪ BÁN CK
(auto-fill)]],"")</f>
        <v/>
      </c>
      <c r="AB4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3" s="90"/>
      <c r="AE413" s="146" t="str">
        <f>IF(Stock[[#This Row],[TRẠNG THÁI
(auto-fill)]]="NẮM GIỮ",Stock[[#This Row],[GIÁ THỊ TRƯỜNG]]-Stock[[#This Row],[GIÁ MUA]],"")</f>
        <v/>
      </c>
      <c r="AF413" s="151" t="str">
        <f>IFERROR(Stock[[#This Row],[TĂNG/
(GIẢM )]]/Stock[[#This Row],[GIÁ MUA]],"")</f>
        <v/>
      </c>
      <c r="AG413" s="128" t="str">
        <f>IF(Stock[[#This Row],[GIÁ THỊ TRƯỜNG]]&gt;0,Stock[[#This Row],[GIÁ THỊ TRƯỜNG]]*Stock[[#This Row],[SỐ LƯỢNG CÒN LẠI
(auto-fill)]],"")</f>
        <v/>
      </c>
    </row>
    <row r="414" spans="2:33">
      <c r="B414" s="111" t="str">
        <f>IF(AND(Stock[[#This Row],[SỐ LƯỢNG MUA]]&gt;0,Stock[[#This Row],[SỐ LƯỢNG CÒN LẠI
(auto-fill)]]=0),"BÁN",
IF(AND(Stock[[#This Row],[SỐ LƯỢNG MUA]]&gt;0,Stock[[#This Row],[SỐ LƯỢNG CÒN LẠI
(auto-fill)]]&gt;0),"NẮM GIỮ",""))</f>
        <v/>
      </c>
      <c r="C414" s="110">
        <f t="shared" si="6"/>
        <v>401</v>
      </c>
      <c r="D414" s="77"/>
      <c r="E414" s="78"/>
      <c r="F414" s="170"/>
      <c r="G414" s="83"/>
      <c r="H414" s="84"/>
      <c r="I414" s="114" t="str">
        <f>IF(Stock[[#This Row],[SỐ LƯỢNG MUA]]&gt;0,Stock[[#This Row],[GIÁ MUA]]*Stock[[#This Row],[SỐ LƯỢNG MUA]]*$D$11,"")</f>
        <v/>
      </c>
      <c r="J414" s="87"/>
      <c r="K414" s="88"/>
      <c r="L414" s="116" t="str">
        <f>IF(Stock[[#This Row],[SỐ LƯỢNG MUA]]&gt;0,Stock[[#This Row],[GIÁ MUA]]*(1+Stock[[#This Row],[% TĂNG KỲ VỌNG_1]]),"")</f>
        <v/>
      </c>
      <c r="M414" s="89"/>
      <c r="N414" s="116" t="str">
        <f>IF(Stock[[#This Row],[SỐ LƯỢNG MUA]]&gt;0,Stock[[#This Row],[GIÁ MUA]]*(1+Stock[[#This Row],[% TĂNG KỲ VỌNG_2]]),"")</f>
        <v/>
      </c>
      <c r="O414" s="89"/>
      <c r="P414" s="116" t="str">
        <f>IF(Stock[[#This Row],[SỐ LƯỢNG MUA]]&gt;0,Stock[[#This Row],[GIÁ MUA]]*(1+Stock[[#This Row],[% GIẢM ĐỂ CẮT LỖ]]),"")</f>
        <v/>
      </c>
      <c r="Q414" s="104"/>
      <c r="R414" s="117" t="str">
        <f>IF(Stock[[#This Row],[CỔ TỨC TIỀN MẶT]]&gt;0,Stock[[#This Row],[CỔ TỨC TIỀN MẶT]]/(Stock[[#This Row],[GIÁ MUA]]*Stock[[#This Row],[SỐ LƯỢNG MUA]]),"")</f>
        <v/>
      </c>
      <c r="S414" s="104"/>
      <c r="T414" s="77"/>
      <c r="U414" s="95"/>
      <c r="V414" s="96"/>
      <c r="W414" s="125" t="str">
        <f>IF(Stock[[#This Row],[SỐ LƯỢNG BÁN]]&gt;0,Stock[[#This Row],[GIÁ BÁN]]*Stock[[#This Row],[SỐ LƯỢNG BÁN]]*$D$11+Stock[[#This Row],[GIÁ BÁN]]*Stock[[#This Row],[SỐ LƯỢNG BÁN]]*$D$12,"")</f>
        <v/>
      </c>
      <c r="X414" s="126">
        <f>Stock[[#This Row],[SỐ LƯỢNG MUA]]+Stock[[#This Row],[CỔ TỨC BẰNG CỔ PHIẾU]]-Stock[[#This Row],[SỐ LƯỢNG BÁN]]</f>
        <v>0</v>
      </c>
      <c r="Y4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4" s="120">
        <f ca="1">IF(Stock[[#This Row],[NGÀY BÁN]]&gt;0,Stock[[#This Row],[NGÀY BÁN]]-Stock[[#This Row],[NGÀY MUA]]+1,IF(Stock[[#This Row],[NGÀY MUA]]=0,0,TODAY()-Stock[[#This Row],[NGÀY MUA]]+1))</f>
        <v>0</v>
      </c>
      <c r="AA414" s="121" t="str">
        <f>IFERROR(Stock[[#This Row],[CỔ TỨC TIỀN MẶT]]+Stock[[#This Row],[LÃI/(LỖ) TỪ BÁN CK
(auto-fill)]],"")</f>
        <v/>
      </c>
      <c r="AB4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4" s="90"/>
      <c r="AE414" s="146" t="str">
        <f>IF(Stock[[#This Row],[TRẠNG THÁI
(auto-fill)]]="NẮM GIỮ",Stock[[#This Row],[GIÁ THỊ TRƯỜNG]]-Stock[[#This Row],[GIÁ MUA]],"")</f>
        <v/>
      </c>
      <c r="AF414" s="151" t="str">
        <f>IFERROR(Stock[[#This Row],[TĂNG/
(GIẢM )]]/Stock[[#This Row],[GIÁ MUA]],"")</f>
        <v/>
      </c>
      <c r="AG414" s="128" t="str">
        <f>IF(Stock[[#This Row],[GIÁ THỊ TRƯỜNG]]&gt;0,Stock[[#This Row],[GIÁ THỊ TRƯỜNG]]*Stock[[#This Row],[SỐ LƯỢNG CÒN LẠI
(auto-fill)]],"")</f>
        <v/>
      </c>
    </row>
    <row r="415" spans="2:33">
      <c r="B415" s="111" t="str">
        <f>IF(AND(Stock[[#This Row],[SỐ LƯỢNG MUA]]&gt;0,Stock[[#This Row],[SỐ LƯỢNG CÒN LẠI
(auto-fill)]]=0),"BÁN",
IF(AND(Stock[[#This Row],[SỐ LƯỢNG MUA]]&gt;0,Stock[[#This Row],[SỐ LƯỢNG CÒN LẠI
(auto-fill)]]&gt;0),"NẮM GIỮ",""))</f>
        <v/>
      </c>
      <c r="C415" s="110">
        <f t="shared" si="6"/>
        <v>402</v>
      </c>
      <c r="D415" s="77"/>
      <c r="E415" s="78"/>
      <c r="F415" s="170"/>
      <c r="G415" s="83"/>
      <c r="H415" s="84"/>
      <c r="I415" s="114" t="str">
        <f>IF(Stock[[#This Row],[SỐ LƯỢNG MUA]]&gt;0,Stock[[#This Row],[GIÁ MUA]]*Stock[[#This Row],[SỐ LƯỢNG MUA]]*$D$11,"")</f>
        <v/>
      </c>
      <c r="J415" s="87"/>
      <c r="K415" s="88"/>
      <c r="L415" s="116" t="str">
        <f>IF(Stock[[#This Row],[SỐ LƯỢNG MUA]]&gt;0,Stock[[#This Row],[GIÁ MUA]]*(1+Stock[[#This Row],[% TĂNG KỲ VỌNG_1]]),"")</f>
        <v/>
      </c>
      <c r="M415" s="89"/>
      <c r="N415" s="116" t="str">
        <f>IF(Stock[[#This Row],[SỐ LƯỢNG MUA]]&gt;0,Stock[[#This Row],[GIÁ MUA]]*(1+Stock[[#This Row],[% TĂNG KỲ VỌNG_2]]),"")</f>
        <v/>
      </c>
      <c r="O415" s="89"/>
      <c r="P415" s="116" t="str">
        <f>IF(Stock[[#This Row],[SỐ LƯỢNG MUA]]&gt;0,Stock[[#This Row],[GIÁ MUA]]*(1+Stock[[#This Row],[% GIẢM ĐỂ CẮT LỖ]]),"")</f>
        <v/>
      </c>
      <c r="Q415" s="104"/>
      <c r="R415" s="117" t="str">
        <f>IF(Stock[[#This Row],[CỔ TỨC TIỀN MẶT]]&gt;0,Stock[[#This Row],[CỔ TỨC TIỀN MẶT]]/(Stock[[#This Row],[GIÁ MUA]]*Stock[[#This Row],[SỐ LƯỢNG MUA]]),"")</f>
        <v/>
      </c>
      <c r="S415" s="104"/>
      <c r="T415" s="77"/>
      <c r="U415" s="95"/>
      <c r="V415" s="96"/>
      <c r="W415" s="125" t="str">
        <f>IF(Stock[[#This Row],[SỐ LƯỢNG BÁN]]&gt;0,Stock[[#This Row],[GIÁ BÁN]]*Stock[[#This Row],[SỐ LƯỢNG BÁN]]*$D$11+Stock[[#This Row],[GIÁ BÁN]]*Stock[[#This Row],[SỐ LƯỢNG BÁN]]*$D$12,"")</f>
        <v/>
      </c>
      <c r="X415" s="126">
        <f>Stock[[#This Row],[SỐ LƯỢNG MUA]]+Stock[[#This Row],[CỔ TỨC BẰNG CỔ PHIẾU]]-Stock[[#This Row],[SỐ LƯỢNG BÁN]]</f>
        <v>0</v>
      </c>
      <c r="Y4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5" s="120">
        <f ca="1">IF(Stock[[#This Row],[NGÀY BÁN]]&gt;0,Stock[[#This Row],[NGÀY BÁN]]-Stock[[#This Row],[NGÀY MUA]]+1,IF(Stock[[#This Row],[NGÀY MUA]]=0,0,TODAY()-Stock[[#This Row],[NGÀY MUA]]+1))</f>
        <v>0</v>
      </c>
      <c r="AA415" s="121" t="str">
        <f>IFERROR(Stock[[#This Row],[CỔ TỨC TIỀN MẶT]]+Stock[[#This Row],[LÃI/(LỖ) TỪ BÁN CK
(auto-fill)]],"")</f>
        <v/>
      </c>
      <c r="AB4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5" s="90"/>
      <c r="AE415" s="146" t="str">
        <f>IF(Stock[[#This Row],[TRẠNG THÁI
(auto-fill)]]="NẮM GIỮ",Stock[[#This Row],[GIÁ THỊ TRƯỜNG]]-Stock[[#This Row],[GIÁ MUA]],"")</f>
        <v/>
      </c>
      <c r="AF415" s="151" t="str">
        <f>IFERROR(Stock[[#This Row],[TĂNG/
(GIẢM )]]/Stock[[#This Row],[GIÁ MUA]],"")</f>
        <v/>
      </c>
      <c r="AG415" s="128" t="str">
        <f>IF(Stock[[#This Row],[GIÁ THỊ TRƯỜNG]]&gt;0,Stock[[#This Row],[GIÁ THỊ TRƯỜNG]]*Stock[[#This Row],[SỐ LƯỢNG CÒN LẠI
(auto-fill)]],"")</f>
        <v/>
      </c>
    </row>
    <row r="416" spans="2:33">
      <c r="B416" s="111" t="str">
        <f>IF(AND(Stock[[#This Row],[SỐ LƯỢNG MUA]]&gt;0,Stock[[#This Row],[SỐ LƯỢNG CÒN LẠI
(auto-fill)]]=0),"BÁN",
IF(AND(Stock[[#This Row],[SỐ LƯỢNG MUA]]&gt;0,Stock[[#This Row],[SỐ LƯỢNG CÒN LẠI
(auto-fill)]]&gt;0),"NẮM GIỮ",""))</f>
        <v/>
      </c>
      <c r="C416" s="110">
        <f t="shared" si="6"/>
        <v>403</v>
      </c>
      <c r="D416" s="77"/>
      <c r="E416" s="78"/>
      <c r="F416" s="170"/>
      <c r="G416" s="83"/>
      <c r="H416" s="84"/>
      <c r="I416" s="114" t="str">
        <f>IF(Stock[[#This Row],[SỐ LƯỢNG MUA]]&gt;0,Stock[[#This Row],[GIÁ MUA]]*Stock[[#This Row],[SỐ LƯỢNG MUA]]*$D$11,"")</f>
        <v/>
      </c>
      <c r="J416" s="87"/>
      <c r="K416" s="88"/>
      <c r="L416" s="116" t="str">
        <f>IF(Stock[[#This Row],[SỐ LƯỢNG MUA]]&gt;0,Stock[[#This Row],[GIÁ MUA]]*(1+Stock[[#This Row],[% TĂNG KỲ VỌNG_1]]),"")</f>
        <v/>
      </c>
      <c r="M416" s="89"/>
      <c r="N416" s="116" t="str">
        <f>IF(Stock[[#This Row],[SỐ LƯỢNG MUA]]&gt;0,Stock[[#This Row],[GIÁ MUA]]*(1+Stock[[#This Row],[% TĂNG KỲ VỌNG_2]]),"")</f>
        <v/>
      </c>
      <c r="O416" s="89"/>
      <c r="P416" s="116" t="str">
        <f>IF(Stock[[#This Row],[SỐ LƯỢNG MUA]]&gt;0,Stock[[#This Row],[GIÁ MUA]]*(1+Stock[[#This Row],[% GIẢM ĐỂ CẮT LỖ]]),"")</f>
        <v/>
      </c>
      <c r="Q416" s="104"/>
      <c r="R416" s="117" t="str">
        <f>IF(Stock[[#This Row],[CỔ TỨC TIỀN MẶT]]&gt;0,Stock[[#This Row],[CỔ TỨC TIỀN MẶT]]/(Stock[[#This Row],[GIÁ MUA]]*Stock[[#This Row],[SỐ LƯỢNG MUA]]),"")</f>
        <v/>
      </c>
      <c r="S416" s="104"/>
      <c r="T416" s="77"/>
      <c r="U416" s="95"/>
      <c r="V416" s="96"/>
      <c r="W416" s="125" t="str">
        <f>IF(Stock[[#This Row],[SỐ LƯỢNG BÁN]]&gt;0,Stock[[#This Row],[GIÁ BÁN]]*Stock[[#This Row],[SỐ LƯỢNG BÁN]]*$D$11+Stock[[#This Row],[GIÁ BÁN]]*Stock[[#This Row],[SỐ LƯỢNG BÁN]]*$D$12,"")</f>
        <v/>
      </c>
      <c r="X416" s="126">
        <f>Stock[[#This Row],[SỐ LƯỢNG MUA]]+Stock[[#This Row],[CỔ TỨC BẰNG CỔ PHIẾU]]-Stock[[#This Row],[SỐ LƯỢNG BÁN]]</f>
        <v>0</v>
      </c>
      <c r="Y4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6" s="120">
        <f ca="1">IF(Stock[[#This Row],[NGÀY BÁN]]&gt;0,Stock[[#This Row],[NGÀY BÁN]]-Stock[[#This Row],[NGÀY MUA]]+1,IF(Stock[[#This Row],[NGÀY MUA]]=0,0,TODAY()-Stock[[#This Row],[NGÀY MUA]]+1))</f>
        <v>0</v>
      </c>
      <c r="AA416" s="121" t="str">
        <f>IFERROR(Stock[[#This Row],[CỔ TỨC TIỀN MẶT]]+Stock[[#This Row],[LÃI/(LỖ) TỪ BÁN CK
(auto-fill)]],"")</f>
        <v/>
      </c>
      <c r="AB4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6" s="90"/>
      <c r="AE416" s="146" t="str">
        <f>IF(Stock[[#This Row],[TRẠNG THÁI
(auto-fill)]]="NẮM GIỮ",Stock[[#This Row],[GIÁ THỊ TRƯỜNG]]-Stock[[#This Row],[GIÁ MUA]],"")</f>
        <v/>
      </c>
      <c r="AF416" s="151" t="str">
        <f>IFERROR(Stock[[#This Row],[TĂNG/
(GIẢM )]]/Stock[[#This Row],[GIÁ MUA]],"")</f>
        <v/>
      </c>
      <c r="AG416" s="128" t="str">
        <f>IF(Stock[[#This Row],[GIÁ THỊ TRƯỜNG]]&gt;0,Stock[[#This Row],[GIÁ THỊ TRƯỜNG]]*Stock[[#This Row],[SỐ LƯỢNG CÒN LẠI
(auto-fill)]],"")</f>
        <v/>
      </c>
    </row>
    <row r="417" spans="2:33">
      <c r="B417" s="111" t="str">
        <f>IF(AND(Stock[[#This Row],[SỐ LƯỢNG MUA]]&gt;0,Stock[[#This Row],[SỐ LƯỢNG CÒN LẠI
(auto-fill)]]=0),"BÁN",
IF(AND(Stock[[#This Row],[SỐ LƯỢNG MUA]]&gt;0,Stock[[#This Row],[SỐ LƯỢNG CÒN LẠI
(auto-fill)]]&gt;0),"NẮM GIỮ",""))</f>
        <v/>
      </c>
      <c r="C417" s="110">
        <f t="shared" si="6"/>
        <v>404</v>
      </c>
      <c r="D417" s="77"/>
      <c r="E417" s="78"/>
      <c r="F417" s="170"/>
      <c r="G417" s="83"/>
      <c r="H417" s="84"/>
      <c r="I417" s="114" t="str">
        <f>IF(Stock[[#This Row],[SỐ LƯỢNG MUA]]&gt;0,Stock[[#This Row],[GIÁ MUA]]*Stock[[#This Row],[SỐ LƯỢNG MUA]]*$D$11,"")</f>
        <v/>
      </c>
      <c r="J417" s="87"/>
      <c r="K417" s="88"/>
      <c r="L417" s="116" t="str">
        <f>IF(Stock[[#This Row],[SỐ LƯỢNG MUA]]&gt;0,Stock[[#This Row],[GIÁ MUA]]*(1+Stock[[#This Row],[% TĂNG KỲ VỌNG_1]]),"")</f>
        <v/>
      </c>
      <c r="M417" s="89"/>
      <c r="N417" s="116" t="str">
        <f>IF(Stock[[#This Row],[SỐ LƯỢNG MUA]]&gt;0,Stock[[#This Row],[GIÁ MUA]]*(1+Stock[[#This Row],[% TĂNG KỲ VỌNG_2]]),"")</f>
        <v/>
      </c>
      <c r="O417" s="89"/>
      <c r="P417" s="116" t="str">
        <f>IF(Stock[[#This Row],[SỐ LƯỢNG MUA]]&gt;0,Stock[[#This Row],[GIÁ MUA]]*(1+Stock[[#This Row],[% GIẢM ĐỂ CẮT LỖ]]),"")</f>
        <v/>
      </c>
      <c r="Q417" s="104"/>
      <c r="R417" s="117" t="str">
        <f>IF(Stock[[#This Row],[CỔ TỨC TIỀN MẶT]]&gt;0,Stock[[#This Row],[CỔ TỨC TIỀN MẶT]]/(Stock[[#This Row],[GIÁ MUA]]*Stock[[#This Row],[SỐ LƯỢNG MUA]]),"")</f>
        <v/>
      </c>
      <c r="S417" s="104"/>
      <c r="T417" s="77"/>
      <c r="U417" s="95"/>
      <c r="V417" s="96"/>
      <c r="W417" s="125" t="str">
        <f>IF(Stock[[#This Row],[SỐ LƯỢNG BÁN]]&gt;0,Stock[[#This Row],[GIÁ BÁN]]*Stock[[#This Row],[SỐ LƯỢNG BÁN]]*$D$11+Stock[[#This Row],[GIÁ BÁN]]*Stock[[#This Row],[SỐ LƯỢNG BÁN]]*$D$12,"")</f>
        <v/>
      </c>
      <c r="X417" s="126">
        <f>Stock[[#This Row],[SỐ LƯỢNG MUA]]+Stock[[#This Row],[CỔ TỨC BẰNG CỔ PHIẾU]]-Stock[[#This Row],[SỐ LƯỢNG BÁN]]</f>
        <v>0</v>
      </c>
      <c r="Y4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7" s="120">
        <f ca="1">IF(Stock[[#This Row],[NGÀY BÁN]]&gt;0,Stock[[#This Row],[NGÀY BÁN]]-Stock[[#This Row],[NGÀY MUA]]+1,IF(Stock[[#This Row],[NGÀY MUA]]=0,0,TODAY()-Stock[[#This Row],[NGÀY MUA]]+1))</f>
        <v>0</v>
      </c>
      <c r="AA417" s="121" t="str">
        <f>IFERROR(Stock[[#This Row],[CỔ TỨC TIỀN MẶT]]+Stock[[#This Row],[LÃI/(LỖ) TỪ BÁN CK
(auto-fill)]],"")</f>
        <v/>
      </c>
      <c r="AB4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7" s="90"/>
      <c r="AE417" s="146" t="str">
        <f>IF(Stock[[#This Row],[TRẠNG THÁI
(auto-fill)]]="NẮM GIỮ",Stock[[#This Row],[GIÁ THỊ TRƯỜNG]]-Stock[[#This Row],[GIÁ MUA]],"")</f>
        <v/>
      </c>
      <c r="AF417" s="151" t="str">
        <f>IFERROR(Stock[[#This Row],[TĂNG/
(GIẢM )]]/Stock[[#This Row],[GIÁ MUA]],"")</f>
        <v/>
      </c>
      <c r="AG417" s="128" t="str">
        <f>IF(Stock[[#This Row],[GIÁ THỊ TRƯỜNG]]&gt;0,Stock[[#This Row],[GIÁ THỊ TRƯỜNG]]*Stock[[#This Row],[SỐ LƯỢNG CÒN LẠI
(auto-fill)]],"")</f>
        <v/>
      </c>
    </row>
    <row r="418" spans="2:33">
      <c r="B418" s="111" t="str">
        <f>IF(AND(Stock[[#This Row],[SỐ LƯỢNG MUA]]&gt;0,Stock[[#This Row],[SỐ LƯỢNG CÒN LẠI
(auto-fill)]]=0),"BÁN",
IF(AND(Stock[[#This Row],[SỐ LƯỢNG MUA]]&gt;0,Stock[[#This Row],[SỐ LƯỢNG CÒN LẠI
(auto-fill)]]&gt;0),"NẮM GIỮ",""))</f>
        <v/>
      </c>
      <c r="C418" s="110">
        <f t="shared" si="6"/>
        <v>405</v>
      </c>
      <c r="D418" s="77"/>
      <c r="E418" s="78"/>
      <c r="F418" s="170"/>
      <c r="G418" s="83"/>
      <c r="H418" s="84"/>
      <c r="I418" s="114" t="str">
        <f>IF(Stock[[#This Row],[SỐ LƯỢNG MUA]]&gt;0,Stock[[#This Row],[GIÁ MUA]]*Stock[[#This Row],[SỐ LƯỢNG MUA]]*$D$11,"")</f>
        <v/>
      </c>
      <c r="J418" s="87"/>
      <c r="K418" s="88"/>
      <c r="L418" s="116" t="str">
        <f>IF(Stock[[#This Row],[SỐ LƯỢNG MUA]]&gt;0,Stock[[#This Row],[GIÁ MUA]]*(1+Stock[[#This Row],[% TĂNG KỲ VỌNG_1]]),"")</f>
        <v/>
      </c>
      <c r="M418" s="89"/>
      <c r="N418" s="116" t="str">
        <f>IF(Stock[[#This Row],[SỐ LƯỢNG MUA]]&gt;0,Stock[[#This Row],[GIÁ MUA]]*(1+Stock[[#This Row],[% TĂNG KỲ VỌNG_2]]),"")</f>
        <v/>
      </c>
      <c r="O418" s="89"/>
      <c r="P418" s="116" t="str">
        <f>IF(Stock[[#This Row],[SỐ LƯỢNG MUA]]&gt;0,Stock[[#This Row],[GIÁ MUA]]*(1+Stock[[#This Row],[% GIẢM ĐỂ CẮT LỖ]]),"")</f>
        <v/>
      </c>
      <c r="Q418" s="104"/>
      <c r="R418" s="117" t="str">
        <f>IF(Stock[[#This Row],[CỔ TỨC TIỀN MẶT]]&gt;0,Stock[[#This Row],[CỔ TỨC TIỀN MẶT]]/(Stock[[#This Row],[GIÁ MUA]]*Stock[[#This Row],[SỐ LƯỢNG MUA]]),"")</f>
        <v/>
      </c>
      <c r="S418" s="104"/>
      <c r="T418" s="77"/>
      <c r="U418" s="95"/>
      <c r="V418" s="96"/>
      <c r="W418" s="125" t="str">
        <f>IF(Stock[[#This Row],[SỐ LƯỢNG BÁN]]&gt;0,Stock[[#This Row],[GIÁ BÁN]]*Stock[[#This Row],[SỐ LƯỢNG BÁN]]*$D$11+Stock[[#This Row],[GIÁ BÁN]]*Stock[[#This Row],[SỐ LƯỢNG BÁN]]*$D$12,"")</f>
        <v/>
      </c>
      <c r="X418" s="126">
        <f>Stock[[#This Row],[SỐ LƯỢNG MUA]]+Stock[[#This Row],[CỔ TỨC BẰNG CỔ PHIẾU]]-Stock[[#This Row],[SỐ LƯỢNG BÁN]]</f>
        <v>0</v>
      </c>
      <c r="Y4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8" s="120">
        <f ca="1">IF(Stock[[#This Row],[NGÀY BÁN]]&gt;0,Stock[[#This Row],[NGÀY BÁN]]-Stock[[#This Row],[NGÀY MUA]]+1,IF(Stock[[#This Row],[NGÀY MUA]]=0,0,TODAY()-Stock[[#This Row],[NGÀY MUA]]+1))</f>
        <v>0</v>
      </c>
      <c r="AA418" s="121" t="str">
        <f>IFERROR(Stock[[#This Row],[CỔ TỨC TIỀN MẶT]]+Stock[[#This Row],[LÃI/(LỖ) TỪ BÁN CK
(auto-fill)]],"")</f>
        <v/>
      </c>
      <c r="AB4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8" s="90"/>
      <c r="AE418" s="146" t="str">
        <f>IF(Stock[[#This Row],[TRẠNG THÁI
(auto-fill)]]="NẮM GIỮ",Stock[[#This Row],[GIÁ THỊ TRƯỜNG]]-Stock[[#This Row],[GIÁ MUA]],"")</f>
        <v/>
      </c>
      <c r="AF418" s="151" t="str">
        <f>IFERROR(Stock[[#This Row],[TĂNG/
(GIẢM )]]/Stock[[#This Row],[GIÁ MUA]],"")</f>
        <v/>
      </c>
      <c r="AG418" s="128" t="str">
        <f>IF(Stock[[#This Row],[GIÁ THỊ TRƯỜNG]]&gt;0,Stock[[#This Row],[GIÁ THỊ TRƯỜNG]]*Stock[[#This Row],[SỐ LƯỢNG CÒN LẠI
(auto-fill)]],"")</f>
        <v/>
      </c>
    </row>
    <row r="419" spans="2:33">
      <c r="B419" s="111" t="str">
        <f>IF(AND(Stock[[#This Row],[SỐ LƯỢNG MUA]]&gt;0,Stock[[#This Row],[SỐ LƯỢNG CÒN LẠI
(auto-fill)]]=0),"BÁN",
IF(AND(Stock[[#This Row],[SỐ LƯỢNG MUA]]&gt;0,Stock[[#This Row],[SỐ LƯỢNG CÒN LẠI
(auto-fill)]]&gt;0),"NẮM GIỮ",""))</f>
        <v/>
      </c>
      <c r="C419" s="110">
        <f t="shared" si="6"/>
        <v>406</v>
      </c>
      <c r="D419" s="77"/>
      <c r="E419" s="78"/>
      <c r="F419" s="170"/>
      <c r="G419" s="83"/>
      <c r="H419" s="84"/>
      <c r="I419" s="114" t="str">
        <f>IF(Stock[[#This Row],[SỐ LƯỢNG MUA]]&gt;0,Stock[[#This Row],[GIÁ MUA]]*Stock[[#This Row],[SỐ LƯỢNG MUA]]*$D$11,"")</f>
        <v/>
      </c>
      <c r="J419" s="87"/>
      <c r="K419" s="88"/>
      <c r="L419" s="116" t="str">
        <f>IF(Stock[[#This Row],[SỐ LƯỢNG MUA]]&gt;0,Stock[[#This Row],[GIÁ MUA]]*(1+Stock[[#This Row],[% TĂNG KỲ VỌNG_1]]),"")</f>
        <v/>
      </c>
      <c r="M419" s="89"/>
      <c r="N419" s="116" t="str">
        <f>IF(Stock[[#This Row],[SỐ LƯỢNG MUA]]&gt;0,Stock[[#This Row],[GIÁ MUA]]*(1+Stock[[#This Row],[% TĂNG KỲ VỌNG_2]]),"")</f>
        <v/>
      </c>
      <c r="O419" s="89"/>
      <c r="P419" s="116" t="str">
        <f>IF(Stock[[#This Row],[SỐ LƯỢNG MUA]]&gt;0,Stock[[#This Row],[GIÁ MUA]]*(1+Stock[[#This Row],[% GIẢM ĐỂ CẮT LỖ]]),"")</f>
        <v/>
      </c>
      <c r="Q419" s="104"/>
      <c r="R419" s="117" t="str">
        <f>IF(Stock[[#This Row],[CỔ TỨC TIỀN MẶT]]&gt;0,Stock[[#This Row],[CỔ TỨC TIỀN MẶT]]/(Stock[[#This Row],[GIÁ MUA]]*Stock[[#This Row],[SỐ LƯỢNG MUA]]),"")</f>
        <v/>
      </c>
      <c r="S419" s="104"/>
      <c r="T419" s="77"/>
      <c r="U419" s="95"/>
      <c r="V419" s="96"/>
      <c r="W419" s="125" t="str">
        <f>IF(Stock[[#This Row],[SỐ LƯỢNG BÁN]]&gt;0,Stock[[#This Row],[GIÁ BÁN]]*Stock[[#This Row],[SỐ LƯỢNG BÁN]]*$D$11+Stock[[#This Row],[GIÁ BÁN]]*Stock[[#This Row],[SỐ LƯỢNG BÁN]]*$D$12,"")</f>
        <v/>
      </c>
      <c r="X419" s="126">
        <f>Stock[[#This Row],[SỐ LƯỢNG MUA]]+Stock[[#This Row],[CỔ TỨC BẰNG CỔ PHIẾU]]-Stock[[#This Row],[SỐ LƯỢNG BÁN]]</f>
        <v>0</v>
      </c>
      <c r="Y4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9" s="120">
        <f ca="1">IF(Stock[[#This Row],[NGÀY BÁN]]&gt;0,Stock[[#This Row],[NGÀY BÁN]]-Stock[[#This Row],[NGÀY MUA]]+1,IF(Stock[[#This Row],[NGÀY MUA]]=0,0,TODAY()-Stock[[#This Row],[NGÀY MUA]]+1))</f>
        <v>0</v>
      </c>
      <c r="AA419" s="121" t="str">
        <f>IFERROR(Stock[[#This Row],[CỔ TỨC TIỀN MẶT]]+Stock[[#This Row],[LÃI/(LỖ) TỪ BÁN CK
(auto-fill)]],"")</f>
        <v/>
      </c>
      <c r="AB4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9" s="90"/>
      <c r="AE419" s="146" t="str">
        <f>IF(Stock[[#This Row],[TRẠNG THÁI
(auto-fill)]]="NẮM GIỮ",Stock[[#This Row],[GIÁ THỊ TRƯỜNG]]-Stock[[#This Row],[GIÁ MUA]],"")</f>
        <v/>
      </c>
      <c r="AF419" s="151" t="str">
        <f>IFERROR(Stock[[#This Row],[TĂNG/
(GIẢM )]]/Stock[[#This Row],[GIÁ MUA]],"")</f>
        <v/>
      </c>
      <c r="AG419" s="128" t="str">
        <f>IF(Stock[[#This Row],[GIÁ THỊ TRƯỜNG]]&gt;0,Stock[[#This Row],[GIÁ THỊ TRƯỜNG]]*Stock[[#This Row],[SỐ LƯỢNG CÒN LẠI
(auto-fill)]],"")</f>
        <v/>
      </c>
    </row>
    <row r="420" spans="2:33">
      <c r="B420" s="111" t="str">
        <f>IF(AND(Stock[[#This Row],[SỐ LƯỢNG MUA]]&gt;0,Stock[[#This Row],[SỐ LƯỢNG CÒN LẠI
(auto-fill)]]=0),"BÁN",
IF(AND(Stock[[#This Row],[SỐ LƯỢNG MUA]]&gt;0,Stock[[#This Row],[SỐ LƯỢNG CÒN LẠI
(auto-fill)]]&gt;0),"NẮM GIỮ",""))</f>
        <v/>
      </c>
      <c r="C420" s="110">
        <f t="shared" si="6"/>
        <v>407</v>
      </c>
      <c r="D420" s="77"/>
      <c r="E420" s="78"/>
      <c r="F420" s="170"/>
      <c r="G420" s="83"/>
      <c r="H420" s="84"/>
      <c r="I420" s="114" t="str">
        <f>IF(Stock[[#This Row],[SỐ LƯỢNG MUA]]&gt;0,Stock[[#This Row],[GIÁ MUA]]*Stock[[#This Row],[SỐ LƯỢNG MUA]]*$D$11,"")</f>
        <v/>
      </c>
      <c r="J420" s="87"/>
      <c r="K420" s="88"/>
      <c r="L420" s="116" t="str">
        <f>IF(Stock[[#This Row],[SỐ LƯỢNG MUA]]&gt;0,Stock[[#This Row],[GIÁ MUA]]*(1+Stock[[#This Row],[% TĂNG KỲ VỌNG_1]]),"")</f>
        <v/>
      </c>
      <c r="M420" s="89"/>
      <c r="N420" s="116" t="str">
        <f>IF(Stock[[#This Row],[SỐ LƯỢNG MUA]]&gt;0,Stock[[#This Row],[GIÁ MUA]]*(1+Stock[[#This Row],[% TĂNG KỲ VỌNG_2]]),"")</f>
        <v/>
      </c>
      <c r="O420" s="89"/>
      <c r="P420" s="116" t="str">
        <f>IF(Stock[[#This Row],[SỐ LƯỢNG MUA]]&gt;0,Stock[[#This Row],[GIÁ MUA]]*(1+Stock[[#This Row],[% GIẢM ĐỂ CẮT LỖ]]),"")</f>
        <v/>
      </c>
      <c r="Q420" s="104"/>
      <c r="R420" s="117" t="str">
        <f>IF(Stock[[#This Row],[CỔ TỨC TIỀN MẶT]]&gt;0,Stock[[#This Row],[CỔ TỨC TIỀN MẶT]]/(Stock[[#This Row],[GIÁ MUA]]*Stock[[#This Row],[SỐ LƯỢNG MUA]]),"")</f>
        <v/>
      </c>
      <c r="S420" s="104"/>
      <c r="T420" s="77"/>
      <c r="U420" s="95"/>
      <c r="V420" s="96"/>
      <c r="W420" s="125" t="str">
        <f>IF(Stock[[#This Row],[SỐ LƯỢNG BÁN]]&gt;0,Stock[[#This Row],[GIÁ BÁN]]*Stock[[#This Row],[SỐ LƯỢNG BÁN]]*$D$11+Stock[[#This Row],[GIÁ BÁN]]*Stock[[#This Row],[SỐ LƯỢNG BÁN]]*$D$12,"")</f>
        <v/>
      </c>
      <c r="X420" s="126">
        <f>Stock[[#This Row],[SỐ LƯỢNG MUA]]+Stock[[#This Row],[CỔ TỨC BẰNG CỔ PHIẾU]]-Stock[[#This Row],[SỐ LƯỢNG BÁN]]</f>
        <v>0</v>
      </c>
      <c r="Y4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0" s="120">
        <f ca="1">IF(Stock[[#This Row],[NGÀY BÁN]]&gt;0,Stock[[#This Row],[NGÀY BÁN]]-Stock[[#This Row],[NGÀY MUA]]+1,IF(Stock[[#This Row],[NGÀY MUA]]=0,0,TODAY()-Stock[[#This Row],[NGÀY MUA]]+1))</f>
        <v>0</v>
      </c>
      <c r="AA420" s="121" t="str">
        <f>IFERROR(Stock[[#This Row],[CỔ TỨC TIỀN MẶT]]+Stock[[#This Row],[LÃI/(LỖ) TỪ BÁN CK
(auto-fill)]],"")</f>
        <v/>
      </c>
      <c r="AB4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0" s="90"/>
      <c r="AE420" s="146" t="str">
        <f>IF(Stock[[#This Row],[TRẠNG THÁI
(auto-fill)]]="NẮM GIỮ",Stock[[#This Row],[GIÁ THỊ TRƯỜNG]]-Stock[[#This Row],[GIÁ MUA]],"")</f>
        <v/>
      </c>
      <c r="AF420" s="151" t="str">
        <f>IFERROR(Stock[[#This Row],[TĂNG/
(GIẢM )]]/Stock[[#This Row],[GIÁ MUA]],"")</f>
        <v/>
      </c>
      <c r="AG420" s="128" t="str">
        <f>IF(Stock[[#This Row],[GIÁ THỊ TRƯỜNG]]&gt;0,Stock[[#This Row],[GIÁ THỊ TRƯỜNG]]*Stock[[#This Row],[SỐ LƯỢNG CÒN LẠI
(auto-fill)]],"")</f>
        <v/>
      </c>
    </row>
    <row r="421" spans="2:33">
      <c r="B421" s="111" t="str">
        <f>IF(AND(Stock[[#This Row],[SỐ LƯỢNG MUA]]&gt;0,Stock[[#This Row],[SỐ LƯỢNG CÒN LẠI
(auto-fill)]]=0),"BÁN",
IF(AND(Stock[[#This Row],[SỐ LƯỢNG MUA]]&gt;0,Stock[[#This Row],[SỐ LƯỢNG CÒN LẠI
(auto-fill)]]&gt;0),"NẮM GIỮ",""))</f>
        <v/>
      </c>
      <c r="C421" s="110">
        <f t="shared" si="6"/>
        <v>408</v>
      </c>
      <c r="D421" s="77"/>
      <c r="E421" s="78"/>
      <c r="F421" s="170"/>
      <c r="G421" s="83"/>
      <c r="H421" s="84"/>
      <c r="I421" s="114" t="str">
        <f>IF(Stock[[#This Row],[SỐ LƯỢNG MUA]]&gt;0,Stock[[#This Row],[GIÁ MUA]]*Stock[[#This Row],[SỐ LƯỢNG MUA]]*$D$11,"")</f>
        <v/>
      </c>
      <c r="J421" s="87"/>
      <c r="K421" s="88"/>
      <c r="L421" s="116" t="str">
        <f>IF(Stock[[#This Row],[SỐ LƯỢNG MUA]]&gt;0,Stock[[#This Row],[GIÁ MUA]]*(1+Stock[[#This Row],[% TĂNG KỲ VỌNG_1]]),"")</f>
        <v/>
      </c>
      <c r="M421" s="89"/>
      <c r="N421" s="116" t="str">
        <f>IF(Stock[[#This Row],[SỐ LƯỢNG MUA]]&gt;0,Stock[[#This Row],[GIÁ MUA]]*(1+Stock[[#This Row],[% TĂNG KỲ VỌNG_2]]),"")</f>
        <v/>
      </c>
      <c r="O421" s="89"/>
      <c r="P421" s="116" t="str">
        <f>IF(Stock[[#This Row],[SỐ LƯỢNG MUA]]&gt;0,Stock[[#This Row],[GIÁ MUA]]*(1+Stock[[#This Row],[% GIẢM ĐỂ CẮT LỖ]]),"")</f>
        <v/>
      </c>
      <c r="Q421" s="104"/>
      <c r="R421" s="117" t="str">
        <f>IF(Stock[[#This Row],[CỔ TỨC TIỀN MẶT]]&gt;0,Stock[[#This Row],[CỔ TỨC TIỀN MẶT]]/(Stock[[#This Row],[GIÁ MUA]]*Stock[[#This Row],[SỐ LƯỢNG MUA]]),"")</f>
        <v/>
      </c>
      <c r="S421" s="104"/>
      <c r="T421" s="77"/>
      <c r="U421" s="95"/>
      <c r="V421" s="96"/>
      <c r="W421" s="125" t="str">
        <f>IF(Stock[[#This Row],[SỐ LƯỢNG BÁN]]&gt;0,Stock[[#This Row],[GIÁ BÁN]]*Stock[[#This Row],[SỐ LƯỢNG BÁN]]*$D$11+Stock[[#This Row],[GIÁ BÁN]]*Stock[[#This Row],[SỐ LƯỢNG BÁN]]*$D$12,"")</f>
        <v/>
      </c>
      <c r="X421" s="126">
        <f>Stock[[#This Row],[SỐ LƯỢNG MUA]]+Stock[[#This Row],[CỔ TỨC BẰNG CỔ PHIẾU]]-Stock[[#This Row],[SỐ LƯỢNG BÁN]]</f>
        <v>0</v>
      </c>
      <c r="Y4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1" s="120">
        <f ca="1">IF(Stock[[#This Row],[NGÀY BÁN]]&gt;0,Stock[[#This Row],[NGÀY BÁN]]-Stock[[#This Row],[NGÀY MUA]]+1,IF(Stock[[#This Row],[NGÀY MUA]]=0,0,TODAY()-Stock[[#This Row],[NGÀY MUA]]+1))</f>
        <v>0</v>
      </c>
      <c r="AA421" s="121" t="str">
        <f>IFERROR(Stock[[#This Row],[CỔ TỨC TIỀN MẶT]]+Stock[[#This Row],[LÃI/(LỖ) TỪ BÁN CK
(auto-fill)]],"")</f>
        <v/>
      </c>
      <c r="AB4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1" s="90"/>
      <c r="AE421" s="146" t="str">
        <f>IF(Stock[[#This Row],[TRẠNG THÁI
(auto-fill)]]="NẮM GIỮ",Stock[[#This Row],[GIÁ THỊ TRƯỜNG]]-Stock[[#This Row],[GIÁ MUA]],"")</f>
        <v/>
      </c>
      <c r="AF421" s="151" t="str">
        <f>IFERROR(Stock[[#This Row],[TĂNG/
(GIẢM )]]/Stock[[#This Row],[GIÁ MUA]],"")</f>
        <v/>
      </c>
      <c r="AG421" s="128" t="str">
        <f>IF(Stock[[#This Row],[GIÁ THỊ TRƯỜNG]]&gt;0,Stock[[#This Row],[GIÁ THỊ TRƯỜNG]]*Stock[[#This Row],[SỐ LƯỢNG CÒN LẠI
(auto-fill)]],"")</f>
        <v/>
      </c>
    </row>
    <row r="422" spans="2:33">
      <c r="B422" s="111" t="str">
        <f>IF(AND(Stock[[#This Row],[SỐ LƯỢNG MUA]]&gt;0,Stock[[#This Row],[SỐ LƯỢNG CÒN LẠI
(auto-fill)]]=0),"BÁN",
IF(AND(Stock[[#This Row],[SỐ LƯỢNG MUA]]&gt;0,Stock[[#This Row],[SỐ LƯỢNG CÒN LẠI
(auto-fill)]]&gt;0),"NẮM GIỮ",""))</f>
        <v/>
      </c>
      <c r="C422" s="110">
        <f t="shared" si="6"/>
        <v>409</v>
      </c>
      <c r="D422" s="77"/>
      <c r="E422" s="78"/>
      <c r="F422" s="170"/>
      <c r="G422" s="83"/>
      <c r="H422" s="84"/>
      <c r="I422" s="114" t="str">
        <f>IF(Stock[[#This Row],[SỐ LƯỢNG MUA]]&gt;0,Stock[[#This Row],[GIÁ MUA]]*Stock[[#This Row],[SỐ LƯỢNG MUA]]*$D$11,"")</f>
        <v/>
      </c>
      <c r="J422" s="87"/>
      <c r="K422" s="88"/>
      <c r="L422" s="116" t="str">
        <f>IF(Stock[[#This Row],[SỐ LƯỢNG MUA]]&gt;0,Stock[[#This Row],[GIÁ MUA]]*(1+Stock[[#This Row],[% TĂNG KỲ VỌNG_1]]),"")</f>
        <v/>
      </c>
      <c r="M422" s="89"/>
      <c r="N422" s="116" t="str">
        <f>IF(Stock[[#This Row],[SỐ LƯỢNG MUA]]&gt;0,Stock[[#This Row],[GIÁ MUA]]*(1+Stock[[#This Row],[% TĂNG KỲ VỌNG_2]]),"")</f>
        <v/>
      </c>
      <c r="O422" s="89"/>
      <c r="P422" s="116" t="str">
        <f>IF(Stock[[#This Row],[SỐ LƯỢNG MUA]]&gt;0,Stock[[#This Row],[GIÁ MUA]]*(1+Stock[[#This Row],[% GIẢM ĐỂ CẮT LỖ]]),"")</f>
        <v/>
      </c>
      <c r="Q422" s="104"/>
      <c r="R422" s="117" t="str">
        <f>IF(Stock[[#This Row],[CỔ TỨC TIỀN MẶT]]&gt;0,Stock[[#This Row],[CỔ TỨC TIỀN MẶT]]/(Stock[[#This Row],[GIÁ MUA]]*Stock[[#This Row],[SỐ LƯỢNG MUA]]),"")</f>
        <v/>
      </c>
      <c r="S422" s="104"/>
      <c r="T422" s="77"/>
      <c r="U422" s="95"/>
      <c r="V422" s="96"/>
      <c r="W422" s="125" t="str">
        <f>IF(Stock[[#This Row],[SỐ LƯỢNG BÁN]]&gt;0,Stock[[#This Row],[GIÁ BÁN]]*Stock[[#This Row],[SỐ LƯỢNG BÁN]]*$D$11+Stock[[#This Row],[GIÁ BÁN]]*Stock[[#This Row],[SỐ LƯỢNG BÁN]]*$D$12,"")</f>
        <v/>
      </c>
      <c r="X422" s="126">
        <f>Stock[[#This Row],[SỐ LƯỢNG MUA]]+Stock[[#This Row],[CỔ TỨC BẰNG CỔ PHIẾU]]-Stock[[#This Row],[SỐ LƯỢNG BÁN]]</f>
        <v>0</v>
      </c>
      <c r="Y4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2" s="120">
        <f ca="1">IF(Stock[[#This Row],[NGÀY BÁN]]&gt;0,Stock[[#This Row],[NGÀY BÁN]]-Stock[[#This Row],[NGÀY MUA]]+1,IF(Stock[[#This Row],[NGÀY MUA]]=0,0,TODAY()-Stock[[#This Row],[NGÀY MUA]]+1))</f>
        <v>0</v>
      </c>
      <c r="AA422" s="121" t="str">
        <f>IFERROR(Stock[[#This Row],[CỔ TỨC TIỀN MẶT]]+Stock[[#This Row],[LÃI/(LỖ) TỪ BÁN CK
(auto-fill)]],"")</f>
        <v/>
      </c>
      <c r="AB4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2" s="90"/>
      <c r="AE422" s="146" t="str">
        <f>IF(Stock[[#This Row],[TRẠNG THÁI
(auto-fill)]]="NẮM GIỮ",Stock[[#This Row],[GIÁ THỊ TRƯỜNG]]-Stock[[#This Row],[GIÁ MUA]],"")</f>
        <v/>
      </c>
      <c r="AF422" s="151" t="str">
        <f>IFERROR(Stock[[#This Row],[TĂNG/
(GIẢM )]]/Stock[[#This Row],[GIÁ MUA]],"")</f>
        <v/>
      </c>
      <c r="AG422" s="128" t="str">
        <f>IF(Stock[[#This Row],[GIÁ THỊ TRƯỜNG]]&gt;0,Stock[[#This Row],[GIÁ THỊ TRƯỜNG]]*Stock[[#This Row],[SỐ LƯỢNG CÒN LẠI
(auto-fill)]],"")</f>
        <v/>
      </c>
    </row>
    <row r="423" spans="2:33">
      <c r="B423" s="111" t="str">
        <f>IF(AND(Stock[[#This Row],[SỐ LƯỢNG MUA]]&gt;0,Stock[[#This Row],[SỐ LƯỢNG CÒN LẠI
(auto-fill)]]=0),"BÁN",
IF(AND(Stock[[#This Row],[SỐ LƯỢNG MUA]]&gt;0,Stock[[#This Row],[SỐ LƯỢNG CÒN LẠI
(auto-fill)]]&gt;0),"NẮM GIỮ",""))</f>
        <v/>
      </c>
      <c r="C423" s="110">
        <f t="shared" si="6"/>
        <v>410</v>
      </c>
      <c r="D423" s="77"/>
      <c r="E423" s="78"/>
      <c r="F423" s="170"/>
      <c r="G423" s="83"/>
      <c r="H423" s="84"/>
      <c r="I423" s="114" t="str">
        <f>IF(Stock[[#This Row],[SỐ LƯỢNG MUA]]&gt;0,Stock[[#This Row],[GIÁ MUA]]*Stock[[#This Row],[SỐ LƯỢNG MUA]]*$D$11,"")</f>
        <v/>
      </c>
      <c r="J423" s="87"/>
      <c r="K423" s="88"/>
      <c r="L423" s="116" t="str">
        <f>IF(Stock[[#This Row],[SỐ LƯỢNG MUA]]&gt;0,Stock[[#This Row],[GIÁ MUA]]*(1+Stock[[#This Row],[% TĂNG KỲ VỌNG_1]]),"")</f>
        <v/>
      </c>
      <c r="M423" s="89"/>
      <c r="N423" s="116" t="str">
        <f>IF(Stock[[#This Row],[SỐ LƯỢNG MUA]]&gt;0,Stock[[#This Row],[GIÁ MUA]]*(1+Stock[[#This Row],[% TĂNG KỲ VỌNG_2]]),"")</f>
        <v/>
      </c>
      <c r="O423" s="89"/>
      <c r="P423" s="116" t="str">
        <f>IF(Stock[[#This Row],[SỐ LƯỢNG MUA]]&gt;0,Stock[[#This Row],[GIÁ MUA]]*(1+Stock[[#This Row],[% GIẢM ĐỂ CẮT LỖ]]),"")</f>
        <v/>
      </c>
      <c r="Q423" s="104"/>
      <c r="R423" s="117" t="str">
        <f>IF(Stock[[#This Row],[CỔ TỨC TIỀN MẶT]]&gt;0,Stock[[#This Row],[CỔ TỨC TIỀN MẶT]]/(Stock[[#This Row],[GIÁ MUA]]*Stock[[#This Row],[SỐ LƯỢNG MUA]]),"")</f>
        <v/>
      </c>
      <c r="S423" s="104"/>
      <c r="T423" s="77"/>
      <c r="U423" s="95"/>
      <c r="V423" s="96"/>
      <c r="W423" s="125" t="str">
        <f>IF(Stock[[#This Row],[SỐ LƯỢNG BÁN]]&gt;0,Stock[[#This Row],[GIÁ BÁN]]*Stock[[#This Row],[SỐ LƯỢNG BÁN]]*$D$11+Stock[[#This Row],[GIÁ BÁN]]*Stock[[#This Row],[SỐ LƯỢNG BÁN]]*$D$12,"")</f>
        <v/>
      </c>
      <c r="X423" s="126">
        <f>Stock[[#This Row],[SỐ LƯỢNG MUA]]+Stock[[#This Row],[CỔ TỨC BẰNG CỔ PHIẾU]]-Stock[[#This Row],[SỐ LƯỢNG BÁN]]</f>
        <v>0</v>
      </c>
      <c r="Y4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3" s="120">
        <f ca="1">IF(Stock[[#This Row],[NGÀY BÁN]]&gt;0,Stock[[#This Row],[NGÀY BÁN]]-Stock[[#This Row],[NGÀY MUA]]+1,IF(Stock[[#This Row],[NGÀY MUA]]=0,0,TODAY()-Stock[[#This Row],[NGÀY MUA]]+1))</f>
        <v>0</v>
      </c>
      <c r="AA423" s="121" t="str">
        <f>IFERROR(Stock[[#This Row],[CỔ TỨC TIỀN MẶT]]+Stock[[#This Row],[LÃI/(LỖ) TỪ BÁN CK
(auto-fill)]],"")</f>
        <v/>
      </c>
      <c r="AB4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3" s="90"/>
      <c r="AE423" s="146" t="str">
        <f>IF(Stock[[#This Row],[TRẠNG THÁI
(auto-fill)]]="NẮM GIỮ",Stock[[#This Row],[GIÁ THỊ TRƯỜNG]]-Stock[[#This Row],[GIÁ MUA]],"")</f>
        <v/>
      </c>
      <c r="AF423" s="151" t="str">
        <f>IFERROR(Stock[[#This Row],[TĂNG/
(GIẢM )]]/Stock[[#This Row],[GIÁ MUA]],"")</f>
        <v/>
      </c>
      <c r="AG423" s="128" t="str">
        <f>IF(Stock[[#This Row],[GIÁ THỊ TRƯỜNG]]&gt;0,Stock[[#This Row],[GIÁ THỊ TRƯỜNG]]*Stock[[#This Row],[SỐ LƯỢNG CÒN LẠI
(auto-fill)]],"")</f>
        <v/>
      </c>
    </row>
    <row r="424" spans="2:33">
      <c r="B424" s="111" t="str">
        <f>IF(AND(Stock[[#This Row],[SỐ LƯỢNG MUA]]&gt;0,Stock[[#This Row],[SỐ LƯỢNG CÒN LẠI
(auto-fill)]]=0),"BÁN",
IF(AND(Stock[[#This Row],[SỐ LƯỢNG MUA]]&gt;0,Stock[[#This Row],[SỐ LƯỢNG CÒN LẠI
(auto-fill)]]&gt;0),"NẮM GIỮ",""))</f>
        <v/>
      </c>
      <c r="C424" s="110">
        <f t="shared" si="6"/>
        <v>411</v>
      </c>
      <c r="D424" s="77"/>
      <c r="E424" s="78"/>
      <c r="F424" s="170"/>
      <c r="G424" s="83"/>
      <c r="H424" s="84"/>
      <c r="I424" s="114" t="str">
        <f>IF(Stock[[#This Row],[SỐ LƯỢNG MUA]]&gt;0,Stock[[#This Row],[GIÁ MUA]]*Stock[[#This Row],[SỐ LƯỢNG MUA]]*$D$11,"")</f>
        <v/>
      </c>
      <c r="J424" s="87"/>
      <c r="K424" s="88"/>
      <c r="L424" s="116" t="str">
        <f>IF(Stock[[#This Row],[SỐ LƯỢNG MUA]]&gt;0,Stock[[#This Row],[GIÁ MUA]]*(1+Stock[[#This Row],[% TĂNG KỲ VỌNG_1]]),"")</f>
        <v/>
      </c>
      <c r="M424" s="89"/>
      <c r="N424" s="116" t="str">
        <f>IF(Stock[[#This Row],[SỐ LƯỢNG MUA]]&gt;0,Stock[[#This Row],[GIÁ MUA]]*(1+Stock[[#This Row],[% TĂNG KỲ VỌNG_2]]),"")</f>
        <v/>
      </c>
      <c r="O424" s="89"/>
      <c r="P424" s="116" t="str">
        <f>IF(Stock[[#This Row],[SỐ LƯỢNG MUA]]&gt;0,Stock[[#This Row],[GIÁ MUA]]*(1+Stock[[#This Row],[% GIẢM ĐỂ CẮT LỖ]]),"")</f>
        <v/>
      </c>
      <c r="Q424" s="104"/>
      <c r="R424" s="117" t="str">
        <f>IF(Stock[[#This Row],[CỔ TỨC TIỀN MẶT]]&gt;0,Stock[[#This Row],[CỔ TỨC TIỀN MẶT]]/(Stock[[#This Row],[GIÁ MUA]]*Stock[[#This Row],[SỐ LƯỢNG MUA]]),"")</f>
        <v/>
      </c>
      <c r="S424" s="104"/>
      <c r="T424" s="77"/>
      <c r="U424" s="95"/>
      <c r="V424" s="96"/>
      <c r="W424" s="125" t="str">
        <f>IF(Stock[[#This Row],[SỐ LƯỢNG BÁN]]&gt;0,Stock[[#This Row],[GIÁ BÁN]]*Stock[[#This Row],[SỐ LƯỢNG BÁN]]*$D$11+Stock[[#This Row],[GIÁ BÁN]]*Stock[[#This Row],[SỐ LƯỢNG BÁN]]*$D$12,"")</f>
        <v/>
      </c>
      <c r="X424" s="126">
        <f>Stock[[#This Row],[SỐ LƯỢNG MUA]]+Stock[[#This Row],[CỔ TỨC BẰNG CỔ PHIẾU]]-Stock[[#This Row],[SỐ LƯỢNG BÁN]]</f>
        <v>0</v>
      </c>
      <c r="Y4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4" s="120">
        <f ca="1">IF(Stock[[#This Row],[NGÀY BÁN]]&gt;0,Stock[[#This Row],[NGÀY BÁN]]-Stock[[#This Row],[NGÀY MUA]]+1,IF(Stock[[#This Row],[NGÀY MUA]]=0,0,TODAY()-Stock[[#This Row],[NGÀY MUA]]+1))</f>
        <v>0</v>
      </c>
      <c r="AA424" s="121" t="str">
        <f>IFERROR(Stock[[#This Row],[CỔ TỨC TIỀN MẶT]]+Stock[[#This Row],[LÃI/(LỖ) TỪ BÁN CK
(auto-fill)]],"")</f>
        <v/>
      </c>
      <c r="AB4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4" s="90"/>
      <c r="AE424" s="146" t="str">
        <f>IF(Stock[[#This Row],[TRẠNG THÁI
(auto-fill)]]="NẮM GIỮ",Stock[[#This Row],[GIÁ THỊ TRƯỜNG]]-Stock[[#This Row],[GIÁ MUA]],"")</f>
        <v/>
      </c>
      <c r="AF424" s="151" t="str">
        <f>IFERROR(Stock[[#This Row],[TĂNG/
(GIẢM )]]/Stock[[#This Row],[GIÁ MUA]],"")</f>
        <v/>
      </c>
      <c r="AG424" s="128" t="str">
        <f>IF(Stock[[#This Row],[GIÁ THỊ TRƯỜNG]]&gt;0,Stock[[#This Row],[GIÁ THỊ TRƯỜNG]]*Stock[[#This Row],[SỐ LƯỢNG CÒN LẠI
(auto-fill)]],"")</f>
        <v/>
      </c>
    </row>
    <row r="425" spans="2:33">
      <c r="B425" s="111" t="str">
        <f>IF(AND(Stock[[#This Row],[SỐ LƯỢNG MUA]]&gt;0,Stock[[#This Row],[SỐ LƯỢNG CÒN LẠI
(auto-fill)]]=0),"BÁN",
IF(AND(Stock[[#This Row],[SỐ LƯỢNG MUA]]&gt;0,Stock[[#This Row],[SỐ LƯỢNG CÒN LẠI
(auto-fill)]]&gt;0),"NẮM GIỮ",""))</f>
        <v/>
      </c>
      <c r="C425" s="110">
        <f t="shared" si="6"/>
        <v>412</v>
      </c>
      <c r="D425" s="77"/>
      <c r="E425" s="78"/>
      <c r="F425" s="170"/>
      <c r="G425" s="83"/>
      <c r="H425" s="84"/>
      <c r="I425" s="114" t="str">
        <f>IF(Stock[[#This Row],[SỐ LƯỢNG MUA]]&gt;0,Stock[[#This Row],[GIÁ MUA]]*Stock[[#This Row],[SỐ LƯỢNG MUA]]*$D$11,"")</f>
        <v/>
      </c>
      <c r="J425" s="87"/>
      <c r="K425" s="88"/>
      <c r="L425" s="116" t="str">
        <f>IF(Stock[[#This Row],[SỐ LƯỢNG MUA]]&gt;0,Stock[[#This Row],[GIÁ MUA]]*(1+Stock[[#This Row],[% TĂNG KỲ VỌNG_1]]),"")</f>
        <v/>
      </c>
      <c r="M425" s="89"/>
      <c r="N425" s="116" t="str">
        <f>IF(Stock[[#This Row],[SỐ LƯỢNG MUA]]&gt;0,Stock[[#This Row],[GIÁ MUA]]*(1+Stock[[#This Row],[% TĂNG KỲ VỌNG_2]]),"")</f>
        <v/>
      </c>
      <c r="O425" s="89"/>
      <c r="P425" s="116" t="str">
        <f>IF(Stock[[#This Row],[SỐ LƯỢNG MUA]]&gt;0,Stock[[#This Row],[GIÁ MUA]]*(1+Stock[[#This Row],[% GIẢM ĐỂ CẮT LỖ]]),"")</f>
        <v/>
      </c>
      <c r="Q425" s="104"/>
      <c r="R425" s="117" t="str">
        <f>IF(Stock[[#This Row],[CỔ TỨC TIỀN MẶT]]&gt;0,Stock[[#This Row],[CỔ TỨC TIỀN MẶT]]/(Stock[[#This Row],[GIÁ MUA]]*Stock[[#This Row],[SỐ LƯỢNG MUA]]),"")</f>
        <v/>
      </c>
      <c r="S425" s="104"/>
      <c r="T425" s="77"/>
      <c r="U425" s="95"/>
      <c r="V425" s="96"/>
      <c r="W425" s="125" t="str">
        <f>IF(Stock[[#This Row],[SỐ LƯỢNG BÁN]]&gt;0,Stock[[#This Row],[GIÁ BÁN]]*Stock[[#This Row],[SỐ LƯỢNG BÁN]]*$D$11+Stock[[#This Row],[GIÁ BÁN]]*Stock[[#This Row],[SỐ LƯỢNG BÁN]]*$D$12,"")</f>
        <v/>
      </c>
      <c r="X425" s="126">
        <f>Stock[[#This Row],[SỐ LƯỢNG MUA]]+Stock[[#This Row],[CỔ TỨC BẰNG CỔ PHIẾU]]-Stock[[#This Row],[SỐ LƯỢNG BÁN]]</f>
        <v>0</v>
      </c>
      <c r="Y4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5" s="120">
        <f ca="1">IF(Stock[[#This Row],[NGÀY BÁN]]&gt;0,Stock[[#This Row],[NGÀY BÁN]]-Stock[[#This Row],[NGÀY MUA]]+1,IF(Stock[[#This Row],[NGÀY MUA]]=0,0,TODAY()-Stock[[#This Row],[NGÀY MUA]]+1))</f>
        <v>0</v>
      </c>
      <c r="AA425" s="121" t="str">
        <f>IFERROR(Stock[[#This Row],[CỔ TỨC TIỀN MẶT]]+Stock[[#This Row],[LÃI/(LỖ) TỪ BÁN CK
(auto-fill)]],"")</f>
        <v/>
      </c>
      <c r="AB4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5" s="90"/>
      <c r="AE425" s="146" t="str">
        <f>IF(Stock[[#This Row],[TRẠNG THÁI
(auto-fill)]]="NẮM GIỮ",Stock[[#This Row],[GIÁ THỊ TRƯỜNG]]-Stock[[#This Row],[GIÁ MUA]],"")</f>
        <v/>
      </c>
      <c r="AF425" s="151" t="str">
        <f>IFERROR(Stock[[#This Row],[TĂNG/
(GIẢM )]]/Stock[[#This Row],[GIÁ MUA]],"")</f>
        <v/>
      </c>
      <c r="AG425" s="128" t="str">
        <f>IF(Stock[[#This Row],[GIÁ THỊ TRƯỜNG]]&gt;0,Stock[[#This Row],[GIÁ THỊ TRƯỜNG]]*Stock[[#This Row],[SỐ LƯỢNG CÒN LẠI
(auto-fill)]],"")</f>
        <v/>
      </c>
    </row>
    <row r="426" spans="2:33">
      <c r="B426" s="111" t="str">
        <f>IF(AND(Stock[[#This Row],[SỐ LƯỢNG MUA]]&gt;0,Stock[[#This Row],[SỐ LƯỢNG CÒN LẠI
(auto-fill)]]=0),"BÁN",
IF(AND(Stock[[#This Row],[SỐ LƯỢNG MUA]]&gt;0,Stock[[#This Row],[SỐ LƯỢNG CÒN LẠI
(auto-fill)]]&gt;0),"NẮM GIỮ",""))</f>
        <v/>
      </c>
      <c r="C426" s="110">
        <f t="shared" si="6"/>
        <v>413</v>
      </c>
      <c r="D426" s="77"/>
      <c r="E426" s="78"/>
      <c r="F426" s="170"/>
      <c r="G426" s="83"/>
      <c r="H426" s="84"/>
      <c r="I426" s="114" t="str">
        <f>IF(Stock[[#This Row],[SỐ LƯỢNG MUA]]&gt;0,Stock[[#This Row],[GIÁ MUA]]*Stock[[#This Row],[SỐ LƯỢNG MUA]]*$D$11,"")</f>
        <v/>
      </c>
      <c r="J426" s="87"/>
      <c r="K426" s="88"/>
      <c r="L426" s="116" t="str">
        <f>IF(Stock[[#This Row],[SỐ LƯỢNG MUA]]&gt;0,Stock[[#This Row],[GIÁ MUA]]*(1+Stock[[#This Row],[% TĂNG KỲ VỌNG_1]]),"")</f>
        <v/>
      </c>
      <c r="M426" s="89"/>
      <c r="N426" s="116" t="str">
        <f>IF(Stock[[#This Row],[SỐ LƯỢNG MUA]]&gt;0,Stock[[#This Row],[GIÁ MUA]]*(1+Stock[[#This Row],[% TĂNG KỲ VỌNG_2]]),"")</f>
        <v/>
      </c>
      <c r="O426" s="89"/>
      <c r="P426" s="116" t="str">
        <f>IF(Stock[[#This Row],[SỐ LƯỢNG MUA]]&gt;0,Stock[[#This Row],[GIÁ MUA]]*(1+Stock[[#This Row],[% GIẢM ĐỂ CẮT LỖ]]),"")</f>
        <v/>
      </c>
      <c r="Q426" s="104"/>
      <c r="R426" s="117" t="str">
        <f>IF(Stock[[#This Row],[CỔ TỨC TIỀN MẶT]]&gt;0,Stock[[#This Row],[CỔ TỨC TIỀN MẶT]]/(Stock[[#This Row],[GIÁ MUA]]*Stock[[#This Row],[SỐ LƯỢNG MUA]]),"")</f>
        <v/>
      </c>
      <c r="S426" s="104"/>
      <c r="T426" s="77"/>
      <c r="U426" s="95"/>
      <c r="V426" s="96"/>
      <c r="W426" s="125" t="str">
        <f>IF(Stock[[#This Row],[SỐ LƯỢNG BÁN]]&gt;0,Stock[[#This Row],[GIÁ BÁN]]*Stock[[#This Row],[SỐ LƯỢNG BÁN]]*$D$11+Stock[[#This Row],[GIÁ BÁN]]*Stock[[#This Row],[SỐ LƯỢNG BÁN]]*$D$12,"")</f>
        <v/>
      </c>
      <c r="X426" s="126">
        <f>Stock[[#This Row],[SỐ LƯỢNG MUA]]+Stock[[#This Row],[CỔ TỨC BẰNG CỔ PHIẾU]]-Stock[[#This Row],[SỐ LƯỢNG BÁN]]</f>
        <v>0</v>
      </c>
      <c r="Y4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6" s="120">
        <f ca="1">IF(Stock[[#This Row],[NGÀY BÁN]]&gt;0,Stock[[#This Row],[NGÀY BÁN]]-Stock[[#This Row],[NGÀY MUA]]+1,IF(Stock[[#This Row],[NGÀY MUA]]=0,0,TODAY()-Stock[[#This Row],[NGÀY MUA]]+1))</f>
        <v>0</v>
      </c>
      <c r="AA426" s="121" t="str">
        <f>IFERROR(Stock[[#This Row],[CỔ TỨC TIỀN MẶT]]+Stock[[#This Row],[LÃI/(LỖ) TỪ BÁN CK
(auto-fill)]],"")</f>
        <v/>
      </c>
      <c r="AB4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6" s="90"/>
      <c r="AE426" s="146" t="str">
        <f>IF(Stock[[#This Row],[TRẠNG THÁI
(auto-fill)]]="NẮM GIỮ",Stock[[#This Row],[GIÁ THỊ TRƯỜNG]]-Stock[[#This Row],[GIÁ MUA]],"")</f>
        <v/>
      </c>
      <c r="AF426" s="151" t="str">
        <f>IFERROR(Stock[[#This Row],[TĂNG/
(GIẢM )]]/Stock[[#This Row],[GIÁ MUA]],"")</f>
        <v/>
      </c>
      <c r="AG426" s="128" t="str">
        <f>IF(Stock[[#This Row],[GIÁ THỊ TRƯỜNG]]&gt;0,Stock[[#This Row],[GIÁ THỊ TRƯỜNG]]*Stock[[#This Row],[SỐ LƯỢNG CÒN LẠI
(auto-fill)]],"")</f>
        <v/>
      </c>
    </row>
    <row r="427" spans="2:33">
      <c r="B427" s="111" t="str">
        <f>IF(AND(Stock[[#This Row],[SỐ LƯỢNG MUA]]&gt;0,Stock[[#This Row],[SỐ LƯỢNG CÒN LẠI
(auto-fill)]]=0),"BÁN",
IF(AND(Stock[[#This Row],[SỐ LƯỢNG MUA]]&gt;0,Stock[[#This Row],[SỐ LƯỢNG CÒN LẠI
(auto-fill)]]&gt;0),"NẮM GIỮ",""))</f>
        <v/>
      </c>
      <c r="C427" s="110">
        <f t="shared" si="6"/>
        <v>414</v>
      </c>
      <c r="D427" s="77"/>
      <c r="E427" s="78"/>
      <c r="F427" s="170"/>
      <c r="G427" s="83"/>
      <c r="H427" s="84"/>
      <c r="I427" s="114" t="str">
        <f>IF(Stock[[#This Row],[SỐ LƯỢNG MUA]]&gt;0,Stock[[#This Row],[GIÁ MUA]]*Stock[[#This Row],[SỐ LƯỢNG MUA]]*$D$11,"")</f>
        <v/>
      </c>
      <c r="J427" s="87"/>
      <c r="K427" s="88"/>
      <c r="L427" s="116" t="str">
        <f>IF(Stock[[#This Row],[SỐ LƯỢNG MUA]]&gt;0,Stock[[#This Row],[GIÁ MUA]]*(1+Stock[[#This Row],[% TĂNG KỲ VỌNG_1]]),"")</f>
        <v/>
      </c>
      <c r="M427" s="89"/>
      <c r="N427" s="116" t="str">
        <f>IF(Stock[[#This Row],[SỐ LƯỢNG MUA]]&gt;0,Stock[[#This Row],[GIÁ MUA]]*(1+Stock[[#This Row],[% TĂNG KỲ VỌNG_2]]),"")</f>
        <v/>
      </c>
      <c r="O427" s="89"/>
      <c r="P427" s="116" t="str">
        <f>IF(Stock[[#This Row],[SỐ LƯỢNG MUA]]&gt;0,Stock[[#This Row],[GIÁ MUA]]*(1+Stock[[#This Row],[% GIẢM ĐỂ CẮT LỖ]]),"")</f>
        <v/>
      </c>
      <c r="Q427" s="104"/>
      <c r="R427" s="117" t="str">
        <f>IF(Stock[[#This Row],[CỔ TỨC TIỀN MẶT]]&gt;0,Stock[[#This Row],[CỔ TỨC TIỀN MẶT]]/(Stock[[#This Row],[GIÁ MUA]]*Stock[[#This Row],[SỐ LƯỢNG MUA]]),"")</f>
        <v/>
      </c>
      <c r="S427" s="104"/>
      <c r="T427" s="77"/>
      <c r="U427" s="95"/>
      <c r="V427" s="96"/>
      <c r="W427" s="125" t="str">
        <f>IF(Stock[[#This Row],[SỐ LƯỢNG BÁN]]&gt;0,Stock[[#This Row],[GIÁ BÁN]]*Stock[[#This Row],[SỐ LƯỢNG BÁN]]*$D$11+Stock[[#This Row],[GIÁ BÁN]]*Stock[[#This Row],[SỐ LƯỢNG BÁN]]*$D$12,"")</f>
        <v/>
      </c>
      <c r="X427" s="126">
        <f>Stock[[#This Row],[SỐ LƯỢNG MUA]]+Stock[[#This Row],[CỔ TỨC BẰNG CỔ PHIẾU]]-Stock[[#This Row],[SỐ LƯỢNG BÁN]]</f>
        <v>0</v>
      </c>
      <c r="Y4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7" s="120">
        <f ca="1">IF(Stock[[#This Row],[NGÀY BÁN]]&gt;0,Stock[[#This Row],[NGÀY BÁN]]-Stock[[#This Row],[NGÀY MUA]]+1,IF(Stock[[#This Row],[NGÀY MUA]]=0,0,TODAY()-Stock[[#This Row],[NGÀY MUA]]+1))</f>
        <v>0</v>
      </c>
      <c r="AA427" s="121" t="str">
        <f>IFERROR(Stock[[#This Row],[CỔ TỨC TIỀN MẶT]]+Stock[[#This Row],[LÃI/(LỖ) TỪ BÁN CK
(auto-fill)]],"")</f>
        <v/>
      </c>
      <c r="AB4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7" s="90"/>
      <c r="AE427" s="146" t="str">
        <f>IF(Stock[[#This Row],[TRẠNG THÁI
(auto-fill)]]="NẮM GIỮ",Stock[[#This Row],[GIÁ THỊ TRƯỜNG]]-Stock[[#This Row],[GIÁ MUA]],"")</f>
        <v/>
      </c>
      <c r="AF427" s="151" t="str">
        <f>IFERROR(Stock[[#This Row],[TĂNG/
(GIẢM )]]/Stock[[#This Row],[GIÁ MUA]],"")</f>
        <v/>
      </c>
      <c r="AG427" s="128" t="str">
        <f>IF(Stock[[#This Row],[GIÁ THỊ TRƯỜNG]]&gt;0,Stock[[#This Row],[GIÁ THỊ TRƯỜNG]]*Stock[[#This Row],[SỐ LƯỢNG CÒN LẠI
(auto-fill)]],"")</f>
        <v/>
      </c>
    </row>
    <row r="428" spans="2:33">
      <c r="B428" s="111" t="str">
        <f>IF(AND(Stock[[#This Row],[SỐ LƯỢNG MUA]]&gt;0,Stock[[#This Row],[SỐ LƯỢNG CÒN LẠI
(auto-fill)]]=0),"BÁN",
IF(AND(Stock[[#This Row],[SỐ LƯỢNG MUA]]&gt;0,Stock[[#This Row],[SỐ LƯỢNG CÒN LẠI
(auto-fill)]]&gt;0),"NẮM GIỮ",""))</f>
        <v/>
      </c>
      <c r="C428" s="110">
        <f t="shared" si="6"/>
        <v>415</v>
      </c>
      <c r="D428" s="77"/>
      <c r="E428" s="78"/>
      <c r="F428" s="170"/>
      <c r="G428" s="83"/>
      <c r="H428" s="84"/>
      <c r="I428" s="114" t="str">
        <f>IF(Stock[[#This Row],[SỐ LƯỢNG MUA]]&gt;0,Stock[[#This Row],[GIÁ MUA]]*Stock[[#This Row],[SỐ LƯỢNG MUA]]*$D$11,"")</f>
        <v/>
      </c>
      <c r="J428" s="87"/>
      <c r="K428" s="88"/>
      <c r="L428" s="116" t="str">
        <f>IF(Stock[[#This Row],[SỐ LƯỢNG MUA]]&gt;0,Stock[[#This Row],[GIÁ MUA]]*(1+Stock[[#This Row],[% TĂNG KỲ VỌNG_1]]),"")</f>
        <v/>
      </c>
      <c r="M428" s="89"/>
      <c r="N428" s="116" t="str">
        <f>IF(Stock[[#This Row],[SỐ LƯỢNG MUA]]&gt;0,Stock[[#This Row],[GIÁ MUA]]*(1+Stock[[#This Row],[% TĂNG KỲ VỌNG_2]]),"")</f>
        <v/>
      </c>
      <c r="O428" s="89"/>
      <c r="P428" s="116" t="str">
        <f>IF(Stock[[#This Row],[SỐ LƯỢNG MUA]]&gt;0,Stock[[#This Row],[GIÁ MUA]]*(1+Stock[[#This Row],[% GIẢM ĐỂ CẮT LỖ]]),"")</f>
        <v/>
      </c>
      <c r="Q428" s="104"/>
      <c r="R428" s="117" t="str">
        <f>IF(Stock[[#This Row],[CỔ TỨC TIỀN MẶT]]&gt;0,Stock[[#This Row],[CỔ TỨC TIỀN MẶT]]/(Stock[[#This Row],[GIÁ MUA]]*Stock[[#This Row],[SỐ LƯỢNG MUA]]),"")</f>
        <v/>
      </c>
      <c r="S428" s="104"/>
      <c r="T428" s="77"/>
      <c r="U428" s="95"/>
      <c r="V428" s="96"/>
      <c r="W428" s="125" t="str">
        <f>IF(Stock[[#This Row],[SỐ LƯỢNG BÁN]]&gt;0,Stock[[#This Row],[GIÁ BÁN]]*Stock[[#This Row],[SỐ LƯỢNG BÁN]]*$D$11+Stock[[#This Row],[GIÁ BÁN]]*Stock[[#This Row],[SỐ LƯỢNG BÁN]]*$D$12,"")</f>
        <v/>
      </c>
      <c r="X428" s="126">
        <f>Stock[[#This Row],[SỐ LƯỢNG MUA]]+Stock[[#This Row],[CỔ TỨC BẰNG CỔ PHIẾU]]-Stock[[#This Row],[SỐ LƯỢNG BÁN]]</f>
        <v>0</v>
      </c>
      <c r="Y4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8" s="120">
        <f ca="1">IF(Stock[[#This Row],[NGÀY BÁN]]&gt;0,Stock[[#This Row],[NGÀY BÁN]]-Stock[[#This Row],[NGÀY MUA]]+1,IF(Stock[[#This Row],[NGÀY MUA]]=0,0,TODAY()-Stock[[#This Row],[NGÀY MUA]]+1))</f>
        <v>0</v>
      </c>
      <c r="AA428" s="121" t="str">
        <f>IFERROR(Stock[[#This Row],[CỔ TỨC TIỀN MẶT]]+Stock[[#This Row],[LÃI/(LỖ) TỪ BÁN CK
(auto-fill)]],"")</f>
        <v/>
      </c>
      <c r="AB4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8" s="90"/>
      <c r="AE428" s="146" t="str">
        <f>IF(Stock[[#This Row],[TRẠNG THÁI
(auto-fill)]]="NẮM GIỮ",Stock[[#This Row],[GIÁ THỊ TRƯỜNG]]-Stock[[#This Row],[GIÁ MUA]],"")</f>
        <v/>
      </c>
      <c r="AF428" s="151" t="str">
        <f>IFERROR(Stock[[#This Row],[TĂNG/
(GIẢM )]]/Stock[[#This Row],[GIÁ MUA]],"")</f>
        <v/>
      </c>
      <c r="AG428" s="128" t="str">
        <f>IF(Stock[[#This Row],[GIÁ THỊ TRƯỜNG]]&gt;0,Stock[[#This Row],[GIÁ THỊ TRƯỜNG]]*Stock[[#This Row],[SỐ LƯỢNG CÒN LẠI
(auto-fill)]],"")</f>
        <v/>
      </c>
    </row>
    <row r="429" spans="2:33">
      <c r="B429" s="111" t="str">
        <f>IF(AND(Stock[[#This Row],[SỐ LƯỢNG MUA]]&gt;0,Stock[[#This Row],[SỐ LƯỢNG CÒN LẠI
(auto-fill)]]=0),"BÁN",
IF(AND(Stock[[#This Row],[SỐ LƯỢNG MUA]]&gt;0,Stock[[#This Row],[SỐ LƯỢNG CÒN LẠI
(auto-fill)]]&gt;0),"NẮM GIỮ",""))</f>
        <v/>
      </c>
      <c r="C429" s="110">
        <f t="shared" si="6"/>
        <v>416</v>
      </c>
      <c r="D429" s="77"/>
      <c r="E429" s="78"/>
      <c r="F429" s="170"/>
      <c r="G429" s="83"/>
      <c r="H429" s="84"/>
      <c r="I429" s="114" t="str">
        <f>IF(Stock[[#This Row],[SỐ LƯỢNG MUA]]&gt;0,Stock[[#This Row],[GIÁ MUA]]*Stock[[#This Row],[SỐ LƯỢNG MUA]]*$D$11,"")</f>
        <v/>
      </c>
      <c r="J429" s="87"/>
      <c r="K429" s="88"/>
      <c r="L429" s="116" t="str">
        <f>IF(Stock[[#This Row],[SỐ LƯỢNG MUA]]&gt;0,Stock[[#This Row],[GIÁ MUA]]*(1+Stock[[#This Row],[% TĂNG KỲ VỌNG_1]]),"")</f>
        <v/>
      </c>
      <c r="M429" s="89"/>
      <c r="N429" s="116" t="str">
        <f>IF(Stock[[#This Row],[SỐ LƯỢNG MUA]]&gt;0,Stock[[#This Row],[GIÁ MUA]]*(1+Stock[[#This Row],[% TĂNG KỲ VỌNG_2]]),"")</f>
        <v/>
      </c>
      <c r="O429" s="89"/>
      <c r="P429" s="116" t="str">
        <f>IF(Stock[[#This Row],[SỐ LƯỢNG MUA]]&gt;0,Stock[[#This Row],[GIÁ MUA]]*(1+Stock[[#This Row],[% GIẢM ĐỂ CẮT LỖ]]),"")</f>
        <v/>
      </c>
      <c r="Q429" s="104"/>
      <c r="R429" s="117" t="str">
        <f>IF(Stock[[#This Row],[CỔ TỨC TIỀN MẶT]]&gt;0,Stock[[#This Row],[CỔ TỨC TIỀN MẶT]]/(Stock[[#This Row],[GIÁ MUA]]*Stock[[#This Row],[SỐ LƯỢNG MUA]]),"")</f>
        <v/>
      </c>
      <c r="S429" s="104"/>
      <c r="T429" s="77"/>
      <c r="U429" s="95"/>
      <c r="V429" s="96"/>
      <c r="W429" s="125" t="str">
        <f>IF(Stock[[#This Row],[SỐ LƯỢNG BÁN]]&gt;0,Stock[[#This Row],[GIÁ BÁN]]*Stock[[#This Row],[SỐ LƯỢNG BÁN]]*$D$11+Stock[[#This Row],[GIÁ BÁN]]*Stock[[#This Row],[SỐ LƯỢNG BÁN]]*$D$12,"")</f>
        <v/>
      </c>
      <c r="X429" s="126">
        <f>Stock[[#This Row],[SỐ LƯỢNG MUA]]+Stock[[#This Row],[CỔ TỨC BẰNG CỔ PHIẾU]]-Stock[[#This Row],[SỐ LƯỢNG BÁN]]</f>
        <v>0</v>
      </c>
      <c r="Y4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9" s="120">
        <f ca="1">IF(Stock[[#This Row],[NGÀY BÁN]]&gt;0,Stock[[#This Row],[NGÀY BÁN]]-Stock[[#This Row],[NGÀY MUA]]+1,IF(Stock[[#This Row],[NGÀY MUA]]=0,0,TODAY()-Stock[[#This Row],[NGÀY MUA]]+1))</f>
        <v>0</v>
      </c>
      <c r="AA429" s="121" t="str">
        <f>IFERROR(Stock[[#This Row],[CỔ TỨC TIỀN MẶT]]+Stock[[#This Row],[LÃI/(LỖ) TỪ BÁN CK
(auto-fill)]],"")</f>
        <v/>
      </c>
      <c r="AB4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9" s="90"/>
      <c r="AE429" s="146" t="str">
        <f>IF(Stock[[#This Row],[TRẠNG THÁI
(auto-fill)]]="NẮM GIỮ",Stock[[#This Row],[GIÁ THỊ TRƯỜNG]]-Stock[[#This Row],[GIÁ MUA]],"")</f>
        <v/>
      </c>
      <c r="AF429" s="151" t="str">
        <f>IFERROR(Stock[[#This Row],[TĂNG/
(GIẢM )]]/Stock[[#This Row],[GIÁ MUA]],"")</f>
        <v/>
      </c>
      <c r="AG429" s="128" t="str">
        <f>IF(Stock[[#This Row],[GIÁ THỊ TRƯỜNG]]&gt;0,Stock[[#This Row],[GIÁ THỊ TRƯỜNG]]*Stock[[#This Row],[SỐ LƯỢNG CÒN LẠI
(auto-fill)]],"")</f>
        <v/>
      </c>
    </row>
    <row r="430" spans="2:33">
      <c r="B430" s="111" t="str">
        <f>IF(AND(Stock[[#This Row],[SỐ LƯỢNG MUA]]&gt;0,Stock[[#This Row],[SỐ LƯỢNG CÒN LẠI
(auto-fill)]]=0),"BÁN",
IF(AND(Stock[[#This Row],[SỐ LƯỢNG MUA]]&gt;0,Stock[[#This Row],[SỐ LƯỢNG CÒN LẠI
(auto-fill)]]&gt;0),"NẮM GIỮ",""))</f>
        <v/>
      </c>
      <c r="C430" s="110">
        <f t="shared" si="6"/>
        <v>417</v>
      </c>
      <c r="D430" s="77"/>
      <c r="E430" s="78"/>
      <c r="F430" s="170"/>
      <c r="G430" s="83"/>
      <c r="H430" s="84"/>
      <c r="I430" s="114" t="str">
        <f>IF(Stock[[#This Row],[SỐ LƯỢNG MUA]]&gt;0,Stock[[#This Row],[GIÁ MUA]]*Stock[[#This Row],[SỐ LƯỢNG MUA]]*$D$11,"")</f>
        <v/>
      </c>
      <c r="J430" s="87"/>
      <c r="K430" s="88"/>
      <c r="L430" s="116" t="str">
        <f>IF(Stock[[#This Row],[SỐ LƯỢNG MUA]]&gt;0,Stock[[#This Row],[GIÁ MUA]]*(1+Stock[[#This Row],[% TĂNG KỲ VỌNG_1]]),"")</f>
        <v/>
      </c>
      <c r="M430" s="89"/>
      <c r="N430" s="116" t="str">
        <f>IF(Stock[[#This Row],[SỐ LƯỢNG MUA]]&gt;0,Stock[[#This Row],[GIÁ MUA]]*(1+Stock[[#This Row],[% TĂNG KỲ VỌNG_2]]),"")</f>
        <v/>
      </c>
      <c r="O430" s="89"/>
      <c r="P430" s="116" t="str">
        <f>IF(Stock[[#This Row],[SỐ LƯỢNG MUA]]&gt;0,Stock[[#This Row],[GIÁ MUA]]*(1+Stock[[#This Row],[% GIẢM ĐỂ CẮT LỖ]]),"")</f>
        <v/>
      </c>
      <c r="Q430" s="104"/>
      <c r="R430" s="117" t="str">
        <f>IF(Stock[[#This Row],[CỔ TỨC TIỀN MẶT]]&gt;0,Stock[[#This Row],[CỔ TỨC TIỀN MẶT]]/(Stock[[#This Row],[GIÁ MUA]]*Stock[[#This Row],[SỐ LƯỢNG MUA]]),"")</f>
        <v/>
      </c>
      <c r="S430" s="104"/>
      <c r="T430" s="77"/>
      <c r="U430" s="95"/>
      <c r="V430" s="96"/>
      <c r="W430" s="125" t="str">
        <f>IF(Stock[[#This Row],[SỐ LƯỢNG BÁN]]&gt;0,Stock[[#This Row],[GIÁ BÁN]]*Stock[[#This Row],[SỐ LƯỢNG BÁN]]*$D$11+Stock[[#This Row],[GIÁ BÁN]]*Stock[[#This Row],[SỐ LƯỢNG BÁN]]*$D$12,"")</f>
        <v/>
      </c>
      <c r="X430" s="126">
        <f>Stock[[#This Row],[SỐ LƯỢNG MUA]]+Stock[[#This Row],[CỔ TỨC BẰNG CỔ PHIẾU]]-Stock[[#This Row],[SỐ LƯỢNG BÁN]]</f>
        <v>0</v>
      </c>
      <c r="Y4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0" s="120">
        <f ca="1">IF(Stock[[#This Row],[NGÀY BÁN]]&gt;0,Stock[[#This Row],[NGÀY BÁN]]-Stock[[#This Row],[NGÀY MUA]]+1,IF(Stock[[#This Row],[NGÀY MUA]]=0,0,TODAY()-Stock[[#This Row],[NGÀY MUA]]+1))</f>
        <v>0</v>
      </c>
      <c r="AA430" s="121" t="str">
        <f>IFERROR(Stock[[#This Row],[CỔ TỨC TIỀN MẶT]]+Stock[[#This Row],[LÃI/(LỖ) TỪ BÁN CK
(auto-fill)]],"")</f>
        <v/>
      </c>
      <c r="AB4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0" s="90"/>
      <c r="AE430" s="146" t="str">
        <f>IF(Stock[[#This Row],[TRẠNG THÁI
(auto-fill)]]="NẮM GIỮ",Stock[[#This Row],[GIÁ THỊ TRƯỜNG]]-Stock[[#This Row],[GIÁ MUA]],"")</f>
        <v/>
      </c>
      <c r="AF430" s="151" t="str">
        <f>IFERROR(Stock[[#This Row],[TĂNG/
(GIẢM )]]/Stock[[#This Row],[GIÁ MUA]],"")</f>
        <v/>
      </c>
      <c r="AG430" s="128" t="str">
        <f>IF(Stock[[#This Row],[GIÁ THỊ TRƯỜNG]]&gt;0,Stock[[#This Row],[GIÁ THỊ TRƯỜNG]]*Stock[[#This Row],[SỐ LƯỢNG CÒN LẠI
(auto-fill)]],"")</f>
        <v/>
      </c>
    </row>
    <row r="431" spans="2:33">
      <c r="B431" s="111" t="str">
        <f>IF(AND(Stock[[#This Row],[SỐ LƯỢNG MUA]]&gt;0,Stock[[#This Row],[SỐ LƯỢNG CÒN LẠI
(auto-fill)]]=0),"BÁN",
IF(AND(Stock[[#This Row],[SỐ LƯỢNG MUA]]&gt;0,Stock[[#This Row],[SỐ LƯỢNG CÒN LẠI
(auto-fill)]]&gt;0),"NẮM GIỮ",""))</f>
        <v/>
      </c>
      <c r="C431" s="110">
        <f t="shared" si="6"/>
        <v>418</v>
      </c>
      <c r="D431" s="77"/>
      <c r="E431" s="78"/>
      <c r="F431" s="170"/>
      <c r="G431" s="83"/>
      <c r="H431" s="84"/>
      <c r="I431" s="114" t="str">
        <f>IF(Stock[[#This Row],[SỐ LƯỢNG MUA]]&gt;0,Stock[[#This Row],[GIÁ MUA]]*Stock[[#This Row],[SỐ LƯỢNG MUA]]*$D$11,"")</f>
        <v/>
      </c>
      <c r="J431" s="87"/>
      <c r="K431" s="88"/>
      <c r="L431" s="116" t="str">
        <f>IF(Stock[[#This Row],[SỐ LƯỢNG MUA]]&gt;0,Stock[[#This Row],[GIÁ MUA]]*(1+Stock[[#This Row],[% TĂNG KỲ VỌNG_1]]),"")</f>
        <v/>
      </c>
      <c r="M431" s="89"/>
      <c r="N431" s="116" t="str">
        <f>IF(Stock[[#This Row],[SỐ LƯỢNG MUA]]&gt;0,Stock[[#This Row],[GIÁ MUA]]*(1+Stock[[#This Row],[% TĂNG KỲ VỌNG_2]]),"")</f>
        <v/>
      </c>
      <c r="O431" s="89"/>
      <c r="P431" s="116" t="str">
        <f>IF(Stock[[#This Row],[SỐ LƯỢNG MUA]]&gt;0,Stock[[#This Row],[GIÁ MUA]]*(1+Stock[[#This Row],[% GIẢM ĐỂ CẮT LỖ]]),"")</f>
        <v/>
      </c>
      <c r="Q431" s="104"/>
      <c r="R431" s="117" t="str">
        <f>IF(Stock[[#This Row],[CỔ TỨC TIỀN MẶT]]&gt;0,Stock[[#This Row],[CỔ TỨC TIỀN MẶT]]/(Stock[[#This Row],[GIÁ MUA]]*Stock[[#This Row],[SỐ LƯỢNG MUA]]),"")</f>
        <v/>
      </c>
      <c r="S431" s="104"/>
      <c r="T431" s="77"/>
      <c r="U431" s="95"/>
      <c r="V431" s="96"/>
      <c r="W431" s="125" t="str">
        <f>IF(Stock[[#This Row],[SỐ LƯỢNG BÁN]]&gt;0,Stock[[#This Row],[GIÁ BÁN]]*Stock[[#This Row],[SỐ LƯỢNG BÁN]]*$D$11+Stock[[#This Row],[GIÁ BÁN]]*Stock[[#This Row],[SỐ LƯỢNG BÁN]]*$D$12,"")</f>
        <v/>
      </c>
      <c r="X431" s="126">
        <f>Stock[[#This Row],[SỐ LƯỢNG MUA]]+Stock[[#This Row],[CỔ TỨC BẰNG CỔ PHIẾU]]-Stock[[#This Row],[SỐ LƯỢNG BÁN]]</f>
        <v>0</v>
      </c>
      <c r="Y4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1" s="120">
        <f ca="1">IF(Stock[[#This Row],[NGÀY BÁN]]&gt;0,Stock[[#This Row],[NGÀY BÁN]]-Stock[[#This Row],[NGÀY MUA]]+1,IF(Stock[[#This Row],[NGÀY MUA]]=0,0,TODAY()-Stock[[#This Row],[NGÀY MUA]]+1))</f>
        <v>0</v>
      </c>
      <c r="AA431" s="121" t="str">
        <f>IFERROR(Stock[[#This Row],[CỔ TỨC TIỀN MẶT]]+Stock[[#This Row],[LÃI/(LỖ) TỪ BÁN CK
(auto-fill)]],"")</f>
        <v/>
      </c>
      <c r="AB4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1" s="90"/>
      <c r="AE431" s="146" t="str">
        <f>IF(Stock[[#This Row],[TRẠNG THÁI
(auto-fill)]]="NẮM GIỮ",Stock[[#This Row],[GIÁ THỊ TRƯỜNG]]-Stock[[#This Row],[GIÁ MUA]],"")</f>
        <v/>
      </c>
      <c r="AF431" s="151" t="str">
        <f>IFERROR(Stock[[#This Row],[TĂNG/
(GIẢM )]]/Stock[[#This Row],[GIÁ MUA]],"")</f>
        <v/>
      </c>
      <c r="AG431" s="128" t="str">
        <f>IF(Stock[[#This Row],[GIÁ THỊ TRƯỜNG]]&gt;0,Stock[[#This Row],[GIÁ THỊ TRƯỜNG]]*Stock[[#This Row],[SỐ LƯỢNG CÒN LẠI
(auto-fill)]],"")</f>
        <v/>
      </c>
    </row>
    <row r="432" spans="2:33">
      <c r="B432" s="111" t="str">
        <f>IF(AND(Stock[[#This Row],[SỐ LƯỢNG MUA]]&gt;0,Stock[[#This Row],[SỐ LƯỢNG CÒN LẠI
(auto-fill)]]=0),"BÁN",
IF(AND(Stock[[#This Row],[SỐ LƯỢNG MUA]]&gt;0,Stock[[#This Row],[SỐ LƯỢNG CÒN LẠI
(auto-fill)]]&gt;0),"NẮM GIỮ",""))</f>
        <v/>
      </c>
      <c r="C432" s="110">
        <f t="shared" si="6"/>
        <v>419</v>
      </c>
      <c r="D432" s="77"/>
      <c r="E432" s="78"/>
      <c r="F432" s="170"/>
      <c r="G432" s="83"/>
      <c r="H432" s="84"/>
      <c r="I432" s="114" t="str">
        <f>IF(Stock[[#This Row],[SỐ LƯỢNG MUA]]&gt;0,Stock[[#This Row],[GIÁ MUA]]*Stock[[#This Row],[SỐ LƯỢNG MUA]]*$D$11,"")</f>
        <v/>
      </c>
      <c r="J432" s="87"/>
      <c r="K432" s="88"/>
      <c r="L432" s="116" t="str">
        <f>IF(Stock[[#This Row],[SỐ LƯỢNG MUA]]&gt;0,Stock[[#This Row],[GIÁ MUA]]*(1+Stock[[#This Row],[% TĂNG KỲ VỌNG_1]]),"")</f>
        <v/>
      </c>
      <c r="M432" s="89"/>
      <c r="N432" s="116" t="str">
        <f>IF(Stock[[#This Row],[SỐ LƯỢNG MUA]]&gt;0,Stock[[#This Row],[GIÁ MUA]]*(1+Stock[[#This Row],[% TĂNG KỲ VỌNG_2]]),"")</f>
        <v/>
      </c>
      <c r="O432" s="89"/>
      <c r="P432" s="116" t="str">
        <f>IF(Stock[[#This Row],[SỐ LƯỢNG MUA]]&gt;0,Stock[[#This Row],[GIÁ MUA]]*(1+Stock[[#This Row],[% GIẢM ĐỂ CẮT LỖ]]),"")</f>
        <v/>
      </c>
      <c r="Q432" s="104"/>
      <c r="R432" s="117" t="str">
        <f>IF(Stock[[#This Row],[CỔ TỨC TIỀN MẶT]]&gt;0,Stock[[#This Row],[CỔ TỨC TIỀN MẶT]]/(Stock[[#This Row],[GIÁ MUA]]*Stock[[#This Row],[SỐ LƯỢNG MUA]]),"")</f>
        <v/>
      </c>
      <c r="S432" s="104"/>
      <c r="T432" s="77"/>
      <c r="U432" s="95"/>
      <c r="V432" s="96"/>
      <c r="W432" s="125" t="str">
        <f>IF(Stock[[#This Row],[SỐ LƯỢNG BÁN]]&gt;0,Stock[[#This Row],[GIÁ BÁN]]*Stock[[#This Row],[SỐ LƯỢNG BÁN]]*$D$11+Stock[[#This Row],[GIÁ BÁN]]*Stock[[#This Row],[SỐ LƯỢNG BÁN]]*$D$12,"")</f>
        <v/>
      </c>
      <c r="X432" s="126">
        <f>Stock[[#This Row],[SỐ LƯỢNG MUA]]+Stock[[#This Row],[CỔ TỨC BẰNG CỔ PHIẾU]]-Stock[[#This Row],[SỐ LƯỢNG BÁN]]</f>
        <v>0</v>
      </c>
      <c r="Y4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2" s="120">
        <f ca="1">IF(Stock[[#This Row],[NGÀY BÁN]]&gt;0,Stock[[#This Row],[NGÀY BÁN]]-Stock[[#This Row],[NGÀY MUA]]+1,IF(Stock[[#This Row],[NGÀY MUA]]=0,0,TODAY()-Stock[[#This Row],[NGÀY MUA]]+1))</f>
        <v>0</v>
      </c>
      <c r="AA432" s="121" t="str">
        <f>IFERROR(Stock[[#This Row],[CỔ TỨC TIỀN MẶT]]+Stock[[#This Row],[LÃI/(LỖ) TỪ BÁN CK
(auto-fill)]],"")</f>
        <v/>
      </c>
      <c r="AB4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2" s="90"/>
      <c r="AE432" s="146" t="str">
        <f>IF(Stock[[#This Row],[TRẠNG THÁI
(auto-fill)]]="NẮM GIỮ",Stock[[#This Row],[GIÁ THỊ TRƯỜNG]]-Stock[[#This Row],[GIÁ MUA]],"")</f>
        <v/>
      </c>
      <c r="AF432" s="151" t="str">
        <f>IFERROR(Stock[[#This Row],[TĂNG/
(GIẢM )]]/Stock[[#This Row],[GIÁ MUA]],"")</f>
        <v/>
      </c>
      <c r="AG432" s="128" t="str">
        <f>IF(Stock[[#This Row],[GIÁ THỊ TRƯỜNG]]&gt;0,Stock[[#This Row],[GIÁ THỊ TRƯỜNG]]*Stock[[#This Row],[SỐ LƯỢNG CÒN LẠI
(auto-fill)]],"")</f>
        <v/>
      </c>
    </row>
    <row r="433" spans="2:33">
      <c r="B433" s="111" t="str">
        <f>IF(AND(Stock[[#This Row],[SỐ LƯỢNG MUA]]&gt;0,Stock[[#This Row],[SỐ LƯỢNG CÒN LẠI
(auto-fill)]]=0),"BÁN",
IF(AND(Stock[[#This Row],[SỐ LƯỢNG MUA]]&gt;0,Stock[[#This Row],[SỐ LƯỢNG CÒN LẠI
(auto-fill)]]&gt;0),"NẮM GIỮ",""))</f>
        <v/>
      </c>
      <c r="C433" s="110">
        <f t="shared" si="6"/>
        <v>420</v>
      </c>
      <c r="D433" s="77"/>
      <c r="E433" s="78"/>
      <c r="F433" s="170"/>
      <c r="G433" s="83"/>
      <c r="H433" s="84"/>
      <c r="I433" s="114" t="str">
        <f>IF(Stock[[#This Row],[SỐ LƯỢNG MUA]]&gt;0,Stock[[#This Row],[GIÁ MUA]]*Stock[[#This Row],[SỐ LƯỢNG MUA]]*$D$11,"")</f>
        <v/>
      </c>
      <c r="J433" s="87"/>
      <c r="K433" s="88"/>
      <c r="L433" s="116" t="str">
        <f>IF(Stock[[#This Row],[SỐ LƯỢNG MUA]]&gt;0,Stock[[#This Row],[GIÁ MUA]]*(1+Stock[[#This Row],[% TĂNG KỲ VỌNG_1]]),"")</f>
        <v/>
      </c>
      <c r="M433" s="89"/>
      <c r="N433" s="116" t="str">
        <f>IF(Stock[[#This Row],[SỐ LƯỢNG MUA]]&gt;0,Stock[[#This Row],[GIÁ MUA]]*(1+Stock[[#This Row],[% TĂNG KỲ VỌNG_2]]),"")</f>
        <v/>
      </c>
      <c r="O433" s="89"/>
      <c r="P433" s="116" t="str">
        <f>IF(Stock[[#This Row],[SỐ LƯỢNG MUA]]&gt;0,Stock[[#This Row],[GIÁ MUA]]*(1+Stock[[#This Row],[% GIẢM ĐỂ CẮT LỖ]]),"")</f>
        <v/>
      </c>
      <c r="Q433" s="104"/>
      <c r="R433" s="117" t="str">
        <f>IF(Stock[[#This Row],[CỔ TỨC TIỀN MẶT]]&gt;0,Stock[[#This Row],[CỔ TỨC TIỀN MẶT]]/(Stock[[#This Row],[GIÁ MUA]]*Stock[[#This Row],[SỐ LƯỢNG MUA]]),"")</f>
        <v/>
      </c>
      <c r="S433" s="104"/>
      <c r="T433" s="77"/>
      <c r="U433" s="95"/>
      <c r="V433" s="96"/>
      <c r="W433" s="125" t="str">
        <f>IF(Stock[[#This Row],[SỐ LƯỢNG BÁN]]&gt;0,Stock[[#This Row],[GIÁ BÁN]]*Stock[[#This Row],[SỐ LƯỢNG BÁN]]*$D$11+Stock[[#This Row],[GIÁ BÁN]]*Stock[[#This Row],[SỐ LƯỢNG BÁN]]*$D$12,"")</f>
        <v/>
      </c>
      <c r="X433" s="126">
        <f>Stock[[#This Row],[SỐ LƯỢNG MUA]]+Stock[[#This Row],[CỔ TỨC BẰNG CỔ PHIẾU]]-Stock[[#This Row],[SỐ LƯỢNG BÁN]]</f>
        <v>0</v>
      </c>
      <c r="Y4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3" s="120">
        <f ca="1">IF(Stock[[#This Row],[NGÀY BÁN]]&gt;0,Stock[[#This Row],[NGÀY BÁN]]-Stock[[#This Row],[NGÀY MUA]]+1,IF(Stock[[#This Row],[NGÀY MUA]]=0,0,TODAY()-Stock[[#This Row],[NGÀY MUA]]+1))</f>
        <v>0</v>
      </c>
      <c r="AA433" s="121" t="str">
        <f>IFERROR(Stock[[#This Row],[CỔ TỨC TIỀN MẶT]]+Stock[[#This Row],[LÃI/(LỖ) TỪ BÁN CK
(auto-fill)]],"")</f>
        <v/>
      </c>
      <c r="AB4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3" s="90"/>
      <c r="AE433" s="146" t="str">
        <f>IF(Stock[[#This Row],[TRẠNG THÁI
(auto-fill)]]="NẮM GIỮ",Stock[[#This Row],[GIÁ THỊ TRƯỜNG]]-Stock[[#This Row],[GIÁ MUA]],"")</f>
        <v/>
      </c>
      <c r="AF433" s="151" t="str">
        <f>IFERROR(Stock[[#This Row],[TĂNG/
(GIẢM )]]/Stock[[#This Row],[GIÁ MUA]],"")</f>
        <v/>
      </c>
      <c r="AG433" s="128" t="str">
        <f>IF(Stock[[#This Row],[GIÁ THỊ TRƯỜNG]]&gt;0,Stock[[#This Row],[GIÁ THỊ TRƯỜNG]]*Stock[[#This Row],[SỐ LƯỢNG CÒN LẠI
(auto-fill)]],"")</f>
        <v/>
      </c>
    </row>
    <row r="434" spans="2:33">
      <c r="B434" s="111" t="str">
        <f>IF(AND(Stock[[#This Row],[SỐ LƯỢNG MUA]]&gt;0,Stock[[#This Row],[SỐ LƯỢNG CÒN LẠI
(auto-fill)]]=0),"BÁN",
IF(AND(Stock[[#This Row],[SỐ LƯỢNG MUA]]&gt;0,Stock[[#This Row],[SỐ LƯỢNG CÒN LẠI
(auto-fill)]]&gt;0),"NẮM GIỮ",""))</f>
        <v/>
      </c>
      <c r="C434" s="110">
        <f t="shared" si="6"/>
        <v>421</v>
      </c>
      <c r="D434" s="77"/>
      <c r="E434" s="78"/>
      <c r="F434" s="170"/>
      <c r="G434" s="83"/>
      <c r="H434" s="84"/>
      <c r="I434" s="114" t="str">
        <f>IF(Stock[[#This Row],[SỐ LƯỢNG MUA]]&gt;0,Stock[[#This Row],[GIÁ MUA]]*Stock[[#This Row],[SỐ LƯỢNG MUA]]*$D$11,"")</f>
        <v/>
      </c>
      <c r="J434" s="87"/>
      <c r="K434" s="88"/>
      <c r="L434" s="116" t="str">
        <f>IF(Stock[[#This Row],[SỐ LƯỢNG MUA]]&gt;0,Stock[[#This Row],[GIÁ MUA]]*(1+Stock[[#This Row],[% TĂNG KỲ VỌNG_1]]),"")</f>
        <v/>
      </c>
      <c r="M434" s="89"/>
      <c r="N434" s="116" t="str">
        <f>IF(Stock[[#This Row],[SỐ LƯỢNG MUA]]&gt;0,Stock[[#This Row],[GIÁ MUA]]*(1+Stock[[#This Row],[% TĂNG KỲ VỌNG_2]]),"")</f>
        <v/>
      </c>
      <c r="O434" s="89"/>
      <c r="P434" s="116" t="str">
        <f>IF(Stock[[#This Row],[SỐ LƯỢNG MUA]]&gt;0,Stock[[#This Row],[GIÁ MUA]]*(1+Stock[[#This Row],[% GIẢM ĐỂ CẮT LỖ]]),"")</f>
        <v/>
      </c>
      <c r="Q434" s="104"/>
      <c r="R434" s="117" t="str">
        <f>IF(Stock[[#This Row],[CỔ TỨC TIỀN MẶT]]&gt;0,Stock[[#This Row],[CỔ TỨC TIỀN MẶT]]/(Stock[[#This Row],[GIÁ MUA]]*Stock[[#This Row],[SỐ LƯỢNG MUA]]),"")</f>
        <v/>
      </c>
      <c r="S434" s="104"/>
      <c r="T434" s="77"/>
      <c r="U434" s="95"/>
      <c r="V434" s="96"/>
      <c r="W434" s="125" t="str">
        <f>IF(Stock[[#This Row],[SỐ LƯỢNG BÁN]]&gt;0,Stock[[#This Row],[GIÁ BÁN]]*Stock[[#This Row],[SỐ LƯỢNG BÁN]]*$D$11+Stock[[#This Row],[GIÁ BÁN]]*Stock[[#This Row],[SỐ LƯỢNG BÁN]]*$D$12,"")</f>
        <v/>
      </c>
      <c r="X434" s="126">
        <f>Stock[[#This Row],[SỐ LƯỢNG MUA]]+Stock[[#This Row],[CỔ TỨC BẰNG CỔ PHIẾU]]-Stock[[#This Row],[SỐ LƯỢNG BÁN]]</f>
        <v>0</v>
      </c>
      <c r="Y4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4" s="120">
        <f ca="1">IF(Stock[[#This Row],[NGÀY BÁN]]&gt;0,Stock[[#This Row],[NGÀY BÁN]]-Stock[[#This Row],[NGÀY MUA]]+1,IF(Stock[[#This Row],[NGÀY MUA]]=0,0,TODAY()-Stock[[#This Row],[NGÀY MUA]]+1))</f>
        <v>0</v>
      </c>
      <c r="AA434" s="121" t="str">
        <f>IFERROR(Stock[[#This Row],[CỔ TỨC TIỀN MẶT]]+Stock[[#This Row],[LÃI/(LỖ) TỪ BÁN CK
(auto-fill)]],"")</f>
        <v/>
      </c>
      <c r="AB4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4" s="90"/>
      <c r="AE434" s="146" t="str">
        <f>IF(Stock[[#This Row],[TRẠNG THÁI
(auto-fill)]]="NẮM GIỮ",Stock[[#This Row],[GIÁ THỊ TRƯỜNG]]-Stock[[#This Row],[GIÁ MUA]],"")</f>
        <v/>
      </c>
      <c r="AF434" s="151" t="str">
        <f>IFERROR(Stock[[#This Row],[TĂNG/
(GIẢM )]]/Stock[[#This Row],[GIÁ MUA]],"")</f>
        <v/>
      </c>
      <c r="AG434" s="128" t="str">
        <f>IF(Stock[[#This Row],[GIÁ THỊ TRƯỜNG]]&gt;0,Stock[[#This Row],[GIÁ THỊ TRƯỜNG]]*Stock[[#This Row],[SỐ LƯỢNG CÒN LẠI
(auto-fill)]],"")</f>
        <v/>
      </c>
    </row>
    <row r="435" spans="2:33">
      <c r="B435" s="111" t="str">
        <f>IF(AND(Stock[[#This Row],[SỐ LƯỢNG MUA]]&gt;0,Stock[[#This Row],[SỐ LƯỢNG CÒN LẠI
(auto-fill)]]=0),"BÁN",
IF(AND(Stock[[#This Row],[SỐ LƯỢNG MUA]]&gt;0,Stock[[#This Row],[SỐ LƯỢNG CÒN LẠI
(auto-fill)]]&gt;0),"NẮM GIỮ",""))</f>
        <v/>
      </c>
      <c r="C435" s="110">
        <f t="shared" si="6"/>
        <v>422</v>
      </c>
      <c r="D435" s="77"/>
      <c r="E435" s="78"/>
      <c r="F435" s="170"/>
      <c r="G435" s="83"/>
      <c r="H435" s="84"/>
      <c r="I435" s="114" t="str">
        <f>IF(Stock[[#This Row],[SỐ LƯỢNG MUA]]&gt;0,Stock[[#This Row],[GIÁ MUA]]*Stock[[#This Row],[SỐ LƯỢNG MUA]]*$D$11,"")</f>
        <v/>
      </c>
      <c r="J435" s="87"/>
      <c r="K435" s="88"/>
      <c r="L435" s="116" t="str">
        <f>IF(Stock[[#This Row],[SỐ LƯỢNG MUA]]&gt;0,Stock[[#This Row],[GIÁ MUA]]*(1+Stock[[#This Row],[% TĂNG KỲ VỌNG_1]]),"")</f>
        <v/>
      </c>
      <c r="M435" s="89"/>
      <c r="N435" s="116" t="str">
        <f>IF(Stock[[#This Row],[SỐ LƯỢNG MUA]]&gt;0,Stock[[#This Row],[GIÁ MUA]]*(1+Stock[[#This Row],[% TĂNG KỲ VỌNG_2]]),"")</f>
        <v/>
      </c>
      <c r="O435" s="89"/>
      <c r="P435" s="116" t="str">
        <f>IF(Stock[[#This Row],[SỐ LƯỢNG MUA]]&gt;0,Stock[[#This Row],[GIÁ MUA]]*(1+Stock[[#This Row],[% GIẢM ĐỂ CẮT LỖ]]),"")</f>
        <v/>
      </c>
      <c r="Q435" s="104"/>
      <c r="R435" s="117" t="str">
        <f>IF(Stock[[#This Row],[CỔ TỨC TIỀN MẶT]]&gt;0,Stock[[#This Row],[CỔ TỨC TIỀN MẶT]]/(Stock[[#This Row],[GIÁ MUA]]*Stock[[#This Row],[SỐ LƯỢNG MUA]]),"")</f>
        <v/>
      </c>
      <c r="S435" s="104"/>
      <c r="T435" s="77"/>
      <c r="U435" s="95"/>
      <c r="V435" s="96"/>
      <c r="W435" s="125" t="str">
        <f>IF(Stock[[#This Row],[SỐ LƯỢNG BÁN]]&gt;0,Stock[[#This Row],[GIÁ BÁN]]*Stock[[#This Row],[SỐ LƯỢNG BÁN]]*$D$11+Stock[[#This Row],[GIÁ BÁN]]*Stock[[#This Row],[SỐ LƯỢNG BÁN]]*$D$12,"")</f>
        <v/>
      </c>
      <c r="X435" s="126">
        <f>Stock[[#This Row],[SỐ LƯỢNG MUA]]+Stock[[#This Row],[CỔ TỨC BẰNG CỔ PHIẾU]]-Stock[[#This Row],[SỐ LƯỢNG BÁN]]</f>
        <v>0</v>
      </c>
      <c r="Y4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5" s="120">
        <f ca="1">IF(Stock[[#This Row],[NGÀY BÁN]]&gt;0,Stock[[#This Row],[NGÀY BÁN]]-Stock[[#This Row],[NGÀY MUA]]+1,IF(Stock[[#This Row],[NGÀY MUA]]=0,0,TODAY()-Stock[[#This Row],[NGÀY MUA]]+1))</f>
        <v>0</v>
      </c>
      <c r="AA435" s="121" t="str">
        <f>IFERROR(Stock[[#This Row],[CỔ TỨC TIỀN MẶT]]+Stock[[#This Row],[LÃI/(LỖ) TỪ BÁN CK
(auto-fill)]],"")</f>
        <v/>
      </c>
      <c r="AB4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5" s="90"/>
      <c r="AE435" s="146" t="str">
        <f>IF(Stock[[#This Row],[TRẠNG THÁI
(auto-fill)]]="NẮM GIỮ",Stock[[#This Row],[GIÁ THỊ TRƯỜNG]]-Stock[[#This Row],[GIÁ MUA]],"")</f>
        <v/>
      </c>
      <c r="AF435" s="151" t="str">
        <f>IFERROR(Stock[[#This Row],[TĂNG/
(GIẢM )]]/Stock[[#This Row],[GIÁ MUA]],"")</f>
        <v/>
      </c>
      <c r="AG435" s="128" t="str">
        <f>IF(Stock[[#This Row],[GIÁ THỊ TRƯỜNG]]&gt;0,Stock[[#This Row],[GIÁ THỊ TRƯỜNG]]*Stock[[#This Row],[SỐ LƯỢNG CÒN LẠI
(auto-fill)]],"")</f>
        <v/>
      </c>
    </row>
    <row r="436" spans="2:33">
      <c r="B436" s="111" t="str">
        <f>IF(AND(Stock[[#This Row],[SỐ LƯỢNG MUA]]&gt;0,Stock[[#This Row],[SỐ LƯỢNG CÒN LẠI
(auto-fill)]]=0),"BÁN",
IF(AND(Stock[[#This Row],[SỐ LƯỢNG MUA]]&gt;0,Stock[[#This Row],[SỐ LƯỢNG CÒN LẠI
(auto-fill)]]&gt;0),"NẮM GIỮ",""))</f>
        <v/>
      </c>
      <c r="C436" s="110">
        <f t="shared" si="6"/>
        <v>423</v>
      </c>
      <c r="D436" s="77"/>
      <c r="E436" s="78"/>
      <c r="F436" s="170"/>
      <c r="G436" s="83"/>
      <c r="H436" s="84"/>
      <c r="I436" s="114" t="str">
        <f>IF(Stock[[#This Row],[SỐ LƯỢNG MUA]]&gt;0,Stock[[#This Row],[GIÁ MUA]]*Stock[[#This Row],[SỐ LƯỢNG MUA]]*$D$11,"")</f>
        <v/>
      </c>
      <c r="J436" s="87"/>
      <c r="K436" s="88"/>
      <c r="L436" s="116" t="str">
        <f>IF(Stock[[#This Row],[SỐ LƯỢNG MUA]]&gt;0,Stock[[#This Row],[GIÁ MUA]]*(1+Stock[[#This Row],[% TĂNG KỲ VỌNG_1]]),"")</f>
        <v/>
      </c>
      <c r="M436" s="89"/>
      <c r="N436" s="116" t="str">
        <f>IF(Stock[[#This Row],[SỐ LƯỢNG MUA]]&gt;0,Stock[[#This Row],[GIÁ MUA]]*(1+Stock[[#This Row],[% TĂNG KỲ VỌNG_2]]),"")</f>
        <v/>
      </c>
      <c r="O436" s="89"/>
      <c r="P436" s="116" t="str">
        <f>IF(Stock[[#This Row],[SỐ LƯỢNG MUA]]&gt;0,Stock[[#This Row],[GIÁ MUA]]*(1+Stock[[#This Row],[% GIẢM ĐỂ CẮT LỖ]]),"")</f>
        <v/>
      </c>
      <c r="Q436" s="104"/>
      <c r="R436" s="117" t="str">
        <f>IF(Stock[[#This Row],[CỔ TỨC TIỀN MẶT]]&gt;0,Stock[[#This Row],[CỔ TỨC TIỀN MẶT]]/(Stock[[#This Row],[GIÁ MUA]]*Stock[[#This Row],[SỐ LƯỢNG MUA]]),"")</f>
        <v/>
      </c>
      <c r="S436" s="104"/>
      <c r="T436" s="77"/>
      <c r="U436" s="95"/>
      <c r="V436" s="96"/>
      <c r="W436" s="125" t="str">
        <f>IF(Stock[[#This Row],[SỐ LƯỢNG BÁN]]&gt;0,Stock[[#This Row],[GIÁ BÁN]]*Stock[[#This Row],[SỐ LƯỢNG BÁN]]*$D$11+Stock[[#This Row],[GIÁ BÁN]]*Stock[[#This Row],[SỐ LƯỢNG BÁN]]*$D$12,"")</f>
        <v/>
      </c>
      <c r="X436" s="126">
        <f>Stock[[#This Row],[SỐ LƯỢNG MUA]]+Stock[[#This Row],[CỔ TỨC BẰNG CỔ PHIẾU]]-Stock[[#This Row],[SỐ LƯỢNG BÁN]]</f>
        <v>0</v>
      </c>
      <c r="Y4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6" s="120">
        <f ca="1">IF(Stock[[#This Row],[NGÀY BÁN]]&gt;0,Stock[[#This Row],[NGÀY BÁN]]-Stock[[#This Row],[NGÀY MUA]]+1,IF(Stock[[#This Row],[NGÀY MUA]]=0,0,TODAY()-Stock[[#This Row],[NGÀY MUA]]+1))</f>
        <v>0</v>
      </c>
      <c r="AA436" s="121" t="str">
        <f>IFERROR(Stock[[#This Row],[CỔ TỨC TIỀN MẶT]]+Stock[[#This Row],[LÃI/(LỖ) TỪ BÁN CK
(auto-fill)]],"")</f>
        <v/>
      </c>
      <c r="AB4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6" s="90"/>
      <c r="AE436" s="146" t="str">
        <f>IF(Stock[[#This Row],[TRẠNG THÁI
(auto-fill)]]="NẮM GIỮ",Stock[[#This Row],[GIÁ THỊ TRƯỜNG]]-Stock[[#This Row],[GIÁ MUA]],"")</f>
        <v/>
      </c>
      <c r="AF436" s="151" t="str">
        <f>IFERROR(Stock[[#This Row],[TĂNG/
(GIẢM )]]/Stock[[#This Row],[GIÁ MUA]],"")</f>
        <v/>
      </c>
      <c r="AG436" s="128" t="str">
        <f>IF(Stock[[#This Row],[GIÁ THỊ TRƯỜNG]]&gt;0,Stock[[#This Row],[GIÁ THỊ TRƯỜNG]]*Stock[[#This Row],[SỐ LƯỢNG CÒN LẠI
(auto-fill)]],"")</f>
        <v/>
      </c>
    </row>
    <row r="437" spans="2:33">
      <c r="B437" s="111" t="str">
        <f>IF(AND(Stock[[#This Row],[SỐ LƯỢNG MUA]]&gt;0,Stock[[#This Row],[SỐ LƯỢNG CÒN LẠI
(auto-fill)]]=0),"BÁN",
IF(AND(Stock[[#This Row],[SỐ LƯỢNG MUA]]&gt;0,Stock[[#This Row],[SỐ LƯỢNG CÒN LẠI
(auto-fill)]]&gt;0),"NẮM GIỮ",""))</f>
        <v/>
      </c>
      <c r="C437" s="110">
        <f t="shared" si="6"/>
        <v>424</v>
      </c>
      <c r="D437" s="77"/>
      <c r="E437" s="78"/>
      <c r="F437" s="170"/>
      <c r="G437" s="83"/>
      <c r="H437" s="84"/>
      <c r="I437" s="114" t="str">
        <f>IF(Stock[[#This Row],[SỐ LƯỢNG MUA]]&gt;0,Stock[[#This Row],[GIÁ MUA]]*Stock[[#This Row],[SỐ LƯỢNG MUA]]*$D$11,"")</f>
        <v/>
      </c>
      <c r="J437" s="87"/>
      <c r="K437" s="88"/>
      <c r="L437" s="116" t="str">
        <f>IF(Stock[[#This Row],[SỐ LƯỢNG MUA]]&gt;0,Stock[[#This Row],[GIÁ MUA]]*(1+Stock[[#This Row],[% TĂNG KỲ VỌNG_1]]),"")</f>
        <v/>
      </c>
      <c r="M437" s="89"/>
      <c r="N437" s="116" t="str">
        <f>IF(Stock[[#This Row],[SỐ LƯỢNG MUA]]&gt;0,Stock[[#This Row],[GIÁ MUA]]*(1+Stock[[#This Row],[% TĂNG KỲ VỌNG_2]]),"")</f>
        <v/>
      </c>
      <c r="O437" s="89"/>
      <c r="P437" s="116" t="str">
        <f>IF(Stock[[#This Row],[SỐ LƯỢNG MUA]]&gt;0,Stock[[#This Row],[GIÁ MUA]]*(1+Stock[[#This Row],[% GIẢM ĐỂ CẮT LỖ]]),"")</f>
        <v/>
      </c>
      <c r="Q437" s="104"/>
      <c r="R437" s="117" t="str">
        <f>IF(Stock[[#This Row],[CỔ TỨC TIỀN MẶT]]&gt;0,Stock[[#This Row],[CỔ TỨC TIỀN MẶT]]/(Stock[[#This Row],[GIÁ MUA]]*Stock[[#This Row],[SỐ LƯỢNG MUA]]),"")</f>
        <v/>
      </c>
      <c r="S437" s="104"/>
      <c r="T437" s="77"/>
      <c r="U437" s="95"/>
      <c r="V437" s="96"/>
      <c r="W437" s="125" t="str">
        <f>IF(Stock[[#This Row],[SỐ LƯỢNG BÁN]]&gt;0,Stock[[#This Row],[GIÁ BÁN]]*Stock[[#This Row],[SỐ LƯỢNG BÁN]]*$D$11+Stock[[#This Row],[GIÁ BÁN]]*Stock[[#This Row],[SỐ LƯỢNG BÁN]]*$D$12,"")</f>
        <v/>
      </c>
      <c r="X437" s="126">
        <f>Stock[[#This Row],[SỐ LƯỢNG MUA]]+Stock[[#This Row],[CỔ TỨC BẰNG CỔ PHIẾU]]-Stock[[#This Row],[SỐ LƯỢNG BÁN]]</f>
        <v>0</v>
      </c>
      <c r="Y4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7" s="120">
        <f ca="1">IF(Stock[[#This Row],[NGÀY BÁN]]&gt;0,Stock[[#This Row],[NGÀY BÁN]]-Stock[[#This Row],[NGÀY MUA]]+1,IF(Stock[[#This Row],[NGÀY MUA]]=0,0,TODAY()-Stock[[#This Row],[NGÀY MUA]]+1))</f>
        <v>0</v>
      </c>
      <c r="AA437" s="121" t="str">
        <f>IFERROR(Stock[[#This Row],[CỔ TỨC TIỀN MẶT]]+Stock[[#This Row],[LÃI/(LỖ) TỪ BÁN CK
(auto-fill)]],"")</f>
        <v/>
      </c>
      <c r="AB4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7" s="90"/>
      <c r="AE437" s="146" t="str">
        <f>IF(Stock[[#This Row],[TRẠNG THÁI
(auto-fill)]]="NẮM GIỮ",Stock[[#This Row],[GIÁ THỊ TRƯỜNG]]-Stock[[#This Row],[GIÁ MUA]],"")</f>
        <v/>
      </c>
      <c r="AF437" s="151" t="str">
        <f>IFERROR(Stock[[#This Row],[TĂNG/
(GIẢM )]]/Stock[[#This Row],[GIÁ MUA]],"")</f>
        <v/>
      </c>
      <c r="AG437" s="128" t="str">
        <f>IF(Stock[[#This Row],[GIÁ THỊ TRƯỜNG]]&gt;0,Stock[[#This Row],[GIÁ THỊ TRƯỜNG]]*Stock[[#This Row],[SỐ LƯỢNG CÒN LẠI
(auto-fill)]],"")</f>
        <v/>
      </c>
    </row>
    <row r="438" spans="2:33">
      <c r="B438" s="111" t="str">
        <f>IF(AND(Stock[[#This Row],[SỐ LƯỢNG MUA]]&gt;0,Stock[[#This Row],[SỐ LƯỢNG CÒN LẠI
(auto-fill)]]=0),"BÁN",
IF(AND(Stock[[#This Row],[SỐ LƯỢNG MUA]]&gt;0,Stock[[#This Row],[SỐ LƯỢNG CÒN LẠI
(auto-fill)]]&gt;0),"NẮM GIỮ",""))</f>
        <v/>
      </c>
      <c r="C438" s="110">
        <f t="shared" si="6"/>
        <v>425</v>
      </c>
      <c r="D438" s="77"/>
      <c r="E438" s="78"/>
      <c r="F438" s="170"/>
      <c r="G438" s="83"/>
      <c r="H438" s="84"/>
      <c r="I438" s="114" t="str">
        <f>IF(Stock[[#This Row],[SỐ LƯỢNG MUA]]&gt;0,Stock[[#This Row],[GIÁ MUA]]*Stock[[#This Row],[SỐ LƯỢNG MUA]]*$D$11,"")</f>
        <v/>
      </c>
      <c r="J438" s="87"/>
      <c r="K438" s="88"/>
      <c r="L438" s="116" t="str">
        <f>IF(Stock[[#This Row],[SỐ LƯỢNG MUA]]&gt;0,Stock[[#This Row],[GIÁ MUA]]*(1+Stock[[#This Row],[% TĂNG KỲ VỌNG_1]]),"")</f>
        <v/>
      </c>
      <c r="M438" s="89"/>
      <c r="N438" s="116" t="str">
        <f>IF(Stock[[#This Row],[SỐ LƯỢNG MUA]]&gt;0,Stock[[#This Row],[GIÁ MUA]]*(1+Stock[[#This Row],[% TĂNG KỲ VỌNG_2]]),"")</f>
        <v/>
      </c>
      <c r="O438" s="89"/>
      <c r="P438" s="116" t="str">
        <f>IF(Stock[[#This Row],[SỐ LƯỢNG MUA]]&gt;0,Stock[[#This Row],[GIÁ MUA]]*(1+Stock[[#This Row],[% GIẢM ĐỂ CẮT LỖ]]),"")</f>
        <v/>
      </c>
      <c r="Q438" s="104"/>
      <c r="R438" s="117" t="str">
        <f>IF(Stock[[#This Row],[CỔ TỨC TIỀN MẶT]]&gt;0,Stock[[#This Row],[CỔ TỨC TIỀN MẶT]]/(Stock[[#This Row],[GIÁ MUA]]*Stock[[#This Row],[SỐ LƯỢNG MUA]]),"")</f>
        <v/>
      </c>
      <c r="S438" s="104"/>
      <c r="T438" s="77"/>
      <c r="U438" s="95"/>
      <c r="V438" s="96"/>
      <c r="W438" s="125" t="str">
        <f>IF(Stock[[#This Row],[SỐ LƯỢNG BÁN]]&gt;0,Stock[[#This Row],[GIÁ BÁN]]*Stock[[#This Row],[SỐ LƯỢNG BÁN]]*$D$11+Stock[[#This Row],[GIÁ BÁN]]*Stock[[#This Row],[SỐ LƯỢNG BÁN]]*$D$12,"")</f>
        <v/>
      </c>
      <c r="X438" s="126">
        <f>Stock[[#This Row],[SỐ LƯỢNG MUA]]+Stock[[#This Row],[CỔ TỨC BẰNG CỔ PHIẾU]]-Stock[[#This Row],[SỐ LƯỢNG BÁN]]</f>
        <v>0</v>
      </c>
      <c r="Y4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8" s="120">
        <f ca="1">IF(Stock[[#This Row],[NGÀY BÁN]]&gt;0,Stock[[#This Row],[NGÀY BÁN]]-Stock[[#This Row],[NGÀY MUA]]+1,IF(Stock[[#This Row],[NGÀY MUA]]=0,0,TODAY()-Stock[[#This Row],[NGÀY MUA]]+1))</f>
        <v>0</v>
      </c>
      <c r="AA438" s="121" t="str">
        <f>IFERROR(Stock[[#This Row],[CỔ TỨC TIỀN MẶT]]+Stock[[#This Row],[LÃI/(LỖ) TỪ BÁN CK
(auto-fill)]],"")</f>
        <v/>
      </c>
      <c r="AB4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8" s="90"/>
      <c r="AE438" s="146" t="str">
        <f>IF(Stock[[#This Row],[TRẠNG THÁI
(auto-fill)]]="NẮM GIỮ",Stock[[#This Row],[GIÁ THỊ TRƯỜNG]]-Stock[[#This Row],[GIÁ MUA]],"")</f>
        <v/>
      </c>
      <c r="AF438" s="151" t="str">
        <f>IFERROR(Stock[[#This Row],[TĂNG/
(GIẢM )]]/Stock[[#This Row],[GIÁ MUA]],"")</f>
        <v/>
      </c>
      <c r="AG438" s="128" t="str">
        <f>IF(Stock[[#This Row],[GIÁ THỊ TRƯỜNG]]&gt;0,Stock[[#This Row],[GIÁ THỊ TRƯỜNG]]*Stock[[#This Row],[SỐ LƯỢNG CÒN LẠI
(auto-fill)]],"")</f>
        <v/>
      </c>
    </row>
    <row r="439" spans="2:33">
      <c r="B439" s="111" t="str">
        <f>IF(AND(Stock[[#This Row],[SỐ LƯỢNG MUA]]&gt;0,Stock[[#This Row],[SỐ LƯỢNG CÒN LẠI
(auto-fill)]]=0),"BÁN",
IF(AND(Stock[[#This Row],[SỐ LƯỢNG MUA]]&gt;0,Stock[[#This Row],[SỐ LƯỢNG CÒN LẠI
(auto-fill)]]&gt;0),"NẮM GIỮ",""))</f>
        <v/>
      </c>
      <c r="C439" s="110">
        <f t="shared" si="6"/>
        <v>426</v>
      </c>
      <c r="D439" s="77"/>
      <c r="E439" s="78"/>
      <c r="F439" s="170"/>
      <c r="G439" s="83"/>
      <c r="H439" s="84"/>
      <c r="I439" s="114" t="str">
        <f>IF(Stock[[#This Row],[SỐ LƯỢNG MUA]]&gt;0,Stock[[#This Row],[GIÁ MUA]]*Stock[[#This Row],[SỐ LƯỢNG MUA]]*$D$11,"")</f>
        <v/>
      </c>
      <c r="J439" s="87"/>
      <c r="K439" s="88"/>
      <c r="L439" s="116" t="str">
        <f>IF(Stock[[#This Row],[SỐ LƯỢNG MUA]]&gt;0,Stock[[#This Row],[GIÁ MUA]]*(1+Stock[[#This Row],[% TĂNG KỲ VỌNG_1]]),"")</f>
        <v/>
      </c>
      <c r="M439" s="89"/>
      <c r="N439" s="116" t="str">
        <f>IF(Stock[[#This Row],[SỐ LƯỢNG MUA]]&gt;0,Stock[[#This Row],[GIÁ MUA]]*(1+Stock[[#This Row],[% TĂNG KỲ VỌNG_2]]),"")</f>
        <v/>
      </c>
      <c r="O439" s="89"/>
      <c r="P439" s="116" t="str">
        <f>IF(Stock[[#This Row],[SỐ LƯỢNG MUA]]&gt;0,Stock[[#This Row],[GIÁ MUA]]*(1+Stock[[#This Row],[% GIẢM ĐỂ CẮT LỖ]]),"")</f>
        <v/>
      </c>
      <c r="Q439" s="104"/>
      <c r="R439" s="117" t="str">
        <f>IF(Stock[[#This Row],[CỔ TỨC TIỀN MẶT]]&gt;0,Stock[[#This Row],[CỔ TỨC TIỀN MẶT]]/(Stock[[#This Row],[GIÁ MUA]]*Stock[[#This Row],[SỐ LƯỢNG MUA]]),"")</f>
        <v/>
      </c>
      <c r="S439" s="104"/>
      <c r="T439" s="77"/>
      <c r="U439" s="95"/>
      <c r="V439" s="96"/>
      <c r="W439" s="125" t="str">
        <f>IF(Stock[[#This Row],[SỐ LƯỢNG BÁN]]&gt;0,Stock[[#This Row],[GIÁ BÁN]]*Stock[[#This Row],[SỐ LƯỢNG BÁN]]*$D$11+Stock[[#This Row],[GIÁ BÁN]]*Stock[[#This Row],[SỐ LƯỢNG BÁN]]*$D$12,"")</f>
        <v/>
      </c>
      <c r="X439" s="126">
        <f>Stock[[#This Row],[SỐ LƯỢNG MUA]]+Stock[[#This Row],[CỔ TỨC BẰNG CỔ PHIẾU]]-Stock[[#This Row],[SỐ LƯỢNG BÁN]]</f>
        <v>0</v>
      </c>
      <c r="Y4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9" s="120">
        <f ca="1">IF(Stock[[#This Row],[NGÀY BÁN]]&gt;0,Stock[[#This Row],[NGÀY BÁN]]-Stock[[#This Row],[NGÀY MUA]]+1,IF(Stock[[#This Row],[NGÀY MUA]]=0,0,TODAY()-Stock[[#This Row],[NGÀY MUA]]+1))</f>
        <v>0</v>
      </c>
      <c r="AA439" s="121" t="str">
        <f>IFERROR(Stock[[#This Row],[CỔ TỨC TIỀN MẶT]]+Stock[[#This Row],[LÃI/(LỖ) TỪ BÁN CK
(auto-fill)]],"")</f>
        <v/>
      </c>
      <c r="AB4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9" s="90"/>
      <c r="AE439" s="146" t="str">
        <f>IF(Stock[[#This Row],[TRẠNG THÁI
(auto-fill)]]="NẮM GIỮ",Stock[[#This Row],[GIÁ THỊ TRƯỜNG]]-Stock[[#This Row],[GIÁ MUA]],"")</f>
        <v/>
      </c>
      <c r="AF439" s="151" t="str">
        <f>IFERROR(Stock[[#This Row],[TĂNG/
(GIẢM )]]/Stock[[#This Row],[GIÁ MUA]],"")</f>
        <v/>
      </c>
      <c r="AG439" s="128" t="str">
        <f>IF(Stock[[#This Row],[GIÁ THỊ TRƯỜNG]]&gt;0,Stock[[#This Row],[GIÁ THỊ TRƯỜNG]]*Stock[[#This Row],[SỐ LƯỢNG CÒN LẠI
(auto-fill)]],"")</f>
        <v/>
      </c>
    </row>
    <row r="440" spans="2:33">
      <c r="B440" s="111" t="str">
        <f>IF(AND(Stock[[#This Row],[SỐ LƯỢNG MUA]]&gt;0,Stock[[#This Row],[SỐ LƯỢNG CÒN LẠI
(auto-fill)]]=0),"BÁN",
IF(AND(Stock[[#This Row],[SỐ LƯỢNG MUA]]&gt;0,Stock[[#This Row],[SỐ LƯỢNG CÒN LẠI
(auto-fill)]]&gt;0),"NẮM GIỮ",""))</f>
        <v/>
      </c>
      <c r="C440" s="110">
        <f t="shared" si="6"/>
        <v>427</v>
      </c>
      <c r="D440" s="77"/>
      <c r="E440" s="78"/>
      <c r="F440" s="170"/>
      <c r="G440" s="83"/>
      <c r="H440" s="84"/>
      <c r="I440" s="114" t="str">
        <f>IF(Stock[[#This Row],[SỐ LƯỢNG MUA]]&gt;0,Stock[[#This Row],[GIÁ MUA]]*Stock[[#This Row],[SỐ LƯỢNG MUA]]*$D$11,"")</f>
        <v/>
      </c>
      <c r="J440" s="87"/>
      <c r="K440" s="88"/>
      <c r="L440" s="116" t="str">
        <f>IF(Stock[[#This Row],[SỐ LƯỢNG MUA]]&gt;0,Stock[[#This Row],[GIÁ MUA]]*(1+Stock[[#This Row],[% TĂNG KỲ VỌNG_1]]),"")</f>
        <v/>
      </c>
      <c r="M440" s="89"/>
      <c r="N440" s="116" t="str">
        <f>IF(Stock[[#This Row],[SỐ LƯỢNG MUA]]&gt;0,Stock[[#This Row],[GIÁ MUA]]*(1+Stock[[#This Row],[% TĂNG KỲ VỌNG_2]]),"")</f>
        <v/>
      </c>
      <c r="O440" s="89"/>
      <c r="P440" s="116" t="str">
        <f>IF(Stock[[#This Row],[SỐ LƯỢNG MUA]]&gt;0,Stock[[#This Row],[GIÁ MUA]]*(1+Stock[[#This Row],[% GIẢM ĐỂ CẮT LỖ]]),"")</f>
        <v/>
      </c>
      <c r="Q440" s="104"/>
      <c r="R440" s="117" t="str">
        <f>IF(Stock[[#This Row],[CỔ TỨC TIỀN MẶT]]&gt;0,Stock[[#This Row],[CỔ TỨC TIỀN MẶT]]/(Stock[[#This Row],[GIÁ MUA]]*Stock[[#This Row],[SỐ LƯỢNG MUA]]),"")</f>
        <v/>
      </c>
      <c r="S440" s="104"/>
      <c r="T440" s="77"/>
      <c r="U440" s="95"/>
      <c r="V440" s="96"/>
      <c r="W440" s="125" t="str">
        <f>IF(Stock[[#This Row],[SỐ LƯỢNG BÁN]]&gt;0,Stock[[#This Row],[GIÁ BÁN]]*Stock[[#This Row],[SỐ LƯỢNG BÁN]]*$D$11+Stock[[#This Row],[GIÁ BÁN]]*Stock[[#This Row],[SỐ LƯỢNG BÁN]]*$D$12,"")</f>
        <v/>
      </c>
      <c r="X440" s="126">
        <f>Stock[[#This Row],[SỐ LƯỢNG MUA]]+Stock[[#This Row],[CỔ TỨC BẰNG CỔ PHIẾU]]-Stock[[#This Row],[SỐ LƯỢNG BÁN]]</f>
        <v>0</v>
      </c>
      <c r="Y4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0" s="120">
        <f ca="1">IF(Stock[[#This Row],[NGÀY BÁN]]&gt;0,Stock[[#This Row],[NGÀY BÁN]]-Stock[[#This Row],[NGÀY MUA]]+1,IF(Stock[[#This Row],[NGÀY MUA]]=0,0,TODAY()-Stock[[#This Row],[NGÀY MUA]]+1))</f>
        <v>0</v>
      </c>
      <c r="AA440" s="121" t="str">
        <f>IFERROR(Stock[[#This Row],[CỔ TỨC TIỀN MẶT]]+Stock[[#This Row],[LÃI/(LỖ) TỪ BÁN CK
(auto-fill)]],"")</f>
        <v/>
      </c>
      <c r="AB4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0" s="90"/>
      <c r="AE440" s="146" t="str">
        <f>IF(Stock[[#This Row],[TRẠNG THÁI
(auto-fill)]]="NẮM GIỮ",Stock[[#This Row],[GIÁ THỊ TRƯỜNG]]-Stock[[#This Row],[GIÁ MUA]],"")</f>
        <v/>
      </c>
      <c r="AF440" s="151" t="str">
        <f>IFERROR(Stock[[#This Row],[TĂNG/
(GIẢM )]]/Stock[[#This Row],[GIÁ MUA]],"")</f>
        <v/>
      </c>
      <c r="AG440" s="128" t="str">
        <f>IF(Stock[[#This Row],[GIÁ THỊ TRƯỜNG]]&gt;0,Stock[[#This Row],[GIÁ THỊ TRƯỜNG]]*Stock[[#This Row],[SỐ LƯỢNG CÒN LẠI
(auto-fill)]],"")</f>
        <v/>
      </c>
    </row>
    <row r="441" spans="2:33">
      <c r="B441" s="111" t="str">
        <f>IF(AND(Stock[[#This Row],[SỐ LƯỢNG MUA]]&gt;0,Stock[[#This Row],[SỐ LƯỢNG CÒN LẠI
(auto-fill)]]=0),"BÁN",
IF(AND(Stock[[#This Row],[SỐ LƯỢNG MUA]]&gt;0,Stock[[#This Row],[SỐ LƯỢNG CÒN LẠI
(auto-fill)]]&gt;0),"NẮM GIỮ",""))</f>
        <v/>
      </c>
      <c r="C441" s="110">
        <f t="shared" si="6"/>
        <v>428</v>
      </c>
      <c r="D441" s="77"/>
      <c r="E441" s="78"/>
      <c r="F441" s="170"/>
      <c r="G441" s="83"/>
      <c r="H441" s="84"/>
      <c r="I441" s="114" t="str">
        <f>IF(Stock[[#This Row],[SỐ LƯỢNG MUA]]&gt;0,Stock[[#This Row],[GIÁ MUA]]*Stock[[#This Row],[SỐ LƯỢNG MUA]]*$D$11,"")</f>
        <v/>
      </c>
      <c r="J441" s="87"/>
      <c r="K441" s="88"/>
      <c r="L441" s="116" t="str">
        <f>IF(Stock[[#This Row],[SỐ LƯỢNG MUA]]&gt;0,Stock[[#This Row],[GIÁ MUA]]*(1+Stock[[#This Row],[% TĂNG KỲ VỌNG_1]]),"")</f>
        <v/>
      </c>
      <c r="M441" s="89"/>
      <c r="N441" s="116" t="str">
        <f>IF(Stock[[#This Row],[SỐ LƯỢNG MUA]]&gt;0,Stock[[#This Row],[GIÁ MUA]]*(1+Stock[[#This Row],[% TĂNG KỲ VỌNG_2]]),"")</f>
        <v/>
      </c>
      <c r="O441" s="89"/>
      <c r="P441" s="116" t="str">
        <f>IF(Stock[[#This Row],[SỐ LƯỢNG MUA]]&gt;0,Stock[[#This Row],[GIÁ MUA]]*(1+Stock[[#This Row],[% GIẢM ĐỂ CẮT LỖ]]),"")</f>
        <v/>
      </c>
      <c r="Q441" s="104"/>
      <c r="R441" s="117" t="str">
        <f>IF(Stock[[#This Row],[CỔ TỨC TIỀN MẶT]]&gt;0,Stock[[#This Row],[CỔ TỨC TIỀN MẶT]]/(Stock[[#This Row],[GIÁ MUA]]*Stock[[#This Row],[SỐ LƯỢNG MUA]]),"")</f>
        <v/>
      </c>
      <c r="S441" s="104"/>
      <c r="T441" s="77"/>
      <c r="U441" s="95"/>
      <c r="V441" s="96"/>
      <c r="W441" s="125" t="str">
        <f>IF(Stock[[#This Row],[SỐ LƯỢNG BÁN]]&gt;0,Stock[[#This Row],[GIÁ BÁN]]*Stock[[#This Row],[SỐ LƯỢNG BÁN]]*$D$11+Stock[[#This Row],[GIÁ BÁN]]*Stock[[#This Row],[SỐ LƯỢNG BÁN]]*$D$12,"")</f>
        <v/>
      </c>
      <c r="X441" s="126">
        <f>Stock[[#This Row],[SỐ LƯỢNG MUA]]+Stock[[#This Row],[CỔ TỨC BẰNG CỔ PHIẾU]]-Stock[[#This Row],[SỐ LƯỢNG BÁN]]</f>
        <v>0</v>
      </c>
      <c r="Y4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1" s="120">
        <f ca="1">IF(Stock[[#This Row],[NGÀY BÁN]]&gt;0,Stock[[#This Row],[NGÀY BÁN]]-Stock[[#This Row],[NGÀY MUA]]+1,IF(Stock[[#This Row],[NGÀY MUA]]=0,0,TODAY()-Stock[[#This Row],[NGÀY MUA]]+1))</f>
        <v>0</v>
      </c>
      <c r="AA441" s="121" t="str">
        <f>IFERROR(Stock[[#This Row],[CỔ TỨC TIỀN MẶT]]+Stock[[#This Row],[LÃI/(LỖ) TỪ BÁN CK
(auto-fill)]],"")</f>
        <v/>
      </c>
      <c r="AB4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1" s="90"/>
      <c r="AE441" s="146" t="str">
        <f>IF(Stock[[#This Row],[TRẠNG THÁI
(auto-fill)]]="NẮM GIỮ",Stock[[#This Row],[GIÁ THỊ TRƯỜNG]]-Stock[[#This Row],[GIÁ MUA]],"")</f>
        <v/>
      </c>
      <c r="AF441" s="151" t="str">
        <f>IFERROR(Stock[[#This Row],[TĂNG/
(GIẢM )]]/Stock[[#This Row],[GIÁ MUA]],"")</f>
        <v/>
      </c>
      <c r="AG441" s="128" t="str">
        <f>IF(Stock[[#This Row],[GIÁ THỊ TRƯỜNG]]&gt;0,Stock[[#This Row],[GIÁ THỊ TRƯỜNG]]*Stock[[#This Row],[SỐ LƯỢNG CÒN LẠI
(auto-fill)]],"")</f>
        <v/>
      </c>
    </row>
    <row r="442" spans="2:33">
      <c r="B442" s="111" t="str">
        <f>IF(AND(Stock[[#This Row],[SỐ LƯỢNG MUA]]&gt;0,Stock[[#This Row],[SỐ LƯỢNG CÒN LẠI
(auto-fill)]]=0),"BÁN",
IF(AND(Stock[[#This Row],[SỐ LƯỢNG MUA]]&gt;0,Stock[[#This Row],[SỐ LƯỢNG CÒN LẠI
(auto-fill)]]&gt;0),"NẮM GIỮ",""))</f>
        <v/>
      </c>
      <c r="C442" s="110">
        <f t="shared" si="6"/>
        <v>429</v>
      </c>
      <c r="D442" s="77"/>
      <c r="E442" s="78"/>
      <c r="F442" s="170"/>
      <c r="G442" s="83"/>
      <c r="H442" s="84"/>
      <c r="I442" s="114" t="str">
        <f>IF(Stock[[#This Row],[SỐ LƯỢNG MUA]]&gt;0,Stock[[#This Row],[GIÁ MUA]]*Stock[[#This Row],[SỐ LƯỢNG MUA]]*$D$11,"")</f>
        <v/>
      </c>
      <c r="J442" s="87"/>
      <c r="K442" s="88"/>
      <c r="L442" s="116" t="str">
        <f>IF(Stock[[#This Row],[SỐ LƯỢNG MUA]]&gt;0,Stock[[#This Row],[GIÁ MUA]]*(1+Stock[[#This Row],[% TĂNG KỲ VỌNG_1]]),"")</f>
        <v/>
      </c>
      <c r="M442" s="89"/>
      <c r="N442" s="116" t="str">
        <f>IF(Stock[[#This Row],[SỐ LƯỢNG MUA]]&gt;0,Stock[[#This Row],[GIÁ MUA]]*(1+Stock[[#This Row],[% TĂNG KỲ VỌNG_2]]),"")</f>
        <v/>
      </c>
      <c r="O442" s="89"/>
      <c r="P442" s="116" t="str">
        <f>IF(Stock[[#This Row],[SỐ LƯỢNG MUA]]&gt;0,Stock[[#This Row],[GIÁ MUA]]*(1+Stock[[#This Row],[% GIẢM ĐỂ CẮT LỖ]]),"")</f>
        <v/>
      </c>
      <c r="Q442" s="104"/>
      <c r="R442" s="117" t="str">
        <f>IF(Stock[[#This Row],[CỔ TỨC TIỀN MẶT]]&gt;0,Stock[[#This Row],[CỔ TỨC TIỀN MẶT]]/(Stock[[#This Row],[GIÁ MUA]]*Stock[[#This Row],[SỐ LƯỢNG MUA]]),"")</f>
        <v/>
      </c>
      <c r="S442" s="104"/>
      <c r="T442" s="77"/>
      <c r="U442" s="95"/>
      <c r="V442" s="96"/>
      <c r="W442" s="125" t="str">
        <f>IF(Stock[[#This Row],[SỐ LƯỢNG BÁN]]&gt;0,Stock[[#This Row],[GIÁ BÁN]]*Stock[[#This Row],[SỐ LƯỢNG BÁN]]*$D$11+Stock[[#This Row],[GIÁ BÁN]]*Stock[[#This Row],[SỐ LƯỢNG BÁN]]*$D$12,"")</f>
        <v/>
      </c>
      <c r="X442" s="126">
        <f>Stock[[#This Row],[SỐ LƯỢNG MUA]]+Stock[[#This Row],[CỔ TỨC BẰNG CỔ PHIẾU]]-Stock[[#This Row],[SỐ LƯỢNG BÁN]]</f>
        <v>0</v>
      </c>
      <c r="Y4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2" s="120">
        <f ca="1">IF(Stock[[#This Row],[NGÀY BÁN]]&gt;0,Stock[[#This Row],[NGÀY BÁN]]-Stock[[#This Row],[NGÀY MUA]]+1,IF(Stock[[#This Row],[NGÀY MUA]]=0,0,TODAY()-Stock[[#This Row],[NGÀY MUA]]+1))</f>
        <v>0</v>
      </c>
      <c r="AA442" s="121" t="str">
        <f>IFERROR(Stock[[#This Row],[CỔ TỨC TIỀN MẶT]]+Stock[[#This Row],[LÃI/(LỖ) TỪ BÁN CK
(auto-fill)]],"")</f>
        <v/>
      </c>
      <c r="AB4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2" s="90"/>
      <c r="AE442" s="146" t="str">
        <f>IF(Stock[[#This Row],[TRẠNG THÁI
(auto-fill)]]="NẮM GIỮ",Stock[[#This Row],[GIÁ THỊ TRƯỜNG]]-Stock[[#This Row],[GIÁ MUA]],"")</f>
        <v/>
      </c>
      <c r="AF442" s="151" t="str">
        <f>IFERROR(Stock[[#This Row],[TĂNG/
(GIẢM )]]/Stock[[#This Row],[GIÁ MUA]],"")</f>
        <v/>
      </c>
      <c r="AG442" s="128" t="str">
        <f>IF(Stock[[#This Row],[GIÁ THỊ TRƯỜNG]]&gt;0,Stock[[#This Row],[GIÁ THỊ TRƯỜNG]]*Stock[[#This Row],[SỐ LƯỢNG CÒN LẠI
(auto-fill)]],"")</f>
        <v/>
      </c>
    </row>
    <row r="443" spans="2:33">
      <c r="B443" s="111" t="str">
        <f>IF(AND(Stock[[#This Row],[SỐ LƯỢNG MUA]]&gt;0,Stock[[#This Row],[SỐ LƯỢNG CÒN LẠI
(auto-fill)]]=0),"BÁN",
IF(AND(Stock[[#This Row],[SỐ LƯỢNG MUA]]&gt;0,Stock[[#This Row],[SỐ LƯỢNG CÒN LẠI
(auto-fill)]]&gt;0),"NẮM GIỮ",""))</f>
        <v/>
      </c>
      <c r="C443" s="110">
        <f t="shared" si="6"/>
        <v>430</v>
      </c>
      <c r="D443" s="77"/>
      <c r="E443" s="78"/>
      <c r="F443" s="170"/>
      <c r="G443" s="83"/>
      <c r="H443" s="84"/>
      <c r="I443" s="114" t="str">
        <f>IF(Stock[[#This Row],[SỐ LƯỢNG MUA]]&gt;0,Stock[[#This Row],[GIÁ MUA]]*Stock[[#This Row],[SỐ LƯỢNG MUA]]*$D$11,"")</f>
        <v/>
      </c>
      <c r="J443" s="87"/>
      <c r="K443" s="88"/>
      <c r="L443" s="116" t="str">
        <f>IF(Stock[[#This Row],[SỐ LƯỢNG MUA]]&gt;0,Stock[[#This Row],[GIÁ MUA]]*(1+Stock[[#This Row],[% TĂNG KỲ VỌNG_1]]),"")</f>
        <v/>
      </c>
      <c r="M443" s="89"/>
      <c r="N443" s="116" t="str">
        <f>IF(Stock[[#This Row],[SỐ LƯỢNG MUA]]&gt;0,Stock[[#This Row],[GIÁ MUA]]*(1+Stock[[#This Row],[% TĂNG KỲ VỌNG_2]]),"")</f>
        <v/>
      </c>
      <c r="O443" s="89"/>
      <c r="P443" s="116" t="str">
        <f>IF(Stock[[#This Row],[SỐ LƯỢNG MUA]]&gt;0,Stock[[#This Row],[GIÁ MUA]]*(1+Stock[[#This Row],[% GIẢM ĐỂ CẮT LỖ]]),"")</f>
        <v/>
      </c>
      <c r="Q443" s="104"/>
      <c r="R443" s="117" t="str">
        <f>IF(Stock[[#This Row],[CỔ TỨC TIỀN MẶT]]&gt;0,Stock[[#This Row],[CỔ TỨC TIỀN MẶT]]/(Stock[[#This Row],[GIÁ MUA]]*Stock[[#This Row],[SỐ LƯỢNG MUA]]),"")</f>
        <v/>
      </c>
      <c r="S443" s="104"/>
      <c r="T443" s="77"/>
      <c r="U443" s="95"/>
      <c r="V443" s="96"/>
      <c r="W443" s="125" t="str">
        <f>IF(Stock[[#This Row],[SỐ LƯỢNG BÁN]]&gt;0,Stock[[#This Row],[GIÁ BÁN]]*Stock[[#This Row],[SỐ LƯỢNG BÁN]]*$D$11+Stock[[#This Row],[GIÁ BÁN]]*Stock[[#This Row],[SỐ LƯỢNG BÁN]]*$D$12,"")</f>
        <v/>
      </c>
      <c r="X443" s="126">
        <f>Stock[[#This Row],[SỐ LƯỢNG MUA]]+Stock[[#This Row],[CỔ TỨC BẰNG CỔ PHIẾU]]-Stock[[#This Row],[SỐ LƯỢNG BÁN]]</f>
        <v>0</v>
      </c>
      <c r="Y4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3" s="120">
        <f ca="1">IF(Stock[[#This Row],[NGÀY BÁN]]&gt;0,Stock[[#This Row],[NGÀY BÁN]]-Stock[[#This Row],[NGÀY MUA]]+1,IF(Stock[[#This Row],[NGÀY MUA]]=0,0,TODAY()-Stock[[#This Row],[NGÀY MUA]]+1))</f>
        <v>0</v>
      </c>
      <c r="AA443" s="121" t="str">
        <f>IFERROR(Stock[[#This Row],[CỔ TỨC TIỀN MẶT]]+Stock[[#This Row],[LÃI/(LỖ) TỪ BÁN CK
(auto-fill)]],"")</f>
        <v/>
      </c>
      <c r="AB4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3" s="90"/>
      <c r="AE443" s="146" t="str">
        <f>IF(Stock[[#This Row],[TRẠNG THÁI
(auto-fill)]]="NẮM GIỮ",Stock[[#This Row],[GIÁ THỊ TRƯỜNG]]-Stock[[#This Row],[GIÁ MUA]],"")</f>
        <v/>
      </c>
      <c r="AF443" s="151" t="str">
        <f>IFERROR(Stock[[#This Row],[TĂNG/
(GIẢM )]]/Stock[[#This Row],[GIÁ MUA]],"")</f>
        <v/>
      </c>
      <c r="AG443" s="128" t="str">
        <f>IF(Stock[[#This Row],[GIÁ THỊ TRƯỜNG]]&gt;0,Stock[[#This Row],[GIÁ THỊ TRƯỜNG]]*Stock[[#This Row],[SỐ LƯỢNG CÒN LẠI
(auto-fill)]],"")</f>
        <v/>
      </c>
    </row>
    <row r="444" spans="2:33">
      <c r="B444" s="111" t="str">
        <f>IF(AND(Stock[[#This Row],[SỐ LƯỢNG MUA]]&gt;0,Stock[[#This Row],[SỐ LƯỢNG CÒN LẠI
(auto-fill)]]=0),"BÁN",
IF(AND(Stock[[#This Row],[SỐ LƯỢNG MUA]]&gt;0,Stock[[#This Row],[SỐ LƯỢNG CÒN LẠI
(auto-fill)]]&gt;0),"NẮM GIỮ",""))</f>
        <v/>
      </c>
      <c r="C444" s="110">
        <f t="shared" si="6"/>
        <v>431</v>
      </c>
      <c r="D444" s="77"/>
      <c r="E444" s="78"/>
      <c r="F444" s="170"/>
      <c r="G444" s="83"/>
      <c r="H444" s="84"/>
      <c r="I444" s="114" t="str">
        <f>IF(Stock[[#This Row],[SỐ LƯỢNG MUA]]&gt;0,Stock[[#This Row],[GIÁ MUA]]*Stock[[#This Row],[SỐ LƯỢNG MUA]]*$D$11,"")</f>
        <v/>
      </c>
      <c r="J444" s="87"/>
      <c r="K444" s="88"/>
      <c r="L444" s="116" t="str">
        <f>IF(Stock[[#This Row],[SỐ LƯỢNG MUA]]&gt;0,Stock[[#This Row],[GIÁ MUA]]*(1+Stock[[#This Row],[% TĂNG KỲ VỌNG_1]]),"")</f>
        <v/>
      </c>
      <c r="M444" s="89"/>
      <c r="N444" s="116" t="str">
        <f>IF(Stock[[#This Row],[SỐ LƯỢNG MUA]]&gt;0,Stock[[#This Row],[GIÁ MUA]]*(1+Stock[[#This Row],[% TĂNG KỲ VỌNG_2]]),"")</f>
        <v/>
      </c>
      <c r="O444" s="89"/>
      <c r="P444" s="116" t="str">
        <f>IF(Stock[[#This Row],[SỐ LƯỢNG MUA]]&gt;0,Stock[[#This Row],[GIÁ MUA]]*(1+Stock[[#This Row],[% GIẢM ĐỂ CẮT LỖ]]),"")</f>
        <v/>
      </c>
      <c r="Q444" s="104"/>
      <c r="R444" s="117" t="str">
        <f>IF(Stock[[#This Row],[CỔ TỨC TIỀN MẶT]]&gt;0,Stock[[#This Row],[CỔ TỨC TIỀN MẶT]]/(Stock[[#This Row],[GIÁ MUA]]*Stock[[#This Row],[SỐ LƯỢNG MUA]]),"")</f>
        <v/>
      </c>
      <c r="S444" s="104"/>
      <c r="T444" s="77"/>
      <c r="U444" s="95"/>
      <c r="V444" s="96"/>
      <c r="W444" s="125" t="str">
        <f>IF(Stock[[#This Row],[SỐ LƯỢNG BÁN]]&gt;0,Stock[[#This Row],[GIÁ BÁN]]*Stock[[#This Row],[SỐ LƯỢNG BÁN]]*$D$11+Stock[[#This Row],[GIÁ BÁN]]*Stock[[#This Row],[SỐ LƯỢNG BÁN]]*$D$12,"")</f>
        <v/>
      </c>
      <c r="X444" s="126">
        <f>Stock[[#This Row],[SỐ LƯỢNG MUA]]+Stock[[#This Row],[CỔ TỨC BẰNG CỔ PHIẾU]]-Stock[[#This Row],[SỐ LƯỢNG BÁN]]</f>
        <v>0</v>
      </c>
      <c r="Y4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4" s="120">
        <f ca="1">IF(Stock[[#This Row],[NGÀY BÁN]]&gt;0,Stock[[#This Row],[NGÀY BÁN]]-Stock[[#This Row],[NGÀY MUA]]+1,IF(Stock[[#This Row],[NGÀY MUA]]=0,0,TODAY()-Stock[[#This Row],[NGÀY MUA]]+1))</f>
        <v>0</v>
      </c>
      <c r="AA444" s="121" t="str">
        <f>IFERROR(Stock[[#This Row],[CỔ TỨC TIỀN MẶT]]+Stock[[#This Row],[LÃI/(LỖ) TỪ BÁN CK
(auto-fill)]],"")</f>
        <v/>
      </c>
      <c r="AB4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4" s="90"/>
      <c r="AE444" s="146" t="str">
        <f>IF(Stock[[#This Row],[TRẠNG THÁI
(auto-fill)]]="NẮM GIỮ",Stock[[#This Row],[GIÁ THỊ TRƯỜNG]]-Stock[[#This Row],[GIÁ MUA]],"")</f>
        <v/>
      </c>
      <c r="AF444" s="151" t="str">
        <f>IFERROR(Stock[[#This Row],[TĂNG/
(GIẢM )]]/Stock[[#This Row],[GIÁ MUA]],"")</f>
        <v/>
      </c>
      <c r="AG444" s="128" t="str">
        <f>IF(Stock[[#This Row],[GIÁ THỊ TRƯỜNG]]&gt;0,Stock[[#This Row],[GIÁ THỊ TRƯỜNG]]*Stock[[#This Row],[SỐ LƯỢNG CÒN LẠI
(auto-fill)]],"")</f>
        <v/>
      </c>
    </row>
    <row r="445" spans="2:33">
      <c r="B445" s="111" t="str">
        <f>IF(AND(Stock[[#This Row],[SỐ LƯỢNG MUA]]&gt;0,Stock[[#This Row],[SỐ LƯỢNG CÒN LẠI
(auto-fill)]]=0),"BÁN",
IF(AND(Stock[[#This Row],[SỐ LƯỢNG MUA]]&gt;0,Stock[[#This Row],[SỐ LƯỢNG CÒN LẠI
(auto-fill)]]&gt;0),"NẮM GIỮ",""))</f>
        <v/>
      </c>
      <c r="C445" s="110">
        <f t="shared" si="6"/>
        <v>432</v>
      </c>
      <c r="D445" s="77"/>
      <c r="E445" s="78"/>
      <c r="F445" s="170"/>
      <c r="G445" s="83"/>
      <c r="H445" s="84"/>
      <c r="I445" s="114" t="str">
        <f>IF(Stock[[#This Row],[SỐ LƯỢNG MUA]]&gt;0,Stock[[#This Row],[GIÁ MUA]]*Stock[[#This Row],[SỐ LƯỢNG MUA]]*$D$11,"")</f>
        <v/>
      </c>
      <c r="J445" s="87"/>
      <c r="K445" s="88"/>
      <c r="L445" s="116" t="str">
        <f>IF(Stock[[#This Row],[SỐ LƯỢNG MUA]]&gt;0,Stock[[#This Row],[GIÁ MUA]]*(1+Stock[[#This Row],[% TĂNG KỲ VỌNG_1]]),"")</f>
        <v/>
      </c>
      <c r="M445" s="89"/>
      <c r="N445" s="116" t="str">
        <f>IF(Stock[[#This Row],[SỐ LƯỢNG MUA]]&gt;0,Stock[[#This Row],[GIÁ MUA]]*(1+Stock[[#This Row],[% TĂNG KỲ VỌNG_2]]),"")</f>
        <v/>
      </c>
      <c r="O445" s="89"/>
      <c r="P445" s="116" t="str">
        <f>IF(Stock[[#This Row],[SỐ LƯỢNG MUA]]&gt;0,Stock[[#This Row],[GIÁ MUA]]*(1+Stock[[#This Row],[% GIẢM ĐỂ CẮT LỖ]]),"")</f>
        <v/>
      </c>
      <c r="Q445" s="104"/>
      <c r="R445" s="117" t="str">
        <f>IF(Stock[[#This Row],[CỔ TỨC TIỀN MẶT]]&gt;0,Stock[[#This Row],[CỔ TỨC TIỀN MẶT]]/(Stock[[#This Row],[GIÁ MUA]]*Stock[[#This Row],[SỐ LƯỢNG MUA]]),"")</f>
        <v/>
      </c>
      <c r="S445" s="104"/>
      <c r="T445" s="77"/>
      <c r="U445" s="95"/>
      <c r="V445" s="96"/>
      <c r="W445" s="125" t="str">
        <f>IF(Stock[[#This Row],[SỐ LƯỢNG BÁN]]&gt;0,Stock[[#This Row],[GIÁ BÁN]]*Stock[[#This Row],[SỐ LƯỢNG BÁN]]*$D$11+Stock[[#This Row],[GIÁ BÁN]]*Stock[[#This Row],[SỐ LƯỢNG BÁN]]*$D$12,"")</f>
        <v/>
      </c>
      <c r="X445" s="126">
        <f>Stock[[#This Row],[SỐ LƯỢNG MUA]]+Stock[[#This Row],[CỔ TỨC BẰNG CỔ PHIẾU]]-Stock[[#This Row],[SỐ LƯỢNG BÁN]]</f>
        <v>0</v>
      </c>
      <c r="Y4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5" s="120">
        <f ca="1">IF(Stock[[#This Row],[NGÀY BÁN]]&gt;0,Stock[[#This Row],[NGÀY BÁN]]-Stock[[#This Row],[NGÀY MUA]]+1,IF(Stock[[#This Row],[NGÀY MUA]]=0,0,TODAY()-Stock[[#This Row],[NGÀY MUA]]+1))</f>
        <v>0</v>
      </c>
      <c r="AA445" s="121" t="str">
        <f>IFERROR(Stock[[#This Row],[CỔ TỨC TIỀN MẶT]]+Stock[[#This Row],[LÃI/(LỖ) TỪ BÁN CK
(auto-fill)]],"")</f>
        <v/>
      </c>
      <c r="AB4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5" s="90"/>
      <c r="AE445" s="146" t="str">
        <f>IF(Stock[[#This Row],[TRẠNG THÁI
(auto-fill)]]="NẮM GIỮ",Stock[[#This Row],[GIÁ THỊ TRƯỜNG]]-Stock[[#This Row],[GIÁ MUA]],"")</f>
        <v/>
      </c>
      <c r="AF445" s="151" t="str">
        <f>IFERROR(Stock[[#This Row],[TĂNG/
(GIẢM )]]/Stock[[#This Row],[GIÁ MUA]],"")</f>
        <v/>
      </c>
      <c r="AG445" s="128" t="str">
        <f>IF(Stock[[#This Row],[GIÁ THỊ TRƯỜNG]]&gt;0,Stock[[#This Row],[GIÁ THỊ TRƯỜNG]]*Stock[[#This Row],[SỐ LƯỢNG CÒN LẠI
(auto-fill)]],"")</f>
        <v/>
      </c>
    </row>
    <row r="446" spans="2:33">
      <c r="B446" s="111" t="str">
        <f>IF(AND(Stock[[#This Row],[SỐ LƯỢNG MUA]]&gt;0,Stock[[#This Row],[SỐ LƯỢNG CÒN LẠI
(auto-fill)]]=0),"BÁN",
IF(AND(Stock[[#This Row],[SỐ LƯỢNG MUA]]&gt;0,Stock[[#This Row],[SỐ LƯỢNG CÒN LẠI
(auto-fill)]]&gt;0),"NẮM GIỮ",""))</f>
        <v/>
      </c>
      <c r="C446" s="110">
        <f t="shared" si="6"/>
        <v>433</v>
      </c>
      <c r="D446" s="77"/>
      <c r="E446" s="78"/>
      <c r="F446" s="170"/>
      <c r="G446" s="83"/>
      <c r="H446" s="84"/>
      <c r="I446" s="114" t="str">
        <f>IF(Stock[[#This Row],[SỐ LƯỢNG MUA]]&gt;0,Stock[[#This Row],[GIÁ MUA]]*Stock[[#This Row],[SỐ LƯỢNG MUA]]*$D$11,"")</f>
        <v/>
      </c>
      <c r="J446" s="87"/>
      <c r="K446" s="88"/>
      <c r="L446" s="116" t="str">
        <f>IF(Stock[[#This Row],[SỐ LƯỢNG MUA]]&gt;0,Stock[[#This Row],[GIÁ MUA]]*(1+Stock[[#This Row],[% TĂNG KỲ VỌNG_1]]),"")</f>
        <v/>
      </c>
      <c r="M446" s="89"/>
      <c r="N446" s="116" t="str">
        <f>IF(Stock[[#This Row],[SỐ LƯỢNG MUA]]&gt;0,Stock[[#This Row],[GIÁ MUA]]*(1+Stock[[#This Row],[% TĂNG KỲ VỌNG_2]]),"")</f>
        <v/>
      </c>
      <c r="O446" s="89"/>
      <c r="P446" s="116" t="str">
        <f>IF(Stock[[#This Row],[SỐ LƯỢNG MUA]]&gt;0,Stock[[#This Row],[GIÁ MUA]]*(1+Stock[[#This Row],[% GIẢM ĐỂ CẮT LỖ]]),"")</f>
        <v/>
      </c>
      <c r="Q446" s="104"/>
      <c r="R446" s="117" t="str">
        <f>IF(Stock[[#This Row],[CỔ TỨC TIỀN MẶT]]&gt;0,Stock[[#This Row],[CỔ TỨC TIỀN MẶT]]/(Stock[[#This Row],[GIÁ MUA]]*Stock[[#This Row],[SỐ LƯỢNG MUA]]),"")</f>
        <v/>
      </c>
      <c r="S446" s="104"/>
      <c r="T446" s="77"/>
      <c r="U446" s="95"/>
      <c r="V446" s="96"/>
      <c r="W446" s="125" t="str">
        <f>IF(Stock[[#This Row],[SỐ LƯỢNG BÁN]]&gt;0,Stock[[#This Row],[GIÁ BÁN]]*Stock[[#This Row],[SỐ LƯỢNG BÁN]]*$D$11+Stock[[#This Row],[GIÁ BÁN]]*Stock[[#This Row],[SỐ LƯỢNG BÁN]]*$D$12,"")</f>
        <v/>
      </c>
      <c r="X446" s="126">
        <f>Stock[[#This Row],[SỐ LƯỢNG MUA]]+Stock[[#This Row],[CỔ TỨC BẰNG CỔ PHIẾU]]-Stock[[#This Row],[SỐ LƯỢNG BÁN]]</f>
        <v>0</v>
      </c>
      <c r="Y4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6" s="120">
        <f ca="1">IF(Stock[[#This Row],[NGÀY BÁN]]&gt;0,Stock[[#This Row],[NGÀY BÁN]]-Stock[[#This Row],[NGÀY MUA]]+1,IF(Stock[[#This Row],[NGÀY MUA]]=0,0,TODAY()-Stock[[#This Row],[NGÀY MUA]]+1))</f>
        <v>0</v>
      </c>
      <c r="AA446" s="121" t="str">
        <f>IFERROR(Stock[[#This Row],[CỔ TỨC TIỀN MẶT]]+Stock[[#This Row],[LÃI/(LỖ) TỪ BÁN CK
(auto-fill)]],"")</f>
        <v/>
      </c>
      <c r="AB4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6" s="90"/>
      <c r="AE446" s="146" t="str">
        <f>IF(Stock[[#This Row],[TRẠNG THÁI
(auto-fill)]]="NẮM GIỮ",Stock[[#This Row],[GIÁ THỊ TRƯỜNG]]-Stock[[#This Row],[GIÁ MUA]],"")</f>
        <v/>
      </c>
      <c r="AF446" s="151" t="str">
        <f>IFERROR(Stock[[#This Row],[TĂNG/
(GIẢM )]]/Stock[[#This Row],[GIÁ MUA]],"")</f>
        <v/>
      </c>
      <c r="AG446" s="128" t="str">
        <f>IF(Stock[[#This Row],[GIÁ THỊ TRƯỜNG]]&gt;0,Stock[[#This Row],[GIÁ THỊ TRƯỜNG]]*Stock[[#This Row],[SỐ LƯỢNG CÒN LẠI
(auto-fill)]],"")</f>
        <v/>
      </c>
    </row>
    <row r="447" spans="2:33">
      <c r="B447" s="111" t="str">
        <f>IF(AND(Stock[[#This Row],[SỐ LƯỢNG MUA]]&gt;0,Stock[[#This Row],[SỐ LƯỢNG CÒN LẠI
(auto-fill)]]=0),"BÁN",
IF(AND(Stock[[#This Row],[SỐ LƯỢNG MUA]]&gt;0,Stock[[#This Row],[SỐ LƯỢNG CÒN LẠI
(auto-fill)]]&gt;0),"NẮM GIỮ",""))</f>
        <v/>
      </c>
      <c r="C447" s="110">
        <f t="shared" si="6"/>
        <v>434</v>
      </c>
      <c r="D447" s="77"/>
      <c r="E447" s="78"/>
      <c r="F447" s="170"/>
      <c r="G447" s="83"/>
      <c r="H447" s="84"/>
      <c r="I447" s="114" t="str">
        <f>IF(Stock[[#This Row],[SỐ LƯỢNG MUA]]&gt;0,Stock[[#This Row],[GIÁ MUA]]*Stock[[#This Row],[SỐ LƯỢNG MUA]]*$D$11,"")</f>
        <v/>
      </c>
      <c r="J447" s="87"/>
      <c r="K447" s="88"/>
      <c r="L447" s="116" t="str">
        <f>IF(Stock[[#This Row],[SỐ LƯỢNG MUA]]&gt;0,Stock[[#This Row],[GIÁ MUA]]*(1+Stock[[#This Row],[% TĂNG KỲ VỌNG_1]]),"")</f>
        <v/>
      </c>
      <c r="M447" s="89"/>
      <c r="N447" s="116" t="str">
        <f>IF(Stock[[#This Row],[SỐ LƯỢNG MUA]]&gt;0,Stock[[#This Row],[GIÁ MUA]]*(1+Stock[[#This Row],[% TĂNG KỲ VỌNG_2]]),"")</f>
        <v/>
      </c>
      <c r="O447" s="89"/>
      <c r="P447" s="116" t="str">
        <f>IF(Stock[[#This Row],[SỐ LƯỢNG MUA]]&gt;0,Stock[[#This Row],[GIÁ MUA]]*(1+Stock[[#This Row],[% GIẢM ĐỂ CẮT LỖ]]),"")</f>
        <v/>
      </c>
      <c r="Q447" s="104"/>
      <c r="R447" s="117" t="str">
        <f>IF(Stock[[#This Row],[CỔ TỨC TIỀN MẶT]]&gt;0,Stock[[#This Row],[CỔ TỨC TIỀN MẶT]]/(Stock[[#This Row],[GIÁ MUA]]*Stock[[#This Row],[SỐ LƯỢNG MUA]]),"")</f>
        <v/>
      </c>
      <c r="S447" s="104"/>
      <c r="T447" s="77"/>
      <c r="U447" s="95"/>
      <c r="V447" s="96"/>
      <c r="W447" s="125" t="str">
        <f>IF(Stock[[#This Row],[SỐ LƯỢNG BÁN]]&gt;0,Stock[[#This Row],[GIÁ BÁN]]*Stock[[#This Row],[SỐ LƯỢNG BÁN]]*$D$11+Stock[[#This Row],[GIÁ BÁN]]*Stock[[#This Row],[SỐ LƯỢNG BÁN]]*$D$12,"")</f>
        <v/>
      </c>
      <c r="X447" s="126">
        <f>Stock[[#This Row],[SỐ LƯỢNG MUA]]+Stock[[#This Row],[CỔ TỨC BẰNG CỔ PHIẾU]]-Stock[[#This Row],[SỐ LƯỢNG BÁN]]</f>
        <v>0</v>
      </c>
      <c r="Y4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7" s="120">
        <f ca="1">IF(Stock[[#This Row],[NGÀY BÁN]]&gt;0,Stock[[#This Row],[NGÀY BÁN]]-Stock[[#This Row],[NGÀY MUA]]+1,IF(Stock[[#This Row],[NGÀY MUA]]=0,0,TODAY()-Stock[[#This Row],[NGÀY MUA]]+1))</f>
        <v>0</v>
      </c>
      <c r="AA447" s="121" t="str">
        <f>IFERROR(Stock[[#This Row],[CỔ TỨC TIỀN MẶT]]+Stock[[#This Row],[LÃI/(LỖ) TỪ BÁN CK
(auto-fill)]],"")</f>
        <v/>
      </c>
      <c r="AB4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7" s="90"/>
      <c r="AE447" s="146" t="str">
        <f>IF(Stock[[#This Row],[TRẠNG THÁI
(auto-fill)]]="NẮM GIỮ",Stock[[#This Row],[GIÁ THỊ TRƯỜNG]]-Stock[[#This Row],[GIÁ MUA]],"")</f>
        <v/>
      </c>
      <c r="AF447" s="151" t="str">
        <f>IFERROR(Stock[[#This Row],[TĂNG/
(GIẢM )]]/Stock[[#This Row],[GIÁ MUA]],"")</f>
        <v/>
      </c>
      <c r="AG447" s="128" t="str">
        <f>IF(Stock[[#This Row],[GIÁ THỊ TRƯỜNG]]&gt;0,Stock[[#This Row],[GIÁ THỊ TRƯỜNG]]*Stock[[#This Row],[SỐ LƯỢNG CÒN LẠI
(auto-fill)]],"")</f>
        <v/>
      </c>
    </row>
    <row r="448" spans="2:33">
      <c r="B448" s="111" t="str">
        <f>IF(AND(Stock[[#This Row],[SỐ LƯỢNG MUA]]&gt;0,Stock[[#This Row],[SỐ LƯỢNG CÒN LẠI
(auto-fill)]]=0),"BÁN",
IF(AND(Stock[[#This Row],[SỐ LƯỢNG MUA]]&gt;0,Stock[[#This Row],[SỐ LƯỢNG CÒN LẠI
(auto-fill)]]&gt;0),"NẮM GIỮ",""))</f>
        <v/>
      </c>
      <c r="C448" s="110">
        <f t="shared" si="6"/>
        <v>435</v>
      </c>
      <c r="D448" s="77"/>
      <c r="E448" s="78"/>
      <c r="F448" s="170"/>
      <c r="G448" s="83"/>
      <c r="H448" s="84"/>
      <c r="I448" s="114" t="str">
        <f>IF(Stock[[#This Row],[SỐ LƯỢNG MUA]]&gt;0,Stock[[#This Row],[GIÁ MUA]]*Stock[[#This Row],[SỐ LƯỢNG MUA]]*$D$11,"")</f>
        <v/>
      </c>
      <c r="J448" s="87"/>
      <c r="K448" s="88"/>
      <c r="L448" s="116" t="str">
        <f>IF(Stock[[#This Row],[SỐ LƯỢNG MUA]]&gt;0,Stock[[#This Row],[GIÁ MUA]]*(1+Stock[[#This Row],[% TĂNG KỲ VỌNG_1]]),"")</f>
        <v/>
      </c>
      <c r="M448" s="89"/>
      <c r="N448" s="116" t="str">
        <f>IF(Stock[[#This Row],[SỐ LƯỢNG MUA]]&gt;0,Stock[[#This Row],[GIÁ MUA]]*(1+Stock[[#This Row],[% TĂNG KỲ VỌNG_2]]),"")</f>
        <v/>
      </c>
      <c r="O448" s="89"/>
      <c r="P448" s="116" t="str">
        <f>IF(Stock[[#This Row],[SỐ LƯỢNG MUA]]&gt;0,Stock[[#This Row],[GIÁ MUA]]*(1+Stock[[#This Row],[% GIẢM ĐỂ CẮT LỖ]]),"")</f>
        <v/>
      </c>
      <c r="Q448" s="104"/>
      <c r="R448" s="117" t="str">
        <f>IF(Stock[[#This Row],[CỔ TỨC TIỀN MẶT]]&gt;0,Stock[[#This Row],[CỔ TỨC TIỀN MẶT]]/(Stock[[#This Row],[GIÁ MUA]]*Stock[[#This Row],[SỐ LƯỢNG MUA]]),"")</f>
        <v/>
      </c>
      <c r="S448" s="104"/>
      <c r="T448" s="77"/>
      <c r="U448" s="95"/>
      <c r="V448" s="96"/>
      <c r="W448" s="125" t="str">
        <f>IF(Stock[[#This Row],[SỐ LƯỢNG BÁN]]&gt;0,Stock[[#This Row],[GIÁ BÁN]]*Stock[[#This Row],[SỐ LƯỢNG BÁN]]*$D$11+Stock[[#This Row],[GIÁ BÁN]]*Stock[[#This Row],[SỐ LƯỢNG BÁN]]*$D$12,"")</f>
        <v/>
      </c>
      <c r="X448" s="126">
        <f>Stock[[#This Row],[SỐ LƯỢNG MUA]]+Stock[[#This Row],[CỔ TỨC BẰNG CỔ PHIẾU]]-Stock[[#This Row],[SỐ LƯỢNG BÁN]]</f>
        <v>0</v>
      </c>
      <c r="Y4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8" s="120">
        <f ca="1">IF(Stock[[#This Row],[NGÀY BÁN]]&gt;0,Stock[[#This Row],[NGÀY BÁN]]-Stock[[#This Row],[NGÀY MUA]]+1,IF(Stock[[#This Row],[NGÀY MUA]]=0,0,TODAY()-Stock[[#This Row],[NGÀY MUA]]+1))</f>
        <v>0</v>
      </c>
      <c r="AA448" s="121" t="str">
        <f>IFERROR(Stock[[#This Row],[CỔ TỨC TIỀN MẶT]]+Stock[[#This Row],[LÃI/(LỖ) TỪ BÁN CK
(auto-fill)]],"")</f>
        <v/>
      </c>
      <c r="AB4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8" s="90"/>
      <c r="AE448" s="146" t="str">
        <f>IF(Stock[[#This Row],[TRẠNG THÁI
(auto-fill)]]="NẮM GIỮ",Stock[[#This Row],[GIÁ THỊ TRƯỜNG]]-Stock[[#This Row],[GIÁ MUA]],"")</f>
        <v/>
      </c>
      <c r="AF448" s="151" t="str">
        <f>IFERROR(Stock[[#This Row],[TĂNG/
(GIẢM )]]/Stock[[#This Row],[GIÁ MUA]],"")</f>
        <v/>
      </c>
      <c r="AG448" s="128" t="str">
        <f>IF(Stock[[#This Row],[GIÁ THỊ TRƯỜNG]]&gt;0,Stock[[#This Row],[GIÁ THỊ TRƯỜNG]]*Stock[[#This Row],[SỐ LƯỢNG CÒN LẠI
(auto-fill)]],"")</f>
        <v/>
      </c>
    </row>
    <row r="449" spans="2:33">
      <c r="B449" s="111" t="str">
        <f>IF(AND(Stock[[#This Row],[SỐ LƯỢNG MUA]]&gt;0,Stock[[#This Row],[SỐ LƯỢNG CÒN LẠI
(auto-fill)]]=0),"BÁN",
IF(AND(Stock[[#This Row],[SỐ LƯỢNG MUA]]&gt;0,Stock[[#This Row],[SỐ LƯỢNG CÒN LẠI
(auto-fill)]]&gt;0),"NẮM GIỮ",""))</f>
        <v/>
      </c>
      <c r="C449" s="110">
        <f t="shared" si="6"/>
        <v>436</v>
      </c>
      <c r="D449" s="77"/>
      <c r="E449" s="78"/>
      <c r="F449" s="170"/>
      <c r="G449" s="83"/>
      <c r="H449" s="84"/>
      <c r="I449" s="114" t="str">
        <f>IF(Stock[[#This Row],[SỐ LƯỢNG MUA]]&gt;0,Stock[[#This Row],[GIÁ MUA]]*Stock[[#This Row],[SỐ LƯỢNG MUA]]*$D$11,"")</f>
        <v/>
      </c>
      <c r="J449" s="87"/>
      <c r="K449" s="88"/>
      <c r="L449" s="116" t="str">
        <f>IF(Stock[[#This Row],[SỐ LƯỢNG MUA]]&gt;0,Stock[[#This Row],[GIÁ MUA]]*(1+Stock[[#This Row],[% TĂNG KỲ VỌNG_1]]),"")</f>
        <v/>
      </c>
      <c r="M449" s="89"/>
      <c r="N449" s="116" t="str">
        <f>IF(Stock[[#This Row],[SỐ LƯỢNG MUA]]&gt;0,Stock[[#This Row],[GIÁ MUA]]*(1+Stock[[#This Row],[% TĂNG KỲ VỌNG_2]]),"")</f>
        <v/>
      </c>
      <c r="O449" s="89"/>
      <c r="P449" s="116" t="str">
        <f>IF(Stock[[#This Row],[SỐ LƯỢNG MUA]]&gt;0,Stock[[#This Row],[GIÁ MUA]]*(1+Stock[[#This Row],[% GIẢM ĐỂ CẮT LỖ]]),"")</f>
        <v/>
      </c>
      <c r="Q449" s="104"/>
      <c r="R449" s="117" t="str">
        <f>IF(Stock[[#This Row],[CỔ TỨC TIỀN MẶT]]&gt;0,Stock[[#This Row],[CỔ TỨC TIỀN MẶT]]/(Stock[[#This Row],[GIÁ MUA]]*Stock[[#This Row],[SỐ LƯỢNG MUA]]),"")</f>
        <v/>
      </c>
      <c r="S449" s="104"/>
      <c r="T449" s="77"/>
      <c r="U449" s="95"/>
      <c r="V449" s="96"/>
      <c r="W449" s="125" t="str">
        <f>IF(Stock[[#This Row],[SỐ LƯỢNG BÁN]]&gt;0,Stock[[#This Row],[GIÁ BÁN]]*Stock[[#This Row],[SỐ LƯỢNG BÁN]]*$D$11+Stock[[#This Row],[GIÁ BÁN]]*Stock[[#This Row],[SỐ LƯỢNG BÁN]]*$D$12,"")</f>
        <v/>
      </c>
      <c r="X449" s="126">
        <f>Stock[[#This Row],[SỐ LƯỢNG MUA]]+Stock[[#This Row],[CỔ TỨC BẰNG CỔ PHIẾU]]-Stock[[#This Row],[SỐ LƯỢNG BÁN]]</f>
        <v>0</v>
      </c>
      <c r="Y4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9" s="120">
        <f ca="1">IF(Stock[[#This Row],[NGÀY BÁN]]&gt;0,Stock[[#This Row],[NGÀY BÁN]]-Stock[[#This Row],[NGÀY MUA]]+1,IF(Stock[[#This Row],[NGÀY MUA]]=0,0,TODAY()-Stock[[#This Row],[NGÀY MUA]]+1))</f>
        <v>0</v>
      </c>
      <c r="AA449" s="121" t="str">
        <f>IFERROR(Stock[[#This Row],[CỔ TỨC TIỀN MẶT]]+Stock[[#This Row],[LÃI/(LỖ) TỪ BÁN CK
(auto-fill)]],"")</f>
        <v/>
      </c>
      <c r="AB4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9" s="90"/>
      <c r="AE449" s="146" t="str">
        <f>IF(Stock[[#This Row],[TRẠNG THÁI
(auto-fill)]]="NẮM GIỮ",Stock[[#This Row],[GIÁ THỊ TRƯỜNG]]-Stock[[#This Row],[GIÁ MUA]],"")</f>
        <v/>
      </c>
      <c r="AF449" s="151" t="str">
        <f>IFERROR(Stock[[#This Row],[TĂNG/
(GIẢM )]]/Stock[[#This Row],[GIÁ MUA]],"")</f>
        <v/>
      </c>
      <c r="AG449" s="128" t="str">
        <f>IF(Stock[[#This Row],[GIÁ THỊ TRƯỜNG]]&gt;0,Stock[[#This Row],[GIÁ THỊ TRƯỜNG]]*Stock[[#This Row],[SỐ LƯỢNG CÒN LẠI
(auto-fill)]],"")</f>
        <v/>
      </c>
    </row>
    <row r="450" spans="2:33">
      <c r="B450" s="111" t="str">
        <f>IF(AND(Stock[[#This Row],[SỐ LƯỢNG MUA]]&gt;0,Stock[[#This Row],[SỐ LƯỢNG CÒN LẠI
(auto-fill)]]=0),"BÁN",
IF(AND(Stock[[#This Row],[SỐ LƯỢNG MUA]]&gt;0,Stock[[#This Row],[SỐ LƯỢNG CÒN LẠI
(auto-fill)]]&gt;0),"NẮM GIỮ",""))</f>
        <v/>
      </c>
      <c r="C450" s="110">
        <f t="shared" si="6"/>
        <v>437</v>
      </c>
      <c r="D450" s="77"/>
      <c r="E450" s="78"/>
      <c r="F450" s="170"/>
      <c r="G450" s="83"/>
      <c r="H450" s="84"/>
      <c r="I450" s="114" t="str">
        <f>IF(Stock[[#This Row],[SỐ LƯỢNG MUA]]&gt;0,Stock[[#This Row],[GIÁ MUA]]*Stock[[#This Row],[SỐ LƯỢNG MUA]]*$D$11,"")</f>
        <v/>
      </c>
      <c r="J450" s="87"/>
      <c r="K450" s="88"/>
      <c r="L450" s="116" t="str">
        <f>IF(Stock[[#This Row],[SỐ LƯỢNG MUA]]&gt;0,Stock[[#This Row],[GIÁ MUA]]*(1+Stock[[#This Row],[% TĂNG KỲ VỌNG_1]]),"")</f>
        <v/>
      </c>
      <c r="M450" s="89"/>
      <c r="N450" s="116" t="str">
        <f>IF(Stock[[#This Row],[SỐ LƯỢNG MUA]]&gt;0,Stock[[#This Row],[GIÁ MUA]]*(1+Stock[[#This Row],[% TĂNG KỲ VỌNG_2]]),"")</f>
        <v/>
      </c>
      <c r="O450" s="89"/>
      <c r="P450" s="116" t="str">
        <f>IF(Stock[[#This Row],[SỐ LƯỢNG MUA]]&gt;0,Stock[[#This Row],[GIÁ MUA]]*(1+Stock[[#This Row],[% GIẢM ĐỂ CẮT LỖ]]),"")</f>
        <v/>
      </c>
      <c r="Q450" s="104"/>
      <c r="R450" s="117" t="str">
        <f>IF(Stock[[#This Row],[CỔ TỨC TIỀN MẶT]]&gt;0,Stock[[#This Row],[CỔ TỨC TIỀN MẶT]]/(Stock[[#This Row],[GIÁ MUA]]*Stock[[#This Row],[SỐ LƯỢNG MUA]]),"")</f>
        <v/>
      </c>
      <c r="S450" s="104"/>
      <c r="T450" s="77"/>
      <c r="U450" s="95"/>
      <c r="V450" s="96"/>
      <c r="W450" s="125" t="str">
        <f>IF(Stock[[#This Row],[SỐ LƯỢNG BÁN]]&gt;0,Stock[[#This Row],[GIÁ BÁN]]*Stock[[#This Row],[SỐ LƯỢNG BÁN]]*$D$11+Stock[[#This Row],[GIÁ BÁN]]*Stock[[#This Row],[SỐ LƯỢNG BÁN]]*$D$12,"")</f>
        <v/>
      </c>
      <c r="X450" s="126">
        <f>Stock[[#This Row],[SỐ LƯỢNG MUA]]+Stock[[#This Row],[CỔ TỨC BẰNG CỔ PHIẾU]]-Stock[[#This Row],[SỐ LƯỢNG BÁN]]</f>
        <v>0</v>
      </c>
      <c r="Y4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0" s="120">
        <f ca="1">IF(Stock[[#This Row],[NGÀY BÁN]]&gt;0,Stock[[#This Row],[NGÀY BÁN]]-Stock[[#This Row],[NGÀY MUA]]+1,IF(Stock[[#This Row],[NGÀY MUA]]=0,0,TODAY()-Stock[[#This Row],[NGÀY MUA]]+1))</f>
        <v>0</v>
      </c>
      <c r="AA450" s="121" t="str">
        <f>IFERROR(Stock[[#This Row],[CỔ TỨC TIỀN MẶT]]+Stock[[#This Row],[LÃI/(LỖ) TỪ BÁN CK
(auto-fill)]],"")</f>
        <v/>
      </c>
      <c r="AB4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0" s="90"/>
      <c r="AE450" s="146" t="str">
        <f>IF(Stock[[#This Row],[TRẠNG THÁI
(auto-fill)]]="NẮM GIỮ",Stock[[#This Row],[GIÁ THỊ TRƯỜNG]]-Stock[[#This Row],[GIÁ MUA]],"")</f>
        <v/>
      </c>
      <c r="AF450" s="151" t="str">
        <f>IFERROR(Stock[[#This Row],[TĂNG/
(GIẢM )]]/Stock[[#This Row],[GIÁ MUA]],"")</f>
        <v/>
      </c>
      <c r="AG450" s="128" t="str">
        <f>IF(Stock[[#This Row],[GIÁ THỊ TRƯỜNG]]&gt;0,Stock[[#This Row],[GIÁ THỊ TRƯỜNG]]*Stock[[#This Row],[SỐ LƯỢNG CÒN LẠI
(auto-fill)]],"")</f>
        <v/>
      </c>
    </row>
    <row r="451" spans="2:33">
      <c r="B451" s="111" t="str">
        <f>IF(AND(Stock[[#This Row],[SỐ LƯỢNG MUA]]&gt;0,Stock[[#This Row],[SỐ LƯỢNG CÒN LẠI
(auto-fill)]]=0),"BÁN",
IF(AND(Stock[[#This Row],[SỐ LƯỢNG MUA]]&gt;0,Stock[[#This Row],[SỐ LƯỢNG CÒN LẠI
(auto-fill)]]&gt;0),"NẮM GIỮ",""))</f>
        <v/>
      </c>
      <c r="C451" s="110">
        <f t="shared" si="6"/>
        <v>438</v>
      </c>
      <c r="D451" s="77"/>
      <c r="E451" s="78"/>
      <c r="F451" s="170"/>
      <c r="G451" s="83"/>
      <c r="H451" s="84"/>
      <c r="I451" s="114" t="str">
        <f>IF(Stock[[#This Row],[SỐ LƯỢNG MUA]]&gt;0,Stock[[#This Row],[GIÁ MUA]]*Stock[[#This Row],[SỐ LƯỢNG MUA]]*$D$11,"")</f>
        <v/>
      </c>
      <c r="J451" s="87"/>
      <c r="K451" s="88"/>
      <c r="L451" s="116" t="str">
        <f>IF(Stock[[#This Row],[SỐ LƯỢNG MUA]]&gt;0,Stock[[#This Row],[GIÁ MUA]]*(1+Stock[[#This Row],[% TĂNG KỲ VỌNG_1]]),"")</f>
        <v/>
      </c>
      <c r="M451" s="89"/>
      <c r="N451" s="116" t="str">
        <f>IF(Stock[[#This Row],[SỐ LƯỢNG MUA]]&gt;0,Stock[[#This Row],[GIÁ MUA]]*(1+Stock[[#This Row],[% TĂNG KỲ VỌNG_2]]),"")</f>
        <v/>
      </c>
      <c r="O451" s="89"/>
      <c r="P451" s="116" t="str">
        <f>IF(Stock[[#This Row],[SỐ LƯỢNG MUA]]&gt;0,Stock[[#This Row],[GIÁ MUA]]*(1+Stock[[#This Row],[% GIẢM ĐỂ CẮT LỖ]]),"")</f>
        <v/>
      </c>
      <c r="Q451" s="104"/>
      <c r="R451" s="117" t="str">
        <f>IF(Stock[[#This Row],[CỔ TỨC TIỀN MẶT]]&gt;0,Stock[[#This Row],[CỔ TỨC TIỀN MẶT]]/(Stock[[#This Row],[GIÁ MUA]]*Stock[[#This Row],[SỐ LƯỢNG MUA]]),"")</f>
        <v/>
      </c>
      <c r="S451" s="104"/>
      <c r="T451" s="77"/>
      <c r="U451" s="95"/>
      <c r="V451" s="96"/>
      <c r="W451" s="125" t="str">
        <f>IF(Stock[[#This Row],[SỐ LƯỢNG BÁN]]&gt;0,Stock[[#This Row],[GIÁ BÁN]]*Stock[[#This Row],[SỐ LƯỢNG BÁN]]*$D$11+Stock[[#This Row],[GIÁ BÁN]]*Stock[[#This Row],[SỐ LƯỢNG BÁN]]*$D$12,"")</f>
        <v/>
      </c>
      <c r="X451" s="126">
        <f>Stock[[#This Row],[SỐ LƯỢNG MUA]]+Stock[[#This Row],[CỔ TỨC BẰNG CỔ PHIẾU]]-Stock[[#This Row],[SỐ LƯỢNG BÁN]]</f>
        <v>0</v>
      </c>
      <c r="Y4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1" s="120">
        <f ca="1">IF(Stock[[#This Row],[NGÀY BÁN]]&gt;0,Stock[[#This Row],[NGÀY BÁN]]-Stock[[#This Row],[NGÀY MUA]]+1,IF(Stock[[#This Row],[NGÀY MUA]]=0,0,TODAY()-Stock[[#This Row],[NGÀY MUA]]+1))</f>
        <v>0</v>
      </c>
      <c r="AA451" s="121" t="str">
        <f>IFERROR(Stock[[#This Row],[CỔ TỨC TIỀN MẶT]]+Stock[[#This Row],[LÃI/(LỖ) TỪ BÁN CK
(auto-fill)]],"")</f>
        <v/>
      </c>
      <c r="AB4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1" s="90"/>
      <c r="AE451" s="146" t="str">
        <f>IF(Stock[[#This Row],[TRẠNG THÁI
(auto-fill)]]="NẮM GIỮ",Stock[[#This Row],[GIÁ THỊ TRƯỜNG]]-Stock[[#This Row],[GIÁ MUA]],"")</f>
        <v/>
      </c>
      <c r="AF451" s="151" t="str">
        <f>IFERROR(Stock[[#This Row],[TĂNG/
(GIẢM )]]/Stock[[#This Row],[GIÁ MUA]],"")</f>
        <v/>
      </c>
      <c r="AG451" s="128" t="str">
        <f>IF(Stock[[#This Row],[GIÁ THỊ TRƯỜNG]]&gt;0,Stock[[#This Row],[GIÁ THỊ TRƯỜNG]]*Stock[[#This Row],[SỐ LƯỢNG CÒN LẠI
(auto-fill)]],"")</f>
        <v/>
      </c>
    </row>
    <row r="452" spans="2:33">
      <c r="B452" s="111" t="str">
        <f>IF(AND(Stock[[#This Row],[SỐ LƯỢNG MUA]]&gt;0,Stock[[#This Row],[SỐ LƯỢNG CÒN LẠI
(auto-fill)]]=0),"BÁN",
IF(AND(Stock[[#This Row],[SỐ LƯỢNG MUA]]&gt;0,Stock[[#This Row],[SỐ LƯỢNG CÒN LẠI
(auto-fill)]]&gt;0),"NẮM GIỮ",""))</f>
        <v/>
      </c>
      <c r="C452" s="110">
        <f t="shared" si="6"/>
        <v>439</v>
      </c>
      <c r="D452" s="77"/>
      <c r="E452" s="78"/>
      <c r="F452" s="170"/>
      <c r="G452" s="83"/>
      <c r="H452" s="84"/>
      <c r="I452" s="114" t="str">
        <f>IF(Stock[[#This Row],[SỐ LƯỢNG MUA]]&gt;0,Stock[[#This Row],[GIÁ MUA]]*Stock[[#This Row],[SỐ LƯỢNG MUA]]*$D$11,"")</f>
        <v/>
      </c>
      <c r="J452" s="87"/>
      <c r="K452" s="88"/>
      <c r="L452" s="116" t="str">
        <f>IF(Stock[[#This Row],[SỐ LƯỢNG MUA]]&gt;0,Stock[[#This Row],[GIÁ MUA]]*(1+Stock[[#This Row],[% TĂNG KỲ VỌNG_1]]),"")</f>
        <v/>
      </c>
      <c r="M452" s="89"/>
      <c r="N452" s="116" t="str">
        <f>IF(Stock[[#This Row],[SỐ LƯỢNG MUA]]&gt;0,Stock[[#This Row],[GIÁ MUA]]*(1+Stock[[#This Row],[% TĂNG KỲ VỌNG_2]]),"")</f>
        <v/>
      </c>
      <c r="O452" s="89"/>
      <c r="P452" s="116" t="str">
        <f>IF(Stock[[#This Row],[SỐ LƯỢNG MUA]]&gt;0,Stock[[#This Row],[GIÁ MUA]]*(1+Stock[[#This Row],[% GIẢM ĐỂ CẮT LỖ]]),"")</f>
        <v/>
      </c>
      <c r="Q452" s="104"/>
      <c r="R452" s="117" t="str">
        <f>IF(Stock[[#This Row],[CỔ TỨC TIỀN MẶT]]&gt;0,Stock[[#This Row],[CỔ TỨC TIỀN MẶT]]/(Stock[[#This Row],[GIÁ MUA]]*Stock[[#This Row],[SỐ LƯỢNG MUA]]),"")</f>
        <v/>
      </c>
      <c r="S452" s="104"/>
      <c r="T452" s="77"/>
      <c r="U452" s="95"/>
      <c r="V452" s="96"/>
      <c r="W452" s="125" t="str">
        <f>IF(Stock[[#This Row],[SỐ LƯỢNG BÁN]]&gt;0,Stock[[#This Row],[GIÁ BÁN]]*Stock[[#This Row],[SỐ LƯỢNG BÁN]]*$D$11+Stock[[#This Row],[GIÁ BÁN]]*Stock[[#This Row],[SỐ LƯỢNG BÁN]]*$D$12,"")</f>
        <v/>
      </c>
      <c r="X452" s="126">
        <f>Stock[[#This Row],[SỐ LƯỢNG MUA]]+Stock[[#This Row],[CỔ TỨC BẰNG CỔ PHIẾU]]-Stock[[#This Row],[SỐ LƯỢNG BÁN]]</f>
        <v>0</v>
      </c>
      <c r="Y4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2" s="120">
        <f ca="1">IF(Stock[[#This Row],[NGÀY BÁN]]&gt;0,Stock[[#This Row],[NGÀY BÁN]]-Stock[[#This Row],[NGÀY MUA]]+1,IF(Stock[[#This Row],[NGÀY MUA]]=0,0,TODAY()-Stock[[#This Row],[NGÀY MUA]]+1))</f>
        <v>0</v>
      </c>
      <c r="AA452" s="121" t="str">
        <f>IFERROR(Stock[[#This Row],[CỔ TỨC TIỀN MẶT]]+Stock[[#This Row],[LÃI/(LỖ) TỪ BÁN CK
(auto-fill)]],"")</f>
        <v/>
      </c>
      <c r="AB4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2" s="90"/>
      <c r="AE452" s="146" t="str">
        <f>IF(Stock[[#This Row],[TRẠNG THÁI
(auto-fill)]]="NẮM GIỮ",Stock[[#This Row],[GIÁ THỊ TRƯỜNG]]-Stock[[#This Row],[GIÁ MUA]],"")</f>
        <v/>
      </c>
      <c r="AF452" s="151" t="str">
        <f>IFERROR(Stock[[#This Row],[TĂNG/
(GIẢM )]]/Stock[[#This Row],[GIÁ MUA]],"")</f>
        <v/>
      </c>
      <c r="AG452" s="128" t="str">
        <f>IF(Stock[[#This Row],[GIÁ THỊ TRƯỜNG]]&gt;0,Stock[[#This Row],[GIÁ THỊ TRƯỜNG]]*Stock[[#This Row],[SỐ LƯỢNG CÒN LẠI
(auto-fill)]],"")</f>
        <v/>
      </c>
    </row>
    <row r="453" spans="2:33">
      <c r="B453" s="111" t="str">
        <f>IF(AND(Stock[[#This Row],[SỐ LƯỢNG MUA]]&gt;0,Stock[[#This Row],[SỐ LƯỢNG CÒN LẠI
(auto-fill)]]=0),"BÁN",
IF(AND(Stock[[#This Row],[SỐ LƯỢNG MUA]]&gt;0,Stock[[#This Row],[SỐ LƯỢNG CÒN LẠI
(auto-fill)]]&gt;0),"NẮM GIỮ",""))</f>
        <v/>
      </c>
      <c r="C453" s="110">
        <f t="shared" si="6"/>
        <v>440</v>
      </c>
      <c r="D453" s="77"/>
      <c r="E453" s="78"/>
      <c r="F453" s="170"/>
      <c r="G453" s="83"/>
      <c r="H453" s="84"/>
      <c r="I453" s="114" t="str">
        <f>IF(Stock[[#This Row],[SỐ LƯỢNG MUA]]&gt;0,Stock[[#This Row],[GIÁ MUA]]*Stock[[#This Row],[SỐ LƯỢNG MUA]]*$D$11,"")</f>
        <v/>
      </c>
      <c r="J453" s="87"/>
      <c r="K453" s="88"/>
      <c r="L453" s="116" t="str">
        <f>IF(Stock[[#This Row],[SỐ LƯỢNG MUA]]&gt;0,Stock[[#This Row],[GIÁ MUA]]*(1+Stock[[#This Row],[% TĂNG KỲ VỌNG_1]]),"")</f>
        <v/>
      </c>
      <c r="M453" s="89"/>
      <c r="N453" s="116" t="str">
        <f>IF(Stock[[#This Row],[SỐ LƯỢNG MUA]]&gt;0,Stock[[#This Row],[GIÁ MUA]]*(1+Stock[[#This Row],[% TĂNG KỲ VỌNG_2]]),"")</f>
        <v/>
      </c>
      <c r="O453" s="89"/>
      <c r="P453" s="116" t="str">
        <f>IF(Stock[[#This Row],[SỐ LƯỢNG MUA]]&gt;0,Stock[[#This Row],[GIÁ MUA]]*(1+Stock[[#This Row],[% GIẢM ĐỂ CẮT LỖ]]),"")</f>
        <v/>
      </c>
      <c r="Q453" s="104"/>
      <c r="R453" s="117" t="str">
        <f>IF(Stock[[#This Row],[CỔ TỨC TIỀN MẶT]]&gt;0,Stock[[#This Row],[CỔ TỨC TIỀN MẶT]]/(Stock[[#This Row],[GIÁ MUA]]*Stock[[#This Row],[SỐ LƯỢNG MUA]]),"")</f>
        <v/>
      </c>
      <c r="S453" s="104"/>
      <c r="T453" s="77"/>
      <c r="U453" s="95"/>
      <c r="V453" s="96"/>
      <c r="W453" s="125" t="str">
        <f>IF(Stock[[#This Row],[SỐ LƯỢNG BÁN]]&gt;0,Stock[[#This Row],[GIÁ BÁN]]*Stock[[#This Row],[SỐ LƯỢNG BÁN]]*$D$11+Stock[[#This Row],[GIÁ BÁN]]*Stock[[#This Row],[SỐ LƯỢNG BÁN]]*$D$12,"")</f>
        <v/>
      </c>
      <c r="X453" s="126">
        <f>Stock[[#This Row],[SỐ LƯỢNG MUA]]+Stock[[#This Row],[CỔ TỨC BẰNG CỔ PHIẾU]]-Stock[[#This Row],[SỐ LƯỢNG BÁN]]</f>
        <v>0</v>
      </c>
      <c r="Y4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3" s="120">
        <f ca="1">IF(Stock[[#This Row],[NGÀY BÁN]]&gt;0,Stock[[#This Row],[NGÀY BÁN]]-Stock[[#This Row],[NGÀY MUA]]+1,IF(Stock[[#This Row],[NGÀY MUA]]=0,0,TODAY()-Stock[[#This Row],[NGÀY MUA]]+1))</f>
        <v>0</v>
      </c>
      <c r="AA453" s="121" t="str">
        <f>IFERROR(Stock[[#This Row],[CỔ TỨC TIỀN MẶT]]+Stock[[#This Row],[LÃI/(LỖ) TỪ BÁN CK
(auto-fill)]],"")</f>
        <v/>
      </c>
      <c r="AB4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3" s="90"/>
      <c r="AE453" s="146" t="str">
        <f>IF(Stock[[#This Row],[TRẠNG THÁI
(auto-fill)]]="NẮM GIỮ",Stock[[#This Row],[GIÁ THỊ TRƯỜNG]]-Stock[[#This Row],[GIÁ MUA]],"")</f>
        <v/>
      </c>
      <c r="AF453" s="151" t="str">
        <f>IFERROR(Stock[[#This Row],[TĂNG/
(GIẢM )]]/Stock[[#This Row],[GIÁ MUA]],"")</f>
        <v/>
      </c>
      <c r="AG453" s="128" t="str">
        <f>IF(Stock[[#This Row],[GIÁ THỊ TRƯỜNG]]&gt;0,Stock[[#This Row],[GIÁ THỊ TRƯỜNG]]*Stock[[#This Row],[SỐ LƯỢNG CÒN LẠI
(auto-fill)]],"")</f>
        <v/>
      </c>
    </row>
    <row r="454" spans="2:33">
      <c r="B454" s="111" t="str">
        <f>IF(AND(Stock[[#This Row],[SỐ LƯỢNG MUA]]&gt;0,Stock[[#This Row],[SỐ LƯỢNG CÒN LẠI
(auto-fill)]]=0),"BÁN",
IF(AND(Stock[[#This Row],[SỐ LƯỢNG MUA]]&gt;0,Stock[[#This Row],[SỐ LƯỢNG CÒN LẠI
(auto-fill)]]&gt;0),"NẮM GIỮ",""))</f>
        <v/>
      </c>
      <c r="C454" s="110">
        <f t="shared" si="6"/>
        <v>441</v>
      </c>
      <c r="D454" s="77"/>
      <c r="E454" s="78"/>
      <c r="F454" s="170"/>
      <c r="G454" s="83"/>
      <c r="H454" s="84"/>
      <c r="I454" s="114" t="str">
        <f>IF(Stock[[#This Row],[SỐ LƯỢNG MUA]]&gt;0,Stock[[#This Row],[GIÁ MUA]]*Stock[[#This Row],[SỐ LƯỢNG MUA]]*$D$11,"")</f>
        <v/>
      </c>
      <c r="J454" s="87"/>
      <c r="K454" s="88"/>
      <c r="L454" s="116" t="str">
        <f>IF(Stock[[#This Row],[SỐ LƯỢNG MUA]]&gt;0,Stock[[#This Row],[GIÁ MUA]]*(1+Stock[[#This Row],[% TĂNG KỲ VỌNG_1]]),"")</f>
        <v/>
      </c>
      <c r="M454" s="89"/>
      <c r="N454" s="116" t="str">
        <f>IF(Stock[[#This Row],[SỐ LƯỢNG MUA]]&gt;0,Stock[[#This Row],[GIÁ MUA]]*(1+Stock[[#This Row],[% TĂNG KỲ VỌNG_2]]),"")</f>
        <v/>
      </c>
      <c r="O454" s="89"/>
      <c r="P454" s="116" t="str">
        <f>IF(Stock[[#This Row],[SỐ LƯỢNG MUA]]&gt;0,Stock[[#This Row],[GIÁ MUA]]*(1+Stock[[#This Row],[% GIẢM ĐỂ CẮT LỖ]]),"")</f>
        <v/>
      </c>
      <c r="Q454" s="104"/>
      <c r="R454" s="117" t="str">
        <f>IF(Stock[[#This Row],[CỔ TỨC TIỀN MẶT]]&gt;0,Stock[[#This Row],[CỔ TỨC TIỀN MẶT]]/(Stock[[#This Row],[GIÁ MUA]]*Stock[[#This Row],[SỐ LƯỢNG MUA]]),"")</f>
        <v/>
      </c>
      <c r="S454" s="104"/>
      <c r="T454" s="77"/>
      <c r="U454" s="95"/>
      <c r="V454" s="96"/>
      <c r="W454" s="125" t="str">
        <f>IF(Stock[[#This Row],[SỐ LƯỢNG BÁN]]&gt;0,Stock[[#This Row],[GIÁ BÁN]]*Stock[[#This Row],[SỐ LƯỢNG BÁN]]*$D$11+Stock[[#This Row],[GIÁ BÁN]]*Stock[[#This Row],[SỐ LƯỢNG BÁN]]*$D$12,"")</f>
        <v/>
      </c>
      <c r="X454" s="126">
        <f>Stock[[#This Row],[SỐ LƯỢNG MUA]]+Stock[[#This Row],[CỔ TỨC BẰNG CỔ PHIẾU]]-Stock[[#This Row],[SỐ LƯỢNG BÁN]]</f>
        <v>0</v>
      </c>
      <c r="Y4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4" s="120">
        <f ca="1">IF(Stock[[#This Row],[NGÀY BÁN]]&gt;0,Stock[[#This Row],[NGÀY BÁN]]-Stock[[#This Row],[NGÀY MUA]]+1,IF(Stock[[#This Row],[NGÀY MUA]]=0,0,TODAY()-Stock[[#This Row],[NGÀY MUA]]+1))</f>
        <v>0</v>
      </c>
      <c r="AA454" s="121" t="str">
        <f>IFERROR(Stock[[#This Row],[CỔ TỨC TIỀN MẶT]]+Stock[[#This Row],[LÃI/(LỖ) TỪ BÁN CK
(auto-fill)]],"")</f>
        <v/>
      </c>
      <c r="AB4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4" s="90"/>
      <c r="AE454" s="146" t="str">
        <f>IF(Stock[[#This Row],[TRẠNG THÁI
(auto-fill)]]="NẮM GIỮ",Stock[[#This Row],[GIÁ THỊ TRƯỜNG]]-Stock[[#This Row],[GIÁ MUA]],"")</f>
        <v/>
      </c>
      <c r="AF454" s="151" t="str">
        <f>IFERROR(Stock[[#This Row],[TĂNG/
(GIẢM )]]/Stock[[#This Row],[GIÁ MUA]],"")</f>
        <v/>
      </c>
      <c r="AG454" s="128" t="str">
        <f>IF(Stock[[#This Row],[GIÁ THỊ TRƯỜNG]]&gt;0,Stock[[#This Row],[GIÁ THỊ TRƯỜNG]]*Stock[[#This Row],[SỐ LƯỢNG CÒN LẠI
(auto-fill)]],"")</f>
        <v/>
      </c>
    </row>
    <row r="455" spans="2:33">
      <c r="B455" s="111" t="str">
        <f>IF(AND(Stock[[#This Row],[SỐ LƯỢNG MUA]]&gt;0,Stock[[#This Row],[SỐ LƯỢNG CÒN LẠI
(auto-fill)]]=0),"BÁN",
IF(AND(Stock[[#This Row],[SỐ LƯỢNG MUA]]&gt;0,Stock[[#This Row],[SỐ LƯỢNG CÒN LẠI
(auto-fill)]]&gt;0),"NẮM GIỮ",""))</f>
        <v/>
      </c>
      <c r="C455" s="110">
        <f t="shared" si="6"/>
        <v>442</v>
      </c>
      <c r="D455" s="77"/>
      <c r="E455" s="78"/>
      <c r="F455" s="170"/>
      <c r="G455" s="83"/>
      <c r="H455" s="84"/>
      <c r="I455" s="114" t="str">
        <f>IF(Stock[[#This Row],[SỐ LƯỢNG MUA]]&gt;0,Stock[[#This Row],[GIÁ MUA]]*Stock[[#This Row],[SỐ LƯỢNG MUA]]*$D$11,"")</f>
        <v/>
      </c>
      <c r="J455" s="87"/>
      <c r="K455" s="88"/>
      <c r="L455" s="116" t="str">
        <f>IF(Stock[[#This Row],[SỐ LƯỢNG MUA]]&gt;0,Stock[[#This Row],[GIÁ MUA]]*(1+Stock[[#This Row],[% TĂNG KỲ VỌNG_1]]),"")</f>
        <v/>
      </c>
      <c r="M455" s="89"/>
      <c r="N455" s="116" t="str">
        <f>IF(Stock[[#This Row],[SỐ LƯỢNG MUA]]&gt;0,Stock[[#This Row],[GIÁ MUA]]*(1+Stock[[#This Row],[% TĂNG KỲ VỌNG_2]]),"")</f>
        <v/>
      </c>
      <c r="O455" s="89"/>
      <c r="P455" s="116" t="str">
        <f>IF(Stock[[#This Row],[SỐ LƯỢNG MUA]]&gt;0,Stock[[#This Row],[GIÁ MUA]]*(1+Stock[[#This Row],[% GIẢM ĐỂ CẮT LỖ]]),"")</f>
        <v/>
      </c>
      <c r="Q455" s="104"/>
      <c r="R455" s="117" t="str">
        <f>IF(Stock[[#This Row],[CỔ TỨC TIỀN MẶT]]&gt;0,Stock[[#This Row],[CỔ TỨC TIỀN MẶT]]/(Stock[[#This Row],[GIÁ MUA]]*Stock[[#This Row],[SỐ LƯỢNG MUA]]),"")</f>
        <v/>
      </c>
      <c r="S455" s="104"/>
      <c r="T455" s="77"/>
      <c r="U455" s="95"/>
      <c r="V455" s="96"/>
      <c r="W455" s="125" t="str">
        <f>IF(Stock[[#This Row],[SỐ LƯỢNG BÁN]]&gt;0,Stock[[#This Row],[GIÁ BÁN]]*Stock[[#This Row],[SỐ LƯỢNG BÁN]]*$D$11+Stock[[#This Row],[GIÁ BÁN]]*Stock[[#This Row],[SỐ LƯỢNG BÁN]]*$D$12,"")</f>
        <v/>
      </c>
      <c r="X455" s="126">
        <f>Stock[[#This Row],[SỐ LƯỢNG MUA]]+Stock[[#This Row],[CỔ TỨC BẰNG CỔ PHIẾU]]-Stock[[#This Row],[SỐ LƯỢNG BÁN]]</f>
        <v>0</v>
      </c>
      <c r="Y4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5" s="120">
        <f ca="1">IF(Stock[[#This Row],[NGÀY BÁN]]&gt;0,Stock[[#This Row],[NGÀY BÁN]]-Stock[[#This Row],[NGÀY MUA]]+1,IF(Stock[[#This Row],[NGÀY MUA]]=0,0,TODAY()-Stock[[#This Row],[NGÀY MUA]]+1))</f>
        <v>0</v>
      </c>
      <c r="AA455" s="121" t="str">
        <f>IFERROR(Stock[[#This Row],[CỔ TỨC TIỀN MẶT]]+Stock[[#This Row],[LÃI/(LỖ) TỪ BÁN CK
(auto-fill)]],"")</f>
        <v/>
      </c>
      <c r="AB4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5" s="90"/>
      <c r="AE455" s="146" t="str">
        <f>IF(Stock[[#This Row],[TRẠNG THÁI
(auto-fill)]]="NẮM GIỮ",Stock[[#This Row],[GIÁ THỊ TRƯỜNG]]-Stock[[#This Row],[GIÁ MUA]],"")</f>
        <v/>
      </c>
      <c r="AF455" s="151" t="str">
        <f>IFERROR(Stock[[#This Row],[TĂNG/
(GIẢM )]]/Stock[[#This Row],[GIÁ MUA]],"")</f>
        <v/>
      </c>
      <c r="AG455" s="128" t="str">
        <f>IF(Stock[[#This Row],[GIÁ THỊ TRƯỜNG]]&gt;0,Stock[[#This Row],[GIÁ THỊ TRƯỜNG]]*Stock[[#This Row],[SỐ LƯỢNG CÒN LẠI
(auto-fill)]],"")</f>
        <v/>
      </c>
    </row>
    <row r="456" spans="2:33">
      <c r="B456" s="111" t="str">
        <f>IF(AND(Stock[[#This Row],[SỐ LƯỢNG MUA]]&gt;0,Stock[[#This Row],[SỐ LƯỢNG CÒN LẠI
(auto-fill)]]=0),"BÁN",
IF(AND(Stock[[#This Row],[SỐ LƯỢNG MUA]]&gt;0,Stock[[#This Row],[SỐ LƯỢNG CÒN LẠI
(auto-fill)]]&gt;0),"NẮM GIỮ",""))</f>
        <v/>
      </c>
      <c r="C456" s="110">
        <f t="shared" si="6"/>
        <v>443</v>
      </c>
      <c r="D456" s="77"/>
      <c r="E456" s="78"/>
      <c r="F456" s="170"/>
      <c r="G456" s="83"/>
      <c r="H456" s="84"/>
      <c r="I456" s="114" t="str">
        <f>IF(Stock[[#This Row],[SỐ LƯỢNG MUA]]&gt;0,Stock[[#This Row],[GIÁ MUA]]*Stock[[#This Row],[SỐ LƯỢNG MUA]]*$D$11,"")</f>
        <v/>
      </c>
      <c r="J456" s="87"/>
      <c r="K456" s="88"/>
      <c r="L456" s="116" t="str">
        <f>IF(Stock[[#This Row],[SỐ LƯỢNG MUA]]&gt;0,Stock[[#This Row],[GIÁ MUA]]*(1+Stock[[#This Row],[% TĂNG KỲ VỌNG_1]]),"")</f>
        <v/>
      </c>
      <c r="M456" s="89"/>
      <c r="N456" s="116" t="str">
        <f>IF(Stock[[#This Row],[SỐ LƯỢNG MUA]]&gt;0,Stock[[#This Row],[GIÁ MUA]]*(1+Stock[[#This Row],[% TĂNG KỲ VỌNG_2]]),"")</f>
        <v/>
      </c>
      <c r="O456" s="89"/>
      <c r="P456" s="116" t="str">
        <f>IF(Stock[[#This Row],[SỐ LƯỢNG MUA]]&gt;0,Stock[[#This Row],[GIÁ MUA]]*(1+Stock[[#This Row],[% GIẢM ĐỂ CẮT LỖ]]),"")</f>
        <v/>
      </c>
      <c r="Q456" s="104"/>
      <c r="R456" s="117" t="str">
        <f>IF(Stock[[#This Row],[CỔ TỨC TIỀN MẶT]]&gt;0,Stock[[#This Row],[CỔ TỨC TIỀN MẶT]]/(Stock[[#This Row],[GIÁ MUA]]*Stock[[#This Row],[SỐ LƯỢNG MUA]]),"")</f>
        <v/>
      </c>
      <c r="S456" s="104"/>
      <c r="T456" s="77"/>
      <c r="U456" s="95"/>
      <c r="V456" s="96"/>
      <c r="W456" s="125" t="str">
        <f>IF(Stock[[#This Row],[SỐ LƯỢNG BÁN]]&gt;0,Stock[[#This Row],[GIÁ BÁN]]*Stock[[#This Row],[SỐ LƯỢNG BÁN]]*$D$11+Stock[[#This Row],[GIÁ BÁN]]*Stock[[#This Row],[SỐ LƯỢNG BÁN]]*$D$12,"")</f>
        <v/>
      </c>
      <c r="X456" s="126">
        <f>Stock[[#This Row],[SỐ LƯỢNG MUA]]+Stock[[#This Row],[CỔ TỨC BẰNG CỔ PHIẾU]]-Stock[[#This Row],[SỐ LƯỢNG BÁN]]</f>
        <v>0</v>
      </c>
      <c r="Y4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6" s="120">
        <f ca="1">IF(Stock[[#This Row],[NGÀY BÁN]]&gt;0,Stock[[#This Row],[NGÀY BÁN]]-Stock[[#This Row],[NGÀY MUA]]+1,IF(Stock[[#This Row],[NGÀY MUA]]=0,0,TODAY()-Stock[[#This Row],[NGÀY MUA]]+1))</f>
        <v>0</v>
      </c>
      <c r="AA456" s="121" t="str">
        <f>IFERROR(Stock[[#This Row],[CỔ TỨC TIỀN MẶT]]+Stock[[#This Row],[LÃI/(LỖ) TỪ BÁN CK
(auto-fill)]],"")</f>
        <v/>
      </c>
      <c r="AB4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6" s="90"/>
      <c r="AE456" s="146" t="str">
        <f>IF(Stock[[#This Row],[TRẠNG THÁI
(auto-fill)]]="NẮM GIỮ",Stock[[#This Row],[GIÁ THỊ TRƯỜNG]]-Stock[[#This Row],[GIÁ MUA]],"")</f>
        <v/>
      </c>
      <c r="AF456" s="151" t="str">
        <f>IFERROR(Stock[[#This Row],[TĂNG/
(GIẢM )]]/Stock[[#This Row],[GIÁ MUA]],"")</f>
        <v/>
      </c>
      <c r="AG456" s="128" t="str">
        <f>IF(Stock[[#This Row],[GIÁ THỊ TRƯỜNG]]&gt;0,Stock[[#This Row],[GIÁ THỊ TRƯỜNG]]*Stock[[#This Row],[SỐ LƯỢNG CÒN LẠI
(auto-fill)]],"")</f>
        <v/>
      </c>
    </row>
    <row r="457" spans="2:33">
      <c r="B457" s="111" t="str">
        <f>IF(AND(Stock[[#This Row],[SỐ LƯỢNG MUA]]&gt;0,Stock[[#This Row],[SỐ LƯỢNG CÒN LẠI
(auto-fill)]]=0),"BÁN",
IF(AND(Stock[[#This Row],[SỐ LƯỢNG MUA]]&gt;0,Stock[[#This Row],[SỐ LƯỢNG CÒN LẠI
(auto-fill)]]&gt;0),"NẮM GIỮ",""))</f>
        <v/>
      </c>
      <c r="C457" s="110">
        <f t="shared" si="6"/>
        <v>444</v>
      </c>
      <c r="D457" s="77"/>
      <c r="E457" s="78"/>
      <c r="F457" s="170"/>
      <c r="G457" s="83"/>
      <c r="H457" s="84"/>
      <c r="I457" s="114" t="str">
        <f>IF(Stock[[#This Row],[SỐ LƯỢNG MUA]]&gt;0,Stock[[#This Row],[GIÁ MUA]]*Stock[[#This Row],[SỐ LƯỢNG MUA]]*$D$11,"")</f>
        <v/>
      </c>
      <c r="J457" s="87"/>
      <c r="K457" s="88"/>
      <c r="L457" s="116" t="str">
        <f>IF(Stock[[#This Row],[SỐ LƯỢNG MUA]]&gt;0,Stock[[#This Row],[GIÁ MUA]]*(1+Stock[[#This Row],[% TĂNG KỲ VỌNG_1]]),"")</f>
        <v/>
      </c>
      <c r="M457" s="89"/>
      <c r="N457" s="116" t="str">
        <f>IF(Stock[[#This Row],[SỐ LƯỢNG MUA]]&gt;0,Stock[[#This Row],[GIÁ MUA]]*(1+Stock[[#This Row],[% TĂNG KỲ VỌNG_2]]),"")</f>
        <v/>
      </c>
      <c r="O457" s="89"/>
      <c r="P457" s="116" t="str">
        <f>IF(Stock[[#This Row],[SỐ LƯỢNG MUA]]&gt;0,Stock[[#This Row],[GIÁ MUA]]*(1+Stock[[#This Row],[% GIẢM ĐỂ CẮT LỖ]]),"")</f>
        <v/>
      </c>
      <c r="Q457" s="104"/>
      <c r="R457" s="117" t="str">
        <f>IF(Stock[[#This Row],[CỔ TỨC TIỀN MẶT]]&gt;0,Stock[[#This Row],[CỔ TỨC TIỀN MẶT]]/(Stock[[#This Row],[GIÁ MUA]]*Stock[[#This Row],[SỐ LƯỢNG MUA]]),"")</f>
        <v/>
      </c>
      <c r="S457" s="104"/>
      <c r="T457" s="77"/>
      <c r="U457" s="95"/>
      <c r="V457" s="96"/>
      <c r="W457" s="125" t="str">
        <f>IF(Stock[[#This Row],[SỐ LƯỢNG BÁN]]&gt;0,Stock[[#This Row],[GIÁ BÁN]]*Stock[[#This Row],[SỐ LƯỢNG BÁN]]*$D$11+Stock[[#This Row],[GIÁ BÁN]]*Stock[[#This Row],[SỐ LƯỢNG BÁN]]*$D$12,"")</f>
        <v/>
      </c>
      <c r="X457" s="126">
        <f>Stock[[#This Row],[SỐ LƯỢNG MUA]]+Stock[[#This Row],[CỔ TỨC BẰNG CỔ PHIẾU]]-Stock[[#This Row],[SỐ LƯỢNG BÁN]]</f>
        <v>0</v>
      </c>
      <c r="Y4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7" s="120">
        <f ca="1">IF(Stock[[#This Row],[NGÀY BÁN]]&gt;0,Stock[[#This Row],[NGÀY BÁN]]-Stock[[#This Row],[NGÀY MUA]]+1,IF(Stock[[#This Row],[NGÀY MUA]]=0,0,TODAY()-Stock[[#This Row],[NGÀY MUA]]+1))</f>
        <v>0</v>
      </c>
      <c r="AA457" s="121" t="str">
        <f>IFERROR(Stock[[#This Row],[CỔ TỨC TIỀN MẶT]]+Stock[[#This Row],[LÃI/(LỖ) TỪ BÁN CK
(auto-fill)]],"")</f>
        <v/>
      </c>
      <c r="AB4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7" s="90"/>
      <c r="AE457" s="146" t="str">
        <f>IF(Stock[[#This Row],[TRẠNG THÁI
(auto-fill)]]="NẮM GIỮ",Stock[[#This Row],[GIÁ THỊ TRƯỜNG]]-Stock[[#This Row],[GIÁ MUA]],"")</f>
        <v/>
      </c>
      <c r="AF457" s="151" t="str">
        <f>IFERROR(Stock[[#This Row],[TĂNG/
(GIẢM )]]/Stock[[#This Row],[GIÁ MUA]],"")</f>
        <v/>
      </c>
      <c r="AG457" s="128" t="str">
        <f>IF(Stock[[#This Row],[GIÁ THỊ TRƯỜNG]]&gt;0,Stock[[#This Row],[GIÁ THỊ TRƯỜNG]]*Stock[[#This Row],[SỐ LƯỢNG CÒN LẠI
(auto-fill)]],"")</f>
        <v/>
      </c>
    </row>
    <row r="458" spans="2:33">
      <c r="B458" s="111" t="str">
        <f>IF(AND(Stock[[#This Row],[SỐ LƯỢNG MUA]]&gt;0,Stock[[#This Row],[SỐ LƯỢNG CÒN LẠI
(auto-fill)]]=0),"BÁN",
IF(AND(Stock[[#This Row],[SỐ LƯỢNG MUA]]&gt;0,Stock[[#This Row],[SỐ LƯỢNG CÒN LẠI
(auto-fill)]]&gt;0),"NẮM GIỮ",""))</f>
        <v/>
      </c>
      <c r="C458" s="110">
        <f t="shared" si="6"/>
        <v>445</v>
      </c>
      <c r="D458" s="77"/>
      <c r="E458" s="78"/>
      <c r="F458" s="170"/>
      <c r="G458" s="83"/>
      <c r="H458" s="84"/>
      <c r="I458" s="114" t="str">
        <f>IF(Stock[[#This Row],[SỐ LƯỢNG MUA]]&gt;0,Stock[[#This Row],[GIÁ MUA]]*Stock[[#This Row],[SỐ LƯỢNG MUA]]*$D$11,"")</f>
        <v/>
      </c>
      <c r="J458" s="87"/>
      <c r="K458" s="88"/>
      <c r="L458" s="116" t="str">
        <f>IF(Stock[[#This Row],[SỐ LƯỢNG MUA]]&gt;0,Stock[[#This Row],[GIÁ MUA]]*(1+Stock[[#This Row],[% TĂNG KỲ VỌNG_1]]),"")</f>
        <v/>
      </c>
      <c r="M458" s="89"/>
      <c r="N458" s="116" t="str">
        <f>IF(Stock[[#This Row],[SỐ LƯỢNG MUA]]&gt;0,Stock[[#This Row],[GIÁ MUA]]*(1+Stock[[#This Row],[% TĂNG KỲ VỌNG_2]]),"")</f>
        <v/>
      </c>
      <c r="O458" s="89"/>
      <c r="P458" s="116" t="str">
        <f>IF(Stock[[#This Row],[SỐ LƯỢNG MUA]]&gt;0,Stock[[#This Row],[GIÁ MUA]]*(1+Stock[[#This Row],[% GIẢM ĐỂ CẮT LỖ]]),"")</f>
        <v/>
      </c>
      <c r="Q458" s="104"/>
      <c r="R458" s="117" t="str">
        <f>IF(Stock[[#This Row],[CỔ TỨC TIỀN MẶT]]&gt;0,Stock[[#This Row],[CỔ TỨC TIỀN MẶT]]/(Stock[[#This Row],[GIÁ MUA]]*Stock[[#This Row],[SỐ LƯỢNG MUA]]),"")</f>
        <v/>
      </c>
      <c r="S458" s="104"/>
      <c r="T458" s="77"/>
      <c r="U458" s="95"/>
      <c r="V458" s="96"/>
      <c r="W458" s="125" t="str">
        <f>IF(Stock[[#This Row],[SỐ LƯỢNG BÁN]]&gt;0,Stock[[#This Row],[GIÁ BÁN]]*Stock[[#This Row],[SỐ LƯỢNG BÁN]]*$D$11+Stock[[#This Row],[GIÁ BÁN]]*Stock[[#This Row],[SỐ LƯỢNG BÁN]]*$D$12,"")</f>
        <v/>
      </c>
      <c r="X458" s="126">
        <f>Stock[[#This Row],[SỐ LƯỢNG MUA]]+Stock[[#This Row],[CỔ TỨC BẰNG CỔ PHIẾU]]-Stock[[#This Row],[SỐ LƯỢNG BÁN]]</f>
        <v>0</v>
      </c>
      <c r="Y4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8" s="120">
        <f ca="1">IF(Stock[[#This Row],[NGÀY BÁN]]&gt;0,Stock[[#This Row],[NGÀY BÁN]]-Stock[[#This Row],[NGÀY MUA]]+1,IF(Stock[[#This Row],[NGÀY MUA]]=0,0,TODAY()-Stock[[#This Row],[NGÀY MUA]]+1))</f>
        <v>0</v>
      </c>
      <c r="AA458" s="121" t="str">
        <f>IFERROR(Stock[[#This Row],[CỔ TỨC TIỀN MẶT]]+Stock[[#This Row],[LÃI/(LỖ) TỪ BÁN CK
(auto-fill)]],"")</f>
        <v/>
      </c>
      <c r="AB4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8" s="90"/>
      <c r="AE458" s="146" t="str">
        <f>IF(Stock[[#This Row],[TRẠNG THÁI
(auto-fill)]]="NẮM GIỮ",Stock[[#This Row],[GIÁ THỊ TRƯỜNG]]-Stock[[#This Row],[GIÁ MUA]],"")</f>
        <v/>
      </c>
      <c r="AF458" s="151" t="str">
        <f>IFERROR(Stock[[#This Row],[TĂNG/
(GIẢM )]]/Stock[[#This Row],[GIÁ MUA]],"")</f>
        <v/>
      </c>
      <c r="AG458" s="128" t="str">
        <f>IF(Stock[[#This Row],[GIÁ THỊ TRƯỜNG]]&gt;0,Stock[[#This Row],[GIÁ THỊ TRƯỜNG]]*Stock[[#This Row],[SỐ LƯỢNG CÒN LẠI
(auto-fill)]],"")</f>
        <v/>
      </c>
    </row>
    <row r="459" spans="2:33">
      <c r="B459" s="111" t="str">
        <f>IF(AND(Stock[[#This Row],[SỐ LƯỢNG MUA]]&gt;0,Stock[[#This Row],[SỐ LƯỢNG CÒN LẠI
(auto-fill)]]=0),"BÁN",
IF(AND(Stock[[#This Row],[SỐ LƯỢNG MUA]]&gt;0,Stock[[#This Row],[SỐ LƯỢNG CÒN LẠI
(auto-fill)]]&gt;0),"NẮM GIỮ",""))</f>
        <v/>
      </c>
      <c r="C459" s="110">
        <f t="shared" si="6"/>
        <v>446</v>
      </c>
      <c r="D459" s="77"/>
      <c r="E459" s="78"/>
      <c r="F459" s="170"/>
      <c r="G459" s="83"/>
      <c r="H459" s="84"/>
      <c r="I459" s="114" t="str">
        <f>IF(Stock[[#This Row],[SỐ LƯỢNG MUA]]&gt;0,Stock[[#This Row],[GIÁ MUA]]*Stock[[#This Row],[SỐ LƯỢNG MUA]]*$D$11,"")</f>
        <v/>
      </c>
      <c r="J459" s="87"/>
      <c r="K459" s="88"/>
      <c r="L459" s="116" t="str">
        <f>IF(Stock[[#This Row],[SỐ LƯỢNG MUA]]&gt;0,Stock[[#This Row],[GIÁ MUA]]*(1+Stock[[#This Row],[% TĂNG KỲ VỌNG_1]]),"")</f>
        <v/>
      </c>
      <c r="M459" s="89"/>
      <c r="N459" s="116" t="str">
        <f>IF(Stock[[#This Row],[SỐ LƯỢNG MUA]]&gt;0,Stock[[#This Row],[GIÁ MUA]]*(1+Stock[[#This Row],[% TĂNG KỲ VỌNG_2]]),"")</f>
        <v/>
      </c>
      <c r="O459" s="89"/>
      <c r="P459" s="116" t="str">
        <f>IF(Stock[[#This Row],[SỐ LƯỢNG MUA]]&gt;0,Stock[[#This Row],[GIÁ MUA]]*(1+Stock[[#This Row],[% GIẢM ĐỂ CẮT LỖ]]),"")</f>
        <v/>
      </c>
      <c r="Q459" s="104"/>
      <c r="R459" s="117" t="str">
        <f>IF(Stock[[#This Row],[CỔ TỨC TIỀN MẶT]]&gt;0,Stock[[#This Row],[CỔ TỨC TIỀN MẶT]]/(Stock[[#This Row],[GIÁ MUA]]*Stock[[#This Row],[SỐ LƯỢNG MUA]]),"")</f>
        <v/>
      </c>
      <c r="S459" s="104"/>
      <c r="T459" s="77"/>
      <c r="U459" s="95"/>
      <c r="V459" s="96"/>
      <c r="W459" s="125" t="str">
        <f>IF(Stock[[#This Row],[SỐ LƯỢNG BÁN]]&gt;0,Stock[[#This Row],[GIÁ BÁN]]*Stock[[#This Row],[SỐ LƯỢNG BÁN]]*$D$11+Stock[[#This Row],[GIÁ BÁN]]*Stock[[#This Row],[SỐ LƯỢNG BÁN]]*$D$12,"")</f>
        <v/>
      </c>
      <c r="X459" s="126">
        <f>Stock[[#This Row],[SỐ LƯỢNG MUA]]+Stock[[#This Row],[CỔ TỨC BẰNG CỔ PHIẾU]]-Stock[[#This Row],[SỐ LƯỢNG BÁN]]</f>
        <v>0</v>
      </c>
      <c r="Y4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9" s="120">
        <f ca="1">IF(Stock[[#This Row],[NGÀY BÁN]]&gt;0,Stock[[#This Row],[NGÀY BÁN]]-Stock[[#This Row],[NGÀY MUA]]+1,IF(Stock[[#This Row],[NGÀY MUA]]=0,0,TODAY()-Stock[[#This Row],[NGÀY MUA]]+1))</f>
        <v>0</v>
      </c>
      <c r="AA459" s="121" t="str">
        <f>IFERROR(Stock[[#This Row],[CỔ TỨC TIỀN MẶT]]+Stock[[#This Row],[LÃI/(LỖ) TỪ BÁN CK
(auto-fill)]],"")</f>
        <v/>
      </c>
      <c r="AB4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9" s="90"/>
      <c r="AE459" s="146" t="str">
        <f>IF(Stock[[#This Row],[TRẠNG THÁI
(auto-fill)]]="NẮM GIỮ",Stock[[#This Row],[GIÁ THỊ TRƯỜNG]]-Stock[[#This Row],[GIÁ MUA]],"")</f>
        <v/>
      </c>
      <c r="AF459" s="151" t="str">
        <f>IFERROR(Stock[[#This Row],[TĂNG/
(GIẢM )]]/Stock[[#This Row],[GIÁ MUA]],"")</f>
        <v/>
      </c>
      <c r="AG459" s="128" t="str">
        <f>IF(Stock[[#This Row],[GIÁ THỊ TRƯỜNG]]&gt;0,Stock[[#This Row],[GIÁ THỊ TRƯỜNG]]*Stock[[#This Row],[SỐ LƯỢNG CÒN LẠI
(auto-fill)]],"")</f>
        <v/>
      </c>
    </row>
    <row r="460" spans="2:33">
      <c r="B460" s="111" t="str">
        <f>IF(AND(Stock[[#This Row],[SỐ LƯỢNG MUA]]&gt;0,Stock[[#This Row],[SỐ LƯỢNG CÒN LẠI
(auto-fill)]]=0),"BÁN",
IF(AND(Stock[[#This Row],[SỐ LƯỢNG MUA]]&gt;0,Stock[[#This Row],[SỐ LƯỢNG CÒN LẠI
(auto-fill)]]&gt;0),"NẮM GIỮ",""))</f>
        <v/>
      </c>
      <c r="C460" s="110">
        <f t="shared" si="6"/>
        <v>447</v>
      </c>
      <c r="D460" s="77"/>
      <c r="E460" s="78"/>
      <c r="F460" s="170"/>
      <c r="G460" s="83"/>
      <c r="H460" s="84"/>
      <c r="I460" s="114" t="str">
        <f>IF(Stock[[#This Row],[SỐ LƯỢNG MUA]]&gt;0,Stock[[#This Row],[GIÁ MUA]]*Stock[[#This Row],[SỐ LƯỢNG MUA]]*$D$11,"")</f>
        <v/>
      </c>
      <c r="J460" s="87"/>
      <c r="K460" s="88"/>
      <c r="L460" s="116" t="str">
        <f>IF(Stock[[#This Row],[SỐ LƯỢNG MUA]]&gt;0,Stock[[#This Row],[GIÁ MUA]]*(1+Stock[[#This Row],[% TĂNG KỲ VỌNG_1]]),"")</f>
        <v/>
      </c>
      <c r="M460" s="89"/>
      <c r="N460" s="116" t="str">
        <f>IF(Stock[[#This Row],[SỐ LƯỢNG MUA]]&gt;0,Stock[[#This Row],[GIÁ MUA]]*(1+Stock[[#This Row],[% TĂNG KỲ VỌNG_2]]),"")</f>
        <v/>
      </c>
      <c r="O460" s="89"/>
      <c r="P460" s="116" t="str">
        <f>IF(Stock[[#This Row],[SỐ LƯỢNG MUA]]&gt;0,Stock[[#This Row],[GIÁ MUA]]*(1+Stock[[#This Row],[% GIẢM ĐỂ CẮT LỖ]]),"")</f>
        <v/>
      </c>
      <c r="Q460" s="104"/>
      <c r="R460" s="117" t="str">
        <f>IF(Stock[[#This Row],[CỔ TỨC TIỀN MẶT]]&gt;0,Stock[[#This Row],[CỔ TỨC TIỀN MẶT]]/(Stock[[#This Row],[GIÁ MUA]]*Stock[[#This Row],[SỐ LƯỢNG MUA]]),"")</f>
        <v/>
      </c>
      <c r="S460" s="104"/>
      <c r="T460" s="77"/>
      <c r="U460" s="95"/>
      <c r="V460" s="96"/>
      <c r="W460" s="125" t="str">
        <f>IF(Stock[[#This Row],[SỐ LƯỢNG BÁN]]&gt;0,Stock[[#This Row],[GIÁ BÁN]]*Stock[[#This Row],[SỐ LƯỢNG BÁN]]*$D$11+Stock[[#This Row],[GIÁ BÁN]]*Stock[[#This Row],[SỐ LƯỢNG BÁN]]*$D$12,"")</f>
        <v/>
      </c>
      <c r="X460" s="126">
        <f>Stock[[#This Row],[SỐ LƯỢNG MUA]]+Stock[[#This Row],[CỔ TỨC BẰNG CỔ PHIẾU]]-Stock[[#This Row],[SỐ LƯỢNG BÁN]]</f>
        <v>0</v>
      </c>
      <c r="Y4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0" s="120">
        <f ca="1">IF(Stock[[#This Row],[NGÀY BÁN]]&gt;0,Stock[[#This Row],[NGÀY BÁN]]-Stock[[#This Row],[NGÀY MUA]]+1,IF(Stock[[#This Row],[NGÀY MUA]]=0,0,TODAY()-Stock[[#This Row],[NGÀY MUA]]+1))</f>
        <v>0</v>
      </c>
      <c r="AA460" s="121" t="str">
        <f>IFERROR(Stock[[#This Row],[CỔ TỨC TIỀN MẶT]]+Stock[[#This Row],[LÃI/(LỖ) TỪ BÁN CK
(auto-fill)]],"")</f>
        <v/>
      </c>
      <c r="AB4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0" s="90"/>
      <c r="AE460" s="146" t="str">
        <f>IF(Stock[[#This Row],[TRẠNG THÁI
(auto-fill)]]="NẮM GIỮ",Stock[[#This Row],[GIÁ THỊ TRƯỜNG]]-Stock[[#This Row],[GIÁ MUA]],"")</f>
        <v/>
      </c>
      <c r="AF460" s="151" t="str">
        <f>IFERROR(Stock[[#This Row],[TĂNG/
(GIẢM )]]/Stock[[#This Row],[GIÁ MUA]],"")</f>
        <v/>
      </c>
      <c r="AG460" s="128" t="str">
        <f>IF(Stock[[#This Row],[GIÁ THỊ TRƯỜNG]]&gt;0,Stock[[#This Row],[GIÁ THỊ TRƯỜNG]]*Stock[[#This Row],[SỐ LƯỢNG CÒN LẠI
(auto-fill)]],"")</f>
        <v/>
      </c>
    </row>
    <row r="461" spans="2:33">
      <c r="B461" s="111" t="str">
        <f>IF(AND(Stock[[#This Row],[SỐ LƯỢNG MUA]]&gt;0,Stock[[#This Row],[SỐ LƯỢNG CÒN LẠI
(auto-fill)]]=0),"BÁN",
IF(AND(Stock[[#This Row],[SỐ LƯỢNG MUA]]&gt;0,Stock[[#This Row],[SỐ LƯỢNG CÒN LẠI
(auto-fill)]]&gt;0),"NẮM GIỮ",""))</f>
        <v/>
      </c>
      <c r="C461" s="110">
        <f t="shared" si="6"/>
        <v>448</v>
      </c>
      <c r="D461" s="77"/>
      <c r="E461" s="78"/>
      <c r="F461" s="170"/>
      <c r="G461" s="83"/>
      <c r="H461" s="84"/>
      <c r="I461" s="114" t="str">
        <f>IF(Stock[[#This Row],[SỐ LƯỢNG MUA]]&gt;0,Stock[[#This Row],[GIÁ MUA]]*Stock[[#This Row],[SỐ LƯỢNG MUA]]*$D$11,"")</f>
        <v/>
      </c>
      <c r="J461" s="87"/>
      <c r="K461" s="88"/>
      <c r="L461" s="116" t="str">
        <f>IF(Stock[[#This Row],[SỐ LƯỢNG MUA]]&gt;0,Stock[[#This Row],[GIÁ MUA]]*(1+Stock[[#This Row],[% TĂNG KỲ VỌNG_1]]),"")</f>
        <v/>
      </c>
      <c r="M461" s="89"/>
      <c r="N461" s="116" t="str">
        <f>IF(Stock[[#This Row],[SỐ LƯỢNG MUA]]&gt;0,Stock[[#This Row],[GIÁ MUA]]*(1+Stock[[#This Row],[% TĂNG KỲ VỌNG_2]]),"")</f>
        <v/>
      </c>
      <c r="O461" s="89"/>
      <c r="P461" s="116" t="str">
        <f>IF(Stock[[#This Row],[SỐ LƯỢNG MUA]]&gt;0,Stock[[#This Row],[GIÁ MUA]]*(1+Stock[[#This Row],[% GIẢM ĐỂ CẮT LỖ]]),"")</f>
        <v/>
      </c>
      <c r="Q461" s="104"/>
      <c r="R461" s="117" t="str">
        <f>IF(Stock[[#This Row],[CỔ TỨC TIỀN MẶT]]&gt;0,Stock[[#This Row],[CỔ TỨC TIỀN MẶT]]/(Stock[[#This Row],[GIÁ MUA]]*Stock[[#This Row],[SỐ LƯỢNG MUA]]),"")</f>
        <v/>
      </c>
      <c r="S461" s="104"/>
      <c r="T461" s="77"/>
      <c r="U461" s="95"/>
      <c r="V461" s="96"/>
      <c r="W461" s="125" t="str">
        <f>IF(Stock[[#This Row],[SỐ LƯỢNG BÁN]]&gt;0,Stock[[#This Row],[GIÁ BÁN]]*Stock[[#This Row],[SỐ LƯỢNG BÁN]]*$D$11+Stock[[#This Row],[GIÁ BÁN]]*Stock[[#This Row],[SỐ LƯỢNG BÁN]]*$D$12,"")</f>
        <v/>
      </c>
      <c r="X461" s="126">
        <f>Stock[[#This Row],[SỐ LƯỢNG MUA]]+Stock[[#This Row],[CỔ TỨC BẰNG CỔ PHIẾU]]-Stock[[#This Row],[SỐ LƯỢNG BÁN]]</f>
        <v>0</v>
      </c>
      <c r="Y4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1" s="120">
        <f ca="1">IF(Stock[[#This Row],[NGÀY BÁN]]&gt;0,Stock[[#This Row],[NGÀY BÁN]]-Stock[[#This Row],[NGÀY MUA]]+1,IF(Stock[[#This Row],[NGÀY MUA]]=0,0,TODAY()-Stock[[#This Row],[NGÀY MUA]]+1))</f>
        <v>0</v>
      </c>
      <c r="AA461" s="121" t="str">
        <f>IFERROR(Stock[[#This Row],[CỔ TỨC TIỀN MẶT]]+Stock[[#This Row],[LÃI/(LỖ) TỪ BÁN CK
(auto-fill)]],"")</f>
        <v/>
      </c>
      <c r="AB4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1" s="90"/>
      <c r="AE461" s="146" t="str">
        <f>IF(Stock[[#This Row],[TRẠNG THÁI
(auto-fill)]]="NẮM GIỮ",Stock[[#This Row],[GIÁ THỊ TRƯỜNG]]-Stock[[#This Row],[GIÁ MUA]],"")</f>
        <v/>
      </c>
      <c r="AF461" s="151" t="str">
        <f>IFERROR(Stock[[#This Row],[TĂNG/
(GIẢM )]]/Stock[[#This Row],[GIÁ MUA]],"")</f>
        <v/>
      </c>
      <c r="AG461" s="128" t="str">
        <f>IF(Stock[[#This Row],[GIÁ THỊ TRƯỜNG]]&gt;0,Stock[[#This Row],[GIÁ THỊ TRƯỜNG]]*Stock[[#This Row],[SỐ LƯỢNG CÒN LẠI
(auto-fill)]],"")</f>
        <v/>
      </c>
    </row>
    <row r="462" spans="2:33">
      <c r="B462" s="111" t="str">
        <f>IF(AND(Stock[[#This Row],[SỐ LƯỢNG MUA]]&gt;0,Stock[[#This Row],[SỐ LƯỢNG CÒN LẠI
(auto-fill)]]=0),"BÁN",
IF(AND(Stock[[#This Row],[SỐ LƯỢNG MUA]]&gt;0,Stock[[#This Row],[SỐ LƯỢNG CÒN LẠI
(auto-fill)]]&gt;0),"NẮM GIỮ",""))</f>
        <v/>
      </c>
      <c r="C462" s="110">
        <f t="shared" si="6"/>
        <v>449</v>
      </c>
      <c r="D462" s="77"/>
      <c r="E462" s="78"/>
      <c r="F462" s="170"/>
      <c r="G462" s="83"/>
      <c r="H462" s="84"/>
      <c r="I462" s="114" t="str">
        <f>IF(Stock[[#This Row],[SỐ LƯỢNG MUA]]&gt;0,Stock[[#This Row],[GIÁ MUA]]*Stock[[#This Row],[SỐ LƯỢNG MUA]]*$D$11,"")</f>
        <v/>
      </c>
      <c r="J462" s="87"/>
      <c r="K462" s="88"/>
      <c r="L462" s="116" t="str">
        <f>IF(Stock[[#This Row],[SỐ LƯỢNG MUA]]&gt;0,Stock[[#This Row],[GIÁ MUA]]*(1+Stock[[#This Row],[% TĂNG KỲ VỌNG_1]]),"")</f>
        <v/>
      </c>
      <c r="M462" s="89"/>
      <c r="N462" s="116" t="str">
        <f>IF(Stock[[#This Row],[SỐ LƯỢNG MUA]]&gt;0,Stock[[#This Row],[GIÁ MUA]]*(1+Stock[[#This Row],[% TĂNG KỲ VỌNG_2]]),"")</f>
        <v/>
      </c>
      <c r="O462" s="89"/>
      <c r="P462" s="116" t="str">
        <f>IF(Stock[[#This Row],[SỐ LƯỢNG MUA]]&gt;0,Stock[[#This Row],[GIÁ MUA]]*(1+Stock[[#This Row],[% GIẢM ĐỂ CẮT LỖ]]),"")</f>
        <v/>
      </c>
      <c r="Q462" s="104"/>
      <c r="R462" s="117" t="str">
        <f>IF(Stock[[#This Row],[CỔ TỨC TIỀN MẶT]]&gt;0,Stock[[#This Row],[CỔ TỨC TIỀN MẶT]]/(Stock[[#This Row],[GIÁ MUA]]*Stock[[#This Row],[SỐ LƯỢNG MUA]]),"")</f>
        <v/>
      </c>
      <c r="S462" s="104"/>
      <c r="T462" s="77"/>
      <c r="U462" s="95"/>
      <c r="V462" s="96"/>
      <c r="W462" s="125" t="str">
        <f>IF(Stock[[#This Row],[SỐ LƯỢNG BÁN]]&gt;0,Stock[[#This Row],[GIÁ BÁN]]*Stock[[#This Row],[SỐ LƯỢNG BÁN]]*$D$11+Stock[[#This Row],[GIÁ BÁN]]*Stock[[#This Row],[SỐ LƯỢNG BÁN]]*$D$12,"")</f>
        <v/>
      </c>
      <c r="X462" s="126">
        <f>Stock[[#This Row],[SỐ LƯỢNG MUA]]+Stock[[#This Row],[CỔ TỨC BẰNG CỔ PHIẾU]]-Stock[[#This Row],[SỐ LƯỢNG BÁN]]</f>
        <v>0</v>
      </c>
      <c r="Y4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2" s="120">
        <f ca="1">IF(Stock[[#This Row],[NGÀY BÁN]]&gt;0,Stock[[#This Row],[NGÀY BÁN]]-Stock[[#This Row],[NGÀY MUA]]+1,IF(Stock[[#This Row],[NGÀY MUA]]=0,0,TODAY()-Stock[[#This Row],[NGÀY MUA]]+1))</f>
        <v>0</v>
      </c>
      <c r="AA462" s="121" t="str">
        <f>IFERROR(Stock[[#This Row],[CỔ TỨC TIỀN MẶT]]+Stock[[#This Row],[LÃI/(LỖ) TỪ BÁN CK
(auto-fill)]],"")</f>
        <v/>
      </c>
      <c r="AB4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2" s="90"/>
      <c r="AE462" s="146" t="str">
        <f>IF(Stock[[#This Row],[TRẠNG THÁI
(auto-fill)]]="NẮM GIỮ",Stock[[#This Row],[GIÁ THỊ TRƯỜNG]]-Stock[[#This Row],[GIÁ MUA]],"")</f>
        <v/>
      </c>
      <c r="AF462" s="151" t="str">
        <f>IFERROR(Stock[[#This Row],[TĂNG/
(GIẢM )]]/Stock[[#This Row],[GIÁ MUA]],"")</f>
        <v/>
      </c>
      <c r="AG462" s="128" t="str">
        <f>IF(Stock[[#This Row],[GIÁ THỊ TRƯỜNG]]&gt;0,Stock[[#This Row],[GIÁ THỊ TRƯỜNG]]*Stock[[#This Row],[SỐ LƯỢNG CÒN LẠI
(auto-fill)]],"")</f>
        <v/>
      </c>
    </row>
    <row r="463" spans="2:33">
      <c r="B463" s="111" t="str">
        <f>IF(AND(Stock[[#This Row],[SỐ LƯỢNG MUA]]&gt;0,Stock[[#This Row],[SỐ LƯỢNG CÒN LẠI
(auto-fill)]]=0),"BÁN",
IF(AND(Stock[[#This Row],[SỐ LƯỢNG MUA]]&gt;0,Stock[[#This Row],[SỐ LƯỢNG CÒN LẠI
(auto-fill)]]&gt;0),"NẮM GIỮ",""))</f>
        <v/>
      </c>
      <c r="C463" s="110">
        <f t="shared" si="6"/>
        <v>450</v>
      </c>
      <c r="D463" s="77"/>
      <c r="E463" s="78"/>
      <c r="F463" s="170"/>
      <c r="G463" s="83"/>
      <c r="H463" s="84"/>
      <c r="I463" s="114" t="str">
        <f>IF(Stock[[#This Row],[SỐ LƯỢNG MUA]]&gt;0,Stock[[#This Row],[GIÁ MUA]]*Stock[[#This Row],[SỐ LƯỢNG MUA]]*$D$11,"")</f>
        <v/>
      </c>
      <c r="J463" s="87"/>
      <c r="K463" s="88"/>
      <c r="L463" s="116" t="str">
        <f>IF(Stock[[#This Row],[SỐ LƯỢNG MUA]]&gt;0,Stock[[#This Row],[GIÁ MUA]]*(1+Stock[[#This Row],[% TĂNG KỲ VỌNG_1]]),"")</f>
        <v/>
      </c>
      <c r="M463" s="89"/>
      <c r="N463" s="116" t="str">
        <f>IF(Stock[[#This Row],[SỐ LƯỢNG MUA]]&gt;0,Stock[[#This Row],[GIÁ MUA]]*(1+Stock[[#This Row],[% TĂNG KỲ VỌNG_2]]),"")</f>
        <v/>
      </c>
      <c r="O463" s="89"/>
      <c r="P463" s="116" t="str">
        <f>IF(Stock[[#This Row],[SỐ LƯỢNG MUA]]&gt;0,Stock[[#This Row],[GIÁ MUA]]*(1+Stock[[#This Row],[% GIẢM ĐỂ CẮT LỖ]]),"")</f>
        <v/>
      </c>
      <c r="Q463" s="104"/>
      <c r="R463" s="117" t="str">
        <f>IF(Stock[[#This Row],[CỔ TỨC TIỀN MẶT]]&gt;0,Stock[[#This Row],[CỔ TỨC TIỀN MẶT]]/(Stock[[#This Row],[GIÁ MUA]]*Stock[[#This Row],[SỐ LƯỢNG MUA]]),"")</f>
        <v/>
      </c>
      <c r="S463" s="104"/>
      <c r="T463" s="77"/>
      <c r="U463" s="95"/>
      <c r="V463" s="96"/>
      <c r="W463" s="125" t="str">
        <f>IF(Stock[[#This Row],[SỐ LƯỢNG BÁN]]&gt;0,Stock[[#This Row],[GIÁ BÁN]]*Stock[[#This Row],[SỐ LƯỢNG BÁN]]*$D$11+Stock[[#This Row],[GIÁ BÁN]]*Stock[[#This Row],[SỐ LƯỢNG BÁN]]*$D$12,"")</f>
        <v/>
      </c>
      <c r="X463" s="126">
        <f>Stock[[#This Row],[SỐ LƯỢNG MUA]]+Stock[[#This Row],[CỔ TỨC BẰNG CỔ PHIẾU]]-Stock[[#This Row],[SỐ LƯỢNG BÁN]]</f>
        <v>0</v>
      </c>
      <c r="Y4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3" s="120">
        <f ca="1">IF(Stock[[#This Row],[NGÀY BÁN]]&gt;0,Stock[[#This Row],[NGÀY BÁN]]-Stock[[#This Row],[NGÀY MUA]]+1,IF(Stock[[#This Row],[NGÀY MUA]]=0,0,TODAY()-Stock[[#This Row],[NGÀY MUA]]+1))</f>
        <v>0</v>
      </c>
      <c r="AA463" s="121" t="str">
        <f>IFERROR(Stock[[#This Row],[CỔ TỨC TIỀN MẶT]]+Stock[[#This Row],[LÃI/(LỖ) TỪ BÁN CK
(auto-fill)]],"")</f>
        <v/>
      </c>
      <c r="AB4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3" s="90"/>
      <c r="AE463" s="146" t="str">
        <f>IF(Stock[[#This Row],[TRẠNG THÁI
(auto-fill)]]="NẮM GIỮ",Stock[[#This Row],[GIÁ THỊ TRƯỜNG]]-Stock[[#This Row],[GIÁ MUA]],"")</f>
        <v/>
      </c>
      <c r="AF463" s="151" t="str">
        <f>IFERROR(Stock[[#This Row],[TĂNG/
(GIẢM )]]/Stock[[#This Row],[GIÁ MUA]],"")</f>
        <v/>
      </c>
      <c r="AG463" s="128" t="str">
        <f>IF(Stock[[#This Row],[GIÁ THỊ TRƯỜNG]]&gt;0,Stock[[#This Row],[GIÁ THỊ TRƯỜNG]]*Stock[[#This Row],[SỐ LƯỢNG CÒN LẠI
(auto-fill)]],"")</f>
        <v/>
      </c>
    </row>
    <row r="464" spans="2:33">
      <c r="B464" s="111" t="str">
        <f>IF(AND(Stock[[#This Row],[SỐ LƯỢNG MUA]]&gt;0,Stock[[#This Row],[SỐ LƯỢNG CÒN LẠI
(auto-fill)]]=0),"BÁN",
IF(AND(Stock[[#This Row],[SỐ LƯỢNG MUA]]&gt;0,Stock[[#This Row],[SỐ LƯỢNG CÒN LẠI
(auto-fill)]]&gt;0),"NẮM GIỮ",""))</f>
        <v/>
      </c>
      <c r="C464" s="110">
        <f t="shared" ref="C464:C527" si="7">C463+1</f>
        <v>451</v>
      </c>
      <c r="D464" s="77"/>
      <c r="E464" s="78"/>
      <c r="F464" s="170"/>
      <c r="G464" s="83"/>
      <c r="H464" s="84"/>
      <c r="I464" s="114" t="str">
        <f>IF(Stock[[#This Row],[SỐ LƯỢNG MUA]]&gt;0,Stock[[#This Row],[GIÁ MUA]]*Stock[[#This Row],[SỐ LƯỢNG MUA]]*$D$11,"")</f>
        <v/>
      </c>
      <c r="J464" s="87"/>
      <c r="K464" s="88"/>
      <c r="L464" s="116" t="str">
        <f>IF(Stock[[#This Row],[SỐ LƯỢNG MUA]]&gt;0,Stock[[#This Row],[GIÁ MUA]]*(1+Stock[[#This Row],[% TĂNG KỲ VỌNG_1]]),"")</f>
        <v/>
      </c>
      <c r="M464" s="89"/>
      <c r="N464" s="116" t="str">
        <f>IF(Stock[[#This Row],[SỐ LƯỢNG MUA]]&gt;0,Stock[[#This Row],[GIÁ MUA]]*(1+Stock[[#This Row],[% TĂNG KỲ VỌNG_2]]),"")</f>
        <v/>
      </c>
      <c r="O464" s="89"/>
      <c r="P464" s="116" t="str">
        <f>IF(Stock[[#This Row],[SỐ LƯỢNG MUA]]&gt;0,Stock[[#This Row],[GIÁ MUA]]*(1+Stock[[#This Row],[% GIẢM ĐỂ CẮT LỖ]]),"")</f>
        <v/>
      </c>
      <c r="Q464" s="104"/>
      <c r="R464" s="117" t="str">
        <f>IF(Stock[[#This Row],[CỔ TỨC TIỀN MẶT]]&gt;0,Stock[[#This Row],[CỔ TỨC TIỀN MẶT]]/(Stock[[#This Row],[GIÁ MUA]]*Stock[[#This Row],[SỐ LƯỢNG MUA]]),"")</f>
        <v/>
      </c>
      <c r="S464" s="104"/>
      <c r="T464" s="77"/>
      <c r="U464" s="95"/>
      <c r="V464" s="96"/>
      <c r="W464" s="125" t="str">
        <f>IF(Stock[[#This Row],[SỐ LƯỢNG BÁN]]&gt;0,Stock[[#This Row],[GIÁ BÁN]]*Stock[[#This Row],[SỐ LƯỢNG BÁN]]*$D$11+Stock[[#This Row],[GIÁ BÁN]]*Stock[[#This Row],[SỐ LƯỢNG BÁN]]*$D$12,"")</f>
        <v/>
      </c>
      <c r="X464" s="126">
        <f>Stock[[#This Row],[SỐ LƯỢNG MUA]]+Stock[[#This Row],[CỔ TỨC BẰNG CỔ PHIẾU]]-Stock[[#This Row],[SỐ LƯỢNG BÁN]]</f>
        <v>0</v>
      </c>
      <c r="Y4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4" s="120">
        <f ca="1">IF(Stock[[#This Row],[NGÀY BÁN]]&gt;0,Stock[[#This Row],[NGÀY BÁN]]-Stock[[#This Row],[NGÀY MUA]]+1,IF(Stock[[#This Row],[NGÀY MUA]]=0,0,TODAY()-Stock[[#This Row],[NGÀY MUA]]+1))</f>
        <v>0</v>
      </c>
      <c r="AA464" s="121" t="str">
        <f>IFERROR(Stock[[#This Row],[CỔ TỨC TIỀN MẶT]]+Stock[[#This Row],[LÃI/(LỖ) TỪ BÁN CK
(auto-fill)]],"")</f>
        <v/>
      </c>
      <c r="AB4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4" s="90"/>
      <c r="AE464" s="146" t="str">
        <f>IF(Stock[[#This Row],[TRẠNG THÁI
(auto-fill)]]="NẮM GIỮ",Stock[[#This Row],[GIÁ THỊ TRƯỜNG]]-Stock[[#This Row],[GIÁ MUA]],"")</f>
        <v/>
      </c>
      <c r="AF464" s="151" t="str">
        <f>IFERROR(Stock[[#This Row],[TĂNG/
(GIẢM )]]/Stock[[#This Row],[GIÁ MUA]],"")</f>
        <v/>
      </c>
      <c r="AG464" s="128" t="str">
        <f>IF(Stock[[#This Row],[GIÁ THỊ TRƯỜNG]]&gt;0,Stock[[#This Row],[GIÁ THỊ TRƯỜNG]]*Stock[[#This Row],[SỐ LƯỢNG CÒN LẠI
(auto-fill)]],"")</f>
        <v/>
      </c>
    </row>
    <row r="465" spans="2:33">
      <c r="B465" s="111" t="str">
        <f>IF(AND(Stock[[#This Row],[SỐ LƯỢNG MUA]]&gt;0,Stock[[#This Row],[SỐ LƯỢNG CÒN LẠI
(auto-fill)]]=0),"BÁN",
IF(AND(Stock[[#This Row],[SỐ LƯỢNG MUA]]&gt;0,Stock[[#This Row],[SỐ LƯỢNG CÒN LẠI
(auto-fill)]]&gt;0),"NẮM GIỮ",""))</f>
        <v/>
      </c>
      <c r="C465" s="110">
        <f t="shared" si="7"/>
        <v>452</v>
      </c>
      <c r="D465" s="77"/>
      <c r="E465" s="78"/>
      <c r="F465" s="170"/>
      <c r="G465" s="83"/>
      <c r="H465" s="84"/>
      <c r="I465" s="114" t="str">
        <f>IF(Stock[[#This Row],[SỐ LƯỢNG MUA]]&gt;0,Stock[[#This Row],[GIÁ MUA]]*Stock[[#This Row],[SỐ LƯỢNG MUA]]*$D$11,"")</f>
        <v/>
      </c>
      <c r="J465" s="87"/>
      <c r="K465" s="88"/>
      <c r="L465" s="116" t="str">
        <f>IF(Stock[[#This Row],[SỐ LƯỢNG MUA]]&gt;0,Stock[[#This Row],[GIÁ MUA]]*(1+Stock[[#This Row],[% TĂNG KỲ VỌNG_1]]),"")</f>
        <v/>
      </c>
      <c r="M465" s="89"/>
      <c r="N465" s="116" t="str">
        <f>IF(Stock[[#This Row],[SỐ LƯỢNG MUA]]&gt;0,Stock[[#This Row],[GIÁ MUA]]*(1+Stock[[#This Row],[% TĂNG KỲ VỌNG_2]]),"")</f>
        <v/>
      </c>
      <c r="O465" s="89"/>
      <c r="P465" s="116" t="str">
        <f>IF(Stock[[#This Row],[SỐ LƯỢNG MUA]]&gt;0,Stock[[#This Row],[GIÁ MUA]]*(1+Stock[[#This Row],[% GIẢM ĐỂ CẮT LỖ]]),"")</f>
        <v/>
      </c>
      <c r="Q465" s="104"/>
      <c r="R465" s="117" t="str">
        <f>IF(Stock[[#This Row],[CỔ TỨC TIỀN MẶT]]&gt;0,Stock[[#This Row],[CỔ TỨC TIỀN MẶT]]/(Stock[[#This Row],[GIÁ MUA]]*Stock[[#This Row],[SỐ LƯỢNG MUA]]),"")</f>
        <v/>
      </c>
      <c r="S465" s="104"/>
      <c r="T465" s="77"/>
      <c r="U465" s="95"/>
      <c r="V465" s="96"/>
      <c r="W465" s="125" t="str">
        <f>IF(Stock[[#This Row],[SỐ LƯỢNG BÁN]]&gt;0,Stock[[#This Row],[GIÁ BÁN]]*Stock[[#This Row],[SỐ LƯỢNG BÁN]]*$D$11+Stock[[#This Row],[GIÁ BÁN]]*Stock[[#This Row],[SỐ LƯỢNG BÁN]]*$D$12,"")</f>
        <v/>
      </c>
      <c r="X465" s="126">
        <f>Stock[[#This Row],[SỐ LƯỢNG MUA]]+Stock[[#This Row],[CỔ TỨC BẰNG CỔ PHIẾU]]-Stock[[#This Row],[SỐ LƯỢNG BÁN]]</f>
        <v>0</v>
      </c>
      <c r="Y4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5" s="120">
        <f ca="1">IF(Stock[[#This Row],[NGÀY BÁN]]&gt;0,Stock[[#This Row],[NGÀY BÁN]]-Stock[[#This Row],[NGÀY MUA]]+1,IF(Stock[[#This Row],[NGÀY MUA]]=0,0,TODAY()-Stock[[#This Row],[NGÀY MUA]]+1))</f>
        <v>0</v>
      </c>
      <c r="AA465" s="121" t="str">
        <f>IFERROR(Stock[[#This Row],[CỔ TỨC TIỀN MẶT]]+Stock[[#This Row],[LÃI/(LỖ) TỪ BÁN CK
(auto-fill)]],"")</f>
        <v/>
      </c>
      <c r="AB4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5" s="90"/>
      <c r="AE465" s="146" t="str">
        <f>IF(Stock[[#This Row],[TRẠNG THÁI
(auto-fill)]]="NẮM GIỮ",Stock[[#This Row],[GIÁ THỊ TRƯỜNG]]-Stock[[#This Row],[GIÁ MUA]],"")</f>
        <v/>
      </c>
      <c r="AF465" s="151" t="str">
        <f>IFERROR(Stock[[#This Row],[TĂNG/
(GIẢM )]]/Stock[[#This Row],[GIÁ MUA]],"")</f>
        <v/>
      </c>
      <c r="AG465" s="128" t="str">
        <f>IF(Stock[[#This Row],[GIÁ THỊ TRƯỜNG]]&gt;0,Stock[[#This Row],[GIÁ THỊ TRƯỜNG]]*Stock[[#This Row],[SỐ LƯỢNG CÒN LẠI
(auto-fill)]],"")</f>
        <v/>
      </c>
    </row>
    <row r="466" spans="2:33">
      <c r="B466" s="111" t="str">
        <f>IF(AND(Stock[[#This Row],[SỐ LƯỢNG MUA]]&gt;0,Stock[[#This Row],[SỐ LƯỢNG CÒN LẠI
(auto-fill)]]=0),"BÁN",
IF(AND(Stock[[#This Row],[SỐ LƯỢNG MUA]]&gt;0,Stock[[#This Row],[SỐ LƯỢNG CÒN LẠI
(auto-fill)]]&gt;0),"NẮM GIỮ",""))</f>
        <v/>
      </c>
      <c r="C466" s="110">
        <f t="shared" si="7"/>
        <v>453</v>
      </c>
      <c r="D466" s="77"/>
      <c r="E466" s="78"/>
      <c r="F466" s="170"/>
      <c r="G466" s="83"/>
      <c r="H466" s="84"/>
      <c r="I466" s="114" t="str">
        <f>IF(Stock[[#This Row],[SỐ LƯỢNG MUA]]&gt;0,Stock[[#This Row],[GIÁ MUA]]*Stock[[#This Row],[SỐ LƯỢNG MUA]]*$D$11,"")</f>
        <v/>
      </c>
      <c r="J466" s="87"/>
      <c r="K466" s="88"/>
      <c r="L466" s="116" t="str">
        <f>IF(Stock[[#This Row],[SỐ LƯỢNG MUA]]&gt;0,Stock[[#This Row],[GIÁ MUA]]*(1+Stock[[#This Row],[% TĂNG KỲ VỌNG_1]]),"")</f>
        <v/>
      </c>
      <c r="M466" s="89"/>
      <c r="N466" s="116" t="str">
        <f>IF(Stock[[#This Row],[SỐ LƯỢNG MUA]]&gt;0,Stock[[#This Row],[GIÁ MUA]]*(1+Stock[[#This Row],[% TĂNG KỲ VỌNG_2]]),"")</f>
        <v/>
      </c>
      <c r="O466" s="89"/>
      <c r="P466" s="116" t="str">
        <f>IF(Stock[[#This Row],[SỐ LƯỢNG MUA]]&gt;0,Stock[[#This Row],[GIÁ MUA]]*(1+Stock[[#This Row],[% GIẢM ĐỂ CẮT LỖ]]),"")</f>
        <v/>
      </c>
      <c r="Q466" s="104"/>
      <c r="R466" s="117" t="str">
        <f>IF(Stock[[#This Row],[CỔ TỨC TIỀN MẶT]]&gt;0,Stock[[#This Row],[CỔ TỨC TIỀN MẶT]]/(Stock[[#This Row],[GIÁ MUA]]*Stock[[#This Row],[SỐ LƯỢNG MUA]]),"")</f>
        <v/>
      </c>
      <c r="S466" s="104"/>
      <c r="T466" s="77"/>
      <c r="U466" s="95"/>
      <c r="V466" s="96"/>
      <c r="W466" s="125" t="str">
        <f>IF(Stock[[#This Row],[SỐ LƯỢNG BÁN]]&gt;0,Stock[[#This Row],[GIÁ BÁN]]*Stock[[#This Row],[SỐ LƯỢNG BÁN]]*$D$11+Stock[[#This Row],[GIÁ BÁN]]*Stock[[#This Row],[SỐ LƯỢNG BÁN]]*$D$12,"")</f>
        <v/>
      </c>
      <c r="X466" s="126">
        <f>Stock[[#This Row],[SỐ LƯỢNG MUA]]+Stock[[#This Row],[CỔ TỨC BẰNG CỔ PHIẾU]]-Stock[[#This Row],[SỐ LƯỢNG BÁN]]</f>
        <v>0</v>
      </c>
      <c r="Y4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6" s="120">
        <f ca="1">IF(Stock[[#This Row],[NGÀY BÁN]]&gt;0,Stock[[#This Row],[NGÀY BÁN]]-Stock[[#This Row],[NGÀY MUA]]+1,IF(Stock[[#This Row],[NGÀY MUA]]=0,0,TODAY()-Stock[[#This Row],[NGÀY MUA]]+1))</f>
        <v>0</v>
      </c>
      <c r="AA466" s="121" t="str">
        <f>IFERROR(Stock[[#This Row],[CỔ TỨC TIỀN MẶT]]+Stock[[#This Row],[LÃI/(LỖ) TỪ BÁN CK
(auto-fill)]],"")</f>
        <v/>
      </c>
      <c r="AB4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6" s="90"/>
      <c r="AE466" s="146" t="str">
        <f>IF(Stock[[#This Row],[TRẠNG THÁI
(auto-fill)]]="NẮM GIỮ",Stock[[#This Row],[GIÁ THỊ TRƯỜNG]]-Stock[[#This Row],[GIÁ MUA]],"")</f>
        <v/>
      </c>
      <c r="AF466" s="151" t="str">
        <f>IFERROR(Stock[[#This Row],[TĂNG/
(GIẢM )]]/Stock[[#This Row],[GIÁ MUA]],"")</f>
        <v/>
      </c>
      <c r="AG466" s="128" t="str">
        <f>IF(Stock[[#This Row],[GIÁ THỊ TRƯỜNG]]&gt;0,Stock[[#This Row],[GIÁ THỊ TRƯỜNG]]*Stock[[#This Row],[SỐ LƯỢNG CÒN LẠI
(auto-fill)]],"")</f>
        <v/>
      </c>
    </row>
    <row r="467" spans="2:33">
      <c r="B467" s="111" t="str">
        <f>IF(AND(Stock[[#This Row],[SỐ LƯỢNG MUA]]&gt;0,Stock[[#This Row],[SỐ LƯỢNG CÒN LẠI
(auto-fill)]]=0),"BÁN",
IF(AND(Stock[[#This Row],[SỐ LƯỢNG MUA]]&gt;0,Stock[[#This Row],[SỐ LƯỢNG CÒN LẠI
(auto-fill)]]&gt;0),"NẮM GIỮ",""))</f>
        <v/>
      </c>
      <c r="C467" s="110">
        <f t="shared" si="7"/>
        <v>454</v>
      </c>
      <c r="D467" s="77"/>
      <c r="E467" s="78"/>
      <c r="F467" s="170"/>
      <c r="G467" s="83"/>
      <c r="H467" s="84"/>
      <c r="I467" s="114" t="str">
        <f>IF(Stock[[#This Row],[SỐ LƯỢNG MUA]]&gt;0,Stock[[#This Row],[GIÁ MUA]]*Stock[[#This Row],[SỐ LƯỢNG MUA]]*$D$11,"")</f>
        <v/>
      </c>
      <c r="J467" s="87"/>
      <c r="K467" s="88"/>
      <c r="L467" s="116" t="str">
        <f>IF(Stock[[#This Row],[SỐ LƯỢNG MUA]]&gt;0,Stock[[#This Row],[GIÁ MUA]]*(1+Stock[[#This Row],[% TĂNG KỲ VỌNG_1]]),"")</f>
        <v/>
      </c>
      <c r="M467" s="89"/>
      <c r="N467" s="116" t="str">
        <f>IF(Stock[[#This Row],[SỐ LƯỢNG MUA]]&gt;0,Stock[[#This Row],[GIÁ MUA]]*(1+Stock[[#This Row],[% TĂNG KỲ VỌNG_2]]),"")</f>
        <v/>
      </c>
      <c r="O467" s="89"/>
      <c r="P467" s="116" t="str">
        <f>IF(Stock[[#This Row],[SỐ LƯỢNG MUA]]&gt;0,Stock[[#This Row],[GIÁ MUA]]*(1+Stock[[#This Row],[% GIẢM ĐỂ CẮT LỖ]]),"")</f>
        <v/>
      </c>
      <c r="Q467" s="104"/>
      <c r="R467" s="117" t="str">
        <f>IF(Stock[[#This Row],[CỔ TỨC TIỀN MẶT]]&gt;0,Stock[[#This Row],[CỔ TỨC TIỀN MẶT]]/(Stock[[#This Row],[GIÁ MUA]]*Stock[[#This Row],[SỐ LƯỢNG MUA]]),"")</f>
        <v/>
      </c>
      <c r="S467" s="104"/>
      <c r="T467" s="77"/>
      <c r="U467" s="95"/>
      <c r="V467" s="96"/>
      <c r="W467" s="125" t="str">
        <f>IF(Stock[[#This Row],[SỐ LƯỢNG BÁN]]&gt;0,Stock[[#This Row],[GIÁ BÁN]]*Stock[[#This Row],[SỐ LƯỢNG BÁN]]*$D$11+Stock[[#This Row],[GIÁ BÁN]]*Stock[[#This Row],[SỐ LƯỢNG BÁN]]*$D$12,"")</f>
        <v/>
      </c>
      <c r="X467" s="126">
        <f>Stock[[#This Row],[SỐ LƯỢNG MUA]]+Stock[[#This Row],[CỔ TỨC BẰNG CỔ PHIẾU]]-Stock[[#This Row],[SỐ LƯỢNG BÁN]]</f>
        <v>0</v>
      </c>
      <c r="Y4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7" s="120">
        <f ca="1">IF(Stock[[#This Row],[NGÀY BÁN]]&gt;0,Stock[[#This Row],[NGÀY BÁN]]-Stock[[#This Row],[NGÀY MUA]]+1,IF(Stock[[#This Row],[NGÀY MUA]]=0,0,TODAY()-Stock[[#This Row],[NGÀY MUA]]+1))</f>
        <v>0</v>
      </c>
      <c r="AA467" s="121" t="str">
        <f>IFERROR(Stock[[#This Row],[CỔ TỨC TIỀN MẶT]]+Stock[[#This Row],[LÃI/(LỖ) TỪ BÁN CK
(auto-fill)]],"")</f>
        <v/>
      </c>
      <c r="AB4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7" s="90"/>
      <c r="AE467" s="146" t="str">
        <f>IF(Stock[[#This Row],[TRẠNG THÁI
(auto-fill)]]="NẮM GIỮ",Stock[[#This Row],[GIÁ THỊ TRƯỜNG]]-Stock[[#This Row],[GIÁ MUA]],"")</f>
        <v/>
      </c>
      <c r="AF467" s="151" t="str">
        <f>IFERROR(Stock[[#This Row],[TĂNG/
(GIẢM )]]/Stock[[#This Row],[GIÁ MUA]],"")</f>
        <v/>
      </c>
      <c r="AG467" s="128" t="str">
        <f>IF(Stock[[#This Row],[GIÁ THỊ TRƯỜNG]]&gt;0,Stock[[#This Row],[GIÁ THỊ TRƯỜNG]]*Stock[[#This Row],[SỐ LƯỢNG CÒN LẠI
(auto-fill)]],"")</f>
        <v/>
      </c>
    </row>
    <row r="468" spans="2:33">
      <c r="B468" s="111" t="str">
        <f>IF(AND(Stock[[#This Row],[SỐ LƯỢNG MUA]]&gt;0,Stock[[#This Row],[SỐ LƯỢNG CÒN LẠI
(auto-fill)]]=0),"BÁN",
IF(AND(Stock[[#This Row],[SỐ LƯỢNG MUA]]&gt;0,Stock[[#This Row],[SỐ LƯỢNG CÒN LẠI
(auto-fill)]]&gt;0),"NẮM GIỮ",""))</f>
        <v/>
      </c>
      <c r="C468" s="110">
        <f t="shared" si="7"/>
        <v>455</v>
      </c>
      <c r="D468" s="77"/>
      <c r="E468" s="78"/>
      <c r="F468" s="170"/>
      <c r="G468" s="83"/>
      <c r="H468" s="84"/>
      <c r="I468" s="114" t="str">
        <f>IF(Stock[[#This Row],[SỐ LƯỢNG MUA]]&gt;0,Stock[[#This Row],[GIÁ MUA]]*Stock[[#This Row],[SỐ LƯỢNG MUA]]*$D$11,"")</f>
        <v/>
      </c>
      <c r="J468" s="87"/>
      <c r="K468" s="88"/>
      <c r="L468" s="116" t="str">
        <f>IF(Stock[[#This Row],[SỐ LƯỢNG MUA]]&gt;0,Stock[[#This Row],[GIÁ MUA]]*(1+Stock[[#This Row],[% TĂNG KỲ VỌNG_1]]),"")</f>
        <v/>
      </c>
      <c r="M468" s="89"/>
      <c r="N468" s="116" t="str">
        <f>IF(Stock[[#This Row],[SỐ LƯỢNG MUA]]&gt;0,Stock[[#This Row],[GIÁ MUA]]*(1+Stock[[#This Row],[% TĂNG KỲ VỌNG_2]]),"")</f>
        <v/>
      </c>
      <c r="O468" s="89"/>
      <c r="P468" s="116" t="str">
        <f>IF(Stock[[#This Row],[SỐ LƯỢNG MUA]]&gt;0,Stock[[#This Row],[GIÁ MUA]]*(1+Stock[[#This Row],[% GIẢM ĐỂ CẮT LỖ]]),"")</f>
        <v/>
      </c>
      <c r="Q468" s="104"/>
      <c r="R468" s="117" t="str">
        <f>IF(Stock[[#This Row],[CỔ TỨC TIỀN MẶT]]&gt;0,Stock[[#This Row],[CỔ TỨC TIỀN MẶT]]/(Stock[[#This Row],[GIÁ MUA]]*Stock[[#This Row],[SỐ LƯỢNG MUA]]),"")</f>
        <v/>
      </c>
      <c r="S468" s="104"/>
      <c r="T468" s="77"/>
      <c r="U468" s="95"/>
      <c r="V468" s="96"/>
      <c r="W468" s="125" t="str">
        <f>IF(Stock[[#This Row],[SỐ LƯỢNG BÁN]]&gt;0,Stock[[#This Row],[GIÁ BÁN]]*Stock[[#This Row],[SỐ LƯỢNG BÁN]]*$D$11+Stock[[#This Row],[GIÁ BÁN]]*Stock[[#This Row],[SỐ LƯỢNG BÁN]]*$D$12,"")</f>
        <v/>
      </c>
      <c r="X468" s="126">
        <f>Stock[[#This Row],[SỐ LƯỢNG MUA]]+Stock[[#This Row],[CỔ TỨC BẰNG CỔ PHIẾU]]-Stock[[#This Row],[SỐ LƯỢNG BÁN]]</f>
        <v>0</v>
      </c>
      <c r="Y4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8" s="120">
        <f ca="1">IF(Stock[[#This Row],[NGÀY BÁN]]&gt;0,Stock[[#This Row],[NGÀY BÁN]]-Stock[[#This Row],[NGÀY MUA]]+1,IF(Stock[[#This Row],[NGÀY MUA]]=0,0,TODAY()-Stock[[#This Row],[NGÀY MUA]]+1))</f>
        <v>0</v>
      </c>
      <c r="AA468" s="121" t="str">
        <f>IFERROR(Stock[[#This Row],[CỔ TỨC TIỀN MẶT]]+Stock[[#This Row],[LÃI/(LỖ) TỪ BÁN CK
(auto-fill)]],"")</f>
        <v/>
      </c>
      <c r="AB4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8" s="90"/>
      <c r="AE468" s="146" t="str">
        <f>IF(Stock[[#This Row],[TRẠNG THÁI
(auto-fill)]]="NẮM GIỮ",Stock[[#This Row],[GIÁ THỊ TRƯỜNG]]-Stock[[#This Row],[GIÁ MUA]],"")</f>
        <v/>
      </c>
      <c r="AF468" s="151" t="str">
        <f>IFERROR(Stock[[#This Row],[TĂNG/
(GIẢM )]]/Stock[[#This Row],[GIÁ MUA]],"")</f>
        <v/>
      </c>
      <c r="AG468" s="128" t="str">
        <f>IF(Stock[[#This Row],[GIÁ THỊ TRƯỜNG]]&gt;0,Stock[[#This Row],[GIÁ THỊ TRƯỜNG]]*Stock[[#This Row],[SỐ LƯỢNG CÒN LẠI
(auto-fill)]],"")</f>
        <v/>
      </c>
    </row>
    <row r="469" spans="2:33">
      <c r="B469" s="111" t="str">
        <f>IF(AND(Stock[[#This Row],[SỐ LƯỢNG MUA]]&gt;0,Stock[[#This Row],[SỐ LƯỢNG CÒN LẠI
(auto-fill)]]=0),"BÁN",
IF(AND(Stock[[#This Row],[SỐ LƯỢNG MUA]]&gt;0,Stock[[#This Row],[SỐ LƯỢNG CÒN LẠI
(auto-fill)]]&gt;0),"NẮM GIỮ",""))</f>
        <v/>
      </c>
      <c r="C469" s="110">
        <f t="shared" si="7"/>
        <v>456</v>
      </c>
      <c r="D469" s="77"/>
      <c r="E469" s="78"/>
      <c r="F469" s="170"/>
      <c r="G469" s="83"/>
      <c r="H469" s="84"/>
      <c r="I469" s="114" t="str">
        <f>IF(Stock[[#This Row],[SỐ LƯỢNG MUA]]&gt;0,Stock[[#This Row],[GIÁ MUA]]*Stock[[#This Row],[SỐ LƯỢNG MUA]]*$D$11,"")</f>
        <v/>
      </c>
      <c r="J469" s="87"/>
      <c r="K469" s="88"/>
      <c r="L469" s="116" t="str">
        <f>IF(Stock[[#This Row],[SỐ LƯỢNG MUA]]&gt;0,Stock[[#This Row],[GIÁ MUA]]*(1+Stock[[#This Row],[% TĂNG KỲ VỌNG_1]]),"")</f>
        <v/>
      </c>
      <c r="M469" s="89"/>
      <c r="N469" s="116" t="str">
        <f>IF(Stock[[#This Row],[SỐ LƯỢNG MUA]]&gt;0,Stock[[#This Row],[GIÁ MUA]]*(1+Stock[[#This Row],[% TĂNG KỲ VỌNG_2]]),"")</f>
        <v/>
      </c>
      <c r="O469" s="89"/>
      <c r="P469" s="116" t="str">
        <f>IF(Stock[[#This Row],[SỐ LƯỢNG MUA]]&gt;0,Stock[[#This Row],[GIÁ MUA]]*(1+Stock[[#This Row],[% GIẢM ĐỂ CẮT LỖ]]),"")</f>
        <v/>
      </c>
      <c r="Q469" s="104"/>
      <c r="R469" s="117" t="str">
        <f>IF(Stock[[#This Row],[CỔ TỨC TIỀN MẶT]]&gt;0,Stock[[#This Row],[CỔ TỨC TIỀN MẶT]]/(Stock[[#This Row],[GIÁ MUA]]*Stock[[#This Row],[SỐ LƯỢNG MUA]]),"")</f>
        <v/>
      </c>
      <c r="S469" s="104"/>
      <c r="T469" s="77"/>
      <c r="U469" s="95"/>
      <c r="V469" s="96"/>
      <c r="W469" s="125" t="str">
        <f>IF(Stock[[#This Row],[SỐ LƯỢNG BÁN]]&gt;0,Stock[[#This Row],[GIÁ BÁN]]*Stock[[#This Row],[SỐ LƯỢNG BÁN]]*$D$11+Stock[[#This Row],[GIÁ BÁN]]*Stock[[#This Row],[SỐ LƯỢNG BÁN]]*$D$12,"")</f>
        <v/>
      </c>
      <c r="X469" s="126">
        <f>Stock[[#This Row],[SỐ LƯỢNG MUA]]+Stock[[#This Row],[CỔ TỨC BẰNG CỔ PHIẾU]]-Stock[[#This Row],[SỐ LƯỢNG BÁN]]</f>
        <v>0</v>
      </c>
      <c r="Y4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9" s="120">
        <f ca="1">IF(Stock[[#This Row],[NGÀY BÁN]]&gt;0,Stock[[#This Row],[NGÀY BÁN]]-Stock[[#This Row],[NGÀY MUA]]+1,IF(Stock[[#This Row],[NGÀY MUA]]=0,0,TODAY()-Stock[[#This Row],[NGÀY MUA]]+1))</f>
        <v>0</v>
      </c>
      <c r="AA469" s="121" t="str">
        <f>IFERROR(Stock[[#This Row],[CỔ TỨC TIỀN MẶT]]+Stock[[#This Row],[LÃI/(LỖ) TỪ BÁN CK
(auto-fill)]],"")</f>
        <v/>
      </c>
      <c r="AB4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9" s="90"/>
      <c r="AE469" s="146" t="str">
        <f>IF(Stock[[#This Row],[TRẠNG THÁI
(auto-fill)]]="NẮM GIỮ",Stock[[#This Row],[GIÁ THỊ TRƯỜNG]]-Stock[[#This Row],[GIÁ MUA]],"")</f>
        <v/>
      </c>
      <c r="AF469" s="151" t="str">
        <f>IFERROR(Stock[[#This Row],[TĂNG/
(GIẢM )]]/Stock[[#This Row],[GIÁ MUA]],"")</f>
        <v/>
      </c>
      <c r="AG469" s="128" t="str">
        <f>IF(Stock[[#This Row],[GIÁ THỊ TRƯỜNG]]&gt;0,Stock[[#This Row],[GIÁ THỊ TRƯỜNG]]*Stock[[#This Row],[SỐ LƯỢNG CÒN LẠI
(auto-fill)]],"")</f>
        <v/>
      </c>
    </row>
    <row r="470" spans="2:33">
      <c r="B470" s="111" t="str">
        <f>IF(AND(Stock[[#This Row],[SỐ LƯỢNG MUA]]&gt;0,Stock[[#This Row],[SỐ LƯỢNG CÒN LẠI
(auto-fill)]]=0),"BÁN",
IF(AND(Stock[[#This Row],[SỐ LƯỢNG MUA]]&gt;0,Stock[[#This Row],[SỐ LƯỢNG CÒN LẠI
(auto-fill)]]&gt;0),"NẮM GIỮ",""))</f>
        <v/>
      </c>
      <c r="C470" s="110">
        <f t="shared" si="7"/>
        <v>457</v>
      </c>
      <c r="D470" s="77"/>
      <c r="E470" s="78"/>
      <c r="F470" s="170"/>
      <c r="G470" s="83"/>
      <c r="H470" s="84"/>
      <c r="I470" s="114" t="str">
        <f>IF(Stock[[#This Row],[SỐ LƯỢNG MUA]]&gt;0,Stock[[#This Row],[GIÁ MUA]]*Stock[[#This Row],[SỐ LƯỢNG MUA]]*$D$11,"")</f>
        <v/>
      </c>
      <c r="J470" s="87"/>
      <c r="K470" s="88"/>
      <c r="L470" s="116" t="str">
        <f>IF(Stock[[#This Row],[SỐ LƯỢNG MUA]]&gt;0,Stock[[#This Row],[GIÁ MUA]]*(1+Stock[[#This Row],[% TĂNG KỲ VỌNG_1]]),"")</f>
        <v/>
      </c>
      <c r="M470" s="89"/>
      <c r="N470" s="116" t="str">
        <f>IF(Stock[[#This Row],[SỐ LƯỢNG MUA]]&gt;0,Stock[[#This Row],[GIÁ MUA]]*(1+Stock[[#This Row],[% TĂNG KỲ VỌNG_2]]),"")</f>
        <v/>
      </c>
      <c r="O470" s="89"/>
      <c r="P470" s="116" t="str">
        <f>IF(Stock[[#This Row],[SỐ LƯỢNG MUA]]&gt;0,Stock[[#This Row],[GIÁ MUA]]*(1+Stock[[#This Row],[% GIẢM ĐỂ CẮT LỖ]]),"")</f>
        <v/>
      </c>
      <c r="Q470" s="104"/>
      <c r="R470" s="117" t="str">
        <f>IF(Stock[[#This Row],[CỔ TỨC TIỀN MẶT]]&gt;0,Stock[[#This Row],[CỔ TỨC TIỀN MẶT]]/(Stock[[#This Row],[GIÁ MUA]]*Stock[[#This Row],[SỐ LƯỢNG MUA]]),"")</f>
        <v/>
      </c>
      <c r="S470" s="104"/>
      <c r="T470" s="77"/>
      <c r="U470" s="95"/>
      <c r="V470" s="96"/>
      <c r="W470" s="125" t="str">
        <f>IF(Stock[[#This Row],[SỐ LƯỢNG BÁN]]&gt;0,Stock[[#This Row],[GIÁ BÁN]]*Stock[[#This Row],[SỐ LƯỢNG BÁN]]*$D$11+Stock[[#This Row],[GIÁ BÁN]]*Stock[[#This Row],[SỐ LƯỢNG BÁN]]*$D$12,"")</f>
        <v/>
      </c>
      <c r="X470" s="126">
        <f>Stock[[#This Row],[SỐ LƯỢNG MUA]]+Stock[[#This Row],[CỔ TỨC BẰNG CỔ PHIẾU]]-Stock[[#This Row],[SỐ LƯỢNG BÁN]]</f>
        <v>0</v>
      </c>
      <c r="Y4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0" s="120">
        <f ca="1">IF(Stock[[#This Row],[NGÀY BÁN]]&gt;0,Stock[[#This Row],[NGÀY BÁN]]-Stock[[#This Row],[NGÀY MUA]]+1,IF(Stock[[#This Row],[NGÀY MUA]]=0,0,TODAY()-Stock[[#This Row],[NGÀY MUA]]+1))</f>
        <v>0</v>
      </c>
      <c r="AA470" s="121" t="str">
        <f>IFERROR(Stock[[#This Row],[CỔ TỨC TIỀN MẶT]]+Stock[[#This Row],[LÃI/(LỖ) TỪ BÁN CK
(auto-fill)]],"")</f>
        <v/>
      </c>
      <c r="AB4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0" s="90"/>
      <c r="AE470" s="146" t="str">
        <f>IF(Stock[[#This Row],[TRẠNG THÁI
(auto-fill)]]="NẮM GIỮ",Stock[[#This Row],[GIÁ THỊ TRƯỜNG]]-Stock[[#This Row],[GIÁ MUA]],"")</f>
        <v/>
      </c>
      <c r="AF470" s="151" t="str">
        <f>IFERROR(Stock[[#This Row],[TĂNG/
(GIẢM )]]/Stock[[#This Row],[GIÁ MUA]],"")</f>
        <v/>
      </c>
      <c r="AG470" s="128" t="str">
        <f>IF(Stock[[#This Row],[GIÁ THỊ TRƯỜNG]]&gt;0,Stock[[#This Row],[GIÁ THỊ TRƯỜNG]]*Stock[[#This Row],[SỐ LƯỢNG CÒN LẠI
(auto-fill)]],"")</f>
        <v/>
      </c>
    </row>
    <row r="471" spans="2:33">
      <c r="B471" s="111" t="str">
        <f>IF(AND(Stock[[#This Row],[SỐ LƯỢNG MUA]]&gt;0,Stock[[#This Row],[SỐ LƯỢNG CÒN LẠI
(auto-fill)]]=0),"BÁN",
IF(AND(Stock[[#This Row],[SỐ LƯỢNG MUA]]&gt;0,Stock[[#This Row],[SỐ LƯỢNG CÒN LẠI
(auto-fill)]]&gt;0),"NẮM GIỮ",""))</f>
        <v/>
      </c>
      <c r="C471" s="110">
        <f t="shared" si="7"/>
        <v>458</v>
      </c>
      <c r="D471" s="77"/>
      <c r="E471" s="78"/>
      <c r="F471" s="170"/>
      <c r="G471" s="83"/>
      <c r="H471" s="84"/>
      <c r="I471" s="114" t="str">
        <f>IF(Stock[[#This Row],[SỐ LƯỢNG MUA]]&gt;0,Stock[[#This Row],[GIÁ MUA]]*Stock[[#This Row],[SỐ LƯỢNG MUA]]*$D$11,"")</f>
        <v/>
      </c>
      <c r="J471" s="87"/>
      <c r="K471" s="88"/>
      <c r="L471" s="116" t="str">
        <f>IF(Stock[[#This Row],[SỐ LƯỢNG MUA]]&gt;0,Stock[[#This Row],[GIÁ MUA]]*(1+Stock[[#This Row],[% TĂNG KỲ VỌNG_1]]),"")</f>
        <v/>
      </c>
      <c r="M471" s="89"/>
      <c r="N471" s="116" t="str">
        <f>IF(Stock[[#This Row],[SỐ LƯỢNG MUA]]&gt;0,Stock[[#This Row],[GIÁ MUA]]*(1+Stock[[#This Row],[% TĂNG KỲ VỌNG_2]]),"")</f>
        <v/>
      </c>
      <c r="O471" s="89"/>
      <c r="P471" s="116" t="str">
        <f>IF(Stock[[#This Row],[SỐ LƯỢNG MUA]]&gt;0,Stock[[#This Row],[GIÁ MUA]]*(1+Stock[[#This Row],[% GIẢM ĐỂ CẮT LỖ]]),"")</f>
        <v/>
      </c>
      <c r="Q471" s="104"/>
      <c r="R471" s="117" t="str">
        <f>IF(Stock[[#This Row],[CỔ TỨC TIỀN MẶT]]&gt;0,Stock[[#This Row],[CỔ TỨC TIỀN MẶT]]/(Stock[[#This Row],[GIÁ MUA]]*Stock[[#This Row],[SỐ LƯỢNG MUA]]),"")</f>
        <v/>
      </c>
      <c r="S471" s="104"/>
      <c r="T471" s="77"/>
      <c r="U471" s="95"/>
      <c r="V471" s="96"/>
      <c r="W471" s="125" t="str">
        <f>IF(Stock[[#This Row],[SỐ LƯỢNG BÁN]]&gt;0,Stock[[#This Row],[GIÁ BÁN]]*Stock[[#This Row],[SỐ LƯỢNG BÁN]]*$D$11+Stock[[#This Row],[GIÁ BÁN]]*Stock[[#This Row],[SỐ LƯỢNG BÁN]]*$D$12,"")</f>
        <v/>
      </c>
      <c r="X471" s="126">
        <f>Stock[[#This Row],[SỐ LƯỢNG MUA]]+Stock[[#This Row],[CỔ TỨC BẰNG CỔ PHIẾU]]-Stock[[#This Row],[SỐ LƯỢNG BÁN]]</f>
        <v>0</v>
      </c>
      <c r="Y4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1" s="120">
        <f ca="1">IF(Stock[[#This Row],[NGÀY BÁN]]&gt;0,Stock[[#This Row],[NGÀY BÁN]]-Stock[[#This Row],[NGÀY MUA]]+1,IF(Stock[[#This Row],[NGÀY MUA]]=0,0,TODAY()-Stock[[#This Row],[NGÀY MUA]]+1))</f>
        <v>0</v>
      </c>
      <c r="AA471" s="121" t="str">
        <f>IFERROR(Stock[[#This Row],[CỔ TỨC TIỀN MẶT]]+Stock[[#This Row],[LÃI/(LỖ) TỪ BÁN CK
(auto-fill)]],"")</f>
        <v/>
      </c>
      <c r="AB4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1" s="90"/>
      <c r="AE471" s="146" t="str">
        <f>IF(Stock[[#This Row],[TRẠNG THÁI
(auto-fill)]]="NẮM GIỮ",Stock[[#This Row],[GIÁ THỊ TRƯỜNG]]-Stock[[#This Row],[GIÁ MUA]],"")</f>
        <v/>
      </c>
      <c r="AF471" s="151" t="str">
        <f>IFERROR(Stock[[#This Row],[TĂNG/
(GIẢM )]]/Stock[[#This Row],[GIÁ MUA]],"")</f>
        <v/>
      </c>
      <c r="AG471" s="128" t="str">
        <f>IF(Stock[[#This Row],[GIÁ THỊ TRƯỜNG]]&gt;0,Stock[[#This Row],[GIÁ THỊ TRƯỜNG]]*Stock[[#This Row],[SỐ LƯỢNG CÒN LẠI
(auto-fill)]],"")</f>
        <v/>
      </c>
    </row>
    <row r="472" spans="2:33">
      <c r="B472" s="111" t="str">
        <f>IF(AND(Stock[[#This Row],[SỐ LƯỢNG MUA]]&gt;0,Stock[[#This Row],[SỐ LƯỢNG CÒN LẠI
(auto-fill)]]=0),"BÁN",
IF(AND(Stock[[#This Row],[SỐ LƯỢNG MUA]]&gt;0,Stock[[#This Row],[SỐ LƯỢNG CÒN LẠI
(auto-fill)]]&gt;0),"NẮM GIỮ",""))</f>
        <v/>
      </c>
      <c r="C472" s="110">
        <f t="shared" si="7"/>
        <v>459</v>
      </c>
      <c r="D472" s="77"/>
      <c r="E472" s="78"/>
      <c r="F472" s="170"/>
      <c r="G472" s="83"/>
      <c r="H472" s="84"/>
      <c r="I472" s="114" t="str">
        <f>IF(Stock[[#This Row],[SỐ LƯỢNG MUA]]&gt;0,Stock[[#This Row],[GIÁ MUA]]*Stock[[#This Row],[SỐ LƯỢNG MUA]]*$D$11,"")</f>
        <v/>
      </c>
      <c r="J472" s="87"/>
      <c r="K472" s="88"/>
      <c r="L472" s="116" t="str">
        <f>IF(Stock[[#This Row],[SỐ LƯỢNG MUA]]&gt;0,Stock[[#This Row],[GIÁ MUA]]*(1+Stock[[#This Row],[% TĂNG KỲ VỌNG_1]]),"")</f>
        <v/>
      </c>
      <c r="M472" s="89"/>
      <c r="N472" s="116" t="str">
        <f>IF(Stock[[#This Row],[SỐ LƯỢNG MUA]]&gt;0,Stock[[#This Row],[GIÁ MUA]]*(1+Stock[[#This Row],[% TĂNG KỲ VỌNG_2]]),"")</f>
        <v/>
      </c>
      <c r="O472" s="89"/>
      <c r="P472" s="116" t="str">
        <f>IF(Stock[[#This Row],[SỐ LƯỢNG MUA]]&gt;0,Stock[[#This Row],[GIÁ MUA]]*(1+Stock[[#This Row],[% GIẢM ĐỂ CẮT LỖ]]),"")</f>
        <v/>
      </c>
      <c r="Q472" s="104"/>
      <c r="R472" s="117" t="str">
        <f>IF(Stock[[#This Row],[CỔ TỨC TIỀN MẶT]]&gt;0,Stock[[#This Row],[CỔ TỨC TIỀN MẶT]]/(Stock[[#This Row],[GIÁ MUA]]*Stock[[#This Row],[SỐ LƯỢNG MUA]]),"")</f>
        <v/>
      </c>
      <c r="S472" s="104"/>
      <c r="T472" s="77"/>
      <c r="U472" s="95"/>
      <c r="V472" s="96"/>
      <c r="W472" s="125" t="str">
        <f>IF(Stock[[#This Row],[SỐ LƯỢNG BÁN]]&gt;0,Stock[[#This Row],[GIÁ BÁN]]*Stock[[#This Row],[SỐ LƯỢNG BÁN]]*$D$11+Stock[[#This Row],[GIÁ BÁN]]*Stock[[#This Row],[SỐ LƯỢNG BÁN]]*$D$12,"")</f>
        <v/>
      </c>
      <c r="X472" s="126">
        <f>Stock[[#This Row],[SỐ LƯỢNG MUA]]+Stock[[#This Row],[CỔ TỨC BẰNG CỔ PHIẾU]]-Stock[[#This Row],[SỐ LƯỢNG BÁN]]</f>
        <v>0</v>
      </c>
      <c r="Y4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2" s="120">
        <f ca="1">IF(Stock[[#This Row],[NGÀY BÁN]]&gt;0,Stock[[#This Row],[NGÀY BÁN]]-Stock[[#This Row],[NGÀY MUA]]+1,IF(Stock[[#This Row],[NGÀY MUA]]=0,0,TODAY()-Stock[[#This Row],[NGÀY MUA]]+1))</f>
        <v>0</v>
      </c>
      <c r="AA472" s="121" t="str">
        <f>IFERROR(Stock[[#This Row],[CỔ TỨC TIỀN MẶT]]+Stock[[#This Row],[LÃI/(LỖ) TỪ BÁN CK
(auto-fill)]],"")</f>
        <v/>
      </c>
      <c r="AB4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2" s="90"/>
      <c r="AE472" s="146" t="str">
        <f>IF(Stock[[#This Row],[TRẠNG THÁI
(auto-fill)]]="NẮM GIỮ",Stock[[#This Row],[GIÁ THỊ TRƯỜNG]]-Stock[[#This Row],[GIÁ MUA]],"")</f>
        <v/>
      </c>
      <c r="AF472" s="151" t="str">
        <f>IFERROR(Stock[[#This Row],[TĂNG/
(GIẢM )]]/Stock[[#This Row],[GIÁ MUA]],"")</f>
        <v/>
      </c>
      <c r="AG472" s="128" t="str">
        <f>IF(Stock[[#This Row],[GIÁ THỊ TRƯỜNG]]&gt;0,Stock[[#This Row],[GIÁ THỊ TRƯỜNG]]*Stock[[#This Row],[SỐ LƯỢNG CÒN LẠI
(auto-fill)]],"")</f>
        <v/>
      </c>
    </row>
    <row r="473" spans="2:33">
      <c r="B473" s="111" t="str">
        <f>IF(AND(Stock[[#This Row],[SỐ LƯỢNG MUA]]&gt;0,Stock[[#This Row],[SỐ LƯỢNG CÒN LẠI
(auto-fill)]]=0),"BÁN",
IF(AND(Stock[[#This Row],[SỐ LƯỢNG MUA]]&gt;0,Stock[[#This Row],[SỐ LƯỢNG CÒN LẠI
(auto-fill)]]&gt;0),"NẮM GIỮ",""))</f>
        <v/>
      </c>
      <c r="C473" s="110">
        <f t="shared" si="7"/>
        <v>460</v>
      </c>
      <c r="D473" s="77"/>
      <c r="E473" s="78"/>
      <c r="F473" s="170"/>
      <c r="G473" s="83"/>
      <c r="H473" s="84"/>
      <c r="I473" s="114" t="str">
        <f>IF(Stock[[#This Row],[SỐ LƯỢNG MUA]]&gt;0,Stock[[#This Row],[GIÁ MUA]]*Stock[[#This Row],[SỐ LƯỢNG MUA]]*$D$11,"")</f>
        <v/>
      </c>
      <c r="J473" s="87"/>
      <c r="K473" s="88"/>
      <c r="L473" s="116" t="str">
        <f>IF(Stock[[#This Row],[SỐ LƯỢNG MUA]]&gt;0,Stock[[#This Row],[GIÁ MUA]]*(1+Stock[[#This Row],[% TĂNG KỲ VỌNG_1]]),"")</f>
        <v/>
      </c>
      <c r="M473" s="89"/>
      <c r="N473" s="116" t="str">
        <f>IF(Stock[[#This Row],[SỐ LƯỢNG MUA]]&gt;0,Stock[[#This Row],[GIÁ MUA]]*(1+Stock[[#This Row],[% TĂNG KỲ VỌNG_2]]),"")</f>
        <v/>
      </c>
      <c r="O473" s="89"/>
      <c r="P473" s="116" t="str">
        <f>IF(Stock[[#This Row],[SỐ LƯỢNG MUA]]&gt;0,Stock[[#This Row],[GIÁ MUA]]*(1+Stock[[#This Row],[% GIẢM ĐỂ CẮT LỖ]]),"")</f>
        <v/>
      </c>
      <c r="Q473" s="104"/>
      <c r="R473" s="117" t="str">
        <f>IF(Stock[[#This Row],[CỔ TỨC TIỀN MẶT]]&gt;0,Stock[[#This Row],[CỔ TỨC TIỀN MẶT]]/(Stock[[#This Row],[GIÁ MUA]]*Stock[[#This Row],[SỐ LƯỢNG MUA]]),"")</f>
        <v/>
      </c>
      <c r="S473" s="104"/>
      <c r="T473" s="77"/>
      <c r="U473" s="95"/>
      <c r="V473" s="96"/>
      <c r="W473" s="125" t="str">
        <f>IF(Stock[[#This Row],[SỐ LƯỢNG BÁN]]&gt;0,Stock[[#This Row],[GIÁ BÁN]]*Stock[[#This Row],[SỐ LƯỢNG BÁN]]*$D$11+Stock[[#This Row],[GIÁ BÁN]]*Stock[[#This Row],[SỐ LƯỢNG BÁN]]*$D$12,"")</f>
        <v/>
      </c>
      <c r="X473" s="126">
        <f>Stock[[#This Row],[SỐ LƯỢNG MUA]]+Stock[[#This Row],[CỔ TỨC BẰNG CỔ PHIẾU]]-Stock[[#This Row],[SỐ LƯỢNG BÁN]]</f>
        <v>0</v>
      </c>
      <c r="Y4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3" s="120">
        <f ca="1">IF(Stock[[#This Row],[NGÀY BÁN]]&gt;0,Stock[[#This Row],[NGÀY BÁN]]-Stock[[#This Row],[NGÀY MUA]]+1,IF(Stock[[#This Row],[NGÀY MUA]]=0,0,TODAY()-Stock[[#This Row],[NGÀY MUA]]+1))</f>
        <v>0</v>
      </c>
      <c r="AA473" s="121" t="str">
        <f>IFERROR(Stock[[#This Row],[CỔ TỨC TIỀN MẶT]]+Stock[[#This Row],[LÃI/(LỖ) TỪ BÁN CK
(auto-fill)]],"")</f>
        <v/>
      </c>
      <c r="AB4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3" s="90"/>
      <c r="AE473" s="146" t="str">
        <f>IF(Stock[[#This Row],[TRẠNG THÁI
(auto-fill)]]="NẮM GIỮ",Stock[[#This Row],[GIÁ THỊ TRƯỜNG]]-Stock[[#This Row],[GIÁ MUA]],"")</f>
        <v/>
      </c>
      <c r="AF473" s="151" t="str">
        <f>IFERROR(Stock[[#This Row],[TĂNG/
(GIẢM )]]/Stock[[#This Row],[GIÁ MUA]],"")</f>
        <v/>
      </c>
      <c r="AG473" s="128" t="str">
        <f>IF(Stock[[#This Row],[GIÁ THỊ TRƯỜNG]]&gt;0,Stock[[#This Row],[GIÁ THỊ TRƯỜNG]]*Stock[[#This Row],[SỐ LƯỢNG CÒN LẠI
(auto-fill)]],"")</f>
        <v/>
      </c>
    </row>
    <row r="474" spans="2:33">
      <c r="B474" s="111" t="str">
        <f>IF(AND(Stock[[#This Row],[SỐ LƯỢNG MUA]]&gt;0,Stock[[#This Row],[SỐ LƯỢNG CÒN LẠI
(auto-fill)]]=0),"BÁN",
IF(AND(Stock[[#This Row],[SỐ LƯỢNG MUA]]&gt;0,Stock[[#This Row],[SỐ LƯỢNG CÒN LẠI
(auto-fill)]]&gt;0),"NẮM GIỮ",""))</f>
        <v/>
      </c>
      <c r="C474" s="110">
        <f t="shared" si="7"/>
        <v>461</v>
      </c>
      <c r="D474" s="77"/>
      <c r="E474" s="78"/>
      <c r="F474" s="170"/>
      <c r="G474" s="83"/>
      <c r="H474" s="84"/>
      <c r="I474" s="114" t="str">
        <f>IF(Stock[[#This Row],[SỐ LƯỢNG MUA]]&gt;0,Stock[[#This Row],[GIÁ MUA]]*Stock[[#This Row],[SỐ LƯỢNG MUA]]*$D$11,"")</f>
        <v/>
      </c>
      <c r="J474" s="87"/>
      <c r="K474" s="88"/>
      <c r="L474" s="116" t="str">
        <f>IF(Stock[[#This Row],[SỐ LƯỢNG MUA]]&gt;0,Stock[[#This Row],[GIÁ MUA]]*(1+Stock[[#This Row],[% TĂNG KỲ VỌNG_1]]),"")</f>
        <v/>
      </c>
      <c r="M474" s="89"/>
      <c r="N474" s="116" t="str">
        <f>IF(Stock[[#This Row],[SỐ LƯỢNG MUA]]&gt;0,Stock[[#This Row],[GIÁ MUA]]*(1+Stock[[#This Row],[% TĂNG KỲ VỌNG_2]]),"")</f>
        <v/>
      </c>
      <c r="O474" s="89"/>
      <c r="P474" s="116" t="str">
        <f>IF(Stock[[#This Row],[SỐ LƯỢNG MUA]]&gt;0,Stock[[#This Row],[GIÁ MUA]]*(1+Stock[[#This Row],[% GIẢM ĐỂ CẮT LỖ]]),"")</f>
        <v/>
      </c>
      <c r="Q474" s="104"/>
      <c r="R474" s="117" t="str">
        <f>IF(Stock[[#This Row],[CỔ TỨC TIỀN MẶT]]&gt;0,Stock[[#This Row],[CỔ TỨC TIỀN MẶT]]/(Stock[[#This Row],[GIÁ MUA]]*Stock[[#This Row],[SỐ LƯỢNG MUA]]),"")</f>
        <v/>
      </c>
      <c r="S474" s="104"/>
      <c r="T474" s="77"/>
      <c r="U474" s="95"/>
      <c r="V474" s="96"/>
      <c r="W474" s="125" t="str">
        <f>IF(Stock[[#This Row],[SỐ LƯỢNG BÁN]]&gt;0,Stock[[#This Row],[GIÁ BÁN]]*Stock[[#This Row],[SỐ LƯỢNG BÁN]]*$D$11+Stock[[#This Row],[GIÁ BÁN]]*Stock[[#This Row],[SỐ LƯỢNG BÁN]]*$D$12,"")</f>
        <v/>
      </c>
      <c r="X474" s="126">
        <f>Stock[[#This Row],[SỐ LƯỢNG MUA]]+Stock[[#This Row],[CỔ TỨC BẰNG CỔ PHIẾU]]-Stock[[#This Row],[SỐ LƯỢNG BÁN]]</f>
        <v>0</v>
      </c>
      <c r="Y4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4" s="120">
        <f ca="1">IF(Stock[[#This Row],[NGÀY BÁN]]&gt;0,Stock[[#This Row],[NGÀY BÁN]]-Stock[[#This Row],[NGÀY MUA]]+1,IF(Stock[[#This Row],[NGÀY MUA]]=0,0,TODAY()-Stock[[#This Row],[NGÀY MUA]]+1))</f>
        <v>0</v>
      </c>
      <c r="AA474" s="121" t="str">
        <f>IFERROR(Stock[[#This Row],[CỔ TỨC TIỀN MẶT]]+Stock[[#This Row],[LÃI/(LỖ) TỪ BÁN CK
(auto-fill)]],"")</f>
        <v/>
      </c>
      <c r="AB4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4" s="90"/>
      <c r="AE474" s="146" t="str">
        <f>IF(Stock[[#This Row],[TRẠNG THÁI
(auto-fill)]]="NẮM GIỮ",Stock[[#This Row],[GIÁ THỊ TRƯỜNG]]-Stock[[#This Row],[GIÁ MUA]],"")</f>
        <v/>
      </c>
      <c r="AF474" s="151" t="str">
        <f>IFERROR(Stock[[#This Row],[TĂNG/
(GIẢM )]]/Stock[[#This Row],[GIÁ MUA]],"")</f>
        <v/>
      </c>
      <c r="AG474" s="128" t="str">
        <f>IF(Stock[[#This Row],[GIÁ THỊ TRƯỜNG]]&gt;0,Stock[[#This Row],[GIÁ THỊ TRƯỜNG]]*Stock[[#This Row],[SỐ LƯỢNG CÒN LẠI
(auto-fill)]],"")</f>
        <v/>
      </c>
    </row>
    <row r="475" spans="2:33">
      <c r="B475" s="111" t="str">
        <f>IF(AND(Stock[[#This Row],[SỐ LƯỢNG MUA]]&gt;0,Stock[[#This Row],[SỐ LƯỢNG CÒN LẠI
(auto-fill)]]=0),"BÁN",
IF(AND(Stock[[#This Row],[SỐ LƯỢNG MUA]]&gt;0,Stock[[#This Row],[SỐ LƯỢNG CÒN LẠI
(auto-fill)]]&gt;0),"NẮM GIỮ",""))</f>
        <v/>
      </c>
      <c r="C475" s="110">
        <f t="shared" si="7"/>
        <v>462</v>
      </c>
      <c r="D475" s="77"/>
      <c r="E475" s="78"/>
      <c r="F475" s="170"/>
      <c r="G475" s="83"/>
      <c r="H475" s="84"/>
      <c r="I475" s="114" t="str">
        <f>IF(Stock[[#This Row],[SỐ LƯỢNG MUA]]&gt;0,Stock[[#This Row],[GIÁ MUA]]*Stock[[#This Row],[SỐ LƯỢNG MUA]]*$D$11,"")</f>
        <v/>
      </c>
      <c r="J475" s="87"/>
      <c r="K475" s="88"/>
      <c r="L475" s="116" t="str">
        <f>IF(Stock[[#This Row],[SỐ LƯỢNG MUA]]&gt;0,Stock[[#This Row],[GIÁ MUA]]*(1+Stock[[#This Row],[% TĂNG KỲ VỌNG_1]]),"")</f>
        <v/>
      </c>
      <c r="M475" s="89"/>
      <c r="N475" s="116" t="str">
        <f>IF(Stock[[#This Row],[SỐ LƯỢNG MUA]]&gt;0,Stock[[#This Row],[GIÁ MUA]]*(1+Stock[[#This Row],[% TĂNG KỲ VỌNG_2]]),"")</f>
        <v/>
      </c>
      <c r="O475" s="89"/>
      <c r="P475" s="116" t="str">
        <f>IF(Stock[[#This Row],[SỐ LƯỢNG MUA]]&gt;0,Stock[[#This Row],[GIÁ MUA]]*(1+Stock[[#This Row],[% GIẢM ĐỂ CẮT LỖ]]),"")</f>
        <v/>
      </c>
      <c r="Q475" s="104"/>
      <c r="R475" s="117" t="str">
        <f>IF(Stock[[#This Row],[CỔ TỨC TIỀN MẶT]]&gt;0,Stock[[#This Row],[CỔ TỨC TIỀN MẶT]]/(Stock[[#This Row],[GIÁ MUA]]*Stock[[#This Row],[SỐ LƯỢNG MUA]]),"")</f>
        <v/>
      </c>
      <c r="S475" s="104"/>
      <c r="T475" s="77"/>
      <c r="U475" s="95"/>
      <c r="V475" s="96"/>
      <c r="W475" s="125" t="str">
        <f>IF(Stock[[#This Row],[SỐ LƯỢNG BÁN]]&gt;0,Stock[[#This Row],[GIÁ BÁN]]*Stock[[#This Row],[SỐ LƯỢNG BÁN]]*$D$11+Stock[[#This Row],[GIÁ BÁN]]*Stock[[#This Row],[SỐ LƯỢNG BÁN]]*$D$12,"")</f>
        <v/>
      </c>
      <c r="X475" s="126">
        <f>Stock[[#This Row],[SỐ LƯỢNG MUA]]+Stock[[#This Row],[CỔ TỨC BẰNG CỔ PHIẾU]]-Stock[[#This Row],[SỐ LƯỢNG BÁN]]</f>
        <v>0</v>
      </c>
      <c r="Y4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5" s="120">
        <f ca="1">IF(Stock[[#This Row],[NGÀY BÁN]]&gt;0,Stock[[#This Row],[NGÀY BÁN]]-Stock[[#This Row],[NGÀY MUA]]+1,IF(Stock[[#This Row],[NGÀY MUA]]=0,0,TODAY()-Stock[[#This Row],[NGÀY MUA]]+1))</f>
        <v>0</v>
      </c>
      <c r="AA475" s="121" t="str">
        <f>IFERROR(Stock[[#This Row],[CỔ TỨC TIỀN MẶT]]+Stock[[#This Row],[LÃI/(LỖ) TỪ BÁN CK
(auto-fill)]],"")</f>
        <v/>
      </c>
      <c r="AB4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5" s="90"/>
      <c r="AE475" s="146" t="str">
        <f>IF(Stock[[#This Row],[TRẠNG THÁI
(auto-fill)]]="NẮM GIỮ",Stock[[#This Row],[GIÁ THỊ TRƯỜNG]]-Stock[[#This Row],[GIÁ MUA]],"")</f>
        <v/>
      </c>
      <c r="AF475" s="151" t="str">
        <f>IFERROR(Stock[[#This Row],[TĂNG/
(GIẢM )]]/Stock[[#This Row],[GIÁ MUA]],"")</f>
        <v/>
      </c>
      <c r="AG475" s="128" t="str">
        <f>IF(Stock[[#This Row],[GIÁ THỊ TRƯỜNG]]&gt;0,Stock[[#This Row],[GIÁ THỊ TRƯỜNG]]*Stock[[#This Row],[SỐ LƯỢNG CÒN LẠI
(auto-fill)]],"")</f>
        <v/>
      </c>
    </row>
    <row r="476" spans="2:33">
      <c r="B476" s="111" t="str">
        <f>IF(AND(Stock[[#This Row],[SỐ LƯỢNG MUA]]&gt;0,Stock[[#This Row],[SỐ LƯỢNG CÒN LẠI
(auto-fill)]]=0),"BÁN",
IF(AND(Stock[[#This Row],[SỐ LƯỢNG MUA]]&gt;0,Stock[[#This Row],[SỐ LƯỢNG CÒN LẠI
(auto-fill)]]&gt;0),"NẮM GIỮ",""))</f>
        <v/>
      </c>
      <c r="C476" s="110">
        <f t="shared" si="7"/>
        <v>463</v>
      </c>
      <c r="D476" s="77"/>
      <c r="E476" s="78"/>
      <c r="F476" s="170"/>
      <c r="G476" s="83"/>
      <c r="H476" s="84"/>
      <c r="I476" s="114" t="str">
        <f>IF(Stock[[#This Row],[SỐ LƯỢNG MUA]]&gt;0,Stock[[#This Row],[GIÁ MUA]]*Stock[[#This Row],[SỐ LƯỢNG MUA]]*$D$11,"")</f>
        <v/>
      </c>
      <c r="J476" s="87"/>
      <c r="K476" s="88"/>
      <c r="L476" s="116" t="str">
        <f>IF(Stock[[#This Row],[SỐ LƯỢNG MUA]]&gt;0,Stock[[#This Row],[GIÁ MUA]]*(1+Stock[[#This Row],[% TĂNG KỲ VỌNG_1]]),"")</f>
        <v/>
      </c>
      <c r="M476" s="89"/>
      <c r="N476" s="116" t="str">
        <f>IF(Stock[[#This Row],[SỐ LƯỢNG MUA]]&gt;0,Stock[[#This Row],[GIÁ MUA]]*(1+Stock[[#This Row],[% TĂNG KỲ VỌNG_2]]),"")</f>
        <v/>
      </c>
      <c r="O476" s="89"/>
      <c r="P476" s="116" t="str">
        <f>IF(Stock[[#This Row],[SỐ LƯỢNG MUA]]&gt;0,Stock[[#This Row],[GIÁ MUA]]*(1+Stock[[#This Row],[% GIẢM ĐỂ CẮT LỖ]]),"")</f>
        <v/>
      </c>
      <c r="Q476" s="104"/>
      <c r="R476" s="117" t="str">
        <f>IF(Stock[[#This Row],[CỔ TỨC TIỀN MẶT]]&gt;0,Stock[[#This Row],[CỔ TỨC TIỀN MẶT]]/(Stock[[#This Row],[GIÁ MUA]]*Stock[[#This Row],[SỐ LƯỢNG MUA]]),"")</f>
        <v/>
      </c>
      <c r="S476" s="104"/>
      <c r="T476" s="77"/>
      <c r="U476" s="95"/>
      <c r="V476" s="96"/>
      <c r="W476" s="125" t="str">
        <f>IF(Stock[[#This Row],[SỐ LƯỢNG BÁN]]&gt;0,Stock[[#This Row],[GIÁ BÁN]]*Stock[[#This Row],[SỐ LƯỢNG BÁN]]*$D$11+Stock[[#This Row],[GIÁ BÁN]]*Stock[[#This Row],[SỐ LƯỢNG BÁN]]*$D$12,"")</f>
        <v/>
      </c>
      <c r="X476" s="126">
        <f>Stock[[#This Row],[SỐ LƯỢNG MUA]]+Stock[[#This Row],[CỔ TỨC BẰNG CỔ PHIẾU]]-Stock[[#This Row],[SỐ LƯỢNG BÁN]]</f>
        <v>0</v>
      </c>
      <c r="Y4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6" s="120">
        <f ca="1">IF(Stock[[#This Row],[NGÀY BÁN]]&gt;0,Stock[[#This Row],[NGÀY BÁN]]-Stock[[#This Row],[NGÀY MUA]]+1,IF(Stock[[#This Row],[NGÀY MUA]]=0,0,TODAY()-Stock[[#This Row],[NGÀY MUA]]+1))</f>
        <v>0</v>
      </c>
      <c r="AA476" s="121" t="str">
        <f>IFERROR(Stock[[#This Row],[CỔ TỨC TIỀN MẶT]]+Stock[[#This Row],[LÃI/(LỖ) TỪ BÁN CK
(auto-fill)]],"")</f>
        <v/>
      </c>
      <c r="AB4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6" s="90"/>
      <c r="AE476" s="146" t="str">
        <f>IF(Stock[[#This Row],[TRẠNG THÁI
(auto-fill)]]="NẮM GIỮ",Stock[[#This Row],[GIÁ THỊ TRƯỜNG]]-Stock[[#This Row],[GIÁ MUA]],"")</f>
        <v/>
      </c>
      <c r="AF476" s="151" t="str">
        <f>IFERROR(Stock[[#This Row],[TĂNG/
(GIẢM )]]/Stock[[#This Row],[GIÁ MUA]],"")</f>
        <v/>
      </c>
      <c r="AG476" s="128" t="str">
        <f>IF(Stock[[#This Row],[GIÁ THỊ TRƯỜNG]]&gt;0,Stock[[#This Row],[GIÁ THỊ TRƯỜNG]]*Stock[[#This Row],[SỐ LƯỢNG CÒN LẠI
(auto-fill)]],"")</f>
        <v/>
      </c>
    </row>
    <row r="477" spans="2:33">
      <c r="B477" s="111" t="str">
        <f>IF(AND(Stock[[#This Row],[SỐ LƯỢNG MUA]]&gt;0,Stock[[#This Row],[SỐ LƯỢNG CÒN LẠI
(auto-fill)]]=0),"BÁN",
IF(AND(Stock[[#This Row],[SỐ LƯỢNG MUA]]&gt;0,Stock[[#This Row],[SỐ LƯỢNG CÒN LẠI
(auto-fill)]]&gt;0),"NẮM GIỮ",""))</f>
        <v/>
      </c>
      <c r="C477" s="110">
        <f t="shared" si="7"/>
        <v>464</v>
      </c>
      <c r="D477" s="77"/>
      <c r="E477" s="78"/>
      <c r="F477" s="170"/>
      <c r="G477" s="83"/>
      <c r="H477" s="84"/>
      <c r="I477" s="114" t="str">
        <f>IF(Stock[[#This Row],[SỐ LƯỢNG MUA]]&gt;0,Stock[[#This Row],[GIÁ MUA]]*Stock[[#This Row],[SỐ LƯỢNG MUA]]*$D$11,"")</f>
        <v/>
      </c>
      <c r="J477" s="87"/>
      <c r="K477" s="88"/>
      <c r="L477" s="116" t="str">
        <f>IF(Stock[[#This Row],[SỐ LƯỢNG MUA]]&gt;0,Stock[[#This Row],[GIÁ MUA]]*(1+Stock[[#This Row],[% TĂNG KỲ VỌNG_1]]),"")</f>
        <v/>
      </c>
      <c r="M477" s="89"/>
      <c r="N477" s="116" t="str">
        <f>IF(Stock[[#This Row],[SỐ LƯỢNG MUA]]&gt;0,Stock[[#This Row],[GIÁ MUA]]*(1+Stock[[#This Row],[% TĂNG KỲ VỌNG_2]]),"")</f>
        <v/>
      </c>
      <c r="O477" s="89"/>
      <c r="P477" s="116" t="str">
        <f>IF(Stock[[#This Row],[SỐ LƯỢNG MUA]]&gt;0,Stock[[#This Row],[GIÁ MUA]]*(1+Stock[[#This Row],[% GIẢM ĐỂ CẮT LỖ]]),"")</f>
        <v/>
      </c>
      <c r="Q477" s="104"/>
      <c r="R477" s="117" t="str">
        <f>IF(Stock[[#This Row],[CỔ TỨC TIỀN MẶT]]&gt;0,Stock[[#This Row],[CỔ TỨC TIỀN MẶT]]/(Stock[[#This Row],[GIÁ MUA]]*Stock[[#This Row],[SỐ LƯỢNG MUA]]),"")</f>
        <v/>
      </c>
      <c r="S477" s="104"/>
      <c r="T477" s="77"/>
      <c r="U477" s="95"/>
      <c r="V477" s="96"/>
      <c r="W477" s="125" t="str">
        <f>IF(Stock[[#This Row],[SỐ LƯỢNG BÁN]]&gt;0,Stock[[#This Row],[GIÁ BÁN]]*Stock[[#This Row],[SỐ LƯỢNG BÁN]]*$D$11+Stock[[#This Row],[GIÁ BÁN]]*Stock[[#This Row],[SỐ LƯỢNG BÁN]]*$D$12,"")</f>
        <v/>
      </c>
      <c r="X477" s="126">
        <f>Stock[[#This Row],[SỐ LƯỢNG MUA]]+Stock[[#This Row],[CỔ TỨC BẰNG CỔ PHIẾU]]-Stock[[#This Row],[SỐ LƯỢNG BÁN]]</f>
        <v>0</v>
      </c>
      <c r="Y4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7" s="120">
        <f ca="1">IF(Stock[[#This Row],[NGÀY BÁN]]&gt;0,Stock[[#This Row],[NGÀY BÁN]]-Stock[[#This Row],[NGÀY MUA]]+1,IF(Stock[[#This Row],[NGÀY MUA]]=0,0,TODAY()-Stock[[#This Row],[NGÀY MUA]]+1))</f>
        <v>0</v>
      </c>
      <c r="AA477" s="121" t="str">
        <f>IFERROR(Stock[[#This Row],[CỔ TỨC TIỀN MẶT]]+Stock[[#This Row],[LÃI/(LỖ) TỪ BÁN CK
(auto-fill)]],"")</f>
        <v/>
      </c>
      <c r="AB4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7" s="90"/>
      <c r="AE477" s="146" t="str">
        <f>IF(Stock[[#This Row],[TRẠNG THÁI
(auto-fill)]]="NẮM GIỮ",Stock[[#This Row],[GIÁ THỊ TRƯỜNG]]-Stock[[#This Row],[GIÁ MUA]],"")</f>
        <v/>
      </c>
      <c r="AF477" s="151" t="str">
        <f>IFERROR(Stock[[#This Row],[TĂNG/
(GIẢM )]]/Stock[[#This Row],[GIÁ MUA]],"")</f>
        <v/>
      </c>
      <c r="AG477" s="128" t="str">
        <f>IF(Stock[[#This Row],[GIÁ THỊ TRƯỜNG]]&gt;0,Stock[[#This Row],[GIÁ THỊ TRƯỜNG]]*Stock[[#This Row],[SỐ LƯỢNG CÒN LẠI
(auto-fill)]],"")</f>
        <v/>
      </c>
    </row>
    <row r="478" spans="2:33">
      <c r="B478" s="111" t="str">
        <f>IF(AND(Stock[[#This Row],[SỐ LƯỢNG MUA]]&gt;0,Stock[[#This Row],[SỐ LƯỢNG CÒN LẠI
(auto-fill)]]=0),"BÁN",
IF(AND(Stock[[#This Row],[SỐ LƯỢNG MUA]]&gt;0,Stock[[#This Row],[SỐ LƯỢNG CÒN LẠI
(auto-fill)]]&gt;0),"NẮM GIỮ",""))</f>
        <v/>
      </c>
      <c r="C478" s="110">
        <f t="shared" si="7"/>
        <v>465</v>
      </c>
      <c r="D478" s="77"/>
      <c r="E478" s="78"/>
      <c r="F478" s="170"/>
      <c r="G478" s="83"/>
      <c r="H478" s="84"/>
      <c r="I478" s="114" t="str">
        <f>IF(Stock[[#This Row],[SỐ LƯỢNG MUA]]&gt;0,Stock[[#This Row],[GIÁ MUA]]*Stock[[#This Row],[SỐ LƯỢNG MUA]]*$D$11,"")</f>
        <v/>
      </c>
      <c r="J478" s="87"/>
      <c r="K478" s="88"/>
      <c r="L478" s="116" t="str">
        <f>IF(Stock[[#This Row],[SỐ LƯỢNG MUA]]&gt;0,Stock[[#This Row],[GIÁ MUA]]*(1+Stock[[#This Row],[% TĂNG KỲ VỌNG_1]]),"")</f>
        <v/>
      </c>
      <c r="M478" s="89"/>
      <c r="N478" s="116" t="str">
        <f>IF(Stock[[#This Row],[SỐ LƯỢNG MUA]]&gt;0,Stock[[#This Row],[GIÁ MUA]]*(1+Stock[[#This Row],[% TĂNG KỲ VỌNG_2]]),"")</f>
        <v/>
      </c>
      <c r="O478" s="89"/>
      <c r="P478" s="116" t="str">
        <f>IF(Stock[[#This Row],[SỐ LƯỢNG MUA]]&gt;0,Stock[[#This Row],[GIÁ MUA]]*(1+Stock[[#This Row],[% GIẢM ĐỂ CẮT LỖ]]),"")</f>
        <v/>
      </c>
      <c r="Q478" s="104"/>
      <c r="R478" s="117" t="str">
        <f>IF(Stock[[#This Row],[CỔ TỨC TIỀN MẶT]]&gt;0,Stock[[#This Row],[CỔ TỨC TIỀN MẶT]]/(Stock[[#This Row],[GIÁ MUA]]*Stock[[#This Row],[SỐ LƯỢNG MUA]]),"")</f>
        <v/>
      </c>
      <c r="S478" s="104"/>
      <c r="T478" s="77"/>
      <c r="U478" s="95"/>
      <c r="V478" s="96"/>
      <c r="W478" s="125" t="str">
        <f>IF(Stock[[#This Row],[SỐ LƯỢNG BÁN]]&gt;0,Stock[[#This Row],[GIÁ BÁN]]*Stock[[#This Row],[SỐ LƯỢNG BÁN]]*$D$11+Stock[[#This Row],[GIÁ BÁN]]*Stock[[#This Row],[SỐ LƯỢNG BÁN]]*$D$12,"")</f>
        <v/>
      </c>
      <c r="X478" s="126">
        <f>Stock[[#This Row],[SỐ LƯỢNG MUA]]+Stock[[#This Row],[CỔ TỨC BẰNG CỔ PHIẾU]]-Stock[[#This Row],[SỐ LƯỢNG BÁN]]</f>
        <v>0</v>
      </c>
      <c r="Y4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8" s="120">
        <f ca="1">IF(Stock[[#This Row],[NGÀY BÁN]]&gt;0,Stock[[#This Row],[NGÀY BÁN]]-Stock[[#This Row],[NGÀY MUA]]+1,IF(Stock[[#This Row],[NGÀY MUA]]=0,0,TODAY()-Stock[[#This Row],[NGÀY MUA]]+1))</f>
        <v>0</v>
      </c>
      <c r="AA478" s="121" t="str">
        <f>IFERROR(Stock[[#This Row],[CỔ TỨC TIỀN MẶT]]+Stock[[#This Row],[LÃI/(LỖ) TỪ BÁN CK
(auto-fill)]],"")</f>
        <v/>
      </c>
      <c r="AB4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8" s="90"/>
      <c r="AE478" s="146" t="str">
        <f>IF(Stock[[#This Row],[TRẠNG THÁI
(auto-fill)]]="NẮM GIỮ",Stock[[#This Row],[GIÁ THỊ TRƯỜNG]]-Stock[[#This Row],[GIÁ MUA]],"")</f>
        <v/>
      </c>
      <c r="AF478" s="151" t="str">
        <f>IFERROR(Stock[[#This Row],[TĂNG/
(GIẢM )]]/Stock[[#This Row],[GIÁ MUA]],"")</f>
        <v/>
      </c>
      <c r="AG478" s="128" t="str">
        <f>IF(Stock[[#This Row],[GIÁ THỊ TRƯỜNG]]&gt;0,Stock[[#This Row],[GIÁ THỊ TRƯỜNG]]*Stock[[#This Row],[SỐ LƯỢNG CÒN LẠI
(auto-fill)]],"")</f>
        <v/>
      </c>
    </row>
    <row r="479" spans="2:33">
      <c r="B479" s="111" t="str">
        <f>IF(AND(Stock[[#This Row],[SỐ LƯỢNG MUA]]&gt;0,Stock[[#This Row],[SỐ LƯỢNG CÒN LẠI
(auto-fill)]]=0),"BÁN",
IF(AND(Stock[[#This Row],[SỐ LƯỢNG MUA]]&gt;0,Stock[[#This Row],[SỐ LƯỢNG CÒN LẠI
(auto-fill)]]&gt;0),"NẮM GIỮ",""))</f>
        <v/>
      </c>
      <c r="C479" s="110">
        <f t="shared" si="7"/>
        <v>466</v>
      </c>
      <c r="D479" s="77"/>
      <c r="E479" s="78"/>
      <c r="F479" s="170"/>
      <c r="G479" s="83"/>
      <c r="H479" s="84"/>
      <c r="I479" s="114" t="str">
        <f>IF(Stock[[#This Row],[SỐ LƯỢNG MUA]]&gt;0,Stock[[#This Row],[GIÁ MUA]]*Stock[[#This Row],[SỐ LƯỢNG MUA]]*$D$11,"")</f>
        <v/>
      </c>
      <c r="J479" s="87"/>
      <c r="K479" s="88"/>
      <c r="L479" s="116" t="str">
        <f>IF(Stock[[#This Row],[SỐ LƯỢNG MUA]]&gt;0,Stock[[#This Row],[GIÁ MUA]]*(1+Stock[[#This Row],[% TĂNG KỲ VỌNG_1]]),"")</f>
        <v/>
      </c>
      <c r="M479" s="89"/>
      <c r="N479" s="116" t="str">
        <f>IF(Stock[[#This Row],[SỐ LƯỢNG MUA]]&gt;0,Stock[[#This Row],[GIÁ MUA]]*(1+Stock[[#This Row],[% TĂNG KỲ VỌNG_2]]),"")</f>
        <v/>
      </c>
      <c r="O479" s="89"/>
      <c r="P479" s="116" t="str">
        <f>IF(Stock[[#This Row],[SỐ LƯỢNG MUA]]&gt;0,Stock[[#This Row],[GIÁ MUA]]*(1+Stock[[#This Row],[% GIẢM ĐỂ CẮT LỖ]]),"")</f>
        <v/>
      </c>
      <c r="Q479" s="104"/>
      <c r="R479" s="117" t="str">
        <f>IF(Stock[[#This Row],[CỔ TỨC TIỀN MẶT]]&gt;0,Stock[[#This Row],[CỔ TỨC TIỀN MẶT]]/(Stock[[#This Row],[GIÁ MUA]]*Stock[[#This Row],[SỐ LƯỢNG MUA]]),"")</f>
        <v/>
      </c>
      <c r="S479" s="104"/>
      <c r="T479" s="77"/>
      <c r="U479" s="95"/>
      <c r="V479" s="96"/>
      <c r="W479" s="125" t="str">
        <f>IF(Stock[[#This Row],[SỐ LƯỢNG BÁN]]&gt;0,Stock[[#This Row],[GIÁ BÁN]]*Stock[[#This Row],[SỐ LƯỢNG BÁN]]*$D$11+Stock[[#This Row],[GIÁ BÁN]]*Stock[[#This Row],[SỐ LƯỢNG BÁN]]*$D$12,"")</f>
        <v/>
      </c>
      <c r="X479" s="126">
        <f>Stock[[#This Row],[SỐ LƯỢNG MUA]]+Stock[[#This Row],[CỔ TỨC BẰNG CỔ PHIẾU]]-Stock[[#This Row],[SỐ LƯỢNG BÁN]]</f>
        <v>0</v>
      </c>
      <c r="Y4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9" s="120">
        <f ca="1">IF(Stock[[#This Row],[NGÀY BÁN]]&gt;0,Stock[[#This Row],[NGÀY BÁN]]-Stock[[#This Row],[NGÀY MUA]]+1,IF(Stock[[#This Row],[NGÀY MUA]]=0,0,TODAY()-Stock[[#This Row],[NGÀY MUA]]+1))</f>
        <v>0</v>
      </c>
      <c r="AA479" s="121" t="str">
        <f>IFERROR(Stock[[#This Row],[CỔ TỨC TIỀN MẶT]]+Stock[[#This Row],[LÃI/(LỖ) TỪ BÁN CK
(auto-fill)]],"")</f>
        <v/>
      </c>
      <c r="AB4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9" s="90"/>
      <c r="AE479" s="146" t="str">
        <f>IF(Stock[[#This Row],[TRẠNG THÁI
(auto-fill)]]="NẮM GIỮ",Stock[[#This Row],[GIÁ THỊ TRƯỜNG]]-Stock[[#This Row],[GIÁ MUA]],"")</f>
        <v/>
      </c>
      <c r="AF479" s="151" t="str">
        <f>IFERROR(Stock[[#This Row],[TĂNG/
(GIẢM )]]/Stock[[#This Row],[GIÁ MUA]],"")</f>
        <v/>
      </c>
      <c r="AG479" s="128" t="str">
        <f>IF(Stock[[#This Row],[GIÁ THỊ TRƯỜNG]]&gt;0,Stock[[#This Row],[GIÁ THỊ TRƯỜNG]]*Stock[[#This Row],[SỐ LƯỢNG CÒN LẠI
(auto-fill)]],"")</f>
        <v/>
      </c>
    </row>
    <row r="480" spans="2:33">
      <c r="B480" s="111" t="str">
        <f>IF(AND(Stock[[#This Row],[SỐ LƯỢNG MUA]]&gt;0,Stock[[#This Row],[SỐ LƯỢNG CÒN LẠI
(auto-fill)]]=0),"BÁN",
IF(AND(Stock[[#This Row],[SỐ LƯỢNG MUA]]&gt;0,Stock[[#This Row],[SỐ LƯỢNG CÒN LẠI
(auto-fill)]]&gt;0),"NẮM GIỮ",""))</f>
        <v/>
      </c>
      <c r="C480" s="110">
        <f t="shared" si="7"/>
        <v>467</v>
      </c>
      <c r="D480" s="77"/>
      <c r="E480" s="78"/>
      <c r="F480" s="170"/>
      <c r="G480" s="83"/>
      <c r="H480" s="84"/>
      <c r="I480" s="114" t="str">
        <f>IF(Stock[[#This Row],[SỐ LƯỢNG MUA]]&gt;0,Stock[[#This Row],[GIÁ MUA]]*Stock[[#This Row],[SỐ LƯỢNG MUA]]*$D$11,"")</f>
        <v/>
      </c>
      <c r="J480" s="87"/>
      <c r="K480" s="88"/>
      <c r="L480" s="116" t="str">
        <f>IF(Stock[[#This Row],[SỐ LƯỢNG MUA]]&gt;0,Stock[[#This Row],[GIÁ MUA]]*(1+Stock[[#This Row],[% TĂNG KỲ VỌNG_1]]),"")</f>
        <v/>
      </c>
      <c r="M480" s="89"/>
      <c r="N480" s="116" t="str">
        <f>IF(Stock[[#This Row],[SỐ LƯỢNG MUA]]&gt;0,Stock[[#This Row],[GIÁ MUA]]*(1+Stock[[#This Row],[% TĂNG KỲ VỌNG_2]]),"")</f>
        <v/>
      </c>
      <c r="O480" s="89"/>
      <c r="P480" s="116" t="str">
        <f>IF(Stock[[#This Row],[SỐ LƯỢNG MUA]]&gt;0,Stock[[#This Row],[GIÁ MUA]]*(1+Stock[[#This Row],[% GIẢM ĐỂ CẮT LỖ]]),"")</f>
        <v/>
      </c>
      <c r="Q480" s="104"/>
      <c r="R480" s="117" t="str">
        <f>IF(Stock[[#This Row],[CỔ TỨC TIỀN MẶT]]&gt;0,Stock[[#This Row],[CỔ TỨC TIỀN MẶT]]/(Stock[[#This Row],[GIÁ MUA]]*Stock[[#This Row],[SỐ LƯỢNG MUA]]),"")</f>
        <v/>
      </c>
      <c r="S480" s="104"/>
      <c r="T480" s="77"/>
      <c r="U480" s="95"/>
      <c r="V480" s="96"/>
      <c r="W480" s="125" t="str">
        <f>IF(Stock[[#This Row],[SỐ LƯỢNG BÁN]]&gt;0,Stock[[#This Row],[GIÁ BÁN]]*Stock[[#This Row],[SỐ LƯỢNG BÁN]]*$D$11+Stock[[#This Row],[GIÁ BÁN]]*Stock[[#This Row],[SỐ LƯỢNG BÁN]]*$D$12,"")</f>
        <v/>
      </c>
      <c r="X480" s="126">
        <f>Stock[[#This Row],[SỐ LƯỢNG MUA]]+Stock[[#This Row],[CỔ TỨC BẰNG CỔ PHIẾU]]-Stock[[#This Row],[SỐ LƯỢNG BÁN]]</f>
        <v>0</v>
      </c>
      <c r="Y4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0" s="120">
        <f ca="1">IF(Stock[[#This Row],[NGÀY BÁN]]&gt;0,Stock[[#This Row],[NGÀY BÁN]]-Stock[[#This Row],[NGÀY MUA]]+1,IF(Stock[[#This Row],[NGÀY MUA]]=0,0,TODAY()-Stock[[#This Row],[NGÀY MUA]]+1))</f>
        <v>0</v>
      </c>
      <c r="AA480" s="121" t="str">
        <f>IFERROR(Stock[[#This Row],[CỔ TỨC TIỀN MẶT]]+Stock[[#This Row],[LÃI/(LỖ) TỪ BÁN CK
(auto-fill)]],"")</f>
        <v/>
      </c>
      <c r="AB4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0" s="90"/>
      <c r="AE480" s="146" t="str">
        <f>IF(Stock[[#This Row],[TRẠNG THÁI
(auto-fill)]]="NẮM GIỮ",Stock[[#This Row],[GIÁ THỊ TRƯỜNG]]-Stock[[#This Row],[GIÁ MUA]],"")</f>
        <v/>
      </c>
      <c r="AF480" s="151" t="str">
        <f>IFERROR(Stock[[#This Row],[TĂNG/
(GIẢM )]]/Stock[[#This Row],[GIÁ MUA]],"")</f>
        <v/>
      </c>
      <c r="AG480" s="128" t="str">
        <f>IF(Stock[[#This Row],[GIÁ THỊ TRƯỜNG]]&gt;0,Stock[[#This Row],[GIÁ THỊ TRƯỜNG]]*Stock[[#This Row],[SỐ LƯỢNG CÒN LẠI
(auto-fill)]],"")</f>
        <v/>
      </c>
    </row>
    <row r="481" spans="2:33">
      <c r="B481" s="111" t="str">
        <f>IF(AND(Stock[[#This Row],[SỐ LƯỢNG MUA]]&gt;0,Stock[[#This Row],[SỐ LƯỢNG CÒN LẠI
(auto-fill)]]=0),"BÁN",
IF(AND(Stock[[#This Row],[SỐ LƯỢNG MUA]]&gt;0,Stock[[#This Row],[SỐ LƯỢNG CÒN LẠI
(auto-fill)]]&gt;0),"NẮM GIỮ",""))</f>
        <v/>
      </c>
      <c r="C481" s="110">
        <f t="shared" si="7"/>
        <v>468</v>
      </c>
      <c r="D481" s="77"/>
      <c r="E481" s="78"/>
      <c r="F481" s="170"/>
      <c r="G481" s="83"/>
      <c r="H481" s="84"/>
      <c r="I481" s="114" t="str">
        <f>IF(Stock[[#This Row],[SỐ LƯỢNG MUA]]&gt;0,Stock[[#This Row],[GIÁ MUA]]*Stock[[#This Row],[SỐ LƯỢNG MUA]]*$D$11,"")</f>
        <v/>
      </c>
      <c r="J481" s="87"/>
      <c r="K481" s="88"/>
      <c r="L481" s="116" t="str">
        <f>IF(Stock[[#This Row],[SỐ LƯỢNG MUA]]&gt;0,Stock[[#This Row],[GIÁ MUA]]*(1+Stock[[#This Row],[% TĂNG KỲ VỌNG_1]]),"")</f>
        <v/>
      </c>
      <c r="M481" s="89"/>
      <c r="N481" s="116" t="str">
        <f>IF(Stock[[#This Row],[SỐ LƯỢNG MUA]]&gt;0,Stock[[#This Row],[GIÁ MUA]]*(1+Stock[[#This Row],[% TĂNG KỲ VỌNG_2]]),"")</f>
        <v/>
      </c>
      <c r="O481" s="89"/>
      <c r="P481" s="116" t="str">
        <f>IF(Stock[[#This Row],[SỐ LƯỢNG MUA]]&gt;0,Stock[[#This Row],[GIÁ MUA]]*(1+Stock[[#This Row],[% GIẢM ĐỂ CẮT LỖ]]),"")</f>
        <v/>
      </c>
      <c r="Q481" s="104"/>
      <c r="R481" s="117" t="str">
        <f>IF(Stock[[#This Row],[CỔ TỨC TIỀN MẶT]]&gt;0,Stock[[#This Row],[CỔ TỨC TIỀN MẶT]]/(Stock[[#This Row],[GIÁ MUA]]*Stock[[#This Row],[SỐ LƯỢNG MUA]]),"")</f>
        <v/>
      </c>
      <c r="S481" s="104"/>
      <c r="T481" s="77"/>
      <c r="U481" s="95"/>
      <c r="V481" s="96"/>
      <c r="W481" s="125" t="str">
        <f>IF(Stock[[#This Row],[SỐ LƯỢNG BÁN]]&gt;0,Stock[[#This Row],[GIÁ BÁN]]*Stock[[#This Row],[SỐ LƯỢNG BÁN]]*$D$11+Stock[[#This Row],[GIÁ BÁN]]*Stock[[#This Row],[SỐ LƯỢNG BÁN]]*$D$12,"")</f>
        <v/>
      </c>
      <c r="X481" s="126">
        <f>Stock[[#This Row],[SỐ LƯỢNG MUA]]+Stock[[#This Row],[CỔ TỨC BẰNG CỔ PHIẾU]]-Stock[[#This Row],[SỐ LƯỢNG BÁN]]</f>
        <v>0</v>
      </c>
      <c r="Y4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1" s="120">
        <f ca="1">IF(Stock[[#This Row],[NGÀY BÁN]]&gt;0,Stock[[#This Row],[NGÀY BÁN]]-Stock[[#This Row],[NGÀY MUA]]+1,IF(Stock[[#This Row],[NGÀY MUA]]=0,0,TODAY()-Stock[[#This Row],[NGÀY MUA]]+1))</f>
        <v>0</v>
      </c>
      <c r="AA481" s="121" t="str">
        <f>IFERROR(Stock[[#This Row],[CỔ TỨC TIỀN MẶT]]+Stock[[#This Row],[LÃI/(LỖ) TỪ BÁN CK
(auto-fill)]],"")</f>
        <v/>
      </c>
      <c r="AB4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1" s="90"/>
      <c r="AE481" s="146" t="str">
        <f>IF(Stock[[#This Row],[TRẠNG THÁI
(auto-fill)]]="NẮM GIỮ",Stock[[#This Row],[GIÁ THỊ TRƯỜNG]]-Stock[[#This Row],[GIÁ MUA]],"")</f>
        <v/>
      </c>
      <c r="AF481" s="151" t="str">
        <f>IFERROR(Stock[[#This Row],[TĂNG/
(GIẢM )]]/Stock[[#This Row],[GIÁ MUA]],"")</f>
        <v/>
      </c>
      <c r="AG481" s="128" t="str">
        <f>IF(Stock[[#This Row],[GIÁ THỊ TRƯỜNG]]&gt;0,Stock[[#This Row],[GIÁ THỊ TRƯỜNG]]*Stock[[#This Row],[SỐ LƯỢNG CÒN LẠI
(auto-fill)]],"")</f>
        <v/>
      </c>
    </row>
    <row r="482" spans="2:33">
      <c r="B482" s="111" t="str">
        <f>IF(AND(Stock[[#This Row],[SỐ LƯỢNG MUA]]&gt;0,Stock[[#This Row],[SỐ LƯỢNG CÒN LẠI
(auto-fill)]]=0),"BÁN",
IF(AND(Stock[[#This Row],[SỐ LƯỢNG MUA]]&gt;0,Stock[[#This Row],[SỐ LƯỢNG CÒN LẠI
(auto-fill)]]&gt;0),"NẮM GIỮ",""))</f>
        <v/>
      </c>
      <c r="C482" s="110">
        <f t="shared" si="7"/>
        <v>469</v>
      </c>
      <c r="D482" s="77"/>
      <c r="E482" s="78"/>
      <c r="F482" s="170"/>
      <c r="G482" s="83"/>
      <c r="H482" s="84"/>
      <c r="I482" s="114" t="str">
        <f>IF(Stock[[#This Row],[SỐ LƯỢNG MUA]]&gt;0,Stock[[#This Row],[GIÁ MUA]]*Stock[[#This Row],[SỐ LƯỢNG MUA]]*$D$11,"")</f>
        <v/>
      </c>
      <c r="J482" s="87"/>
      <c r="K482" s="88"/>
      <c r="L482" s="116" t="str">
        <f>IF(Stock[[#This Row],[SỐ LƯỢNG MUA]]&gt;0,Stock[[#This Row],[GIÁ MUA]]*(1+Stock[[#This Row],[% TĂNG KỲ VỌNG_1]]),"")</f>
        <v/>
      </c>
      <c r="M482" s="89"/>
      <c r="N482" s="116" t="str">
        <f>IF(Stock[[#This Row],[SỐ LƯỢNG MUA]]&gt;0,Stock[[#This Row],[GIÁ MUA]]*(1+Stock[[#This Row],[% TĂNG KỲ VỌNG_2]]),"")</f>
        <v/>
      </c>
      <c r="O482" s="89"/>
      <c r="P482" s="116" t="str">
        <f>IF(Stock[[#This Row],[SỐ LƯỢNG MUA]]&gt;0,Stock[[#This Row],[GIÁ MUA]]*(1+Stock[[#This Row],[% GIẢM ĐỂ CẮT LỖ]]),"")</f>
        <v/>
      </c>
      <c r="Q482" s="104"/>
      <c r="R482" s="117" t="str">
        <f>IF(Stock[[#This Row],[CỔ TỨC TIỀN MẶT]]&gt;0,Stock[[#This Row],[CỔ TỨC TIỀN MẶT]]/(Stock[[#This Row],[GIÁ MUA]]*Stock[[#This Row],[SỐ LƯỢNG MUA]]),"")</f>
        <v/>
      </c>
      <c r="S482" s="104"/>
      <c r="T482" s="77"/>
      <c r="U482" s="95"/>
      <c r="V482" s="96"/>
      <c r="W482" s="125" t="str">
        <f>IF(Stock[[#This Row],[SỐ LƯỢNG BÁN]]&gt;0,Stock[[#This Row],[GIÁ BÁN]]*Stock[[#This Row],[SỐ LƯỢNG BÁN]]*$D$11+Stock[[#This Row],[GIÁ BÁN]]*Stock[[#This Row],[SỐ LƯỢNG BÁN]]*$D$12,"")</f>
        <v/>
      </c>
      <c r="X482" s="126">
        <f>Stock[[#This Row],[SỐ LƯỢNG MUA]]+Stock[[#This Row],[CỔ TỨC BẰNG CỔ PHIẾU]]-Stock[[#This Row],[SỐ LƯỢNG BÁN]]</f>
        <v>0</v>
      </c>
      <c r="Y4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2" s="120">
        <f ca="1">IF(Stock[[#This Row],[NGÀY BÁN]]&gt;0,Stock[[#This Row],[NGÀY BÁN]]-Stock[[#This Row],[NGÀY MUA]]+1,IF(Stock[[#This Row],[NGÀY MUA]]=0,0,TODAY()-Stock[[#This Row],[NGÀY MUA]]+1))</f>
        <v>0</v>
      </c>
      <c r="AA482" s="121" t="str">
        <f>IFERROR(Stock[[#This Row],[CỔ TỨC TIỀN MẶT]]+Stock[[#This Row],[LÃI/(LỖ) TỪ BÁN CK
(auto-fill)]],"")</f>
        <v/>
      </c>
      <c r="AB4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2" s="90"/>
      <c r="AE482" s="146" t="str">
        <f>IF(Stock[[#This Row],[TRẠNG THÁI
(auto-fill)]]="NẮM GIỮ",Stock[[#This Row],[GIÁ THỊ TRƯỜNG]]-Stock[[#This Row],[GIÁ MUA]],"")</f>
        <v/>
      </c>
      <c r="AF482" s="151" t="str">
        <f>IFERROR(Stock[[#This Row],[TĂNG/
(GIẢM )]]/Stock[[#This Row],[GIÁ MUA]],"")</f>
        <v/>
      </c>
      <c r="AG482" s="128" t="str">
        <f>IF(Stock[[#This Row],[GIÁ THỊ TRƯỜNG]]&gt;0,Stock[[#This Row],[GIÁ THỊ TRƯỜNG]]*Stock[[#This Row],[SỐ LƯỢNG CÒN LẠI
(auto-fill)]],"")</f>
        <v/>
      </c>
    </row>
    <row r="483" spans="2:33">
      <c r="B483" s="111" t="str">
        <f>IF(AND(Stock[[#This Row],[SỐ LƯỢNG MUA]]&gt;0,Stock[[#This Row],[SỐ LƯỢNG CÒN LẠI
(auto-fill)]]=0),"BÁN",
IF(AND(Stock[[#This Row],[SỐ LƯỢNG MUA]]&gt;0,Stock[[#This Row],[SỐ LƯỢNG CÒN LẠI
(auto-fill)]]&gt;0),"NẮM GIỮ",""))</f>
        <v/>
      </c>
      <c r="C483" s="110">
        <f t="shared" si="7"/>
        <v>470</v>
      </c>
      <c r="D483" s="77"/>
      <c r="E483" s="78"/>
      <c r="F483" s="170"/>
      <c r="G483" s="83"/>
      <c r="H483" s="84"/>
      <c r="I483" s="114" t="str">
        <f>IF(Stock[[#This Row],[SỐ LƯỢNG MUA]]&gt;0,Stock[[#This Row],[GIÁ MUA]]*Stock[[#This Row],[SỐ LƯỢNG MUA]]*$D$11,"")</f>
        <v/>
      </c>
      <c r="J483" s="87"/>
      <c r="K483" s="88"/>
      <c r="L483" s="116" t="str">
        <f>IF(Stock[[#This Row],[SỐ LƯỢNG MUA]]&gt;0,Stock[[#This Row],[GIÁ MUA]]*(1+Stock[[#This Row],[% TĂNG KỲ VỌNG_1]]),"")</f>
        <v/>
      </c>
      <c r="M483" s="89"/>
      <c r="N483" s="116" t="str">
        <f>IF(Stock[[#This Row],[SỐ LƯỢNG MUA]]&gt;0,Stock[[#This Row],[GIÁ MUA]]*(1+Stock[[#This Row],[% TĂNG KỲ VỌNG_2]]),"")</f>
        <v/>
      </c>
      <c r="O483" s="89"/>
      <c r="P483" s="116" t="str">
        <f>IF(Stock[[#This Row],[SỐ LƯỢNG MUA]]&gt;0,Stock[[#This Row],[GIÁ MUA]]*(1+Stock[[#This Row],[% GIẢM ĐỂ CẮT LỖ]]),"")</f>
        <v/>
      </c>
      <c r="Q483" s="104"/>
      <c r="R483" s="117" t="str">
        <f>IF(Stock[[#This Row],[CỔ TỨC TIỀN MẶT]]&gt;0,Stock[[#This Row],[CỔ TỨC TIỀN MẶT]]/(Stock[[#This Row],[GIÁ MUA]]*Stock[[#This Row],[SỐ LƯỢNG MUA]]),"")</f>
        <v/>
      </c>
      <c r="S483" s="104"/>
      <c r="T483" s="77"/>
      <c r="U483" s="95"/>
      <c r="V483" s="96"/>
      <c r="W483" s="125" t="str">
        <f>IF(Stock[[#This Row],[SỐ LƯỢNG BÁN]]&gt;0,Stock[[#This Row],[GIÁ BÁN]]*Stock[[#This Row],[SỐ LƯỢNG BÁN]]*$D$11+Stock[[#This Row],[GIÁ BÁN]]*Stock[[#This Row],[SỐ LƯỢNG BÁN]]*$D$12,"")</f>
        <v/>
      </c>
      <c r="X483" s="126">
        <f>Stock[[#This Row],[SỐ LƯỢNG MUA]]+Stock[[#This Row],[CỔ TỨC BẰNG CỔ PHIẾU]]-Stock[[#This Row],[SỐ LƯỢNG BÁN]]</f>
        <v>0</v>
      </c>
      <c r="Y4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3" s="120">
        <f ca="1">IF(Stock[[#This Row],[NGÀY BÁN]]&gt;0,Stock[[#This Row],[NGÀY BÁN]]-Stock[[#This Row],[NGÀY MUA]]+1,IF(Stock[[#This Row],[NGÀY MUA]]=0,0,TODAY()-Stock[[#This Row],[NGÀY MUA]]+1))</f>
        <v>0</v>
      </c>
      <c r="AA483" s="121" t="str">
        <f>IFERROR(Stock[[#This Row],[CỔ TỨC TIỀN MẶT]]+Stock[[#This Row],[LÃI/(LỖ) TỪ BÁN CK
(auto-fill)]],"")</f>
        <v/>
      </c>
      <c r="AB4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3" s="90"/>
      <c r="AE483" s="146" t="str">
        <f>IF(Stock[[#This Row],[TRẠNG THÁI
(auto-fill)]]="NẮM GIỮ",Stock[[#This Row],[GIÁ THỊ TRƯỜNG]]-Stock[[#This Row],[GIÁ MUA]],"")</f>
        <v/>
      </c>
      <c r="AF483" s="151" t="str">
        <f>IFERROR(Stock[[#This Row],[TĂNG/
(GIẢM )]]/Stock[[#This Row],[GIÁ MUA]],"")</f>
        <v/>
      </c>
      <c r="AG483" s="128" t="str">
        <f>IF(Stock[[#This Row],[GIÁ THỊ TRƯỜNG]]&gt;0,Stock[[#This Row],[GIÁ THỊ TRƯỜNG]]*Stock[[#This Row],[SỐ LƯỢNG CÒN LẠI
(auto-fill)]],"")</f>
        <v/>
      </c>
    </row>
    <row r="484" spans="2:33">
      <c r="B484" s="111" t="str">
        <f>IF(AND(Stock[[#This Row],[SỐ LƯỢNG MUA]]&gt;0,Stock[[#This Row],[SỐ LƯỢNG CÒN LẠI
(auto-fill)]]=0),"BÁN",
IF(AND(Stock[[#This Row],[SỐ LƯỢNG MUA]]&gt;0,Stock[[#This Row],[SỐ LƯỢNG CÒN LẠI
(auto-fill)]]&gt;0),"NẮM GIỮ",""))</f>
        <v/>
      </c>
      <c r="C484" s="110">
        <f t="shared" si="7"/>
        <v>471</v>
      </c>
      <c r="D484" s="77"/>
      <c r="E484" s="78"/>
      <c r="F484" s="170"/>
      <c r="G484" s="83"/>
      <c r="H484" s="84"/>
      <c r="I484" s="114" t="str">
        <f>IF(Stock[[#This Row],[SỐ LƯỢNG MUA]]&gt;0,Stock[[#This Row],[GIÁ MUA]]*Stock[[#This Row],[SỐ LƯỢNG MUA]]*$D$11,"")</f>
        <v/>
      </c>
      <c r="J484" s="87"/>
      <c r="K484" s="88"/>
      <c r="L484" s="116" t="str">
        <f>IF(Stock[[#This Row],[SỐ LƯỢNG MUA]]&gt;0,Stock[[#This Row],[GIÁ MUA]]*(1+Stock[[#This Row],[% TĂNG KỲ VỌNG_1]]),"")</f>
        <v/>
      </c>
      <c r="M484" s="89"/>
      <c r="N484" s="116" t="str">
        <f>IF(Stock[[#This Row],[SỐ LƯỢNG MUA]]&gt;0,Stock[[#This Row],[GIÁ MUA]]*(1+Stock[[#This Row],[% TĂNG KỲ VỌNG_2]]),"")</f>
        <v/>
      </c>
      <c r="O484" s="89"/>
      <c r="P484" s="116" t="str">
        <f>IF(Stock[[#This Row],[SỐ LƯỢNG MUA]]&gt;0,Stock[[#This Row],[GIÁ MUA]]*(1+Stock[[#This Row],[% GIẢM ĐỂ CẮT LỖ]]),"")</f>
        <v/>
      </c>
      <c r="Q484" s="104"/>
      <c r="R484" s="117" t="str">
        <f>IF(Stock[[#This Row],[CỔ TỨC TIỀN MẶT]]&gt;0,Stock[[#This Row],[CỔ TỨC TIỀN MẶT]]/(Stock[[#This Row],[GIÁ MUA]]*Stock[[#This Row],[SỐ LƯỢNG MUA]]),"")</f>
        <v/>
      </c>
      <c r="S484" s="104"/>
      <c r="T484" s="77"/>
      <c r="U484" s="95"/>
      <c r="V484" s="96"/>
      <c r="W484" s="125" t="str">
        <f>IF(Stock[[#This Row],[SỐ LƯỢNG BÁN]]&gt;0,Stock[[#This Row],[GIÁ BÁN]]*Stock[[#This Row],[SỐ LƯỢNG BÁN]]*$D$11+Stock[[#This Row],[GIÁ BÁN]]*Stock[[#This Row],[SỐ LƯỢNG BÁN]]*$D$12,"")</f>
        <v/>
      </c>
      <c r="X484" s="126">
        <f>Stock[[#This Row],[SỐ LƯỢNG MUA]]+Stock[[#This Row],[CỔ TỨC BẰNG CỔ PHIẾU]]-Stock[[#This Row],[SỐ LƯỢNG BÁN]]</f>
        <v>0</v>
      </c>
      <c r="Y4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4" s="120">
        <f ca="1">IF(Stock[[#This Row],[NGÀY BÁN]]&gt;0,Stock[[#This Row],[NGÀY BÁN]]-Stock[[#This Row],[NGÀY MUA]]+1,IF(Stock[[#This Row],[NGÀY MUA]]=0,0,TODAY()-Stock[[#This Row],[NGÀY MUA]]+1))</f>
        <v>0</v>
      </c>
      <c r="AA484" s="121" t="str">
        <f>IFERROR(Stock[[#This Row],[CỔ TỨC TIỀN MẶT]]+Stock[[#This Row],[LÃI/(LỖ) TỪ BÁN CK
(auto-fill)]],"")</f>
        <v/>
      </c>
      <c r="AB4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4" s="90"/>
      <c r="AE484" s="146" t="str">
        <f>IF(Stock[[#This Row],[TRẠNG THÁI
(auto-fill)]]="NẮM GIỮ",Stock[[#This Row],[GIÁ THỊ TRƯỜNG]]-Stock[[#This Row],[GIÁ MUA]],"")</f>
        <v/>
      </c>
      <c r="AF484" s="151" t="str">
        <f>IFERROR(Stock[[#This Row],[TĂNG/
(GIẢM )]]/Stock[[#This Row],[GIÁ MUA]],"")</f>
        <v/>
      </c>
      <c r="AG484" s="128" t="str">
        <f>IF(Stock[[#This Row],[GIÁ THỊ TRƯỜNG]]&gt;0,Stock[[#This Row],[GIÁ THỊ TRƯỜNG]]*Stock[[#This Row],[SỐ LƯỢNG CÒN LẠI
(auto-fill)]],"")</f>
        <v/>
      </c>
    </row>
    <row r="485" spans="2:33">
      <c r="B485" s="111" t="str">
        <f>IF(AND(Stock[[#This Row],[SỐ LƯỢNG MUA]]&gt;0,Stock[[#This Row],[SỐ LƯỢNG CÒN LẠI
(auto-fill)]]=0),"BÁN",
IF(AND(Stock[[#This Row],[SỐ LƯỢNG MUA]]&gt;0,Stock[[#This Row],[SỐ LƯỢNG CÒN LẠI
(auto-fill)]]&gt;0),"NẮM GIỮ",""))</f>
        <v/>
      </c>
      <c r="C485" s="110">
        <f t="shared" si="7"/>
        <v>472</v>
      </c>
      <c r="D485" s="77"/>
      <c r="E485" s="78"/>
      <c r="F485" s="170"/>
      <c r="G485" s="83"/>
      <c r="H485" s="84"/>
      <c r="I485" s="114" t="str">
        <f>IF(Stock[[#This Row],[SỐ LƯỢNG MUA]]&gt;0,Stock[[#This Row],[GIÁ MUA]]*Stock[[#This Row],[SỐ LƯỢNG MUA]]*$D$11,"")</f>
        <v/>
      </c>
      <c r="J485" s="87"/>
      <c r="K485" s="88"/>
      <c r="L485" s="116" t="str">
        <f>IF(Stock[[#This Row],[SỐ LƯỢNG MUA]]&gt;0,Stock[[#This Row],[GIÁ MUA]]*(1+Stock[[#This Row],[% TĂNG KỲ VỌNG_1]]),"")</f>
        <v/>
      </c>
      <c r="M485" s="89"/>
      <c r="N485" s="116" t="str">
        <f>IF(Stock[[#This Row],[SỐ LƯỢNG MUA]]&gt;0,Stock[[#This Row],[GIÁ MUA]]*(1+Stock[[#This Row],[% TĂNG KỲ VỌNG_2]]),"")</f>
        <v/>
      </c>
      <c r="O485" s="89"/>
      <c r="P485" s="116" t="str">
        <f>IF(Stock[[#This Row],[SỐ LƯỢNG MUA]]&gt;0,Stock[[#This Row],[GIÁ MUA]]*(1+Stock[[#This Row],[% GIẢM ĐỂ CẮT LỖ]]),"")</f>
        <v/>
      </c>
      <c r="Q485" s="104"/>
      <c r="R485" s="117" t="str">
        <f>IF(Stock[[#This Row],[CỔ TỨC TIỀN MẶT]]&gt;0,Stock[[#This Row],[CỔ TỨC TIỀN MẶT]]/(Stock[[#This Row],[GIÁ MUA]]*Stock[[#This Row],[SỐ LƯỢNG MUA]]),"")</f>
        <v/>
      </c>
      <c r="S485" s="104"/>
      <c r="T485" s="77"/>
      <c r="U485" s="95"/>
      <c r="V485" s="96"/>
      <c r="W485" s="125" t="str">
        <f>IF(Stock[[#This Row],[SỐ LƯỢNG BÁN]]&gt;0,Stock[[#This Row],[GIÁ BÁN]]*Stock[[#This Row],[SỐ LƯỢNG BÁN]]*$D$11+Stock[[#This Row],[GIÁ BÁN]]*Stock[[#This Row],[SỐ LƯỢNG BÁN]]*$D$12,"")</f>
        <v/>
      </c>
      <c r="X485" s="126">
        <f>Stock[[#This Row],[SỐ LƯỢNG MUA]]+Stock[[#This Row],[CỔ TỨC BẰNG CỔ PHIẾU]]-Stock[[#This Row],[SỐ LƯỢNG BÁN]]</f>
        <v>0</v>
      </c>
      <c r="Y4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5" s="120">
        <f ca="1">IF(Stock[[#This Row],[NGÀY BÁN]]&gt;0,Stock[[#This Row],[NGÀY BÁN]]-Stock[[#This Row],[NGÀY MUA]]+1,IF(Stock[[#This Row],[NGÀY MUA]]=0,0,TODAY()-Stock[[#This Row],[NGÀY MUA]]+1))</f>
        <v>0</v>
      </c>
      <c r="AA485" s="121" t="str">
        <f>IFERROR(Stock[[#This Row],[CỔ TỨC TIỀN MẶT]]+Stock[[#This Row],[LÃI/(LỖ) TỪ BÁN CK
(auto-fill)]],"")</f>
        <v/>
      </c>
      <c r="AB4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5" s="90"/>
      <c r="AE485" s="146" t="str">
        <f>IF(Stock[[#This Row],[TRẠNG THÁI
(auto-fill)]]="NẮM GIỮ",Stock[[#This Row],[GIÁ THỊ TRƯỜNG]]-Stock[[#This Row],[GIÁ MUA]],"")</f>
        <v/>
      </c>
      <c r="AF485" s="151" t="str">
        <f>IFERROR(Stock[[#This Row],[TĂNG/
(GIẢM )]]/Stock[[#This Row],[GIÁ MUA]],"")</f>
        <v/>
      </c>
      <c r="AG485" s="128" t="str">
        <f>IF(Stock[[#This Row],[GIÁ THỊ TRƯỜNG]]&gt;0,Stock[[#This Row],[GIÁ THỊ TRƯỜNG]]*Stock[[#This Row],[SỐ LƯỢNG CÒN LẠI
(auto-fill)]],"")</f>
        <v/>
      </c>
    </row>
    <row r="486" spans="2:33">
      <c r="B486" s="111" t="str">
        <f>IF(AND(Stock[[#This Row],[SỐ LƯỢNG MUA]]&gt;0,Stock[[#This Row],[SỐ LƯỢNG CÒN LẠI
(auto-fill)]]=0),"BÁN",
IF(AND(Stock[[#This Row],[SỐ LƯỢNG MUA]]&gt;0,Stock[[#This Row],[SỐ LƯỢNG CÒN LẠI
(auto-fill)]]&gt;0),"NẮM GIỮ",""))</f>
        <v/>
      </c>
      <c r="C486" s="110">
        <f t="shared" si="7"/>
        <v>473</v>
      </c>
      <c r="D486" s="77"/>
      <c r="E486" s="78"/>
      <c r="F486" s="170"/>
      <c r="G486" s="83"/>
      <c r="H486" s="84"/>
      <c r="I486" s="114" t="str">
        <f>IF(Stock[[#This Row],[SỐ LƯỢNG MUA]]&gt;0,Stock[[#This Row],[GIÁ MUA]]*Stock[[#This Row],[SỐ LƯỢNG MUA]]*$D$11,"")</f>
        <v/>
      </c>
      <c r="J486" s="87"/>
      <c r="K486" s="88"/>
      <c r="L486" s="116" t="str">
        <f>IF(Stock[[#This Row],[SỐ LƯỢNG MUA]]&gt;0,Stock[[#This Row],[GIÁ MUA]]*(1+Stock[[#This Row],[% TĂNG KỲ VỌNG_1]]),"")</f>
        <v/>
      </c>
      <c r="M486" s="89"/>
      <c r="N486" s="116" t="str">
        <f>IF(Stock[[#This Row],[SỐ LƯỢNG MUA]]&gt;0,Stock[[#This Row],[GIÁ MUA]]*(1+Stock[[#This Row],[% TĂNG KỲ VỌNG_2]]),"")</f>
        <v/>
      </c>
      <c r="O486" s="89"/>
      <c r="P486" s="116" t="str">
        <f>IF(Stock[[#This Row],[SỐ LƯỢNG MUA]]&gt;0,Stock[[#This Row],[GIÁ MUA]]*(1+Stock[[#This Row],[% GIẢM ĐỂ CẮT LỖ]]),"")</f>
        <v/>
      </c>
      <c r="Q486" s="104"/>
      <c r="R486" s="117" t="str">
        <f>IF(Stock[[#This Row],[CỔ TỨC TIỀN MẶT]]&gt;0,Stock[[#This Row],[CỔ TỨC TIỀN MẶT]]/(Stock[[#This Row],[GIÁ MUA]]*Stock[[#This Row],[SỐ LƯỢNG MUA]]),"")</f>
        <v/>
      </c>
      <c r="S486" s="104"/>
      <c r="T486" s="77"/>
      <c r="U486" s="95"/>
      <c r="V486" s="96"/>
      <c r="W486" s="125" t="str">
        <f>IF(Stock[[#This Row],[SỐ LƯỢNG BÁN]]&gt;0,Stock[[#This Row],[GIÁ BÁN]]*Stock[[#This Row],[SỐ LƯỢNG BÁN]]*$D$11+Stock[[#This Row],[GIÁ BÁN]]*Stock[[#This Row],[SỐ LƯỢNG BÁN]]*$D$12,"")</f>
        <v/>
      </c>
      <c r="X486" s="126">
        <f>Stock[[#This Row],[SỐ LƯỢNG MUA]]+Stock[[#This Row],[CỔ TỨC BẰNG CỔ PHIẾU]]-Stock[[#This Row],[SỐ LƯỢNG BÁN]]</f>
        <v>0</v>
      </c>
      <c r="Y4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6" s="120">
        <f ca="1">IF(Stock[[#This Row],[NGÀY BÁN]]&gt;0,Stock[[#This Row],[NGÀY BÁN]]-Stock[[#This Row],[NGÀY MUA]]+1,IF(Stock[[#This Row],[NGÀY MUA]]=0,0,TODAY()-Stock[[#This Row],[NGÀY MUA]]+1))</f>
        <v>0</v>
      </c>
      <c r="AA486" s="121" t="str">
        <f>IFERROR(Stock[[#This Row],[CỔ TỨC TIỀN MẶT]]+Stock[[#This Row],[LÃI/(LỖ) TỪ BÁN CK
(auto-fill)]],"")</f>
        <v/>
      </c>
      <c r="AB4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6" s="90"/>
      <c r="AE486" s="146" t="str">
        <f>IF(Stock[[#This Row],[TRẠNG THÁI
(auto-fill)]]="NẮM GIỮ",Stock[[#This Row],[GIÁ THỊ TRƯỜNG]]-Stock[[#This Row],[GIÁ MUA]],"")</f>
        <v/>
      </c>
      <c r="AF486" s="151" t="str">
        <f>IFERROR(Stock[[#This Row],[TĂNG/
(GIẢM )]]/Stock[[#This Row],[GIÁ MUA]],"")</f>
        <v/>
      </c>
      <c r="AG486" s="128" t="str">
        <f>IF(Stock[[#This Row],[GIÁ THỊ TRƯỜNG]]&gt;0,Stock[[#This Row],[GIÁ THỊ TRƯỜNG]]*Stock[[#This Row],[SỐ LƯỢNG CÒN LẠI
(auto-fill)]],"")</f>
        <v/>
      </c>
    </row>
    <row r="487" spans="2:33">
      <c r="B487" s="111" t="str">
        <f>IF(AND(Stock[[#This Row],[SỐ LƯỢNG MUA]]&gt;0,Stock[[#This Row],[SỐ LƯỢNG CÒN LẠI
(auto-fill)]]=0),"BÁN",
IF(AND(Stock[[#This Row],[SỐ LƯỢNG MUA]]&gt;0,Stock[[#This Row],[SỐ LƯỢNG CÒN LẠI
(auto-fill)]]&gt;0),"NẮM GIỮ",""))</f>
        <v/>
      </c>
      <c r="C487" s="110">
        <f t="shared" si="7"/>
        <v>474</v>
      </c>
      <c r="D487" s="77"/>
      <c r="E487" s="78"/>
      <c r="F487" s="170"/>
      <c r="G487" s="83"/>
      <c r="H487" s="84"/>
      <c r="I487" s="114" t="str">
        <f>IF(Stock[[#This Row],[SỐ LƯỢNG MUA]]&gt;0,Stock[[#This Row],[GIÁ MUA]]*Stock[[#This Row],[SỐ LƯỢNG MUA]]*$D$11,"")</f>
        <v/>
      </c>
      <c r="J487" s="87"/>
      <c r="K487" s="88"/>
      <c r="L487" s="116" t="str">
        <f>IF(Stock[[#This Row],[SỐ LƯỢNG MUA]]&gt;0,Stock[[#This Row],[GIÁ MUA]]*(1+Stock[[#This Row],[% TĂNG KỲ VỌNG_1]]),"")</f>
        <v/>
      </c>
      <c r="M487" s="89"/>
      <c r="N487" s="116" t="str">
        <f>IF(Stock[[#This Row],[SỐ LƯỢNG MUA]]&gt;0,Stock[[#This Row],[GIÁ MUA]]*(1+Stock[[#This Row],[% TĂNG KỲ VỌNG_2]]),"")</f>
        <v/>
      </c>
      <c r="O487" s="89"/>
      <c r="P487" s="116" t="str">
        <f>IF(Stock[[#This Row],[SỐ LƯỢNG MUA]]&gt;0,Stock[[#This Row],[GIÁ MUA]]*(1+Stock[[#This Row],[% GIẢM ĐỂ CẮT LỖ]]),"")</f>
        <v/>
      </c>
      <c r="Q487" s="104"/>
      <c r="R487" s="117" t="str">
        <f>IF(Stock[[#This Row],[CỔ TỨC TIỀN MẶT]]&gt;0,Stock[[#This Row],[CỔ TỨC TIỀN MẶT]]/(Stock[[#This Row],[GIÁ MUA]]*Stock[[#This Row],[SỐ LƯỢNG MUA]]),"")</f>
        <v/>
      </c>
      <c r="S487" s="104"/>
      <c r="T487" s="77"/>
      <c r="U487" s="95"/>
      <c r="V487" s="96"/>
      <c r="W487" s="125" t="str">
        <f>IF(Stock[[#This Row],[SỐ LƯỢNG BÁN]]&gt;0,Stock[[#This Row],[GIÁ BÁN]]*Stock[[#This Row],[SỐ LƯỢNG BÁN]]*$D$11+Stock[[#This Row],[GIÁ BÁN]]*Stock[[#This Row],[SỐ LƯỢNG BÁN]]*$D$12,"")</f>
        <v/>
      </c>
      <c r="X487" s="126">
        <f>Stock[[#This Row],[SỐ LƯỢNG MUA]]+Stock[[#This Row],[CỔ TỨC BẰNG CỔ PHIẾU]]-Stock[[#This Row],[SỐ LƯỢNG BÁN]]</f>
        <v>0</v>
      </c>
      <c r="Y4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7" s="120">
        <f ca="1">IF(Stock[[#This Row],[NGÀY BÁN]]&gt;0,Stock[[#This Row],[NGÀY BÁN]]-Stock[[#This Row],[NGÀY MUA]]+1,IF(Stock[[#This Row],[NGÀY MUA]]=0,0,TODAY()-Stock[[#This Row],[NGÀY MUA]]+1))</f>
        <v>0</v>
      </c>
      <c r="AA487" s="121" t="str">
        <f>IFERROR(Stock[[#This Row],[CỔ TỨC TIỀN MẶT]]+Stock[[#This Row],[LÃI/(LỖ) TỪ BÁN CK
(auto-fill)]],"")</f>
        <v/>
      </c>
      <c r="AB4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7" s="90"/>
      <c r="AE487" s="146" t="str">
        <f>IF(Stock[[#This Row],[TRẠNG THÁI
(auto-fill)]]="NẮM GIỮ",Stock[[#This Row],[GIÁ THỊ TRƯỜNG]]-Stock[[#This Row],[GIÁ MUA]],"")</f>
        <v/>
      </c>
      <c r="AF487" s="151" t="str">
        <f>IFERROR(Stock[[#This Row],[TĂNG/
(GIẢM )]]/Stock[[#This Row],[GIÁ MUA]],"")</f>
        <v/>
      </c>
      <c r="AG487" s="128" t="str">
        <f>IF(Stock[[#This Row],[GIÁ THỊ TRƯỜNG]]&gt;0,Stock[[#This Row],[GIÁ THỊ TRƯỜNG]]*Stock[[#This Row],[SỐ LƯỢNG CÒN LẠI
(auto-fill)]],"")</f>
        <v/>
      </c>
    </row>
    <row r="488" spans="2:33">
      <c r="B488" s="111" t="str">
        <f>IF(AND(Stock[[#This Row],[SỐ LƯỢNG MUA]]&gt;0,Stock[[#This Row],[SỐ LƯỢNG CÒN LẠI
(auto-fill)]]=0),"BÁN",
IF(AND(Stock[[#This Row],[SỐ LƯỢNG MUA]]&gt;0,Stock[[#This Row],[SỐ LƯỢNG CÒN LẠI
(auto-fill)]]&gt;0),"NẮM GIỮ",""))</f>
        <v/>
      </c>
      <c r="C488" s="110">
        <f t="shared" si="7"/>
        <v>475</v>
      </c>
      <c r="D488" s="77"/>
      <c r="E488" s="78"/>
      <c r="F488" s="170"/>
      <c r="G488" s="83"/>
      <c r="H488" s="84"/>
      <c r="I488" s="114" t="str">
        <f>IF(Stock[[#This Row],[SỐ LƯỢNG MUA]]&gt;0,Stock[[#This Row],[GIÁ MUA]]*Stock[[#This Row],[SỐ LƯỢNG MUA]]*$D$11,"")</f>
        <v/>
      </c>
      <c r="J488" s="87"/>
      <c r="K488" s="88"/>
      <c r="L488" s="116" t="str">
        <f>IF(Stock[[#This Row],[SỐ LƯỢNG MUA]]&gt;0,Stock[[#This Row],[GIÁ MUA]]*(1+Stock[[#This Row],[% TĂNG KỲ VỌNG_1]]),"")</f>
        <v/>
      </c>
      <c r="M488" s="89"/>
      <c r="N488" s="116" t="str">
        <f>IF(Stock[[#This Row],[SỐ LƯỢNG MUA]]&gt;0,Stock[[#This Row],[GIÁ MUA]]*(1+Stock[[#This Row],[% TĂNG KỲ VỌNG_2]]),"")</f>
        <v/>
      </c>
      <c r="O488" s="89"/>
      <c r="P488" s="116" t="str">
        <f>IF(Stock[[#This Row],[SỐ LƯỢNG MUA]]&gt;0,Stock[[#This Row],[GIÁ MUA]]*(1+Stock[[#This Row],[% GIẢM ĐỂ CẮT LỖ]]),"")</f>
        <v/>
      </c>
      <c r="Q488" s="104"/>
      <c r="R488" s="117" t="str">
        <f>IF(Stock[[#This Row],[CỔ TỨC TIỀN MẶT]]&gt;0,Stock[[#This Row],[CỔ TỨC TIỀN MẶT]]/(Stock[[#This Row],[GIÁ MUA]]*Stock[[#This Row],[SỐ LƯỢNG MUA]]),"")</f>
        <v/>
      </c>
      <c r="S488" s="104"/>
      <c r="T488" s="77"/>
      <c r="U488" s="95"/>
      <c r="V488" s="96"/>
      <c r="W488" s="125" t="str">
        <f>IF(Stock[[#This Row],[SỐ LƯỢNG BÁN]]&gt;0,Stock[[#This Row],[GIÁ BÁN]]*Stock[[#This Row],[SỐ LƯỢNG BÁN]]*$D$11+Stock[[#This Row],[GIÁ BÁN]]*Stock[[#This Row],[SỐ LƯỢNG BÁN]]*$D$12,"")</f>
        <v/>
      </c>
      <c r="X488" s="126">
        <f>Stock[[#This Row],[SỐ LƯỢNG MUA]]+Stock[[#This Row],[CỔ TỨC BẰNG CỔ PHIẾU]]-Stock[[#This Row],[SỐ LƯỢNG BÁN]]</f>
        <v>0</v>
      </c>
      <c r="Y4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8" s="120">
        <f ca="1">IF(Stock[[#This Row],[NGÀY BÁN]]&gt;0,Stock[[#This Row],[NGÀY BÁN]]-Stock[[#This Row],[NGÀY MUA]]+1,IF(Stock[[#This Row],[NGÀY MUA]]=0,0,TODAY()-Stock[[#This Row],[NGÀY MUA]]+1))</f>
        <v>0</v>
      </c>
      <c r="AA488" s="121" t="str">
        <f>IFERROR(Stock[[#This Row],[CỔ TỨC TIỀN MẶT]]+Stock[[#This Row],[LÃI/(LỖ) TỪ BÁN CK
(auto-fill)]],"")</f>
        <v/>
      </c>
      <c r="AB4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8" s="90"/>
      <c r="AE488" s="146" t="str">
        <f>IF(Stock[[#This Row],[TRẠNG THÁI
(auto-fill)]]="NẮM GIỮ",Stock[[#This Row],[GIÁ THỊ TRƯỜNG]]-Stock[[#This Row],[GIÁ MUA]],"")</f>
        <v/>
      </c>
      <c r="AF488" s="151" t="str">
        <f>IFERROR(Stock[[#This Row],[TĂNG/
(GIẢM )]]/Stock[[#This Row],[GIÁ MUA]],"")</f>
        <v/>
      </c>
      <c r="AG488" s="128" t="str">
        <f>IF(Stock[[#This Row],[GIÁ THỊ TRƯỜNG]]&gt;0,Stock[[#This Row],[GIÁ THỊ TRƯỜNG]]*Stock[[#This Row],[SỐ LƯỢNG CÒN LẠI
(auto-fill)]],"")</f>
        <v/>
      </c>
    </row>
    <row r="489" spans="2:33">
      <c r="B489" s="111" t="str">
        <f>IF(AND(Stock[[#This Row],[SỐ LƯỢNG MUA]]&gt;0,Stock[[#This Row],[SỐ LƯỢNG CÒN LẠI
(auto-fill)]]=0),"BÁN",
IF(AND(Stock[[#This Row],[SỐ LƯỢNG MUA]]&gt;0,Stock[[#This Row],[SỐ LƯỢNG CÒN LẠI
(auto-fill)]]&gt;0),"NẮM GIỮ",""))</f>
        <v/>
      </c>
      <c r="C489" s="110">
        <f t="shared" si="7"/>
        <v>476</v>
      </c>
      <c r="D489" s="77"/>
      <c r="E489" s="78"/>
      <c r="F489" s="170"/>
      <c r="G489" s="83"/>
      <c r="H489" s="84"/>
      <c r="I489" s="114" t="str">
        <f>IF(Stock[[#This Row],[SỐ LƯỢNG MUA]]&gt;0,Stock[[#This Row],[GIÁ MUA]]*Stock[[#This Row],[SỐ LƯỢNG MUA]]*$D$11,"")</f>
        <v/>
      </c>
      <c r="J489" s="87"/>
      <c r="K489" s="88"/>
      <c r="L489" s="116" t="str">
        <f>IF(Stock[[#This Row],[SỐ LƯỢNG MUA]]&gt;0,Stock[[#This Row],[GIÁ MUA]]*(1+Stock[[#This Row],[% TĂNG KỲ VỌNG_1]]),"")</f>
        <v/>
      </c>
      <c r="M489" s="89"/>
      <c r="N489" s="116" t="str">
        <f>IF(Stock[[#This Row],[SỐ LƯỢNG MUA]]&gt;0,Stock[[#This Row],[GIÁ MUA]]*(1+Stock[[#This Row],[% TĂNG KỲ VỌNG_2]]),"")</f>
        <v/>
      </c>
      <c r="O489" s="89"/>
      <c r="P489" s="116" t="str">
        <f>IF(Stock[[#This Row],[SỐ LƯỢNG MUA]]&gt;0,Stock[[#This Row],[GIÁ MUA]]*(1+Stock[[#This Row],[% GIẢM ĐỂ CẮT LỖ]]),"")</f>
        <v/>
      </c>
      <c r="Q489" s="104"/>
      <c r="R489" s="117" t="str">
        <f>IF(Stock[[#This Row],[CỔ TỨC TIỀN MẶT]]&gt;0,Stock[[#This Row],[CỔ TỨC TIỀN MẶT]]/(Stock[[#This Row],[GIÁ MUA]]*Stock[[#This Row],[SỐ LƯỢNG MUA]]),"")</f>
        <v/>
      </c>
      <c r="S489" s="104"/>
      <c r="T489" s="77"/>
      <c r="U489" s="95"/>
      <c r="V489" s="96"/>
      <c r="W489" s="125" t="str">
        <f>IF(Stock[[#This Row],[SỐ LƯỢNG BÁN]]&gt;0,Stock[[#This Row],[GIÁ BÁN]]*Stock[[#This Row],[SỐ LƯỢNG BÁN]]*$D$11+Stock[[#This Row],[GIÁ BÁN]]*Stock[[#This Row],[SỐ LƯỢNG BÁN]]*$D$12,"")</f>
        <v/>
      </c>
      <c r="X489" s="126">
        <f>Stock[[#This Row],[SỐ LƯỢNG MUA]]+Stock[[#This Row],[CỔ TỨC BẰNG CỔ PHIẾU]]-Stock[[#This Row],[SỐ LƯỢNG BÁN]]</f>
        <v>0</v>
      </c>
      <c r="Y4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9" s="120">
        <f ca="1">IF(Stock[[#This Row],[NGÀY BÁN]]&gt;0,Stock[[#This Row],[NGÀY BÁN]]-Stock[[#This Row],[NGÀY MUA]]+1,IF(Stock[[#This Row],[NGÀY MUA]]=0,0,TODAY()-Stock[[#This Row],[NGÀY MUA]]+1))</f>
        <v>0</v>
      </c>
      <c r="AA489" s="121" t="str">
        <f>IFERROR(Stock[[#This Row],[CỔ TỨC TIỀN MẶT]]+Stock[[#This Row],[LÃI/(LỖ) TỪ BÁN CK
(auto-fill)]],"")</f>
        <v/>
      </c>
      <c r="AB4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9" s="90"/>
      <c r="AE489" s="146" t="str">
        <f>IF(Stock[[#This Row],[TRẠNG THÁI
(auto-fill)]]="NẮM GIỮ",Stock[[#This Row],[GIÁ THỊ TRƯỜNG]]-Stock[[#This Row],[GIÁ MUA]],"")</f>
        <v/>
      </c>
      <c r="AF489" s="151" t="str">
        <f>IFERROR(Stock[[#This Row],[TĂNG/
(GIẢM )]]/Stock[[#This Row],[GIÁ MUA]],"")</f>
        <v/>
      </c>
      <c r="AG489" s="128" t="str">
        <f>IF(Stock[[#This Row],[GIÁ THỊ TRƯỜNG]]&gt;0,Stock[[#This Row],[GIÁ THỊ TRƯỜNG]]*Stock[[#This Row],[SỐ LƯỢNG CÒN LẠI
(auto-fill)]],"")</f>
        <v/>
      </c>
    </row>
    <row r="490" spans="2:33">
      <c r="B490" s="111" t="str">
        <f>IF(AND(Stock[[#This Row],[SỐ LƯỢNG MUA]]&gt;0,Stock[[#This Row],[SỐ LƯỢNG CÒN LẠI
(auto-fill)]]=0),"BÁN",
IF(AND(Stock[[#This Row],[SỐ LƯỢNG MUA]]&gt;0,Stock[[#This Row],[SỐ LƯỢNG CÒN LẠI
(auto-fill)]]&gt;0),"NẮM GIỮ",""))</f>
        <v/>
      </c>
      <c r="C490" s="110">
        <f t="shared" si="7"/>
        <v>477</v>
      </c>
      <c r="D490" s="77"/>
      <c r="E490" s="78"/>
      <c r="F490" s="170"/>
      <c r="G490" s="83"/>
      <c r="H490" s="84"/>
      <c r="I490" s="114" t="str">
        <f>IF(Stock[[#This Row],[SỐ LƯỢNG MUA]]&gt;0,Stock[[#This Row],[GIÁ MUA]]*Stock[[#This Row],[SỐ LƯỢNG MUA]]*$D$11,"")</f>
        <v/>
      </c>
      <c r="J490" s="87"/>
      <c r="K490" s="88"/>
      <c r="L490" s="116" t="str">
        <f>IF(Stock[[#This Row],[SỐ LƯỢNG MUA]]&gt;0,Stock[[#This Row],[GIÁ MUA]]*(1+Stock[[#This Row],[% TĂNG KỲ VỌNG_1]]),"")</f>
        <v/>
      </c>
      <c r="M490" s="89"/>
      <c r="N490" s="116" t="str">
        <f>IF(Stock[[#This Row],[SỐ LƯỢNG MUA]]&gt;0,Stock[[#This Row],[GIÁ MUA]]*(1+Stock[[#This Row],[% TĂNG KỲ VỌNG_2]]),"")</f>
        <v/>
      </c>
      <c r="O490" s="89"/>
      <c r="P490" s="116" t="str">
        <f>IF(Stock[[#This Row],[SỐ LƯỢNG MUA]]&gt;0,Stock[[#This Row],[GIÁ MUA]]*(1+Stock[[#This Row],[% GIẢM ĐỂ CẮT LỖ]]),"")</f>
        <v/>
      </c>
      <c r="Q490" s="104"/>
      <c r="R490" s="117" t="str">
        <f>IF(Stock[[#This Row],[CỔ TỨC TIỀN MẶT]]&gt;0,Stock[[#This Row],[CỔ TỨC TIỀN MẶT]]/(Stock[[#This Row],[GIÁ MUA]]*Stock[[#This Row],[SỐ LƯỢNG MUA]]),"")</f>
        <v/>
      </c>
      <c r="S490" s="104"/>
      <c r="T490" s="77"/>
      <c r="U490" s="95"/>
      <c r="V490" s="96"/>
      <c r="W490" s="125" t="str">
        <f>IF(Stock[[#This Row],[SỐ LƯỢNG BÁN]]&gt;0,Stock[[#This Row],[GIÁ BÁN]]*Stock[[#This Row],[SỐ LƯỢNG BÁN]]*$D$11+Stock[[#This Row],[GIÁ BÁN]]*Stock[[#This Row],[SỐ LƯỢNG BÁN]]*$D$12,"")</f>
        <v/>
      </c>
      <c r="X490" s="126">
        <f>Stock[[#This Row],[SỐ LƯỢNG MUA]]+Stock[[#This Row],[CỔ TỨC BẰNG CỔ PHIẾU]]-Stock[[#This Row],[SỐ LƯỢNG BÁN]]</f>
        <v>0</v>
      </c>
      <c r="Y4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0" s="120">
        <f ca="1">IF(Stock[[#This Row],[NGÀY BÁN]]&gt;0,Stock[[#This Row],[NGÀY BÁN]]-Stock[[#This Row],[NGÀY MUA]]+1,IF(Stock[[#This Row],[NGÀY MUA]]=0,0,TODAY()-Stock[[#This Row],[NGÀY MUA]]+1))</f>
        <v>0</v>
      </c>
      <c r="AA490" s="121" t="str">
        <f>IFERROR(Stock[[#This Row],[CỔ TỨC TIỀN MẶT]]+Stock[[#This Row],[LÃI/(LỖ) TỪ BÁN CK
(auto-fill)]],"")</f>
        <v/>
      </c>
      <c r="AB4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0" s="90"/>
      <c r="AE490" s="146" t="str">
        <f>IF(Stock[[#This Row],[TRẠNG THÁI
(auto-fill)]]="NẮM GIỮ",Stock[[#This Row],[GIÁ THỊ TRƯỜNG]]-Stock[[#This Row],[GIÁ MUA]],"")</f>
        <v/>
      </c>
      <c r="AF490" s="151" t="str">
        <f>IFERROR(Stock[[#This Row],[TĂNG/
(GIẢM )]]/Stock[[#This Row],[GIÁ MUA]],"")</f>
        <v/>
      </c>
      <c r="AG490" s="128" t="str">
        <f>IF(Stock[[#This Row],[GIÁ THỊ TRƯỜNG]]&gt;0,Stock[[#This Row],[GIÁ THỊ TRƯỜNG]]*Stock[[#This Row],[SỐ LƯỢNG CÒN LẠI
(auto-fill)]],"")</f>
        <v/>
      </c>
    </row>
    <row r="491" spans="2:33">
      <c r="B491" s="111" t="str">
        <f>IF(AND(Stock[[#This Row],[SỐ LƯỢNG MUA]]&gt;0,Stock[[#This Row],[SỐ LƯỢNG CÒN LẠI
(auto-fill)]]=0),"BÁN",
IF(AND(Stock[[#This Row],[SỐ LƯỢNG MUA]]&gt;0,Stock[[#This Row],[SỐ LƯỢNG CÒN LẠI
(auto-fill)]]&gt;0),"NẮM GIỮ",""))</f>
        <v/>
      </c>
      <c r="C491" s="110">
        <f t="shared" si="7"/>
        <v>478</v>
      </c>
      <c r="D491" s="77"/>
      <c r="E491" s="78"/>
      <c r="F491" s="170"/>
      <c r="G491" s="83"/>
      <c r="H491" s="84"/>
      <c r="I491" s="114" t="str">
        <f>IF(Stock[[#This Row],[SỐ LƯỢNG MUA]]&gt;0,Stock[[#This Row],[GIÁ MUA]]*Stock[[#This Row],[SỐ LƯỢNG MUA]]*$D$11,"")</f>
        <v/>
      </c>
      <c r="J491" s="87"/>
      <c r="K491" s="88"/>
      <c r="L491" s="116" t="str">
        <f>IF(Stock[[#This Row],[SỐ LƯỢNG MUA]]&gt;0,Stock[[#This Row],[GIÁ MUA]]*(1+Stock[[#This Row],[% TĂNG KỲ VỌNG_1]]),"")</f>
        <v/>
      </c>
      <c r="M491" s="89"/>
      <c r="N491" s="116" t="str">
        <f>IF(Stock[[#This Row],[SỐ LƯỢNG MUA]]&gt;0,Stock[[#This Row],[GIÁ MUA]]*(1+Stock[[#This Row],[% TĂNG KỲ VỌNG_2]]),"")</f>
        <v/>
      </c>
      <c r="O491" s="89"/>
      <c r="P491" s="116" t="str">
        <f>IF(Stock[[#This Row],[SỐ LƯỢNG MUA]]&gt;0,Stock[[#This Row],[GIÁ MUA]]*(1+Stock[[#This Row],[% GIẢM ĐỂ CẮT LỖ]]),"")</f>
        <v/>
      </c>
      <c r="Q491" s="104"/>
      <c r="R491" s="117" t="str">
        <f>IF(Stock[[#This Row],[CỔ TỨC TIỀN MẶT]]&gt;0,Stock[[#This Row],[CỔ TỨC TIỀN MẶT]]/(Stock[[#This Row],[GIÁ MUA]]*Stock[[#This Row],[SỐ LƯỢNG MUA]]),"")</f>
        <v/>
      </c>
      <c r="S491" s="104"/>
      <c r="T491" s="77"/>
      <c r="U491" s="95"/>
      <c r="V491" s="96"/>
      <c r="W491" s="125" t="str">
        <f>IF(Stock[[#This Row],[SỐ LƯỢNG BÁN]]&gt;0,Stock[[#This Row],[GIÁ BÁN]]*Stock[[#This Row],[SỐ LƯỢNG BÁN]]*$D$11+Stock[[#This Row],[GIÁ BÁN]]*Stock[[#This Row],[SỐ LƯỢNG BÁN]]*$D$12,"")</f>
        <v/>
      </c>
      <c r="X491" s="126">
        <f>Stock[[#This Row],[SỐ LƯỢNG MUA]]+Stock[[#This Row],[CỔ TỨC BẰNG CỔ PHIẾU]]-Stock[[#This Row],[SỐ LƯỢNG BÁN]]</f>
        <v>0</v>
      </c>
      <c r="Y4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1" s="120">
        <f ca="1">IF(Stock[[#This Row],[NGÀY BÁN]]&gt;0,Stock[[#This Row],[NGÀY BÁN]]-Stock[[#This Row],[NGÀY MUA]]+1,IF(Stock[[#This Row],[NGÀY MUA]]=0,0,TODAY()-Stock[[#This Row],[NGÀY MUA]]+1))</f>
        <v>0</v>
      </c>
      <c r="AA491" s="121" t="str">
        <f>IFERROR(Stock[[#This Row],[CỔ TỨC TIỀN MẶT]]+Stock[[#This Row],[LÃI/(LỖ) TỪ BÁN CK
(auto-fill)]],"")</f>
        <v/>
      </c>
      <c r="AB4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1" s="90"/>
      <c r="AE491" s="146" t="str">
        <f>IF(Stock[[#This Row],[TRẠNG THÁI
(auto-fill)]]="NẮM GIỮ",Stock[[#This Row],[GIÁ THỊ TRƯỜNG]]-Stock[[#This Row],[GIÁ MUA]],"")</f>
        <v/>
      </c>
      <c r="AF491" s="151" t="str">
        <f>IFERROR(Stock[[#This Row],[TĂNG/
(GIẢM )]]/Stock[[#This Row],[GIÁ MUA]],"")</f>
        <v/>
      </c>
      <c r="AG491" s="128" t="str">
        <f>IF(Stock[[#This Row],[GIÁ THỊ TRƯỜNG]]&gt;0,Stock[[#This Row],[GIÁ THỊ TRƯỜNG]]*Stock[[#This Row],[SỐ LƯỢNG CÒN LẠI
(auto-fill)]],"")</f>
        <v/>
      </c>
    </row>
    <row r="492" spans="2:33">
      <c r="B492" s="111" t="str">
        <f>IF(AND(Stock[[#This Row],[SỐ LƯỢNG MUA]]&gt;0,Stock[[#This Row],[SỐ LƯỢNG CÒN LẠI
(auto-fill)]]=0),"BÁN",
IF(AND(Stock[[#This Row],[SỐ LƯỢNG MUA]]&gt;0,Stock[[#This Row],[SỐ LƯỢNG CÒN LẠI
(auto-fill)]]&gt;0),"NẮM GIỮ",""))</f>
        <v/>
      </c>
      <c r="C492" s="110">
        <f t="shared" si="7"/>
        <v>479</v>
      </c>
      <c r="D492" s="77"/>
      <c r="E492" s="78"/>
      <c r="F492" s="170"/>
      <c r="G492" s="83"/>
      <c r="H492" s="84"/>
      <c r="I492" s="114" t="str">
        <f>IF(Stock[[#This Row],[SỐ LƯỢNG MUA]]&gt;0,Stock[[#This Row],[GIÁ MUA]]*Stock[[#This Row],[SỐ LƯỢNG MUA]]*$D$11,"")</f>
        <v/>
      </c>
      <c r="J492" s="87"/>
      <c r="K492" s="88"/>
      <c r="L492" s="116" t="str">
        <f>IF(Stock[[#This Row],[SỐ LƯỢNG MUA]]&gt;0,Stock[[#This Row],[GIÁ MUA]]*(1+Stock[[#This Row],[% TĂNG KỲ VỌNG_1]]),"")</f>
        <v/>
      </c>
      <c r="M492" s="89"/>
      <c r="N492" s="116" t="str">
        <f>IF(Stock[[#This Row],[SỐ LƯỢNG MUA]]&gt;0,Stock[[#This Row],[GIÁ MUA]]*(1+Stock[[#This Row],[% TĂNG KỲ VỌNG_2]]),"")</f>
        <v/>
      </c>
      <c r="O492" s="89"/>
      <c r="P492" s="116" t="str">
        <f>IF(Stock[[#This Row],[SỐ LƯỢNG MUA]]&gt;0,Stock[[#This Row],[GIÁ MUA]]*(1+Stock[[#This Row],[% GIẢM ĐỂ CẮT LỖ]]),"")</f>
        <v/>
      </c>
      <c r="Q492" s="104"/>
      <c r="R492" s="117" t="str">
        <f>IF(Stock[[#This Row],[CỔ TỨC TIỀN MẶT]]&gt;0,Stock[[#This Row],[CỔ TỨC TIỀN MẶT]]/(Stock[[#This Row],[GIÁ MUA]]*Stock[[#This Row],[SỐ LƯỢNG MUA]]),"")</f>
        <v/>
      </c>
      <c r="S492" s="104"/>
      <c r="T492" s="77"/>
      <c r="U492" s="95"/>
      <c r="V492" s="96"/>
      <c r="W492" s="125" t="str">
        <f>IF(Stock[[#This Row],[SỐ LƯỢNG BÁN]]&gt;0,Stock[[#This Row],[GIÁ BÁN]]*Stock[[#This Row],[SỐ LƯỢNG BÁN]]*$D$11+Stock[[#This Row],[GIÁ BÁN]]*Stock[[#This Row],[SỐ LƯỢNG BÁN]]*$D$12,"")</f>
        <v/>
      </c>
      <c r="X492" s="126">
        <f>Stock[[#This Row],[SỐ LƯỢNG MUA]]+Stock[[#This Row],[CỔ TỨC BẰNG CỔ PHIẾU]]-Stock[[#This Row],[SỐ LƯỢNG BÁN]]</f>
        <v>0</v>
      </c>
      <c r="Y4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2" s="120">
        <f ca="1">IF(Stock[[#This Row],[NGÀY BÁN]]&gt;0,Stock[[#This Row],[NGÀY BÁN]]-Stock[[#This Row],[NGÀY MUA]]+1,IF(Stock[[#This Row],[NGÀY MUA]]=0,0,TODAY()-Stock[[#This Row],[NGÀY MUA]]+1))</f>
        <v>0</v>
      </c>
      <c r="AA492" s="121" t="str">
        <f>IFERROR(Stock[[#This Row],[CỔ TỨC TIỀN MẶT]]+Stock[[#This Row],[LÃI/(LỖ) TỪ BÁN CK
(auto-fill)]],"")</f>
        <v/>
      </c>
      <c r="AB4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2" s="90"/>
      <c r="AE492" s="146" t="str">
        <f>IF(Stock[[#This Row],[TRẠNG THÁI
(auto-fill)]]="NẮM GIỮ",Stock[[#This Row],[GIÁ THỊ TRƯỜNG]]-Stock[[#This Row],[GIÁ MUA]],"")</f>
        <v/>
      </c>
      <c r="AF492" s="151" t="str">
        <f>IFERROR(Stock[[#This Row],[TĂNG/
(GIẢM )]]/Stock[[#This Row],[GIÁ MUA]],"")</f>
        <v/>
      </c>
      <c r="AG492" s="128" t="str">
        <f>IF(Stock[[#This Row],[GIÁ THỊ TRƯỜNG]]&gt;0,Stock[[#This Row],[GIÁ THỊ TRƯỜNG]]*Stock[[#This Row],[SỐ LƯỢNG CÒN LẠI
(auto-fill)]],"")</f>
        <v/>
      </c>
    </row>
    <row r="493" spans="2:33">
      <c r="B493" s="111" t="str">
        <f>IF(AND(Stock[[#This Row],[SỐ LƯỢNG MUA]]&gt;0,Stock[[#This Row],[SỐ LƯỢNG CÒN LẠI
(auto-fill)]]=0),"BÁN",
IF(AND(Stock[[#This Row],[SỐ LƯỢNG MUA]]&gt;0,Stock[[#This Row],[SỐ LƯỢNG CÒN LẠI
(auto-fill)]]&gt;0),"NẮM GIỮ",""))</f>
        <v/>
      </c>
      <c r="C493" s="110">
        <f t="shared" si="7"/>
        <v>480</v>
      </c>
      <c r="D493" s="77"/>
      <c r="E493" s="78"/>
      <c r="F493" s="170"/>
      <c r="G493" s="83"/>
      <c r="H493" s="84"/>
      <c r="I493" s="114" t="str">
        <f>IF(Stock[[#This Row],[SỐ LƯỢNG MUA]]&gt;0,Stock[[#This Row],[GIÁ MUA]]*Stock[[#This Row],[SỐ LƯỢNG MUA]]*$D$11,"")</f>
        <v/>
      </c>
      <c r="J493" s="87"/>
      <c r="K493" s="88"/>
      <c r="L493" s="116" t="str">
        <f>IF(Stock[[#This Row],[SỐ LƯỢNG MUA]]&gt;0,Stock[[#This Row],[GIÁ MUA]]*(1+Stock[[#This Row],[% TĂNG KỲ VỌNG_1]]),"")</f>
        <v/>
      </c>
      <c r="M493" s="89"/>
      <c r="N493" s="116" t="str">
        <f>IF(Stock[[#This Row],[SỐ LƯỢNG MUA]]&gt;0,Stock[[#This Row],[GIÁ MUA]]*(1+Stock[[#This Row],[% TĂNG KỲ VỌNG_2]]),"")</f>
        <v/>
      </c>
      <c r="O493" s="89"/>
      <c r="P493" s="116" t="str">
        <f>IF(Stock[[#This Row],[SỐ LƯỢNG MUA]]&gt;0,Stock[[#This Row],[GIÁ MUA]]*(1+Stock[[#This Row],[% GIẢM ĐỂ CẮT LỖ]]),"")</f>
        <v/>
      </c>
      <c r="Q493" s="104"/>
      <c r="R493" s="117" t="str">
        <f>IF(Stock[[#This Row],[CỔ TỨC TIỀN MẶT]]&gt;0,Stock[[#This Row],[CỔ TỨC TIỀN MẶT]]/(Stock[[#This Row],[GIÁ MUA]]*Stock[[#This Row],[SỐ LƯỢNG MUA]]),"")</f>
        <v/>
      </c>
      <c r="S493" s="104"/>
      <c r="T493" s="77"/>
      <c r="U493" s="95"/>
      <c r="V493" s="96"/>
      <c r="W493" s="125" t="str">
        <f>IF(Stock[[#This Row],[SỐ LƯỢNG BÁN]]&gt;0,Stock[[#This Row],[GIÁ BÁN]]*Stock[[#This Row],[SỐ LƯỢNG BÁN]]*$D$11+Stock[[#This Row],[GIÁ BÁN]]*Stock[[#This Row],[SỐ LƯỢNG BÁN]]*$D$12,"")</f>
        <v/>
      </c>
      <c r="X493" s="126">
        <f>Stock[[#This Row],[SỐ LƯỢNG MUA]]+Stock[[#This Row],[CỔ TỨC BẰNG CỔ PHIẾU]]-Stock[[#This Row],[SỐ LƯỢNG BÁN]]</f>
        <v>0</v>
      </c>
      <c r="Y4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3" s="120">
        <f ca="1">IF(Stock[[#This Row],[NGÀY BÁN]]&gt;0,Stock[[#This Row],[NGÀY BÁN]]-Stock[[#This Row],[NGÀY MUA]]+1,IF(Stock[[#This Row],[NGÀY MUA]]=0,0,TODAY()-Stock[[#This Row],[NGÀY MUA]]+1))</f>
        <v>0</v>
      </c>
      <c r="AA493" s="121" t="str">
        <f>IFERROR(Stock[[#This Row],[CỔ TỨC TIỀN MẶT]]+Stock[[#This Row],[LÃI/(LỖ) TỪ BÁN CK
(auto-fill)]],"")</f>
        <v/>
      </c>
      <c r="AB4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3" s="90"/>
      <c r="AE493" s="146" t="str">
        <f>IF(Stock[[#This Row],[TRẠNG THÁI
(auto-fill)]]="NẮM GIỮ",Stock[[#This Row],[GIÁ THỊ TRƯỜNG]]-Stock[[#This Row],[GIÁ MUA]],"")</f>
        <v/>
      </c>
      <c r="AF493" s="151" t="str">
        <f>IFERROR(Stock[[#This Row],[TĂNG/
(GIẢM )]]/Stock[[#This Row],[GIÁ MUA]],"")</f>
        <v/>
      </c>
      <c r="AG493" s="128" t="str">
        <f>IF(Stock[[#This Row],[GIÁ THỊ TRƯỜNG]]&gt;0,Stock[[#This Row],[GIÁ THỊ TRƯỜNG]]*Stock[[#This Row],[SỐ LƯỢNG CÒN LẠI
(auto-fill)]],"")</f>
        <v/>
      </c>
    </row>
    <row r="494" spans="2:33">
      <c r="B494" s="111" t="str">
        <f>IF(AND(Stock[[#This Row],[SỐ LƯỢNG MUA]]&gt;0,Stock[[#This Row],[SỐ LƯỢNG CÒN LẠI
(auto-fill)]]=0),"BÁN",
IF(AND(Stock[[#This Row],[SỐ LƯỢNG MUA]]&gt;0,Stock[[#This Row],[SỐ LƯỢNG CÒN LẠI
(auto-fill)]]&gt;0),"NẮM GIỮ",""))</f>
        <v/>
      </c>
      <c r="C494" s="110">
        <f t="shared" si="7"/>
        <v>481</v>
      </c>
      <c r="D494" s="77"/>
      <c r="E494" s="78"/>
      <c r="F494" s="170"/>
      <c r="G494" s="83"/>
      <c r="H494" s="84"/>
      <c r="I494" s="114" t="str">
        <f>IF(Stock[[#This Row],[SỐ LƯỢNG MUA]]&gt;0,Stock[[#This Row],[GIÁ MUA]]*Stock[[#This Row],[SỐ LƯỢNG MUA]]*$D$11,"")</f>
        <v/>
      </c>
      <c r="J494" s="87"/>
      <c r="K494" s="88"/>
      <c r="L494" s="116" t="str">
        <f>IF(Stock[[#This Row],[SỐ LƯỢNG MUA]]&gt;0,Stock[[#This Row],[GIÁ MUA]]*(1+Stock[[#This Row],[% TĂNG KỲ VỌNG_1]]),"")</f>
        <v/>
      </c>
      <c r="M494" s="89"/>
      <c r="N494" s="116" t="str">
        <f>IF(Stock[[#This Row],[SỐ LƯỢNG MUA]]&gt;0,Stock[[#This Row],[GIÁ MUA]]*(1+Stock[[#This Row],[% TĂNG KỲ VỌNG_2]]),"")</f>
        <v/>
      </c>
      <c r="O494" s="89"/>
      <c r="P494" s="116" t="str">
        <f>IF(Stock[[#This Row],[SỐ LƯỢNG MUA]]&gt;0,Stock[[#This Row],[GIÁ MUA]]*(1+Stock[[#This Row],[% GIẢM ĐỂ CẮT LỖ]]),"")</f>
        <v/>
      </c>
      <c r="Q494" s="104"/>
      <c r="R494" s="117" t="str">
        <f>IF(Stock[[#This Row],[CỔ TỨC TIỀN MẶT]]&gt;0,Stock[[#This Row],[CỔ TỨC TIỀN MẶT]]/(Stock[[#This Row],[GIÁ MUA]]*Stock[[#This Row],[SỐ LƯỢNG MUA]]),"")</f>
        <v/>
      </c>
      <c r="S494" s="104"/>
      <c r="T494" s="77"/>
      <c r="U494" s="95"/>
      <c r="V494" s="96"/>
      <c r="W494" s="125" t="str">
        <f>IF(Stock[[#This Row],[SỐ LƯỢNG BÁN]]&gt;0,Stock[[#This Row],[GIÁ BÁN]]*Stock[[#This Row],[SỐ LƯỢNG BÁN]]*$D$11+Stock[[#This Row],[GIÁ BÁN]]*Stock[[#This Row],[SỐ LƯỢNG BÁN]]*$D$12,"")</f>
        <v/>
      </c>
      <c r="X494" s="126">
        <f>Stock[[#This Row],[SỐ LƯỢNG MUA]]+Stock[[#This Row],[CỔ TỨC BẰNG CỔ PHIẾU]]-Stock[[#This Row],[SỐ LƯỢNG BÁN]]</f>
        <v>0</v>
      </c>
      <c r="Y4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4" s="120">
        <f ca="1">IF(Stock[[#This Row],[NGÀY BÁN]]&gt;0,Stock[[#This Row],[NGÀY BÁN]]-Stock[[#This Row],[NGÀY MUA]]+1,IF(Stock[[#This Row],[NGÀY MUA]]=0,0,TODAY()-Stock[[#This Row],[NGÀY MUA]]+1))</f>
        <v>0</v>
      </c>
      <c r="AA494" s="121" t="str">
        <f>IFERROR(Stock[[#This Row],[CỔ TỨC TIỀN MẶT]]+Stock[[#This Row],[LÃI/(LỖ) TỪ BÁN CK
(auto-fill)]],"")</f>
        <v/>
      </c>
      <c r="AB4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4" s="90"/>
      <c r="AE494" s="146" t="str">
        <f>IF(Stock[[#This Row],[TRẠNG THÁI
(auto-fill)]]="NẮM GIỮ",Stock[[#This Row],[GIÁ THỊ TRƯỜNG]]-Stock[[#This Row],[GIÁ MUA]],"")</f>
        <v/>
      </c>
      <c r="AF494" s="151" t="str">
        <f>IFERROR(Stock[[#This Row],[TĂNG/
(GIẢM )]]/Stock[[#This Row],[GIÁ MUA]],"")</f>
        <v/>
      </c>
      <c r="AG494" s="128" t="str">
        <f>IF(Stock[[#This Row],[GIÁ THỊ TRƯỜNG]]&gt;0,Stock[[#This Row],[GIÁ THỊ TRƯỜNG]]*Stock[[#This Row],[SỐ LƯỢNG CÒN LẠI
(auto-fill)]],"")</f>
        <v/>
      </c>
    </row>
    <row r="495" spans="2:33">
      <c r="B495" s="111" t="str">
        <f>IF(AND(Stock[[#This Row],[SỐ LƯỢNG MUA]]&gt;0,Stock[[#This Row],[SỐ LƯỢNG CÒN LẠI
(auto-fill)]]=0),"BÁN",
IF(AND(Stock[[#This Row],[SỐ LƯỢNG MUA]]&gt;0,Stock[[#This Row],[SỐ LƯỢNG CÒN LẠI
(auto-fill)]]&gt;0),"NẮM GIỮ",""))</f>
        <v/>
      </c>
      <c r="C495" s="110">
        <f t="shared" si="7"/>
        <v>482</v>
      </c>
      <c r="D495" s="77"/>
      <c r="E495" s="78"/>
      <c r="F495" s="170"/>
      <c r="G495" s="83"/>
      <c r="H495" s="84"/>
      <c r="I495" s="114" t="str">
        <f>IF(Stock[[#This Row],[SỐ LƯỢNG MUA]]&gt;0,Stock[[#This Row],[GIÁ MUA]]*Stock[[#This Row],[SỐ LƯỢNG MUA]]*$D$11,"")</f>
        <v/>
      </c>
      <c r="J495" s="87"/>
      <c r="K495" s="88"/>
      <c r="L495" s="116" t="str">
        <f>IF(Stock[[#This Row],[SỐ LƯỢNG MUA]]&gt;0,Stock[[#This Row],[GIÁ MUA]]*(1+Stock[[#This Row],[% TĂNG KỲ VỌNG_1]]),"")</f>
        <v/>
      </c>
      <c r="M495" s="89"/>
      <c r="N495" s="116" t="str">
        <f>IF(Stock[[#This Row],[SỐ LƯỢNG MUA]]&gt;0,Stock[[#This Row],[GIÁ MUA]]*(1+Stock[[#This Row],[% TĂNG KỲ VỌNG_2]]),"")</f>
        <v/>
      </c>
      <c r="O495" s="89"/>
      <c r="P495" s="116" t="str">
        <f>IF(Stock[[#This Row],[SỐ LƯỢNG MUA]]&gt;0,Stock[[#This Row],[GIÁ MUA]]*(1+Stock[[#This Row],[% GIẢM ĐỂ CẮT LỖ]]),"")</f>
        <v/>
      </c>
      <c r="Q495" s="104"/>
      <c r="R495" s="117" t="str">
        <f>IF(Stock[[#This Row],[CỔ TỨC TIỀN MẶT]]&gt;0,Stock[[#This Row],[CỔ TỨC TIỀN MẶT]]/(Stock[[#This Row],[GIÁ MUA]]*Stock[[#This Row],[SỐ LƯỢNG MUA]]),"")</f>
        <v/>
      </c>
      <c r="S495" s="104"/>
      <c r="T495" s="77"/>
      <c r="U495" s="95"/>
      <c r="V495" s="96"/>
      <c r="W495" s="125" t="str">
        <f>IF(Stock[[#This Row],[SỐ LƯỢNG BÁN]]&gt;0,Stock[[#This Row],[GIÁ BÁN]]*Stock[[#This Row],[SỐ LƯỢNG BÁN]]*$D$11+Stock[[#This Row],[GIÁ BÁN]]*Stock[[#This Row],[SỐ LƯỢNG BÁN]]*$D$12,"")</f>
        <v/>
      </c>
      <c r="X495" s="126">
        <f>Stock[[#This Row],[SỐ LƯỢNG MUA]]+Stock[[#This Row],[CỔ TỨC BẰNG CỔ PHIẾU]]-Stock[[#This Row],[SỐ LƯỢNG BÁN]]</f>
        <v>0</v>
      </c>
      <c r="Y4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5" s="120">
        <f ca="1">IF(Stock[[#This Row],[NGÀY BÁN]]&gt;0,Stock[[#This Row],[NGÀY BÁN]]-Stock[[#This Row],[NGÀY MUA]]+1,IF(Stock[[#This Row],[NGÀY MUA]]=0,0,TODAY()-Stock[[#This Row],[NGÀY MUA]]+1))</f>
        <v>0</v>
      </c>
      <c r="AA495" s="121" t="str">
        <f>IFERROR(Stock[[#This Row],[CỔ TỨC TIỀN MẶT]]+Stock[[#This Row],[LÃI/(LỖ) TỪ BÁN CK
(auto-fill)]],"")</f>
        <v/>
      </c>
      <c r="AB4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5" s="90"/>
      <c r="AE495" s="146" t="str">
        <f>IF(Stock[[#This Row],[TRẠNG THÁI
(auto-fill)]]="NẮM GIỮ",Stock[[#This Row],[GIÁ THỊ TRƯỜNG]]-Stock[[#This Row],[GIÁ MUA]],"")</f>
        <v/>
      </c>
      <c r="AF495" s="151" t="str">
        <f>IFERROR(Stock[[#This Row],[TĂNG/
(GIẢM )]]/Stock[[#This Row],[GIÁ MUA]],"")</f>
        <v/>
      </c>
      <c r="AG495" s="128" t="str">
        <f>IF(Stock[[#This Row],[GIÁ THỊ TRƯỜNG]]&gt;0,Stock[[#This Row],[GIÁ THỊ TRƯỜNG]]*Stock[[#This Row],[SỐ LƯỢNG CÒN LẠI
(auto-fill)]],"")</f>
        <v/>
      </c>
    </row>
    <row r="496" spans="2:33">
      <c r="B496" s="111" t="str">
        <f>IF(AND(Stock[[#This Row],[SỐ LƯỢNG MUA]]&gt;0,Stock[[#This Row],[SỐ LƯỢNG CÒN LẠI
(auto-fill)]]=0),"BÁN",
IF(AND(Stock[[#This Row],[SỐ LƯỢNG MUA]]&gt;0,Stock[[#This Row],[SỐ LƯỢNG CÒN LẠI
(auto-fill)]]&gt;0),"NẮM GIỮ",""))</f>
        <v/>
      </c>
      <c r="C496" s="110">
        <f t="shared" si="7"/>
        <v>483</v>
      </c>
      <c r="D496" s="77"/>
      <c r="E496" s="78"/>
      <c r="F496" s="170"/>
      <c r="G496" s="83"/>
      <c r="H496" s="84"/>
      <c r="I496" s="114" t="str">
        <f>IF(Stock[[#This Row],[SỐ LƯỢNG MUA]]&gt;0,Stock[[#This Row],[GIÁ MUA]]*Stock[[#This Row],[SỐ LƯỢNG MUA]]*$D$11,"")</f>
        <v/>
      </c>
      <c r="J496" s="87"/>
      <c r="K496" s="88"/>
      <c r="L496" s="116" t="str">
        <f>IF(Stock[[#This Row],[SỐ LƯỢNG MUA]]&gt;0,Stock[[#This Row],[GIÁ MUA]]*(1+Stock[[#This Row],[% TĂNG KỲ VỌNG_1]]),"")</f>
        <v/>
      </c>
      <c r="M496" s="89"/>
      <c r="N496" s="116" t="str">
        <f>IF(Stock[[#This Row],[SỐ LƯỢNG MUA]]&gt;0,Stock[[#This Row],[GIÁ MUA]]*(1+Stock[[#This Row],[% TĂNG KỲ VỌNG_2]]),"")</f>
        <v/>
      </c>
      <c r="O496" s="89"/>
      <c r="P496" s="116" t="str">
        <f>IF(Stock[[#This Row],[SỐ LƯỢNG MUA]]&gt;0,Stock[[#This Row],[GIÁ MUA]]*(1+Stock[[#This Row],[% GIẢM ĐỂ CẮT LỖ]]),"")</f>
        <v/>
      </c>
      <c r="Q496" s="104"/>
      <c r="R496" s="117" t="str">
        <f>IF(Stock[[#This Row],[CỔ TỨC TIỀN MẶT]]&gt;0,Stock[[#This Row],[CỔ TỨC TIỀN MẶT]]/(Stock[[#This Row],[GIÁ MUA]]*Stock[[#This Row],[SỐ LƯỢNG MUA]]),"")</f>
        <v/>
      </c>
      <c r="S496" s="104"/>
      <c r="T496" s="77"/>
      <c r="U496" s="95"/>
      <c r="V496" s="96"/>
      <c r="W496" s="125" t="str">
        <f>IF(Stock[[#This Row],[SỐ LƯỢNG BÁN]]&gt;0,Stock[[#This Row],[GIÁ BÁN]]*Stock[[#This Row],[SỐ LƯỢNG BÁN]]*$D$11+Stock[[#This Row],[GIÁ BÁN]]*Stock[[#This Row],[SỐ LƯỢNG BÁN]]*$D$12,"")</f>
        <v/>
      </c>
      <c r="X496" s="126">
        <f>Stock[[#This Row],[SỐ LƯỢNG MUA]]+Stock[[#This Row],[CỔ TỨC BẰNG CỔ PHIẾU]]-Stock[[#This Row],[SỐ LƯỢNG BÁN]]</f>
        <v>0</v>
      </c>
      <c r="Y4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6" s="120">
        <f ca="1">IF(Stock[[#This Row],[NGÀY BÁN]]&gt;0,Stock[[#This Row],[NGÀY BÁN]]-Stock[[#This Row],[NGÀY MUA]]+1,IF(Stock[[#This Row],[NGÀY MUA]]=0,0,TODAY()-Stock[[#This Row],[NGÀY MUA]]+1))</f>
        <v>0</v>
      </c>
      <c r="AA496" s="121" t="str">
        <f>IFERROR(Stock[[#This Row],[CỔ TỨC TIỀN MẶT]]+Stock[[#This Row],[LÃI/(LỖ) TỪ BÁN CK
(auto-fill)]],"")</f>
        <v/>
      </c>
      <c r="AB4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6" s="90"/>
      <c r="AE496" s="146" t="str">
        <f>IF(Stock[[#This Row],[TRẠNG THÁI
(auto-fill)]]="NẮM GIỮ",Stock[[#This Row],[GIÁ THỊ TRƯỜNG]]-Stock[[#This Row],[GIÁ MUA]],"")</f>
        <v/>
      </c>
      <c r="AF496" s="151" t="str">
        <f>IFERROR(Stock[[#This Row],[TĂNG/
(GIẢM )]]/Stock[[#This Row],[GIÁ MUA]],"")</f>
        <v/>
      </c>
      <c r="AG496" s="128" t="str">
        <f>IF(Stock[[#This Row],[GIÁ THỊ TRƯỜNG]]&gt;0,Stock[[#This Row],[GIÁ THỊ TRƯỜNG]]*Stock[[#This Row],[SỐ LƯỢNG CÒN LẠI
(auto-fill)]],"")</f>
        <v/>
      </c>
    </row>
    <row r="497" spans="2:33">
      <c r="B497" s="111" t="str">
        <f>IF(AND(Stock[[#This Row],[SỐ LƯỢNG MUA]]&gt;0,Stock[[#This Row],[SỐ LƯỢNG CÒN LẠI
(auto-fill)]]=0),"BÁN",
IF(AND(Stock[[#This Row],[SỐ LƯỢNG MUA]]&gt;0,Stock[[#This Row],[SỐ LƯỢNG CÒN LẠI
(auto-fill)]]&gt;0),"NẮM GIỮ",""))</f>
        <v/>
      </c>
      <c r="C497" s="110">
        <f t="shared" si="7"/>
        <v>484</v>
      </c>
      <c r="D497" s="77"/>
      <c r="E497" s="78"/>
      <c r="F497" s="170"/>
      <c r="G497" s="83"/>
      <c r="H497" s="84"/>
      <c r="I497" s="114" t="str">
        <f>IF(Stock[[#This Row],[SỐ LƯỢNG MUA]]&gt;0,Stock[[#This Row],[GIÁ MUA]]*Stock[[#This Row],[SỐ LƯỢNG MUA]]*$D$11,"")</f>
        <v/>
      </c>
      <c r="J497" s="87"/>
      <c r="K497" s="88"/>
      <c r="L497" s="116" t="str">
        <f>IF(Stock[[#This Row],[SỐ LƯỢNG MUA]]&gt;0,Stock[[#This Row],[GIÁ MUA]]*(1+Stock[[#This Row],[% TĂNG KỲ VỌNG_1]]),"")</f>
        <v/>
      </c>
      <c r="M497" s="89"/>
      <c r="N497" s="116" t="str">
        <f>IF(Stock[[#This Row],[SỐ LƯỢNG MUA]]&gt;0,Stock[[#This Row],[GIÁ MUA]]*(1+Stock[[#This Row],[% TĂNG KỲ VỌNG_2]]),"")</f>
        <v/>
      </c>
      <c r="O497" s="89"/>
      <c r="P497" s="116" t="str">
        <f>IF(Stock[[#This Row],[SỐ LƯỢNG MUA]]&gt;0,Stock[[#This Row],[GIÁ MUA]]*(1+Stock[[#This Row],[% GIẢM ĐỂ CẮT LỖ]]),"")</f>
        <v/>
      </c>
      <c r="Q497" s="104"/>
      <c r="R497" s="117" t="str">
        <f>IF(Stock[[#This Row],[CỔ TỨC TIỀN MẶT]]&gt;0,Stock[[#This Row],[CỔ TỨC TIỀN MẶT]]/(Stock[[#This Row],[GIÁ MUA]]*Stock[[#This Row],[SỐ LƯỢNG MUA]]),"")</f>
        <v/>
      </c>
      <c r="S497" s="104"/>
      <c r="T497" s="77"/>
      <c r="U497" s="95"/>
      <c r="V497" s="96"/>
      <c r="W497" s="125" t="str">
        <f>IF(Stock[[#This Row],[SỐ LƯỢNG BÁN]]&gt;0,Stock[[#This Row],[GIÁ BÁN]]*Stock[[#This Row],[SỐ LƯỢNG BÁN]]*$D$11+Stock[[#This Row],[GIÁ BÁN]]*Stock[[#This Row],[SỐ LƯỢNG BÁN]]*$D$12,"")</f>
        <v/>
      </c>
      <c r="X497" s="126">
        <f>Stock[[#This Row],[SỐ LƯỢNG MUA]]+Stock[[#This Row],[CỔ TỨC BẰNG CỔ PHIẾU]]-Stock[[#This Row],[SỐ LƯỢNG BÁN]]</f>
        <v>0</v>
      </c>
      <c r="Y4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7" s="120">
        <f ca="1">IF(Stock[[#This Row],[NGÀY BÁN]]&gt;0,Stock[[#This Row],[NGÀY BÁN]]-Stock[[#This Row],[NGÀY MUA]]+1,IF(Stock[[#This Row],[NGÀY MUA]]=0,0,TODAY()-Stock[[#This Row],[NGÀY MUA]]+1))</f>
        <v>0</v>
      </c>
      <c r="AA497" s="121" t="str">
        <f>IFERROR(Stock[[#This Row],[CỔ TỨC TIỀN MẶT]]+Stock[[#This Row],[LÃI/(LỖ) TỪ BÁN CK
(auto-fill)]],"")</f>
        <v/>
      </c>
      <c r="AB4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7" s="90"/>
      <c r="AE497" s="146" t="str">
        <f>IF(Stock[[#This Row],[TRẠNG THÁI
(auto-fill)]]="NẮM GIỮ",Stock[[#This Row],[GIÁ THỊ TRƯỜNG]]-Stock[[#This Row],[GIÁ MUA]],"")</f>
        <v/>
      </c>
      <c r="AF497" s="151" t="str">
        <f>IFERROR(Stock[[#This Row],[TĂNG/
(GIẢM )]]/Stock[[#This Row],[GIÁ MUA]],"")</f>
        <v/>
      </c>
      <c r="AG497" s="128" t="str">
        <f>IF(Stock[[#This Row],[GIÁ THỊ TRƯỜNG]]&gt;0,Stock[[#This Row],[GIÁ THỊ TRƯỜNG]]*Stock[[#This Row],[SỐ LƯỢNG CÒN LẠI
(auto-fill)]],"")</f>
        <v/>
      </c>
    </row>
    <row r="498" spans="2:33">
      <c r="B498" s="111" t="str">
        <f>IF(AND(Stock[[#This Row],[SỐ LƯỢNG MUA]]&gt;0,Stock[[#This Row],[SỐ LƯỢNG CÒN LẠI
(auto-fill)]]=0),"BÁN",
IF(AND(Stock[[#This Row],[SỐ LƯỢNG MUA]]&gt;0,Stock[[#This Row],[SỐ LƯỢNG CÒN LẠI
(auto-fill)]]&gt;0),"NẮM GIỮ",""))</f>
        <v/>
      </c>
      <c r="C498" s="110">
        <f t="shared" si="7"/>
        <v>485</v>
      </c>
      <c r="D498" s="77"/>
      <c r="E498" s="78"/>
      <c r="F498" s="170"/>
      <c r="G498" s="83"/>
      <c r="H498" s="84"/>
      <c r="I498" s="114" t="str">
        <f>IF(Stock[[#This Row],[SỐ LƯỢNG MUA]]&gt;0,Stock[[#This Row],[GIÁ MUA]]*Stock[[#This Row],[SỐ LƯỢNG MUA]]*$D$11,"")</f>
        <v/>
      </c>
      <c r="J498" s="87"/>
      <c r="K498" s="88"/>
      <c r="L498" s="116" t="str">
        <f>IF(Stock[[#This Row],[SỐ LƯỢNG MUA]]&gt;0,Stock[[#This Row],[GIÁ MUA]]*(1+Stock[[#This Row],[% TĂNG KỲ VỌNG_1]]),"")</f>
        <v/>
      </c>
      <c r="M498" s="89"/>
      <c r="N498" s="116" t="str">
        <f>IF(Stock[[#This Row],[SỐ LƯỢNG MUA]]&gt;0,Stock[[#This Row],[GIÁ MUA]]*(1+Stock[[#This Row],[% TĂNG KỲ VỌNG_2]]),"")</f>
        <v/>
      </c>
      <c r="O498" s="89"/>
      <c r="P498" s="116" t="str">
        <f>IF(Stock[[#This Row],[SỐ LƯỢNG MUA]]&gt;0,Stock[[#This Row],[GIÁ MUA]]*(1+Stock[[#This Row],[% GIẢM ĐỂ CẮT LỖ]]),"")</f>
        <v/>
      </c>
      <c r="Q498" s="104"/>
      <c r="R498" s="117" t="str">
        <f>IF(Stock[[#This Row],[CỔ TỨC TIỀN MẶT]]&gt;0,Stock[[#This Row],[CỔ TỨC TIỀN MẶT]]/(Stock[[#This Row],[GIÁ MUA]]*Stock[[#This Row],[SỐ LƯỢNG MUA]]),"")</f>
        <v/>
      </c>
      <c r="S498" s="104"/>
      <c r="T498" s="77"/>
      <c r="U498" s="95"/>
      <c r="V498" s="96"/>
      <c r="W498" s="125" t="str">
        <f>IF(Stock[[#This Row],[SỐ LƯỢNG BÁN]]&gt;0,Stock[[#This Row],[GIÁ BÁN]]*Stock[[#This Row],[SỐ LƯỢNG BÁN]]*$D$11+Stock[[#This Row],[GIÁ BÁN]]*Stock[[#This Row],[SỐ LƯỢNG BÁN]]*$D$12,"")</f>
        <v/>
      </c>
      <c r="X498" s="126">
        <f>Stock[[#This Row],[SỐ LƯỢNG MUA]]+Stock[[#This Row],[CỔ TỨC BẰNG CỔ PHIẾU]]-Stock[[#This Row],[SỐ LƯỢNG BÁN]]</f>
        <v>0</v>
      </c>
      <c r="Y4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8" s="120">
        <f ca="1">IF(Stock[[#This Row],[NGÀY BÁN]]&gt;0,Stock[[#This Row],[NGÀY BÁN]]-Stock[[#This Row],[NGÀY MUA]]+1,IF(Stock[[#This Row],[NGÀY MUA]]=0,0,TODAY()-Stock[[#This Row],[NGÀY MUA]]+1))</f>
        <v>0</v>
      </c>
      <c r="AA498" s="121" t="str">
        <f>IFERROR(Stock[[#This Row],[CỔ TỨC TIỀN MẶT]]+Stock[[#This Row],[LÃI/(LỖ) TỪ BÁN CK
(auto-fill)]],"")</f>
        <v/>
      </c>
      <c r="AB4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8" s="90"/>
      <c r="AE498" s="146" t="str">
        <f>IF(Stock[[#This Row],[TRẠNG THÁI
(auto-fill)]]="NẮM GIỮ",Stock[[#This Row],[GIÁ THỊ TRƯỜNG]]-Stock[[#This Row],[GIÁ MUA]],"")</f>
        <v/>
      </c>
      <c r="AF498" s="151" t="str">
        <f>IFERROR(Stock[[#This Row],[TĂNG/
(GIẢM )]]/Stock[[#This Row],[GIÁ MUA]],"")</f>
        <v/>
      </c>
      <c r="AG498" s="128" t="str">
        <f>IF(Stock[[#This Row],[GIÁ THỊ TRƯỜNG]]&gt;0,Stock[[#This Row],[GIÁ THỊ TRƯỜNG]]*Stock[[#This Row],[SỐ LƯỢNG CÒN LẠI
(auto-fill)]],"")</f>
        <v/>
      </c>
    </row>
    <row r="499" spans="2:33">
      <c r="B499" s="111" t="str">
        <f>IF(AND(Stock[[#This Row],[SỐ LƯỢNG MUA]]&gt;0,Stock[[#This Row],[SỐ LƯỢNG CÒN LẠI
(auto-fill)]]=0),"BÁN",
IF(AND(Stock[[#This Row],[SỐ LƯỢNG MUA]]&gt;0,Stock[[#This Row],[SỐ LƯỢNG CÒN LẠI
(auto-fill)]]&gt;0),"NẮM GIỮ",""))</f>
        <v/>
      </c>
      <c r="C499" s="110">
        <f t="shared" si="7"/>
        <v>486</v>
      </c>
      <c r="D499" s="77"/>
      <c r="E499" s="78"/>
      <c r="F499" s="170"/>
      <c r="G499" s="83"/>
      <c r="H499" s="84"/>
      <c r="I499" s="114" t="str">
        <f>IF(Stock[[#This Row],[SỐ LƯỢNG MUA]]&gt;0,Stock[[#This Row],[GIÁ MUA]]*Stock[[#This Row],[SỐ LƯỢNG MUA]]*$D$11,"")</f>
        <v/>
      </c>
      <c r="J499" s="87"/>
      <c r="K499" s="88"/>
      <c r="L499" s="116" t="str">
        <f>IF(Stock[[#This Row],[SỐ LƯỢNG MUA]]&gt;0,Stock[[#This Row],[GIÁ MUA]]*(1+Stock[[#This Row],[% TĂNG KỲ VỌNG_1]]),"")</f>
        <v/>
      </c>
      <c r="M499" s="89"/>
      <c r="N499" s="116" t="str">
        <f>IF(Stock[[#This Row],[SỐ LƯỢNG MUA]]&gt;0,Stock[[#This Row],[GIÁ MUA]]*(1+Stock[[#This Row],[% TĂNG KỲ VỌNG_2]]),"")</f>
        <v/>
      </c>
      <c r="O499" s="89"/>
      <c r="P499" s="116" t="str">
        <f>IF(Stock[[#This Row],[SỐ LƯỢNG MUA]]&gt;0,Stock[[#This Row],[GIÁ MUA]]*(1+Stock[[#This Row],[% GIẢM ĐỂ CẮT LỖ]]),"")</f>
        <v/>
      </c>
      <c r="Q499" s="104"/>
      <c r="R499" s="117" t="str">
        <f>IF(Stock[[#This Row],[CỔ TỨC TIỀN MẶT]]&gt;0,Stock[[#This Row],[CỔ TỨC TIỀN MẶT]]/(Stock[[#This Row],[GIÁ MUA]]*Stock[[#This Row],[SỐ LƯỢNG MUA]]),"")</f>
        <v/>
      </c>
      <c r="S499" s="104"/>
      <c r="T499" s="77"/>
      <c r="U499" s="95"/>
      <c r="V499" s="96"/>
      <c r="W499" s="125" t="str">
        <f>IF(Stock[[#This Row],[SỐ LƯỢNG BÁN]]&gt;0,Stock[[#This Row],[GIÁ BÁN]]*Stock[[#This Row],[SỐ LƯỢNG BÁN]]*$D$11+Stock[[#This Row],[GIÁ BÁN]]*Stock[[#This Row],[SỐ LƯỢNG BÁN]]*$D$12,"")</f>
        <v/>
      </c>
      <c r="X499" s="126">
        <f>Stock[[#This Row],[SỐ LƯỢNG MUA]]+Stock[[#This Row],[CỔ TỨC BẰNG CỔ PHIẾU]]-Stock[[#This Row],[SỐ LƯỢNG BÁN]]</f>
        <v>0</v>
      </c>
      <c r="Y4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9" s="120">
        <f ca="1">IF(Stock[[#This Row],[NGÀY BÁN]]&gt;0,Stock[[#This Row],[NGÀY BÁN]]-Stock[[#This Row],[NGÀY MUA]]+1,IF(Stock[[#This Row],[NGÀY MUA]]=0,0,TODAY()-Stock[[#This Row],[NGÀY MUA]]+1))</f>
        <v>0</v>
      </c>
      <c r="AA499" s="121" t="str">
        <f>IFERROR(Stock[[#This Row],[CỔ TỨC TIỀN MẶT]]+Stock[[#This Row],[LÃI/(LỖ) TỪ BÁN CK
(auto-fill)]],"")</f>
        <v/>
      </c>
      <c r="AB4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9" s="90"/>
      <c r="AE499" s="146" t="str">
        <f>IF(Stock[[#This Row],[TRẠNG THÁI
(auto-fill)]]="NẮM GIỮ",Stock[[#This Row],[GIÁ THỊ TRƯỜNG]]-Stock[[#This Row],[GIÁ MUA]],"")</f>
        <v/>
      </c>
      <c r="AF499" s="151" t="str">
        <f>IFERROR(Stock[[#This Row],[TĂNG/
(GIẢM )]]/Stock[[#This Row],[GIÁ MUA]],"")</f>
        <v/>
      </c>
      <c r="AG499" s="128" t="str">
        <f>IF(Stock[[#This Row],[GIÁ THỊ TRƯỜNG]]&gt;0,Stock[[#This Row],[GIÁ THỊ TRƯỜNG]]*Stock[[#This Row],[SỐ LƯỢNG CÒN LẠI
(auto-fill)]],"")</f>
        <v/>
      </c>
    </row>
    <row r="500" spans="2:33">
      <c r="B500" s="111" t="str">
        <f>IF(AND(Stock[[#This Row],[SỐ LƯỢNG MUA]]&gt;0,Stock[[#This Row],[SỐ LƯỢNG CÒN LẠI
(auto-fill)]]=0),"BÁN",
IF(AND(Stock[[#This Row],[SỐ LƯỢNG MUA]]&gt;0,Stock[[#This Row],[SỐ LƯỢNG CÒN LẠI
(auto-fill)]]&gt;0),"NẮM GIỮ",""))</f>
        <v/>
      </c>
      <c r="C500" s="110">
        <f t="shared" si="7"/>
        <v>487</v>
      </c>
      <c r="D500" s="77"/>
      <c r="E500" s="78"/>
      <c r="F500" s="170"/>
      <c r="G500" s="83"/>
      <c r="H500" s="84"/>
      <c r="I500" s="114" t="str">
        <f>IF(Stock[[#This Row],[SỐ LƯỢNG MUA]]&gt;0,Stock[[#This Row],[GIÁ MUA]]*Stock[[#This Row],[SỐ LƯỢNG MUA]]*$D$11,"")</f>
        <v/>
      </c>
      <c r="J500" s="87"/>
      <c r="K500" s="88"/>
      <c r="L500" s="116" t="str">
        <f>IF(Stock[[#This Row],[SỐ LƯỢNG MUA]]&gt;0,Stock[[#This Row],[GIÁ MUA]]*(1+Stock[[#This Row],[% TĂNG KỲ VỌNG_1]]),"")</f>
        <v/>
      </c>
      <c r="M500" s="89"/>
      <c r="N500" s="116" t="str">
        <f>IF(Stock[[#This Row],[SỐ LƯỢNG MUA]]&gt;0,Stock[[#This Row],[GIÁ MUA]]*(1+Stock[[#This Row],[% TĂNG KỲ VỌNG_2]]),"")</f>
        <v/>
      </c>
      <c r="O500" s="89"/>
      <c r="P500" s="116" t="str">
        <f>IF(Stock[[#This Row],[SỐ LƯỢNG MUA]]&gt;0,Stock[[#This Row],[GIÁ MUA]]*(1+Stock[[#This Row],[% GIẢM ĐỂ CẮT LỖ]]),"")</f>
        <v/>
      </c>
      <c r="Q500" s="104"/>
      <c r="R500" s="117" t="str">
        <f>IF(Stock[[#This Row],[CỔ TỨC TIỀN MẶT]]&gt;0,Stock[[#This Row],[CỔ TỨC TIỀN MẶT]]/(Stock[[#This Row],[GIÁ MUA]]*Stock[[#This Row],[SỐ LƯỢNG MUA]]),"")</f>
        <v/>
      </c>
      <c r="S500" s="104"/>
      <c r="T500" s="77"/>
      <c r="U500" s="95"/>
      <c r="V500" s="96"/>
      <c r="W500" s="125" t="str">
        <f>IF(Stock[[#This Row],[SỐ LƯỢNG BÁN]]&gt;0,Stock[[#This Row],[GIÁ BÁN]]*Stock[[#This Row],[SỐ LƯỢNG BÁN]]*$D$11+Stock[[#This Row],[GIÁ BÁN]]*Stock[[#This Row],[SỐ LƯỢNG BÁN]]*$D$12,"")</f>
        <v/>
      </c>
      <c r="X500" s="126">
        <f>Stock[[#This Row],[SỐ LƯỢNG MUA]]+Stock[[#This Row],[CỔ TỨC BẰNG CỔ PHIẾU]]-Stock[[#This Row],[SỐ LƯỢNG BÁN]]</f>
        <v>0</v>
      </c>
      <c r="Y5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0" s="120">
        <f ca="1">IF(Stock[[#This Row],[NGÀY BÁN]]&gt;0,Stock[[#This Row],[NGÀY BÁN]]-Stock[[#This Row],[NGÀY MUA]]+1,IF(Stock[[#This Row],[NGÀY MUA]]=0,0,TODAY()-Stock[[#This Row],[NGÀY MUA]]+1))</f>
        <v>0</v>
      </c>
      <c r="AA500" s="121" t="str">
        <f>IFERROR(Stock[[#This Row],[CỔ TỨC TIỀN MẶT]]+Stock[[#This Row],[LÃI/(LỖ) TỪ BÁN CK
(auto-fill)]],"")</f>
        <v/>
      </c>
      <c r="AB5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0" s="90"/>
      <c r="AE500" s="146" t="str">
        <f>IF(Stock[[#This Row],[TRẠNG THÁI
(auto-fill)]]="NẮM GIỮ",Stock[[#This Row],[GIÁ THỊ TRƯỜNG]]-Stock[[#This Row],[GIÁ MUA]],"")</f>
        <v/>
      </c>
      <c r="AF500" s="151" t="str">
        <f>IFERROR(Stock[[#This Row],[TĂNG/
(GIẢM )]]/Stock[[#This Row],[GIÁ MUA]],"")</f>
        <v/>
      </c>
      <c r="AG500" s="128" t="str">
        <f>IF(Stock[[#This Row],[GIÁ THỊ TRƯỜNG]]&gt;0,Stock[[#This Row],[GIÁ THỊ TRƯỜNG]]*Stock[[#This Row],[SỐ LƯỢNG CÒN LẠI
(auto-fill)]],"")</f>
        <v/>
      </c>
    </row>
    <row r="501" spans="2:33">
      <c r="B501" s="111" t="str">
        <f>IF(AND(Stock[[#This Row],[SỐ LƯỢNG MUA]]&gt;0,Stock[[#This Row],[SỐ LƯỢNG CÒN LẠI
(auto-fill)]]=0),"BÁN",
IF(AND(Stock[[#This Row],[SỐ LƯỢNG MUA]]&gt;0,Stock[[#This Row],[SỐ LƯỢNG CÒN LẠI
(auto-fill)]]&gt;0),"NẮM GIỮ",""))</f>
        <v/>
      </c>
      <c r="C501" s="110">
        <f t="shared" si="7"/>
        <v>488</v>
      </c>
      <c r="D501" s="77"/>
      <c r="E501" s="78"/>
      <c r="F501" s="170"/>
      <c r="G501" s="83"/>
      <c r="H501" s="84"/>
      <c r="I501" s="114" t="str">
        <f>IF(Stock[[#This Row],[SỐ LƯỢNG MUA]]&gt;0,Stock[[#This Row],[GIÁ MUA]]*Stock[[#This Row],[SỐ LƯỢNG MUA]]*$D$11,"")</f>
        <v/>
      </c>
      <c r="J501" s="87"/>
      <c r="K501" s="88"/>
      <c r="L501" s="116" t="str">
        <f>IF(Stock[[#This Row],[SỐ LƯỢNG MUA]]&gt;0,Stock[[#This Row],[GIÁ MUA]]*(1+Stock[[#This Row],[% TĂNG KỲ VỌNG_1]]),"")</f>
        <v/>
      </c>
      <c r="M501" s="89"/>
      <c r="N501" s="116" t="str">
        <f>IF(Stock[[#This Row],[SỐ LƯỢNG MUA]]&gt;0,Stock[[#This Row],[GIÁ MUA]]*(1+Stock[[#This Row],[% TĂNG KỲ VỌNG_2]]),"")</f>
        <v/>
      </c>
      <c r="O501" s="89"/>
      <c r="P501" s="116" t="str">
        <f>IF(Stock[[#This Row],[SỐ LƯỢNG MUA]]&gt;0,Stock[[#This Row],[GIÁ MUA]]*(1+Stock[[#This Row],[% GIẢM ĐỂ CẮT LỖ]]),"")</f>
        <v/>
      </c>
      <c r="Q501" s="104"/>
      <c r="R501" s="117" t="str">
        <f>IF(Stock[[#This Row],[CỔ TỨC TIỀN MẶT]]&gt;0,Stock[[#This Row],[CỔ TỨC TIỀN MẶT]]/(Stock[[#This Row],[GIÁ MUA]]*Stock[[#This Row],[SỐ LƯỢNG MUA]]),"")</f>
        <v/>
      </c>
      <c r="S501" s="104"/>
      <c r="T501" s="77"/>
      <c r="U501" s="95"/>
      <c r="V501" s="96"/>
      <c r="W501" s="125" t="str">
        <f>IF(Stock[[#This Row],[SỐ LƯỢNG BÁN]]&gt;0,Stock[[#This Row],[GIÁ BÁN]]*Stock[[#This Row],[SỐ LƯỢNG BÁN]]*$D$11+Stock[[#This Row],[GIÁ BÁN]]*Stock[[#This Row],[SỐ LƯỢNG BÁN]]*$D$12,"")</f>
        <v/>
      </c>
      <c r="X501" s="126">
        <f>Stock[[#This Row],[SỐ LƯỢNG MUA]]+Stock[[#This Row],[CỔ TỨC BẰNG CỔ PHIẾU]]-Stock[[#This Row],[SỐ LƯỢNG BÁN]]</f>
        <v>0</v>
      </c>
      <c r="Y5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1" s="120">
        <f ca="1">IF(Stock[[#This Row],[NGÀY BÁN]]&gt;0,Stock[[#This Row],[NGÀY BÁN]]-Stock[[#This Row],[NGÀY MUA]]+1,IF(Stock[[#This Row],[NGÀY MUA]]=0,0,TODAY()-Stock[[#This Row],[NGÀY MUA]]+1))</f>
        <v>0</v>
      </c>
      <c r="AA501" s="121" t="str">
        <f>IFERROR(Stock[[#This Row],[CỔ TỨC TIỀN MẶT]]+Stock[[#This Row],[LÃI/(LỖ) TỪ BÁN CK
(auto-fill)]],"")</f>
        <v/>
      </c>
      <c r="AB5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1" s="90"/>
      <c r="AE501" s="146" t="str">
        <f>IF(Stock[[#This Row],[TRẠNG THÁI
(auto-fill)]]="NẮM GIỮ",Stock[[#This Row],[GIÁ THỊ TRƯỜNG]]-Stock[[#This Row],[GIÁ MUA]],"")</f>
        <v/>
      </c>
      <c r="AF501" s="151" t="str">
        <f>IFERROR(Stock[[#This Row],[TĂNG/
(GIẢM )]]/Stock[[#This Row],[GIÁ MUA]],"")</f>
        <v/>
      </c>
      <c r="AG501" s="128" t="str">
        <f>IF(Stock[[#This Row],[GIÁ THỊ TRƯỜNG]]&gt;0,Stock[[#This Row],[GIÁ THỊ TRƯỜNG]]*Stock[[#This Row],[SỐ LƯỢNG CÒN LẠI
(auto-fill)]],"")</f>
        <v/>
      </c>
    </row>
    <row r="502" spans="2:33">
      <c r="B502" s="111" t="str">
        <f>IF(AND(Stock[[#This Row],[SỐ LƯỢNG MUA]]&gt;0,Stock[[#This Row],[SỐ LƯỢNG CÒN LẠI
(auto-fill)]]=0),"BÁN",
IF(AND(Stock[[#This Row],[SỐ LƯỢNG MUA]]&gt;0,Stock[[#This Row],[SỐ LƯỢNG CÒN LẠI
(auto-fill)]]&gt;0),"NẮM GIỮ",""))</f>
        <v/>
      </c>
      <c r="C502" s="110">
        <f t="shared" si="7"/>
        <v>489</v>
      </c>
      <c r="D502" s="77"/>
      <c r="E502" s="78"/>
      <c r="F502" s="170"/>
      <c r="G502" s="83"/>
      <c r="H502" s="84"/>
      <c r="I502" s="114" t="str">
        <f>IF(Stock[[#This Row],[SỐ LƯỢNG MUA]]&gt;0,Stock[[#This Row],[GIÁ MUA]]*Stock[[#This Row],[SỐ LƯỢNG MUA]]*$D$11,"")</f>
        <v/>
      </c>
      <c r="J502" s="87"/>
      <c r="K502" s="88"/>
      <c r="L502" s="116" t="str">
        <f>IF(Stock[[#This Row],[SỐ LƯỢNG MUA]]&gt;0,Stock[[#This Row],[GIÁ MUA]]*(1+Stock[[#This Row],[% TĂNG KỲ VỌNG_1]]),"")</f>
        <v/>
      </c>
      <c r="M502" s="89"/>
      <c r="N502" s="116" t="str">
        <f>IF(Stock[[#This Row],[SỐ LƯỢNG MUA]]&gt;0,Stock[[#This Row],[GIÁ MUA]]*(1+Stock[[#This Row],[% TĂNG KỲ VỌNG_2]]),"")</f>
        <v/>
      </c>
      <c r="O502" s="89"/>
      <c r="P502" s="116" t="str">
        <f>IF(Stock[[#This Row],[SỐ LƯỢNG MUA]]&gt;0,Stock[[#This Row],[GIÁ MUA]]*(1+Stock[[#This Row],[% GIẢM ĐỂ CẮT LỖ]]),"")</f>
        <v/>
      </c>
      <c r="Q502" s="104"/>
      <c r="R502" s="117" t="str">
        <f>IF(Stock[[#This Row],[CỔ TỨC TIỀN MẶT]]&gt;0,Stock[[#This Row],[CỔ TỨC TIỀN MẶT]]/(Stock[[#This Row],[GIÁ MUA]]*Stock[[#This Row],[SỐ LƯỢNG MUA]]),"")</f>
        <v/>
      </c>
      <c r="S502" s="104"/>
      <c r="T502" s="77"/>
      <c r="U502" s="95"/>
      <c r="V502" s="96"/>
      <c r="W502" s="125" t="str">
        <f>IF(Stock[[#This Row],[SỐ LƯỢNG BÁN]]&gt;0,Stock[[#This Row],[GIÁ BÁN]]*Stock[[#This Row],[SỐ LƯỢNG BÁN]]*$D$11+Stock[[#This Row],[GIÁ BÁN]]*Stock[[#This Row],[SỐ LƯỢNG BÁN]]*$D$12,"")</f>
        <v/>
      </c>
      <c r="X502" s="126">
        <f>Stock[[#This Row],[SỐ LƯỢNG MUA]]+Stock[[#This Row],[CỔ TỨC BẰNG CỔ PHIẾU]]-Stock[[#This Row],[SỐ LƯỢNG BÁN]]</f>
        <v>0</v>
      </c>
      <c r="Y5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2" s="120">
        <f ca="1">IF(Stock[[#This Row],[NGÀY BÁN]]&gt;0,Stock[[#This Row],[NGÀY BÁN]]-Stock[[#This Row],[NGÀY MUA]]+1,IF(Stock[[#This Row],[NGÀY MUA]]=0,0,TODAY()-Stock[[#This Row],[NGÀY MUA]]+1))</f>
        <v>0</v>
      </c>
      <c r="AA502" s="121" t="str">
        <f>IFERROR(Stock[[#This Row],[CỔ TỨC TIỀN MẶT]]+Stock[[#This Row],[LÃI/(LỖ) TỪ BÁN CK
(auto-fill)]],"")</f>
        <v/>
      </c>
      <c r="AB5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2" s="90"/>
      <c r="AE502" s="146" t="str">
        <f>IF(Stock[[#This Row],[TRẠNG THÁI
(auto-fill)]]="NẮM GIỮ",Stock[[#This Row],[GIÁ THỊ TRƯỜNG]]-Stock[[#This Row],[GIÁ MUA]],"")</f>
        <v/>
      </c>
      <c r="AF502" s="151" t="str">
        <f>IFERROR(Stock[[#This Row],[TĂNG/
(GIẢM )]]/Stock[[#This Row],[GIÁ MUA]],"")</f>
        <v/>
      </c>
      <c r="AG502" s="128" t="str">
        <f>IF(Stock[[#This Row],[GIÁ THỊ TRƯỜNG]]&gt;0,Stock[[#This Row],[GIÁ THỊ TRƯỜNG]]*Stock[[#This Row],[SỐ LƯỢNG CÒN LẠI
(auto-fill)]],"")</f>
        <v/>
      </c>
    </row>
    <row r="503" spans="2:33">
      <c r="B503" s="111" t="str">
        <f>IF(AND(Stock[[#This Row],[SỐ LƯỢNG MUA]]&gt;0,Stock[[#This Row],[SỐ LƯỢNG CÒN LẠI
(auto-fill)]]=0),"BÁN",
IF(AND(Stock[[#This Row],[SỐ LƯỢNG MUA]]&gt;0,Stock[[#This Row],[SỐ LƯỢNG CÒN LẠI
(auto-fill)]]&gt;0),"NẮM GIỮ",""))</f>
        <v/>
      </c>
      <c r="C503" s="110">
        <f t="shared" si="7"/>
        <v>490</v>
      </c>
      <c r="D503" s="77"/>
      <c r="E503" s="78"/>
      <c r="F503" s="170"/>
      <c r="G503" s="83"/>
      <c r="H503" s="84"/>
      <c r="I503" s="114" t="str">
        <f>IF(Stock[[#This Row],[SỐ LƯỢNG MUA]]&gt;0,Stock[[#This Row],[GIÁ MUA]]*Stock[[#This Row],[SỐ LƯỢNG MUA]]*$D$11,"")</f>
        <v/>
      </c>
      <c r="J503" s="87"/>
      <c r="K503" s="88"/>
      <c r="L503" s="116" t="str">
        <f>IF(Stock[[#This Row],[SỐ LƯỢNG MUA]]&gt;0,Stock[[#This Row],[GIÁ MUA]]*(1+Stock[[#This Row],[% TĂNG KỲ VỌNG_1]]),"")</f>
        <v/>
      </c>
      <c r="M503" s="89"/>
      <c r="N503" s="116" t="str">
        <f>IF(Stock[[#This Row],[SỐ LƯỢNG MUA]]&gt;0,Stock[[#This Row],[GIÁ MUA]]*(1+Stock[[#This Row],[% TĂNG KỲ VỌNG_2]]),"")</f>
        <v/>
      </c>
      <c r="O503" s="89"/>
      <c r="P503" s="116" t="str">
        <f>IF(Stock[[#This Row],[SỐ LƯỢNG MUA]]&gt;0,Stock[[#This Row],[GIÁ MUA]]*(1+Stock[[#This Row],[% GIẢM ĐỂ CẮT LỖ]]),"")</f>
        <v/>
      </c>
      <c r="Q503" s="104"/>
      <c r="R503" s="117" t="str">
        <f>IF(Stock[[#This Row],[CỔ TỨC TIỀN MẶT]]&gt;0,Stock[[#This Row],[CỔ TỨC TIỀN MẶT]]/(Stock[[#This Row],[GIÁ MUA]]*Stock[[#This Row],[SỐ LƯỢNG MUA]]),"")</f>
        <v/>
      </c>
      <c r="S503" s="104"/>
      <c r="T503" s="77"/>
      <c r="U503" s="95"/>
      <c r="V503" s="96"/>
      <c r="W503" s="125" t="str">
        <f>IF(Stock[[#This Row],[SỐ LƯỢNG BÁN]]&gt;0,Stock[[#This Row],[GIÁ BÁN]]*Stock[[#This Row],[SỐ LƯỢNG BÁN]]*$D$11+Stock[[#This Row],[GIÁ BÁN]]*Stock[[#This Row],[SỐ LƯỢNG BÁN]]*$D$12,"")</f>
        <v/>
      </c>
      <c r="X503" s="126">
        <f>Stock[[#This Row],[SỐ LƯỢNG MUA]]+Stock[[#This Row],[CỔ TỨC BẰNG CỔ PHIẾU]]-Stock[[#This Row],[SỐ LƯỢNG BÁN]]</f>
        <v>0</v>
      </c>
      <c r="Y5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3" s="120">
        <f ca="1">IF(Stock[[#This Row],[NGÀY BÁN]]&gt;0,Stock[[#This Row],[NGÀY BÁN]]-Stock[[#This Row],[NGÀY MUA]]+1,IF(Stock[[#This Row],[NGÀY MUA]]=0,0,TODAY()-Stock[[#This Row],[NGÀY MUA]]+1))</f>
        <v>0</v>
      </c>
      <c r="AA503" s="121" t="str">
        <f>IFERROR(Stock[[#This Row],[CỔ TỨC TIỀN MẶT]]+Stock[[#This Row],[LÃI/(LỖ) TỪ BÁN CK
(auto-fill)]],"")</f>
        <v/>
      </c>
      <c r="AB5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3" s="90"/>
      <c r="AE503" s="146" t="str">
        <f>IF(Stock[[#This Row],[TRẠNG THÁI
(auto-fill)]]="NẮM GIỮ",Stock[[#This Row],[GIÁ THỊ TRƯỜNG]]-Stock[[#This Row],[GIÁ MUA]],"")</f>
        <v/>
      </c>
      <c r="AF503" s="151" t="str">
        <f>IFERROR(Stock[[#This Row],[TĂNG/
(GIẢM )]]/Stock[[#This Row],[GIÁ MUA]],"")</f>
        <v/>
      </c>
      <c r="AG503" s="128" t="str">
        <f>IF(Stock[[#This Row],[GIÁ THỊ TRƯỜNG]]&gt;0,Stock[[#This Row],[GIÁ THỊ TRƯỜNG]]*Stock[[#This Row],[SỐ LƯỢNG CÒN LẠI
(auto-fill)]],"")</f>
        <v/>
      </c>
    </row>
    <row r="504" spans="2:33">
      <c r="B504" s="111" t="str">
        <f>IF(AND(Stock[[#This Row],[SỐ LƯỢNG MUA]]&gt;0,Stock[[#This Row],[SỐ LƯỢNG CÒN LẠI
(auto-fill)]]=0),"BÁN",
IF(AND(Stock[[#This Row],[SỐ LƯỢNG MUA]]&gt;0,Stock[[#This Row],[SỐ LƯỢNG CÒN LẠI
(auto-fill)]]&gt;0),"NẮM GIỮ",""))</f>
        <v/>
      </c>
      <c r="C504" s="110">
        <f t="shared" si="7"/>
        <v>491</v>
      </c>
      <c r="D504" s="77"/>
      <c r="E504" s="78"/>
      <c r="F504" s="170"/>
      <c r="G504" s="83"/>
      <c r="H504" s="84"/>
      <c r="I504" s="114" t="str">
        <f>IF(Stock[[#This Row],[SỐ LƯỢNG MUA]]&gt;0,Stock[[#This Row],[GIÁ MUA]]*Stock[[#This Row],[SỐ LƯỢNG MUA]]*$D$11,"")</f>
        <v/>
      </c>
      <c r="J504" s="87"/>
      <c r="K504" s="88"/>
      <c r="L504" s="116" t="str">
        <f>IF(Stock[[#This Row],[SỐ LƯỢNG MUA]]&gt;0,Stock[[#This Row],[GIÁ MUA]]*(1+Stock[[#This Row],[% TĂNG KỲ VỌNG_1]]),"")</f>
        <v/>
      </c>
      <c r="M504" s="89"/>
      <c r="N504" s="116" t="str">
        <f>IF(Stock[[#This Row],[SỐ LƯỢNG MUA]]&gt;0,Stock[[#This Row],[GIÁ MUA]]*(1+Stock[[#This Row],[% TĂNG KỲ VỌNG_2]]),"")</f>
        <v/>
      </c>
      <c r="O504" s="89"/>
      <c r="P504" s="116" t="str">
        <f>IF(Stock[[#This Row],[SỐ LƯỢNG MUA]]&gt;0,Stock[[#This Row],[GIÁ MUA]]*(1+Stock[[#This Row],[% GIẢM ĐỂ CẮT LỖ]]),"")</f>
        <v/>
      </c>
      <c r="Q504" s="104"/>
      <c r="R504" s="117" t="str">
        <f>IF(Stock[[#This Row],[CỔ TỨC TIỀN MẶT]]&gt;0,Stock[[#This Row],[CỔ TỨC TIỀN MẶT]]/(Stock[[#This Row],[GIÁ MUA]]*Stock[[#This Row],[SỐ LƯỢNG MUA]]),"")</f>
        <v/>
      </c>
      <c r="S504" s="104"/>
      <c r="T504" s="77"/>
      <c r="U504" s="95"/>
      <c r="V504" s="96"/>
      <c r="W504" s="125" t="str">
        <f>IF(Stock[[#This Row],[SỐ LƯỢNG BÁN]]&gt;0,Stock[[#This Row],[GIÁ BÁN]]*Stock[[#This Row],[SỐ LƯỢNG BÁN]]*$D$11+Stock[[#This Row],[GIÁ BÁN]]*Stock[[#This Row],[SỐ LƯỢNG BÁN]]*$D$12,"")</f>
        <v/>
      </c>
      <c r="X504" s="126">
        <f>Stock[[#This Row],[SỐ LƯỢNG MUA]]+Stock[[#This Row],[CỔ TỨC BẰNG CỔ PHIẾU]]-Stock[[#This Row],[SỐ LƯỢNG BÁN]]</f>
        <v>0</v>
      </c>
      <c r="Y5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4" s="120">
        <f ca="1">IF(Stock[[#This Row],[NGÀY BÁN]]&gt;0,Stock[[#This Row],[NGÀY BÁN]]-Stock[[#This Row],[NGÀY MUA]]+1,IF(Stock[[#This Row],[NGÀY MUA]]=0,0,TODAY()-Stock[[#This Row],[NGÀY MUA]]+1))</f>
        <v>0</v>
      </c>
      <c r="AA504" s="121" t="str">
        <f>IFERROR(Stock[[#This Row],[CỔ TỨC TIỀN MẶT]]+Stock[[#This Row],[LÃI/(LỖ) TỪ BÁN CK
(auto-fill)]],"")</f>
        <v/>
      </c>
      <c r="AB5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4" s="90"/>
      <c r="AE504" s="146" t="str">
        <f>IF(Stock[[#This Row],[TRẠNG THÁI
(auto-fill)]]="NẮM GIỮ",Stock[[#This Row],[GIÁ THỊ TRƯỜNG]]-Stock[[#This Row],[GIÁ MUA]],"")</f>
        <v/>
      </c>
      <c r="AF504" s="151" t="str">
        <f>IFERROR(Stock[[#This Row],[TĂNG/
(GIẢM )]]/Stock[[#This Row],[GIÁ MUA]],"")</f>
        <v/>
      </c>
      <c r="AG504" s="128" t="str">
        <f>IF(Stock[[#This Row],[GIÁ THỊ TRƯỜNG]]&gt;0,Stock[[#This Row],[GIÁ THỊ TRƯỜNG]]*Stock[[#This Row],[SỐ LƯỢNG CÒN LẠI
(auto-fill)]],"")</f>
        <v/>
      </c>
    </row>
    <row r="505" spans="2:33">
      <c r="B505" s="111" t="str">
        <f>IF(AND(Stock[[#This Row],[SỐ LƯỢNG MUA]]&gt;0,Stock[[#This Row],[SỐ LƯỢNG CÒN LẠI
(auto-fill)]]=0),"BÁN",
IF(AND(Stock[[#This Row],[SỐ LƯỢNG MUA]]&gt;0,Stock[[#This Row],[SỐ LƯỢNG CÒN LẠI
(auto-fill)]]&gt;0),"NẮM GIỮ",""))</f>
        <v/>
      </c>
      <c r="C505" s="110">
        <f t="shared" si="7"/>
        <v>492</v>
      </c>
      <c r="D505" s="77"/>
      <c r="E505" s="78"/>
      <c r="F505" s="170"/>
      <c r="G505" s="83"/>
      <c r="H505" s="84"/>
      <c r="I505" s="114" t="str">
        <f>IF(Stock[[#This Row],[SỐ LƯỢNG MUA]]&gt;0,Stock[[#This Row],[GIÁ MUA]]*Stock[[#This Row],[SỐ LƯỢNG MUA]]*$D$11,"")</f>
        <v/>
      </c>
      <c r="J505" s="87"/>
      <c r="K505" s="88"/>
      <c r="L505" s="116" t="str">
        <f>IF(Stock[[#This Row],[SỐ LƯỢNG MUA]]&gt;0,Stock[[#This Row],[GIÁ MUA]]*(1+Stock[[#This Row],[% TĂNG KỲ VỌNG_1]]),"")</f>
        <v/>
      </c>
      <c r="M505" s="89"/>
      <c r="N505" s="116" t="str">
        <f>IF(Stock[[#This Row],[SỐ LƯỢNG MUA]]&gt;0,Stock[[#This Row],[GIÁ MUA]]*(1+Stock[[#This Row],[% TĂNG KỲ VỌNG_2]]),"")</f>
        <v/>
      </c>
      <c r="O505" s="89"/>
      <c r="P505" s="116" t="str">
        <f>IF(Stock[[#This Row],[SỐ LƯỢNG MUA]]&gt;0,Stock[[#This Row],[GIÁ MUA]]*(1+Stock[[#This Row],[% GIẢM ĐỂ CẮT LỖ]]),"")</f>
        <v/>
      </c>
      <c r="Q505" s="104"/>
      <c r="R505" s="117" t="str">
        <f>IF(Stock[[#This Row],[CỔ TỨC TIỀN MẶT]]&gt;0,Stock[[#This Row],[CỔ TỨC TIỀN MẶT]]/(Stock[[#This Row],[GIÁ MUA]]*Stock[[#This Row],[SỐ LƯỢNG MUA]]),"")</f>
        <v/>
      </c>
      <c r="S505" s="104"/>
      <c r="T505" s="77"/>
      <c r="U505" s="95"/>
      <c r="V505" s="96"/>
      <c r="W505" s="125" t="str">
        <f>IF(Stock[[#This Row],[SỐ LƯỢNG BÁN]]&gt;0,Stock[[#This Row],[GIÁ BÁN]]*Stock[[#This Row],[SỐ LƯỢNG BÁN]]*$D$11+Stock[[#This Row],[GIÁ BÁN]]*Stock[[#This Row],[SỐ LƯỢNG BÁN]]*$D$12,"")</f>
        <v/>
      </c>
      <c r="X505" s="126">
        <f>Stock[[#This Row],[SỐ LƯỢNG MUA]]+Stock[[#This Row],[CỔ TỨC BẰNG CỔ PHIẾU]]-Stock[[#This Row],[SỐ LƯỢNG BÁN]]</f>
        <v>0</v>
      </c>
      <c r="Y5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5" s="120">
        <f ca="1">IF(Stock[[#This Row],[NGÀY BÁN]]&gt;0,Stock[[#This Row],[NGÀY BÁN]]-Stock[[#This Row],[NGÀY MUA]]+1,IF(Stock[[#This Row],[NGÀY MUA]]=0,0,TODAY()-Stock[[#This Row],[NGÀY MUA]]+1))</f>
        <v>0</v>
      </c>
      <c r="AA505" s="121" t="str">
        <f>IFERROR(Stock[[#This Row],[CỔ TỨC TIỀN MẶT]]+Stock[[#This Row],[LÃI/(LỖ) TỪ BÁN CK
(auto-fill)]],"")</f>
        <v/>
      </c>
      <c r="AB5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5" s="90"/>
      <c r="AE505" s="146" t="str">
        <f>IF(Stock[[#This Row],[TRẠNG THÁI
(auto-fill)]]="NẮM GIỮ",Stock[[#This Row],[GIÁ THỊ TRƯỜNG]]-Stock[[#This Row],[GIÁ MUA]],"")</f>
        <v/>
      </c>
      <c r="AF505" s="151" t="str">
        <f>IFERROR(Stock[[#This Row],[TĂNG/
(GIẢM )]]/Stock[[#This Row],[GIÁ MUA]],"")</f>
        <v/>
      </c>
      <c r="AG505" s="128" t="str">
        <f>IF(Stock[[#This Row],[GIÁ THỊ TRƯỜNG]]&gt;0,Stock[[#This Row],[GIÁ THỊ TRƯỜNG]]*Stock[[#This Row],[SỐ LƯỢNG CÒN LẠI
(auto-fill)]],"")</f>
        <v/>
      </c>
    </row>
    <row r="506" spans="2:33">
      <c r="B506" s="111" t="str">
        <f>IF(AND(Stock[[#This Row],[SỐ LƯỢNG MUA]]&gt;0,Stock[[#This Row],[SỐ LƯỢNG CÒN LẠI
(auto-fill)]]=0),"BÁN",
IF(AND(Stock[[#This Row],[SỐ LƯỢNG MUA]]&gt;0,Stock[[#This Row],[SỐ LƯỢNG CÒN LẠI
(auto-fill)]]&gt;0),"NẮM GIỮ",""))</f>
        <v/>
      </c>
      <c r="C506" s="110">
        <f t="shared" si="7"/>
        <v>493</v>
      </c>
      <c r="D506" s="77"/>
      <c r="E506" s="78"/>
      <c r="F506" s="170"/>
      <c r="G506" s="83"/>
      <c r="H506" s="84"/>
      <c r="I506" s="114" t="str">
        <f>IF(Stock[[#This Row],[SỐ LƯỢNG MUA]]&gt;0,Stock[[#This Row],[GIÁ MUA]]*Stock[[#This Row],[SỐ LƯỢNG MUA]]*$D$11,"")</f>
        <v/>
      </c>
      <c r="J506" s="87"/>
      <c r="K506" s="88"/>
      <c r="L506" s="116" t="str">
        <f>IF(Stock[[#This Row],[SỐ LƯỢNG MUA]]&gt;0,Stock[[#This Row],[GIÁ MUA]]*(1+Stock[[#This Row],[% TĂNG KỲ VỌNG_1]]),"")</f>
        <v/>
      </c>
      <c r="M506" s="89"/>
      <c r="N506" s="116" t="str">
        <f>IF(Stock[[#This Row],[SỐ LƯỢNG MUA]]&gt;0,Stock[[#This Row],[GIÁ MUA]]*(1+Stock[[#This Row],[% TĂNG KỲ VỌNG_2]]),"")</f>
        <v/>
      </c>
      <c r="O506" s="89"/>
      <c r="P506" s="116" t="str">
        <f>IF(Stock[[#This Row],[SỐ LƯỢNG MUA]]&gt;0,Stock[[#This Row],[GIÁ MUA]]*(1+Stock[[#This Row],[% GIẢM ĐỂ CẮT LỖ]]),"")</f>
        <v/>
      </c>
      <c r="Q506" s="104"/>
      <c r="R506" s="117" t="str">
        <f>IF(Stock[[#This Row],[CỔ TỨC TIỀN MẶT]]&gt;0,Stock[[#This Row],[CỔ TỨC TIỀN MẶT]]/(Stock[[#This Row],[GIÁ MUA]]*Stock[[#This Row],[SỐ LƯỢNG MUA]]),"")</f>
        <v/>
      </c>
      <c r="S506" s="104"/>
      <c r="T506" s="77"/>
      <c r="U506" s="95"/>
      <c r="V506" s="96"/>
      <c r="W506" s="125" t="str">
        <f>IF(Stock[[#This Row],[SỐ LƯỢNG BÁN]]&gt;0,Stock[[#This Row],[GIÁ BÁN]]*Stock[[#This Row],[SỐ LƯỢNG BÁN]]*$D$11+Stock[[#This Row],[GIÁ BÁN]]*Stock[[#This Row],[SỐ LƯỢNG BÁN]]*$D$12,"")</f>
        <v/>
      </c>
      <c r="X506" s="126">
        <f>Stock[[#This Row],[SỐ LƯỢNG MUA]]+Stock[[#This Row],[CỔ TỨC BẰNG CỔ PHIẾU]]-Stock[[#This Row],[SỐ LƯỢNG BÁN]]</f>
        <v>0</v>
      </c>
      <c r="Y5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6" s="120">
        <f ca="1">IF(Stock[[#This Row],[NGÀY BÁN]]&gt;0,Stock[[#This Row],[NGÀY BÁN]]-Stock[[#This Row],[NGÀY MUA]]+1,IF(Stock[[#This Row],[NGÀY MUA]]=0,0,TODAY()-Stock[[#This Row],[NGÀY MUA]]+1))</f>
        <v>0</v>
      </c>
      <c r="AA506" s="121" t="str">
        <f>IFERROR(Stock[[#This Row],[CỔ TỨC TIỀN MẶT]]+Stock[[#This Row],[LÃI/(LỖ) TỪ BÁN CK
(auto-fill)]],"")</f>
        <v/>
      </c>
      <c r="AB5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6" s="90"/>
      <c r="AE506" s="146" t="str">
        <f>IF(Stock[[#This Row],[TRẠNG THÁI
(auto-fill)]]="NẮM GIỮ",Stock[[#This Row],[GIÁ THỊ TRƯỜNG]]-Stock[[#This Row],[GIÁ MUA]],"")</f>
        <v/>
      </c>
      <c r="AF506" s="151" t="str">
        <f>IFERROR(Stock[[#This Row],[TĂNG/
(GIẢM )]]/Stock[[#This Row],[GIÁ MUA]],"")</f>
        <v/>
      </c>
      <c r="AG506" s="128" t="str">
        <f>IF(Stock[[#This Row],[GIÁ THỊ TRƯỜNG]]&gt;0,Stock[[#This Row],[GIÁ THỊ TRƯỜNG]]*Stock[[#This Row],[SỐ LƯỢNG CÒN LẠI
(auto-fill)]],"")</f>
        <v/>
      </c>
    </row>
    <row r="507" spans="2:33">
      <c r="B507" s="111" t="str">
        <f>IF(AND(Stock[[#This Row],[SỐ LƯỢNG MUA]]&gt;0,Stock[[#This Row],[SỐ LƯỢNG CÒN LẠI
(auto-fill)]]=0),"BÁN",
IF(AND(Stock[[#This Row],[SỐ LƯỢNG MUA]]&gt;0,Stock[[#This Row],[SỐ LƯỢNG CÒN LẠI
(auto-fill)]]&gt;0),"NẮM GIỮ",""))</f>
        <v/>
      </c>
      <c r="C507" s="110">
        <f t="shared" si="7"/>
        <v>494</v>
      </c>
      <c r="D507" s="77"/>
      <c r="E507" s="78"/>
      <c r="F507" s="170"/>
      <c r="G507" s="83"/>
      <c r="H507" s="84"/>
      <c r="I507" s="114" t="str">
        <f>IF(Stock[[#This Row],[SỐ LƯỢNG MUA]]&gt;0,Stock[[#This Row],[GIÁ MUA]]*Stock[[#This Row],[SỐ LƯỢNG MUA]]*$D$11,"")</f>
        <v/>
      </c>
      <c r="J507" s="87"/>
      <c r="K507" s="88"/>
      <c r="L507" s="116" t="str">
        <f>IF(Stock[[#This Row],[SỐ LƯỢNG MUA]]&gt;0,Stock[[#This Row],[GIÁ MUA]]*(1+Stock[[#This Row],[% TĂNG KỲ VỌNG_1]]),"")</f>
        <v/>
      </c>
      <c r="M507" s="89"/>
      <c r="N507" s="116" t="str">
        <f>IF(Stock[[#This Row],[SỐ LƯỢNG MUA]]&gt;0,Stock[[#This Row],[GIÁ MUA]]*(1+Stock[[#This Row],[% TĂNG KỲ VỌNG_2]]),"")</f>
        <v/>
      </c>
      <c r="O507" s="89"/>
      <c r="P507" s="116" t="str">
        <f>IF(Stock[[#This Row],[SỐ LƯỢNG MUA]]&gt;0,Stock[[#This Row],[GIÁ MUA]]*(1+Stock[[#This Row],[% GIẢM ĐỂ CẮT LỖ]]),"")</f>
        <v/>
      </c>
      <c r="Q507" s="104"/>
      <c r="R507" s="117" t="str">
        <f>IF(Stock[[#This Row],[CỔ TỨC TIỀN MẶT]]&gt;0,Stock[[#This Row],[CỔ TỨC TIỀN MẶT]]/(Stock[[#This Row],[GIÁ MUA]]*Stock[[#This Row],[SỐ LƯỢNG MUA]]),"")</f>
        <v/>
      </c>
      <c r="S507" s="104"/>
      <c r="T507" s="77"/>
      <c r="U507" s="95"/>
      <c r="V507" s="96"/>
      <c r="W507" s="125" t="str">
        <f>IF(Stock[[#This Row],[SỐ LƯỢNG BÁN]]&gt;0,Stock[[#This Row],[GIÁ BÁN]]*Stock[[#This Row],[SỐ LƯỢNG BÁN]]*$D$11+Stock[[#This Row],[GIÁ BÁN]]*Stock[[#This Row],[SỐ LƯỢNG BÁN]]*$D$12,"")</f>
        <v/>
      </c>
      <c r="X507" s="126">
        <f>Stock[[#This Row],[SỐ LƯỢNG MUA]]+Stock[[#This Row],[CỔ TỨC BẰNG CỔ PHIẾU]]-Stock[[#This Row],[SỐ LƯỢNG BÁN]]</f>
        <v>0</v>
      </c>
      <c r="Y5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7" s="120">
        <f ca="1">IF(Stock[[#This Row],[NGÀY BÁN]]&gt;0,Stock[[#This Row],[NGÀY BÁN]]-Stock[[#This Row],[NGÀY MUA]]+1,IF(Stock[[#This Row],[NGÀY MUA]]=0,0,TODAY()-Stock[[#This Row],[NGÀY MUA]]+1))</f>
        <v>0</v>
      </c>
      <c r="AA507" s="121" t="str">
        <f>IFERROR(Stock[[#This Row],[CỔ TỨC TIỀN MẶT]]+Stock[[#This Row],[LÃI/(LỖ) TỪ BÁN CK
(auto-fill)]],"")</f>
        <v/>
      </c>
      <c r="AB5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7" s="90"/>
      <c r="AE507" s="146" t="str">
        <f>IF(Stock[[#This Row],[TRẠNG THÁI
(auto-fill)]]="NẮM GIỮ",Stock[[#This Row],[GIÁ THỊ TRƯỜNG]]-Stock[[#This Row],[GIÁ MUA]],"")</f>
        <v/>
      </c>
      <c r="AF507" s="151" t="str">
        <f>IFERROR(Stock[[#This Row],[TĂNG/
(GIẢM )]]/Stock[[#This Row],[GIÁ MUA]],"")</f>
        <v/>
      </c>
      <c r="AG507" s="128" t="str">
        <f>IF(Stock[[#This Row],[GIÁ THỊ TRƯỜNG]]&gt;0,Stock[[#This Row],[GIÁ THỊ TRƯỜNG]]*Stock[[#This Row],[SỐ LƯỢNG CÒN LẠI
(auto-fill)]],"")</f>
        <v/>
      </c>
    </row>
    <row r="508" spans="2:33">
      <c r="B508" s="111" t="str">
        <f>IF(AND(Stock[[#This Row],[SỐ LƯỢNG MUA]]&gt;0,Stock[[#This Row],[SỐ LƯỢNG CÒN LẠI
(auto-fill)]]=0),"BÁN",
IF(AND(Stock[[#This Row],[SỐ LƯỢNG MUA]]&gt;0,Stock[[#This Row],[SỐ LƯỢNG CÒN LẠI
(auto-fill)]]&gt;0),"NẮM GIỮ",""))</f>
        <v/>
      </c>
      <c r="C508" s="110">
        <f t="shared" si="7"/>
        <v>495</v>
      </c>
      <c r="D508" s="77"/>
      <c r="E508" s="78"/>
      <c r="F508" s="170"/>
      <c r="G508" s="83"/>
      <c r="H508" s="84"/>
      <c r="I508" s="114" t="str">
        <f>IF(Stock[[#This Row],[SỐ LƯỢNG MUA]]&gt;0,Stock[[#This Row],[GIÁ MUA]]*Stock[[#This Row],[SỐ LƯỢNG MUA]]*$D$11,"")</f>
        <v/>
      </c>
      <c r="J508" s="87"/>
      <c r="K508" s="88"/>
      <c r="L508" s="116" t="str">
        <f>IF(Stock[[#This Row],[SỐ LƯỢNG MUA]]&gt;0,Stock[[#This Row],[GIÁ MUA]]*(1+Stock[[#This Row],[% TĂNG KỲ VỌNG_1]]),"")</f>
        <v/>
      </c>
      <c r="M508" s="89"/>
      <c r="N508" s="116" t="str">
        <f>IF(Stock[[#This Row],[SỐ LƯỢNG MUA]]&gt;0,Stock[[#This Row],[GIÁ MUA]]*(1+Stock[[#This Row],[% TĂNG KỲ VỌNG_2]]),"")</f>
        <v/>
      </c>
      <c r="O508" s="89"/>
      <c r="P508" s="116" t="str">
        <f>IF(Stock[[#This Row],[SỐ LƯỢNG MUA]]&gt;0,Stock[[#This Row],[GIÁ MUA]]*(1+Stock[[#This Row],[% GIẢM ĐỂ CẮT LỖ]]),"")</f>
        <v/>
      </c>
      <c r="Q508" s="104"/>
      <c r="R508" s="117" t="str">
        <f>IF(Stock[[#This Row],[CỔ TỨC TIỀN MẶT]]&gt;0,Stock[[#This Row],[CỔ TỨC TIỀN MẶT]]/(Stock[[#This Row],[GIÁ MUA]]*Stock[[#This Row],[SỐ LƯỢNG MUA]]),"")</f>
        <v/>
      </c>
      <c r="S508" s="104"/>
      <c r="T508" s="77"/>
      <c r="U508" s="95"/>
      <c r="V508" s="96"/>
      <c r="W508" s="125" t="str">
        <f>IF(Stock[[#This Row],[SỐ LƯỢNG BÁN]]&gt;0,Stock[[#This Row],[GIÁ BÁN]]*Stock[[#This Row],[SỐ LƯỢNG BÁN]]*$D$11+Stock[[#This Row],[GIÁ BÁN]]*Stock[[#This Row],[SỐ LƯỢNG BÁN]]*$D$12,"")</f>
        <v/>
      </c>
      <c r="X508" s="126">
        <f>Stock[[#This Row],[SỐ LƯỢNG MUA]]+Stock[[#This Row],[CỔ TỨC BẰNG CỔ PHIẾU]]-Stock[[#This Row],[SỐ LƯỢNG BÁN]]</f>
        <v>0</v>
      </c>
      <c r="Y5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8" s="120">
        <f ca="1">IF(Stock[[#This Row],[NGÀY BÁN]]&gt;0,Stock[[#This Row],[NGÀY BÁN]]-Stock[[#This Row],[NGÀY MUA]]+1,IF(Stock[[#This Row],[NGÀY MUA]]=0,0,TODAY()-Stock[[#This Row],[NGÀY MUA]]+1))</f>
        <v>0</v>
      </c>
      <c r="AA508" s="121" t="str">
        <f>IFERROR(Stock[[#This Row],[CỔ TỨC TIỀN MẶT]]+Stock[[#This Row],[LÃI/(LỖ) TỪ BÁN CK
(auto-fill)]],"")</f>
        <v/>
      </c>
      <c r="AB5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8" s="90"/>
      <c r="AE508" s="146" t="str">
        <f>IF(Stock[[#This Row],[TRẠNG THÁI
(auto-fill)]]="NẮM GIỮ",Stock[[#This Row],[GIÁ THỊ TRƯỜNG]]-Stock[[#This Row],[GIÁ MUA]],"")</f>
        <v/>
      </c>
      <c r="AF508" s="151" t="str">
        <f>IFERROR(Stock[[#This Row],[TĂNG/
(GIẢM )]]/Stock[[#This Row],[GIÁ MUA]],"")</f>
        <v/>
      </c>
      <c r="AG508" s="128" t="str">
        <f>IF(Stock[[#This Row],[GIÁ THỊ TRƯỜNG]]&gt;0,Stock[[#This Row],[GIÁ THỊ TRƯỜNG]]*Stock[[#This Row],[SỐ LƯỢNG CÒN LẠI
(auto-fill)]],"")</f>
        <v/>
      </c>
    </row>
    <row r="509" spans="2:33">
      <c r="B509" s="111" t="str">
        <f>IF(AND(Stock[[#This Row],[SỐ LƯỢNG MUA]]&gt;0,Stock[[#This Row],[SỐ LƯỢNG CÒN LẠI
(auto-fill)]]=0),"BÁN",
IF(AND(Stock[[#This Row],[SỐ LƯỢNG MUA]]&gt;0,Stock[[#This Row],[SỐ LƯỢNG CÒN LẠI
(auto-fill)]]&gt;0),"NẮM GIỮ",""))</f>
        <v/>
      </c>
      <c r="C509" s="110">
        <f t="shared" si="7"/>
        <v>496</v>
      </c>
      <c r="D509" s="77"/>
      <c r="E509" s="78"/>
      <c r="F509" s="170"/>
      <c r="G509" s="83"/>
      <c r="H509" s="84"/>
      <c r="I509" s="114" t="str">
        <f>IF(Stock[[#This Row],[SỐ LƯỢNG MUA]]&gt;0,Stock[[#This Row],[GIÁ MUA]]*Stock[[#This Row],[SỐ LƯỢNG MUA]]*$D$11,"")</f>
        <v/>
      </c>
      <c r="J509" s="87"/>
      <c r="K509" s="88"/>
      <c r="L509" s="116" t="str">
        <f>IF(Stock[[#This Row],[SỐ LƯỢNG MUA]]&gt;0,Stock[[#This Row],[GIÁ MUA]]*(1+Stock[[#This Row],[% TĂNG KỲ VỌNG_1]]),"")</f>
        <v/>
      </c>
      <c r="M509" s="89"/>
      <c r="N509" s="116" t="str">
        <f>IF(Stock[[#This Row],[SỐ LƯỢNG MUA]]&gt;0,Stock[[#This Row],[GIÁ MUA]]*(1+Stock[[#This Row],[% TĂNG KỲ VỌNG_2]]),"")</f>
        <v/>
      </c>
      <c r="O509" s="89"/>
      <c r="P509" s="116" t="str">
        <f>IF(Stock[[#This Row],[SỐ LƯỢNG MUA]]&gt;0,Stock[[#This Row],[GIÁ MUA]]*(1+Stock[[#This Row],[% GIẢM ĐỂ CẮT LỖ]]),"")</f>
        <v/>
      </c>
      <c r="Q509" s="104"/>
      <c r="R509" s="117" t="str">
        <f>IF(Stock[[#This Row],[CỔ TỨC TIỀN MẶT]]&gt;0,Stock[[#This Row],[CỔ TỨC TIỀN MẶT]]/(Stock[[#This Row],[GIÁ MUA]]*Stock[[#This Row],[SỐ LƯỢNG MUA]]),"")</f>
        <v/>
      </c>
      <c r="S509" s="104"/>
      <c r="T509" s="77"/>
      <c r="U509" s="95"/>
      <c r="V509" s="96"/>
      <c r="W509" s="125" t="str">
        <f>IF(Stock[[#This Row],[SỐ LƯỢNG BÁN]]&gt;0,Stock[[#This Row],[GIÁ BÁN]]*Stock[[#This Row],[SỐ LƯỢNG BÁN]]*$D$11+Stock[[#This Row],[GIÁ BÁN]]*Stock[[#This Row],[SỐ LƯỢNG BÁN]]*$D$12,"")</f>
        <v/>
      </c>
      <c r="X509" s="126">
        <f>Stock[[#This Row],[SỐ LƯỢNG MUA]]+Stock[[#This Row],[CỔ TỨC BẰNG CỔ PHIẾU]]-Stock[[#This Row],[SỐ LƯỢNG BÁN]]</f>
        <v>0</v>
      </c>
      <c r="Y5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9" s="120">
        <f ca="1">IF(Stock[[#This Row],[NGÀY BÁN]]&gt;0,Stock[[#This Row],[NGÀY BÁN]]-Stock[[#This Row],[NGÀY MUA]]+1,IF(Stock[[#This Row],[NGÀY MUA]]=0,0,TODAY()-Stock[[#This Row],[NGÀY MUA]]+1))</f>
        <v>0</v>
      </c>
      <c r="AA509" s="121" t="str">
        <f>IFERROR(Stock[[#This Row],[CỔ TỨC TIỀN MẶT]]+Stock[[#This Row],[LÃI/(LỖ) TỪ BÁN CK
(auto-fill)]],"")</f>
        <v/>
      </c>
      <c r="AB5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9" s="90"/>
      <c r="AE509" s="146" t="str">
        <f>IF(Stock[[#This Row],[TRẠNG THÁI
(auto-fill)]]="NẮM GIỮ",Stock[[#This Row],[GIÁ THỊ TRƯỜNG]]-Stock[[#This Row],[GIÁ MUA]],"")</f>
        <v/>
      </c>
      <c r="AF509" s="151" t="str">
        <f>IFERROR(Stock[[#This Row],[TĂNG/
(GIẢM )]]/Stock[[#This Row],[GIÁ MUA]],"")</f>
        <v/>
      </c>
      <c r="AG509" s="128" t="str">
        <f>IF(Stock[[#This Row],[GIÁ THỊ TRƯỜNG]]&gt;0,Stock[[#This Row],[GIÁ THỊ TRƯỜNG]]*Stock[[#This Row],[SỐ LƯỢNG CÒN LẠI
(auto-fill)]],"")</f>
        <v/>
      </c>
    </row>
    <row r="510" spans="2:33">
      <c r="B510" s="111" t="str">
        <f>IF(AND(Stock[[#This Row],[SỐ LƯỢNG MUA]]&gt;0,Stock[[#This Row],[SỐ LƯỢNG CÒN LẠI
(auto-fill)]]=0),"BÁN",
IF(AND(Stock[[#This Row],[SỐ LƯỢNG MUA]]&gt;0,Stock[[#This Row],[SỐ LƯỢNG CÒN LẠI
(auto-fill)]]&gt;0),"NẮM GIỮ",""))</f>
        <v/>
      </c>
      <c r="C510" s="110">
        <f t="shared" si="7"/>
        <v>497</v>
      </c>
      <c r="D510" s="77"/>
      <c r="E510" s="78"/>
      <c r="F510" s="170"/>
      <c r="G510" s="83"/>
      <c r="H510" s="84"/>
      <c r="I510" s="114" t="str">
        <f>IF(Stock[[#This Row],[SỐ LƯỢNG MUA]]&gt;0,Stock[[#This Row],[GIÁ MUA]]*Stock[[#This Row],[SỐ LƯỢNG MUA]]*$D$11,"")</f>
        <v/>
      </c>
      <c r="J510" s="87"/>
      <c r="K510" s="88"/>
      <c r="L510" s="116" t="str">
        <f>IF(Stock[[#This Row],[SỐ LƯỢNG MUA]]&gt;0,Stock[[#This Row],[GIÁ MUA]]*(1+Stock[[#This Row],[% TĂNG KỲ VỌNG_1]]),"")</f>
        <v/>
      </c>
      <c r="M510" s="89"/>
      <c r="N510" s="116" t="str">
        <f>IF(Stock[[#This Row],[SỐ LƯỢNG MUA]]&gt;0,Stock[[#This Row],[GIÁ MUA]]*(1+Stock[[#This Row],[% TĂNG KỲ VỌNG_2]]),"")</f>
        <v/>
      </c>
      <c r="O510" s="89"/>
      <c r="P510" s="116" t="str">
        <f>IF(Stock[[#This Row],[SỐ LƯỢNG MUA]]&gt;0,Stock[[#This Row],[GIÁ MUA]]*(1+Stock[[#This Row],[% GIẢM ĐỂ CẮT LỖ]]),"")</f>
        <v/>
      </c>
      <c r="Q510" s="104"/>
      <c r="R510" s="117" t="str">
        <f>IF(Stock[[#This Row],[CỔ TỨC TIỀN MẶT]]&gt;0,Stock[[#This Row],[CỔ TỨC TIỀN MẶT]]/(Stock[[#This Row],[GIÁ MUA]]*Stock[[#This Row],[SỐ LƯỢNG MUA]]),"")</f>
        <v/>
      </c>
      <c r="S510" s="104"/>
      <c r="T510" s="77"/>
      <c r="U510" s="95"/>
      <c r="V510" s="96"/>
      <c r="W510" s="125" t="str">
        <f>IF(Stock[[#This Row],[SỐ LƯỢNG BÁN]]&gt;0,Stock[[#This Row],[GIÁ BÁN]]*Stock[[#This Row],[SỐ LƯỢNG BÁN]]*$D$11+Stock[[#This Row],[GIÁ BÁN]]*Stock[[#This Row],[SỐ LƯỢNG BÁN]]*$D$12,"")</f>
        <v/>
      </c>
      <c r="X510" s="126">
        <f>Stock[[#This Row],[SỐ LƯỢNG MUA]]+Stock[[#This Row],[CỔ TỨC BẰNG CỔ PHIẾU]]-Stock[[#This Row],[SỐ LƯỢNG BÁN]]</f>
        <v>0</v>
      </c>
      <c r="Y5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0" s="120">
        <f ca="1">IF(Stock[[#This Row],[NGÀY BÁN]]&gt;0,Stock[[#This Row],[NGÀY BÁN]]-Stock[[#This Row],[NGÀY MUA]]+1,IF(Stock[[#This Row],[NGÀY MUA]]=0,0,TODAY()-Stock[[#This Row],[NGÀY MUA]]+1))</f>
        <v>0</v>
      </c>
      <c r="AA510" s="121" t="str">
        <f>IFERROR(Stock[[#This Row],[CỔ TỨC TIỀN MẶT]]+Stock[[#This Row],[LÃI/(LỖ) TỪ BÁN CK
(auto-fill)]],"")</f>
        <v/>
      </c>
      <c r="AB5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0" s="90"/>
      <c r="AE510" s="146" t="str">
        <f>IF(Stock[[#This Row],[TRẠNG THÁI
(auto-fill)]]="NẮM GIỮ",Stock[[#This Row],[GIÁ THỊ TRƯỜNG]]-Stock[[#This Row],[GIÁ MUA]],"")</f>
        <v/>
      </c>
      <c r="AF510" s="151" t="str">
        <f>IFERROR(Stock[[#This Row],[TĂNG/
(GIẢM )]]/Stock[[#This Row],[GIÁ MUA]],"")</f>
        <v/>
      </c>
      <c r="AG510" s="128" t="str">
        <f>IF(Stock[[#This Row],[GIÁ THỊ TRƯỜNG]]&gt;0,Stock[[#This Row],[GIÁ THỊ TRƯỜNG]]*Stock[[#This Row],[SỐ LƯỢNG CÒN LẠI
(auto-fill)]],"")</f>
        <v/>
      </c>
    </row>
    <row r="511" spans="2:33">
      <c r="B511" s="111" t="str">
        <f>IF(AND(Stock[[#This Row],[SỐ LƯỢNG MUA]]&gt;0,Stock[[#This Row],[SỐ LƯỢNG CÒN LẠI
(auto-fill)]]=0),"BÁN",
IF(AND(Stock[[#This Row],[SỐ LƯỢNG MUA]]&gt;0,Stock[[#This Row],[SỐ LƯỢNG CÒN LẠI
(auto-fill)]]&gt;0),"NẮM GIỮ",""))</f>
        <v/>
      </c>
      <c r="C511" s="110">
        <f t="shared" si="7"/>
        <v>498</v>
      </c>
      <c r="D511" s="77"/>
      <c r="E511" s="78"/>
      <c r="F511" s="170"/>
      <c r="G511" s="83"/>
      <c r="H511" s="84"/>
      <c r="I511" s="114" t="str">
        <f>IF(Stock[[#This Row],[SỐ LƯỢNG MUA]]&gt;0,Stock[[#This Row],[GIÁ MUA]]*Stock[[#This Row],[SỐ LƯỢNG MUA]]*$D$11,"")</f>
        <v/>
      </c>
      <c r="J511" s="87"/>
      <c r="K511" s="88"/>
      <c r="L511" s="116" t="str">
        <f>IF(Stock[[#This Row],[SỐ LƯỢNG MUA]]&gt;0,Stock[[#This Row],[GIÁ MUA]]*(1+Stock[[#This Row],[% TĂNG KỲ VỌNG_1]]),"")</f>
        <v/>
      </c>
      <c r="M511" s="89"/>
      <c r="N511" s="116" t="str">
        <f>IF(Stock[[#This Row],[SỐ LƯỢNG MUA]]&gt;0,Stock[[#This Row],[GIÁ MUA]]*(1+Stock[[#This Row],[% TĂNG KỲ VỌNG_2]]),"")</f>
        <v/>
      </c>
      <c r="O511" s="89"/>
      <c r="P511" s="116" t="str">
        <f>IF(Stock[[#This Row],[SỐ LƯỢNG MUA]]&gt;0,Stock[[#This Row],[GIÁ MUA]]*(1+Stock[[#This Row],[% GIẢM ĐỂ CẮT LỖ]]),"")</f>
        <v/>
      </c>
      <c r="Q511" s="104"/>
      <c r="R511" s="117" t="str">
        <f>IF(Stock[[#This Row],[CỔ TỨC TIỀN MẶT]]&gt;0,Stock[[#This Row],[CỔ TỨC TIỀN MẶT]]/(Stock[[#This Row],[GIÁ MUA]]*Stock[[#This Row],[SỐ LƯỢNG MUA]]),"")</f>
        <v/>
      </c>
      <c r="S511" s="104"/>
      <c r="T511" s="77"/>
      <c r="U511" s="95"/>
      <c r="V511" s="96"/>
      <c r="W511" s="125" t="str">
        <f>IF(Stock[[#This Row],[SỐ LƯỢNG BÁN]]&gt;0,Stock[[#This Row],[GIÁ BÁN]]*Stock[[#This Row],[SỐ LƯỢNG BÁN]]*$D$11+Stock[[#This Row],[GIÁ BÁN]]*Stock[[#This Row],[SỐ LƯỢNG BÁN]]*$D$12,"")</f>
        <v/>
      </c>
      <c r="X511" s="126">
        <f>Stock[[#This Row],[SỐ LƯỢNG MUA]]+Stock[[#This Row],[CỔ TỨC BẰNG CỔ PHIẾU]]-Stock[[#This Row],[SỐ LƯỢNG BÁN]]</f>
        <v>0</v>
      </c>
      <c r="Y5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1" s="120">
        <f ca="1">IF(Stock[[#This Row],[NGÀY BÁN]]&gt;0,Stock[[#This Row],[NGÀY BÁN]]-Stock[[#This Row],[NGÀY MUA]]+1,IF(Stock[[#This Row],[NGÀY MUA]]=0,0,TODAY()-Stock[[#This Row],[NGÀY MUA]]+1))</f>
        <v>0</v>
      </c>
      <c r="AA511" s="121" t="str">
        <f>IFERROR(Stock[[#This Row],[CỔ TỨC TIỀN MẶT]]+Stock[[#This Row],[LÃI/(LỖ) TỪ BÁN CK
(auto-fill)]],"")</f>
        <v/>
      </c>
      <c r="AB5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1" s="90"/>
      <c r="AE511" s="146" t="str">
        <f>IF(Stock[[#This Row],[TRẠNG THÁI
(auto-fill)]]="NẮM GIỮ",Stock[[#This Row],[GIÁ THỊ TRƯỜNG]]-Stock[[#This Row],[GIÁ MUA]],"")</f>
        <v/>
      </c>
      <c r="AF511" s="151" t="str">
        <f>IFERROR(Stock[[#This Row],[TĂNG/
(GIẢM )]]/Stock[[#This Row],[GIÁ MUA]],"")</f>
        <v/>
      </c>
      <c r="AG511" s="128" t="str">
        <f>IF(Stock[[#This Row],[GIÁ THỊ TRƯỜNG]]&gt;0,Stock[[#This Row],[GIÁ THỊ TRƯỜNG]]*Stock[[#This Row],[SỐ LƯỢNG CÒN LẠI
(auto-fill)]],"")</f>
        <v/>
      </c>
    </row>
    <row r="512" spans="2:33">
      <c r="B512" s="111" t="str">
        <f>IF(AND(Stock[[#This Row],[SỐ LƯỢNG MUA]]&gt;0,Stock[[#This Row],[SỐ LƯỢNG CÒN LẠI
(auto-fill)]]=0),"BÁN",
IF(AND(Stock[[#This Row],[SỐ LƯỢNG MUA]]&gt;0,Stock[[#This Row],[SỐ LƯỢNG CÒN LẠI
(auto-fill)]]&gt;0),"NẮM GIỮ",""))</f>
        <v/>
      </c>
      <c r="C512" s="110">
        <f t="shared" si="7"/>
        <v>499</v>
      </c>
      <c r="D512" s="77"/>
      <c r="E512" s="78"/>
      <c r="F512" s="170"/>
      <c r="G512" s="83"/>
      <c r="H512" s="84"/>
      <c r="I512" s="114" t="str">
        <f>IF(Stock[[#This Row],[SỐ LƯỢNG MUA]]&gt;0,Stock[[#This Row],[GIÁ MUA]]*Stock[[#This Row],[SỐ LƯỢNG MUA]]*$D$11,"")</f>
        <v/>
      </c>
      <c r="J512" s="87"/>
      <c r="K512" s="88"/>
      <c r="L512" s="116" t="str">
        <f>IF(Stock[[#This Row],[SỐ LƯỢNG MUA]]&gt;0,Stock[[#This Row],[GIÁ MUA]]*(1+Stock[[#This Row],[% TĂNG KỲ VỌNG_1]]),"")</f>
        <v/>
      </c>
      <c r="M512" s="89"/>
      <c r="N512" s="116" t="str">
        <f>IF(Stock[[#This Row],[SỐ LƯỢNG MUA]]&gt;0,Stock[[#This Row],[GIÁ MUA]]*(1+Stock[[#This Row],[% TĂNG KỲ VỌNG_2]]),"")</f>
        <v/>
      </c>
      <c r="O512" s="89"/>
      <c r="P512" s="116" t="str">
        <f>IF(Stock[[#This Row],[SỐ LƯỢNG MUA]]&gt;0,Stock[[#This Row],[GIÁ MUA]]*(1+Stock[[#This Row],[% GIẢM ĐỂ CẮT LỖ]]),"")</f>
        <v/>
      </c>
      <c r="Q512" s="104"/>
      <c r="R512" s="117" t="str">
        <f>IF(Stock[[#This Row],[CỔ TỨC TIỀN MẶT]]&gt;0,Stock[[#This Row],[CỔ TỨC TIỀN MẶT]]/(Stock[[#This Row],[GIÁ MUA]]*Stock[[#This Row],[SỐ LƯỢNG MUA]]),"")</f>
        <v/>
      </c>
      <c r="S512" s="104"/>
      <c r="T512" s="77"/>
      <c r="U512" s="95"/>
      <c r="V512" s="96"/>
      <c r="W512" s="125" t="str">
        <f>IF(Stock[[#This Row],[SỐ LƯỢNG BÁN]]&gt;0,Stock[[#This Row],[GIÁ BÁN]]*Stock[[#This Row],[SỐ LƯỢNG BÁN]]*$D$11+Stock[[#This Row],[GIÁ BÁN]]*Stock[[#This Row],[SỐ LƯỢNG BÁN]]*$D$12,"")</f>
        <v/>
      </c>
      <c r="X512" s="126">
        <f>Stock[[#This Row],[SỐ LƯỢNG MUA]]+Stock[[#This Row],[CỔ TỨC BẰNG CỔ PHIẾU]]-Stock[[#This Row],[SỐ LƯỢNG BÁN]]</f>
        <v>0</v>
      </c>
      <c r="Y5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2" s="120">
        <f ca="1">IF(Stock[[#This Row],[NGÀY BÁN]]&gt;0,Stock[[#This Row],[NGÀY BÁN]]-Stock[[#This Row],[NGÀY MUA]]+1,IF(Stock[[#This Row],[NGÀY MUA]]=0,0,TODAY()-Stock[[#This Row],[NGÀY MUA]]+1))</f>
        <v>0</v>
      </c>
      <c r="AA512" s="121" t="str">
        <f>IFERROR(Stock[[#This Row],[CỔ TỨC TIỀN MẶT]]+Stock[[#This Row],[LÃI/(LỖ) TỪ BÁN CK
(auto-fill)]],"")</f>
        <v/>
      </c>
      <c r="AB5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2" s="90"/>
      <c r="AE512" s="146" t="str">
        <f>IF(Stock[[#This Row],[TRẠNG THÁI
(auto-fill)]]="NẮM GIỮ",Stock[[#This Row],[GIÁ THỊ TRƯỜNG]]-Stock[[#This Row],[GIÁ MUA]],"")</f>
        <v/>
      </c>
      <c r="AF512" s="151" t="str">
        <f>IFERROR(Stock[[#This Row],[TĂNG/
(GIẢM )]]/Stock[[#This Row],[GIÁ MUA]],"")</f>
        <v/>
      </c>
      <c r="AG512" s="128" t="str">
        <f>IF(Stock[[#This Row],[GIÁ THỊ TRƯỜNG]]&gt;0,Stock[[#This Row],[GIÁ THỊ TRƯỜNG]]*Stock[[#This Row],[SỐ LƯỢNG CÒN LẠI
(auto-fill)]],"")</f>
        <v/>
      </c>
    </row>
    <row r="513" spans="2:33">
      <c r="B513" s="111" t="str">
        <f>IF(AND(Stock[[#This Row],[SỐ LƯỢNG MUA]]&gt;0,Stock[[#This Row],[SỐ LƯỢNG CÒN LẠI
(auto-fill)]]=0),"BÁN",
IF(AND(Stock[[#This Row],[SỐ LƯỢNG MUA]]&gt;0,Stock[[#This Row],[SỐ LƯỢNG CÒN LẠI
(auto-fill)]]&gt;0),"NẮM GIỮ",""))</f>
        <v/>
      </c>
      <c r="C513" s="110">
        <f t="shared" si="7"/>
        <v>500</v>
      </c>
      <c r="D513" s="77"/>
      <c r="E513" s="78"/>
      <c r="F513" s="170"/>
      <c r="G513" s="83"/>
      <c r="H513" s="84"/>
      <c r="I513" s="114" t="str">
        <f>IF(Stock[[#This Row],[SỐ LƯỢNG MUA]]&gt;0,Stock[[#This Row],[GIÁ MUA]]*Stock[[#This Row],[SỐ LƯỢNG MUA]]*$D$11,"")</f>
        <v/>
      </c>
      <c r="J513" s="87"/>
      <c r="K513" s="88"/>
      <c r="L513" s="116" t="str">
        <f>IF(Stock[[#This Row],[SỐ LƯỢNG MUA]]&gt;0,Stock[[#This Row],[GIÁ MUA]]*(1+Stock[[#This Row],[% TĂNG KỲ VỌNG_1]]),"")</f>
        <v/>
      </c>
      <c r="M513" s="89"/>
      <c r="N513" s="116" t="str">
        <f>IF(Stock[[#This Row],[SỐ LƯỢNG MUA]]&gt;0,Stock[[#This Row],[GIÁ MUA]]*(1+Stock[[#This Row],[% TĂNG KỲ VỌNG_2]]),"")</f>
        <v/>
      </c>
      <c r="O513" s="89"/>
      <c r="P513" s="116" t="str">
        <f>IF(Stock[[#This Row],[SỐ LƯỢNG MUA]]&gt;0,Stock[[#This Row],[GIÁ MUA]]*(1+Stock[[#This Row],[% GIẢM ĐỂ CẮT LỖ]]),"")</f>
        <v/>
      </c>
      <c r="Q513" s="104"/>
      <c r="R513" s="117" t="str">
        <f>IF(Stock[[#This Row],[CỔ TỨC TIỀN MẶT]]&gt;0,Stock[[#This Row],[CỔ TỨC TIỀN MẶT]]/(Stock[[#This Row],[GIÁ MUA]]*Stock[[#This Row],[SỐ LƯỢNG MUA]]),"")</f>
        <v/>
      </c>
      <c r="S513" s="104"/>
      <c r="T513" s="77"/>
      <c r="U513" s="95"/>
      <c r="V513" s="96"/>
      <c r="W513" s="125" t="str">
        <f>IF(Stock[[#This Row],[SỐ LƯỢNG BÁN]]&gt;0,Stock[[#This Row],[GIÁ BÁN]]*Stock[[#This Row],[SỐ LƯỢNG BÁN]]*$D$11+Stock[[#This Row],[GIÁ BÁN]]*Stock[[#This Row],[SỐ LƯỢNG BÁN]]*$D$12,"")</f>
        <v/>
      </c>
      <c r="X513" s="126">
        <f>Stock[[#This Row],[SỐ LƯỢNG MUA]]+Stock[[#This Row],[CỔ TỨC BẰNG CỔ PHIẾU]]-Stock[[#This Row],[SỐ LƯỢNG BÁN]]</f>
        <v>0</v>
      </c>
      <c r="Y5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3" s="120">
        <f ca="1">IF(Stock[[#This Row],[NGÀY BÁN]]&gt;0,Stock[[#This Row],[NGÀY BÁN]]-Stock[[#This Row],[NGÀY MUA]]+1,IF(Stock[[#This Row],[NGÀY MUA]]=0,0,TODAY()-Stock[[#This Row],[NGÀY MUA]]+1))</f>
        <v>0</v>
      </c>
      <c r="AA513" s="121" t="str">
        <f>IFERROR(Stock[[#This Row],[CỔ TỨC TIỀN MẶT]]+Stock[[#This Row],[LÃI/(LỖ) TỪ BÁN CK
(auto-fill)]],"")</f>
        <v/>
      </c>
      <c r="AB5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3" s="90"/>
      <c r="AE513" s="146" t="str">
        <f>IF(Stock[[#This Row],[TRẠNG THÁI
(auto-fill)]]="NẮM GIỮ",Stock[[#This Row],[GIÁ THỊ TRƯỜNG]]-Stock[[#This Row],[GIÁ MUA]],"")</f>
        <v/>
      </c>
      <c r="AF513" s="151" t="str">
        <f>IFERROR(Stock[[#This Row],[TĂNG/
(GIẢM )]]/Stock[[#This Row],[GIÁ MUA]],"")</f>
        <v/>
      </c>
      <c r="AG513" s="128" t="str">
        <f>IF(Stock[[#This Row],[GIÁ THỊ TRƯỜNG]]&gt;0,Stock[[#This Row],[GIÁ THỊ TRƯỜNG]]*Stock[[#This Row],[SỐ LƯỢNG CÒN LẠI
(auto-fill)]],"")</f>
        <v/>
      </c>
    </row>
    <row r="514" spans="2:33">
      <c r="B514" s="111" t="str">
        <f>IF(AND(Stock[[#This Row],[SỐ LƯỢNG MUA]]&gt;0,Stock[[#This Row],[SỐ LƯỢNG CÒN LẠI
(auto-fill)]]=0),"BÁN",
IF(AND(Stock[[#This Row],[SỐ LƯỢNG MUA]]&gt;0,Stock[[#This Row],[SỐ LƯỢNG CÒN LẠI
(auto-fill)]]&gt;0),"NẮM GIỮ",""))</f>
        <v/>
      </c>
      <c r="C514" s="110">
        <f t="shared" si="7"/>
        <v>501</v>
      </c>
      <c r="D514" s="77"/>
      <c r="E514" s="78"/>
      <c r="F514" s="170"/>
      <c r="G514" s="83"/>
      <c r="H514" s="84"/>
      <c r="I514" s="114" t="str">
        <f>IF(Stock[[#This Row],[SỐ LƯỢNG MUA]]&gt;0,Stock[[#This Row],[GIÁ MUA]]*Stock[[#This Row],[SỐ LƯỢNG MUA]]*$D$11,"")</f>
        <v/>
      </c>
      <c r="J514" s="87"/>
      <c r="K514" s="88"/>
      <c r="L514" s="116" t="str">
        <f>IF(Stock[[#This Row],[SỐ LƯỢNG MUA]]&gt;0,Stock[[#This Row],[GIÁ MUA]]*(1+Stock[[#This Row],[% TĂNG KỲ VỌNG_1]]),"")</f>
        <v/>
      </c>
      <c r="M514" s="89"/>
      <c r="N514" s="116" t="str">
        <f>IF(Stock[[#This Row],[SỐ LƯỢNG MUA]]&gt;0,Stock[[#This Row],[GIÁ MUA]]*(1+Stock[[#This Row],[% TĂNG KỲ VỌNG_2]]),"")</f>
        <v/>
      </c>
      <c r="O514" s="89"/>
      <c r="P514" s="116" t="str">
        <f>IF(Stock[[#This Row],[SỐ LƯỢNG MUA]]&gt;0,Stock[[#This Row],[GIÁ MUA]]*(1+Stock[[#This Row],[% GIẢM ĐỂ CẮT LỖ]]),"")</f>
        <v/>
      </c>
      <c r="Q514" s="104"/>
      <c r="R514" s="117" t="str">
        <f>IF(Stock[[#This Row],[CỔ TỨC TIỀN MẶT]]&gt;0,Stock[[#This Row],[CỔ TỨC TIỀN MẶT]]/(Stock[[#This Row],[GIÁ MUA]]*Stock[[#This Row],[SỐ LƯỢNG MUA]]),"")</f>
        <v/>
      </c>
      <c r="S514" s="104"/>
      <c r="T514" s="77"/>
      <c r="U514" s="95"/>
      <c r="V514" s="96"/>
      <c r="W514" s="125" t="str">
        <f>IF(Stock[[#This Row],[SỐ LƯỢNG BÁN]]&gt;0,Stock[[#This Row],[GIÁ BÁN]]*Stock[[#This Row],[SỐ LƯỢNG BÁN]]*$D$11+Stock[[#This Row],[GIÁ BÁN]]*Stock[[#This Row],[SỐ LƯỢNG BÁN]]*$D$12,"")</f>
        <v/>
      </c>
      <c r="X514" s="126">
        <f>Stock[[#This Row],[SỐ LƯỢNG MUA]]+Stock[[#This Row],[CỔ TỨC BẰNG CỔ PHIẾU]]-Stock[[#This Row],[SỐ LƯỢNG BÁN]]</f>
        <v>0</v>
      </c>
      <c r="Y5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4" s="120">
        <f ca="1">IF(Stock[[#This Row],[NGÀY BÁN]]&gt;0,Stock[[#This Row],[NGÀY BÁN]]-Stock[[#This Row],[NGÀY MUA]]+1,IF(Stock[[#This Row],[NGÀY MUA]]=0,0,TODAY()-Stock[[#This Row],[NGÀY MUA]]+1))</f>
        <v>0</v>
      </c>
      <c r="AA514" s="121" t="str">
        <f>IFERROR(Stock[[#This Row],[CỔ TỨC TIỀN MẶT]]+Stock[[#This Row],[LÃI/(LỖ) TỪ BÁN CK
(auto-fill)]],"")</f>
        <v/>
      </c>
      <c r="AB5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4" s="90"/>
      <c r="AE514" s="146" t="str">
        <f>IF(Stock[[#This Row],[TRẠNG THÁI
(auto-fill)]]="NẮM GIỮ",Stock[[#This Row],[GIÁ THỊ TRƯỜNG]]-Stock[[#This Row],[GIÁ MUA]],"")</f>
        <v/>
      </c>
      <c r="AF514" s="151" t="str">
        <f>IFERROR(Stock[[#This Row],[TĂNG/
(GIẢM )]]/Stock[[#This Row],[GIÁ MUA]],"")</f>
        <v/>
      </c>
      <c r="AG514" s="128" t="str">
        <f>IF(Stock[[#This Row],[GIÁ THỊ TRƯỜNG]]&gt;0,Stock[[#This Row],[GIÁ THỊ TRƯỜNG]]*Stock[[#This Row],[SỐ LƯỢNG CÒN LẠI
(auto-fill)]],"")</f>
        <v/>
      </c>
    </row>
    <row r="515" spans="2:33">
      <c r="B515" s="111" t="str">
        <f>IF(AND(Stock[[#This Row],[SỐ LƯỢNG MUA]]&gt;0,Stock[[#This Row],[SỐ LƯỢNG CÒN LẠI
(auto-fill)]]=0),"BÁN",
IF(AND(Stock[[#This Row],[SỐ LƯỢNG MUA]]&gt;0,Stock[[#This Row],[SỐ LƯỢNG CÒN LẠI
(auto-fill)]]&gt;0),"NẮM GIỮ",""))</f>
        <v/>
      </c>
      <c r="C515" s="110">
        <f t="shared" si="7"/>
        <v>502</v>
      </c>
      <c r="D515" s="77"/>
      <c r="E515" s="78"/>
      <c r="F515" s="170"/>
      <c r="G515" s="83"/>
      <c r="H515" s="84"/>
      <c r="I515" s="114" t="str">
        <f>IF(Stock[[#This Row],[SỐ LƯỢNG MUA]]&gt;0,Stock[[#This Row],[GIÁ MUA]]*Stock[[#This Row],[SỐ LƯỢNG MUA]]*$D$11,"")</f>
        <v/>
      </c>
      <c r="J515" s="87"/>
      <c r="K515" s="88"/>
      <c r="L515" s="116" t="str">
        <f>IF(Stock[[#This Row],[SỐ LƯỢNG MUA]]&gt;0,Stock[[#This Row],[GIÁ MUA]]*(1+Stock[[#This Row],[% TĂNG KỲ VỌNG_1]]),"")</f>
        <v/>
      </c>
      <c r="M515" s="89"/>
      <c r="N515" s="116" t="str">
        <f>IF(Stock[[#This Row],[SỐ LƯỢNG MUA]]&gt;0,Stock[[#This Row],[GIÁ MUA]]*(1+Stock[[#This Row],[% TĂNG KỲ VỌNG_2]]),"")</f>
        <v/>
      </c>
      <c r="O515" s="89"/>
      <c r="P515" s="116" t="str">
        <f>IF(Stock[[#This Row],[SỐ LƯỢNG MUA]]&gt;0,Stock[[#This Row],[GIÁ MUA]]*(1+Stock[[#This Row],[% GIẢM ĐỂ CẮT LỖ]]),"")</f>
        <v/>
      </c>
      <c r="Q515" s="104"/>
      <c r="R515" s="117" t="str">
        <f>IF(Stock[[#This Row],[CỔ TỨC TIỀN MẶT]]&gt;0,Stock[[#This Row],[CỔ TỨC TIỀN MẶT]]/(Stock[[#This Row],[GIÁ MUA]]*Stock[[#This Row],[SỐ LƯỢNG MUA]]),"")</f>
        <v/>
      </c>
      <c r="S515" s="104"/>
      <c r="T515" s="77"/>
      <c r="U515" s="95"/>
      <c r="V515" s="96"/>
      <c r="W515" s="125" t="str">
        <f>IF(Stock[[#This Row],[SỐ LƯỢNG BÁN]]&gt;0,Stock[[#This Row],[GIÁ BÁN]]*Stock[[#This Row],[SỐ LƯỢNG BÁN]]*$D$11+Stock[[#This Row],[GIÁ BÁN]]*Stock[[#This Row],[SỐ LƯỢNG BÁN]]*$D$12,"")</f>
        <v/>
      </c>
      <c r="X515" s="126">
        <f>Stock[[#This Row],[SỐ LƯỢNG MUA]]+Stock[[#This Row],[CỔ TỨC BẰNG CỔ PHIẾU]]-Stock[[#This Row],[SỐ LƯỢNG BÁN]]</f>
        <v>0</v>
      </c>
      <c r="Y5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5" s="120">
        <f ca="1">IF(Stock[[#This Row],[NGÀY BÁN]]&gt;0,Stock[[#This Row],[NGÀY BÁN]]-Stock[[#This Row],[NGÀY MUA]]+1,IF(Stock[[#This Row],[NGÀY MUA]]=0,0,TODAY()-Stock[[#This Row],[NGÀY MUA]]+1))</f>
        <v>0</v>
      </c>
      <c r="AA515" s="121" t="str">
        <f>IFERROR(Stock[[#This Row],[CỔ TỨC TIỀN MẶT]]+Stock[[#This Row],[LÃI/(LỖ) TỪ BÁN CK
(auto-fill)]],"")</f>
        <v/>
      </c>
      <c r="AB5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5" s="90"/>
      <c r="AE515" s="146" t="str">
        <f>IF(Stock[[#This Row],[TRẠNG THÁI
(auto-fill)]]="NẮM GIỮ",Stock[[#This Row],[GIÁ THỊ TRƯỜNG]]-Stock[[#This Row],[GIÁ MUA]],"")</f>
        <v/>
      </c>
      <c r="AF515" s="151" t="str">
        <f>IFERROR(Stock[[#This Row],[TĂNG/
(GIẢM )]]/Stock[[#This Row],[GIÁ MUA]],"")</f>
        <v/>
      </c>
      <c r="AG515" s="128" t="str">
        <f>IF(Stock[[#This Row],[GIÁ THỊ TRƯỜNG]]&gt;0,Stock[[#This Row],[GIÁ THỊ TRƯỜNG]]*Stock[[#This Row],[SỐ LƯỢNG CÒN LẠI
(auto-fill)]],"")</f>
        <v/>
      </c>
    </row>
    <row r="516" spans="2:33">
      <c r="B516" s="111" t="str">
        <f>IF(AND(Stock[[#This Row],[SỐ LƯỢNG MUA]]&gt;0,Stock[[#This Row],[SỐ LƯỢNG CÒN LẠI
(auto-fill)]]=0),"BÁN",
IF(AND(Stock[[#This Row],[SỐ LƯỢNG MUA]]&gt;0,Stock[[#This Row],[SỐ LƯỢNG CÒN LẠI
(auto-fill)]]&gt;0),"NẮM GIỮ",""))</f>
        <v/>
      </c>
      <c r="C516" s="110">
        <f t="shared" si="7"/>
        <v>503</v>
      </c>
      <c r="D516" s="77"/>
      <c r="E516" s="78"/>
      <c r="F516" s="170"/>
      <c r="G516" s="83"/>
      <c r="H516" s="84"/>
      <c r="I516" s="114" t="str">
        <f>IF(Stock[[#This Row],[SỐ LƯỢNG MUA]]&gt;0,Stock[[#This Row],[GIÁ MUA]]*Stock[[#This Row],[SỐ LƯỢNG MUA]]*$D$11,"")</f>
        <v/>
      </c>
      <c r="J516" s="87"/>
      <c r="K516" s="88"/>
      <c r="L516" s="116" t="str">
        <f>IF(Stock[[#This Row],[SỐ LƯỢNG MUA]]&gt;0,Stock[[#This Row],[GIÁ MUA]]*(1+Stock[[#This Row],[% TĂNG KỲ VỌNG_1]]),"")</f>
        <v/>
      </c>
      <c r="M516" s="89"/>
      <c r="N516" s="116" t="str">
        <f>IF(Stock[[#This Row],[SỐ LƯỢNG MUA]]&gt;0,Stock[[#This Row],[GIÁ MUA]]*(1+Stock[[#This Row],[% TĂNG KỲ VỌNG_2]]),"")</f>
        <v/>
      </c>
      <c r="O516" s="89"/>
      <c r="P516" s="116" t="str">
        <f>IF(Stock[[#This Row],[SỐ LƯỢNG MUA]]&gt;0,Stock[[#This Row],[GIÁ MUA]]*(1+Stock[[#This Row],[% GIẢM ĐỂ CẮT LỖ]]),"")</f>
        <v/>
      </c>
      <c r="Q516" s="104"/>
      <c r="R516" s="117" t="str">
        <f>IF(Stock[[#This Row],[CỔ TỨC TIỀN MẶT]]&gt;0,Stock[[#This Row],[CỔ TỨC TIỀN MẶT]]/(Stock[[#This Row],[GIÁ MUA]]*Stock[[#This Row],[SỐ LƯỢNG MUA]]),"")</f>
        <v/>
      </c>
      <c r="S516" s="104"/>
      <c r="T516" s="77"/>
      <c r="U516" s="95"/>
      <c r="V516" s="96"/>
      <c r="W516" s="125" t="str">
        <f>IF(Stock[[#This Row],[SỐ LƯỢNG BÁN]]&gt;0,Stock[[#This Row],[GIÁ BÁN]]*Stock[[#This Row],[SỐ LƯỢNG BÁN]]*$D$11+Stock[[#This Row],[GIÁ BÁN]]*Stock[[#This Row],[SỐ LƯỢNG BÁN]]*$D$12,"")</f>
        <v/>
      </c>
      <c r="X516" s="126">
        <f>Stock[[#This Row],[SỐ LƯỢNG MUA]]+Stock[[#This Row],[CỔ TỨC BẰNG CỔ PHIẾU]]-Stock[[#This Row],[SỐ LƯỢNG BÁN]]</f>
        <v>0</v>
      </c>
      <c r="Y5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6" s="120">
        <f ca="1">IF(Stock[[#This Row],[NGÀY BÁN]]&gt;0,Stock[[#This Row],[NGÀY BÁN]]-Stock[[#This Row],[NGÀY MUA]]+1,IF(Stock[[#This Row],[NGÀY MUA]]=0,0,TODAY()-Stock[[#This Row],[NGÀY MUA]]+1))</f>
        <v>0</v>
      </c>
      <c r="AA516" s="121" t="str">
        <f>IFERROR(Stock[[#This Row],[CỔ TỨC TIỀN MẶT]]+Stock[[#This Row],[LÃI/(LỖ) TỪ BÁN CK
(auto-fill)]],"")</f>
        <v/>
      </c>
      <c r="AB5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6" s="90"/>
      <c r="AE516" s="146" t="str">
        <f>IF(Stock[[#This Row],[TRẠNG THÁI
(auto-fill)]]="NẮM GIỮ",Stock[[#This Row],[GIÁ THỊ TRƯỜNG]]-Stock[[#This Row],[GIÁ MUA]],"")</f>
        <v/>
      </c>
      <c r="AF516" s="151" t="str">
        <f>IFERROR(Stock[[#This Row],[TĂNG/
(GIẢM )]]/Stock[[#This Row],[GIÁ MUA]],"")</f>
        <v/>
      </c>
      <c r="AG516" s="128" t="str">
        <f>IF(Stock[[#This Row],[GIÁ THỊ TRƯỜNG]]&gt;0,Stock[[#This Row],[GIÁ THỊ TRƯỜNG]]*Stock[[#This Row],[SỐ LƯỢNG CÒN LẠI
(auto-fill)]],"")</f>
        <v/>
      </c>
    </row>
    <row r="517" spans="2:33">
      <c r="B517" s="111" t="str">
        <f>IF(AND(Stock[[#This Row],[SỐ LƯỢNG MUA]]&gt;0,Stock[[#This Row],[SỐ LƯỢNG CÒN LẠI
(auto-fill)]]=0),"BÁN",
IF(AND(Stock[[#This Row],[SỐ LƯỢNG MUA]]&gt;0,Stock[[#This Row],[SỐ LƯỢNG CÒN LẠI
(auto-fill)]]&gt;0),"NẮM GIỮ",""))</f>
        <v/>
      </c>
      <c r="C517" s="110">
        <f t="shared" si="7"/>
        <v>504</v>
      </c>
      <c r="D517" s="77"/>
      <c r="E517" s="78"/>
      <c r="F517" s="170"/>
      <c r="G517" s="83"/>
      <c r="H517" s="84"/>
      <c r="I517" s="114" t="str">
        <f>IF(Stock[[#This Row],[SỐ LƯỢNG MUA]]&gt;0,Stock[[#This Row],[GIÁ MUA]]*Stock[[#This Row],[SỐ LƯỢNG MUA]]*$D$11,"")</f>
        <v/>
      </c>
      <c r="J517" s="87"/>
      <c r="K517" s="88"/>
      <c r="L517" s="116" t="str">
        <f>IF(Stock[[#This Row],[SỐ LƯỢNG MUA]]&gt;0,Stock[[#This Row],[GIÁ MUA]]*(1+Stock[[#This Row],[% TĂNG KỲ VỌNG_1]]),"")</f>
        <v/>
      </c>
      <c r="M517" s="89"/>
      <c r="N517" s="116" t="str">
        <f>IF(Stock[[#This Row],[SỐ LƯỢNG MUA]]&gt;0,Stock[[#This Row],[GIÁ MUA]]*(1+Stock[[#This Row],[% TĂNG KỲ VỌNG_2]]),"")</f>
        <v/>
      </c>
      <c r="O517" s="89"/>
      <c r="P517" s="116" t="str">
        <f>IF(Stock[[#This Row],[SỐ LƯỢNG MUA]]&gt;0,Stock[[#This Row],[GIÁ MUA]]*(1+Stock[[#This Row],[% GIẢM ĐỂ CẮT LỖ]]),"")</f>
        <v/>
      </c>
      <c r="Q517" s="104"/>
      <c r="R517" s="117" t="str">
        <f>IF(Stock[[#This Row],[CỔ TỨC TIỀN MẶT]]&gt;0,Stock[[#This Row],[CỔ TỨC TIỀN MẶT]]/(Stock[[#This Row],[GIÁ MUA]]*Stock[[#This Row],[SỐ LƯỢNG MUA]]),"")</f>
        <v/>
      </c>
      <c r="S517" s="104"/>
      <c r="T517" s="77"/>
      <c r="U517" s="95"/>
      <c r="V517" s="96"/>
      <c r="W517" s="125" t="str">
        <f>IF(Stock[[#This Row],[SỐ LƯỢNG BÁN]]&gt;0,Stock[[#This Row],[GIÁ BÁN]]*Stock[[#This Row],[SỐ LƯỢNG BÁN]]*$D$11+Stock[[#This Row],[GIÁ BÁN]]*Stock[[#This Row],[SỐ LƯỢNG BÁN]]*$D$12,"")</f>
        <v/>
      </c>
      <c r="X517" s="126">
        <f>Stock[[#This Row],[SỐ LƯỢNG MUA]]+Stock[[#This Row],[CỔ TỨC BẰNG CỔ PHIẾU]]-Stock[[#This Row],[SỐ LƯỢNG BÁN]]</f>
        <v>0</v>
      </c>
      <c r="Y5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7" s="120">
        <f ca="1">IF(Stock[[#This Row],[NGÀY BÁN]]&gt;0,Stock[[#This Row],[NGÀY BÁN]]-Stock[[#This Row],[NGÀY MUA]]+1,IF(Stock[[#This Row],[NGÀY MUA]]=0,0,TODAY()-Stock[[#This Row],[NGÀY MUA]]+1))</f>
        <v>0</v>
      </c>
      <c r="AA517" s="121" t="str">
        <f>IFERROR(Stock[[#This Row],[CỔ TỨC TIỀN MẶT]]+Stock[[#This Row],[LÃI/(LỖ) TỪ BÁN CK
(auto-fill)]],"")</f>
        <v/>
      </c>
      <c r="AB5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7" s="90"/>
      <c r="AE517" s="146" t="str">
        <f>IF(Stock[[#This Row],[TRẠNG THÁI
(auto-fill)]]="NẮM GIỮ",Stock[[#This Row],[GIÁ THỊ TRƯỜNG]]-Stock[[#This Row],[GIÁ MUA]],"")</f>
        <v/>
      </c>
      <c r="AF517" s="151" t="str">
        <f>IFERROR(Stock[[#This Row],[TĂNG/
(GIẢM )]]/Stock[[#This Row],[GIÁ MUA]],"")</f>
        <v/>
      </c>
      <c r="AG517" s="128" t="str">
        <f>IF(Stock[[#This Row],[GIÁ THỊ TRƯỜNG]]&gt;0,Stock[[#This Row],[GIÁ THỊ TRƯỜNG]]*Stock[[#This Row],[SỐ LƯỢNG CÒN LẠI
(auto-fill)]],"")</f>
        <v/>
      </c>
    </row>
    <row r="518" spans="2:33">
      <c r="B518" s="111" t="str">
        <f>IF(AND(Stock[[#This Row],[SỐ LƯỢNG MUA]]&gt;0,Stock[[#This Row],[SỐ LƯỢNG CÒN LẠI
(auto-fill)]]=0),"BÁN",
IF(AND(Stock[[#This Row],[SỐ LƯỢNG MUA]]&gt;0,Stock[[#This Row],[SỐ LƯỢNG CÒN LẠI
(auto-fill)]]&gt;0),"NẮM GIỮ",""))</f>
        <v/>
      </c>
      <c r="C518" s="110">
        <f t="shared" si="7"/>
        <v>505</v>
      </c>
      <c r="D518" s="77"/>
      <c r="E518" s="78"/>
      <c r="F518" s="170"/>
      <c r="G518" s="83"/>
      <c r="H518" s="84"/>
      <c r="I518" s="114" t="str">
        <f>IF(Stock[[#This Row],[SỐ LƯỢNG MUA]]&gt;0,Stock[[#This Row],[GIÁ MUA]]*Stock[[#This Row],[SỐ LƯỢNG MUA]]*$D$11,"")</f>
        <v/>
      </c>
      <c r="J518" s="87"/>
      <c r="K518" s="88"/>
      <c r="L518" s="116" t="str">
        <f>IF(Stock[[#This Row],[SỐ LƯỢNG MUA]]&gt;0,Stock[[#This Row],[GIÁ MUA]]*(1+Stock[[#This Row],[% TĂNG KỲ VỌNG_1]]),"")</f>
        <v/>
      </c>
      <c r="M518" s="89"/>
      <c r="N518" s="116" t="str">
        <f>IF(Stock[[#This Row],[SỐ LƯỢNG MUA]]&gt;0,Stock[[#This Row],[GIÁ MUA]]*(1+Stock[[#This Row],[% TĂNG KỲ VỌNG_2]]),"")</f>
        <v/>
      </c>
      <c r="O518" s="89"/>
      <c r="P518" s="116" t="str">
        <f>IF(Stock[[#This Row],[SỐ LƯỢNG MUA]]&gt;0,Stock[[#This Row],[GIÁ MUA]]*(1+Stock[[#This Row],[% GIẢM ĐỂ CẮT LỖ]]),"")</f>
        <v/>
      </c>
      <c r="Q518" s="104"/>
      <c r="R518" s="117" t="str">
        <f>IF(Stock[[#This Row],[CỔ TỨC TIỀN MẶT]]&gt;0,Stock[[#This Row],[CỔ TỨC TIỀN MẶT]]/(Stock[[#This Row],[GIÁ MUA]]*Stock[[#This Row],[SỐ LƯỢNG MUA]]),"")</f>
        <v/>
      </c>
      <c r="S518" s="104"/>
      <c r="T518" s="77"/>
      <c r="U518" s="95"/>
      <c r="V518" s="96"/>
      <c r="W518" s="125" t="str">
        <f>IF(Stock[[#This Row],[SỐ LƯỢNG BÁN]]&gt;0,Stock[[#This Row],[GIÁ BÁN]]*Stock[[#This Row],[SỐ LƯỢNG BÁN]]*$D$11+Stock[[#This Row],[GIÁ BÁN]]*Stock[[#This Row],[SỐ LƯỢNG BÁN]]*$D$12,"")</f>
        <v/>
      </c>
      <c r="X518" s="126">
        <f>Stock[[#This Row],[SỐ LƯỢNG MUA]]+Stock[[#This Row],[CỔ TỨC BẰNG CỔ PHIẾU]]-Stock[[#This Row],[SỐ LƯỢNG BÁN]]</f>
        <v>0</v>
      </c>
      <c r="Y5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8" s="120">
        <f ca="1">IF(Stock[[#This Row],[NGÀY BÁN]]&gt;0,Stock[[#This Row],[NGÀY BÁN]]-Stock[[#This Row],[NGÀY MUA]]+1,IF(Stock[[#This Row],[NGÀY MUA]]=0,0,TODAY()-Stock[[#This Row],[NGÀY MUA]]+1))</f>
        <v>0</v>
      </c>
      <c r="AA518" s="121" t="str">
        <f>IFERROR(Stock[[#This Row],[CỔ TỨC TIỀN MẶT]]+Stock[[#This Row],[LÃI/(LỖ) TỪ BÁN CK
(auto-fill)]],"")</f>
        <v/>
      </c>
      <c r="AB5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8" s="90"/>
      <c r="AE518" s="146" t="str">
        <f>IF(Stock[[#This Row],[TRẠNG THÁI
(auto-fill)]]="NẮM GIỮ",Stock[[#This Row],[GIÁ THỊ TRƯỜNG]]-Stock[[#This Row],[GIÁ MUA]],"")</f>
        <v/>
      </c>
      <c r="AF518" s="151" t="str">
        <f>IFERROR(Stock[[#This Row],[TĂNG/
(GIẢM )]]/Stock[[#This Row],[GIÁ MUA]],"")</f>
        <v/>
      </c>
      <c r="AG518" s="128" t="str">
        <f>IF(Stock[[#This Row],[GIÁ THỊ TRƯỜNG]]&gt;0,Stock[[#This Row],[GIÁ THỊ TRƯỜNG]]*Stock[[#This Row],[SỐ LƯỢNG CÒN LẠI
(auto-fill)]],"")</f>
        <v/>
      </c>
    </row>
    <row r="519" spans="2:33">
      <c r="B519" s="111" t="str">
        <f>IF(AND(Stock[[#This Row],[SỐ LƯỢNG MUA]]&gt;0,Stock[[#This Row],[SỐ LƯỢNG CÒN LẠI
(auto-fill)]]=0),"BÁN",
IF(AND(Stock[[#This Row],[SỐ LƯỢNG MUA]]&gt;0,Stock[[#This Row],[SỐ LƯỢNG CÒN LẠI
(auto-fill)]]&gt;0),"NẮM GIỮ",""))</f>
        <v/>
      </c>
      <c r="C519" s="110">
        <f t="shared" si="7"/>
        <v>506</v>
      </c>
      <c r="D519" s="77"/>
      <c r="E519" s="78"/>
      <c r="F519" s="170"/>
      <c r="G519" s="83"/>
      <c r="H519" s="84"/>
      <c r="I519" s="114" t="str">
        <f>IF(Stock[[#This Row],[SỐ LƯỢNG MUA]]&gt;0,Stock[[#This Row],[GIÁ MUA]]*Stock[[#This Row],[SỐ LƯỢNG MUA]]*$D$11,"")</f>
        <v/>
      </c>
      <c r="J519" s="87"/>
      <c r="K519" s="88"/>
      <c r="L519" s="116" t="str">
        <f>IF(Stock[[#This Row],[SỐ LƯỢNG MUA]]&gt;0,Stock[[#This Row],[GIÁ MUA]]*(1+Stock[[#This Row],[% TĂNG KỲ VỌNG_1]]),"")</f>
        <v/>
      </c>
      <c r="M519" s="89"/>
      <c r="N519" s="116" t="str">
        <f>IF(Stock[[#This Row],[SỐ LƯỢNG MUA]]&gt;0,Stock[[#This Row],[GIÁ MUA]]*(1+Stock[[#This Row],[% TĂNG KỲ VỌNG_2]]),"")</f>
        <v/>
      </c>
      <c r="O519" s="89"/>
      <c r="P519" s="116" t="str">
        <f>IF(Stock[[#This Row],[SỐ LƯỢNG MUA]]&gt;0,Stock[[#This Row],[GIÁ MUA]]*(1+Stock[[#This Row],[% GIẢM ĐỂ CẮT LỖ]]),"")</f>
        <v/>
      </c>
      <c r="Q519" s="104"/>
      <c r="R519" s="117" t="str">
        <f>IF(Stock[[#This Row],[CỔ TỨC TIỀN MẶT]]&gt;0,Stock[[#This Row],[CỔ TỨC TIỀN MẶT]]/(Stock[[#This Row],[GIÁ MUA]]*Stock[[#This Row],[SỐ LƯỢNG MUA]]),"")</f>
        <v/>
      </c>
      <c r="S519" s="104"/>
      <c r="T519" s="77"/>
      <c r="U519" s="95"/>
      <c r="V519" s="96"/>
      <c r="W519" s="125" t="str">
        <f>IF(Stock[[#This Row],[SỐ LƯỢNG BÁN]]&gt;0,Stock[[#This Row],[GIÁ BÁN]]*Stock[[#This Row],[SỐ LƯỢNG BÁN]]*$D$11+Stock[[#This Row],[GIÁ BÁN]]*Stock[[#This Row],[SỐ LƯỢNG BÁN]]*$D$12,"")</f>
        <v/>
      </c>
      <c r="X519" s="126">
        <f>Stock[[#This Row],[SỐ LƯỢNG MUA]]+Stock[[#This Row],[CỔ TỨC BẰNG CỔ PHIẾU]]-Stock[[#This Row],[SỐ LƯỢNG BÁN]]</f>
        <v>0</v>
      </c>
      <c r="Y5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9" s="120">
        <f ca="1">IF(Stock[[#This Row],[NGÀY BÁN]]&gt;0,Stock[[#This Row],[NGÀY BÁN]]-Stock[[#This Row],[NGÀY MUA]]+1,IF(Stock[[#This Row],[NGÀY MUA]]=0,0,TODAY()-Stock[[#This Row],[NGÀY MUA]]+1))</f>
        <v>0</v>
      </c>
      <c r="AA519" s="121" t="str">
        <f>IFERROR(Stock[[#This Row],[CỔ TỨC TIỀN MẶT]]+Stock[[#This Row],[LÃI/(LỖ) TỪ BÁN CK
(auto-fill)]],"")</f>
        <v/>
      </c>
      <c r="AB5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9" s="90"/>
      <c r="AE519" s="146" t="str">
        <f>IF(Stock[[#This Row],[TRẠNG THÁI
(auto-fill)]]="NẮM GIỮ",Stock[[#This Row],[GIÁ THỊ TRƯỜNG]]-Stock[[#This Row],[GIÁ MUA]],"")</f>
        <v/>
      </c>
      <c r="AF519" s="151" t="str">
        <f>IFERROR(Stock[[#This Row],[TĂNG/
(GIẢM )]]/Stock[[#This Row],[GIÁ MUA]],"")</f>
        <v/>
      </c>
      <c r="AG519" s="128" t="str">
        <f>IF(Stock[[#This Row],[GIÁ THỊ TRƯỜNG]]&gt;0,Stock[[#This Row],[GIÁ THỊ TRƯỜNG]]*Stock[[#This Row],[SỐ LƯỢNG CÒN LẠI
(auto-fill)]],"")</f>
        <v/>
      </c>
    </row>
    <row r="520" spans="2:33">
      <c r="B520" s="111" t="str">
        <f>IF(AND(Stock[[#This Row],[SỐ LƯỢNG MUA]]&gt;0,Stock[[#This Row],[SỐ LƯỢNG CÒN LẠI
(auto-fill)]]=0),"BÁN",
IF(AND(Stock[[#This Row],[SỐ LƯỢNG MUA]]&gt;0,Stock[[#This Row],[SỐ LƯỢNG CÒN LẠI
(auto-fill)]]&gt;0),"NẮM GIỮ",""))</f>
        <v/>
      </c>
      <c r="C520" s="110">
        <f t="shared" si="7"/>
        <v>507</v>
      </c>
      <c r="D520" s="77"/>
      <c r="E520" s="78"/>
      <c r="F520" s="170"/>
      <c r="G520" s="83"/>
      <c r="H520" s="84"/>
      <c r="I520" s="114" t="str">
        <f>IF(Stock[[#This Row],[SỐ LƯỢNG MUA]]&gt;0,Stock[[#This Row],[GIÁ MUA]]*Stock[[#This Row],[SỐ LƯỢNG MUA]]*$D$11,"")</f>
        <v/>
      </c>
      <c r="J520" s="87"/>
      <c r="K520" s="88"/>
      <c r="L520" s="116" t="str">
        <f>IF(Stock[[#This Row],[SỐ LƯỢNG MUA]]&gt;0,Stock[[#This Row],[GIÁ MUA]]*(1+Stock[[#This Row],[% TĂNG KỲ VỌNG_1]]),"")</f>
        <v/>
      </c>
      <c r="M520" s="89"/>
      <c r="N520" s="116" t="str">
        <f>IF(Stock[[#This Row],[SỐ LƯỢNG MUA]]&gt;0,Stock[[#This Row],[GIÁ MUA]]*(1+Stock[[#This Row],[% TĂNG KỲ VỌNG_2]]),"")</f>
        <v/>
      </c>
      <c r="O520" s="89"/>
      <c r="P520" s="116" t="str">
        <f>IF(Stock[[#This Row],[SỐ LƯỢNG MUA]]&gt;0,Stock[[#This Row],[GIÁ MUA]]*(1+Stock[[#This Row],[% GIẢM ĐỂ CẮT LỖ]]),"")</f>
        <v/>
      </c>
      <c r="Q520" s="104"/>
      <c r="R520" s="117" t="str">
        <f>IF(Stock[[#This Row],[CỔ TỨC TIỀN MẶT]]&gt;0,Stock[[#This Row],[CỔ TỨC TIỀN MẶT]]/(Stock[[#This Row],[GIÁ MUA]]*Stock[[#This Row],[SỐ LƯỢNG MUA]]),"")</f>
        <v/>
      </c>
      <c r="S520" s="104"/>
      <c r="T520" s="77"/>
      <c r="U520" s="95"/>
      <c r="V520" s="96"/>
      <c r="W520" s="125" t="str">
        <f>IF(Stock[[#This Row],[SỐ LƯỢNG BÁN]]&gt;0,Stock[[#This Row],[GIÁ BÁN]]*Stock[[#This Row],[SỐ LƯỢNG BÁN]]*$D$11+Stock[[#This Row],[GIÁ BÁN]]*Stock[[#This Row],[SỐ LƯỢNG BÁN]]*$D$12,"")</f>
        <v/>
      </c>
      <c r="X520" s="126">
        <f>Stock[[#This Row],[SỐ LƯỢNG MUA]]+Stock[[#This Row],[CỔ TỨC BẰNG CỔ PHIẾU]]-Stock[[#This Row],[SỐ LƯỢNG BÁN]]</f>
        <v>0</v>
      </c>
      <c r="Y5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0" s="120">
        <f ca="1">IF(Stock[[#This Row],[NGÀY BÁN]]&gt;0,Stock[[#This Row],[NGÀY BÁN]]-Stock[[#This Row],[NGÀY MUA]]+1,IF(Stock[[#This Row],[NGÀY MUA]]=0,0,TODAY()-Stock[[#This Row],[NGÀY MUA]]+1))</f>
        <v>0</v>
      </c>
      <c r="AA520" s="121" t="str">
        <f>IFERROR(Stock[[#This Row],[CỔ TỨC TIỀN MẶT]]+Stock[[#This Row],[LÃI/(LỖ) TỪ BÁN CK
(auto-fill)]],"")</f>
        <v/>
      </c>
      <c r="AB5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0" s="90"/>
      <c r="AE520" s="146" t="str">
        <f>IF(Stock[[#This Row],[TRẠNG THÁI
(auto-fill)]]="NẮM GIỮ",Stock[[#This Row],[GIÁ THỊ TRƯỜNG]]-Stock[[#This Row],[GIÁ MUA]],"")</f>
        <v/>
      </c>
      <c r="AF520" s="151" t="str">
        <f>IFERROR(Stock[[#This Row],[TĂNG/
(GIẢM )]]/Stock[[#This Row],[GIÁ MUA]],"")</f>
        <v/>
      </c>
      <c r="AG520" s="128" t="str">
        <f>IF(Stock[[#This Row],[GIÁ THỊ TRƯỜNG]]&gt;0,Stock[[#This Row],[GIÁ THỊ TRƯỜNG]]*Stock[[#This Row],[SỐ LƯỢNG CÒN LẠI
(auto-fill)]],"")</f>
        <v/>
      </c>
    </row>
    <row r="521" spans="2:33">
      <c r="B521" s="111" t="str">
        <f>IF(AND(Stock[[#This Row],[SỐ LƯỢNG MUA]]&gt;0,Stock[[#This Row],[SỐ LƯỢNG CÒN LẠI
(auto-fill)]]=0),"BÁN",
IF(AND(Stock[[#This Row],[SỐ LƯỢNG MUA]]&gt;0,Stock[[#This Row],[SỐ LƯỢNG CÒN LẠI
(auto-fill)]]&gt;0),"NẮM GIỮ",""))</f>
        <v/>
      </c>
      <c r="C521" s="110">
        <f t="shared" si="7"/>
        <v>508</v>
      </c>
      <c r="D521" s="77"/>
      <c r="E521" s="78"/>
      <c r="F521" s="170"/>
      <c r="G521" s="83"/>
      <c r="H521" s="84"/>
      <c r="I521" s="114" t="str">
        <f>IF(Stock[[#This Row],[SỐ LƯỢNG MUA]]&gt;0,Stock[[#This Row],[GIÁ MUA]]*Stock[[#This Row],[SỐ LƯỢNG MUA]]*$D$11,"")</f>
        <v/>
      </c>
      <c r="J521" s="87"/>
      <c r="K521" s="88"/>
      <c r="L521" s="116" t="str">
        <f>IF(Stock[[#This Row],[SỐ LƯỢNG MUA]]&gt;0,Stock[[#This Row],[GIÁ MUA]]*(1+Stock[[#This Row],[% TĂNG KỲ VỌNG_1]]),"")</f>
        <v/>
      </c>
      <c r="M521" s="89"/>
      <c r="N521" s="116" t="str">
        <f>IF(Stock[[#This Row],[SỐ LƯỢNG MUA]]&gt;0,Stock[[#This Row],[GIÁ MUA]]*(1+Stock[[#This Row],[% TĂNG KỲ VỌNG_2]]),"")</f>
        <v/>
      </c>
      <c r="O521" s="89"/>
      <c r="P521" s="116" t="str">
        <f>IF(Stock[[#This Row],[SỐ LƯỢNG MUA]]&gt;0,Stock[[#This Row],[GIÁ MUA]]*(1+Stock[[#This Row],[% GIẢM ĐỂ CẮT LỖ]]),"")</f>
        <v/>
      </c>
      <c r="Q521" s="104"/>
      <c r="R521" s="117" t="str">
        <f>IF(Stock[[#This Row],[CỔ TỨC TIỀN MẶT]]&gt;0,Stock[[#This Row],[CỔ TỨC TIỀN MẶT]]/(Stock[[#This Row],[GIÁ MUA]]*Stock[[#This Row],[SỐ LƯỢNG MUA]]),"")</f>
        <v/>
      </c>
      <c r="S521" s="104"/>
      <c r="T521" s="77"/>
      <c r="U521" s="95"/>
      <c r="V521" s="96"/>
      <c r="W521" s="125" t="str">
        <f>IF(Stock[[#This Row],[SỐ LƯỢNG BÁN]]&gt;0,Stock[[#This Row],[GIÁ BÁN]]*Stock[[#This Row],[SỐ LƯỢNG BÁN]]*$D$11+Stock[[#This Row],[GIÁ BÁN]]*Stock[[#This Row],[SỐ LƯỢNG BÁN]]*$D$12,"")</f>
        <v/>
      </c>
      <c r="X521" s="126">
        <f>Stock[[#This Row],[SỐ LƯỢNG MUA]]+Stock[[#This Row],[CỔ TỨC BẰNG CỔ PHIẾU]]-Stock[[#This Row],[SỐ LƯỢNG BÁN]]</f>
        <v>0</v>
      </c>
      <c r="Y5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1" s="120">
        <f ca="1">IF(Stock[[#This Row],[NGÀY BÁN]]&gt;0,Stock[[#This Row],[NGÀY BÁN]]-Stock[[#This Row],[NGÀY MUA]]+1,IF(Stock[[#This Row],[NGÀY MUA]]=0,0,TODAY()-Stock[[#This Row],[NGÀY MUA]]+1))</f>
        <v>0</v>
      </c>
      <c r="AA521" s="121" t="str">
        <f>IFERROR(Stock[[#This Row],[CỔ TỨC TIỀN MẶT]]+Stock[[#This Row],[LÃI/(LỖ) TỪ BÁN CK
(auto-fill)]],"")</f>
        <v/>
      </c>
      <c r="AB5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1" s="90"/>
      <c r="AE521" s="146" t="str">
        <f>IF(Stock[[#This Row],[TRẠNG THÁI
(auto-fill)]]="NẮM GIỮ",Stock[[#This Row],[GIÁ THỊ TRƯỜNG]]-Stock[[#This Row],[GIÁ MUA]],"")</f>
        <v/>
      </c>
      <c r="AF521" s="151" t="str">
        <f>IFERROR(Stock[[#This Row],[TĂNG/
(GIẢM )]]/Stock[[#This Row],[GIÁ MUA]],"")</f>
        <v/>
      </c>
      <c r="AG521" s="128" t="str">
        <f>IF(Stock[[#This Row],[GIÁ THỊ TRƯỜNG]]&gt;0,Stock[[#This Row],[GIÁ THỊ TRƯỜNG]]*Stock[[#This Row],[SỐ LƯỢNG CÒN LẠI
(auto-fill)]],"")</f>
        <v/>
      </c>
    </row>
    <row r="522" spans="2:33">
      <c r="B522" s="111" t="str">
        <f>IF(AND(Stock[[#This Row],[SỐ LƯỢNG MUA]]&gt;0,Stock[[#This Row],[SỐ LƯỢNG CÒN LẠI
(auto-fill)]]=0),"BÁN",
IF(AND(Stock[[#This Row],[SỐ LƯỢNG MUA]]&gt;0,Stock[[#This Row],[SỐ LƯỢNG CÒN LẠI
(auto-fill)]]&gt;0),"NẮM GIỮ",""))</f>
        <v/>
      </c>
      <c r="C522" s="110">
        <f t="shared" si="7"/>
        <v>509</v>
      </c>
      <c r="D522" s="77"/>
      <c r="E522" s="78"/>
      <c r="F522" s="170"/>
      <c r="G522" s="83"/>
      <c r="H522" s="84"/>
      <c r="I522" s="114" t="str">
        <f>IF(Stock[[#This Row],[SỐ LƯỢNG MUA]]&gt;0,Stock[[#This Row],[GIÁ MUA]]*Stock[[#This Row],[SỐ LƯỢNG MUA]]*$D$11,"")</f>
        <v/>
      </c>
      <c r="J522" s="87"/>
      <c r="K522" s="88"/>
      <c r="L522" s="116" t="str">
        <f>IF(Stock[[#This Row],[SỐ LƯỢNG MUA]]&gt;0,Stock[[#This Row],[GIÁ MUA]]*(1+Stock[[#This Row],[% TĂNG KỲ VỌNG_1]]),"")</f>
        <v/>
      </c>
      <c r="M522" s="89"/>
      <c r="N522" s="116" t="str">
        <f>IF(Stock[[#This Row],[SỐ LƯỢNG MUA]]&gt;0,Stock[[#This Row],[GIÁ MUA]]*(1+Stock[[#This Row],[% TĂNG KỲ VỌNG_2]]),"")</f>
        <v/>
      </c>
      <c r="O522" s="89"/>
      <c r="P522" s="116" t="str">
        <f>IF(Stock[[#This Row],[SỐ LƯỢNG MUA]]&gt;0,Stock[[#This Row],[GIÁ MUA]]*(1+Stock[[#This Row],[% GIẢM ĐỂ CẮT LỖ]]),"")</f>
        <v/>
      </c>
      <c r="Q522" s="104"/>
      <c r="R522" s="117" t="str">
        <f>IF(Stock[[#This Row],[CỔ TỨC TIỀN MẶT]]&gt;0,Stock[[#This Row],[CỔ TỨC TIỀN MẶT]]/(Stock[[#This Row],[GIÁ MUA]]*Stock[[#This Row],[SỐ LƯỢNG MUA]]),"")</f>
        <v/>
      </c>
      <c r="S522" s="104"/>
      <c r="T522" s="77"/>
      <c r="U522" s="95"/>
      <c r="V522" s="96"/>
      <c r="W522" s="125" t="str">
        <f>IF(Stock[[#This Row],[SỐ LƯỢNG BÁN]]&gt;0,Stock[[#This Row],[GIÁ BÁN]]*Stock[[#This Row],[SỐ LƯỢNG BÁN]]*$D$11+Stock[[#This Row],[GIÁ BÁN]]*Stock[[#This Row],[SỐ LƯỢNG BÁN]]*$D$12,"")</f>
        <v/>
      </c>
      <c r="X522" s="126">
        <f>Stock[[#This Row],[SỐ LƯỢNG MUA]]+Stock[[#This Row],[CỔ TỨC BẰNG CỔ PHIẾU]]-Stock[[#This Row],[SỐ LƯỢNG BÁN]]</f>
        <v>0</v>
      </c>
      <c r="Y5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2" s="120">
        <f ca="1">IF(Stock[[#This Row],[NGÀY BÁN]]&gt;0,Stock[[#This Row],[NGÀY BÁN]]-Stock[[#This Row],[NGÀY MUA]]+1,IF(Stock[[#This Row],[NGÀY MUA]]=0,0,TODAY()-Stock[[#This Row],[NGÀY MUA]]+1))</f>
        <v>0</v>
      </c>
      <c r="AA522" s="121" t="str">
        <f>IFERROR(Stock[[#This Row],[CỔ TỨC TIỀN MẶT]]+Stock[[#This Row],[LÃI/(LỖ) TỪ BÁN CK
(auto-fill)]],"")</f>
        <v/>
      </c>
      <c r="AB5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2" s="90"/>
      <c r="AE522" s="146" t="str">
        <f>IF(Stock[[#This Row],[TRẠNG THÁI
(auto-fill)]]="NẮM GIỮ",Stock[[#This Row],[GIÁ THỊ TRƯỜNG]]-Stock[[#This Row],[GIÁ MUA]],"")</f>
        <v/>
      </c>
      <c r="AF522" s="151" t="str">
        <f>IFERROR(Stock[[#This Row],[TĂNG/
(GIẢM )]]/Stock[[#This Row],[GIÁ MUA]],"")</f>
        <v/>
      </c>
      <c r="AG522" s="128" t="str">
        <f>IF(Stock[[#This Row],[GIÁ THỊ TRƯỜNG]]&gt;0,Stock[[#This Row],[GIÁ THỊ TRƯỜNG]]*Stock[[#This Row],[SỐ LƯỢNG CÒN LẠI
(auto-fill)]],"")</f>
        <v/>
      </c>
    </row>
    <row r="523" spans="2:33">
      <c r="B523" s="111" t="str">
        <f>IF(AND(Stock[[#This Row],[SỐ LƯỢNG MUA]]&gt;0,Stock[[#This Row],[SỐ LƯỢNG CÒN LẠI
(auto-fill)]]=0),"BÁN",
IF(AND(Stock[[#This Row],[SỐ LƯỢNG MUA]]&gt;0,Stock[[#This Row],[SỐ LƯỢNG CÒN LẠI
(auto-fill)]]&gt;0),"NẮM GIỮ",""))</f>
        <v/>
      </c>
      <c r="C523" s="110">
        <f t="shared" si="7"/>
        <v>510</v>
      </c>
      <c r="D523" s="77"/>
      <c r="E523" s="78"/>
      <c r="F523" s="170"/>
      <c r="G523" s="83"/>
      <c r="H523" s="84"/>
      <c r="I523" s="114" t="str">
        <f>IF(Stock[[#This Row],[SỐ LƯỢNG MUA]]&gt;0,Stock[[#This Row],[GIÁ MUA]]*Stock[[#This Row],[SỐ LƯỢNG MUA]]*$D$11,"")</f>
        <v/>
      </c>
      <c r="J523" s="87"/>
      <c r="K523" s="88"/>
      <c r="L523" s="116" t="str">
        <f>IF(Stock[[#This Row],[SỐ LƯỢNG MUA]]&gt;0,Stock[[#This Row],[GIÁ MUA]]*(1+Stock[[#This Row],[% TĂNG KỲ VỌNG_1]]),"")</f>
        <v/>
      </c>
      <c r="M523" s="89"/>
      <c r="N523" s="116" t="str">
        <f>IF(Stock[[#This Row],[SỐ LƯỢNG MUA]]&gt;0,Stock[[#This Row],[GIÁ MUA]]*(1+Stock[[#This Row],[% TĂNG KỲ VỌNG_2]]),"")</f>
        <v/>
      </c>
      <c r="O523" s="89"/>
      <c r="P523" s="116" t="str">
        <f>IF(Stock[[#This Row],[SỐ LƯỢNG MUA]]&gt;0,Stock[[#This Row],[GIÁ MUA]]*(1+Stock[[#This Row],[% GIẢM ĐỂ CẮT LỖ]]),"")</f>
        <v/>
      </c>
      <c r="Q523" s="104"/>
      <c r="R523" s="117" t="str">
        <f>IF(Stock[[#This Row],[CỔ TỨC TIỀN MẶT]]&gt;0,Stock[[#This Row],[CỔ TỨC TIỀN MẶT]]/(Stock[[#This Row],[GIÁ MUA]]*Stock[[#This Row],[SỐ LƯỢNG MUA]]),"")</f>
        <v/>
      </c>
      <c r="S523" s="104"/>
      <c r="T523" s="77"/>
      <c r="U523" s="95"/>
      <c r="V523" s="96"/>
      <c r="W523" s="125" t="str">
        <f>IF(Stock[[#This Row],[SỐ LƯỢNG BÁN]]&gt;0,Stock[[#This Row],[GIÁ BÁN]]*Stock[[#This Row],[SỐ LƯỢNG BÁN]]*$D$11+Stock[[#This Row],[GIÁ BÁN]]*Stock[[#This Row],[SỐ LƯỢNG BÁN]]*$D$12,"")</f>
        <v/>
      </c>
      <c r="X523" s="126">
        <f>Stock[[#This Row],[SỐ LƯỢNG MUA]]+Stock[[#This Row],[CỔ TỨC BẰNG CỔ PHIẾU]]-Stock[[#This Row],[SỐ LƯỢNG BÁN]]</f>
        <v>0</v>
      </c>
      <c r="Y5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3" s="120">
        <f ca="1">IF(Stock[[#This Row],[NGÀY BÁN]]&gt;0,Stock[[#This Row],[NGÀY BÁN]]-Stock[[#This Row],[NGÀY MUA]]+1,IF(Stock[[#This Row],[NGÀY MUA]]=0,0,TODAY()-Stock[[#This Row],[NGÀY MUA]]+1))</f>
        <v>0</v>
      </c>
      <c r="AA523" s="121" t="str">
        <f>IFERROR(Stock[[#This Row],[CỔ TỨC TIỀN MẶT]]+Stock[[#This Row],[LÃI/(LỖ) TỪ BÁN CK
(auto-fill)]],"")</f>
        <v/>
      </c>
      <c r="AB5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3" s="90"/>
      <c r="AE523" s="146" t="str">
        <f>IF(Stock[[#This Row],[TRẠNG THÁI
(auto-fill)]]="NẮM GIỮ",Stock[[#This Row],[GIÁ THỊ TRƯỜNG]]-Stock[[#This Row],[GIÁ MUA]],"")</f>
        <v/>
      </c>
      <c r="AF523" s="151" t="str">
        <f>IFERROR(Stock[[#This Row],[TĂNG/
(GIẢM )]]/Stock[[#This Row],[GIÁ MUA]],"")</f>
        <v/>
      </c>
      <c r="AG523" s="128" t="str">
        <f>IF(Stock[[#This Row],[GIÁ THỊ TRƯỜNG]]&gt;0,Stock[[#This Row],[GIÁ THỊ TRƯỜNG]]*Stock[[#This Row],[SỐ LƯỢNG CÒN LẠI
(auto-fill)]],"")</f>
        <v/>
      </c>
    </row>
    <row r="524" spans="2:33">
      <c r="B524" s="111" t="str">
        <f>IF(AND(Stock[[#This Row],[SỐ LƯỢNG MUA]]&gt;0,Stock[[#This Row],[SỐ LƯỢNG CÒN LẠI
(auto-fill)]]=0),"BÁN",
IF(AND(Stock[[#This Row],[SỐ LƯỢNG MUA]]&gt;0,Stock[[#This Row],[SỐ LƯỢNG CÒN LẠI
(auto-fill)]]&gt;0),"NẮM GIỮ",""))</f>
        <v/>
      </c>
      <c r="C524" s="110">
        <f t="shared" si="7"/>
        <v>511</v>
      </c>
      <c r="D524" s="77"/>
      <c r="E524" s="78"/>
      <c r="F524" s="170"/>
      <c r="G524" s="83"/>
      <c r="H524" s="84"/>
      <c r="I524" s="114" t="str">
        <f>IF(Stock[[#This Row],[SỐ LƯỢNG MUA]]&gt;0,Stock[[#This Row],[GIÁ MUA]]*Stock[[#This Row],[SỐ LƯỢNG MUA]]*$D$11,"")</f>
        <v/>
      </c>
      <c r="J524" s="87"/>
      <c r="K524" s="88"/>
      <c r="L524" s="116" t="str">
        <f>IF(Stock[[#This Row],[SỐ LƯỢNG MUA]]&gt;0,Stock[[#This Row],[GIÁ MUA]]*(1+Stock[[#This Row],[% TĂNG KỲ VỌNG_1]]),"")</f>
        <v/>
      </c>
      <c r="M524" s="89"/>
      <c r="N524" s="116" t="str">
        <f>IF(Stock[[#This Row],[SỐ LƯỢNG MUA]]&gt;0,Stock[[#This Row],[GIÁ MUA]]*(1+Stock[[#This Row],[% TĂNG KỲ VỌNG_2]]),"")</f>
        <v/>
      </c>
      <c r="O524" s="89"/>
      <c r="P524" s="116" t="str">
        <f>IF(Stock[[#This Row],[SỐ LƯỢNG MUA]]&gt;0,Stock[[#This Row],[GIÁ MUA]]*(1+Stock[[#This Row],[% GIẢM ĐỂ CẮT LỖ]]),"")</f>
        <v/>
      </c>
      <c r="Q524" s="104"/>
      <c r="R524" s="117" t="str">
        <f>IF(Stock[[#This Row],[CỔ TỨC TIỀN MẶT]]&gt;0,Stock[[#This Row],[CỔ TỨC TIỀN MẶT]]/(Stock[[#This Row],[GIÁ MUA]]*Stock[[#This Row],[SỐ LƯỢNG MUA]]),"")</f>
        <v/>
      </c>
      <c r="S524" s="104"/>
      <c r="T524" s="77"/>
      <c r="U524" s="95"/>
      <c r="V524" s="96"/>
      <c r="W524" s="125" t="str">
        <f>IF(Stock[[#This Row],[SỐ LƯỢNG BÁN]]&gt;0,Stock[[#This Row],[GIÁ BÁN]]*Stock[[#This Row],[SỐ LƯỢNG BÁN]]*$D$11+Stock[[#This Row],[GIÁ BÁN]]*Stock[[#This Row],[SỐ LƯỢNG BÁN]]*$D$12,"")</f>
        <v/>
      </c>
      <c r="X524" s="126">
        <f>Stock[[#This Row],[SỐ LƯỢNG MUA]]+Stock[[#This Row],[CỔ TỨC BẰNG CỔ PHIẾU]]-Stock[[#This Row],[SỐ LƯỢNG BÁN]]</f>
        <v>0</v>
      </c>
      <c r="Y5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4" s="120">
        <f ca="1">IF(Stock[[#This Row],[NGÀY BÁN]]&gt;0,Stock[[#This Row],[NGÀY BÁN]]-Stock[[#This Row],[NGÀY MUA]]+1,IF(Stock[[#This Row],[NGÀY MUA]]=0,0,TODAY()-Stock[[#This Row],[NGÀY MUA]]+1))</f>
        <v>0</v>
      </c>
      <c r="AA524" s="121" t="str">
        <f>IFERROR(Stock[[#This Row],[CỔ TỨC TIỀN MẶT]]+Stock[[#This Row],[LÃI/(LỖ) TỪ BÁN CK
(auto-fill)]],"")</f>
        <v/>
      </c>
      <c r="AB5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4" s="90"/>
      <c r="AE524" s="146" t="str">
        <f>IF(Stock[[#This Row],[TRẠNG THÁI
(auto-fill)]]="NẮM GIỮ",Stock[[#This Row],[GIÁ THỊ TRƯỜNG]]-Stock[[#This Row],[GIÁ MUA]],"")</f>
        <v/>
      </c>
      <c r="AF524" s="151" t="str">
        <f>IFERROR(Stock[[#This Row],[TĂNG/
(GIẢM )]]/Stock[[#This Row],[GIÁ MUA]],"")</f>
        <v/>
      </c>
      <c r="AG524" s="128" t="str">
        <f>IF(Stock[[#This Row],[GIÁ THỊ TRƯỜNG]]&gt;0,Stock[[#This Row],[GIÁ THỊ TRƯỜNG]]*Stock[[#This Row],[SỐ LƯỢNG CÒN LẠI
(auto-fill)]],"")</f>
        <v/>
      </c>
    </row>
    <row r="525" spans="2:33">
      <c r="B525" s="111" t="str">
        <f>IF(AND(Stock[[#This Row],[SỐ LƯỢNG MUA]]&gt;0,Stock[[#This Row],[SỐ LƯỢNG CÒN LẠI
(auto-fill)]]=0),"BÁN",
IF(AND(Stock[[#This Row],[SỐ LƯỢNG MUA]]&gt;0,Stock[[#This Row],[SỐ LƯỢNG CÒN LẠI
(auto-fill)]]&gt;0),"NẮM GIỮ",""))</f>
        <v/>
      </c>
      <c r="C525" s="110">
        <f t="shared" si="7"/>
        <v>512</v>
      </c>
      <c r="D525" s="77"/>
      <c r="E525" s="78"/>
      <c r="F525" s="170"/>
      <c r="G525" s="83"/>
      <c r="H525" s="84"/>
      <c r="I525" s="114" t="str">
        <f>IF(Stock[[#This Row],[SỐ LƯỢNG MUA]]&gt;0,Stock[[#This Row],[GIÁ MUA]]*Stock[[#This Row],[SỐ LƯỢNG MUA]]*$D$11,"")</f>
        <v/>
      </c>
      <c r="J525" s="87"/>
      <c r="K525" s="88"/>
      <c r="L525" s="116" t="str">
        <f>IF(Stock[[#This Row],[SỐ LƯỢNG MUA]]&gt;0,Stock[[#This Row],[GIÁ MUA]]*(1+Stock[[#This Row],[% TĂNG KỲ VỌNG_1]]),"")</f>
        <v/>
      </c>
      <c r="M525" s="89"/>
      <c r="N525" s="116" t="str">
        <f>IF(Stock[[#This Row],[SỐ LƯỢNG MUA]]&gt;0,Stock[[#This Row],[GIÁ MUA]]*(1+Stock[[#This Row],[% TĂNG KỲ VỌNG_2]]),"")</f>
        <v/>
      </c>
      <c r="O525" s="89"/>
      <c r="P525" s="116" t="str">
        <f>IF(Stock[[#This Row],[SỐ LƯỢNG MUA]]&gt;0,Stock[[#This Row],[GIÁ MUA]]*(1+Stock[[#This Row],[% GIẢM ĐỂ CẮT LỖ]]),"")</f>
        <v/>
      </c>
      <c r="Q525" s="104"/>
      <c r="R525" s="117" t="str">
        <f>IF(Stock[[#This Row],[CỔ TỨC TIỀN MẶT]]&gt;0,Stock[[#This Row],[CỔ TỨC TIỀN MẶT]]/(Stock[[#This Row],[GIÁ MUA]]*Stock[[#This Row],[SỐ LƯỢNG MUA]]),"")</f>
        <v/>
      </c>
      <c r="S525" s="104"/>
      <c r="T525" s="77"/>
      <c r="U525" s="95"/>
      <c r="V525" s="96"/>
      <c r="W525" s="125" t="str">
        <f>IF(Stock[[#This Row],[SỐ LƯỢNG BÁN]]&gt;0,Stock[[#This Row],[GIÁ BÁN]]*Stock[[#This Row],[SỐ LƯỢNG BÁN]]*$D$11+Stock[[#This Row],[GIÁ BÁN]]*Stock[[#This Row],[SỐ LƯỢNG BÁN]]*$D$12,"")</f>
        <v/>
      </c>
      <c r="X525" s="126">
        <f>Stock[[#This Row],[SỐ LƯỢNG MUA]]+Stock[[#This Row],[CỔ TỨC BẰNG CỔ PHIẾU]]-Stock[[#This Row],[SỐ LƯỢNG BÁN]]</f>
        <v>0</v>
      </c>
      <c r="Y5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5" s="120">
        <f ca="1">IF(Stock[[#This Row],[NGÀY BÁN]]&gt;0,Stock[[#This Row],[NGÀY BÁN]]-Stock[[#This Row],[NGÀY MUA]]+1,IF(Stock[[#This Row],[NGÀY MUA]]=0,0,TODAY()-Stock[[#This Row],[NGÀY MUA]]+1))</f>
        <v>0</v>
      </c>
      <c r="AA525" s="121" t="str">
        <f>IFERROR(Stock[[#This Row],[CỔ TỨC TIỀN MẶT]]+Stock[[#This Row],[LÃI/(LỖ) TỪ BÁN CK
(auto-fill)]],"")</f>
        <v/>
      </c>
      <c r="AB5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5" s="90"/>
      <c r="AE525" s="146" t="str">
        <f>IF(Stock[[#This Row],[TRẠNG THÁI
(auto-fill)]]="NẮM GIỮ",Stock[[#This Row],[GIÁ THỊ TRƯỜNG]]-Stock[[#This Row],[GIÁ MUA]],"")</f>
        <v/>
      </c>
      <c r="AF525" s="151" t="str">
        <f>IFERROR(Stock[[#This Row],[TĂNG/
(GIẢM )]]/Stock[[#This Row],[GIÁ MUA]],"")</f>
        <v/>
      </c>
      <c r="AG525" s="128" t="str">
        <f>IF(Stock[[#This Row],[GIÁ THỊ TRƯỜNG]]&gt;0,Stock[[#This Row],[GIÁ THỊ TRƯỜNG]]*Stock[[#This Row],[SỐ LƯỢNG CÒN LẠI
(auto-fill)]],"")</f>
        <v/>
      </c>
    </row>
    <row r="526" spans="2:33">
      <c r="B526" s="111" t="str">
        <f>IF(AND(Stock[[#This Row],[SỐ LƯỢNG MUA]]&gt;0,Stock[[#This Row],[SỐ LƯỢNG CÒN LẠI
(auto-fill)]]=0),"BÁN",
IF(AND(Stock[[#This Row],[SỐ LƯỢNG MUA]]&gt;0,Stock[[#This Row],[SỐ LƯỢNG CÒN LẠI
(auto-fill)]]&gt;0),"NẮM GIỮ",""))</f>
        <v/>
      </c>
      <c r="C526" s="110">
        <f t="shared" si="7"/>
        <v>513</v>
      </c>
      <c r="D526" s="77"/>
      <c r="E526" s="78"/>
      <c r="F526" s="170"/>
      <c r="G526" s="83"/>
      <c r="H526" s="84"/>
      <c r="I526" s="114" t="str">
        <f>IF(Stock[[#This Row],[SỐ LƯỢNG MUA]]&gt;0,Stock[[#This Row],[GIÁ MUA]]*Stock[[#This Row],[SỐ LƯỢNG MUA]]*$D$11,"")</f>
        <v/>
      </c>
      <c r="J526" s="87"/>
      <c r="K526" s="88"/>
      <c r="L526" s="116" t="str">
        <f>IF(Stock[[#This Row],[SỐ LƯỢNG MUA]]&gt;0,Stock[[#This Row],[GIÁ MUA]]*(1+Stock[[#This Row],[% TĂNG KỲ VỌNG_1]]),"")</f>
        <v/>
      </c>
      <c r="M526" s="89"/>
      <c r="N526" s="116" t="str">
        <f>IF(Stock[[#This Row],[SỐ LƯỢNG MUA]]&gt;0,Stock[[#This Row],[GIÁ MUA]]*(1+Stock[[#This Row],[% TĂNG KỲ VỌNG_2]]),"")</f>
        <v/>
      </c>
      <c r="O526" s="89"/>
      <c r="P526" s="116" t="str">
        <f>IF(Stock[[#This Row],[SỐ LƯỢNG MUA]]&gt;0,Stock[[#This Row],[GIÁ MUA]]*(1+Stock[[#This Row],[% GIẢM ĐỂ CẮT LỖ]]),"")</f>
        <v/>
      </c>
      <c r="Q526" s="104"/>
      <c r="R526" s="117" t="str">
        <f>IF(Stock[[#This Row],[CỔ TỨC TIỀN MẶT]]&gt;0,Stock[[#This Row],[CỔ TỨC TIỀN MẶT]]/(Stock[[#This Row],[GIÁ MUA]]*Stock[[#This Row],[SỐ LƯỢNG MUA]]),"")</f>
        <v/>
      </c>
      <c r="S526" s="104"/>
      <c r="T526" s="77"/>
      <c r="U526" s="95"/>
      <c r="V526" s="96"/>
      <c r="W526" s="125" t="str">
        <f>IF(Stock[[#This Row],[SỐ LƯỢNG BÁN]]&gt;0,Stock[[#This Row],[GIÁ BÁN]]*Stock[[#This Row],[SỐ LƯỢNG BÁN]]*$D$11+Stock[[#This Row],[GIÁ BÁN]]*Stock[[#This Row],[SỐ LƯỢNG BÁN]]*$D$12,"")</f>
        <v/>
      </c>
      <c r="X526" s="126">
        <f>Stock[[#This Row],[SỐ LƯỢNG MUA]]+Stock[[#This Row],[CỔ TỨC BẰNG CỔ PHIẾU]]-Stock[[#This Row],[SỐ LƯỢNG BÁN]]</f>
        <v>0</v>
      </c>
      <c r="Y5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6" s="120">
        <f ca="1">IF(Stock[[#This Row],[NGÀY BÁN]]&gt;0,Stock[[#This Row],[NGÀY BÁN]]-Stock[[#This Row],[NGÀY MUA]]+1,IF(Stock[[#This Row],[NGÀY MUA]]=0,0,TODAY()-Stock[[#This Row],[NGÀY MUA]]+1))</f>
        <v>0</v>
      </c>
      <c r="AA526" s="121" t="str">
        <f>IFERROR(Stock[[#This Row],[CỔ TỨC TIỀN MẶT]]+Stock[[#This Row],[LÃI/(LỖ) TỪ BÁN CK
(auto-fill)]],"")</f>
        <v/>
      </c>
      <c r="AB5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6" s="90"/>
      <c r="AE526" s="146" t="str">
        <f>IF(Stock[[#This Row],[TRẠNG THÁI
(auto-fill)]]="NẮM GIỮ",Stock[[#This Row],[GIÁ THỊ TRƯỜNG]]-Stock[[#This Row],[GIÁ MUA]],"")</f>
        <v/>
      </c>
      <c r="AF526" s="151" t="str">
        <f>IFERROR(Stock[[#This Row],[TĂNG/
(GIẢM )]]/Stock[[#This Row],[GIÁ MUA]],"")</f>
        <v/>
      </c>
      <c r="AG526" s="128" t="str">
        <f>IF(Stock[[#This Row],[GIÁ THỊ TRƯỜNG]]&gt;0,Stock[[#This Row],[GIÁ THỊ TRƯỜNG]]*Stock[[#This Row],[SỐ LƯỢNG CÒN LẠI
(auto-fill)]],"")</f>
        <v/>
      </c>
    </row>
    <row r="527" spans="2:33">
      <c r="B527" s="111" t="str">
        <f>IF(AND(Stock[[#This Row],[SỐ LƯỢNG MUA]]&gt;0,Stock[[#This Row],[SỐ LƯỢNG CÒN LẠI
(auto-fill)]]=0),"BÁN",
IF(AND(Stock[[#This Row],[SỐ LƯỢNG MUA]]&gt;0,Stock[[#This Row],[SỐ LƯỢNG CÒN LẠI
(auto-fill)]]&gt;0),"NẮM GIỮ",""))</f>
        <v/>
      </c>
      <c r="C527" s="110">
        <f t="shared" si="7"/>
        <v>514</v>
      </c>
      <c r="D527" s="77"/>
      <c r="E527" s="78"/>
      <c r="F527" s="170"/>
      <c r="G527" s="83"/>
      <c r="H527" s="84"/>
      <c r="I527" s="114" t="str">
        <f>IF(Stock[[#This Row],[SỐ LƯỢNG MUA]]&gt;0,Stock[[#This Row],[GIÁ MUA]]*Stock[[#This Row],[SỐ LƯỢNG MUA]]*$D$11,"")</f>
        <v/>
      </c>
      <c r="J527" s="87"/>
      <c r="K527" s="88"/>
      <c r="L527" s="116" t="str">
        <f>IF(Stock[[#This Row],[SỐ LƯỢNG MUA]]&gt;0,Stock[[#This Row],[GIÁ MUA]]*(1+Stock[[#This Row],[% TĂNG KỲ VỌNG_1]]),"")</f>
        <v/>
      </c>
      <c r="M527" s="89"/>
      <c r="N527" s="116" t="str">
        <f>IF(Stock[[#This Row],[SỐ LƯỢNG MUA]]&gt;0,Stock[[#This Row],[GIÁ MUA]]*(1+Stock[[#This Row],[% TĂNG KỲ VỌNG_2]]),"")</f>
        <v/>
      </c>
      <c r="O527" s="89"/>
      <c r="P527" s="116" t="str">
        <f>IF(Stock[[#This Row],[SỐ LƯỢNG MUA]]&gt;0,Stock[[#This Row],[GIÁ MUA]]*(1+Stock[[#This Row],[% GIẢM ĐỂ CẮT LỖ]]),"")</f>
        <v/>
      </c>
      <c r="Q527" s="104"/>
      <c r="R527" s="117" t="str">
        <f>IF(Stock[[#This Row],[CỔ TỨC TIỀN MẶT]]&gt;0,Stock[[#This Row],[CỔ TỨC TIỀN MẶT]]/(Stock[[#This Row],[GIÁ MUA]]*Stock[[#This Row],[SỐ LƯỢNG MUA]]),"")</f>
        <v/>
      </c>
      <c r="S527" s="104"/>
      <c r="T527" s="77"/>
      <c r="U527" s="95"/>
      <c r="V527" s="96"/>
      <c r="W527" s="125" t="str">
        <f>IF(Stock[[#This Row],[SỐ LƯỢNG BÁN]]&gt;0,Stock[[#This Row],[GIÁ BÁN]]*Stock[[#This Row],[SỐ LƯỢNG BÁN]]*$D$11+Stock[[#This Row],[GIÁ BÁN]]*Stock[[#This Row],[SỐ LƯỢNG BÁN]]*$D$12,"")</f>
        <v/>
      </c>
      <c r="X527" s="126">
        <f>Stock[[#This Row],[SỐ LƯỢNG MUA]]+Stock[[#This Row],[CỔ TỨC BẰNG CỔ PHIẾU]]-Stock[[#This Row],[SỐ LƯỢNG BÁN]]</f>
        <v>0</v>
      </c>
      <c r="Y5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7" s="120">
        <f ca="1">IF(Stock[[#This Row],[NGÀY BÁN]]&gt;0,Stock[[#This Row],[NGÀY BÁN]]-Stock[[#This Row],[NGÀY MUA]]+1,IF(Stock[[#This Row],[NGÀY MUA]]=0,0,TODAY()-Stock[[#This Row],[NGÀY MUA]]+1))</f>
        <v>0</v>
      </c>
      <c r="AA527" s="121" t="str">
        <f>IFERROR(Stock[[#This Row],[CỔ TỨC TIỀN MẶT]]+Stock[[#This Row],[LÃI/(LỖ) TỪ BÁN CK
(auto-fill)]],"")</f>
        <v/>
      </c>
      <c r="AB5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7" s="90"/>
      <c r="AE527" s="146" t="str">
        <f>IF(Stock[[#This Row],[TRẠNG THÁI
(auto-fill)]]="NẮM GIỮ",Stock[[#This Row],[GIÁ THỊ TRƯỜNG]]-Stock[[#This Row],[GIÁ MUA]],"")</f>
        <v/>
      </c>
      <c r="AF527" s="151" t="str">
        <f>IFERROR(Stock[[#This Row],[TĂNG/
(GIẢM )]]/Stock[[#This Row],[GIÁ MUA]],"")</f>
        <v/>
      </c>
      <c r="AG527" s="128" t="str">
        <f>IF(Stock[[#This Row],[GIÁ THỊ TRƯỜNG]]&gt;0,Stock[[#This Row],[GIÁ THỊ TRƯỜNG]]*Stock[[#This Row],[SỐ LƯỢNG CÒN LẠI
(auto-fill)]],"")</f>
        <v/>
      </c>
    </row>
    <row r="528" spans="2:33">
      <c r="B528" s="111" t="str">
        <f>IF(AND(Stock[[#This Row],[SỐ LƯỢNG MUA]]&gt;0,Stock[[#This Row],[SỐ LƯỢNG CÒN LẠI
(auto-fill)]]=0),"BÁN",
IF(AND(Stock[[#This Row],[SỐ LƯỢNG MUA]]&gt;0,Stock[[#This Row],[SỐ LƯỢNG CÒN LẠI
(auto-fill)]]&gt;0),"NẮM GIỮ",""))</f>
        <v/>
      </c>
      <c r="C528" s="110">
        <f t="shared" ref="C528:C591" si="8">C527+1</f>
        <v>515</v>
      </c>
      <c r="D528" s="77"/>
      <c r="E528" s="78"/>
      <c r="F528" s="170"/>
      <c r="G528" s="83"/>
      <c r="H528" s="84"/>
      <c r="I528" s="114" t="str">
        <f>IF(Stock[[#This Row],[SỐ LƯỢNG MUA]]&gt;0,Stock[[#This Row],[GIÁ MUA]]*Stock[[#This Row],[SỐ LƯỢNG MUA]]*$D$11,"")</f>
        <v/>
      </c>
      <c r="J528" s="87"/>
      <c r="K528" s="88"/>
      <c r="L528" s="116" t="str">
        <f>IF(Stock[[#This Row],[SỐ LƯỢNG MUA]]&gt;0,Stock[[#This Row],[GIÁ MUA]]*(1+Stock[[#This Row],[% TĂNG KỲ VỌNG_1]]),"")</f>
        <v/>
      </c>
      <c r="M528" s="89"/>
      <c r="N528" s="116" t="str">
        <f>IF(Stock[[#This Row],[SỐ LƯỢNG MUA]]&gt;0,Stock[[#This Row],[GIÁ MUA]]*(1+Stock[[#This Row],[% TĂNG KỲ VỌNG_2]]),"")</f>
        <v/>
      </c>
      <c r="O528" s="89"/>
      <c r="P528" s="116" t="str">
        <f>IF(Stock[[#This Row],[SỐ LƯỢNG MUA]]&gt;0,Stock[[#This Row],[GIÁ MUA]]*(1+Stock[[#This Row],[% GIẢM ĐỂ CẮT LỖ]]),"")</f>
        <v/>
      </c>
      <c r="Q528" s="104"/>
      <c r="R528" s="117" t="str">
        <f>IF(Stock[[#This Row],[CỔ TỨC TIỀN MẶT]]&gt;0,Stock[[#This Row],[CỔ TỨC TIỀN MẶT]]/(Stock[[#This Row],[GIÁ MUA]]*Stock[[#This Row],[SỐ LƯỢNG MUA]]),"")</f>
        <v/>
      </c>
      <c r="S528" s="104"/>
      <c r="T528" s="77"/>
      <c r="U528" s="95"/>
      <c r="V528" s="96"/>
      <c r="W528" s="125" t="str">
        <f>IF(Stock[[#This Row],[SỐ LƯỢNG BÁN]]&gt;0,Stock[[#This Row],[GIÁ BÁN]]*Stock[[#This Row],[SỐ LƯỢNG BÁN]]*$D$11+Stock[[#This Row],[GIÁ BÁN]]*Stock[[#This Row],[SỐ LƯỢNG BÁN]]*$D$12,"")</f>
        <v/>
      </c>
      <c r="X528" s="126">
        <f>Stock[[#This Row],[SỐ LƯỢNG MUA]]+Stock[[#This Row],[CỔ TỨC BẰNG CỔ PHIẾU]]-Stock[[#This Row],[SỐ LƯỢNG BÁN]]</f>
        <v>0</v>
      </c>
      <c r="Y5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8" s="120">
        <f ca="1">IF(Stock[[#This Row],[NGÀY BÁN]]&gt;0,Stock[[#This Row],[NGÀY BÁN]]-Stock[[#This Row],[NGÀY MUA]]+1,IF(Stock[[#This Row],[NGÀY MUA]]=0,0,TODAY()-Stock[[#This Row],[NGÀY MUA]]+1))</f>
        <v>0</v>
      </c>
      <c r="AA528" s="121" t="str">
        <f>IFERROR(Stock[[#This Row],[CỔ TỨC TIỀN MẶT]]+Stock[[#This Row],[LÃI/(LỖ) TỪ BÁN CK
(auto-fill)]],"")</f>
        <v/>
      </c>
      <c r="AB5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8" s="90"/>
      <c r="AE528" s="146" t="str">
        <f>IF(Stock[[#This Row],[TRẠNG THÁI
(auto-fill)]]="NẮM GIỮ",Stock[[#This Row],[GIÁ THỊ TRƯỜNG]]-Stock[[#This Row],[GIÁ MUA]],"")</f>
        <v/>
      </c>
      <c r="AF528" s="151" t="str">
        <f>IFERROR(Stock[[#This Row],[TĂNG/
(GIẢM )]]/Stock[[#This Row],[GIÁ MUA]],"")</f>
        <v/>
      </c>
      <c r="AG528" s="128" t="str">
        <f>IF(Stock[[#This Row],[GIÁ THỊ TRƯỜNG]]&gt;0,Stock[[#This Row],[GIÁ THỊ TRƯỜNG]]*Stock[[#This Row],[SỐ LƯỢNG CÒN LẠI
(auto-fill)]],"")</f>
        <v/>
      </c>
    </row>
    <row r="529" spans="2:33">
      <c r="B529" s="111" t="str">
        <f>IF(AND(Stock[[#This Row],[SỐ LƯỢNG MUA]]&gt;0,Stock[[#This Row],[SỐ LƯỢNG CÒN LẠI
(auto-fill)]]=0),"BÁN",
IF(AND(Stock[[#This Row],[SỐ LƯỢNG MUA]]&gt;0,Stock[[#This Row],[SỐ LƯỢNG CÒN LẠI
(auto-fill)]]&gt;0),"NẮM GIỮ",""))</f>
        <v/>
      </c>
      <c r="C529" s="110">
        <f t="shared" si="8"/>
        <v>516</v>
      </c>
      <c r="D529" s="77"/>
      <c r="E529" s="78"/>
      <c r="F529" s="170"/>
      <c r="G529" s="83"/>
      <c r="H529" s="84"/>
      <c r="I529" s="114" t="str">
        <f>IF(Stock[[#This Row],[SỐ LƯỢNG MUA]]&gt;0,Stock[[#This Row],[GIÁ MUA]]*Stock[[#This Row],[SỐ LƯỢNG MUA]]*$D$11,"")</f>
        <v/>
      </c>
      <c r="J529" s="87"/>
      <c r="K529" s="88"/>
      <c r="L529" s="116" t="str">
        <f>IF(Stock[[#This Row],[SỐ LƯỢNG MUA]]&gt;0,Stock[[#This Row],[GIÁ MUA]]*(1+Stock[[#This Row],[% TĂNG KỲ VỌNG_1]]),"")</f>
        <v/>
      </c>
      <c r="M529" s="89"/>
      <c r="N529" s="116" t="str">
        <f>IF(Stock[[#This Row],[SỐ LƯỢNG MUA]]&gt;0,Stock[[#This Row],[GIÁ MUA]]*(1+Stock[[#This Row],[% TĂNG KỲ VỌNG_2]]),"")</f>
        <v/>
      </c>
      <c r="O529" s="89"/>
      <c r="P529" s="116" t="str">
        <f>IF(Stock[[#This Row],[SỐ LƯỢNG MUA]]&gt;0,Stock[[#This Row],[GIÁ MUA]]*(1+Stock[[#This Row],[% GIẢM ĐỂ CẮT LỖ]]),"")</f>
        <v/>
      </c>
      <c r="Q529" s="104"/>
      <c r="R529" s="117" t="str">
        <f>IF(Stock[[#This Row],[CỔ TỨC TIỀN MẶT]]&gt;0,Stock[[#This Row],[CỔ TỨC TIỀN MẶT]]/(Stock[[#This Row],[GIÁ MUA]]*Stock[[#This Row],[SỐ LƯỢNG MUA]]),"")</f>
        <v/>
      </c>
      <c r="S529" s="104"/>
      <c r="T529" s="77"/>
      <c r="U529" s="95"/>
      <c r="V529" s="96"/>
      <c r="W529" s="125" t="str">
        <f>IF(Stock[[#This Row],[SỐ LƯỢNG BÁN]]&gt;0,Stock[[#This Row],[GIÁ BÁN]]*Stock[[#This Row],[SỐ LƯỢNG BÁN]]*$D$11+Stock[[#This Row],[GIÁ BÁN]]*Stock[[#This Row],[SỐ LƯỢNG BÁN]]*$D$12,"")</f>
        <v/>
      </c>
      <c r="X529" s="126">
        <f>Stock[[#This Row],[SỐ LƯỢNG MUA]]+Stock[[#This Row],[CỔ TỨC BẰNG CỔ PHIẾU]]-Stock[[#This Row],[SỐ LƯỢNG BÁN]]</f>
        <v>0</v>
      </c>
      <c r="Y5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9" s="120">
        <f ca="1">IF(Stock[[#This Row],[NGÀY BÁN]]&gt;0,Stock[[#This Row],[NGÀY BÁN]]-Stock[[#This Row],[NGÀY MUA]]+1,IF(Stock[[#This Row],[NGÀY MUA]]=0,0,TODAY()-Stock[[#This Row],[NGÀY MUA]]+1))</f>
        <v>0</v>
      </c>
      <c r="AA529" s="121" t="str">
        <f>IFERROR(Stock[[#This Row],[CỔ TỨC TIỀN MẶT]]+Stock[[#This Row],[LÃI/(LỖ) TỪ BÁN CK
(auto-fill)]],"")</f>
        <v/>
      </c>
      <c r="AB5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9" s="90"/>
      <c r="AE529" s="146" t="str">
        <f>IF(Stock[[#This Row],[TRẠNG THÁI
(auto-fill)]]="NẮM GIỮ",Stock[[#This Row],[GIÁ THỊ TRƯỜNG]]-Stock[[#This Row],[GIÁ MUA]],"")</f>
        <v/>
      </c>
      <c r="AF529" s="151" t="str">
        <f>IFERROR(Stock[[#This Row],[TĂNG/
(GIẢM )]]/Stock[[#This Row],[GIÁ MUA]],"")</f>
        <v/>
      </c>
      <c r="AG529" s="128" t="str">
        <f>IF(Stock[[#This Row],[GIÁ THỊ TRƯỜNG]]&gt;0,Stock[[#This Row],[GIÁ THỊ TRƯỜNG]]*Stock[[#This Row],[SỐ LƯỢNG CÒN LẠI
(auto-fill)]],"")</f>
        <v/>
      </c>
    </row>
    <row r="530" spans="2:33">
      <c r="B530" s="111" t="str">
        <f>IF(AND(Stock[[#This Row],[SỐ LƯỢNG MUA]]&gt;0,Stock[[#This Row],[SỐ LƯỢNG CÒN LẠI
(auto-fill)]]=0),"BÁN",
IF(AND(Stock[[#This Row],[SỐ LƯỢNG MUA]]&gt;0,Stock[[#This Row],[SỐ LƯỢNG CÒN LẠI
(auto-fill)]]&gt;0),"NẮM GIỮ",""))</f>
        <v/>
      </c>
      <c r="C530" s="110">
        <f t="shared" si="8"/>
        <v>517</v>
      </c>
      <c r="D530" s="77"/>
      <c r="E530" s="78"/>
      <c r="F530" s="170"/>
      <c r="G530" s="83"/>
      <c r="H530" s="84"/>
      <c r="I530" s="114" t="str">
        <f>IF(Stock[[#This Row],[SỐ LƯỢNG MUA]]&gt;0,Stock[[#This Row],[GIÁ MUA]]*Stock[[#This Row],[SỐ LƯỢNG MUA]]*$D$11,"")</f>
        <v/>
      </c>
      <c r="J530" s="87"/>
      <c r="K530" s="88"/>
      <c r="L530" s="116" t="str">
        <f>IF(Stock[[#This Row],[SỐ LƯỢNG MUA]]&gt;0,Stock[[#This Row],[GIÁ MUA]]*(1+Stock[[#This Row],[% TĂNG KỲ VỌNG_1]]),"")</f>
        <v/>
      </c>
      <c r="M530" s="89"/>
      <c r="N530" s="116" t="str">
        <f>IF(Stock[[#This Row],[SỐ LƯỢNG MUA]]&gt;0,Stock[[#This Row],[GIÁ MUA]]*(1+Stock[[#This Row],[% TĂNG KỲ VỌNG_2]]),"")</f>
        <v/>
      </c>
      <c r="O530" s="89"/>
      <c r="P530" s="116" t="str">
        <f>IF(Stock[[#This Row],[SỐ LƯỢNG MUA]]&gt;0,Stock[[#This Row],[GIÁ MUA]]*(1+Stock[[#This Row],[% GIẢM ĐỂ CẮT LỖ]]),"")</f>
        <v/>
      </c>
      <c r="Q530" s="104"/>
      <c r="R530" s="117" t="str">
        <f>IF(Stock[[#This Row],[CỔ TỨC TIỀN MẶT]]&gt;0,Stock[[#This Row],[CỔ TỨC TIỀN MẶT]]/(Stock[[#This Row],[GIÁ MUA]]*Stock[[#This Row],[SỐ LƯỢNG MUA]]),"")</f>
        <v/>
      </c>
      <c r="S530" s="104"/>
      <c r="T530" s="77"/>
      <c r="U530" s="95"/>
      <c r="V530" s="96"/>
      <c r="W530" s="125" t="str">
        <f>IF(Stock[[#This Row],[SỐ LƯỢNG BÁN]]&gt;0,Stock[[#This Row],[GIÁ BÁN]]*Stock[[#This Row],[SỐ LƯỢNG BÁN]]*$D$11+Stock[[#This Row],[GIÁ BÁN]]*Stock[[#This Row],[SỐ LƯỢNG BÁN]]*$D$12,"")</f>
        <v/>
      </c>
      <c r="X530" s="126">
        <f>Stock[[#This Row],[SỐ LƯỢNG MUA]]+Stock[[#This Row],[CỔ TỨC BẰNG CỔ PHIẾU]]-Stock[[#This Row],[SỐ LƯỢNG BÁN]]</f>
        <v>0</v>
      </c>
      <c r="Y5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0" s="120">
        <f ca="1">IF(Stock[[#This Row],[NGÀY BÁN]]&gt;0,Stock[[#This Row],[NGÀY BÁN]]-Stock[[#This Row],[NGÀY MUA]]+1,IF(Stock[[#This Row],[NGÀY MUA]]=0,0,TODAY()-Stock[[#This Row],[NGÀY MUA]]+1))</f>
        <v>0</v>
      </c>
      <c r="AA530" s="121" t="str">
        <f>IFERROR(Stock[[#This Row],[CỔ TỨC TIỀN MẶT]]+Stock[[#This Row],[LÃI/(LỖ) TỪ BÁN CK
(auto-fill)]],"")</f>
        <v/>
      </c>
      <c r="AB5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0" s="90"/>
      <c r="AE530" s="146" t="str">
        <f>IF(Stock[[#This Row],[TRẠNG THÁI
(auto-fill)]]="NẮM GIỮ",Stock[[#This Row],[GIÁ THỊ TRƯỜNG]]-Stock[[#This Row],[GIÁ MUA]],"")</f>
        <v/>
      </c>
      <c r="AF530" s="151" t="str">
        <f>IFERROR(Stock[[#This Row],[TĂNG/
(GIẢM )]]/Stock[[#This Row],[GIÁ MUA]],"")</f>
        <v/>
      </c>
      <c r="AG530" s="128" t="str">
        <f>IF(Stock[[#This Row],[GIÁ THỊ TRƯỜNG]]&gt;0,Stock[[#This Row],[GIÁ THỊ TRƯỜNG]]*Stock[[#This Row],[SỐ LƯỢNG CÒN LẠI
(auto-fill)]],"")</f>
        <v/>
      </c>
    </row>
    <row r="531" spans="2:33">
      <c r="B531" s="111" t="str">
        <f>IF(AND(Stock[[#This Row],[SỐ LƯỢNG MUA]]&gt;0,Stock[[#This Row],[SỐ LƯỢNG CÒN LẠI
(auto-fill)]]=0),"BÁN",
IF(AND(Stock[[#This Row],[SỐ LƯỢNG MUA]]&gt;0,Stock[[#This Row],[SỐ LƯỢNG CÒN LẠI
(auto-fill)]]&gt;0),"NẮM GIỮ",""))</f>
        <v/>
      </c>
      <c r="C531" s="110">
        <f t="shared" si="8"/>
        <v>518</v>
      </c>
      <c r="D531" s="77"/>
      <c r="E531" s="78"/>
      <c r="F531" s="170"/>
      <c r="G531" s="83"/>
      <c r="H531" s="84"/>
      <c r="I531" s="114" t="str">
        <f>IF(Stock[[#This Row],[SỐ LƯỢNG MUA]]&gt;0,Stock[[#This Row],[GIÁ MUA]]*Stock[[#This Row],[SỐ LƯỢNG MUA]]*$D$11,"")</f>
        <v/>
      </c>
      <c r="J531" s="87"/>
      <c r="K531" s="88"/>
      <c r="L531" s="116" t="str">
        <f>IF(Stock[[#This Row],[SỐ LƯỢNG MUA]]&gt;0,Stock[[#This Row],[GIÁ MUA]]*(1+Stock[[#This Row],[% TĂNG KỲ VỌNG_1]]),"")</f>
        <v/>
      </c>
      <c r="M531" s="89"/>
      <c r="N531" s="116" t="str">
        <f>IF(Stock[[#This Row],[SỐ LƯỢNG MUA]]&gt;0,Stock[[#This Row],[GIÁ MUA]]*(1+Stock[[#This Row],[% TĂNG KỲ VỌNG_2]]),"")</f>
        <v/>
      </c>
      <c r="O531" s="89"/>
      <c r="P531" s="116" t="str">
        <f>IF(Stock[[#This Row],[SỐ LƯỢNG MUA]]&gt;0,Stock[[#This Row],[GIÁ MUA]]*(1+Stock[[#This Row],[% GIẢM ĐỂ CẮT LỖ]]),"")</f>
        <v/>
      </c>
      <c r="Q531" s="104"/>
      <c r="R531" s="117" t="str">
        <f>IF(Stock[[#This Row],[CỔ TỨC TIỀN MẶT]]&gt;0,Stock[[#This Row],[CỔ TỨC TIỀN MẶT]]/(Stock[[#This Row],[GIÁ MUA]]*Stock[[#This Row],[SỐ LƯỢNG MUA]]),"")</f>
        <v/>
      </c>
      <c r="S531" s="104"/>
      <c r="T531" s="77"/>
      <c r="U531" s="95"/>
      <c r="V531" s="96"/>
      <c r="W531" s="125" t="str">
        <f>IF(Stock[[#This Row],[SỐ LƯỢNG BÁN]]&gt;0,Stock[[#This Row],[GIÁ BÁN]]*Stock[[#This Row],[SỐ LƯỢNG BÁN]]*$D$11+Stock[[#This Row],[GIÁ BÁN]]*Stock[[#This Row],[SỐ LƯỢNG BÁN]]*$D$12,"")</f>
        <v/>
      </c>
      <c r="X531" s="126">
        <f>Stock[[#This Row],[SỐ LƯỢNG MUA]]+Stock[[#This Row],[CỔ TỨC BẰNG CỔ PHIẾU]]-Stock[[#This Row],[SỐ LƯỢNG BÁN]]</f>
        <v>0</v>
      </c>
      <c r="Y5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1" s="120">
        <f ca="1">IF(Stock[[#This Row],[NGÀY BÁN]]&gt;0,Stock[[#This Row],[NGÀY BÁN]]-Stock[[#This Row],[NGÀY MUA]]+1,IF(Stock[[#This Row],[NGÀY MUA]]=0,0,TODAY()-Stock[[#This Row],[NGÀY MUA]]+1))</f>
        <v>0</v>
      </c>
      <c r="AA531" s="121" t="str">
        <f>IFERROR(Stock[[#This Row],[CỔ TỨC TIỀN MẶT]]+Stock[[#This Row],[LÃI/(LỖ) TỪ BÁN CK
(auto-fill)]],"")</f>
        <v/>
      </c>
      <c r="AB5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1" s="90"/>
      <c r="AE531" s="146" t="str">
        <f>IF(Stock[[#This Row],[TRẠNG THÁI
(auto-fill)]]="NẮM GIỮ",Stock[[#This Row],[GIÁ THỊ TRƯỜNG]]-Stock[[#This Row],[GIÁ MUA]],"")</f>
        <v/>
      </c>
      <c r="AF531" s="151" t="str">
        <f>IFERROR(Stock[[#This Row],[TĂNG/
(GIẢM )]]/Stock[[#This Row],[GIÁ MUA]],"")</f>
        <v/>
      </c>
      <c r="AG531" s="128" t="str">
        <f>IF(Stock[[#This Row],[GIÁ THỊ TRƯỜNG]]&gt;0,Stock[[#This Row],[GIÁ THỊ TRƯỜNG]]*Stock[[#This Row],[SỐ LƯỢNG CÒN LẠI
(auto-fill)]],"")</f>
        <v/>
      </c>
    </row>
    <row r="532" spans="2:33">
      <c r="B532" s="111" t="str">
        <f>IF(AND(Stock[[#This Row],[SỐ LƯỢNG MUA]]&gt;0,Stock[[#This Row],[SỐ LƯỢNG CÒN LẠI
(auto-fill)]]=0),"BÁN",
IF(AND(Stock[[#This Row],[SỐ LƯỢNG MUA]]&gt;0,Stock[[#This Row],[SỐ LƯỢNG CÒN LẠI
(auto-fill)]]&gt;0),"NẮM GIỮ",""))</f>
        <v/>
      </c>
      <c r="C532" s="110">
        <f t="shared" si="8"/>
        <v>519</v>
      </c>
      <c r="D532" s="77"/>
      <c r="E532" s="78"/>
      <c r="F532" s="170"/>
      <c r="G532" s="83"/>
      <c r="H532" s="84"/>
      <c r="I532" s="114" t="str">
        <f>IF(Stock[[#This Row],[SỐ LƯỢNG MUA]]&gt;0,Stock[[#This Row],[GIÁ MUA]]*Stock[[#This Row],[SỐ LƯỢNG MUA]]*$D$11,"")</f>
        <v/>
      </c>
      <c r="J532" s="87"/>
      <c r="K532" s="88"/>
      <c r="L532" s="116" t="str">
        <f>IF(Stock[[#This Row],[SỐ LƯỢNG MUA]]&gt;0,Stock[[#This Row],[GIÁ MUA]]*(1+Stock[[#This Row],[% TĂNG KỲ VỌNG_1]]),"")</f>
        <v/>
      </c>
      <c r="M532" s="89"/>
      <c r="N532" s="116" t="str">
        <f>IF(Stock[[#This Row],[SỐ LƯỢNG MUA]]&gt;0,Stock[[#This Row],[GIÁ MUA]]*(1+Stock[[#This Row],[% TĂNG KỲ VỌNG_2]]),"")</f>
        <v/>
      </c>
      <c r="O532" s="89"/>
      <c r="P532" s="116" t="str">
        <f>IF(Stock[[#This Row],[SỐ LƯỢNG MUA]]&gt;0,Stock[[#This Row],[GIÁ MUA]]*(1+Stock[[#This Row],[% GIẢM ĐỂ CẮT LỖ]]),"")</f>
        <v/>
      </c>
      <c r="Q532" s="104"/>
      <c r="R532" s="117" t="str">
        <f>IF(Stock[[#This Row],[CỔ TỨC TIỀN MẶT]]&gt;0,Stock[[#This Row],[CỔ TỨC TIỀN MẶT]]/(Stock[[#This Row],[GIÁ MUA]]*Stock[[#This Row],[SỐ LƯỢNG MUA]]),"")</f>
        <v/>
      </c>
      <c r="S532" s="104"/>
      <c r="T532" s="77"/>
      <c r="U532" s="95"/>
      <c r="V532" s="96"/>
      <c r="W532" s="125" t="str">
        <f>IF(Stock[[#This Row],[SỐ LƯỢNG BÁN]]&gt;0,Stock[[#This Row],[GIÁ BÁN]]*Stock[[#This Row],[SỐ LƯỢNG BÁN]]*$D$11+Stock[[#This Row],[GIÁ BÁN]]*Stock[[#This Row],[SỐ LƯỢNG BÁN]]*$D$12,"")</f>
        <v/>
      </c>
      <c r="X532" s="126">
        <f>Stock[[#This Row],[SỐ LƯỢNG MUA]]+Stock[[#This Row],[CỔ TỨC BẰNG CỔ PHIẾU]]-Stock[[#This Row],[SỐ LƯỢNG BÁN]]</f>
        <v>0</v>
      </c>
      <c r="Y5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2" s="120">
        <f ca="1">IF(Stock[[#This Row],[NGÀY BÁN]]&gt;0,Stock[[#This Row],[NGÀY BÁN]]-Stock[[#This Row],[NGÀY MUA]]+1,IF(Stock[[#This Row],[NGÀY MUA]]=0,0,TODAY()-Stock[[#This Row],[NGÀY MUA]]+1))</f>
        <v>0</v>
      </c>
      <c r="AA532" s="121" t="str">
        <f>IFERROR(Stock[[#This Row],[CỔ TỨC TIỀN MẶT]]+Stock[[#This Row],[LÃI/(LỖ) TỪ BÁN CK
(auto-fill)]],"")</f>
        <v/>
      </c>
      <c r="AB5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2" s="90"/>
      <c r="AE532" s="146" t="str">
        <f>IF(Stock[[#This Row],[TRẠNG THÁI
(auto-fill)]]="NẮM GIỮ",Stock[[#This Row],[GIÁ THỊ TRƯỜNG]]-Stock[[#This Row],[GIÁ MUA]],"")</f>
        <v/>
      </c>
      <c r="AF532" s="151" t="str">
        <f>IFERROR(Stock[[#This Row],[TĂNG/
(GIẢM )]]/Stock[[#This Row],[GIÁ MUA]],"")</f>
        <v/>
      </c>
      <c r="AG532" s="128" t="str">
        <f>IF(Stock[[#This Row],[GIÁ THỊ TRƯỜNG]]&gt;0,Stock[[#This Row],[GIÁ THỊ TRƯỜNG]]*Stock[[#This Row],[SỐ LƯỢNG CÒN LẠI
(auto-fill)]],"")</f>
        <v/>
      </c>
    </row>
    <row r="533" spans="2:33">
      <c r="B533" s="111" t="str">
        <f>IF(AND(Stock[[#This Row],[SỐ LƯỢNG MUA]]&gt;0,Stock[[#This Row],[SỐ LƯỢNG CÒN LẠI
(auto-fill)]]=0),"BÁN",
IF(AND(Stock[[#This Row],[SỐ LƯỢNG MUA]]&gt;0,Stock[[#This Row],[SỐ LƯỢNG CÒN LẠI
(auto-fill)]]&gt;0),"NẮM GIỮ",""))</f>
        <v/>
      </c>
      <c r="C533" s="110">
        <f t="shared" si="8"/>
        <v>520</v>
      </c>
      <c r="D533" s="77"/>
      <c r="E533" s="78"/>
      <c r="F533" s="170"/>
      <c r="G533" s="83"/>
      <c r="H533" s="84"/>
      <c r="I533" s="114" t="str">
        <f>IF(Stock[[#This Row],[SỐ LƯỢNG MUA]]&gt;0,Stock[[#This Row],[GIÁ MUA]]*Stock[[#This Row],[SỐ LƯỢNG MUA]]*$D$11,"")</f>
        <v/>
      </c>
      <c r="J533" s="87"/>
      <c r="K533" s="88"/>
      <c r="L533" s="116" t="str">
        <f>IF(Stock[[#This Row],[SỐ LƯỢNG MUA]]&gt;0,Stock[[#This Row],[GIÁ MUA]]*(1+Stock[[#This Row],[% TĂNG KỲ VỌNG_1]]),"")</f>
        <v/>
      </c>
      <c r="M533" s="89"/>
      <c r="N533" s="116" t="str">
        <f>IF(Stock[[#This Row],[SỐ LƯỢNG MUA]]&gt;0,Stock[[#This Row],[GIÁ MUA]]*(1+Stock[[#This Row],[% TĂNG KỲ VỌNG_2]]),"")</f>
        <v/>
      </c>
      <c r="O533" s="89"/>
      <c r="P533" s="116" t="str">
        <f>IF(Stock[[#This Row],[SỐ LƯỢNG MUA]]&gt;0,Stock[[#This Row],[GIÁ MUA]]*(1+Stock[[#This Row],[% GIẢM ĐỂ CẮT LỖ]]),"")</f>
        <v/>
      </c>
      <c r="Q533" s="104"/>
      <c r="R533" s="117" t="str">
        <f>IF(Stock[[#This Row],[CỔ TỨC TIỀN MẶT]]&gt;0,Stock[[#This Row],[CỔ TỨC TIỀN MẶT]]/(Stock[[#This Row],[GIÁ MUA]]*Stock[[#This Row],[SỐ LƯỢNG MUA]]),"")</f>
        <v/>
      </c>
      <c r="S533" s="104"/>
      <c r="T533" s="77"/>
      <c r="U533" s="95"/>
      <c r="V533" s="96"/>
      <c r="W533" s="125" t="str">
        <f>IF(Stock[[#This Row],[SỐ LƯỢNG BÁN]]&gt;0,Stock[[#This Row],[GIÁ BÁN]]*Stock[[#This Row],[SỐ LƯỢNG BÁN]]*$D$11+Stock[[#This Row],[GIÁ BÁN]]*Stock[[#This Row],[SỐ LƯỢNG BÁN]]*$D$12,"")</f>
        <v/>
      </c>
      <c r="X533" s="126">
        <f>Stock[[#This Row],[SỐ LƯỢNG MUA]]+Stock[[#This Row],[CỔ TỨC BẰNG CỔ PHIẾU]]-Stock[[#This Row],[SỐ LƯỢNG BÁN]]</f>
        <v>0</v>
      </c>
      <c r="Y5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3" s="120">
        <f ca="1">IF(Stock[[#This Row],[NGÀY BÁN]]&gt;0,Stock[[#This Row],[NGÀY BÁN]]-Stock[[#This Row],[NGÀY MUA]]+1,IF(Stock[[#This Row],[NGÀY MUA]]=0,0,TODAY()-Stock[[#This Row],[NGÀY MUA]]+1))</f>
        <v>0</v>
      </c>
      <c r="AA533" s="121" t="str">
        <f>IFERROR(Stock[[#This Row],[CỔ TỨC TIỀN MẶT]]+Stock[[#This Row],[LÃI/(LỖ) TỪ BÁN CK
(auto-fill)]],"")</f>
        <v/>
      </c>
      <c r="AB5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3" s="90"/>
      <c r="AE533" s="146" t="str">
        <f>IF(Stock[[#This Row],[TRẠNG THÁI
(auto-fill)]]="NẮM GIỮ",Stock[[#This Row],[GIÁ THỊ TRƯỜNG]]-Stock[[#This Row],[GIÁ MUA]],"")</f>
        <v/>
      </c>
      <c r="AF533" s="151" t="str">
        <f>IFERROR(Stock[[#This Row],[TĂNG/
(GIẢM )]]/Stock[[#This Row],[GIÁ MUA]],"")</f>
        <v/>
      </c>
      <c r="AG533" s="128" t="str">
        <f>IF(Stock[[#This Row],[GIÁ THỊ TRƯỜNG]]&gt;0,Stock[[#This Row],[GIÁ THỊ TRƯỜNG]]*Stock[[#This Row],[SỐ LƯỢNG CÒN LẠI
(auto-fill)]],"")</f>
        <v/>
      </c>
    </row>
    <row r="534" spans="2:33">
      <c r="B534" s="111" t="str">
        <f>IF(AND(Stock[[#This Row],[SỐ LƯỢNG MUA]]&gt;0,Stock[[#This Row],[SỐ LƯỢNG CÒN LẠI
(auto-fill)]]=0),"BÁN",
IF(AND(Stock[[#This Row],[SỐ LƯỢNG MUA]]&gt;0,Stock[[#This Row],[SỐ LƯỢNG CÒN LẠI
(auto-fill)]]&gt;0),"NẮM GIỮ",""))</f>
        <v/>
      </c>
      <c r="C534" s="110">
        <f t="shared" si="8"/>
        <v>521</v>
      </c>
      <c r="D534" s="77"/>
      <c r="E534" s="78"/>
      <c r="F534" s="170"/>
      <c r="G534" s="83"/>
      <c r="H534" s="84"/>
      <c r="I534" s="114" t="str">
        <f>IF(Stock[[#This Row],[SỐ LƯỢNG MUA]]&gt;0,Stock[[#This Row],[GIÁ MUA]]*Stock[[#This Row],[SỐ LƯỢNG MUA]]*$D$11,"")</f>
        <v/>
      </c>
      <c r="J534" s="87"/>
      <c r="K534" s="88"/>
      <c r="L534" s="116" t="str">
        <f>IF(Stock[[#This Row],[SỐ LƯỢNG MUA]]&gt;0,Stock[[#This Row],[GIÁ MUA]]*(1+Stock[[#This Row],[% TĂNG KỲ VỌNG_1]]),"")</f>
        <v/>
      </c>
      <c r="M534" s="89"/>
      <c r="N534" s="116" t="str">
        <f>IF(Stock[[#This Row],[SỐ LƯỢNG MUA]]&gt;0,Stock[[#This Row],[GIÁ MUA]]*(1+Stock[[#This Row],[% TĂNG KỲ VỌNG_2]]),"")</f>
        <v/>
      </c>
      <c r="O534" s="89"/>
      <c r="P534" s="116" t="str">
        <f>IF(Stock[[#This Row],[SỐ LƯỢNG MUA]]&gt;0,Stock[[#This Row],[GIÁ MUA]]*(1+Stock[[#This Row],[% GIẢM ĐỂ CẮT LỖ]]),"")</f>
        <v/>
      </c>
      <c r="Q534" s="104"/>
      <c r="R534" s="117" t="str">
        <f>IF(Stock[[#This Row],[CỔ TỨC TIỀN MẶT]]&gt;0,Stock[[#This Row],[CỔ TỨC TIỀN MẶT]]/(Stock[[#This Row],[GIÁ MUA]]*Stock[[#This Row],[SỐ LƯỢNG MUA]]),"")</f>
        <v/>
      </c>
      <c r="S534" s="104"/>
      <c r="T534" s="77"/>
      <c r="U534" s="95"/>
      <c r="V534" s="96"/>
      <c r="W534" s="125" t="str">
        <f>IF(Stock[[#This Row],[SỐ LƯỢNG BÁN]]&gt;0,Stock[[#This Row],[GIÁ BÁN]]*Stock[[#This Row],[SỐ LƯỢNG BÁN]]*$D$11+Stock[[#This Row],[GIÁ BÁN]]*Stock[[#This Row],[SỐ LƯỢNG BÁN]]*$D$12,"")</f>
        <v/>
      </c>
      <c r="X534" s="126">
        <f>Stock[[#This Row],[SỐ LƯỢNG MUA]]+Stock[[#This Row],[CỔ TỨC BẰNG CỔ PHIẾU]]-Stock[[#This Row],[SỐ LƯỢNG BÁN]]</f>
        <v>0</v>
      </c>
      <c r="Y5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4" s="120">
        <f ca="1">IF(Stock[[#This Row],[NGÀY BÁN]]&gt;0,Stock[[#This Row],[NGÀY BÁN]]-Stock[[#This Row],[NGÀY MUA]]+1,IF(Stock[[#This Row],[NGÀY MUA]]=0,0,TODAY()-Stock[[#This Row],[NGÀY MUA]]+1))</f>
        <v>0</v>
      </c>
      <c r="AA534" s="121" t="str">
        <f>IFERROR(Stock[[#This Row],[CỔ TỨC TIỀN MẶT]]+Stock[[#This Row],[LÃI/(LỖ) TỪ BÁN CK
(auto-fill)]],"")</f>
        <v/>
      </c>
      <c r="AB5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4" s="90"/>
      <c r="AE534" s="146" t="str">
        <f>IF(Stock[[#This Row],[TRẠNG THÁI
(auto-fill)]]="NẮM GIỮ",Stock[[#This Row],[GIÁ THỊ TRƯỜNG]]-Stock[[#This Row],[GIÁ MUA]],"")</f>
        <v/>
      </c>
      <c r="AF534" s="151" t="str">
        <f>IFERROR(Stock[[#This Row],[TĂNG/
(GIẢM )]]/Stock[[#This Row],[GIÁ MUA]],"")</f>
        <v/>
      </c>
      <c r="AG534" s="128" t="str">
        <f>IF(Stock[[#This Row],[GIÁ THỊ TRƯỜNG]]&gt;0,Stock[[#This Row],[GIÁ THỊ TRƯỜNG]]*Stock[[#This Row],[SỐ LƯỢNG CÒN LẠI
(auto-fill)]],"")</f>
        <v/>
      </c>
    </row>
    <row r="535" spans="2:33">
      <c r="B535" s="111" t="str">
        <f>IF(AND(Stock[[#This Row],[SỐ LƯỢNG MUA]]&gt;0,Stock[[#This Row],[SỐ LƯỢNG CÒN LẠI
(auto-fill)]]=0),"BÁN",
IF(AND(Stock[[#This Row],[SỐ LƯỢNG MUA]]&gt;0,Stock[[#This Row],[SỐ LƯỢNG CÒN LẠI
(auto-fill)]]&gt;0),"NẮM GIỮ",""))</f>
        <v/>
      </c>
      <c r="C535" s="110">
        <f t="shared" si="8"/>
        <v>522</v>
      </c>
      <c r="D535" s="77"/>
      <c r="E535" s="78"/>
      <c r="F535" s="170"/>
      <c r="G535" s="83"/>
      <c r="H535" s="84"/>
      <c r="I535" s="114" t="str">
        <f>IF(Stock[[#This Row],[SỐ LƯỢNG MUA]]&gt;0,Stock[[#This Row],[GIÁ MUA]]*Stock[[#This Row],[SỐ LƯỢNG MUA]]*$D$11,"")</f>
        <v/>
      </c>
      <c r="J535" s="87"/>
      <c r="K535" s="88"/>
      <c r="L535" s="116" t="str">
        <f>IF(Stock[[#This Row],[SỐ LƯỢNG MUA]]&gt;0,Stock[[#This Row],[GIÁ MUA]]*(1+Stock[[#This Row],[% TĂNG KỲ VỌNG_1]]),"")</f>
        <v/>
      </c>
      <c r="M535" s="89"/>
      <c r="N535" s="116" t="str">
        <f>IF(Stock[[#This Row],[SỐ LƯỢNG MUA]]&gt;0,Stock[[#This Row],[GIÁ MUA]]*(1+Stock[[#This Row],[% TĂNG KỲ VỌNG_2]]),"")</f>
        <v/>
      </c>
      <c r="O535" s="89"/>
      <c r="P535" s="116" t="str">
        <f>IF(Stock[[#This Row],[SỐ LƯỢNG MUA]]&gt;0,Stock[[#This Row],[GIÁ MUA]]*(1+Stock[[#This Row],[% GIẢM ĐỂ CẮT LỖ]]),"")</f>
        <v/>
      </c>
      <c r="Q535" s="104"/>
      <c r="R535" s="117" t="str">
        <f>IF(Stock[[#This Row],[CỔ TỨC TIỀN MẶT]]&gt;0,Stock[[#This Row],[CỔ TỨC TIỀN MẶT]]/(Stock[[#This Row],[GIÁ MUA]]*Stock[[#This Row],[SỐ LƯỢNG MUA]]),"")</f>
        <v/>
      </c>
      <c r="S535" s="104"/>
      <c r="T535" s="77"/>
      <c r="U535" s="95"/>
      <c r="V535" s="96"/>
      <c r="W535" s="125" t="str">
        <f>IF(Stock[[#This Row],[SỐ LƯỢNG BÁN]]&gt;0,Stock[[#This Row],[GIÁ BÁN]]*Stock[[#This Row],[SỐ LƯỢNG BÁN]]*$D$11+Stock[[#This Row],[GIÁ BÁN]]*Stock[[#This Row],[SỐ LƯỢNG BÁN]]*$D$12,"")</f>
        <v/>
      </c>
      <c r="X535" s="126">
        <f>Stock[[#This Row],[SỐ LƯỢNG MUA]]+Stock[[#This Row],[CỔ TỨC BẰNG CỔ PHIẾU]]-Stock[[#This Row],[SỐ LƯỢNG BÁN]]</f>
        <v>0</v>
      </c>
      <c r="Y5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5" s="120">
        <f ca="1">IF(Stock[[#This Row],[NGÀY BÁN]]&gt;0,Stock[[#This Row],[NGÀY BÁN]]-Stock[[#This Row],[NGÀY MUA]]+1,IF(Stock[[#This Row],[NGÀY MUA]]=0,0,TODAY()-Stock[[#This Row],[NGÀY MUA]]+1))</f>
        <v>0</v>
      </c>
      <c r="AA535" s="121" t="str">
        <f>IFERROR(Stock[[#This Row],[CỔ TỨC TIỀN MẶT]]+Stock[[#This Row],[LÃI/(LỖ) TỪ BÁN CK
(auto-fill)]],"")</f>
        <v/>
      </c>
      <c r="AB5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5" s="90"/>
      <c r="AE535" s="146" t="str">
        <f>IF(Stock[[#This Row],[TRẠNG THÁI
(auto-fill)]]="NẮM GIỮ",Stock[[#This Row],[GIÁ THỊ TRƯỜNG]]-Stock[[#This Row],[GIÁ MUA]],"")</f>
        <v/>
      </c>
      <c r="AF535" s="151" t="str">
        <f>IFERROR(Stock[[#This Row],[TĂNG/
(GIẢM )]]/Stock[[#This Row],[GIÁ MUA]],"")</f>
        <v/>
      </c>
      <c r="AG535" s="128" t="str">
        <f>IF(Stock[[#This Row],[GIÁ THỊ TRƯỜNG]]&gt;0,Stock[[#This Row],[GIÁ THỊ TRƯỜNG]]*Stock[[#This Row],[SỐ LƯỢNG CÒN LẠI
(auto-fill)]],"")</f>
        <v/>
      </c>
    </row>
    <row r="536" spans="2:33">
      <c r="B536" s="111" t="str">
        <f>IF(AND(Stock[[#This Row],[SỐ LƯỢNG MUA]]&gt;0,Stock[[#This Row],[SỐ LƯỢNG CÒN LẠI
(auto-fill)]]=0),"BÁN",
IF(AND(Stock[[#This Row],[SỐ LƯỢNG MUA]]&gt;0,Stock[[#This Row],[SỐ LƯỢNG CÒN LẠI
(auto-fill)]]&gt;0),"NẮM GIỮ",""))</f>
        <v/>
      </c>
      <c r="C536" s="110">
        <f t="shared" si="8"/>
        <v>523</v>
      </c>
      <c r="D536" s="77"/>
      <c r="E536" s="78"/>
      <c r="F536" s="170"/>
      <c r="G536" s="83"/>
      <c r="H536" s="84"/>
      <c r="I536" s="114" t="str">
        <f>IF(Stock[[#This Row],[SỐ LƯỢNG MUA]]&gt;0,Stock[[#This Row],[GIÁ MUA]]*Stock[[#This Row],[SỐ LƯỢNG MUA]]*$D$11,"")</f>
        <v/>
      </c>
      <c r="J536" s="87"/>
      <c r="K536" s="88"/>
      <c r="L536" s="116" t="str">
        <f>IF(Stock[[#This Row],[SỐ LƯỢNG MUA]]&gt;0,Stock[[#This Row],[GIÁ MUA]]*(1+Stock[[#This Row],[% TĂNG KỲ VỌNG_1]]),"")</f>
        <v/>
      </c>
      <c r="M536" s="89"/>
      <c r="N536" s="116" t="str">
        <f>IF(Stock[[#This Row],[SỐ LƯỢNG MUA]]&gt;0,Stock[[#This Row],[GIÁ MUA]]*(1+Stock[[#This Row],[% TĂNG KỲ VỌNG_2]]),"")</f>
        <v/>
      </c>
      <c r="O536" s="89"/>
      <c r="P536" s="116" t="str">
        <f>IF(Stock[[#This Row],[SỐ LƯỢNG MUA]]&gt;0,Stock[[#This Row],[GIÁ MUA]]*(1+Stock[[#This Row],[% GIẢM ĐỂ CẮT LỖ]]),"")</f>
        <v/>
      </c>
      <c r="Q536" s="104"/>
      <c r="R536" s="117" t="str">
        <f>IF(Stock[[#This Row],[CỔ TỨC TIỀN MẶT]]&gt;0,Stock[[#This Row],[CỔ TỨC TIỀN MẶT]]/(Stock[[#This Row],[GIÁ MUA]]*Stock[[#This Row],[SỐ LƯỢNG MUA]]),"")</f>
        <v/>
      </c>
      <c r="S536" s="104"/>
      <c r="T536" s="77"/>
      <c r="U536" s="95"/>
      <c r="V536" s="96"/>
      <c r="W536" s="125" t="str">
        <f>IF(Stock[[#This Row],[SỐ LƯỢNG BÁN]]&gt;0,Stock[[#This Row],[GIÁ BÁN]]*Stock[[#This Row],[SỐ LƯỢNG BÁN]]*$D$11+Stock[[#This Row],[GIÁ BÁN]]*Stock[[#This Row],[SỐ LƯỢNG BÁN]]*$D$12,"")</f>
        <v/>
      </c>
      <c r="X536" s="126">
        <f>Stock[[#This Row],[SỐ LƯỢNG MUA]]+Stock[[#This Row],[CỔ TỨC BẰNG CỔ PHIẾU]]-Stock[[#This Row],[SỐ LƯỢNG BÁN]]</f>
        <v>0</v>
      </c>
      <c r="Y5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6" s="120">
        <f ca="1">IF(Stock[[#This Row],[NGÀY BÁN]]&gt;0,Stock[[#This Row],[NGÀY BÁN]]-Stock[[#This Row],[NGÀY MUA]]+1,IF(Stock[[#This Row],[NGÀY MUA]]=0,0,TODAY()-Stock[[#This Row],[NGÀY MUA]]+1))</f>
        <v>0</v>
      </c>
      <c r="AA536" s="121" t="str">
        <f>IFERROR(Stock[[#This Row],[CỔ TỨC TIỀN MẶT]]+Stock[[#This Row],[LÃI/(LỖ) TỪ BÁN CK
(auto-fill)]],"")</f>
        <v/>
      </c>
      <c r="AB5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6" s="90"/>
      <c r="AE536" s="146" t="str">
        <f>IF(Stock[[#This Row],[TRẠNG THÁI
(auto-fill)]]="NẮM GIỮ",Stock[[#This Row],[GIÁ THỊ TRƯỜNG]]-Stock[[#This Row],[GIÁ MUA]],"")</f>
        <v/>
      </c>
      <c r="AF536" s="151" t="str">
        <f>IFERROR(Stock[[#This Row],[TĂNG/
(GIẢM )]]/Stock[[#This Row],[GIÁ MUA]],"")</f>
        <v/>
      </c>
      <c r="AG536" s="128" t="str">
        <f>IF(Stock[[#This Row],[GIÁ THỊ TRƯỜNG]]&gt;0,Stock[[#This Row],[GIÁ THỊ TRƯỜNG]]*Stock[[#This Row],[SỐ LƯỢNG CÒN LẠI
(auto-fill)]],"")</f>
        <v/>
      </c>
    </row>
    <row r="537" spans="2:33">
      <c r="B537" s="111" t="str">
        <f>IF(AND(Stock[[#This Row],[SỐ LƯỢNG MUA]]&gt;0,Stock[[#This Row],[SỐ LƯỢNG CÒN LẠI
(auto-fill)]]=0),"BÁN",
IF(AND(Stock[[#This Row],[SỐ LƯỢNG MUA]]&gt;0,Stock[[#This Row],[SỐ LƯỢNG CÒN LẠI
(auto-fill)]]&gt;0),"NẮM GIỮ",""))</f>
        <v/>
      </c>
      <c r="C537" s="110">
        <f t="shared" si="8"/>
        <v>524</v>
      </c>
      <c r="D537" s="77"/>
      <c r="E537" s="78"/>
      <c r="F537" s="170"/>
      <c r="G537" s="83"/>
      <c r="H537" s="84"/>
      <c r="I537" s="114" t="str">
        <f>IF(Stock[[#This Row],[SỐ LƯỢNG MUA]]&gt;0,Stock[[#This Row],[GIÁ MUA]]*Stock[[#This Row],[SỐ LƯỢNG MUA]]*$D$11,"")</f>
        <v/>
      </c>
      <c r="J537" s="87"/>
      <c r="K537" s="88"/>
      <c r="L537" s="116" t="str">
        <f>IF(Stock[[#This Row],[SỐ LƯỢNG MUA]]&gt;0,Stock[[#This Row],[GIÁ MUA]]*(1+Stock[[#This Row],[% TĂNG KỲ VỌNG_1]]),"")</f>
        <v/>
      </c>
      <c r="M537" s="89"/>
      <c r="N537" s="116" t="str">
        <f>IF(Stock[[#This Row],[SỐ LƯỢNG MUA]]&gt;0,Stock[[#This Row],[GIÁ MUA]]*(1+Stock[[#This Row],[% TĂNG KỲ VỌNG_2]]),"")</f>
        <v/>
      </c>
      <c r="O537" s="89"/>
      <c r="P537" s="116" t="str">
        <f>IF(Stock[[#This Row],[SỐ LƯỢNG MUA]]&gt;0,Stock[[#This Row],[GIÁ MUA]]*(1+Stock[[#This Row],[% GIẢM ĐỂ CẮT LỖ]]),"")</f>
        <v/>
      </c>
      <c r="Q537" s="104"/>
      <c r="R537" s="117" t="str">
        <f>IF(Stock[[#This Row],[CỔ TỨC TIỀN MẶT]]&gt;0,Stock[[#This Row],[CỔ TỨC TIỀN MẶT]]/(Stock[[#This Row],[GIÁ MUA]]*Stock[[#This Row],[SỐ LƯỢNG MUA]]),"")</f>
        <v/>
      </c>
      <c r="S537" s="104"/>
      <c r="T537" s="77"/>
      <c r="U537" s="95"/>
      <c r="V537" s="96"/>
      <c r="W537" s="125" t="str">
        <f>IF(Stock[[#This Row],[SỐ LƯỢNG BÁN]]&gt;0,Stock[[#This Row],[GIÁ BÁN]]*Stock[[#This Row],[SỐ LƯỢNG BÁN]]*$D$11+Stock[[#This Row],[GIÁ BÁN]]*Stock[[#This Row],[SỐ LƯỢNG BÁN]]*$D$12,"")</f>
        <v/>
      </c>
      <c r="X537" s="126">
        <f>Stock[[#This Row],[SỐ LƯỢNG MUA]]+Stock[[#This Row],[CỔ TỨC BẰNG CỔ PHIẾU]]-Stock[[#This Row],[SỐ LƯỢNG BÁN]]</f>
        <v>0</v>
      </c>
      <c r="Y5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7" s="120">
        <f ca="1">IF(Stock[[#This Row],[NGÀY BÁN]]&gt;0,Stock[[#This Row],[NGÀY BÁN]]-Stock[[#This Row],[NGÀY MUA]]+1,IF(Stock[[#This Row],[NGÀY MUA]]=0,0,TODAY()-Stock[[#This Row],[NGÀY MUA]]+1))</f>
        <v>0</v>
      </c>
      <c r="AA537" s="121" t="str">
        <f>IFERROR(Stock[[#This Row],[CỔ TỨC TIỀN MẶT]]+Stock[[#This Row],[LÃI/(LỖ) TỪ BÁN CK
(auto-fill)]],"")</f>
        <v/>
      </c>
      <c r="AB5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7" s="90"/>
      <c r="AE537" s="146" t="str">
        <f>IF(Stock[[#This Row],[TRẠNG THÁI
(auto-fill)]]="NẮM GIỮ",Stock[[#This Row],[GIÁ THỊ TRƯỜNG]]-Stock[[#This Row],[GIÁ MUA]],"")</f>
        <v/>
      </c>
      <c r="AF537" s="151" t="str">
        <f>IFERROR(Stock[[#This Row],[TĂNG/
(GIẢM )]]/Stock[[#This Row],[GIÁ MUA]],"")</f>
        <v/>
      </c>
      <c r="AG537" s="128" t="str">
        <f>IF(Stock[[#This Row],[GIÁ THỊ TRƯỜNG]]&gt;0,Stock[[#This Row],[GIÁ THỊ TRƯỜNG]]*Stock[[#This Row],[SỐ LƯỢNG CÒN LẠI
(auto-fill)]],"")</f>
        <v/>
      </c>
    </row>
    <row r="538" spans="2:33">
      <c r="B538" s="111" t="str">
        <f>IF(AND(Stock[[#This Row],[SỐ LƯỢNG MUA]]&gt;0,Stock[[#This Row],[SỐ LƯỢNG CÒN LẠI
(auto-fill)]]=0),"BÁN",
IF(AND(Stock[[#This Row],[SỐ LƯỢNG MUA]]&gt;0,Stock[[#This Row],[SỐ LƯỢNG CÒN LẠI
(auto-fill)]]&gt;0),"NẮM GIỮ",""))</f>
        <v/>
      </c>
      <c r="C538" s="110">
        <f t="shared" si="8"/>
        <v>525</v>
      </c>
      <c r="D538" s="77"/>
      <c r="E538" s="78"/>
      <c r="F538" s="170"/>
      <c r="G538" s="83"/>
      <c r="H538" s="84"/>
      <c r="I538" s="114" t="str">
        <f>IF(Stock[[#This Row],[SỐ LƯỢNG MUA]]&gt;0,Stock[[#This Row],[GIÁ MUA]]*Stock[[#This Row],[SỐ LƯỢNG MUA]]*$D$11,"")</f>
        <v/>
      </c>
      <c r="J538" s="87"/>
      <c r="K538" s="88"/>
      <c r="L538" s="116" t="str">
        <f>IF(Stock[[#This Row],[SỐ LƯỢNG MUA]]&gt;0,Stock[[#This Row],[GIÁ MUA]]*(1+Stock[[#This Row],[% TĂNG KỲ VỌNG_1]]),"")</f>
        <v/>
      </c>
      <c r="M538" s="89"/>
      <c r="N538" s="116" t="str">
        <f>IF(Stock[[#This Row],[SỐ LƯỢNG MUA]]&gt;0,Stock[[#This Row],[GIÁ MUA]]*(1+Stock[[#This Row],[% TĂNG KỲ VỌNG_2]]),"")</f>
        <v/>
      </c>
      <c r="O538" s="89"/>
      <c r="P538" s="116" t="str">
        <f>IF(Stock[[#This Row],[SỐ LƯỢNG MUA]]&gt;0,Stock[[#This Row],[GIÁ MUA]]*(1+Stock[[#This Row],[% GIẢM ĐỂ CẮT LỖ]]),"")</f>
        <v/>
      </c>
      <c r="Q538" s="104"/>
      <c r="R538" s="117" t="str">
        <f>IF(Stock[[#This Row],[CỔ TỨC TIỀN MẶT]]&gt;0,Stock[[#This Row],[CỔ TỨC TIỀN MẶT]]/(Stock[[#This Row],[GIÁ MUA]]*Stock[[#This Row],[SỐ LƯỢNG MUA]]),"")</f>
        <v/>
      </c>
      <c r="S538" s="104"/>
      <c r="T538" s="77"/>
      <c r="U538" s="95"/>
      <c r="V538" s="96"/>
      <c r="W538" s="125" t="str">
        <f>IF(Stock[[#This Row],[SỐ LƯỢNG BÁN]]&gt;0,Stock[[#This Row],[GIÁ BÁN]]*Stock[[#This Row],[SỐ LƯỢNG BÁN]]*$D$11+Stock[[#This Row],[GIÁ BÁN]]*Stock[[#This Row],[SỐ LƯỢNG BÁN]]*$D$12,"")</f>
        <v/>
      </c>
      <c r="X538" s="126">
        <f>Stock[[#This Row],[SỐ LƯỢNG MUA]]+Stock[[#This Row],[CỔ TỨC BẰNG CỔ PHIẾU]]-Stock[[#This Row],[SỐ LƯỢNG BÁN]]</f>
        <v>0</v>
      </c>
      <c r="Y5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8" s="120">
        <f ca="1">IF(Stock[[#This Row],[NGÀY BÁN]]&gt;0,Stock[[#This Row],[NGÀY BÁN]]-Stock[[#This Row],[NGÀY MUA]]+1,IF(Stock[[#This Row],[NGÀY MUA]]=0,0,TODAY()-Stock[[#This Row],[NGÀY MUA]]+1))</f>
        <v>0</v>
      </c>
      <c r="AA538" s="121" t="str">
        <f>IFERROR(Stock[[#This Row],[CỔ TỨC TIỀN MẶT]]+Stock[[#This Row],[LÃI/(LỖ) TỪ BÁN CK
(auto-fill)]],"")</f>
        <v/>
      </c>
      <c r="AB5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8" s="90"/>
      <c r="AE538" s="146" t="str">
        <f>IF(Stock[[#This Row],[TRẠNG THÁI
(auto-fill)]]="NẮM GIỮ",Stock[[#This Row],[GIÁ THỊ TRƯỜNG]]-Stock[[#This Row],[GIÁ MUA]],"")</f>
        <v/>
      </c>
      <c r="AF538" s="151" t="str">
        <f>IFERROR(Stock[[#This Row],[TĂNG/
(GIẢM )]]/Stock[[#This Row],[GIÁ MUA]],"")</f>
        <v/>
      </c>
      <c r="AG538" s="128" t="str">
        <f>IF(Stock[[#This Row],[GIÁ THỊ TRƯỜNG]]&gt;0,Stock[[#This Row],[GIÁ THỊ TRƯỜNG]]*Stock[[#This Row],[SỐ LƯỢNG CÒN LẠI
(auto-fill)]],"")</f>
        <v/>
      </c>
    </row>
    <row r="539" spans="2:33">
      <c r="B539" s="111" t="str">
        <f>IF(AND(Stock[[#This Row],[SỐ LƯỢNG MUA]]&gt;0,Stock[[#This Row],[SỐ LƯỢNG CÒN LẠI
(auto-fill)]]=0),"BÁN",
IF(AND(Stock[[#This Row],[SỐ LƯỢNG MUA]]&gt;0,Stock[[#This Row],[SỐ LƯỢNG CÒN LẠI
(auto-fill)]]&gt;0),"NẮM GIỮ",""))</f>
        <v/>
      </c>
      <c r="C539" s="110">
        <f t="shared" si="8"/>
        <v>526</v>
      </c>
      <c r="D539" s="77"/>
      <c r="E539" s="78"/>
      <c r="F539" s="170"/>
      <c r="G539" s="83"/>
      <c r="H539" s="84"/>
      <c r="I539" s="114" t="str">
        <f>IF(Stock[[#This Row],[SỐ LƯỢNG MUA]]&gt;0,Stock[[#This Row],[GIÁ MUA]]*Stock[[#This Row],[SỐ LƯỢNG MUA]]*$D$11,"")</f>
        <v/>
      </c>
      <c r="J539" s="87"/>
      <c r="K539" s="88"/>
      <c r="L539" s="116" t="str">
        <f>IF(Stock[[#This Row],[SỐ LƯỢNG MUA]]&gt;0,Stock[[#This Row],[GIÁ MUA]]*(1+Stock[[#This Row],[% TĂNG KỲ VỌNG_1]]),"")</f>
        <v/>
      </c>
      <c r="M539" s="89"/>
      <c r="N539" s="116" t="str">
        <f>IF(Stock[[#This Row],[SỐ LƯỢNG MUA]]&gt;0,Stock[[#This Row],[GIÁ MUA]]*(1+Stock[[#This Row],[% TĂNG KỲ VỌNG_2]]),"")</f>
        <v/>
      </c>
      <c r="O539" s="89"/>
      <c r="P539" s="116" t="str">
        <f>IF(Stock[[#This Row],[SỐ LƯỢNG MUA]]&gt;0,Stock[[#This Row],[GIÁ MUA]]*(1+Stock[[#This Row],[% GIẢM ĐỂ CẮT LỖ]]),"")</f>
        <v/>
      </c>
      <c r="Q539" s="104"/>
      <c r="R539" s="117" t="str">
        <f>IF(Stock[[#This Row],[CỔ TỨC TIỀN MẶT]]&gt;0,Stock[[#This Row],[CỔ TỨC TIỀN MẶT]]/(Stock[[#This Row],[GIÁ MUA]]*Stock[[#This Row],[SỐ LƯỢNG MUA]]),"")</f>
        <v/>
      </c>
      <c r="S539" s="104"/>
      <c r="T539" s="77"/>
      <c r="U539" s="95"/>
      <c r="V539" s="96"/>
      <c r="W539" s="125" t="str">
        <f>IF(Stock[[#This Row],[SỐ LƯỢNG BÁN]]&gt;0,Stock[[#This Row],[GIÁ BÁN]]*Stock[[#This Row],[SỐ LƯỢNG BÁN]]*$D$11+Stock[[#This Row],[GIÁ BÁN]]*Stock[[#This Row],[SỐ LƯỢNG BÁN]]*$D$12,"")</f>
        <v/>
      </c>
      <c r="X539" s="126">
        <f>Stock[[#This Row],[SỐ LƯỢNG MUA]]+Stock[[#This Row],[CỔ TỨC BẰNG CỔ PHIẾU]]-Stock[[#This Row],[SỐ LƯỢNG BÁN]]</f>
        <v>0</v>
      </c>
      <c r="Y5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9" s="120">
        <f ca="1">IF(Stock[[#This Row],[NGÀY BÁN]]&gt;0,Stock[[#This Row],[NGÀY BÁN]]-Stock[[#This Row],[NGÀY MUA]]+1,IF(Stock[[#This Row],[NGÀY MUA]]=0,0,TODAY()-Stock[[#This Row],[NGÀY MUA]]+1))</f>
        <v>0</v>
      </c>
      <c r="AA539" s="121" t="str">
        <f>IFERROR(Stock[[#This Row],[CỔ TỨC TIỀN MẶT]]+Stock[[#This Row],[LÃI/(LỖ) TỪ BÁN CK
(auto-fill)]],"")</f>
        <v/>
      </c>
      <c r="AB5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9" s="90"/>
      <c r="AE539" s="146" t="str">
        <f>IF(Stock[[#This Row],[TRẠNG THÁI
(auto-fill)]]="NẮM GIỮ",Stock[[#This Row],[GIÁ THỊ TRƯỜNG]]-Stock[[#This Row],[GIÁ MUA]],"")</f>
        <v/>
      </c>
      <c r="AF539" s="151" t="str">
        <f>IFERROR(Stock[[#This Row],[TĂNG/
(GIẢM )]]/Stock[[#This Row],[GIÁ MUA]],"")</f>
        <v/>
      </c>
      <c r="AG539" s="128" t="str">
        <f>IF(Stock[[#This Row],[GIÁ THỊ TRƯỜNG]]&gt;0,Stock[[#This Row],[GIÁ THỊ TRƯỜNG]]*Stock[[#This Row],[SỐ LƯỢNG CÒN LẠI
(auto-fill)]],"")</f>
        <v/>
      </c>
    </row>
    <row r="540" spans="2:33">
      <c r="B540" s="111" t="str">
        <f>IF(AND(Stock[[#This Row],[SỐ LƯỢNG MUA]]&gt;0,Stock[[#This Row],[SỐ LƯỢNG CÒN LẠI
(auto-fill)]]=0),"BÁN",
IF(AND(Stock[[#This Row],[SỐ LƯỢNG MUA]]&gt;0,Stock[[#This Row],[SỐ LƯỢNG CÒN LẠI
(auto-fill)]]&gt;0),"NẮM GIỮ",""))</f>
        <v/>
      </c>
      <c r="C540" s="110">
        <f t="shared" si="8"/>
        <v>527</v>
      </c>
      <c r="D540" s="77"/>
      <c r="E540" s="78"/>
      <c r="F540" s="170"/>
      <c r="G540" s="83"/>
      <c r="H540" s="84"/>
      <c r="I540" s="114" t="str">
        <f>IF(Stock[[#This Row],[SỐ LƯỢNG MUA]]&gt;0,Stock[[#This Row],[GIÁ MUA]]*Stock[[#This Row],[SỐ LƯỢNG MUA]]*$D$11,"")</f>
        <v/>
      </c>
      <c r="J540" s="87"/>
      <c r="K540" s="88"/>
      <c r="L540" s="116" t="str">
        <f>IF(Stock[[#This Row],[SỐ LƯỢNG MUA]]&gt;0,Stock[[#This Row],[GIÁ MUA]]*(1+Stock[[#This Row],[% TĂNG KỲ VỌNG_1]]),"")</f>
        <v/>
      </c>
      <c r="M540" s="89"/>
      <c r="N540" s="116" t="str">
        <f>IF(Stock[[#This Row],[SỐ LƯỢNG MUA]]&gt;0,Stock[[#This Row],[GIÁ MUA]]*(1+Stock[[#This Row],[% TĂNG KỲ VỌNG_2]]),"")</f>
        <v/>
      </c>
      <c r="O540" s="89"/>
      <c r="P540" s="116" t="str">
        <f>IF(Stock[[#This Row],[SỐ LƯỢNG MUA]]&gt;0,Stock[[#This Row],[GIÁ MUA]]*(1+Stock[[#This Row],[% GIẢM ĐỂ CẮT LỖ]]),"")</f>
        <v/>
      </c>
      <c r="Q540" s="104"/>
      <c r="R540" s="117" t="str">
        <f>IF(Stock[[#This Row],[CỔ TỨC TIỀN MẶT]]&gt;0,Stock[[#This Row],[CỔ TỨC TIỀN MẶT]]/(Stock[[#This Row],[GIÁ MUA]]*Stock[[#This Row],[SỐ LƯỢNG MUA]]),"")</f>
        <v/>
      </c>
      <c r="S540" s="104"/>
      <c r="T540" s="77"/>
      <c r="U540" s="95"/>
      <c r="V540" s="96"/>
      <c r="W540" s="125" t="str">
        <f>IF(Stock[[#This Row],[SỐ LƯỢNG BÁN]]&gt;0,Stock[[#This Row],[GIÁ BÁN]]*Stock[[#This Row],[SỐ LƯỢNG BÁN]]*$D$11+Stock[[#This Row],[GIÁ BÁN]]*Stock[[#This Row],[SỐ LƯỢNG BÁN]]*$D$12,"")</f>
        <v/>
      </c>
      <c r="X540" s="126">
        <f>Stock[[#This Row],[SỐ LƯỢNG MUA]]+Stock[[#This Row],[CỔ TỨC BẰNG CỔ PHIẾU]]-Stock[[#This Row],[SỐ LƯỢNG BÁN]]</f>
        <v>0</v>
      </c>
      <c r="Y5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0" s="120">
        <f ca="1">IF(Stock[[#This Row],[NGÀY BÁN]]&gt;0,Stock[[#This Row],[NGÀY BÁN]]-Stock[[#This Row],[NGÀY MUA]]+1,IF(Stock[[#This Row],[NGÀY MUA]]=0,0,TODAY()-Stock[[#This Row],[NGÀY MUA]]+1))</f>
        <v>0</v>
      </c>
      <c r="AA540" s="121" t="str">
        <f>IFERROR(Stock[[#This Row],[CỔ TỨC TIỀN MẶT]]+Stock[[#This Row],[LÃI/(LỖ) TỪ BÁN CK
(auto-fill)]],"")</f>
        <v/>
      </c>
      <c r="AB5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0" s="90"/>
      <c r="AE540" s="146" t="str">
        <f>IF(Stock[[#This Row],[TRẠNG THÁI
(auto-fill)]]="NẮM GIỮ",Stock[[#This Row],[GIÁ THỊ TRƯỜNG]]-Stock[[#This Row],[GIÁ MUA]],"")</f>
        <v/>
      </c>
      <c r="AF540" s="151" t="str">
        <f>IFERROR(Stock[[#This Row],[TĂNG/
(GIẢM )]]/Stock[[#This Row],[GIÁ MUA]],"")</f>
        <v/>
      </c>
      <c r="AG540" s="128" t="str">
        <f>IF(Stock[[#This Row],[GIÁ THỊ TRƯỜNG]]&gt;0,Stock[[#This Row],[GIÁ THỊ TRƯỜNG]]*Stock[[#This Row],[SỐ LƯỢNG CÒN LẠI
(auto-fill)]],"")</f>
        <v/>
      </c>
    </row>
    <row r="541" spans="2:33">
      <c r="B541" s="111" t="str">
        <f>IF(AND(Stock[[#This Row],[SỐ LƯỢNG MUA]]&gt;0,Stock[[#This Row],[SỐ LƯỢNG CÒN LẠI
(auto-fill)]]=0),"BÁN",
IF(AND(Stock[[#This Row],[SỐ LƯỢNG MUA]]&gt;0,Stock[[#This Row],[SỐ LƯỢNG CÒN LẠI
(auto-fill)]]&gt;0),"NẮM GIỮ",""))</f>
        <v/>
      </c>
      <c r="C541" s="110">
        <f t="shared" si="8"/>
        <v>528</v>
      </c>
      <c r="D541" s="77"/>
      <c r="E541" s="78"/>
      <c r="F541" s="170"/>
      <c r="G541" s="83"/>
      <c r="H541" s="84"/>
      <c r="I541" s="114" t="str">
        <f>IF(Stock[[#This Row],[SỐ LƯỢNG MUA]]&gt;0,Stock[[#This Row],[GIÁ MUA]]*Stock[[#This Row],[SỐ LƯỢNG MUA]]*$D$11,"")</f>
        <v/>
      </c>
      <c r="J541" s="87"/>
      <c r="K541" s="88"/>
      <c r="L541" s="116" t="str">
        <f>IF(Stock[[#This Row],[SỐ LƯỢNG MUA]]&gt;0,Stock[[#This Row],[GIÁ MUA]]*(1+Stock[[#This Row],[% TĂNG KỲ VỌNG_1]]),"")</f>
        <v/>
      </c>
      <c r="M541" s="89"/>
      <c r="N541" s="116" t="str">
        <f>IF(Stock[[#This Row],[SỐ LƯỢNG MUA]]&gt;0,Stock[[#This Row],[GIÁ MUA]]*(1+Stock[[#This Row],[% TĂNG KỲ VỌNG_2]]),"")</f>
        <v/>
      </c>
      <c r="O541" s="89"/>
      <c r="P541" s="116" t="str">
        <f>IF(Stock[[#This Row],[SỐ LƯỢNG MUA]]&gt;0,Stock[[#This Row],[GIÁ MUA]]*(1+Stock[[#This Row],[% GIẢM ĐỂ CẮT LỖ]]),"")</f>
        <v/>
      </c>
      <c r="Q541" s="104"/>
      <c r="R541" s="117" t="str">
        <f>IF(Stock[[#This Row],[CỔ TỨC TIỀN MẶT]]&gt;0,Stock[[#This Row],[CỔ TỨC TIỀN MẶT]]/(Stock[[#This Row],[GIÁ MUA]]*Stock[[#This Row],[SỐ LƯỢNG MUA]]),"")</f>
        <v/>
      </c>
      <c r="S541" s="104"/>
      <c r="T541" s="77"/>
      <c r="U541" s="95"/>
      <c r="V541" s="96"/>
      <c r="W541" s="125" t="str">
        <f>IF(Stock[[#This Row],[SỐ LƯỢNG BÁN]]&gt;0,Stock[[#This Row],[GIÁ BÁN]]*Stock[[#This Row],[SỐ LƯỢNG BÁN]]*$D$11+Stock[[#This Row],[GIÁ BÁN]]*Stock[[#This Row],[SỐ LƯỢNG BÁN]]*$D$12,"")</f>
        <v/>
      </c>
      <c r="X541" s="126">
        <f>Stock[[#This Row],[SỐ LƯỢNG MUA]]+Stock[[#This Row],[CỔ TỨC BẰNG CỔ PHIẾU]]-Stock[[#This Row],[SỐ LƯỢNG BÁN]]</f>
        <v>0</v>
      </c>
      <c r="Y5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1" s="120">
        <f ca="1">IF(Stock[[#This Row],[NGÀY BÁN]]&gt;0,Stock[[#This Row],[NGÀY BÁN]]-Stock[[#This Row],[NGÀY MUA]]+1,IF(Stock[[#This Row],[NGÀY MUA]]=0,0,TODAY()-Stock[[#This Row],[NGÀY MUA]]+1))</f>
        <v>0</v>
      </c>
      <c r="AA541" s="121" t="str">
        <f>IFERROR(Stock[[#This Row],[CỔ TỨC TIỀN MẶT]]+Stock[[#This Row],[LÃI/(LỖ) TỪ BÁN CK
(auto-fill)]],"")</f>
        <v/>
      </c>
      <c r="AB5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1" s="90"/>
      <c r="AE541" s="146" t="str">
        <f>IF(Stock[[#This Row],[TRẠNG THÁI
(auto-fill)]]="NẮM GIỮ",Stock[[#This Row],[GIÁ THỊ TRƯỜNG]]-Stock[[#This Row],[GIÁ MUA]],"")</f>
        <v/>
      </c>
      <c r="AF541" s="151" t="str">
        <f>IFERROR(Stock[[#This Row],[TĂNG/
(GIẢM )]]/Stock[[#This Row],[GIÁ MUA]],"")</f>
        <v/>
      </c>
      <c r="AG541" s="128" t="str">
        <f>IF(Stock[[#This Row],[GIÁ THỊ TRƯỜNG]]&gt;0,Stock[[#This Row],[GIÁ THỊ TRƯỜNG]]*Stock[[#This Row],[SỐ LƯỢNG CÒN LẠI
(auto-fill)]],"")</f>
        <v/>
      </c>
    </row>
    <row r="542" spans="2:33">
      <c r="B542" s="111" t="str">
        <f>IF(AND(Stock[[#This Row],[SỐ LƯỢNG MUA]]&gt;0,Stock[[#This Row],[SỐ LƯỢNG CÒN LẠI
(auto-fill)]]=0),"BÁN",
IF(AND(Stock[[#This Row],[SỐ LƯỢNG MUA]]&gt;0,Stock[[#This Row],[SỐ LƯỢNG CÒN LẠI
(auto-fill)]]&gt;0),"NẮM GIỮ",""))</f>
        <v/>
      </c>
      <c r="C542" s="110">
        <f t="shared" si="8"/>
        <v>529</v>
      </c>
      <c r="D542" s="77"/>
      <c r="E542" s="78"/>
      <c r="F542" s="170"/>
      <c r="G542" s="83"/>
      <c r="H542" s="84"/>
      <c r="I542" s="114" t="str">
        <f>IF(Stock[[#This Row],[SỐ LƯỢNG MUA]]&gt;0,Stock[[#This Row],[GIÁ MUA]]*Stock[[#This Row],[SỐ LƯỢNG MUA]]*$D$11,"")</f>
        <v/>
      </c>
      <c r="J542" s="87"/>
      <c r="K542" s="88"/>
      <c r="L542" s="116" t="str">
        <f>IF(Stock[[#This Row],[SỐ LƯỢNG MUA]]&gt;0,Stock[[#This Row],[GIÁ MUA]]*(1+Stock[[#This Row],[% TĂNG KỲ VỌNG_1]]),"")</f>
        <v/>
      </c>
      <c r="M542" s="89"/>
      <c r="N542" s="116" t="str">
        <f>IF(Stock[[#This Row],[SỐ LƯỢNG MUA]]&gt;0,Stock[[#This Row],[GIÁ MUA]]*(1+Stock[[#This Row],[% TĂNG KỲ VỌNG_2]]),"")</f>
        <v/>
      </c>
      <c r="O542" s="89"/>
      <c r="P542" s="116" t="str">
        <f>IF(Stock[[#This Row],[SỐ LƯỢNG MUA]]&gt;0,Stock[[#This Row],[GIÁ MUA]]*(1+Stock[[#This Row],[% GIẢM ĐỂ CẮT LỖ]]),"")</f>
        <v/>
      </c>
      <c r="Q542" s="104"/>
      <c r="R542" s="117" t="str">
        <f>IF(Stock[[#This Row],[CỔ TỨC TIỀN MẶT]]&gt;0,Stock[[#This Row],[CỔ TỨC TIỀN MẶT]]/(Stock[[#This Row],[GIÁ MUA]]*Stock[[#This Row],[SỐ LƯỢNG MUA]]),"")</f>
        <v/>
      </c>
      <c r="S542" s="104"/>
      <c r="T542" s="77"/>
      <c r="U542" s="95"/>
      <c r="V542" s="96"/>
      <c r="W542" s="125" t="str">
        <f>IF(Stock[[#This Row],[SỐ LƯỢNG BÁN]]&gt;0,Stock[[#This Row],[GIÁ BÁN]]*Stock[[#This Row],[SỐ LƯỢNG BÁN]]*$D$11+Stock[[#This Row],[GIÁ BÁN]]*Stock[[#This Row],[SỐ LƯỢNG BÁN]]*$D$12,"")</f>
        <v/>
      </c>
      <c r="X542" s="126">
        <f>Stock[[#This Row],[SỐ LƯỢNG MUA]]+Stock[[#This Row],[CỔ TỨC BẰNG CỔ PHIẾU]]-Stock[[#This Row],[SỐ LƯỢNG BÁN]]</f>
        <v>0</v>
      </c>
      <c r="Y5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2" s="120">
        <f ca="1">IF(Stock[[#This Row],[NGÀY BÁN]]&gt;0,Stock[[#This Row],[NGÀY BÁN]]-Stock[[#This Row],[NGÀY MUA]]+1,IF(Stock[[#This Row],[NGÀY MUA]]=0,0,TODAY()-Stock[[#This Row],[NGÀY MUA]]+1))</f>
        <v>0</v>
      </c>
      <c r="AA542" s="121" t="str">
        <f>IFERROR(Stock[[#This Row],[CỔ TỨC TIỀN MẶT]]+Stock[[#This Row],[LÃI/(LỖ) TỪ BÁN CK
(auto-fill)]],"")</f>
        <v/>
      </c>
      <c r="AB5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2" s="90"/>
      <c r="AE542" s="146" t="str">
        <f>IF(Stock[[#This Row],[TRẠNG THÁI
(auto-fill)]]="NẮM GIỮ",Stock[[#This Row],[GIÁ THỊ TRƯỜNG]]-Stock[[#This Row],[GIÁ MUA]],"")</f>
        <v/>
      </c>
      <c r="AF542" s="151" t="str">
        <f>IFERROR(Stock[[#This Row],[TĂNG/
(GIẢM )]]/Stock[[#This Row],[GIÁ MUA]],"")</f>
        <v/>
      </c>
      <c r="AG542" s="128" t="str">
        <f>IF(Stock[[#This Row],[GIÁ THỊ TRƯỜNG]]&gt;0,Stock[[#This Row],[GIÁ THỊ TRƯỜNG]]*Stock[[#This Row],[SỐ LƯỢNG CÒN LẠI
(auto-fill)]],"")</f>
        <v/>
      </c>
    </row>
    <row r="543" spans="2:33">
      <c r="B543" s="111" t="str">
        <f>IF(AND(Stock[[#This Row],[SỐ LƯỢNG MUA]]&gt;0,Stock[[#This Row],[SỐ LƯỢNG CÒN LẠI
(auto-fill)]]=0),"BÁN",
IF(AND(Stock[[#This Row],[SỐ LƯỢNG MUA]]&gt;0,Stock[[#This Row],[SỐ LƯỢNG CÒN LẠI
(auto-fill)]]&gt;0),"NẮM GIỮ",""))</f>
        <v/>
      </c>
      <c r="C543" s="110">
        <f t="shared" si="8"/>
        <v>530</v>
      </c>
      <c r="D543" s="77"/>
      <c r="E543" s="78"/>
      <c r="F543" s="170"/>
      <c r="G543" s="83"/>
      <c r="H543" s="84"/>
      <c r="I543" s="114" t="str">
        <f>IF(Stock[[#This Row],[SỐ LƯỢNG MUA]]&gt;0,Stock[[#This Row],[GIÁ MUA]]*Stock[[#This Row],[SỐ LƯỢNG MUA]]*$D$11,"")</f>
        <v/>
      </c>
      <c r="J543" s="87"/>
      <c r="K543" s="88"/>
      <c r="L543" s="116" t="str">
        <f>IF(Stock[[#This Row],[SỐ LƯỢNG MUA]]&gt;0,Stock[[#This Row],[GIÁ MUA]]*(1+Stock[[#This Row],[% TĂNG KỲ VỌNG_1]]),"")</f>
        <v/>
      </c>
      <c r="M543" s="89"/>
      <c r="N543" s="116" t="str">
        <f>IF(Stock[[#This Row],[SỐ LƯỢNG MUA]]&gt;0,Stock[[#This Row],[GIÁ MUA]]*(1+Stock[[#This Row],[% TĂNG KỲ VỌNG_2]]),"")</f>
        <v/>
      </c>
      <c r="O543" s="89"/>
      <c r="P543" s="116" t="str">
        <f>IF(Stock[[#This Row],[SỐ LƯỢNG MUA]]&gt;0,Stock[[#This Row],[GIÁ MUA]]*(1+Stock[[#This Row],[% GIẢM ĐỂ CẮT LỖ]]),"")</f>
        <v/>
      </c>
      <c r="Q543" s="104"/>
      <c r="R543" s="117" t="str">
        <f>IF(Stock[[#This Row],[CỔ TỨC TIỀN MẶT]]&gt;0,Stock[[#This Row],[CỔ TỨC TIỀN MẶT]]/(Stock[[#This Row],[GIÁ MUA]]*Stock[[#This Row],[SỐ LƯỢNG MUA]]),"")</f>
        <v/>
      </c>
      <c r="S543" s="104"/>
      <c r="T543" s="77"/>
      <c r="U543" s="95"/>
      <c r="V543" s="96"/>
      <c r="W543" s="125" t="str">
        <f>IF(Stock[[#This Row],[SỐ LƯỢNG BÁN]]&gt;0,Stock[[#This Row],[GIÁ BÁN]]*Stock[[#This Row],[SỐ LƯỢNG BÁN]]*$D$11+Stock[[#This Row],[GIÁ BÁN]]*Stock[[#This Row],[SỐ LƯỢNG BÁN]]*$D$12,"")</f>
        <v/>
      </c>
      <c r="X543" s="126">
        <f>Stock[[#This Row],[SỐ LƯỢNG MUA]]+Stock[[#This Row],[CỔ TỨC BẰNG CỔ PHIẾU]]-Stock[[#This Row],[SỐ LƯỢNG BÁN]]</f>
        <v>0</v>
      </c>
      <c r="Y5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3" s="120">
        <f ca="1">IF(Stock[[#This Row],[NGÀY BÁN]]&gt;0,Stock[[#This Row],[NGÀY BÁN]]-Stock[[#This Row],[NGÀY MUA]]+1,IF(Stock[[#This Row],[NGÀY MUA]]=0,0,TODAY()-Stock[[#This Row],[NGÀY MUA]]+1))</f>
        <v>0</v>
      </c>
      <c r="AA543" s="121" t="str">
        <f>IFERROR(Stock[[#This Row],[CỔ TỨC TIỀN MẶT]]+Stock[[#This Row],[LÃI/(LỖ) TỪ BÁN CK
(auto-fill)]],"")</f>
        <v/>
      </c>
      <c r="AB5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3" s="90"/>
      <c r="AE543" s="146" t="str">
        <f>IF(Stock[[#This Row],[TRẠNG THÁI
(auto-fill)]]="NẮM GIỮ",Stock[[#This Row],[GIÁ THỊ TRƯỜNG]]-Stock[[#This Row],[GIÁ MUA]],"")</f>
        <v/>
      </c>
      <c r="AF543" s="151" t="str">
        <f>IFERROR(Stock[[#This Row],[TĂNG/
(GIẢM )]]/Stock[[#This Row],[GIÁ MUA]],"")</f>
        <v/>
      </c>
      <c r="AG543" s="128" t="str">
        <f>IF(Stock[[#This Row],[GIÁ THỊ TRƯỜNG]]&gt;0,Stock[[#This Row],[GIÁ THỊ TRƯỜNG]]*Stock[[#This Row],[SỐ LƯỢNG CÒN LẠI
(auto-fill)]],"")</f>
        <v/>
      </c>
    </row>
    <row r="544" spans="2:33">
      <c r="B544" s="111" t="str">
        <f>IF(AND(Stock[[#This Row],[SỐ LƯỢNG MUA]]&gt;0,Stock[[#This Row],[SỐ LƯỢNG CÒN LẠI
(auto-fill)]]=0),"BÁN",
IF(AND(Stock[[#This Row],[SỐ LƯỢNG MUA]]&gt;0,Stock[[#This Row],[SỐ LƯỢNG CÒN LẠI
(auto-fill)]]&gt;0),"NẮM GIỮ",""))</f>
        <v/>
      </c>
      <c r="C544" s="110">
        <f t="shared" si="8"/>
        <v>531</v>
      </c>
      <c r="D544" s="77"/>
      <c r="E544" s="78"/>
      <c r="F544" s="170"/>
      <c r="G544" s="83"/>
      <c r="H544" s="84"/>
      <c r="I544" s="114" t="str">
        <f>IF(Stock[[#This Row],[SỐ LƯỢNG MUA]]&gt;0,Stock[[#This Row],[GIÁ MUA]]*Stock[[#This Row],[SỐ LƯỢNG MUA]]*$D$11,"")</f>
        <v/>
      </c>
      <c r="J544" s="87"/>
      <c r="K544" s="88"/>
      <c r="L544" s="116" t="str">
        <f>IF(Stock[[#This Row],[SỐ LƯỢNG MUA]]&gt;0,Stock[[#This Row],[GIÁ MUA]]*(1+Stock[[#This Row],[% TĂNG KỲ VỌNG_1]]),"")</f>
        <v/>
      </c>
      <c r="M544" s="89"/>
      <c r="N544" s="116" t="str">
        <f>IF(Stock[[#This Row],[SỐ LƯỢNG MUA]]&gt;0,Stock[[#This Row],[GIÁ MUA]]*(1+Stock[[#This Row],[% TĂNG KỲ VỌNG_2]]),"")</f>
        <v/>
      </c>
      <c r="O544" s="89"/>
      <c r="P544" s="116" t="str">
        <f>IF(Stock[[#This Row],[SỐ LƯỢNG MUA]]&gt;0,Stock[[#This Row],[GIÁ MUA]]*(1+Stock[[#This Row],[% GIẢM ĐỂ CẮT LỖ]]),"")</f>
        <v/>
      </c>
      <c r="Q544" s="104"/>
      <c r="R544" s="117" t="str">
        <f>IF(Stock[[#This Row],[CỔ TỨC TIỀN MẶT]]&gt;0,Stock[[#This Row],[CỔ TỨC TIỀN MẶT]]/(Stock[[#This Row],[GIÁ MUA]]*Stock[[#This Row],[SỐ LƯỢNG MUA]]),"")</f>
        <v/>
      </c>
      <c r="S544" s="104"/>
      <c r="T544" s="77"/>
      <c r="U544" s="95"/>
      <c r="V544" s="96"/>
      <c r="W544" s="125" t="str">
        <f>IF(Stock[[#This Row],[SỐ LƯỢNG BÁN]]&gt;0,Stock[[#This Row],[GIÁ BÁN]]*Stock[[#This Row],[SỐ LƯỢNG BÁN]]*$D$11+Stock[[#This Row],[GIÁ BÁN]]*Stock[[#This Row],[SỐ LƯỢNG BÁN]]*$D$12,"")</f>
        <v/>
      </c>
      <c r="X544" s="126">
        <f>Stock[[#This Row],[SỐ LƯỢNG MUA]]+Stock[[#This Row],[CỔ TỨC BẰNG CỔ PHIẾU]]-Stock[[#This Row],[SỐ LƯỢNG BÁN]]</f>
        <v>0</v>
      </c>
      <c r="Y5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4" s="120">
        <f ca="1">IF(Stock[[#This Row],[NGÀY BÁN]]&gt;0,Stock[[#This Row],[NGÀY BÁN]]-Stock[[#This Row],[NGÀY MUA]]+1,IF(Stock[[#This Row],[NGÀY MUA]]=0,0,TODAY()-Stock[[#This Row],[NGÀY MUA]]+1))</f>
        <v>0</v>
      </c>
      <c r="AA544" s="121" t="str">
        <f>IFERROR(Stock[[#This Row],[CỔ TỨC TIỀN MẶT]]+Stock[[#This Row],[LÃI/(LỖ) TỪ BÁN CK
(auto-fill)]],"")</f>
        <v/>
      </c>
      <c r="AB5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4" s="90"/>
      <c r="AE544" s="146" t="str">
        <f>IF(Stock[[#This Row],[TRẠNG THÁI
(auto-fill)]]="NẮM GIỮ",Stock[[#This Row],[GIÁ THỊ TRƯỜNG]]-Stock[[#This Row],[GIÁ MUA]],"")</f>
        <v/>
      </c>
      <c r="AF544" s="151" t="str">
        <f>IFERROR(Stock[[#This Row],[TĂNG/
(GIẢM )]]/Stock[[#This Row],[GIÁ MUA]],"")</f>
        <v/>
      </c>
      <c r="AG544" s="128" t="str">
        <f>IF(Stock[[#This Row],[GIÁ THỊ TRƯỜNG]]&gt;0,Stock[[#This Row],[GIÁ THỊ TRƯỜNG]]*Stock[[#This Row],[SỐ LƯỢNG CÒN LẠI
(auto-fill)]],"")</f>
        <v/>
      </c>
    </row>
    <row r="545" spans="2:33">
      <c r="B545" s="111" t="str">
        <f>IF(AND(Stock[[#This Row],[SỐ LƯỢNG MUA]]&gt;0,Stock[[#This Row],[SỐ LƯỢNG CÒN LẠI
(auto-fill)]]=0),"BÁN",
IF(AND(Stock[[#This Row],[SỐ LƯỢNG MUA]]&gt;0,Stock[[#This Row],[SỐ LƯỢNG CÒN LẠI
(auto-fill)]]&gt;0),"NẮM GIỮ",""))</f>
        <v/>
      </c>
      <c r="C545" s="110">
        <f t="shared" si="8"/>
        <v>532</v>
      </c>
      <c r="D545" s="77"/>
      <c r="E545" s="78"/>
      <c r="F545" s="170"/>
      <c r="G545" s="83"/>
      <c r="H545" s="84"/>
      <c r="I545" s="114" t="str">
        <f>IF(Stock[[#This Row],[SỐ LƯỢNG MUA]]&gt;0,Stock[[#This Row],[GIÁ MUA]]*Stock[[#This Row],[SỐ LƯỢNG MUA]]*$D$11,"")</f>
        <v/>
      </c>
      <c r="J545" s="87"/>
      <c r="K545" s="88"/>
      <c r="L545" s="116" t="str">
        <f>IF(Stock[[#This Row],[SỐ LƯỢNG MUA]]&gt;0,Stock[[#This Row],[GIÁ MUA]]*(1+Stock[[#This Row],[% TĂNG KỲ VỌNG_1]]),"")</f>
        <v/>
      </c>
      <c r="M545" s="89"/>
      <c r="N545" s="116" t="str">
        <f>IF(Stock[[#This Row],[SỐ LƯỢNG MUA]]&gt;0,Stock[[#This Row],[GIÁ MUA]]*(1+Stock[[#This Row],[% TĂNG KỲ VỌNG_2]]),"")</f>
        <v/>
      </c>
      <c r="O545" s="89"/>
      <c r="P545" s="116" t="str">
        <f>IF(Stock[[#This Row],[SỐ LƯỢNG MUA]]&gt;0,Stock[[#This Row],[GIÁ MUA]]*(1+Stock[[#This Row],[% GIẢM ĐỂ CẮT LỖ]]),"")</f>
        <v/>
      </c>
      <c r="Q545" s="104"/>
      <c r="R545" s="117" t="str">
        <f>IF(Stock[[#This Row],[CỔ TỨC TIỀN MẶT]]&gt;0,Stock[[#This Row],[CỔ TỨC TIỀN MẶT]]/(Stock[[#This Row],[GIÁ MUA]]*Stock[[#This Row],[SỐ LƯỢNG MUA]]),"")</f>
        <v/>
      </c>
      <c r="S545" s="104"/>
      <c r="T545" s="77"/>
      <c r="U545" s="95"/>
      <c r="V545" s="96"/>
      <c r="W545" s="125" t="str">
        <f>IF(Stock[[#This Row],[SỐ LƯỢNG BÁN]]&gt;0,Stock[[#This Row],[GIÁ BÁN]]*Stock[[#This Row],[SỐ LƯỢNG BÁN]]*$D$11+Stock[[#This Row],[GIÁ BÁN]]*Stock[[#This Row],[SỐ LƯỢNG BÁN]]*$D$12,"")</f>
        <v/>
      </c>
      <c r="X545" s="126">
        <f>Stock[[#This Row],[SỐ LƯỢNG MUA]]+Stock[[#This Row],[CỔ TỨC BẰNG CỔ PHIẾU]]-Stock[[#This Row],[SỐ LƯỢNG BÁN]]</f>
        <v>0</v>
      </c>
      <c r="Y5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5" s="120">
        <f ca="1">IF(Stock[[#This Row],[NGÀY BÁN]]&gt;0,Stock[[#This Row],[NGÀY BÁN]]-Stock[[#This Row],[NGÀY MUA]]+1,IF(Stock[[#This Row],[NGÀY MUA]]=0,0,TODAY()-Stock[[#This Row],[NGÀY MUA]]+1))</f>
        <v>0</v>
      </c>
      <c r="AA545" s="121" t="str">
        <f>IFERROR(Stock[[#This Row],[CỔ TỨC TIỀN MẶT]]+Stock[[#This Row],[LÃI/(LỖ) TỪ BÁN CK
(auto-fill)]],"")</f>
        <v/>
      </c>
      <c r="AB5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5" s="90"/>
      <c r="AE545" s="146" t="str">
        <f>IF(Stock[[#This Row],[TRẠNG THÁI
(auto-fill)]]="NẮM GIỮ",Stock[[#This Row],[GIÁ THỊ TRƯỜNG]]-Stock[[#This Row],[GIÁ MUA]],"")</f>
        <v/>
      </c>
      <c r="AF545" s="151" t="str">
        <f>IFERROR(Stock[[#This Row],[TĂNG/
(GIẢM )]]/Stock[[#This Row],[GIÁ MUA]],"")</f>
        <v/>
      </c>
      <c r="AG545" s="128" t="str">
        <f>IF(Stock[[#This Row],[GIÁ THỊ TRƯỜNG]]&gt;0,Stock[[#This Row],[GIÁ THỊ TRƯỜNG]]*Stock[[#This Row],[SỐ LƯỢNG CÒN LẠI
(auto-fill)]],"")</f>
        <v/>
      </c>
    </row>
    <row r="546" spans="2:33">
      <c r="B546" s="111" t="str">
        <f>IF(AND(Stock[[#This Row],[SỐ LƯỢNG MUA]]&gt;0,Stock[[#This Row],[SỐ LƯỢNG CÒN LẠI
(auto-fill)]]=0),"BÁN",
IF(AND(Stock[[#This Row],[SỐ LƯỢNG MUA]]&gt;0,Stock[[#This Row],[SỐ LƯỢNG CÒN LẠI
(auto-fill)]]&gt;0),"NẮM GIỮ",""))</f>
        <v/>
      </c>
      <c r="C546" s="110">
        <f t="shared" si="8"/>
        <v>533</v>
      </c>
      <c r="D546" s="77"/>
      <c r="E546" s="78"/>
      <c r="F546" s="170"/>
      <c r="G546" s="83"/>
      <c r="H546" s="84"/>
      <c r="I546" s="114" t="str">
        <f>IF(Stock[[#This Row],[SỐ LƯỢNG MUA]]&gt;0,Stock[[#This Row],[GIÁ MUA]]*Stock[[#This Row],[SỐ LƯỢNG MUA]]*$D$11,"")</f>
        <v/>
      </c>
      <c r="J546" s="87"/>
      <c r="K546" s="88"/>
      <c r="L546" s="116" t="str">
        <f>IF(Stock[[#This Row],[SỐ LƯỢNG MUA]]&gt;0,Stock[[#This Row],[GIÁ MUA]]*(1+Stock[[#This Row],[% TĂNG KỲ VỌNG_1]]),"")</f>
        <v/>
      </c>
      <c r="M546" s="89"/>
      <c r="N546" s="116" t="str">
        <f>IF(Stock[[#This Row],[SỐ LƯỢNG MUA]]&gt;0,Stock[[#This Row],[GIÁ MUA]]*(1+Stock[[#This Row],[% TĂNG KỲ VỌNG_2]]),"")</f>
        <v/>
      </c>
      <c r="O546" s="89"/>
      <c r="P546" s="116" t="str">
        <f>IF(Stock[[#This Row],[SỐ LƯỢNG MUA]]&gt;0,Stock[[#This Row],[GIÁ MUA]]*(1+Stock[[#This Row],[% GIẢM ĐỂ CẮT LỖ]]),"")</f>
        <v/>
      </c>
      <c r="Q546" s="104"/>
      <c r="R546" s="117" t="str">
        <f>IF(Stock[[#This Row],[CỔ TỨC TIỀN MẶT]]&gt;0,Stock[[#This Row],[CỔ TỨC TIỀN MẶT]]/(Stock[[#This Row],[GIÁ MUA]]*Stock[[#This Row],[SỐ LƯỢNG MUA]]),"")</f>
        <v/>
      </c>
      <c r="S546" s="104"/>
      <c r="T546" s="77"/>
      <c r="U546" s="95"/>
      <c r="V546" s="96"/>
      <c r="W546" s="125" t="str">
        <f>IF(Stock[[#This Row],[SỐ LƯỢNG BÁN]]&gt;0,Stock[[#This Row],[GIÁ BÁN]]*Stock[[#This Row],[SỐ LƯỢNG BÁN]]*$D$11+Stock[[#This Row],[GIÁ BÁN]]*Stock[[#This Row],[SỐ LƯỢNG BÁN]]*$D$12,"")</f>
        <v/>
      </c>
      <c r="X546" s="126">
        <f>Stock[[#This Row],[SỐ LƯỢNG MUA]]+Stock[[#This Row],[CỔ TỨC BẰNG CỔ PHIẾU]]-Stock[[#This Row],[SỐ LƯỢNG BÁN]]</f>
        <v>0</v>
      </c>
      <c r="Y5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6" s="120">
        <f ca="1">IF(Stock[[#This Row],[NGÀY BÁN]]&gt;0,Stock[[#This Row],[NGÀY BÁN]]-Stock[[#This Row],[NGÀY MUA]]+1,IF(Stock[[#This Row],[NGÀY MUA]]=0,0,TODAY()-Stock[[#This Row],[NGÀY MUA]]+1))</f>
        <v>0</v>
      </c>
      <c r="AA546" s="121" t="str">
        <f>IFERROR(Stock[[#This Row],[CỔ TỨC TIỀN MẶT]]+Stock[[#This Row],[LÃI/(LỖ) TỪ BÁN CK
(auto-fill)]],"")</f>
        <v/>
      </c>
      <c r="AB5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6" s="90"/>
      <c r="AE546" s="146" t="str">
        <f>IF(Stock[[#This Row],[TRẠNG THÁI
(auto-fill)]]="NẮM GIỮ",Stock[[#This Row],[GIÁ THỊ TRƯỜNG]]-Stock[[#This Row],[GIÁ MUA]],"")</f>
        <v/>
      </c>
      <c r="AF546" s="151" t="str">
        <f>IFERROR(Stock[[#This Row],[TĂNG/
(GIẢM )]]/Stock[[#This Row],[GIÁ MUA]],"")</f>
        <v/>
      </c>
      <c r="AG546" s="128" t="str">
        <f>IF(Stock[[#This Row],[GIÁ THỊ TRƯỜNG]]&gt;0,Stock[[#This Row],[GIÁ THỊ TRƯỜNG]]*Stock[[#This Row],[SỐ LƯỢNG CÒN LẠI
(auto-fill)]],"")</f>
        <v/>
      </c>
    </row>
    <row r="547" spans="2:33">
      <c r="B547" s="111" t="str">
        <f>IF(AND(Stock[[#This Row],[SỐ LƯỢNG MUA]]&gt;0,Stock[[#This Row],[SỐ LƯỢNG CÒN LẠI
(auto-fill)]]=0),"BÁN",
IF(AND(Stock[[#This Row],[SỐ LƯỢNG MUA]]&gt;0,Stock[[#This Row],[SỐ LƯỢNG CÒN LẠI
(auto-fill)]]&gt;0),"NẮM GIỮ",""))</f>
        <v/>
      </c>
      <c r="C547" s="110">
        <f t="shared" si="8"/>
        <v>534</v>
      </c>
      <c r="D547" s="77"/>
      <c r="E547" s="78"/>
      <c r="F547" s="170"/>
      <c r="G547" s="83"/>
      <c r="H547" s="84"/>
      <c r="I547" s="114" t="str">
        <f>IF(Stock[[#This Row],[SỐ LƯỢNG MUA]]&gt;0,Stock[[#This Row],[GIÁ MUA]]*Stock[[#This Row],[SỐ LƯỢNG MUA]]*$D$11,"")</f>
        <v/>
      </c>
      <c r="J547" s="87"/>
      <c r="K547" s="88"/>
      <c r="L547" s="116" t="str">
        <f>IF(Stock[[#This Row],[SỐ LƯỢNG MUA]]&gt;0,Stock[[#This Row],[GIÁ MUA]]*(1+Stock[[#This Row],[% TĂNG KỲ VỌNG_1]]),"")</f>
        <v/>
      </c>
      <c r="M547" s="89"/>
      <c r="N547" s="116" t="str">
        <f>IF(Stock[[#This Row],[SỐ LƯỢNG MUA]]&gt;0,Stock[[#This Row],[GIÁ MUA]]*(1+Stock[[#This Row],[% TĂNG KỲ VỌNG_2]]),"")</f>
        <v/>
      </c>
      <c r="O547" s="89"/>
      <c r="P547" s="116" t="str">
        <f>IF(Stock[[#This Row],[SỐ LƯỢNG MUA]]&gt;0,Stock[[#This Row],[GIÁ MUA]]*(1+Stock[[#This Row],[% GIẢM ĐỂ CẮT LỖ]]),"")</f>
        <v/>
      </c>
      <c r="Q547" s="104"/>
      <c r="R547" s="117" t="str">
        <f>IF(Stock[[#This Row],[CỔ TỨC TIỀN MẶT]]&gt;0,Stock[[#This Row],[CỔ TỨC TIỀN MẶT]]/(Stock[[#This Row],[GIÁ MUA]]*Stock[[#This Row],[SỐ LƯỢNG MUA]]),"")</f>
        <v/>
      </c>
      <c r="S547" s="104"/>
      <c r="T547" s="77"/>
      <c r="U547" s="95"/>
      <c r="V547" s="96"/>
      <c r="W547" s="125" t="str">
        <f>IF(Stock[[#This Row],[SỐ LƯỢNG BÁN]]&gt;0,Stock[[#This Row],[GIÁ BÁN]]*Stock[[#This Row],[SỐ LƯỢNG BÁN]]*$D$11+Stock[[#This Row],[GIÁ BÁN]]*Stock[[#This Row],[SỐ LƯỢNG BÁN]]*$D$12,"")</f>
        <v/>
      </c>
      <c r="X547" s="126">
        <f>Stock[[#This Row],[SỐ LƯỢNG MUA]]+Stock[[#This Row],[CỔ TỨC BẰNG CỔ PHIẾU]]-Stock[[#This Row],[SỐ LƯỢNG BÁN]]</f>
        <v>0</v>
      </c>
      <c r="Y5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7" s="120">
        <f ca="1">IF(Stock[[#This Row],[NGÀY BÁN]]&gt;0,Stock[[#This Row],[NGÀY BÁN]]-Stock[[#This Row],[NGÀY MUA]]+1,IF(Stock[[#This Row],[NGÀY MUA]]=0,0,TODAY()-Stock[[#This Row],[NGÀY MUA]]+1))</f>
        <v>0</v>
      </c>
      <c r="AA547" s="121" t="str">
        <f>IFERROR(Stock[[#This Row],[CỔ TỨC TIỀN MẶT]]+Stock[[#This Row],[LÃI/(LỖ) TỪ BÁN CK
(auto-fill)]],"")</f>
        <v/>
      </c>
      <c r="AB5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7" s="90"/>
      <c r="AE547" s="146" t="str">
        <f>IF(Stock[[#This Row],[TRẠNG THÁI
(auto-fill)]]="NẮM GIỮ",Stock[[#This Row],[GIÁ THỊ TRƯỜNG]]-Stock[[#This Row],[GIÁ MUA]],"")</f>
        <v/>
      </c>
      <c r="AF547" s="151" t="str">
        <f>IFERROR(Stock[[#This Row],[TĂNG/
(GIẢM )]]/Stock[[#This Row],[GIÁ MUA]],"")</f>
        <v/>
      </c>
      <c r="AG547" s="128" t="str">
        <f>IF(Stock[[#This Row],[GIÁ THỊ TRƯỜNG]]&gt;0,Stock[[#This Row],[GIÁ THỊ TRƯỜNG]]*Stock[[#This Row],[SỐ LƯỢNG CÒN LẠI
(auto-fill)]],"")</f>
        <v/>
      </c>
    </row>
    <row r="548" spans="2:33">
      <c r="B548" s="111" t="str">
        <f>IF(AND(Stock[[#This Row],[SỐ LƯỢNG MUA]]&gt;0,Stock[[#This Row],[SỐ LƯỢNG CÒN LẠI
(auto-fill)]]=0),"BÁN",
IF(AND(Stock[[#This Row],[SỐ LƯỢNG MUA]]&gt;0,Stock[[#This Row],[SỐ LƯỢNG CÒN LẠI
(auto-fill)]]&gt;0),"NẮM GIỮ",""))</f>
        <v/>
      </c>
      <c r="C548" s="110">
        <f t="shared" si="8"/>
        <v>535</v>
      </c>
      <c r="D548" s="77"/>
      <c r="E548" s="78"/>
      <c r="F548" s="170"/>
      <c r="G548" s="83"/>
      <c r="H548" s="84"/>
      <c r="I548" s="114" t="str">
        <f>IF(Stock[[#This Row],[SỐ LƯỢNG MUA]]&gt;0,Stock[[#This Row],[GIÁ MUA]]*Stock[[#This Row],[SỐ LƯỢNG MUA]]*$D$11,"")</f>
        <v/>
      </c>
      <c r="J548" s="87"/>
      <c r="K548" s="88"/>
      <c r="L548" s="116" t="str">
        <f>IF(Stock[[#This Row],[SỐ LƯỢNG MUA]]&gt;0,Stock[[#This Row],[GIÁ MUA]]*(1+Stock[[#This Row],[% TĂNG KỲ VỌNG_1]]),"")</f>
        <v/>
      </c>
      <c r="M548" s="89"/>
      <c r="N548" s="116" t="str">
        <f>IF(Stock[[#This Row],[SỐ LƯỢNG MUA]]&gt;0,Stock[[#This Row],[GIÁ MUA]]*(1+Stock[[#This Row],[% TĂNG KỲ VỌNG_2]]),"")</f>
        <v/>
      </c>
      <c r="O548" s="89"/>
      <c r="P548" s="116" t="str">
        <f>IF(Stock[[#This Row],[SỐ LƯỢNG MUA]]&gt;0,Stock[[#This Row],[GIÁ MUA]]*(1+Stock[[#This Row],[% GIẢM ĐỂ CẮT LỖ]]),"")</f>
        <v/>
      </c>
      <c r="Q548" s="104"/>
      <c r="R548" s="117" t="str">
        <f>IF(Stock[[#This Row],[CỔ TỨC TIỀN MẶT]]&gt;0,Stock[[#This Row],[CỔ TỨC TIỀN MẶT]]/(Stock[[#This Row],[GIÁ MUA]]*Stock[[#This Row],[SỐ LƯỢNG MUA]]),"")</f>
        <v/>
      </c>
      <c r="S548" s="104"/>
      <c r="T548" s="77"/>
      <c r="U548" s="95"/>
      <c r="V548" s="96"/>
      <c r="W548" s="125" t="str">
        <f>IF(Stock[[#This Row],[SỐ LƯỢNG BÁN]]&gt;0,Stock[[#This Row],[GIÁ BÁN]]*Stock[[#This Row],[SỐ LƯỢNG BÁN]]*$D$11+Stock[[#This Row],[GIÁ BÁN]]*Stock[[#This Row],[SỐ LƯỢNG BÁN]]*$D$12,"")</f>
        <v/>
      </c>
      <c r="X548" s="126">
        <f>Stock[[#This Row],[SỐ LƯỢNG MUA]]+Stock[[#This Row],[CỔ TỨC BẰNG CỔ PHIẾU]]-Stock[[#This Row],[SỐ LƯỢNG BÁN]]</f>
        <v>0</v>
      </c>
      <c r="Y5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8" s="120">
        <f ca="1">IF(Stock[[#This Row],[NGÀY BÁN]]&gt;0,Stock[[#This Row],[NGÀY BÁN]]-Stock[[#This Row],[NGÀY MUA]]+1,IF(Stock[[#This Row],[NGÀY MUA]]=0,0,TODAY()-Stock[[#This Row],[NGÀY MUA]]+1))</f>
        <v>0</v>
      </c>
      <c r="AA548" s="121" t="str">
        <f>IFERROR(Stock[[#This Row],[CỔ TỨC TIỀN MẶT]]+Stock[[#This Row],[LÃI/(LỖ) TỪ BÁN CK
(auto-fill)]],"")</f>
        <v/>
      </c>
      <c r="AB5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8" s="90"/>
      <c r="AE548" s="146" t="str">
        <f>IF(Stock[[#This Row],[TRẠNG THÁI
(auto-fill)]]="NẮM GIỮ",Stock[[#This Row],[GIÁ THỊ TRƯỜNG]]-Stock[[#This Row],[GIÁ MUA]],"")</f>
        <v/>
      </c>
      <c r="AF548" s="151" t="str">
        <f>IFERROR(Stock[[#This Row],[TĂNG/
(GIẢM )]]/Stock[[#This Row],[GIÁ MUA]],"")</f>
        <v/>
      </c>
      <c r="AG548" s="128" t="str">
        <f>IF(Stock[[#This Row],[GIÁ THỊ TRƯỜNG]]&gt;0,Stock[[#This Row],[GIÁ THỊ TRƯỜNG]]*Stock[[#This Row],[SỐ LƯỢNG CÒN LẠI
(auto-fill)]],"")</f>
        <v/>
      </c>
    </row>
    <row r="549" spans="2:33">
      <c r="B549" s="111" t="str">
        <f>IF(AND(Stock[[#This Row],[SỐ LƯỢNG MUA]]&gt;0,Stock[[#This Row],[SỐ LƯỢNG CÒN LẠI
(auto-fill)]]=0),"BÁN",
IF(AND(Stock[[#This Row],[SỐ LƯỢNG MUA]]&gt;0,Stock[[#This Row],[SỐ LƯỢNG CÒN LẠI
(auto-fill)]]&gt;0),"NẮM GIỮ",""))</f>
        <v/>
      </c>
      <c r="C549" s="110">
        <f t="shared" si="8"/>
        <v>536</v>
      </c>
      <c r="D549" s="77"/>
      <c r="E549" s="78"/>
      <c r="F549" s="170"/>
      <c r="G549" s="83"/>
      <c r="H549" s="84"/>
      <c r="I549" s="114" t="str">
        <f>IF(Stock[[#This Row],[SỐ LƯỢNG MUA]]&gt;0,Stock[[#This Row],[GIÁ MUA]]*Stock[[#This Row],[SỐ LƯỢNG MUA]]*$D$11,"")</f>
        <v/>
      </c>
      <c r="J549" s="87"/>
      <c r="K549" s="88"/>
      <c r="L549" s="116" t="str">
        <f>IF(Stock[[#This Row],[SỐ LƯỢNG MUA]]&gt;0,Stock[[#This Row],[GIÁ MUA]]*(1+Stock[[#This Row],[% TĂNG KỲ VỌNG_1]]),"")</f>
        <v/>
      </c>
      <c r="M549" s="89"/>
      <c r="N549" s="116" t="str">
        <f>IF(Stock[[#This Row],[SỐ LƯỢNG MUA]]&gt;0,Stock[[#This Row],[GIÁ MUA]]*(1+Stock[[#This Row],[% TĂNG KỲ VỌNG_2]]),"")</f>
        <v/>
      </c>
      <c r="O549" s="89"/>
      <c r="P549" s="116" t="str">
        <f>IF(Stock[[#This Row],[SỐ LƯỢNG MUA]]&gt;0,Stock[[#This Row],[GIÁ MUA]]*(1+Stock[[#This Row],[% GIẢM ĐỂ CẮT LỖ]]),"")</f>
        <v/>
      </c>
      <c r="Q549" s="104"/>
      <c r="R549" s="117" t="str">
        <f>IF(Stock[[#This Row],[CỔ TỨC TIỀN MẶT]]&gt;0,Stock[[#This Row],[CỔ TỨC TIỀN MẶT]]/(Stock[[#This Row],[GIÁ MUA]]*Stock[[#This Row],[SỐ LƯỢNG MUA]]),"")</f>
        <v/>
      </c>
      <c r="S549" s="104"/>
      <c r="T549" s="77"/>
      <c r="U549" s="95"/>
      <c r="V549" s="96"/>
      <c r="W549" s="125" t="str">
        <f>IF(Stock[[#This Row],[SỐ LƯỢNG BÁN]]&gt;0,Stock[[#This Row],[GIÁ BÁN]]*Stock[[#This Row],[SỐ LƯỢNG BÁN]]*$D$11+Stock[[#This Row],[GIÁ BÁN]]*Stock[[#This Row],[SỐ LƯỢNG BÁN]]*$D$12,"")</f>
        <v/>
      </c>
      <c r="X549" s="126">
        <f>Stock[[#This Row],[SỐ LƯỢNG MUA]]+Stock[[#This Row],[CỔ TỨC BẰNG CỔ PHIẾU]]-Stock[[#This Row],[SỐ LƯỢNG BÁN]]</f>
        <v>0</v>
      </c>
      <c r="Y5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9" s="120">
        <f ca="1">IF(Stock[[#This Row],[NGÀY BÁN]]&gt;0,Stock[[#This Row],[NGÀY BÁN]]-Stock[[#This Row],[NGÀY MUA]]+1,IF(Stock[[#This Row],[NGÀY MUA]]=0,0,TODAY()-Stock[[#This Row],[NGÀY MUA]]+1))</f>
        <v>0</v>
      </c>
      <c r="AA549" s="121" t="str">
        <f>IFERROR(Stock[[#This Row],[CỔ TỨC TIỀN MẶT]]+Stock[[#This Row],[LÃI/(LỖ) TỪ BÁN CK
(auto-fill)]],"")</f>
        <v/>
      </c>
      <c r="AB5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9" s="90"/>
      <c r="AE549" s="146" t="str">
        <f>IF(Stock[[#This Row],[TRẠNG THÁI
(auto-fill)]]="NẮM GIỮ",Stock[[#This Row],[GIÁ THỊ TRƯỜNG]]-Stock[[#This Row],[GIÁ MUA]],"")</f>
        <v/>
      </c>
      <c r="AF549" s="151" t="str">
        <f>IFERROR(Stock[[#This Row],[TĂNG/
(GIẢM )]]/Stock[[#This Row],[GIÁ MUA]],"")</f>
        <v/>
      </c>
      <c r="AG549" s="128" t="str">
        <f>IF(Stock[[#This Row],[GIÁ THỊ TRƯỜNG]]&gt;0,Stock[[#This Row],[GIÁ THỊ TRƯỜNG]]*Stock[[#This Row],[SỐ LƯỢNG CÒN LẠI
(auto-fill)]],"")</f>
        <v/>
      </c>
    </row>
    <row r="550" spans="2:33">
      <c r="B550" s="111" t="str">
        <f>IF(AND(Stock[[#This Row],[SỐ LƯỢNG MUA]]&gt;0,Stock[[#This Row],[SỐ LƯỢNG CÒN LẠI
(auto-fill)]]=0),"BÁN",
IF(AND(Stock[[#This Row],[SỐ LƯỢNG MUA]]&gt;0,Stock[[#This Row],[SỐ LƯỢNG CÒN LẠI
(auto-fill)]]&gt;0),"NẮM GIỮ",""))</f>
        <v/>
      </c>
      <c r="C550" s="110">
        <f t="shared" si="8"/>
        <v>537</v>
      </c>
      <c r="D550" s="77"/>
      <c r="E550" s="78"/>
      <c r="F550" s="170"/>
      <c r="G550" s="83"/>
      <c r="H550" s="84"/>
      <c r="I550" s="114" t="str">
        <f>IF(Stock[[#This Row],[SỐ LƯỢNG MUA]]&gt;0,Stock[[#This Row],[GIÁ MUA]]*Stock[[#This Row],[SỐ LƯỢNG MUA]]*$D$11,"")</f>
        <v/>
      </c>
      <c r="J550" s="87"/>
      <c r="K550" s="88"/>
      <c r="L550" s="116" t="str">
        <f>IF(Stock[[#This Row],[SỐ LƯỢNG MUA]]&gt;0,Stock[[#This Row],[GIÁ MUA]]*(1+Stock[[#This Row],[% TĂNG KỲ VỌNG_1]]),"")</f>
        <v/>
      </c>
      <c r="M550" s="89"/>
      <c r="N550" s="116" t="str">
        <f>IF(Stock[[#This Row],[SỐ LƯỢNG MUA]]&gt;0,Stock[[#This Row],[GIÁ MUA]]*(1+Stock[[#This Row],[% TĂNG KỲ VỌNG_2]]),"")</f>
        <v/>
      </c>
      <c r="O550" s="89"/>
      <c r="P550" s="116" t="str">
        <f>IF(Stock[[#This Row],[SỐ LƯỢNG MUA]]&gt;0,Stock[[#This Row],[GIÁ MUA]]*(1+Stock[[#This Row],[% GIẢM ĐỂ CẮT LỖ]]),"")</f>
        <v/>
      </c>
      <c r="Q550" s="104"/>
      <c r="R550" s="117" t="str">
        <f>IF(Stock[[#This Row],[CỔ TỨC TIỀN MẶT]]&gt;0,Stock[[#This Row],[CỔ TỨC TIỀN MẶT]]/(Stock[[#This Row],[GIÁ MUA]]*Stock[[#This Row],[SỐ LƯỢNG MUA]]),"")</f>
        <v/>
      </c>
      <c r="S550" s="104"/>
      <c r="T550" s="77"/>
      <c r="U550" s="95"/>
      <c r="V550" s="96"/>
      <c r="W550" s="125" t="str">
        <f>IF(Stock[[#This Row],[SỐ LƯỢNG BÁN]]&gt;0,Stock[[#This Row],[GIÁ BÁN]]*Stock[[#This Row],[SỐ LƯỢNG BÁN]]*$D$11+Stock[[#This Row],[GIÁ BÁN]]*Stock[[#This Row],[SỐ LƯỢNG BÁN]]*$D$12,"")</f>
        <v/>
      </c>
      <c r="X550" s="126">
        <f>Stock[[#This Row],[SỐ LƯỢNG MUA]]+Stock[[#This Row],[CỔ TỨC BẰNG CỔ PHIẾU]]-Stock[[#This Row],[SỐ LƯỢNG BÁN]]</f>
        <v>0</v>
      </c>
      <c r="Y5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0" s="120">
        <f ca="1">IF(Stock[[#This Row],[NGÀY BÁN]]&gt;0,Stock[[#This Row],[NGÀY BÁN]]-Stock[[#This Row],[NGÀY MUA]]+1,IF(Stock[[#This Row],[NGÀY MUA]]=0,0,TODAY()-Stock[[#This Row],[NGÀY MUA]]+1))</f>
        <v>0</v>
      </c>
      <c r="AA550" s="121" t="str">
        <f>IFERROR(Stock[[#This Row],[CỔ TỨC TIỀN MẶT]]+Stock[[#This Row],[LÃI/(LỖ) TỪ BÁN CK
(auto-fill)]],"")</f>
        <v/>
      </c>
      <c r="AB5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0" s="90"/>
      <c r="AE550" s="146" t="str">
        <f>IF(Stock[[#This Row],[TRẠNG THÁI
(auto-fill)]]="NẮM GIỮ",Stock[[#This Row],[GIÁ THỊ TRƯỜNG]]-Stock[[#This Row],[GIÁ MUA]],"")</f>
        <v/>
      </c>
      <c r="AF550" s="151" t="str">
        <f>IFERROR(Stock[[#This Row],[TĂNG/
(GIẢM )]]/Stock[[#This Row],[GIÁ MUA]],"")</f>
        <v/>
      </c>
      <c r="AG550" s="128" t="str">
        <f>IF(Stock[[#This Row],[GIÁ THỊ TRƯỜNG]]&gt;0,Stock[[#This Row],[GIÁ THỊ TRƯỜNG]]*Stock[[#This Row],[SỐ LƯỢNG CÒN LẠI
(auto-fill)]],"")</f>
        <v/>
      </c>
    </row>
    <row r="551" spans="2:33">
      <c r="B551" s="111" t="str">
        <f>IF(AND(Stock[[#This Row],[SỐ LƯỢNG MUA]]&gt;0,Stock[[#This Row],[SỐ LƯỢNG CÒN LẠI
(auto-fill)]]=0),"BÁN",
IF(AND(Stock[[#This Row],[SỐ LƯỢNG MUA]]&gt;0,Stock[[#This Row],[SỐ LƯỢNG CÒN LẠI
(auto-fill)]]&gt;0),"NẮM GIỮ",""))</f>
        <v/>
      </c>
      <c r="C551" s="110">
        <f t="shared" si="8"/>
        <v>538</v>
      </c>
      <c r="D551" s="77"/>
      <c r="E551" s="78"/>
      <c r="F551" s="170"/>
      <c r="G551" s="83"/>
      <c r="H551" s="84"/>
      <c r="I551" s="114" t="str">
        <f>IF(Stock[[#This Row],[SỐ LƯỢNG MUA]]&gt;0,Stock[[#This Row],[GIÁ MUA]]*Stock[[#This Row],[SỐ LƯỢNG MUA]]*$D$11,"")</f>
        <v/>
      </c>
      <c r="J551" s="87"/>
      <c r="K551" s="88"/>
      <c r="L551" s="116" t="str">
        <f>IF(Stock[[#This Row],[SỐ LƯỢNG MUA]]&gt;0,Stock[[#This Row],[GIÁ MUA]]*(1+Stock[[#This Row],[% TĂNG KỲ VỌNG_1]]),"")</f>
        <v/>
      </c>
      <c r="M551" s="89"/>
      <c r="N551" s="116" t="str">
        <f>IF(Stock[[#This Row],[SỐ LƯỢNG MUA]]&gt;0,Stock[[#This Row],[GIÁ MUA]]*(1+Stock[[#This Row],[% TĂNG KỲ VỌNG_2]]),"")</f>
        <v/>
      </c>
      <c r="O551" s="89"/>
      <c r="P551" s="116" t="str">
        <f>IF(Stock[[#This Row],[SỐ LƯỢNG MUA]]&gt;0,Stock[[#This Row],[GIÁ MUA]]*(1+Stock[[#This Row],[% GIẢM ĐỂ CẮT LỖ]]),"")</f>
        <v/>
      </c>
      <c r="Q551" s="104"/>
      <c r="R551" s="117" t="str">
        <f>IF(Stock[[#This Row],[CỔ TỨC TIỀN MẶT]]&gt;0,Stock[[#This Row],[CỔ TỨC TIỀN MẶT]]/(Stock[[#This Row],[GIÁ MUA]]*Stock[[#This Row],[SỐ LƯỢNG MUA]]),"")</f>
        <v/>
      </c>
      <c r="S551" s="104"/>
      <c r="T551" s="77"/>
      <c r="U551" s="95"/>
      <c r="V551" s="96"/>
      <c r="W551" s="125" t="str">
        <f>IF(Stock[[#This Row],[SỐ LƯỢNG BÁN]]&gt;0,Stock[[#This Row],[GIÁ BÁN]]*Stock[[#This Row],[SỐ LƯỢNG BÁN]]*$D$11+Stock[[#This Row],[GIÁ BÁN]]*Stock[[#This Row],[SỐ LƯỢNG BÁN]]*$D$12,"")</f>
        <v/>
      </c>
      <c r="X551" s="126">
        <f>Stock[[#This Row],[SỐ LƯỢNG MUA]]+Stock[[#This Row],[CỔ TỨC BẰNG CỔ PHIẾU]]-Stock[[#This Row],[SỐ LƯỢNG BÁN]]</f>
        <v>0</v>
      </c>
      <c r="Y5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1" s="120">
        <f ca="1">IF(Stock[[#This Row],[NGÀY BÁN]]&gt;0,Stock[[#This Row],[NGÀY BÁN]]-Stock[[#This Row],[NGÀY MUA]]+1,IF(Stock[[#This Row],[NGÀY MUA]]=0,0,TODAY()-Stock[[#This Row],[NGÀY MUA]]+1))</f>
        <v>0</v>
      </c>
      <c r="AA551" s="121" t="str">
        <f>IFERROR(Stock[[#This Row],[CỔ TỨC TIỀN MẶT]]+Stock[[#This Row],[LÃI/(LỖ) TỪ BÁN CK
(auto-fill)]],"")</f>
        <v/>
      </c>
      <c r="AB5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1" s="90"/>
      <c r="AE551" s="146" t="str">
        <f>IF(Stock[[#This Row],[TRẠNG THÁI
(auto-fill)]]="NẮM GIỮ",Stock[[#This Row],[GIÁ THỊ TRƯỜNG]]-Stock[[#This Row],[GIÁ MUA]],"")</f>
        <v/>
      </c>
      <c r="AF551" s="151" t="str">
        <f>IFERROR(Stock[[#This Row],[TĂNG/
(GIẢM )]]/Stock[[#This Row],[GIÁ MUA]],"")</f>
        <v/>
      </c>
      <c r="AG551" s="128" t="str">
        <f>IF(Stock[[#This Row],[GIÁ THỊ TRƯỜNG]]&gt;0,Stock[[#This Row],[GIÁ THỊ TRƯỜNG]]*Stock[[#This Row],[SỐ LƯỢNG CÒN LẠI
(auto-fill)]],"")</f>
        <v/>
      </c>
    </row>
    <row r="552" spans="2:33">
      <c r="B552" s="111" t="str">
        <f>IF(AND(Stock[[#This Row],[SỐ LƯỢNG MUA]]&gt;0,Stock[[#This Row],[SỐ LƯỢNG CÒN LẠI
(auto-fill)]]=0),"BÁN",
IF(AND(Stock[[#This Row],[SỐ LƯỢNG MUA]]&gt;0,Stock[[#This Row],[SỐ LƯỢNG CÒN LẠI
(auto-fill)]]&gt;0),"NẮM GIỮ",""))</f>
        <v/>
      </c>
      <c r="C552" s="110">
        <f t="shared" si="8"/>
        <v>539</v>
      </c>
      <c r="D552" s="77"/>
      <c r="E552" s="78"/>
      <c r="F552" s="170"/>
      <c r="G552" s="83"/>
      <c r="H552" s="84"/>
      <c r="I552" s="114" t="str">
        <f>IF(Stock[[#This Row],[SỐ LƯỢNG MUA]]&gt;0,Stock[[#This Row],[GIÁ MUA]]*Stock[[#This Row],[SỐ LƯỢNG MUA]]*$D$11,"")</f>
        <v/>
      </c>
      <c r="J552" s="87"/>
      <c r="K552" s="88"/>
      <c r="L552" s="116" t="str">
        <f>IF(Stock[[#This Row],[SỐ LƯỢNG MUA]]&gt;0,Stock[[#This Row],[GIÁ MUA]]*(1+Stock[[#This Row],[% TĂNG KỲ VỌNG_1]]),"")</f>
        <v/>
      </c>
      <c r="M552" s="89"/>
      <c r="N552" s="116" t="str">
        <f>IF(Stock[[#This Row],[SỐ LƯỢNG MUA]]&gt;0,Stock[[#This Row],[GIÁ MUA]]*(1+Stock[[#This Row],[% TĂNG KỲ VỌNG_2]]),"")</f>
        <v/>
      </c>
      <c r="O552" s="89"/>
      <c r="P552" s="116" t="str">
        <f>IF(Stock[[#This Row],[SỐ LƯỢNG MUA]]&gt;0,Stock[[#This Row],[GIÁ MUA]]*(1+Stock[[#This Row],[% GIẢM ĐỂ CẮT LỖ]]),"")</f>
        <v/>
      </c>
      <c r="Q552" s="104"/>
      <c r="R552" s="117" t="str">
        <f>IF(Stock[[#This Row],[CỔ TỨC TIỀN MẶT]]&gt;0,Stock[[#This Row],[CỔ TỨC TIỀN MẶT]]/(Stock[[#This Row],[GIÁ MUA]]*Stock[[#This Row],[SỐ LƯỢNG MUA]]),"")</f>
        <v/>
      </c>
      <c r="S552" s="104"/>
      <c r="T552" s="77"/>
      <c r="U552" s="95"/>
      <c r="V552" s="96"/>
      <c r="W552" s="125" t="str">
        <f>IF(Stock[[#This Row],[SỐ LƯỢNG BÁN]]&gt;0,Stock[[#This Row],[GIÁ BÁN]]*Stock[[#This Row],[SỐ LƯỢNG BÁN]]*$D$11+Stock[[#This Row],[GIÁ BÁN]]*Stock[[#This Row],[SỐ LƯỢNG BÁN]]*$D$12,"")</f>
        <v/>
      </c>
      <c r="X552" s="126">
        <f>Stock[[#This Row],[SỐ LƯỢNG MUA]]+Stock[[#This Row],[CỔ TỨC BẰNG CỔ PHIẾU]]-Stock[[#This Row],[SỐ LƯỢNG BÁN]]</f>
        <v>0</v>
      </c>
      <c r="Y5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2" s="120">
        <f ca="1">IF(Stock[[#This Row],[NGÀY BÁN]]&gt;0,Stock[[#This Row],[NGÀY BÁN]]-Stock[[#This Row],[NGÀY MUA]]+1,IF(Stock[[#This Row],[NGÀY MUA]]=0,0,TODAY()-Stock[[#This Row],[NGÀY MUA]]+1))</f>
        <v>0</v>
      </c>
      <c r="AA552" s="121" t="str">
        <f>IFERROR(Stock[[#This Row],[CỔ TỨC TIỀN MẶT]]+Stock[[#This Row],[LÃI/(LỖ) TỪ BÁN CK
(auto-fill)]],"")</f>
        <v/>
      </c>
      <c r="AB5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2" s="90"/>
      <c r="AE552" s="146" t="str">
        <f>IF(Stock[[#This Row],[TRẠNG THÁI
(auto-fill)]]="NẮM GIỮ",Stock[[#This Row],[GIÁ THỊ TRƯỜNG]]-Stock[[#This Row],[GIÁ MUA]],"")</f>
        <v/>
      </c>
      <c r="AF552" s="151" t="str">
        <f>IFERROR(Stock[[#This Row],[TĂNG/
(GIẢM )]]/Stock[[#This Row],[GIÁ MUA]],"")</f>
        <v/>
      </c>
      <c r="AG552" s="128" t="str">
        <f>IF(Stock[[#This Row],[GIÁ THỊ TRƯỜNG]]&gt;0,Stock[[#This Row],[GIÁ THỊ TRƯỜNG]]*Stock[[#This Row],[SỐ LƯỢNG CÒN LẠI
(auto-fill)]],"")</f>
        <v/>
      </c>
    </row>
    <row r="553" spans="2:33">
      <c r="B553" s="111" t="str">
        <f>IF(AND(Stock[[#This Row],[SỐ LƯỢNG MUA]]&gt;0,Stock[[#This Row],[SỐ LƯỢNG CÒN LẠI
(auto-fill)]]=0),"BÁN",
IF(AND(Stock[[#This Row],[SỐ LƯỢNG MUA]]&gt;0,Stock[[#This Row],[SỐ LƯỢNG CÒN LẠI
(auto-fill)]]&gt;0),"NẮM GIỮ",""))</f>
        <v/>
      </c>
      <c r="C553" s="110">
        <f t="shared" si="8"/>
        <v>540</v>
      </c>
      <c r="D553" s="77"/>
      <c r="E553" s="78"/>
      <c r="F553" s="170"/>
      <c r="G553" s="83"/>
      <c r="H553" s="84"/>
      <c r="I553" s="114" t="str">
        <f>IF(Stock[[#This Row],[SỐ LƯỢNG MUA]]&gt;0,Stock[[#This Row],[GIÁ MUA]]*Stock[[#This Row],[SỐ LƯỢNG MUA]]*$D$11,"")</f>
        <v/>
      </c>
      <c r="J553" s="87"/>
      <c r="K553" s="88"/>
      <c r="L553" s="116" t="str">
        <f>IF(Stock[[#This Row],[SỐ LƯỢNG MUA]]&gt;0,Stock[[#This Row],[GIÁ MUA]]*(1+Stock[[#This Row],[% TĂNG KỲ VỌNG_1]]),"")</f>
        <v/>
      </c>
      <c r="M553" s="89"/>
      <c r="N553" s="116" t="str">
        <f>IF(Stock[[#This Row],[SỐ LƯỢNG MUA]]&gt;0,Stock[[#This Row],[GIÁ MUA]]*(1+Stock[[#This Row],[% TĂNG KỲ VỌNG_2]]),"")</f>
        <v/>
      </c>
      <c r="O553" s="89"/>
      <c r="P553" s="116" t="str">
        <f>IF(Stock[[#This Row],[SỐ LƯỢNG MUA]]&gt;0,Stock[[#This Row],[GIÁ MUA]]*(1+Stock[[#This Row],[% GIẢM ĐỂ CẮT LỖ]]),"")</f>
        <v/>
      </c>
      <c r="Q553" s="104"/>
      <c r="R553" s="117" t="str">
        <f>IF(Stock[[#This Row],[CỔ TỨC TIỀN MẶT]]&gt;0,Stock[[#This Row],[CỔ TỨC TIỀN MẶT]]/(Stock[[#This Row],[GIÁ MUA]]*Stock[[#This Row],[SỐ LƯỢNG MUA]]),"")</f>
        <v/>
      </c>
      <c r="S553" s="104"/>
      <c r="T553" s="77"/>
      <c r="U553" s="95"/>
      <c r="V553" s="96"/>
      <c r="W553" s="125" t="str">
        <f>IF(Stock[[#This Row],[SỐ LƯỢNG BÁN]]&gt;0,Stock[[#This Row],[GIÁ BÁN]]*Stock[[#This Row],[SỐ LƯỢNG BÁN]]*$D$11+Stock[[#This Row],[GIÁ BÁN]]*Stock[[#This Row],[SỐ LƯỢNG BÁN]]*$D$12,"")</f>
        <v/>
      </c>
      <c r="X553" s="126">
        <f>Stock[[#This Row],[SỐ LƯỢNG MUA]]+Stock[[#This Row],[CỔ TỨC BẰNG CỔ PHIẾU]]-Stock[[#This Row],[SỐ LƯỢNG BÁN]]</f>
        <v>0</v>
      </c>
      <c r="Y5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3" s="120">
        <f ca="1">IF(Stock[[#This Row],[NGÀY BÁN]]&gt;0,Stock[[#This Row],[NGÀY BÁN]]-Stock[[#This Row],[NGÀY MUA]]+1,IF(Stock[[#This Row],[NGÀY MUA]]=0,0,TODAY()-Stock[[#This Row],[NGÀY MUA]]+1))</f>
        <v>0</v>
      </c>
      <c r="AA553" s="121" t="str">
        <f>IFERROR(Stock[[#This Row],[CỔ TỨC TIỀN MẶT]]+Stock[[#This Row],[LÃI/(LỖ) TỪ BÁN CK
(auto-fill)]],"")</f>
        <v/>
      </c>
      <c r="AB5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3" s="90"/>
      <c r="AE553" s="146" t="str">
        <f>IF(Stock[[#This Row],[TRẠNG THÁI
(auto-fill)]]="NẮM GIỮ",Stock[[#This Row],[GIÁ THỊ TRƯỜNG]]-Stock[[#This Row],[GIÁ MUA]],"")</f>
        <v/>
      </c>
      <c r="AF553" s="151" t="str">
        <f>IFERROR(Stock[[#This Row],[TĂNG/
(GIẢM )]]/Stock[[#This Row],[GIÁ MUA]],"")</f>
        <v/>
      </c>
      <c r="AG553" s="128" t="str">
        <f>IF(Stock[[#This Row],[GIÁ THỊ TRƯỜNG]]&gt;0,Stock[[#This Row],[GIÁ THỊ TRƯỜNG]]*Stock[[#This Row],[SỐ LƯỢNG CÒN LẠI
(auto-fill)]],"")</f>
        <v/>
      </c>
    </row>
    <row r="554" spans="2:33">
      <c r="B554" s="111" t="str">
        <f>IF(AND(Stock[[#This Row],[SỐ LƯỢNG MUA]]&gt;0,Stock[[#This Row],[SỐ LƯỢNG CÒN LẠI
(auto-fill)]]=0),"BÁN",
IF(AND(Stock[[#This Row],[SỐ LƯỢNG MUA]]&gt;0,Stock[[#This Row],[SỐ LƯỢNG CÒN LẠI
(auto-fill)]]&gt;0),"NẮM GIỮ",""))</f>
        <v/>
      </c>
      <c r="C554" s="110">
        <f t="shared" si="8"/>
        <v>541</v>
      </c>
      <c r="D554" s="77"/>
      <c r="E554" s="78"/>
      <c r="F554" s="170"/>
      <c r="G554" s="83"/>
      <c r="H554" s="84"/>
      <c r="I554" s="114" t="str">
        <f>IF(Stock[[#This Row],[SỐ LƯỢNG MUA]]&gt;0,Stock[[#This Row],[GIÁ MUA]]*Stock[[#This Row],[SỐ LƯỢNG MUA]]*$D$11,"")</f>
        <v/>
      </c>
      <c r="J554" s="87"/>
      <c r="K554" s="88"/>
      <c r="L554" s="116" t="str">
        <f>IF(Stock[[#This Row],[SỐ LƯỢNG MUA]]&gt;0,Stock[[#This Row],[GIÁ MUA]]*(1+Stock[[#This Row],[% TĂNG KỲ VỌNG_1]]),"")</f>
        <v/>
      </c>
      <c r="M554" s="89"/>
      <c r="N554" s="116" t="str">
        <f>IF(Stock[[#This Row],[SỐ LƯỢNG MUA]]&gt;0,Stock[[#This Row],[GIÁ MUA]]*(1+Stock[[#This Row],[% TĂNG KỲ VỌNG_2]]),"")</f>
        <v/>
      </c>
      <c r="O554" s="89"/>
      <c r="P554" s="116" t="str">
        <f>IF(Stock[[#This Row],[SỐ LƯỢNG MUA]]&gt;0,Stock[[#This Row],[GIÁ MUA]]*(1+Stock[[#This Row],[% GIẢM ĐỂ CẮT LỖ]]),"")</f>
        <v/>
      </c>
      <c r="Q554" s="104"/>
      <c r="R554" s="117" t="str">
        <f>IF(Stock[[#This Row],[CỔ TỨC TIỀN MẶT]]&gt;0,Stock[[#This Row],[CỔ TỨC TIỀN MẶT]]/(Stock[[#This Row],[GIÁ MUA]]*Stock[[#This Row],[SỐ LƯỢNG MUA]]),"")</f>
        <v/>
      </c>
      <c r="S554" s="104"/>
      <c r="T554" s="77"/>
      <c r="U554" s="95"/>
      <c r="V554" s="96"/>
      <c r="W554" s="125" t="str">
        <f>IF(Stock[[#This Row],[SỐ LƯỢNG BÁN]]&gt;0,Stock[[#This Row],[GIÁ BÁN]]*Stock[[#This Row],[SỐ LƯỢNG BÁN]]*$D$11+Stock[[#This Row],[GIÁ BÁN]]*Stock[[#This Row],[SỐ LƯỢNG BÁN]]*$D$12,"")</f>
        <v/>
      </c>
      <c r="X554" s="126">
        <f>Stock[[#This Row],[SỐ LƯỢNG MUA]]+Stock[[#This Row],[CỔ TỨC BẰNG CỔ PHIẾU]]-Stock[[#This Row],[SỐ LƯỢNG BÁN]]</f>
        <v>0</v>
      </c>
      <c r="Y5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4" s="120">
        <f ca="1">IF(Stock[[#This Row],[NGÀY BÁN]]&gt;0,Stock[[#This Row],[NGÀY BÁN]]-Stock[[#This Row],[NGÀY MUA]]+1,IF(Stock[[#This Row],[NGÀY MUA]]=0,0,TODAY()-Stock[[#This Row],[NGÀY MUA]]+1))</f>
        <v>0</v>
      </c>
      <c r="AA554" s="121" t="str">
        <f>IFERROR(Stock[[#This Row],[CỔ TỨC TIỀN MẶT]]+Stock[[#This Row],[LÃI/(LỖ) TỪ BÁN CK
(auto-fill)]],"")</f>
        <v/>
      </c>
      <c r="AB5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4" s="90"/>
      <c r="AE554" s="146" t="str">
        <f>IF(Stock[[#This Row],[TRẠNG THÁI
(auto-fill)]]="NẮM GIỮ",Stock[[#This Row],[GIÁ THỊ TRƯỜNG]]-Stock[[#This Row],[GIÁ MUA]],"")</f>
        <v/>
      </c>
      <c r="AF554" s="151" t="str">
        <f>IFERROR(Stock[[#This Row],[TĂNG/
(GIẢM )]]/Stock[[#This Row],[GIÁ MUA]],"")</f>
        <v/>
      </c>
      <c r="AG554" s="128" t="str">
        <f>IF(Stock[[#This Row],[GIÁ THỊ TRƯỜNG]]&gt;0,Stock[[#This Row],[GIÁ THỊ TRƯỜNG]]*Stock[[#This Row],[SỐ LƯỢNG CÒN LẠI
(auto-fill)]],"")</f>
        <v/>
      </c>
    </row>
    <row r="555" spans="2:33">
      <c r="B555" s="111" t="str">
        <f>IF(AND(Stock[[#This Row],[SỐ LƯỢNG MUA]]&gt;0,Stock[[#This Row],[SỐ LƯỢNG CÒN LẠI
(auto-fill)]]=0),"BÁN",
IF(AND(Stock[[#This Row],[SỐ LƯỢNG MUA]]&gt;0,Stock[[#This Row],[SỐ LƯỢNG CÒN LẠI
(auto-fill)]]&gt;0),"NẮM GIỮ",""))</f>
        <v/>
      </c>
      <c r="C555" s="110">
        <f t="shared" si="8"/>
        <v>542</v>
      </c>
      <c r="D555" s="77"/>
      <c r="E555" s="78"/>
      <c r="F555" s="170"/>
      <c r="G555" s="83"/>
      <c r="H555" s="84"/>
      <c r="I555" s="114" t="str">
        <f>IF(Stock[[#This Row],[SỐ LƯỢNG MUA]]&gt;0,Stock[[#This Row],[GIÁ MUA]]*Stock[[#This Row],[SỐ LƯỢNG MUA]]*$D$11,"")</f>
        <v/>
      </c>
      <c r="J555" s="87"/>
      <c r="K555" s="88"/>
      <c r="L555" s="116" t="str">
        <f>IF(Stock[[#This Row],[SỐ LƯỢNG MUA]]&gt;0,Stock[[#This Row],[GIÁ MUA]]*(1+Stock[[#This Row],[% TĂNG KỲ VỌNG_1]]),"")</f>
        <v/>
      </c>
      <c r="M555" s="89"/>
      <c r="N555" s="116" t="str">
        <f>IF(Stock[[#This Row],[SỐ LƯỢNG MUA]]&gt;0,Stock[[#This Row],[GIÁ MUA]]*(1+Stock[[#This Row],[% TĂNG KỲ VỌNG_2]]),"")</f>
        <v/>
      </c>
      <c r="O555" s="89"/>
      <c r="P555" s="116" t="str">
        <f>IF(Stock[[#This Row],[SỐ LƯỢNG MUA]]&gt;0,Stock[[#This Row],[GIÁ MUA]]*(1+Stock[[#This Row],[% GIẢM ĐỂ CẮT LỖ]]),"")</f>
        <v/>
      </c>
      <c r="Q555" s="104"/>
      <c r="R555" s="117" t="str">
        <f>IF(Stock[[#This Row],[CỔ TỨC TIỀN MẶT]]&gt;0,Stock[[#This Row],[CỔ TỨC TIỀN MẶT]]/(Stock[[#This Row],[GIÁ MUA]]*Stock[[#This Row],[SỐ LƯỢNG MUA]]),"")</f>
        <v/>
      </c>
      <c r="S555" s="104"/>
      <c r="T555" s="77"/>
      <c r="U555" s="95"/>
      <c r="V555" s="96"/>
      <c r="W555" s="125" t="str">
        <f>IF(Stock[[#This Row],[SỐ LƯỢNG BÁN]]&gt;0,Stock[[#This Row],[GIÁ BÁN]]*Stock[[#This Row],[SỐ LƯỢNG BÁN]]*$D$11+Stock[[#This Row],[GIÁ BÁN]]*Stock[[#This Row],[SỐ LƯỢNG BÁN]]*$D$12,"")</f>
        <v/>
      </c>
      <c r="X555" s="126">
        <f>Stock[[#This Row],[SỐ LƯỢNG MUA]]+Stock[[#This Row],[CỔ TỨC BẰNG CỔ PHIẾU]]-Stock[[#This Row],[SỐ LƯỢNG BÁN]]</f>
        <v>0</v>
      </c>
      <c r="Y5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5" s="120">
        <f ca="1">IF(Stock[[#This Row],[NGÀY BÁN]]&gt;0,Stock[[#This Row],[NGÀY BÁN]]-Stock[[#This Row],[NGÀY MUA]]+1,IF(Stock[[#This Row],[NGÀY MUA]]=0,0,TODAY()-Stock[[#This Row],[NGÀY MUA]]+1))</f>
        <v>0</v>
      </c>
      <c r="AA555" s="121" t="str">
        <f>IFERROR(Stock[[#This Row],[CỔ TỨC TIỀN MẶT]]+Stock[[#This Row],[LÃI/(LỖ) TỪ BÁN CK
(auto-fill)]],"")</f>
        <v/>
      </c>
      <c r="AB5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5" s="90"/>
      <c r="AE555" s="146" t="str">
        <f>IF(Stock[[#This Row],[TRẠNG THÁI
(auto-fill)]]="NẮM GIỮ",Stock[[#This Row],[GIÁ THỊ TRƯỜNG]]-Stock[[#This Row],[GIÁ MUA]],"")</f>
        <v/>
      </c>
      <c r="AF555" s="151" t="str">
        <f>IFERROR(Stock[[#This Row],[TĂNG/
(GIẢM )]]/Stock[[#This Row],[GIÁ MUA]],"")</f>
        <v/>
      </c>
      <c r="AG555" s="128" t="str">
        <f>IF(Stock[[#This Row],[GIÁ THỊ TRƯỜNG]]&gt;0,Stock[[#This Row],[GIÁ THỊ TRƯỜNG]]*Stock[[#This Row],[SỐ LƯỢNG CÒN LẠI
(auto-fill)]],"")</f>
        <v/>
      </c>
    </row>
    <row r="556" spans="2:33">
      <c r="B556" s="111" t="str">
        <f>IF(AND(Stock[[#This Row],[SỐ LƯỢNG MUA]]&gt;0,Stock[[#This Row],[SỐ LƯỢNG CÒN LẠI
(auto-fill)]]=0),"BÁN",
IF(AND(Stock[[#This Row],[SỐ LƯỢNG MUA]]&gt;0,Stock[[#This Row],[SỐ LƯỢNG CÒN LẠI
(auto-fill)]]&gt;0),"NẮM GIỮ",""))</f>
        <v/>
      </c>
      <c r="C556" s="110">
        <f t="shared" si="8"/>
        <v>543</v>
      </c>
      <c r="D556" s="77"/>
      <c r="E556" s="78"/>
      <c r="F556" s="170"/>
      <c r="G556" s="83"/>
      <c r="H556" s="84"/>
      <c r="I556" s="114" t="str">
        <f>IF(Stock[[#This Row],[SỐ LƯỢNG MUA]]&gt;0,Stock[[#This Row],[GIÁ MUA]]*Stock[[#This Row],[SỐ LƯỢNG MUA]]*$D$11,"")</f>
        <v/>
      </c>
      <c r="J556" s="87"/>
      <c r="K556" s="88"/>
      <c r="L556" s="116" t="str">
        <f>IF(Stock[[#This Row],[SỐ LƯỢNG MUA]]&gt;0,Stock[[#This Row],[GIÁ MUA]]*(1+Stock[[#This Row],[% TĂNG KỲ VỌNG_1]]),"")</f>
        <v/>
      </c>
      <c r="M556" s="89"/>
      <c r="N556" s="116" t="str">
        <f>IF(Stock[[#This Row],[SỐ LƯỢNG MUA]]&gt;0,Stock[[#This Row],[GIÁ MUA]]*(1+Stock[[#This Row],[% TĂNG KỲ VỌNG_2]]),"")</f>
        <v/>
      </c>
      <c r="O556" s="89"/>
      <c r="P556" s="116" t="str">
        <f>IF(Stock[[#This Row],[SỐ LƯỢNG MUA]]&gt;0,Stock[[#This Row],[GIÁ MUA]]*(1+Stock[[#This Row],[% GIẢM ĐỂ CẮT LỖ]]),"")</f>
        <v/>
      </c>
      <c r="Q556" s="104"/>
      <c r="R556" s="117" t="str">
        <f>IF(Stock[[#This Row],[CỔ TỨC TIỀN MẶT]]&gt;0,Stock[[#This Row],[CỔ TỨC TIỀN MẶT]]/(Stock[[#This Row],[GIÁ MUA]]*Stock[[#This Row],[SỐ LƯỢNG MUA]]),"")</f>
        <v/>
      </c>
      <c r="S556" s="104"/>
      <c r="T556" s="77"/>
      <c r="U556" s="95"/>
      <c r="V556" s="96"/>
      <c r="W556" s="125" t="str">
        <f>IF(Stock[[#This Row],[SỐ LƯỢNG BÁN]]&gt;0,Stock[[#This Row],[GIÁ BÁN]]*Stock[[#This Row],[SỐ LƯỢNG BÁN]]*$D$11+Stock[[#This Row],[GIÁ BÁN]]*Stock[[#This Row],[SỐ LƯỢNG BÁN]]*$D$12,"")</f>
        <v/>
      </c>
      <c r="X556" s="126">
        <f>Stock[[#This Row],[SỐ LƯỢNG MUA]]+Stock[[#This Row],[CỔ TỨC BẰNG CỔ PHIẾU]]-Stock[[#This Row],[SỐ LƯỢNG BÁN]]</f>
        <v>0</v>
      </c>
      <c r="Y5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6" s="120">
        <f ca="1">IF(Stock[[#This Row],[NGÀY BÁN]]&gt;0,Stock[[#This Row],[NGÀY BÁN]]-Stock[[#This Row],[NGÀY MUA]]+1,IF(Stock[[#This Row],[NGÀY MUA]]=0,0,TODAY()-Stock[[#This Row],[NGÀY MUA]]+1))</f>
        <v>0</v>
      </c>
      <c r="AA556" s="121" t="str">
        <f>IFERROR(Stock[[#This Row],[CỔ TỨC TIỀN MẶT]]+Stock[[#This Row],[LÃI/(LỖ) TỪ BÁN CK
(auto-fill)]],"")</f>
        <v/>
      </c>
      <c r="AB5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6" s="90"/>
      <c r="AE556" s="146" t="str">
        <f>IF(Stock[[#This Row],[TRẠNG THÁI
(auto-fill)]]="NẮM GIỮ",Stock[[#This Row],[GIÁ THỊ TRƯỜNG]]-Stock[[#This Row],[GIÁ MUA]],"")</f>
        <v/>
      </c>
      <c r="AF556" s="151" t="str">
        <f>IFERROR(Stock[[#This Row],[TĂNG/
(GIẢM )]]/Stock[[#This Row],[GIÁ MUA]],"")</f>
        <v/>
      </c>
      <c r="AG556" s="128" t="str">
        <f>IF(Stock[[#This Row],[GIÁ THỊ TRƯỜNG]]&gt;0,Stock[[#This Row],[GIÁ THỊ TRƯỜNG]]*Stock[[#This Row],[SỐ LƯỢNG CÒN LẠI
(auto-fill)]],"")</f>
        <v/>
      </c>
    </row>
    <row r="557" spans="2:33">
      <c r="B557" s="111" t="str">
        <f>IF(AND(Stock[[#This Row],[SỐ LƯỢNG MUA]]&gt;0,Stock[[#This Row],[SỐ LƯỢNG CÒN LẠI
(auto-fill)]]=0),"BÁN",
IF(AND(Stock[[#This Row],[SỐ LƯỢNG MUA]]&gt;0,Stock[[#This Row],[SỐ LƯỢNG CÒN LẠI
(auto-fill)]]&gt;0),"NẮM GIỮ",""))</f>
        <v/>
      </c>
      <c r="C557" s="110">
        <f t="shared" si="8"/>
        <v>544</v>
      </c>
      <c r="D557" s="77"/>
      <c r="E557" s="78"/>
      <c r="F557" s="170"/>
      <c r="G557" s="83"/>
      <c r="H557" s="84"/>
      <c r="I557" s="114" t="str">
        <f>IF(Stock[[#This Row],[SỐ LƯỢNG MUA]]&gt;0,Stock[[#This Row],[GIÁ MUA]]*Stock[[#This Row],[SỐ LƯỢNG MUA]]*$D$11,"")</f>
        <v/>
      </c>
      <c r="J557" s="87"/>
      <c r="K557" s="88"/>
      <c r="L557" s="116" t="str">
        <f>IF(Stock[[#This Row],[SỐ LƯỢNG MUA]]&gt;0,Stock[[#This Row],[GIÁ MUA]]*(1+Stock[[#This Row],[% TĂNG KỲ VỌNG_1]]),"")</f>
        <v/>
      </c>
      <c r="M557" s="89"/>
      <c r="N557" s="116" t="str">
        <f>IF(Stock[[#This Row],[SỐ LƯỢNG MUA]]&gt;0,Stock[[#This Row],[GIÁ MUA]]*(1+Stock[[#This Row],[% TĂNG KỲ VỌNG_2]]),"")</f>
        <v/>
      </c>
      <c r="O557" s="89"/>
      <c r="P557" s="116" t="str">
        <f>IF(Stock[[#This Row],[SỐ LƯỢNG MUA]]&gt;0,Stock[[#This Row],[GIÁ MUA]]*(1+Stock[[#This Row],[% GIẢM ĐỂ CẮT LỖ]]),"")</f>
        <v/>
      </c>
      <c r="Q557" s="104"/>
      <c r="R557" s="117" t="str">
        <f>IF(Stock[[#This Row],[CỔ TỨC TIỀN MẶT]]&gt;0,Stock[[#This Row],[CỔ TỨC TIỀN MẶT]]/(Stock[[#This Row],[GIÁ MUA]]*Stock[[#This Row],[SỐ LƯỢNG MUA]]),"")</f>
        <v/>
      </c>
      <c r="S557" s="104"/>
      <c r="T557" s="77"/>
      <c r="U557" s="95"/>
      <c r="V557" s="96"/>
      <c r="W557" s="125" t="str">
        <f>IF(Stock[[#This Row],[SỐ LƯỢNG BÁN]]&gt;0,Stock[[#This Row],[GIÁ BÁN]]*Stock[[#This Row],[SỐ LƯỢNG BÁN]]*$D$11+Stock[[#This Row],[GIÁ BÁN]]*Stock[[#This Row],[SỐ LƯỢNG BÁN]]*$D$12,"")</f>
        <v/>
      </c>
      <c r="X557" s="126">
        <f>Stock[[#This Row],[SỐ LƯỢNG MUA]]+Stock[[#This Row],[CỔ TỨC BẰNG CỔ PHIẾU]]-Stock[[#This Row],[SỐ LƯỢNG BÁN]]</f>
        <v>0</v>
      </c>
      <c r="Y5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7" s="120">
        <f ca="1">IF(Stock[[#This Row],[NGÀY BÁN]]&gt;0,Stock[[#This Row],[NGÀY BÁN]]-Stock[[#This Row],[NGÀY MUA]]+1,IF(Stock[[#This Row],[NGÀY MUA]]=0,0,TODAY()-Stock[[#This Row],[NGÀY MUA]]+1))</f>
        <v>0</v>
      </c>
      <c r="AA557" s="121" t="str">
        <f>IFERROR(Stock[[#This Row],[CỔ TỨC TIỀN MẶT]]+Stock[[#This Row],[LÃI/(LỖ) TỪ BÁN CK
(auto-fill)]],"")</f>
        <v/>
      </c>
      <c r="AB5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7" s="90"/>
      <c r="AE557" s="146" t="str">
        <f>IF(Stock[[#This Row],[TRẠNG THÁI
(auto-fill)]]="NẮM GIỮ",Stock[[#This Row],[GIÁ THỊ TRƯỜNG]]-Stock[[#This Row],[GIÁ MUA]],"")</f>
        <v/>
      </c>
      <c r="AF557" s="151" t="str">
        <f>IFERROR(Stock[[#This Row],[TĂNG/
(GIẢM )]]/Stock[[#This Row],[GIÁ MUA]],"")</f>
        <v/>
      </c>
      <c r="AG557" s="128" t="str">
        <f>IF(Stock[[#This Row],[GIÁ THỊ TRƯỜNG]]&gt;0,Stock[[#This Row],[GIÁ THỊ TRƯỜNG]]*Stock[[#This Row],[SỐ LƯỢNG CÒN LẠI
(auto-fill)]],"")</f>
        <v/>
      </c>
    </row>
    <row r="558" spans="2:33">
      <c r="B558" s="111" t="str">
        <f>IF(AND(Stock[[#This Row],[SỐ LƯỢNG MUA]]&gt;0,Stock[[#This Row],[SỐ LƯỢNG CÒN LẠI
(auto-fill)]]=0),"BÁN",
IF(AND(Stock[[#This Row],[SỐ LƯỢNG MUA]]&gt;0,Stock[[#This Row],[SỐ LƯỢNG CÒN LẠI
(auto-fill)]]&gt;0),"NẮM GIỮ",""))</f>
        <v/>
      </c>
      <c r="C558" s="110">
        <f t="shared" si="8"/>
        <v>545</v>
      </c>
      <c r="D558" s="77"/>
      <c r="E558" s="78"/>
      <c r="F558" s="170"/>
      <c r="G558" s="83"/>
      <c r="H558" s="84"/>
      <c r="I558" s="114" t="str">
        <f>IF(Stock[[#This Row],[SỐ LƯỢNG MUA]]&gt;0,Stock[[#This Row],[GIÁ MUA]]*Stock[[#This Row],[SỐ LƯỢNG MUA]]*$D$11,"")</f>
        <v/>
      </c>
      <c r="J558" s="87"/>
      <c r="K558" s="88"/>
      <c r="L558" s="116" t="str">
        <f>IF(Stock[[#This Row],[SỐ LƯỢNG MUA]]&gt;0,Stock[[#This Row],[GIÁ MUA]]*(1+Stock[[#This Row],[% TĂNG KỲ VỌNG_1]]),"")</f>
        <v/>
      </c>
      <c r="M558" s="89"/>
      <c r="N558" s="116" t="str">
        <f>IF(Stock[[#This Row],[SỐ LƯỢNG MUA]]&gt;0,Stock[[#This Row],[GIÁ MUA]]*(1+Stock[[#This Row],[% TĂNG KỲ VỌNG_2]]),"")</f>
        <v/>
      </c>
      <c r="O558" s="89"/>
      <c r="P558" s="116" t="str">
        <f>IF(Stock[[#This Row],[SỐ LƯỢNG MUA]]&gt;0,Stock[[#This Row],[GIÁ MUA]]*(1+Stock[[#This Row],[% GIẢM ĐỂ CẮT LỖ]]),"")</f>
        <v/>
      </c>
      <c r="Q558" s="104"/>
      <c r="R558" s="117" t="str">
        <f>IF(Stock[[#This Row],[CỔ TỨC TIỀN MẶT]]&gt;0,Stock[[#This Row],[CỔ TỨC TIỀN MẶT]]/(Stock[[#This Row],[GIÁ MUA]]*Stock[[#This Row],[SỐ LƯỢNG MUA]]),"")</f>
        <v/>
      </c>
      <c r="S558" s="104"/>
      <c r="T558" s="77"/>
      <c r="U558" s="95"/>
      <c r="V558" s="96"/>
      <c r="W558" s="125" t="str">
        <f>IF(Stock[[#This Row],[SỐ LƯỢNG BÁN]]&gt;0,Stock[[#This Row],[GIÁ BÁN]]*Stock[[#This Row],[SỐ LƯỢNG BÁN]]*$D$11+Stock[[#This Row],[GIÁ BÁN]]*Stock[[#This Row],[SỐ LƯỢNG BÁN]]*$D$12,"")</f>
        <v/>
      </c>
      <c r="X558" s="126">
        <f>Stock[[#This Row],[SỐ LƯỢNG MUA]]+Stock[[#This Row],[CỔ TỨC BẰNG CỔ PHIẾU]]-Stock[[#This Row],[SỐ LƯỢNG BÁN]]</f>
        <v>0</v>
      </c>
      <c r="Y5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8" s="120">
        <f ca="1">IF(Stock[[#This Row],[NGÀY BÁN]]&gt;0,Stock[[#This Row],[NGÀY BÁN]]-Stock[[#This Row],[NGÀY MUA]]+1,IF(Stock[[#This Row],[NGÀY MUA]]=0,0,TODAY()-Stock[[#This Row],[NGÀY MUA]]+1))</f>
        <v>0</v>
      </c>
      <c r="AA558" s="121" t="str">
        <f>IFERROR(Stock[[#This Row],[CỔ TỨC TIỀN MẶT]]+Stock[[#This Row],[LÃI/(LỖ) TỪ BÁN CK
(auto-fill)]],"")</f>
        <v/>
      </c>
      <c r="AB5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8" s="90"/>
      <c r="AE558" s="146" t="str">
        <f>IF(Stock[[#This Row],[TRẠNG THÁI
(auto-fill)]]="NẮM GIỮ",Stock[[#This Row],[GIÁ THỊ TRƯỜNG]]-Stock[[#This Row],[GIÁ MUA]],"")</f>
        <v/>
      </c>
      <c r="AF558" s="151" t="str">
        <f>IFERROR(Stock[[#This Row],[TĂNG/
(GIẢM )]]/Stock[[#This Row],[GIÁ MUA]],"")</f>
        <v/>
      </c>
      <c r="AG558" s="128" t="str">
        <f>IF(Stock[[#This Row],[GIÁ THỊ TRƯỜNG]]&gt;0,Stock[[#This Row],[GIÁ THỊ TRƯỜNG]]*Stock[[#This Row],[SỐ LƯỢNG CÒN LẠI
(auto-fill)]],"")</f>
        <v/>
      </c>
    </row>
    <row r="559" spans="2:33">
      <c r="B559" s="111" t="str">
        <f>IF(AND(Stock[[#This Row],[SỐ LƯỢNG MUA]]&gt;0,Stock[[#This Row],[SỐ LƯỢNG CÒN LẠI
(auto-fill)]]=0),"BÁN",
IF(AND(Stock[[#This Row],[SỐ LƯỢNG MUA]]&gt;0,Stock[[#This Row],[SỐ LƯỢNG CÒN LẠI
(auto-fill)]]&gt;0),"NẮM GIỮ",""))</f>
        <v/>
      </c>
      <c r="C559" s="110">
        <f t="shared" si="8"/>
        <v>546</v>
      </c>
      <c r="D559" s="77"/>
      <c r="E559" s="78"/>
      <c r="F559" s="170"/>
      <c r="G559" s="83"/>
      <c r="H559" s="84"/>
      <c r="I559" s="114" t="str">
        <f>IF(Stock[[#This Row],[SỐ LƯỢNG MUA]]&gt;0,Stock[[#This Row],[GIÁ MUA]]*Stock[[#This Row],[SỐ LƯỢNG MUA]]*$D$11,"")</f>
        <v/>
      </c>
      <c r="J559" s="87"/>
      <c r="K559" s="88"/>
      <c r="L559" s="116" t="str">
        <f>IF(Stock[[#This Row],[SỐ LƯỢNG MUA]]&gt;0,Stock[[#This Row],[GIÁ MUA]]*(1+Stock[[#This Row],[% TĂNG KỲ VỌNG_1]]),"")</f>
        <v/>
      </c>
      <c r="M559" s="89"/>
      <c r="N559" s="116" t="str">
        <f>IF(Stock[[#This Row],[SỐ LƯỢNG MUA]]&gt;0,Stock[[#This Row],[GIÁ MUA]]*(1+Stock[[#This Row],[% TĂNG KỲ VỌNG_2]]),"")</f>
        <v/>
      </c>
      <c r="O559" s="89"/>
      <c r="P559" s="116" t="str">
        <f>IF(Stock[[#This Row],[SỐ LƯỢNG MUA]]&gt;0,Stock[[#This Row],[GIÁ MUA]]*(1+Stock[[#This Row],[% GIẢM ĐỂ CẮT LỖ]]),"")</f>
        <v/>
      </c>
      <c r="Q559" s="104"/>
      <c r="R559" s="117" t="str">
        <f>IF(Stock[[#This Row],[CỔ TỨC TIỀN MẶT]]&gt;0,Stock[[#This Row],[CỔ TỨC TIỀN MẶT]]/(Stock[[#This Row],[GIÁ MUA]]*Stock[[#This Row],[SỐ LƯỢNG MUA]]),"")</f>
        <v/>
      </c>
      <c r="S559" s="104"/>
      <c r="T559" s="77"/>
      <c r="U559" s="95"/>
      <c r="V559" s="96"/>
      <c r="W559" s="125" t="str">
        <f>IF(Stock[[#This Row],[SỐ LƯỢNG BÁN]]&gt;0,Stock[[#This Row],[GIÁ BÁN]]*Stock[[#This Row],[SỐ LƯỢNG BÁN]]*$D$11+Stock[[#This Row],[GIÁ BÁN]]*Stock[[#This Row],[SỐ LƯỢNG BÁN]]*$D$12,"")</f>
        <v/>
      </c>
      <c r="X559" s="126">
        <f>Stock[[#This Row],[SỐ LƯỢNG MUA]]+Stock[[#This Row],[CỔ TỨC BẰNG CỔ PHIẾU]]-Stock[[#This Row],[SỐ LƯỢNG BÁN]]</f>
        <v>0</v>
      </c>
      <c r="Y5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9" s="120">
        <f ca="1">IF(Stock[[#This Row],[NGÀY BÁN]]&gt;0,Stock[[#This Row],[NGÀY BÁN]]-Stock[[#This Row],[NGÀY MUA]]+1,IF(Stock[[#This Row],[NGÀY MUA]]=0,0,TODAY()-Stock[[#This Row],[NGÀY MUA]]+1))</f>
        <v>0</v>
      </c>
      <c r="AA559" s="121" t="str">
        <f>IFERROR(Stock[[#This Row],[CỔ TỨC TIỀN MẶT]]+Stock[[#This Row],[LÃI/(LỖ) TỪ BÁN CK
(auto-fill)]],"")</f>
        <v/>
      </c>
      <c r="AB5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9" s="90"/>
      <c r="AE559" s="146" t="str">
        <f>IF(Stock[[#This Row],[TRẠNG THÁI
(auto-fill)]]="NẮM GIỮ",Stock[[#This Row],[GIÁ THỊ TRƯỜNG]]-Stock[[#This Row],[GIÁ MUA]],"")</f>
        <v/>
      </c>
      <c r="AF559" s="151" t="str">
        <f>IFERROR(Stock[[#This Row],[TĂNG/
(GIẢM )]]/Stock[[#This Row],[GIÁ MUA]],"")</f>
        <v/>
      </c>
      <c r="AG559" s="128" t="str">
        <f>IF(Stock[[#This Row],[GIÁ THỊ TRƯỜNG]]&gt;0,Stock[[#This Row],[GIÁ THỊ TRƯỜNG]]*Stock[[#This Row],[SỐ LƯỢNG CÒN LẠI
(auto-fill)]],"")</f>
        <v/>
      </c>
    </row>
    <row r="560" spans="2:33">
      <c r="B560" s="111" t="str">
        <f>IF(AND(Stock[[#This Row],[SỐ LƯỢNG MUA]]&gt;0,Stock[[#This Row],[SỐ LƯỢNG CÒN LẠI
(auto-fill)]]=0),"BÁN",
IF(AND(Stock[[#This Row],[SỐ LƯỢNG MUA]]&gt;0,Stock[[#This Row],[SỐ LƯỢNG CÒN LẠI
(auto-fill)]]&gt;0),"NẮM GIỮ",""))</f>
        <v/>
      </c>
      <c r="C560" s="110">
        <f t="shared" si="8"/>
        <v>547</v>
      </c>
      <c r="D560" s="77"/>
      <c r="E560" s="78"/>
      <c r="F560" s="170"/>
      <c r="G560" s="83"/>
      <c r="H560" s="84"/>
      <c r="I560" s="114" t="str">
        <f>IF(Stock[[#This Row],[SỐ LƯỢNG MUA]]&gt;0,Stock[[#This Row],[GIÁ MUA]]*Stock[[#This Row],[SỐ LƯỢNG MUA]]*$D$11,"")</f>
        <v/>
      </c>
      <c r="J560" s="87"/>
      <c r="K560" s="88"/>
      <c r="L560" s="116" t="str">
        <f>IF(Stock[[#This Row],[SỐ LƯỢNG MUA]]&gt;0,Stock[[#This Row],[GIÁ MUA]]*(1+Stock[[#This Row],[% TĂNG KỲ VỌNG_1]]),"")</f>
        <v/>
      </c>
      <c r="M560" s="89"/>
      <c r="N560" s="116" t="str">
        <f>IF(Stock[[#This Row],[SỐ LƯỢNG MUA]]&gt;0,Stock[[#This Row],[GIÁ MUA]]*(1+Stock[[#This Row],[% TĂNG KỲ VỌNG_2]]),"")</f>
        <v/>
      </c>
      <c r="O560" s="89"/>
      <c r="P560" s="116" t="str">
        <f>IF(Stock[[#This Row],[SỐ LƯỢNG MUA]]&gt;0,Stock[[#This Row],[GIÁ MUA]]*(1+Stock[[#This Row],[% GIẢM ĐỂ CẮT LỖ]]),"")</f>
        <v/>
      </c>
      <c r="Q560" s="104"/>
      <c r="R560" s="117" t="str">
        <f>IF(Stock[[#This Row],[CỔ TỨC TIỀN MẶT]]&gt;0,Stock[[#This Row],[CỔ TỨC TIỀN MẶT]]/(Stock[[#This Row],[GIÁ MUA]]*Stock[[#This Row],[SỐ LƯỢNG MUA]]),"")</f>
        <v/>
      </c>
      <c r="S560" s="104"/>
      <c r="T560" s="77"/>
      <c r="U560" s="95"/>
      <c r="V560" s="96"/>
      <c r="W560" s="125" t="str">
        <f>IF(Stock[[#This Row],[SỐ LƯỢNG BÁN]]&gt;0,Stock[[#This Row],[GIÁ BÁN]]*Stock[[#This Row],[SỐ LƯỢNG BÁN]]*$D$11+Stock[[#This Row],[GIÁ BÁN]]*Stock[[#This Row],[SỐ LƯỢNG BÁN]]*$D$12,"")</f>
        <v/>
      </c>
      <c r="X560" s="126">
        <f>Stock[[#This Row],[SỐ LƯỢNG MUA]]+Stock[[#This Row],[CỔ TỨC BẰNG CỔ PHIẾU]]-Stock[[#This Row],[SỐ LƯỢNG BÁN]]</f>
        <v>0</v>
      </c>
      <c r="Y5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0" s="120">
        <f ca="1">IF(Stock[[#This Row],[NGÀY BÁN]]&gt;0,Stock[[#This Row],[NGÀY BÁN]]-Stock[[#This Row],[NGÀY MUA]]+1,IF(Stock[[#This Row],[NGÀY MUA]]=0,0,TODAY()-Stock[[#This Row],[NGÀY MUA]]+1))</f>
        <v>0</v>
      </c>
      <c r="AA560" s="121" t="str">
        <f>IFERROR(Stock[[#This Row],[CỔ TỨC TIỀN MẶT]]+Stock[[#This Row],[LÃI/(LỖ) TỪ BÁN CK
(auto-fill)]],"")</f>
        <v/>
      </c>
      <c r="AB5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0" s="90"/>
      <c r="AE560" s="146" t="str">
        <f>IF(Stock[[#This Row],[TRẠNG THÁI
(auto-fill)]]="NẮM GIỮ",Stock[[#This Row],[GIÁ THỊ TRƯỜNG]]-Stock[[#This Row],[GIÁ MUA]],"")</f>
        <v/>
      </c>
      <c r="AF560" s="151" t="str">
        <f>IFERROR(Stock[[#This Row],[TĂNG/
(GIẢM )]]/Stock[[#This Row],[GIÁ MUA]],"")</f>
        <v/>
      </c>
      <c r="AG560" s="128" t="str">
        <f>IF(Stock[[#This Row],[GIÁ THỊ TRƯỜNG]]&gt;0,Stock[[#This Row],[GIÁ THỊ TRƯỜNG]]*Stock[[#This Row],[SỐ LƯỢNG CÒN LẠI
(auto-fill)]],"")</f>
        <v/>
      </c>
    </row>
    <row r="561" spans="2:33">
      <c r="B561" s="111" t="str">
        <f>IF(AND(Stock[[#This Row],[SỐ LƯỢNG MUA]]&gt;0,Stock[[#This Row],[SỐ LƯỢNG CÒN LẠI
(auto-fill)]]=0),"BÁN",
IF(AND(Stock[[#This Row],[SỐ LƯỢNG MUA]]&gt;0,Stock[[#This Row],[SỐ LƯỢNG CÒN LẠI
(auto-fill)]]&gt;0),"NẮM GIỮ",""))</f>
        <v/>
      </c>
      <c r="C561" s="110">
        <f t="shared" si="8"/>
        <v>548</v>
      </c>
      <c r="D561" s="77"/>
      <c r="E561" s="78"/>
      <c r="F561" s="170"/>
      <c r="G561" s="83"/>
      <c r="H561" s="84"/>
      <c r="I561" s="114" t="str">
        <f>IF(Stock[[#This Row],[SỐ LƯỢNG MUA]]&gt;0,Stock[[#This Row],[GIÁ MUA]]*Stock[[#This Row],[SỐ LƯỢNG MUA]]*$D$11,"")</f>
        <v/>
      </c>
      <c r="J561" s="87"/>
      <c r="K561" s="88"/>
      <c r="L561" s="116" t="str">
        <f>IF(Stock[[#This Row],[SỐ LƯỢNG MUA]]&gt;0,Stock[[#This Row],[GIÁ MUA]]*(1+Stock[[#This Row],[% TĂNG KỲ VỌNG_1]]),"")</f>
        <v/>
      </c>
      <c r="M561" s="89"/>
      <c r="N561" s="116" t="str">
        <f>IF(Stock[[#This Row],[SỐ LƯỢNG MUA]]&gt;0,Stock[[#This Row],[GIÁ MUA]]*(1+Stock[[#This Row],[% TĂNG KỲ VỌNG_2]]),"")</f>
        <v/>
      </c>
      <c r="O561" s="89"/>
      <c r="P561" s="116" t="str">
        <f>IF(Stock[[#This Row],[SỐ LƯỢNG MUA]]&gt;0,Stock[[#This Row],[GIÁ MUA]]*(1+Stock[[#This Row],[% GIẢM ĐỂ CẮT LỖ]]),"")</f>
        <v/>
      </c>
      <c r="Q561" s="104"/>
      <c r="R561" s="117" t="str">
        <f>IF(Stock[[#This Row],[CỔ TỨC TIỀN MẶT]]&gt;0,Stock[[#This Row],[CỔ TỨC TIỀN MẶT]]/(Stock[[#This Row],[GIÁ MUA]]*Stock[[#This Row],[SỐ LƯỢNG MUA]]),"")</f>
        <v/>
      </c>
      <c r="S561" s="104"/>
      <c r="T561" s="77"/>
      <c r="U561" s="95"/>
      <c r="V561" s="96"/>
      <c r="W561" s="125" t="str">
        <f>IF(Stock[[#This Row],[SỐ LƯỢNG BÁN]]&gt;0,Stock[[#This Row],[GIÁ BÁN]]*Stock[[#This Row],[SỐ LƯỢNG BÁN]]*$D$11+Stock[[#This Row],[GIÁ BÁN]]*Stock[[#This Row],[SỐ LƯỢNG BÁN]]*$D$12,"")</f>
        <v/>
      </c>
      <c r="X561" s="126">
        <f>Stock[[#This Row],[SỐ LƯỢNG MUA]]+Stock[[#This Row],[CỔ TỨC BẰNG CỔ PHIẾU]]-Stock[[#This Row],[SỐ LƯỢNG BÁN]]</f>
        <v>0</v>
      </c>
      <c r="Y5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1" s="120">
        <f ca="1">IF(Stock[[#This Row],[NGÀY BÁN]]&gt;0,Stock[[#This Row],[NGÀY BÁN]]-Stock[[#This Row],[NGÀY MUA]]+1,IF(Stock[[#This Row],[NGÀY MUA]]=0,0,TODAY()-Stock[[#This Row],[NGÀY MUA]]+1))</f>
        <v>0</v>
      </c>
      <c r="AA561" s="121" t="str">
        <f>IFERROR(Stock[[#This Row],[CỔ TỨC TIỀN MẶT]]+Stock[[#This Row],[LÃI/(LỖ) TỪ BÁN CK
(auto-fill)]],"")</f>
        <v/>
      </c>
      <c r="AB5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1" s="90"/>
      <c r="AE561" s="146" t="str">
        <f>IF(Stock[[#This Row],[TRẠNG THÁI
(auto-fill)]]="NẮM GIỮ",Stock[[#This Row],[GIÁ THỊ TRƯỜNG]]-Stock[[#This Row],[GIÁ MUA]],"")</f>
        <v/>
      </c>
      <c r="AF561" s="151" t="str">
        <f>IFERROR(Stock[[#This Row],[TĂNG/
(GIẢM )]]/Stock[[#This Row],[GIÁ MUA]],"")</f>
        <v/>
      </c>
      <c r="AG561" s="128" t="str">
        <f>IF(Stock[[#This Row],[GIÁ THỊ TRƯỜNG]]&gt;0,Stock[[#This Row],[GIÁ THỊ TRƯỜNG]]*Stock[[#This Row],[SỐ LƯỢNG CÒN LẠI
(auto-fill)]],"")</f>
        <v/>
      </c>
    </row>
    <row r="562" spans="2:33">
      <c r="B562" s="111" t="str">
        <f>IF(AND(Stock[[#This Row],[SỐ LƯỢNG MUA]]&gt;0,Stock[[#This Row],[SỐ LƯỢNG CÒN LẠI
(auto-fill)]]=0),"BÁN",
IF(AND(Stock[[#This Row],[SỐ LƯỢNG MUA]]&gt;0,Stock[[#This Row],[SỐ LƯỢNG CÒN LẠI
(auto-fill)]]&gt;0),"NẮM GIỮ",""))</f>
        <v/>
      </c>
      <c r="C562" s="110">
        <f t="shared" si="8"/>
        <v>549</v>
      </c>
      <c r="D562" s="77"/>
      <c r="E562" s="78"/>
      <c r="F562" s="170"/>
      <c r="G562" s="83"/>
      <c r="H562" s="84"/>
      <c r="I562" s="114" t="str">
        <f>IF(Stock[[#This Row],[SỐ LƯỢNG MUA]]&gt;0,Stock[[#This Row],[GIÁ MUA]]*Stock[[#This Row],[SỐ LƯỢNG MUA]]*$D$11,"")</f>
        <v/>
      </c>
      <c r="J562" s="87"/>
      <c r="K562" s="88"/>
      <c r="L562" s="116" t="str">
        <f>IF(Stock[[#This Row],[SỐ LƯỢNG MUA]]&gt;0,Stock[[#This Row],[GIÁ MUA]]*(1+Stock[[#This Row],[% TĂNG KỲ VỌNG_1]]),"")</f>
        <v/>
      </c>
      <c r="M562" s="89"/>
      <c r="N562" s="116" t="str">
        <f>IF(Stock[[#This Row],[SỐ LƯỢNG MUA]]&gt;0,Stock[[#This Row],[GIÁ MUA]]*(1+Stock[[#This Row],[% TĂNG KỲ VỌNG_2]]),"")</f>
        <v/>
      </c>
      <c r="O562" s="89"/>
      <c r="P562" s="116" t="str">
        <f>IF(Stock[[#This Row],[SỐ LƯỢNG MUA]]&gt;0,Stock[[#This Row],[GIÁ MUA]]*(1+Stock[[#This Row],[% GIẢM ĐỂ CẮT LỖ]]),"")</f>
        <v/>
      </c>
      <c r="Q562" s="104"/>
      <c r="R562" s="117" t="str">
        <f>IF(Stock[[#This Row],[CỔ TỨC TIỀN MẶT]]&gt;0,Stock[[#This Row],[CỔ TỨC TIỀN MẶT]]/(Stock[[#This Row],[GIÁ MUA]]*Stock[[#This Row],[SỐ LƯỢNG MUA]]),"")</f>
        <v/>
      </c>
      <c r="S562" s="104"/>
      <c r="T562" s="77"/>
      <c r="U562" s="95"/>
      <c r="V562" s="96"/>
      <c r="W562" s="125" t="str">
        <f>IF(Stock[[#This Row],[SỐ LƯỢNG BÁN]]&gt;0,Stock[[#This Row],[GIÁ BÁN]]*Stock[[#This Row],[SỐ LƯỢNG BÁN]]*$D$11+Stock[[#This Row],[GIÁ BÁN]]*Stock[[#This Row],[SỐ LƯỢNG BÁN]]*$D$12,"")</f>
        <v/>
      </c>
      <c r="X562" s="126">
        <f>Stock[[#This Row],[SỐ LƯỢNG MUA]]+Stock[[#This Row],[CỔ TỨC BẰNG CỔ PHIẾU]]-Stock[[#This Row],[SỐ LƯỢNG BÁN]]</f>
        <v>0</v>
      </c>
      <c r="Y5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2" s="120">
        <f ca="1">IF(Stock[[#This Row],[NGÀY BÁN]]&gt;0,Stock[[#This Row],[NGÀY BÁN]]-Stock[[#This Row],[NGÀY MUA]]+1,IF(Stock[[#This Row],[NGÀY MUA]]=0,0,TODAY()-Stock[[#This Row],[NGÀY MUA]]+1))</f>
        <v>0</v>
      </c>
      <c r="AA562" s="121" t="str">
        <f>IFERROR(Stock[[#This Row],[CỔ TỨC TIỀN MẶT]]+Stock[[#This Row],[LÃI/(LỖ) TỪ BÁN CK
(auto-fill)]],"")</f>
        <v/>
      </c>
      <c r="AB5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2" s="90"/>
      <c r="AE562" s="146" t="str">
        <f>IF(Stock[[#This Row],[TRẠNG THÁI
(auto-fill)]]="NẮM GIỮ",Stock[[#This Row],[GIÁ THỊ TRƯỜNG]]-Stock[[#This Row],[GIÁ MUA]],"")</f>
        <v/>
      </c>
      <c r="AF562" s="151" t="str">
        <f>IFERROR(Stock[[#This Row],[TĂNG/
(GIẢM )]]/Stock[[#This Row],[GIÁ MUA]],"")</f>
        <v/>
      </c>
      <c r="AG562" s="128" t="str">
        <f>IF(Stock[[#This Row],[GIÁ THỊ TRƯỜNG]]&gt;0,Stock[[#This Row],[GIÁ THỊ TRƯỜNG]]*Stock[[#This Row],[SỐ LƯỢNG CÒN LẠI
(auto-fill)]],"")</f>
        <v/>
      </c>
    </row>
    <row r="563" spans="2:33">
      <c r="B563" s="111" t="str">
        <f>IF(AND(Stock[[#This Row],[SỐ LƯỢNG MUA]]&gt;0,Stock[[#This Row],[SỐ LƯỢNG CÒN LẠI
(auto-fill)]]=0),"BÁN",
IF(AND(Stock[[#This Row],[SỐ LƯỢNG MUA]]&gt;0,Stock[[#This Row],[SỐ LƯỢNG CÒN LẠI
(auto-fill)]]&gt;0),"NẮM GIỮ",""))</f>
        <v/>
      </c>
      <c r="C563" s="110">
        <f t="shared" si="8"/>
        <v>550</v>
      </c>
      <c r="D563" s="77"/>
      <c r="E563" s="78"/>
      <c r="F563" s="170"/>
      <c r="G563" s="83"/>
      <c r="H563" s="84"/>
      <c r="I563" s="114" t="str">
        <f>IF(Stock[[#This Row],[SỐ LƯỢNG MUA]]&gt;0,Stock[[#This Row],[GIÁ MUA]]*Stock[[#This Row],[SỐ LƯỢNG MUA]]*$D$11,"")</f>
        <v/>
      </c>
      <c r="J563" s="87"/>
      <c r="K563" s="88"/>
      <c r="L563" s="116" t="str">
        <f>IF(Stock[[#This Row],[SỐ LƯỢNG MUA]]&gt;0,Stock[[#This Row],[GIÁ MUA]]*(1+Stock[[#This Row],[% TĂNG KỲ VỌNG_1]]),"")</f>
        <v/>
      </c>
      <c r="M563" s="89"/>
      <c r="N563" s="116" t="str">
        <f>IF(Stock[[#This Row],[SỐ LƯỢNG MUA]]&gt;0,Stock[[#This Row],[GIÁ MUA]]*(1+Stock[[#This Row],[% TĂNG KỲ VỌNG_2]]),"")</f>
        <v/>
      </c>
      <c r="O563" s="89"/>
      <c r="P563" s="116" t="str">
        <f>IF(Stock[[#This Row],[SỐ LƯỢNG MUA]]&gt;0,Stock[[#This Row],[GIÁ MUA]]*(1+Stock[[#This Row],[% GIẢM ĐỂ CẮT LỖ]]),"")</f>
        <v/>
      </c>
      <c r="Q563" s="104"/>
      <c r="R563" s="117" t="str">
        <f>IF(Stock[[#This Row],[CỔ TỨC TIỀN MẶT]]&gt;0,Stock[[#This Row],[CỔ TỨC TIỀN MẶT]]/(Stock[[#This Row],[GIÁ MUA]]*Stock[[#This Row],[SỐ LƯỢNG MUA]]),"")</f>
        <v/>
      </c>
      <c r="S563" s="104"/>
      <c r="T563" s="77"/>
      <c r="U563" s="95"/>
      <c r="V563" s="96"/>
      <c r="W563" s="125" t="str">
        <f>IF(Stock[[#This Row],[SỐ LƯỢNG BÁN]]&gt;0,Stock[[#This Row],[GIÁ BÁN]]*Stock[[#This Row],[SỐ LƯỢNG BÁN]]*$D$11+Stock[[#This Row],[GIÁ BÁN]]*Stock[[#This Row],[SỐ LƯỢNG BÁN]]*$D$12,"")</f>
        <v/>
      </c>
      <c r="X563" s="126">
        <f>Stock[[#This Row],[SỐ LƯỢNG MUA]]+Stock[[#This Row],[CỔ TỨC BẰNG CỔ PHIẾU]]-Stock[[#This Row],[SỐ LƯỢNG BÁN]]</f>
        <v>0</v>
      </c>
      <c r="Y5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3" s="120">
        <f ca="1">IF(Stock[[#This Row],[NGÀY BÁN]]&gt;0,Stock[[#This Row],[NGÀY BÁN]]-Stock[[#This Row],[NGÀY MUA]]+1,IF(Stock[[#This Row],[NGÀY MUA]]=0,0,TODAY()-Stock[[#This Row],[NGÀY MUA]]+1))</f>
        <v>0</v>
      </c>
      <c r="AA563" s="121" t="str">
        <f>IFERROR(Stock[[#This Row],[CỔ TỨC TIỀN MẶT]]+Stock[[#This Row],[LÃI/(LỖ) TỪ BÁN CK
(auto-fill)]],"")</f>
        <v/>
      </c>
      <c r="AB5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3" s="90"/>
      <c r="AE563" s="146" t="str">
        <f>IF(Stock[[#This Row],[TRẠNG THÁI
(auto-fill)]]="NẮM GIỮ",Stock[[#This Row],[GIÁ THỊ TRƯỜNG]]-Stock[[#This Row],[GIÁ MUA]],"")</f>
        <v/>
      </c>
      <c r="AF563" s="151" t="str">
        <f>IFERROR(Stock[[#This Row],[TĂNG/
(GIẢM )]]/Stock[[#This Row],[GIÁ MUA]],"")</f>
        <v/>
      </c>
      <c r="AG563" s="128" t="str">
        <f>IF(Stock[[#This Row],[GIÁ THỊ TRƯỜNG]]&gt;0,Stock[[#This Row],[GIÁ THỊ TRƯỜNG]]*Stock[[#This Row],[SỐ LƯỢNG CÒN LẠI
(auto-fill)]],"")</f>
        <v/>
      </c>
    </row>
    <row r="564" spans="2:33">
      <c r="B564" s="111" t="str">
        <f>IF(AND(Stock[[#This Row],[SỐ LƯỢNG MUA]]&gt;0,Stock[[#This Row],[SỐ LƯỢNG CÒN LẠI
(auto-fill)]]=0),"BÁN",
IF(AND(Stock[[#This Row],[SỐ LƯỢNG MUA]]&gt;0,Stock[[#This Row],[SỐ LƯỢNG CÒN LẠI
(auto-fill)]]&gt;0),"NẮM GIỮ",""))</f>
        <v/>
      </c>
      <c r="C564" s="110">
        <f t="shared" si="8"/>
        <v>551</v>
      </c>
      <c r="D564" s="77"/>
      <c r="E564" s="78"/>
      <c r="F564" s="170"/>
      <c r="G564" s="83"/>
      <c r="H564" s="84"/>
      <c r="I564" s="114" t="str">
        <f>IF(Stock[[#This Row],[SỐ LƯỢNG MUA]]&gt;0,Stock[[#This Row],[GIÁ MUA]]*Stock[[#This Row],[SỐ LƯỢNG MUA]]*$D$11,"")</f>
        <v/>
      </c>
      <c r="J564" s="87"/>
      <c r="K564" s="88"/>
      <c r="L564" s="116" t="str">
        <f>IF(Stock[[#This Row],[SỐ LƯỢNG MUA]]&gt;0,Stock[[#This Row],[GIÁ MUA]]*(1+Stock[[#This Row],[% TĂNG KỲ VỌNG_1]]),"")</f>
        <v/>
      </c>
      <c r="M564" s="89"/>
      <c r="N564" s="116" t="str">
        <f>IF(Stock[[#This Row],[SỐ LƯỢNG MUA]]&gt;0,Stock[[#This Row],[GIÁ MUA]]*(1+Stock[[#This Row],[% TĂNG KỲ VỌNG_2]]),"")</f>
        <v/>
      </c>
      <c r="O564" s="89"/>
      <c r="P564" s="116" t="str">
        <f>IF(Stock[[#This Row],[SỐ LƯỢNG MUA]]&gt;0,Stock[[#This Row],[GIÁ MUA]]*(1+Stock[[#This Row],[% GIẢM ĐỂ CẮT LỖ]]),"")</f>
        <v/>
      </c>
      <c r="Q564" s="104"/>
      <c r="R564" s="117" t="str">
        <f>IF(Stock[[#This Row],[CỔ TỨC TIỀN MẶT]]&gt;0,Stock[[#This Row],[CỔ TỨC TIỀN MẶT]]/(Stock[[#This Row],[GIÁ MUA]]*Stock[[#This Row],[SỐ LƯỢNG MUA]]),"")</f>
        <v/>
      </c>
      <c r="S564" s="104"/>
      <c r="T564" s="77"/>
      <c r="U564" s="95"/>
      <c r="V564" s="96"/>
      <c r="W564" s="125" t="str">
        <f>IF(Stock[[#This Row],[SỐ LƯỢNG BÁN]]&gt;0,Stock[[#This Row],[GIÁ BÁN]]*Stock[[#This Row],[SỐ LƯỢNG BÁN]]*$D$11+Stock[[#This Row],[GIÁ BÁN]]*Stock[[#This Row],[SỐ LƯỢNG BÁN]]*$D$12,"")</f>
        <v/>
      </c>
      <c r="X564" s="126">
        <f>Stock[[#This Row],[SỐ LƯỢNG MUA]]+Stock[[#This Row],[CỔ TỨC BẰNG CỔ PHIẾU]]-Stock[[#This Row],[SỐ LƯỢNG BÁN]]</f>
        <v>0</v>
      </c>
      <c r="Y5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4" s="120">
        <f ca="1">IF(Stock[[#This Row],[NGÀY BÁN]]&gt;0,Stock[[#This Row],[NGÀY BÁN]]-Stock[[#This Row],[NGÀY MUA]]+1,IF(Stock[[#This Row],[NGÀY MUA]]=0,0,TODAY()-Stock[[#This Row],[NGÀY MUA]]+1))</f>
        <v>0</v>
      </c>
      <c r="AA564" s="121" t="str">
        <f>IFERROR(Stock[[#This Row],[CỔ TỨC TIỀN MẶT]]+Stock[[#This Row],[LÃI/(LỖ) TỪ BÁN CK
(auto-fill)]],"")</f>
        <v/>
      </c>
      <c r="AB5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4" s="90"/>
      <c r="AE564" s="146" t="str">
        <f>IF(Stock[[#This Row],[TRẠNG THÁI
(auto-fill)]]="NẮM GIỮ",Stock[[#This Row],[GIÁ THỊ TRƯỜNG]]-Stock[[#This Row],[GIÁ MUA]],"")</f>
        <v/>
      </c>
      <c r="AF564" s="151" t="str">
        <f>IFERROR(Stock[[#This Row],[TĂNG/
(GIẢM )]]/Stock[[#This Row],[GIÁ MUA]],"")</f>
        <v/>
      </c>
      <c r="AG564" s="128" t="str">
        <f>IF(Stock[[#This Row],[GIÁ THỊ TRƯỜNG]]&gt;0,Stock[[#This Row],[GIÁ THỊ TRƯỜNG]]*Stock[[#This Row],[SỐ LƯỢNG CÒN LẠI
(auto-fill)]],"")</f>
        <v/>
      </c>
    </row>
    <row r="565" spans="2:33">
      <c r="B565" s="111" t="str">
        <f>IF(AND(Stock[[#This Row],[SỐ LƯỢNG MUA]]&gt;0,Stock[[#This Row],[SỐ LƯỢNG CÒN LẠI
(auto-fill)]]=0),"BÁN",
IF(AND(Stock[[#This Row],[SỐ LƯỢNG MUA]]&gt;0,Stock[[#This Row],[SỐ LƯỢNG CÒN LẠI
(auto-fill)]]&gt;0),"NẮM GIỮ",""))</f>
        <v/>
      </c>
      <c r="C565" s="110">
        <f t="shared" si="8"/>
        <v>552</v>
      </c>
      <c r="D565" s="77"/>
      <c r="E565" s="78"/>
      <c r="F565" s="170"/>
      <c r="G565" s="83"/>
      <c r="H565" s="84"/>
      <c r="I565" s="114" t="str">
        <f>IF(Stock[[#This Row],[SỐ LƯỢNG MUA]]&gt;0,Stock[[#This Row],[GIÁ MUA]]*Stock[[#This Row],[SỐ LƯỢNG MUA]]*$D$11,"")</f>
        <v/>
      </c>
      <c r="J565" s="87"/>
      <c r="K565" s="88"/>
      <c r="L565" s="116" t="str">
        <f>IF(Stock[[#This Row],[SỐ LƯỢNG MUA]]&gt;0,Stock[[#This Row],[GIÁ MUA]]*(1+Stock[[#This Row],[% TĂNG KỲ VỌNG_1]]),"")</f>
        <v/>
      </c>
      <c r="M565" s="89"/>
      <c r="N565" s="116" t="str">
        <f>IF(Stock[[#This Row],[SỐ LƯỢNG MUA]]&gt;0,Stock[[#This Row],[GIÁ MUA]]*(1+Stock[[#This Row],[% TĂNG KỲ VỌNG_2]]),"")</f>
        <v/>
      </c>
      <c r="O565" s="89"/>
      <c r="P565" s="116" t="str">
        <f>IF(Stock[[#This Row],[SỐ LƯỢNG MUA]]&gt;0,Stock[[#This Row],[GIÁ MUA]]*(1+Stock[[#This Row],[% GIẢM ĐỂ CẮT LỖ]]),"")</f>
        <v/>
      </c>
      <c r="Q565" s="104"/>
      <c r="R565" s="117" t="str">
        <f>IF(Stock[[#This Row],[CỔ TỨC TIỀN MẶT]]&gt;0,Stock[[#This Row],[CỔ TỨC TIỀN MẶT]]/(Stock[[#This Row],[GIÁ MUA]]*Stock[[#This Row],[SỐ LƯỢNG MUA]]),"")</f>
        <v/>
      </c>
      <c r="S565" s="104"/>
      <c r="T565" s="77"/>
      <c r="U565" s="95"/>
      <c r="V565" s="96"/>
      <c r="W565" s="125" t="str">
        <f>IF(Stock[[#This Row],[SỐ LƯỢNG BÁN]]&gt;0,Stock[[#This Row],[GIÁ BÁN]]*Stock[[#This Row],[SỐ LƯỢNG BÁN]]*$D$11+Stock[[#This Row],[GIÁ BÁN]]*Stock[[#This Row],[SỐ LƯỢNG BÁN]]*$D$12,"")</f>
        <v/>
      </c>
      <c r="X565" s="126">
        <f>Stock[[#This Row],[SỐ LƯỢNG MUA]]+Stock[[#This Row],[CỔ TỨC BẰNG CỔ PHIẾU]]-Stock[[#This Row],[SỐ LƯỢNG BÁN]]</f>
        <v>0</v>
      </c>
      <c r="Y5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5" s="120">
        <f ca="1">IF(Stock[[#This Row],[NGÀY BÁN]]&gt;0,Stock[[#This Row],[NGÀY BÁN]]-Stock[[#This Row],[NGÀY MUA]]+1,IF(Stock[[#This Row],[NGÀY MUA]]=0,0,TODAY()-Stock[[#This Row],[NGÀY MUA]]+1))</f>
        <v>0</v>
      </c>
      <c r="AA565" s="121" t="str">
        <f>IFERROR(Stock[[#This Row],[CỔ TỨC TIỀN MẶT]]+Stock[[#This Row],[LÃI/(LỖ) TỪ BÁN CK
(auto-fill)]],"")</f>
        <v/>
      </c>
      <c r="AB5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5" s="90"/>
      <c r="AE565" s="146" t="str">
        <f>IF(Stock[[#This Row],[TRẠNG THÁI
(auto-fill)]]="NẮM GIỮ",Stock[[#This Row],[GIÁ THỊ TRƯỜNG]]-Stock[[#This Row],[GIÁ MUA]],"")</f>
        <v/>
      </c>
      <c r="AF565" s="151" t="str">
        <f>IFERROR(Stock[[#This Row],[TĂNG/
(GIẢM )]]/Stock[[#This Row],[GIÁ MUA]],"")</f>
        <v/>
      </c>
      <c r="AG565" s="128" t="str">
        <f>IF(Stock[[#This Row],[GIÁ THỊ TRƯỜNG]]&gt;0,Stock[[#This Row],[GIÁ THỊ TRƯỜNG]]*Stock[[#This Row],[SỐ LƯỢNG CÒN LẠI
(auto-fill)]],"")</f>
        <v/>
      </c>
    </row>
    <row r="566" spans="2:33">
      <c r="B566" s="111" t="str">
        <f>IF(AND(Stock[[#This Row],[SỐ LƯỢNG MUA]]&gt;0,Stock[[#This Row],[SỐ LƯỢNG CÒN LẠI
(auto-fill)]]=0),"BÁN",
IF(AND(Stock[[#This Row],[SỐ LƯỢNG MUA]]&gt;0,Stock[[#This Row],[SỐ LƯỢNG CÒN LẠI
(auto-fill)]]&gt;0),"NẮM GIỮ",""))</f>
        <v/>
      </c>
      <c r="C566" s="110">
        <f t="shared" si="8"/>
        <v>553</v>
      </c>
      <c r="D566" s="77"/>
      <c r="E566" s="78"/>
      <c r="F566" s="170"/>
      <c r="G566" s="83"/>
      <c r="H566" s="84"/>
      <c r="I566" s="114" t="str">
        <f>IF(Stock[[#This Row],[SỐ LƯỢNG MUA]]&gt;0,Stock[[#This Row],[GIÁ MUA]]*Stock[[#This Row],[SỐ LƯỢNG MUA]]*$D$11,"")</f>
        <v/>
      </c>
      <c r="J566" s="87"/>
      <c r="K566" s="88"/>
      <c r="L566" s="116" t="str">
        <f>IF(Stock[[#This Row],[SỐ LƯỢNG MUA]]&gt;0,Stock[[#This Row],[GIÁ MUA]]*(1+Stock[[#This Row],[% TĂNG KỲ VỌNG_1]]),"")</f>
        <v/>
      </c>
      <c r="M566" s="89"/>
      <c r="N566" s="116" t="str">
        <f>IF(Stock[[#This Row],[SỐ LƯỢNG MUA]]&gt;0,Stock[[#This Row],[GIÁ MUA]]*(1+Stock[[#This Row],[% TĂNG KỲ VỌNG_2]]),"")</f>
        <v/>
      </c>
      <c r="O566" s="89"/>
      <c r="P566" s="116" t="str">
        <f>IF(Stock[[#This Row],[SỐ LƯỢNG MUA]]&gt;0,Stock[[#This Row],[GIÁ MUA]]*(1+Stock[[#This Row],[% GIẢM ĐỂ CẮT LỖ]]),"")</f>
        <v/>
      </c>
      <c r="Q566" s="104"/>
      <c r="R566" s="117" t="str">
        <f>IF(Stock[[#This Row],[CỔ TỨC TIỀN MẶT]]&gt;0,Stock[[#This Row],[CỔ TỨC TIỀN MẶT]]/(Stock[[#This Row],[GIÁ MUA]]*Stock[[#This Row],[SỐ LƯỢNG MUA]]),"")</f>
        <v/>
      </c>
      <c r="S566" s="104"/>
      <c r="T566" s="77"/>
      <c r="U566" s="95"/>
      <c r="V566" s="96"/>
      <c r="W566" s="125" t="str">
        <f>IF(Stock[[#This Row],[SỐ LƯỢNG BÁN]]&gt;0,Stock[[#This Row],[GIÁ BÁN]]*Stock[[#This Row],[SỐ LƯỢNG BÁN]]*$D$11+Stock[[#This Row],[GIÁ BÁN]]*Stock[[#This Row],[SỐ LƯỢNG BÁN]]*$D$12,"")</f>
        <v/>
      </c>
      <c r="X566" s="126">
        <f>Stock[[#This Row],[SỐ LƯỢNG MUA]]+Stock[[#This Row],[CỔ TỨC BẰNG CỔ PHIẾU]]-Stock[[#This Row],[SỐ LƯỢNG BÁN]]</f>
        <v>0</v>
      </c>
      <c r="Y5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6" s="120">
        <f ca="1">IF(Stock[[#This Row],[NGÀY BÁN]]&gt;0,Stock[[#This Row],[NGÀY BÁN]]-Stock[[#This Row],[NGÀY MUA]]+1,IF(Stock[[#This Row],[NGÀY MUA]]=0,0,TODAY()-Stock[[#This Row],[NGÀY MUA]]+1))</f>
        <v>0</v>
      </c>
      <c r="AA566" s="121" t="str">
        <f>IFERROR(Stock[[#This Row],[CỔ TỨC TIỀN MẶT]]+Stock[[#This Row],[LÃI/(LỖ) TỪ BÁN CK
(auto-fill)]],"")</f>
        <v/>
      </c>
      <c r="AB5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6" s="90"/>
      <c r="AE566" s="146" t="str">
        <f>IF(Stock[[#This Row],[TRẠNG THÁI
(auto-fill)]]="NẮM GIỮ",Stock[[#This Row],[GIÁ THỊ TRƯỜNG]]-Stock[[#This Row],[GIÁ MUA]],"")</f>
        <v/>
      </c>
      <c r="AF566" s="151" t="str">
        <f>IFERROR(Stock[[#This Row],[TĂNG/
(GIẢM )]]/Stock[[#This Row],[GIÁ MUA]],"")</f>
        <v/>
      </c>
      <c r="AG566" s="128" t="str">
        <f>IF(Stock[[#This Row],[GIÁ THỊ TRƯỜNG]]&gt;0,Stock[[#This Row],[GIÁ THỊ TRƯỜNG]]*Stock[[#This Row],[SỐ LƯỢNG CÒN LẠI
(auto-fill)]],"")</f>
        <v/>
      </c>
    </row>
    <row r="567" spans="2:33">
      <c r="B567" s="111" t="str">
        <f>IF(AND(Stock[[#This Row],[SỐ LƯỢNG MUA]]&gt;0,Stock[[#This Row],[SỐ LƯỢNG CÒN LẠI
(auto-fill)]]=0),"BÁN",
IF(AND(Stock[[#This Row],[SỐ LƯỢNG MUA]]&gt;0,Stock[[#This Row],[SỐ LƯỢNG CÒN LẠI
(auto-fill)]]&gt;0),"NẮM GIỮ",""))</f>
        <v/>
      </c>
      <c r="C567" s="110">
        <f t="shared" si="8"/>
        <v>554</v>
      </c>
      <c r="D567" s="77"/>
      <c r="E567" s="78"/>
      <c r="F567" s="170"/>
      <c r="G567" s="83"/>
      <c r="H567" s="84"/>
      <c r="I567" s="114" t="str">
        <f>IF(Stock[[#This Row],[SỐ LƯỢNG MUA]]&gt;0,Stock[[#This Row],[GIÁ MUA]]*Stock[[#This Row],[SỐ LƯỢNG MUA]]*$D$11,"")</f>
        <v/>
      </c>
      <c r="J567" s="87"/>
      <c r="K567" s="88"/>
      <c r="L567" s="116" t="str">
        <f>IF(Stock[[#This Row],[SỐ LƯỢNG MUA]]&gt;0,Stock[[#This Row],[GIÁ MUA]]*(1+Stock[[#This Row],[% TĂNG KỲ VỌNG_1]]),"")</f>
        <v/>
      </c>
      <c r="M567" s="89"/>
      <c r="N567" s="116" t="str">
        <f>IF(Stock[[#This Row],[SỐ LƯỢNG MUA]]&gt;0,Stock[[#This Row],[GIÁ MUA]]*(1+Stock[[#This Row],[% TĂNG KỲ VỌNG_2]]),"")</f>
        <v/>
      </c>
      <c r="O567" s="89"/>
      <c r="P567" s="116" t="str">
        <f>IF(Stock[[#This Row],[SỐ LƯỢNG MUA]]&gt;0,Stock[[#This Row],[GIÁ MUA]]*(1+Stock[[#This Row],[% GIẢM ĐỂ CẮT LỖ]]),"")</f>
        <v/>
      </c>
      <c r="Q567" s="104"/>
      <c r="R567" s="117" t="str">
        <f>IF(Stock[[#This Row],[CỔ TỨC TIỀN MẶT]]&gt;0,Stock[[#This Row],[CỔ TỨC TIỀN MẶT]]/(Stock[[#This Row],[GIÁ MUA]]*Stock[[#This Row],[SỐ LƯỢNG MUA]]),"")</f>
        <v/>
      </c>
      <c r="S567" s="104"/>
      <c r="T567" s="77"/>
      <c r="U567" s="95"/>
      <c r="V567" s="96"/>
      <c r="W567" s="125" t="str">
        <f>IF(Stock[[#This Row],[SỐ LƯỢNG BÁN]]&gt;0,Stock[[#This Row],[GIÁ BÁN]]*Stock[[#This Row],[SỐ LƯỢNG BÁN]]*$D$11+Stock[[#This Row],[GIÁ BÁN]]*Stock[[#This Row],[SỐ LƯỢNG BÁN]]*$D$12,"")</f>
        <v/>
      </c>
      <c r="X567" s="126">
        <f>Stock[[#This Row],[SỐ LƯỢNG MUA]]+Stock[[#This Row],[CỔ TỨC BẰNG CỔ PHIẾU]]-Stock[[#This Row],[SỐ LƯỢNG BÁN]]</f>
        <v>0</v>
      </c>
      <c r="Y5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7" s="120">
        <f ca="1">IF(Stock[[#This Row],[NGÀY BÁN]]&gt;0,Stock[[#This Row],[NGÀY BÁN]]-Stock[[#This Row],[NGÀY MUA]]+1,IF(Stock[[#This Row],[NGÀY MUA]]=0,0,TODAY()-Stock[[#This Row],[NGÀY MUA]]+1))</f>
        <v>0</v>
      </c>
      <c r="AA567" s="121" t="str">
        <f>IFERROR(Stock[[#This Row],[CỔ TỨC TIỀN MẶT]]+Stock[[#This Row],[LÃI/(LỖ) TỪ BÁN CK
(auto-fill)]],"")</f>
        <v/>
      </c>
      <c r="AB5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7" s="90"/>
      <c r="AE567" s="146" t="str">
        <f>IF(Stock[[#This Row],[TRẠNG THÁI
(auto-fill)]]="NẮM GIỮ",Stock[[#This Row],[GIÁ THỊ TRƯỜNG]]-Stock[[#This Row],[GIÁ MUA]],"")</f>
        <v/>
      </c>
      <c r="AF567" s="151" t="str">
        <f>IFERROR(Stock[[#This Row],[TĂNG/
(GIẢM )]]/Stock[[#This Row],[GIÁ MUA]],"")</f>
        <v/>
      </c>
      <c r="AG567" s="128" t="str">
        <f>IF(Stock[[#This Row],[GIÁ THỊ TRƯỜNG]]&gt;0,Stock[[#This Row],[GIÁ THỊ TRƯỜNG]]*Stock[[#This Row],[SỐ LƯỢNG CÒN LẠI
(auto-fill)]],"")</f>
        <v/>
      </c>
    </row>
    <row r="568" spans="2:33">
      <c r="B568" s="111" t="str">
        <f>IF(AND(Stock[[#This Row],[SỐ LƯỢNG MUA]]&gt;0,Stock[[#This Row],[SỐ LƯỢNG CÒN LẠI
(auto-fill)]]=0),"BÁN",
IF(AND(Stock[[#This Row],[SỐ LƯỢNG MUA]]&gt;0,Stock[[#This Row],[SỐ LƯỢNG CÒN LẠI
(auto-fill)]]&gt;0),"NẮM GIỮ",""))</f>
        <v/>
      </c>
      <c r="C568" s="110">
        <f t="shared" si="8"/>
        <v>555</v>
      </c>
      <c r="D568" s="77"/>
      <c r="E568" s="78"/>
      <c r="F568" s="170"/>
      <c r="G568" s="83"/>
      <c r="H568" s="84"/>
      <c r="I568" s="114" t="str">
        <f>IF(Stock[[#This Row],[SỐ LƯỢNG MUA]]&gt;0,Stock[[#This Row],[GIÁ MUA]]*Stock[[#This Row],[SỐ LƯỢNG MUA]]*$D$11,"")</f>
        <v/>
      </c>
      <c r="J568" s="87"/>
      <c r="K568" s="88"/>
      <c r="L568" s="116" t="str">
        <f>IF(Stock[[#This Row],[SỐ LƯỢNG MUA]]&gt;0,Stock[[#This Row],[GIÁ MUA]]*(1+Stock[[#This Row],[% TĂNG KỲ VỌNG_1]]),"")</f>
        <v/>
      </c>
      <c r="M568" s="89"/>
      <c r="N568" s="116" t="str">
        <f>IF(Stock[[#This Row],[SỐ LƯỢNG MUA]]&gt;0,Stock[[#This Row],[GIÁ MUA]]*(1+Stock[[#This Row],[% TĂNG KỲ VỌNG_2]]),"")</f>
        <v/>
      </c>
      <c r="O568" s="89"/>
      <c r="P568" s="116" t="str">
        <f>IF(Stock[[#This Row],[SỐ LƯỢNG MUA]]&gt;0,Stock[[#This Row],[GIÁ MUA]]*(1+Stock[[#This Row],[% GIẢM ĐỂ CẮT LỖ]]),"")</f>
        <v/>
      </c>
      <c r="Q568" s="104"/>
      <c r="R568" s="117" t="str">
        <f>IF(Stock[[#This Row],[CỔ TỨC TIỀN MẶT]]&gt;0,Stock[[#This Row],[CỔ TỨC TIỀN MẶT]]/(Stock[[#This Row],[GIÁ MUA]]*Stock[[#This Row],[SỐ LƯỢNG MUA]]),"")</f>
        <v/>
      </c>
      <c r="S568" s="104"/>
      <c r="T568" s="77"/>
      <c r="U568" s="95"/>
      <c r="V568" s="96"/>
      <c r="W568" s="125" t="str">
        <f>IF(Stock[[#This Row],[SỐ LƯỢNG BÁN]]&gt;0,Stock[[#This Row],[GIÁ BÁN]]*Stock[[#This Row],[SỐ LƯỢNG BÁN]]*$D$11+Stock[[#This Row],[GIÁ BÁN]]*Stock[[#This Row],[SỐ LƯỢNG BÁN]]*$D$12,"")</f>
        <v/>
      </c>
      <c r="X568" s="126">
        <f>Stock[[#This Row],[SỐ LƯỢNG MUA]]+Stock[[#This Row],[CỔ TỨC BẰNG CỔ PHIẾU]]-Stock[[#This Row],[SỐ LƯỢNG BÁN]]</f>
        <v>0</v>
      </c>
      <c r="Y5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8" s="120">
        <f ca="1">IF(Stock[[#This Row],[NGÀY BÁN]]&gt;0,Stock[[#This Row],[NGÀY BÁN]]-Stock[[#This Row],[NGÀY MUA]]+1,IF(Stock[[#This Row],[NGÀY MUA]]=0,0,TODAY()-Stock[[#This Row],[NGÀY MUA]]+1))</f>
        <v>0</v>
      </c>
      <c r="AA568" s="121" t="str">
        <f>IFERROR(Stock[[#This Row],[CỔ TỨC TIỀN MẶT]]+Stock[[#This Row],[LÃI/(LỖ) TỪ BÁN CK
(auto-fill)]],"")</f>
        <v/>
      </c>
      <c r="AB5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8" s="90"/>
      <c r="AE568" s="146" t="str">
        <f>IF(Stock[[#This Row],[TRẠNG THÁI
(auto-fill)]]="NẮM GIỮ",Stock[[#This Row],[GIÁ THỊ TRƯỜNG]]-Stock[[#This Row],[GIÁ MUA]],"")</f>
        <v/>
      </c>
      <c r="AF568" s="151" t="str">
        <f>IFERROR(Stock[[#This Row],[TĂNG/
(GIẢM )]]/Stock[[#This Row],[GIÁ MUA]],"")</f>
        <v/>
      </c>
      <c r="AG568" s="128" t="str">
        <f>IF(Stock[[#This Row],[GIÁ THỊ TRƯỜNG]]&gt;0,Stock[[#This Row],[GIÁ THỊ TRƯỜNG]]*Stock[[#This Row],[SỐ LƯỢNG CÒN LẠI
(auto-fill)]],"")</f>
        <v/>
      </c>
    </row>
    <row r="569" spans="2:33">
      <c r="B569" s="111" t="str">
        <f>IF(AND(Stock[[#This Row],[SỐ LƯỢNG MUA]]&gt;0,Stock[[#This Row],[SỐ LƯỢNG CÒN LẠI
(auto-fill)]]=0),"BÁN",
IF(AND(Stock[[#This Row],[SỐ LƯỢNG MUA]]&gt;0,Stock[[#This Row],[SỐ LƯỢNG CÒN LẠI
(auto-fill)]]&gt;0),"NẮM GIỮ",""))</f>
        <v/>
      </c>
      <c r="C569" s="110">
        <f t="shared" si="8"/>
        <v>556</v>
      </c>
      <c r="D569" s="77"/>
      <c r="E569" s="78"/>
      <c r="F569" s="170"/>
      <c r="G569" s="83"/>
      <c r="H569" s="84"/>
      <c r="I569" s="114" t="str">
        <f>IF(Stock[[#This Row],[SỐ LƯỢNG MUA]]&gt;0,Stock[[#This Row],[GIÁ MUA]]*Stock[[#This Row],[SỐ LƯỢNG MUA]]*$D$11,"")</f>
        <v/>
      </c>
      <c r="J569" s="87"/>
      <c r="K569" s="88"/>
      <c r="L569" s="116" t="str">
        <f>IF(Stock[[#This Row],[SỐ LƯỢNG MUA]]&gt;0,Stock[[#This Row],[GIÁ MUA]]*(1+Stock[[#This Row],[% TĂNG KỲ VỌNG_1]]),"")</f>
        <v/>
      </c>
      <c r="M569" s="89"/>
      <c r="N569" s="116" t="str">
        <f>IF(Stock[[#This Row],[SỐ LƯỢNG MUA]]&gt;0,Stock[[#This Row],[GIÁ MUA]]*(1+Stock[[#This Row],[% TĂNG KỲ VỌNG_2]]),"")</f>
        <v/>
      </c>
      <c r="O569" s="89"/>
      <c r="P569" s="116" t="str">
        <f>IF(Stock[[#This Row],[SỐ LƯỢNG MUA]]&gt;0,Stock[[#This Row],[GIÁ MUA]]*(1+Stock[[#This Row],[% GIẢM ĐỂ CẮT LỖ]]),"")</f>
        <v/>
      </c>
      <c r="Q569" s="104"/>
      <c r="R569" s="117" t="str">
        <f>IF(Stock[[#This Row],[CỔ TỨC TIỀN MẶT]]&gt;0,Stock[[#This Row],[CỔ TỨC TIỀN MẶT]]/(Stock[[#This Row],[GIÁ MUA]]*Stock[[#This Row],[SỐ LƯỢNG MUA]]),"")</f>
        <v/>
      </c>
      <c r="S569" s="104"/>
      <c r="T569" s="77"/>
      <c r="U569" s="95"/>
      <c r="V569" s="96"/>
      <c r="W569" s="125" t="str">
        <f>IF(Stock[[#This Row],[SỐ LƯỢNG BÁN]]&gt;0,Stock[[#This Row],[GIÁ BÁN]]*Stock[[#This Row],[SỐ LƯỢNG BÁN]]*$D$11+Stock[[#This Row],[GIÁ BÁN]]*Stock[[#This Row],[SỐ LƯỢNG BÁN]]*$D$12,"")</f>
        <v/>
      </c>
      <c r="X569" s="126">
        <f>Stock[[#This Row],[SỐ LƯỢNG MUA]]+Stock[[#This Row],[CỔ TỨC BẰNG CỔ PHIẾU]]-Stock[[#This Row],[SỐ LƯỢNG BÁN]]</f>
        <v>0</v>
      </c>
      <c r="Y5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9" s="120">
        <f ca="1">IF(Stock[[#This Row],[NGÀY BÁN]]&gt;0,Stock[[#This Row],[NGÀY BÁN]]-Stock[[#This Row],[NGÀY MUA]]+1,IF(Stock[[#This Row],[NGÀY MUA]]=0,0,TODAY()-Stock[[#This Row],[NGÀY MUA]]+1))</f>
        <v>0</v>
      </c>
      <c r="AA569" s="121" t="str">
        <f>IFERROR(Stock[[#This Row],[CỔ TỨC TIỀN MẶT]]+Stock[[#This Row],[LÃI/(LỖ) TỪ BÁN CK
(auto-fill)]],"")</f>
        <v/>
      </c>
      <c r="AB5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9" s="90"/>
      <c r="AE569" s="146" t="str">
        <f>IF(Stock[[#This Row],[TRẠNG THÁI
(auto-fill)]]="NẮM GIỮ",Stock[[#This Row],[GIÁ THỊ TRƯỜNG]]-Stock[[#This Row],[GIÁ MUA]],"")</f>
        <v/>
      </c>
      <c r="AF569" s="151" t="str">
        <f>IFERROR(Stock[[#This Row],[TĂNG/
(GIẢM )]]/Stock[[#This Row],[GIÁ MUA]],"")</f>
        <v/>
      </c>
      <c r="AG569" s="128" t="str">
        <f>IF(Stock[[#This Row],[GIÁ THỊ TRƯỜNG]]&gt;0,Stock[[#This Row],[GIÁ THỊ TRƯỜNG]]*Stock[[#This Row],[SỐ LƯỢNG CÒN LẠI
(auto-fill)]],"")</f>
        <v/>
      </c>
    </row>
    <row r="570" spans="2:33">
      <c r="B570" s="111" t="str">
        <f>IF(AND(Stock[[#This Row],[SỐ LƯỢNG MUA]]&gt;0,Stock[[#This Row],[SỐ LƯỢNG CÒN LẠI
(auto-fill)]]=0),"BÁN",
IF(AND(Stock[[#This Row],[SỐ LƯỢNG MUA]]&gt;0,Stock[[#This Row],[SỐ LƯỢNG CÒN LẠI
(auto-fill)]]&gt;0),"NẮM GIỮ",""))</f>
        <v/>
      </c>
      <c r="C570" s="110">
        <f t="shared" si="8"/>
        <v>557</v>
      </c>
      <c r="D570" s="77"/>
      <c r="E570" s="78"/>
      <c r="F570" s="170"/>
      <c r="G570" s="83"/>
      <c r="H570" s="84"/>
      <c r="I570" s="114" t="str">
        <f>IF(Stock[[#This Row],[SỐ LƯỢNG MUA]]&gt;0,Stock[[#This Row],[GIÁ MUA]]*Stock[[#This Row],[SỐ LƯỢNG MUA]]*$D$11,"")</f>
        <v/>
      </c>
      <c r="J570" s="87"/>
      <c r="K570" s="88"/>
      <c r="L570" s="116" t="str">
        <f>IF(Stock[[#This Row],[SỐ LƯỢNG MUA]]&gt;0,Stock[[#This Row],[GIÁ MUA]]*(1+Stock[[#This Row],[% TĂNG KỲ VỌNG_1]]),"")</f>
        <v/>
      </c>
      <c r="M570" s="89"/>
      <c r="N570" s="116" t="str">
        <f>IF(Stock[[#This Row],[SỐ LƯỢNG MUA]]&gt;0,Stock[[#This Row],[GIÁ MUA]]*(1+Stock[[#This Row],[% TĂNG KỲ VỌNG_2]]),"")</f>
        <v/>
      </c>
      <c r="O570" s="89"/>
      <c r="P570" s="116" t="str">
        <f>IF(Stock[[#This Row],[SỐ LƯỢNG MUA]]&gt;0,Stock[[#This Row],[GIÁ MUA]]*(1+Stock[[#This Row],[% GIẢM ĐỂ CẮT LỖ]]),"")</f>
        <v/>
      </c>
      <c r="Q570" s="104"/>
      <c r="R570" s="117" t="str">
        <f>IF(Stock[[#This Row],[CỔ TỨC TIỀN MẶT]]&gt;0,Stock[[#This Row],[CỔ TỨC TIỀN MẶT]]/(Stock[[#This Row],[GIÁ MUA]]*Stock[[#This Row],[SỐ LƯỢNG MUA]]),"")</f>
        <v/>
      </c>
      <c r="S570" s="104"/>
      <c r="T570" s="77"/>
      <c r="U570" s="95"/>
      <c r="V570" s="96"/>
      <c r="W570" s="125" t="str">
        <f>IF(Stock[[#This Row],[SỐ LƯỢNG BÁN]]&gt;0,Stock[[#This Row],[GIÁ BÁN]]*Stock[[#This Row],[SỐ LƯỢNG BÁN]]*$D$11+Stock[[#This Row],[GIÁ BÁN]]*Stock[[#This Row],[SỐ LƯỢNG BÁN]]*$D$12,"")</f>
        <v/>
      </c>
      <c r="X570" s="126">
        <f>Stock[[#This Row],[SỐ LƯỢNG MUA]]+Stock[[#This Row],[CỔ TỨC BẰNG CỔ PHIẾU]]-Stock[[#This Row],[SỐ LƯỢNG BÁN]]</f>
        <v>0</v>
      </c>
      <c r="Y5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0" s="120">
        <f ca="1">IF(Stock[[#This Row],[NGÀY BÁN]]&gt;0,Stock[[#This Row],[NGÀY BÁN]]-Stock[[#This Row],[NGÀY MUA]]+1,IF(Stock[[#This Row],[NGÀY MUA]]=0,0,TODAY()-Stock[[#This Row],[NGÀY MUA]]+1))</f>
        <v>0</v>
      </c>
      <c r="AA570" s="121" t="str">
        <f>IFERROR(Stock[[#This Row],[CỔ TỨC TIỀN MẶT]]+Stock[[#This Row],[LÃI/(LỖ) TỪ BÁN CK
(auto-fill)]],"")</f>
        <v/>
      </c>
      <c r="AB5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0" s="90"/>
      <c r="AE570" s="146" t="str">
        <f>IF(Stock[[#This Row],[TRẠNG THÁI
(auto-fill)]]="NẮM GIỮ",Stock[[#This Row],[GIÁ THỊ TRƯỜNG]]-Stock[[#This Row],[GIÁ MUA]],"")</f>
        <v/>
      </c>
      <c r="AF570" s="151" t="str">
        <f>IFERROR(Stock[[#This Row],[TĂNG/
(GIẢM )]]/Stock[[#This Row],[GIÁ MUA]],"")</f>
        <v/>
      </c>
      <c r="AG570" s="128" t="str">
        <f>IF(Stock[[#This Row],[GIÁ THỊ TRƯỜNG]]&gt;0,Stock[[#This Row],[GIÁ THỊ TRƯỜNG]]*Stock[[#This Row],[SỐ LƯỢNG CÒN LẠI
(auto-fill)]],"")</f>
        <v/>
      </c>
    </row>
    <row r="571" spans="2:33">
      <c r="B571" s="111" t="str">
        <f>IF(AND(Stock[[#This Row],[SỐ LƯỢNG MUA]]&gt;0,Stock[[#This Row],[SỐ LƯỢNG CÒN LẠI
(auto-fill)]]=0),"BÁN",
IF(AND(Stock[[#This Row],[SỐ LƯỢNG MUA]]&gt;0,Stock[[#This Row],[SỐ LƯỢNG CÒN LẠI
(auto-fill)]]&gt;0),"NẮM GIỮ",""))</f>
        <v/>
      </c>
      <c r="C571" s="110">
        <f t="shared" si="8"/>
        <v>558</v>
      </c>
      <c r="D571" s="77"/>
      <c r="E571" s="78"/>
      <c r="F571" s="170"/>
      <c r="G571" s="83"/>
      <c r="H571" s="84"/>
      <c r="I571" s="114" t="str">
        <f>IF(Stock[[#This Row],[SỐ LƯỢNG MUA]]&gt;0,Stock[[#This Row],[GIÁ MUA]]*Stock[[#This Row],[SỐ LƯỢNG MUA]]*$D$11,"")</f>
        <v/>
      </c>
      <c r="J571" s="87"/>
      <c r="K571" s="88"/>
      <c r="L571" s="116" t="str">
        <f>IF(Stock[[#This Row],[SỐ LƯỢNG MUA]]&gt;0,Stock[[#This Row],[GIÁ MUA]]*(1+Stock[[#This Row],[% TĂNG KỲ VỌNG_1]]),"")</f>
        <v/>
      </c>
      <c r="M571" s="89"/>
      <c r="N571" s="116" t="str">
        <f>IF(Stock[[#This Row],[SỐ LƯỢNG MUA]]&gt;0,Stock[[#This Row],[GIÁ MUA]]*(1+Stock[[#This Row],[% TĂNG KỲ VỌNG_2]]),"")</f>
        <v/>
      </c>
      <c r="O571" s="89"/>
      <c r="P571" s="116" t="str">
        <f>IF(Stock[[#This Row],[SỐ LƯỢNG MUA]]&gt;0,Stock[[#This Row],[GIÁ MUA]]*(1+Stock[[#This Row],[% GIẢM ĐỂ CẮT LỖ]]),"")</f>
        <v/>
      </c>
      <c r="Q571" s="104"/>
      <c r="R571" s="117" t="str">
        <f>IF(Stock[[#This Row],[CỔ TỨC TIỀN MẶT]]&gt;0,Stock[[#This Row],[CỔ TỨC TIỀN MẶT]]/(Stock[[#This Row],[GIÁ MUA]]*Stock[[#This Row],[SỐ LƯỢNG MUA]]),"")</f>
        <v/>
      </c>
      <c r="S571" s="104"/>
      <c r="T571" s="77"/>
      <c r="U571" s="95"/>
      <c r="V571" s="96"/>
      <c r="W571" s="125" t="str">
        <f>IF(Stock[[#This Row],[SỐ LƯỢNG BÁN]]&gt;0,Stock[[#This Row],[GIÁ BÁN]]*Stock[[#This Row],[SỐ LƯỢNG BÁN]]*$D$11+Stock[[#This Row],[GIÁ BÁN]]*Stock[[#This Row],[SỐ LƯỢNG BÁN]]*$D$12,"")</f>
        <v/>
      </c>
      <c r="X571" s="126">
        <f>Stock[[#This Row],[SỐ LƯỢNG MUA]]+Stock[[#This Row],[CỔ TỨC BẰNG CỔ PHIẾU]]-Stock[[#This Row],[SỐ LƯỢNG BÁN]]</f>
        <v>0</v>
      </c>
      <c r="Y5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1" s="120">
        <f ca="1">IF(Stock[[#This Row],[NGÀY BÁN]]&gt;0,Stock[[#This Row],[NGÀY BÁN]]-Stock[[#This Row],[NGÀY MUA]]+1,IF(Stock[[#This Row],[NGÀY MUA]]=0,0,TODAY()-Stock[[#This Row],[NGÀY MUA]]+1))</f>
        <v>0</v>
      </c>
      <c r="AA571" s="121" t="str">
        <f>IFERROR(Stock[[#This Row],[CỔ TỨC TIỀN MẶT]]+Stock[[#This Row],[LÃI/(LỖ) TỪ BÁN CK
(auto-fill)]],"")</f>
        <v/>
      </c>
      <c r="AB5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1" s="90"/>
      <c r="AE571" s="146" t="str">
        <f>IF(Stock[[#This Row],[TRẠNG THÁI
(auto-fill)]]="NẮM GIỮ",Stock[[#This Row],[GIÁ THỊ TRƯỜNG]]-Stock[[#This Row],[GIÁ MUA]],"")</f>
        <v/>
      </c>
      <c r="AF571" s="151" t="str">
        <f>IFERROR(Stock[[#This Row],[TĂNG/
(GIẢM )]]/Stock[[#This Row],[GIÁ MUA]],"")</f>
        <v/>
      </c>
      <c r="AG571" s="128" t="str">
        <f>IF(Stock[[#This Row],[GIÁ THỊ TRƯỜNG]]&gt;0,Stock[[#This Row],[GIÁ THỊ TRƯỜNG]]*Stock[[#This Row],[SỐ LƯỢNG CÒN LẠI
(auto-fill)]],"")</f>
        <v/>
      </c>
    </row>
    <row r="572" spans="2:33">
      <c r="B572" s="111" t="str">
        <f>IF(AND(Stock[[#This Row],[SỐ LƯỢNG MUA]]&gt;0,Stock[[#This Row],[SỐ LƯỢNG CÒN LẠI
(auto-fill)]]=0),"BÁN",
IF(AND(Stock[[#This Row],[SỐ LƯỢNG MUA]]&gt;0,Stock[[#This Row],[SỐ LƯỢNG CÒN LẠI
(auto-fill)]]&gt;0),"NẮM GIỮ",""))</f>
        <v/>
      </c>
      <c r="C572" s="110">
        <f t="shared" si="8"/>
        <v>559</v>
      </c>
      <c r="D572" s="77"/>
      <c r="E572" s="78"/>
      <c r="F572" s="170"/>
      <c r="G572" s="83"/>
      <c r="H572" s="84"/>
      <c r="I572" s="114" t="str">
        <f>IF(Stock[[#This Row],[SỐ LƯỢNG MUA]]&gt;0,Stock[[#This Row],[GIÁ MUA]]*Stock[[#This Row],[SỐ LƯỢNG MUA]]*$D$11,"")</f>
        <v/>
      </c>
      <c r="J572" s="87"/>
      <c r="K572" s="88"/>
      <c r="L572" s="116" t="str">
        <f>IF(Stock[[#This Row],[SỐ LƯỢNG MUA]]&gt;0,Stock[[#This Row],[GIÁ MUA]]*(1+Stock[[#This Row],[% TĂNG KỲ VỌNG_1]]),"")</f>
        <v/>
      </c>
      <c r="M572" s="89"/>
      <c r="N572" s="116" t="str">
        <f>IF(Stock[[#This Row],[SỐ LƯỢNG MUA]]&gt;0,Stock[[#This Row],[GIÁ MUA]]*(1+Stock[[#This Row],[% TĂNG KỲ VỌNG_2]]),"")</f>
        <v/>
      </c>
      <c r="O572" s="89"/>
      <c r="P572" s="116" t="str">
        <f>IF(Stock[[#This Row],[SỐ LƯỢNG MUA]]&gt;0,Stock[[#This Row],[GIÁ MUA]]*(1+Stock[[#This Row],[% GIẢM ĐỂ CẮT LỖ]]),"")</f>
        <v/>
      </c>
      <c r="Q572" s="104"/>
      <c r="R572" s="117" t="str">
        <f>IF(Stock[[#This Row],[CỔ TỨC TIỀN MẶT]]&gt;0,Stock[[#This Row],[CỔ TỨC TIỀN MẶT]]/(Stock[[#This Row],[GIÁ MUA]]*Stock[[#This Row],[SỐ LƯỢNG MUA]]),"")</f>
        <v/>
      </c>
      <c r="S572" s="104"/>
      <c r="T572" s="77"/>
      <c r="U572" s="95"/>
      <c r="V572" s="96"/>
      <c r="W572" s="125" t="str">
        <f>IF(Stock[[#This Row],[SỐ LƯỢNG BÁN]]&gt;0,Stock[[#This Row],[GIÁ BÁN]]*Stock[[#This Row],[SỐ LƯỢNG BÁN]]*$D$11+Stock[[#This Row],[GIÁ BÁN]]*Stock[[#This Row],[SỐ LƯỢNG BÁN]]*$D$12,"")</f>
        <v/>
      </c>
      <c r="X572" s="126">
        <f>Stock[[#This Row],[SỐ LƯỢNG MUA]]+Stock[[#This Row],[CỔ TỨC BẰNG CỔ PHIẾU]]-Stock[[#This Row],[SỐ LƯỢNG BÁN]]</f>
        <v>0</v>
      </c>
      <c r="Y5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2" s="120">
        <f ca="1">IF(Stock[[#This Row],[NGÀY BÁN]]&gt;0,Stock[[#This Row],[NGÀY BÁN]]-Stock[[#This Row],[NGÀY MUA]]+1,IF(Stock[[#This Row],[NGÀY MUA]]=0,0,TODAY()-Stock[[#This Row],[NGÀY MUA]]+1))</f>
        <v>0</v>
      </c>
      <c r="AA572" s="121" t="str">
        <f>IFERROR(Stock[[#This Row],[CỔ TỨC TIỀN MẶT]]+Stock[[#This Row],[LÃI/(LỖ) TỪ BÁN CK
(auto-fill)]],"")</f>
        <v/>
      </c>
      <c r="AB5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2" s="90"/>
      <c r="AE572" s="146" t="str">
        <f>IF(Stock[[#This Row],[TRẠNG THÁI
(auto-fill)]]="NẮM GIỮ",Stock[[#This Row],[GIÁ THỊ TRƯỜNG]]-Stock[[#This Row],[GIÁ MUA]],"")</f>
        <v/>
      </c>
      <c r="AF572" s="151" t="str">
        <f>IFERROR(Stock[[#This Row],[TĂNG/
(GIẢM )]]/Stock[[#This Row],[GIÁ MUA]],"")</f>
        <v/>
      </c>
      <c r="AG572" s="128" t="str">
        <f>IF(Stock[[#This Row],[GIÁ THỊ TRƯỜNG]]&gt;0,Stock[[#This Row],[GIÁ THỊ TRƯỜNG]]*Stock[[#This Row],[SỐ LƯỢNG CÒN LẠI
(auto-fill)]],"")</f>
        <v/>
      </c>
    </row>
    <row r="573" spans="2:33">
      <c r="B573" s="111" t="str">
        <f>IF(AND(Stock[[#This Row],[SỐ LƯỢNG MUA]]&gt;0,Stock[[#This Row],[SỐ LƯỢNG CÒN LẠI
(auto-fill)]]=0),"BÁN",
IF(AND(Stock[[#This Row],[SỐ LƯỢNG MUA]]&gt;0,Stock[[#This Row],[SỐ LƯỢNG CÒN LẠI
(auto-fill)]]&gt;0),"NẮM GIỮ",""))</f>
        <v/>
      </c>
      <c r="C573" s="110">
        <f t="shared" si="8"/>
        <v>560</v>
      </c>
      <c r="D573" s="77"/>
      <c r="E573" s="78"/>
      <c r="F573" s="170"/>
      <c r="G573" s="83"/>
      <c r="H573" s="84"/>
      <c r="I573" s="114" t="str">
        <f>IF(Stock[[#This Row],[SỐ LƯỢNG MUA]]&gt;0,Stock[[#This Row],[GIÁ MUA]]*Stock[[#This Row],[SỐ LƯỢNG MUA]]*$D$11,"")</f>
        <v/>
      </c>
      <c r="J573" s="87"/>
      <c r="K573" s="88"/>
      <c r="L573" s="116" t="str">
        <f>IF(Stock[[#This Row],[SỐ LƯỢNG MUA]]&gt;0,Stock[[#This Row],[GIÁ MUA]]*(1+Stock[[#This Row],[% TĂNG KỲ VỌNG_1]]),"")</f>
        <v/>
      </c>
      <c r="M573" s="89"/>
      <c r="N573" s="116" t="str">
        <f>IF(Stock[[#This Row],[SỐ LƯỢNG MUA]]&gt;0,Stock[[#This Row],[GIÁ MUA]]*(1+Stock[[#This Row],[% TĂNG KỲ VỌNG_2]]),"")</f>
        <v/>
      </c>
      <c r="O573" s="89"/>
      <c r="P573" s="116" t="str">
        <f>IF(Stock[[#This Row],[SỐ LƯỢNG MUA]]&gt;0,Stock[[#This Row],[GIÁ MUA]]*(1+Stock[[#This Row],[% GIẢM ĐỂ CẮT LỖ]]),"")</f>
        <v/>
      </c>
      <c r="Q573" s="104"/>
      <c r="R573" s="117" t="str">
        <f>IF(Stock[[#This Row],[CỔ TỨC TIỀN MẶT]]&gt;0,Stock[[#This Row],[CỔ TỨC TIỀN MẶT]]/(Stock[[#This Row],[GIÁ MUA]]*Stock[[#This Row],[SỐ LƯỢNG MUA]]),"")</f>
        <v/>
      </c>
      <c r="S573" s="104"/>
      <c r="T573" s="77"/>
      <c r="U573" s="95"/>
      <c r="V573" s="96"/>
      <c r="W573" s="125" t="str">
        <f>IF(Stock[[#This Row],[SỐ LƯỢNG BÁN]]&gt;0,Stock[[#This Row],[GIÁ BÁN]]*Stock[[#This Row],[SỐ LƯỢNG BÁN]]*$D$11+Stock[[#This Row],[GIÁ BÁN]]*Stock[[#This Row],[SỐ LƯỢNG BÁN]]*$D$12,"")</f>
        <v/>
      </c>
      <c r="X573" s="126">
        <f>Stock[[#This Row],[SỐ LƯỢNG MUA]]+Stock[[#This Row],[CỔ TỨC BẰNG CỔ PHIẾU]]-Stock[[#This Row],[SỐ LƯỢNG BÁN]]</f>
        <v>0</v>
      </c>
      <c r="Y5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3" s="120">
        <f ca="1">IF(Stock[[#This Row],[NGÀY BÁN]]&gt;0,Stock[[#This Row],[NGÀY BÁN]]-Stock[[#This Row],[NGÀY MUA]]+1,IF(Stock[[#This Row],[NGÀY MUA]]=0,0,TODAY()-Stock[[#This Row],[NGÀY MUA]]+1))</f>
        <v>0</v>
      </c>
      <c r="AA573" s="121" t="str">
        <f>IFERROR(Stock[[#This Row],[CỔ TỨC TIỀN MẶT]]+Stock[[#This Row],[LÃI/(LỖ) TỪ BÁN CK
(auto-fill)]],"")</f>
        <v/>
      </c>
      <c r="AB5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3" s="90"/>
      <c r="AE573" s="146" t="str">
        <f>IF(Stock[[#This Row],[TRẠNG THÁI
(auto-fill)]]="NẮM GIỮ",Stock[[#This Row],[GIÁ THỊ TRƯỜNG]]-Stock[[#This Row],[GIÁ MUA]],"")</f>
        <v/>
      </c>
      <c r="AF573" s="151" t="str">
        <f>IFERROR(Stock[[#This Row],[TĂNG/
(GIẢM )]]/Stock[[#This Row],[GIÁ MUA]],"")</f>
        <v/>
      </c>
      <c r="AG573" s="128" t="str">
        <f>IF(Stock[[#This Row],[GIÁ THỊ TRƯỜNG]]&gt;0,Stock[[#This Row],[GIÁ THỊ TRƯỜNG]]*Stock[[#This Row],[SỐ LƯỢNG CÒN LẠI
(auto-fill)]],"")</f>
        <v/>
      </c>
    </row>
    <row r="574" spans="2:33">
      <c r="B574" s="111" t="str">
        <f>IF(AND(Stock[[#This Row],[SỐ LƯỢNG MUA]]&gt;0,Stock[[#This Row],[SỐ LƯỢNG CÒN LẠI
(auto-fill)]]=0),"BÁN",
IF(AND(Stock[[#This Row],[SỐ LƯỢNG MUA]]&gt;0,Stock[[#This Row],[SỐ LƯỢNG CÒN LẠI
(auto-fill)]]&gt;0),"NẮM GIỮ",""))</f>
        <v/>
      </c>
      <c r="C574" s="110">
        <f t="shared" si="8"/>
        <v>561</v>
      </c>
      <c r="D574" s="77"/>
      <c r="E574" s="78"/>
      <c r="F574" s="170"/>
      <c r="G574" s="83"/>
      <c r="H574" s="84"/>
      <c r="I574" s="114" t="str">
        <f>IF(Stock[[#This Row],[SỐ LƯỢNG MUA]]&gt;0,Stock[[#This Row],[GIÁ MUA]]*Stock[[#This Row],[SỐ LƯỢNG MUA]]*$D$11,"")</f>
        <v/>
      </c>
      <c r="J574" s="87"/>
      <c r="K574" s="88"/>
      <c r="L574" s="116" t="str">
        <f>IF(Stock[[#This Row],[SỐ LƯỢNG MUA]]&gt;0,Stock[[#This Row],[GIÁ MUA]]*(1+Stock[[#This Row],[% TĂNG KỲ VỌNG_1]]),"")</f>
        <v/>
      </c>
      <c r="M574" s="89"/>
      <c r="N574" s="116" t="str">
        <f>IF(Stock[[#This Row],[SỐ LƯỢNG MUA]]&gt;0,Stock[[#This Row],[GIÁ MUA]]*(1+Stock[[#This Row],[% TĂNG KỲ VỌNG_2]]),"")</f>
        <v/>
      </c>
      <c r="O574" s="89"/>
      <c r="P574" s="116" t="str">
        <f>IF(Stock[[#This Row],[SỐ LƯỢNG MUA]]&gt;0,Stock[[#This Row],[GIÁ MUA]]*(1+Stock[[#This Row],[% GIẢM ĐỂ CẮT LỖ]]),"")</f>
        <v/>
      </c>
      <c r="Q574" s="104"/>
      <c r="R574" s="117" t="str">
        <f>IF(Stock[[#This Row],[CỔ TỨC TIỀN MẶT]]&gt;0,Stock[[#This Row],[CỔ TỨC TIỀN MẶT]]/(Stock[[#This Row],[GIÁ MUA]]*Stock[[#This Row],[SỐ LƯỢNG MUA]]),"")</f>
        <v/>
      </c>
      <c r="S574" s="104"/>
      <c r="T574" s="77"/>
      <c r="U574" s="95"/>
      <c r="V574" s="96"/>
      <c r="W574" s="125" t="str">
        <f>IF(Stock[[#This Row],[SỐ LƯỢNG BÁN]]&gt;0,Stock[[#This Row],[GIÁ BÁN]]*Stock[[#This Row],[SỐ LƯỢNG BÁN]]*$D$11+Stock[[#This Row],[GIÁ BÁN]]*Stock[[#This Row],[SỐ LƯỢNG BÁN]]*$D$12,"")</f>
        <v/>
      </c>
      <c r="X574" s="126">
        <f>Stock[[#This Row],[SỐ LƯỢNG MUA]]+Stock[[#This Row],[CỔ TỨC BẰNG CỔ PHIẾU]]-Stock[[#This Row],[SỐ LƯỢNG BÁN]]</f>
        <v>0</v>
      </c>
      <c r="Y5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4" s="120">
        <f ca="1">IF(Stock[[#This Row],[NGÀY BÁN]]&gt;0,Stock[[#This Row],[NGÀY BÁN]]-Stock[[#This Row],[NGÀY MUA]]+1,IF(Stock[[#This Row],[NGÀY MUA]]=0,0,TODAY()-Stock[[#This Row],[NGÀY MUA]]+1))</f>
        <v>0</v>
      </c>
      <c r="AA574" s="121" t="str">
        <f>IFERROR(Stock[[#This Row],[CỔ TỨC TIỀN MẶT]]+Stock[[#This Row],[LÃI/(LỖ) TỪ BÁN CK
(auto-fill)]],"")</f>
        <v/>
      </c>
      <c r="AB5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4" s="90"/>
      <c r="AE574" s="146" t="str">
        <f>IF(Stock[[#This Row],[TRẠNG THÁI
(auto-fill)]]="NẮM GIỮ",Stock[[#This Row],[GIÁ THỊ TRƯỜNG]]-Stock[[#This Row],[GIÁ MUA]],"")</f>
        <v/>
      </c>
      <c r="AF574" s="151" t="str">
        <f>IFERROR(Stock[[#This Row],[TĂNG/
(GIẢM )]]/Stock[[#This Row],[GIÁ MUA]],"")</f>
        <v/>
      </c>
      <c r="AG574" s="128" t="str">
        <f>IF(Stock[[#This Row],[GIÁ THỊ TRƯỜNG]]&gt;0,Stock[[#This Row],[GIÁ THỊ TRƯỜNG]]*Stock[[#This Row],[SỐ LƯỢNG CÒN LẠI
(auto-fill)]],"")</f>
        <v/>
      </c>
    </row>
    <row r="575" spans="2:33">
      <c r="B575" s="111" t="str">
        <f>IF(AND(Stock[[#This Row],[SỐ LƯỢNG MUA]]&gt;0,Stock[[#This Row],[SỐ LƯỢNG CÒN LẠI
(auto-fill)]]=0),"BÁN",
IF(AND(Stock[[#This Row],[SỐ LƯỢNG MUA]]&gt;0,Stock[[#This Row],[SỐ LƯỢNG CÒN LẠI
(auto-fill)]]&gt;0),"NẮM GIỮ",""))</f>
        <v/>
      </c>
      <c r="C575" s="110">
        <f t="shared" si="8"/>
        <v>562</v>
      </c>
      <c r="D575" s="77"/>
      <c r="E575" s="78"/>
      <c r="F575" s="170"/>
      <c r="G575" s="83"/>
      <c r="H575" s="84"/>
      <c r="I575" s="114" t="str">
        <f>IF(Stock[[#This Row],[SỐ LƯỢNG MUA]]&gt;0,Stock[[#This Row],[GIÁ MUA]]*Stock[[#This Row],[SỐ LƯỢNG MUA]]*$D$11,"")</f>
        <v/>
      </c>
      <c r="J575" s="87"/>
      <c r="K575" s="88"/>
      <c r="L575" s="116" t="str">
        <f>IF(Stock[[#This Row],[SỐ LƯỢNG MUA]]&gt;0,Stock[[#This Row],[GIÁ MUA]]*(1+Stock[[#This Row],[% TĂNG KỲ VỌNG_1]]),"")</f>
        <v/>
      </c>
      <c r="M575" s="89"/>
      <c r="N575" s="116" t="str">
        <f>IF(Stock[[#This Row],[SỐ LƯỢNG MUA]]&gt;0,Stock[[#This Row],[GIÁ MUA]]*(1+Stock[[#This Row],[% TĂNG KỲ VỌNG_2]]),"")</f>
        <v/>
      </c>
      <c r="O575" s="89"/>
      <c r="P575" s="116" t="str">
        <f>IF(Stock[[#This Row],[SỐ LƯỢNG MUA]]&gt;0,Stock[[#This Row],[GIÁ MUA]]*(1+Stock[[#This Row],[% GIẢM ĐỂ CẮT LỖ]]),"")</f>
        <v/>
      </c>
      <c r="Q575" s="104"/>
      <c r="R575" s="117" t="str">
        <f>IF(Stock[[#This Row],[CỔ TỨC TIỀN MẶT]]&gt;0,Stock[[#This Row],[CỔ TỨC TIỀN MẶT]]/(Stock[[#This Row],[GIÁ MUA]]*Stock[[#This Row],[SỐ LƯỢNG MUA]]),"")</f>
        <v/>
      </c>
      <c r="S575" s="104"/>
      <c r="T575" s="77"/>
      <c r="U575" s="95"/>
      <c r="V575" s="96"/>
      <c r="W575" s="125" t="str">
        <f>IF(Stock[[#This Row],[SỐ LƯỢNG BÁN]]&gt;0,Stock[[#This Row],[GIÁ BÁN]]*Stock[[#This Row],[SỐ LƯỢNG BÁN]]*$D$11+Stock[[#This Row],[GIÁ BÁN]]*Stock[[#This Row],[SỐ LƯỢNG BÁN]]*$D$12,"")</f>
        <v/>
      </c>
      <c r="X575" s="126">
        <f>Stock[[#This Row],[SỐ LƯỢNG MUA]]+Stock[[#This Row],[CỔ TỨC BẰNG CỔ PHIẾU]]-Stock[[#This Row],[SỐ LƯỢNG BÁN]]</f>
        <v>0</v>
      </c>
      <c r="Y5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5" s="120">
        <f ca="1">IF(Stock[[#This Row],[NGÀY BÁN]]&gt;0,Stock[[#This Row],[NGÀY BÁN]]-Stock[[#This Row],[NGÀY MUA]]+1,IF(Stock[[#This Row],[NGÀY MUA]]=0,0,TODAY()-Stock[[#This Row],[NGÀY MUA]]+1))</f>
        <v>0</v>
      </c>
      <c r="AA575" s="121" t="str">
        <f>IFERROR(Stock[[#This Row],[CỔ TỨC TIỀN MẶT]]+Stock[[#This Row],[LÃI/(LỖ) TỪ BÁN CK
(auto-fill)]],"")</f>
        <v/>
      </c>
      <c r="AB5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5" s="90"/>
      <c r="AE575" s="146" t="str">
        <f>IF(Stock[[#This Row],[TRẠNG THÁI
(auto-fill)]]="NẮM GIỮ",Stock[[#This Row],[GIÁ THỊ TRƯỜNG]]-Stock[[#This Row],[GIÁ MUA]],"")</f>
        <v/>
      </c>
      <c r="AF575" s="151" t="str">
        <f>IFERROR(Stock[[#This Row],[TĂNG/
(GIẢM )]]/Stock[[#This Row],[GIÁ MUA]],"")</f>
        <v/>
      </c>
      <c r="AG575" s="128" t="str">
        <f>IF(Stock[[#This Row],[GIÁ THỊ TRƯỜNG]]&gt;0,Stock[[#This Row],[GIÁ THỊ TRƯỜNG]]*Stock[[#This Row],[SỐ LƯỢNG CÒN LẠI
(auto-fill)]],"")</f>
        <v/>
      </c>
    </row>
    <row r="576" spans="2:33">
      <c r="B576" s="111" t="str">
        <f>IF(AND(Stock[[#This Row],[SỐ LƯỢNG MUA]]&gt;0,Stock[[#This Row],[SỐ LƯỢNG CÒN LẠI
(auto-fill)]]=0),"BÁN",
IF(AND(Stock[[#This Row],[SỐ LƯỢNG MUA]]&gt;0,Stock[[#This Row],[SỐ LƯỢNG CÒN LẠI
(auto-fill)]]&gt;0),"NẮM GIỮ",""))</f>
        <v/>
      </c>
      <c r="C576" s="110">
        <f t="shared" si="8"/>
        <v>563</v>
      </c>
      <c r="D576" s="77"/>
      <c r="E576" s="78"/>
      <c r="F576" s="170"/>
      <c r="G576" s="83"/>
      <c r="H576" s="84"/>
      <c r="I576" s="114" t="str">
        <f>IF(Stock[[#This Row],[SỐ LƯỢNG MUA]]&gt;0,Stock[[#This Row],[GIÁ MUA]]*Stock[[#This Row],[SỐ LƯỢNG MUA]]*$D$11,"")</f>
        <v/>
      </c>
      <c r="J576" s="87"/>
      <c r="K576" s="88"/>
      <c r="L576" s="116" t="str">
        <f>IF(Stock[[#This Row],[SỐ LƯỢNG MUA]]&gt;0,Stock[[#This Row],[GIÁ MUA]]*(1+Stock[[#This Row],[% TĂNG KỲ VỌNG_1]]),"")</f>
        <v/>
      </c>
      <c r="M576" s="89"/>
      <c r="N576" s="116" t="str">
        <f>IF(Stock[[#This Row],[SỐ LƯỢNG MUA]]&gt;0,Stock[[#This Row],[GIÁ MUA]]*(1+Stock[[#This Row],[% TĂNG KỲ VỌNG_2]]),"")</f>
        <v/>
      </c>
      <c r="O576" s="89"/>
      <c r="P576" s="116" t="str">
        <f>IF(Stock[[#This Row],[SỐ LƯỢNG MUA]]&gt;0,Stock[[#This Row],[GIÁ MUA]]*(1+Stock[[#This Row],[% GIẢM ĐỂ CẮT LỖ]]),"")</f>
        <v/>
      </c>
      <c r="Q576" s="104"/>
      <c r="R576" s="117" t="str">
        <f>IF(Stock[[#This Row],[CỔ TỨC TIỀN MẶT]]&gt;0,Stock[[#This Row],[CỔ TỨC TIỀN MẶT]]/(Stock[[#This Row],[GIÁ MUA]]*Stock[[#This Row],[SỐ LƯỢNG MUA]]),"")</f>
        <v/>
      </c>
      <c r="S576" s="104"/>
      <c r="T576" s="77"/>
      <c r="U576" s="95"/>
      <c r="V576" s="96"/>
      <c r="W576" s="125" t="str">
        <f>IF(Stock[[#This Row],[SỐ LƯỢNG BÁN]]&gt;0,Stock[[#This Row],[GIÁ BÁN]]*Stock[[#This Row],[SỐ LƯỢNG BÁN]]*$D$11+Stock[[#This Row],[GIÁ BÁN]]*Stock[[#This Row],[SỐ LƯỢNG BÁN]]*$D$12,"")</f>
        <v/>
      </c>
      <c r="X576" s="126">
        <f>Stock[[#This Row],[SỐ LƯỢNG MUA]]+Stock[[#This Row],[CỔ TỨC BẰNG CỔ PHIẾU]]-Stock[[#This Row],[SỐ LƯỢNG BÁN]]</f>
        <v>0</v>
      </c>
      <c r="Y5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6" s="120">
        <f ca="1">IF(Stock[[#This Row],[NGÀY BÁN]]&gt;0,Stock[[#This Row],[NGÀY BÁN]]-Stock[[#This Row],[NGÀY MUA]]+1,IF(Stock[[#This Row],[NGÀY MUA]]=0,0,TODAY()-Stock[[#This Row],[NGÀY MUA]]+1))</f>
        <v>0</v>
      </c>
      <c r="AA576" s="121" t="str">
        <f>IFERROR(Stock[[#This Row],[CỔ TỨC TIỀN MẶT]]+Stock[[#This Row],[LÃI/(LỖ) TỪ BÁN CK
(auto-fill)]],"")</f>
        <v/>
      </c>
      <c r="AB5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6" s="90"/>
      <c r="AE576" s="146" t="str">
        <f>IF(Stock[[#This Row],[TRẠNG THÁI
(auto-fill)]]="NẮM GIỮ",Stock[[#This Row],[GIÁ THỊ TRƯỜNG]]-Stock[[#This Row],[GIÁ MUA]],"")</f>
        <v/>
      </c>
      <c r="AF576" s="151" t="str">
        <f>IFERROR(Stock[[#This Row],[TĂNG/
(GIẢM )]]/Stock[[#This Row],[GIÁ MUA]],"")</f>
        <v/>
      </c>
      <c r="AG576" s="128" t="str">
        <f>IF(Stock[[#This Row],[GIÁ THỊ TRƯỜNG]]&gt;0,Stock[[#This Row],[GIÁ THỊ TRƯỜNG]]*Stock[[#This Row],[SỐ LƯỢNG CÒN LẠI
(auto-fill)]],"")</f>
        <v/>
      </c>
    </row>
    <row r="577" spans="2:33">
      <c r="B577" s="111" t="str">
        <f>IF(AND(Stock[[#This Row],[SỐ LƯỢNG MUA]]&gt;0,Stock[[#This Row],[SỐ LƯỢNG CÒN LẠI
(auto-fill)]]=0),"BÁN",
IF(AND(Stock[[#This Row],[SỐ LƯỢNG MUA]]&gt;0,Stock[[#This Row],[SỐ LƯỢNG CÒN LẠI
(auto-fill)]]&gt;0),"NẮM GIỮ",""))</f>
        <v/>
      </c>
      <c r="C577" s="110">
        <f t="shared" si="8"/>
        <v>564</v>
      </c>
      <c r="D577" s="77"/>
      <c r="E577" s="78"/>
      <c r="F577" s="170"/>
      <c r="G577" s="83"/>
      <c r="H577" s="84"/>
      <c r="I577" s="114" t="str">
        <f>IF(Stock[[#This Row],[SỐ LƯỢNG MUA]]&gt;0,Stock[[#This Row],[GIÁ MUA]]*Stock[[#This Row],[SỐ LƯỢNG MUA]]*$D$11,"")</f>
        <v/>
      </c>
      <c r="J577" s="87"/>
      <c r="K577" s="88"/>
      <c r="L577" s="116" t="str">
        <f>IF(Stock[[#This Row],[SỐ LƯỢNG MUA]]&gt;0,Stock[[#This Row],[GIÁ MUA]]*(1+Stock[[#This Row],[% TĂNG KỲ VỌNG_1]]),"")</f>
        <v/>
      </c>
      <c r="M577" s="89"/>
      <c r="N577" s="116" t="str">
        <f>IF(Stock[[#This Row],[SỐ LƯỢNG MUA]]&gt;0,Stock[[#This Row],[GIÁ MUA]]*(1+Stock[[#This Row],[% TĂNG KỲ VỌNG_2]]),"")</f>
        <v/>
      </c>
      <c r="O577" s="89"/>
      <c r="P577" s="116" t="str">
        <f>IF(Stock[[#This Row],[SỐ LƯỢNG MUA]]&gt;0,Stock[[#This Row],[GIÁ MUA]]*(1+Stock[[#This Row],[% GIẢM ĐỂ CẮT LỖ]]),"")</f>
        <v/>
      </c>
      <c r="Q577" s="104"/>
      <c r="R577" s="117" t="str">
        <f>IF(Stock[[#This Row],[CỔ TỨC TIỀN MẶT]]&gt;0,Stock[[#This Row],[CỔ TỨC TIỀN MẶT]]/(Stock[[#This Row],[GIÁ MUA]]*Stock[[#This Row],[SỐ LƯỢNG MUA]]),"")</f>
        <v/>
      </c>
      <c r="S577" s="104"/>
      <c r="T577" s="77"/>
      <c r="U577" s="95"/>
      <c r="V577" s="96"/>
      <c r="W577" s="125" t="str">
        <f>IF(Stock[[#This Row],[SỐ LƯỢNG BÁN]]&gt;0,Stock[[#This Row],[GIÁ BÁN]]*Stock[[#This Row],[SỐ LƯỢNG BÁN]]*$D$11+Stock[[#This Row],[GIÁ BÁN]]*Stock[[#This Row],[SỐ LƯỢNG BÁN]]*$D$12,"")</f>
        <v/>
      </c>
      <c r="X577" s="126">
        <f>Stock[[#This Row],[SỐ LƯỢNG MUA]]+Stock[[#This Row],[CỔ TỨC BẰNG CỔ PHIẾU]]-Stock[[#This Row],[SỐ LƯỢNG BÁN]]</f>
        <v>0</v>
      </c>
      <c r="Y5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7" s="120">
        <f ca="1">IF(Stock[[#This Row],[NGÀY BÁN]]&gt;0,Stock[[#This Row],[NGÀY BÁN]]-Stock[[#This Row],[NGÀY MUA]]+1,IF(Stock[[#This Row],[NGÀY MUA]]=0,0,TODAY()-Stock[[#This Row],[NGÀY MUA]]+1))</f>
        <v>0</v>
      </c>
      <c r="AA577" s="121" t="str">
        <f>IFERROR(Stock[[#This Row],[CỔ TỨC TIỀN MẶT]]+Stock[[#This Row],[LÃI/(LỖ) TỪ BÁN CK
(auto-fill)]],"")</f>
        <v/>
      </c>
      <c r="AB5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7" s="90"/>
      <c r="AE577" s="146" t="str">
        <f>IF(Stock[[#This Row],[TRẠNG THÁI
(auto-fill)]]="NẮM GIỮ",Stock[[#This Row],[GIÁ THỊ TRƯỜNG]]-Stock[[#This Row],[GIÁ MUA]],"")</f>
        <v/>
      </c>
      <c r="AF577" s="151" t="str">
        <f>IFERROR(Stock[[#This Row],[TĂNG/
(GIẢM )]]/Stock[[#This Row],[GIÁ MUA]],"")</f>
        <v/>
      </c>
      <c r="AG577" s="128" t="str">
        <f>IF(Stock[[#This Row],[GIÁ THỊ TRƯỜNG]]&gt;0,Stock[[#This Row],[GIÁ THỊ TRƯỜNG]]*Stock[[#This Row],[SỐ LƯỢNG CÒN LẠI
(auto-fill)]],"")</f>
        <v/>
      </c>
    </row>
    <row r="578" spans="2:33">
      <c r="B578" s="111" t="str">
        <f>IF(AND(Stock[[#This Row],[SỐ LƯỢNG MUA]]&gt;0,Stock[[#This Row],[SỐ LƯỢNG CÒN LẠI
(auto-fill)]]=0),"BÁN",
IF(AND(Stock[[#This Row],[SỐ LƯỢNG MUA]]&gt;0,Stock[[#This Row],[SỐ LƯỢNG CÒN LẠI
(auto-fill)]]&gt;0),"NẮM GIỮ",""))</f>
        <v/>
      </c>
      <c r="C578" s="110">
        <f t="shared" si="8"/>
        <v>565</v>
      </c>
      <c r="D578" s="77"/>
      <c r="E578" s="78"/>
      <c r="F578" s="170"/>
      <c r="G578" s="83"/>
      <c r="H578" s="84"/>
      <c r="I578" s="114" t="str">
        <f>IF(Stock[[#This Row],[SỐ LƯỢNG MUA]]&gt;0,Stock[[#This Row],[GIÁ MUA]]*Stock[[#This Row],[SỐ LƯỢNG MUA]]*$D$11,"")</f>
        <v/>
      </c>
      <c r="J578" s="87"/>
      <c r="K578" s="88"/>
      <c r="L578" s="116" t="str">
        <f>IF(Stock[[#This Row],[SỐ LƯỢNG MUA]]&gt;0,Stock[[#This Row],[GIÁ MUA]]*(1+Stock[[#This Row],[% TĂNG KỲ VỌNG_1]]),"")</f>
        <v/>
      </c>
      <c r="M578" s="89"/>
      <c r="N578" s="116" t="str">
        <f>IF(Stock[[#This Row],[SỐ LƯỢNG MUA]]&gt;0,Stock[[#This Row],[GIÁ MUA]]*(1+Stock[[#This Row],[% TĂNG KỲ VỌNG_2]]),"")</f>
        <v/>
      </c>
      <c r="O578" s="89"/>
      <c r="P578" s="116" t="str">
        <f>IF(Stock[[#This Row],[SỐ LƯỢNG MUA]]&gt;0,Stock[[#This Row],[GIÁ MUA]]*(1+Stock[[#This Row],[% GIẢM ĐỂ CẮT LỖ]]),"")</f>
        <v/>
      </c>
      <c r="Q578" s="104"/>
      <c r="R578" s="117" t="str">
        <f>IF(Stock[[#This Row],[CỔ TỨC TIỀN MẶT]]&gt;0,Stock[[#This Row],[CỔ TỨC TIỀN MẶT]]/(Stock[[#This Row],[GIÁ MUA]]*Stock[[#This Row],[SỐ LƯỢNG MUA]]),"")</f>
        <v/>
      </c>
      <c r="S578" s="104"/>
      <c r="T578" s="77"/>
      <c r="U578" s="95"/>
      <c r="V578" s="96"/>
      <c r="W578" s="125" t="str">
        <f>IF(Stock[[#This Row],[SỐ LƯỢNG BÁN]]&gt;0,Stock[[#This Row],[GIÁ BÁN]]*Stock[[#This Row],[SỐ LƯỢNG BÁN]]*$D$11+Stock[[#This Row],[GIÁ BÁN]]*Stock[[#This Row],[SỐ LƯỢNG BÁN]]*$D$12,"")</f>
        <v/>
      </c>
      <c r="X578" s="126">
        <f>Stock[[#This Row],[SỐ LƯỢNG MUA]]+Stock[[#This Row],[CỔ TỨC BẰNG CỔ PHIẾU]]-Stock[[#This Row],[SỐ LƯỢNG BÁN]]</f>
        <v>0</v>
      </c>
      <c r="Y5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8" s="120">
        <f ca="1">IF(Stock[[#This Row],[NGÀY BÁN]]&gt;0,Stock[[#This Row],[NGÀY BÁN]]-Stock[[#This Row],[NGÀY MUA]]+1,IF(Stock[[#This Row],[NGÀY MUA]]=0,0,TODAY()-Stock[[#This Row],[NGÀY MUA]]+1))</f>
        <v>0</v>
      </c>
      <c r="AA578" s="121" t="str">
        <f>IFERROR(Stock[[#This Row],[CỔ TỨC TIỀN MẶT]]+Stock[[#This Row],[LÃI/(LỖ) TỪ BÁN CK
(auto-fill)]],"")</f>
        <v/>
      </c>
      <c r="AB5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8" s="90"/>
      <c r="AE578" s="146" t="str">
        <f>IF(Stock[[#This Row],[TRẠNG THÁI
(auto-fill)]]="NẮM GIỮ",Stock[[#This Row],[GIÁ THỊ TRƯỜNG]]-Stock[[#This Row],[GIÁ MUA]],"")</f>
        <v/>
      </c>
      <c r="AF578" s="151" t="str">
        <f>IFERROR(Stock[[#This Row],[TĂNG/
(GIẢM )]]/Stock[[#This Row],[GIÁ MUA]],"")</f>
        <v/>
      </c>
      <c r="AG578" s="128" t="str">
        <f>IF(Stock[[#This Row],[GIÁ THỊ TRƯỜNG]]&gt;0,Stock[[#This Row],[GIÁ THỊ TRƯỜNG]]*Stock[[#This Row],[SỐ LƯỢNG CÒN LẠI
(auto-fill)]],"")</f>
        <v/>
      </c>
    </row>
    <row r="579" spans="2:33">
      <c r="B579" s="111" t="str">
        <f>IF(AND(Stock[[#This Row],[SỐ LƯỢNG MUA]]&gt;0,Stock[[#This Row],[SỐ LƯỢNG CÒN LẠI
(auto-fill)]]=0),"BÁN",
IF(AND(Stock[[#This Row],[SỐ LƯỢNG MUA]]&gt;0,Stock[[#This Row],[SỐ LƯỢNG CÒN LẠI
(auto-fill)]]&gt;0),"NẮM GIỮ",""))</f>
        <v/>
      </c>
      <c r="C579" s="110">
        <f t="shared" si="8"/>
        <v>566</v>
      </c>
      <c r="D579" s="77"/>
      <c r="E579" s="78"/>
      <c r="F579" s="170"/>
      <c r="G579" s="83"/>
      <c r="H579" s="84"/>
      <c r="I579" s="114" t="str">
        <f>IF(Stock[[#This Row],[SỐ LƯỢNG MUA]]&gt;0,Stock[[#This Row],[GIÁ MUA]]*Stock[[#This Row],[SỐ LƯỢNG MUA]]*$D$11,"")</f>
        <v/>
      </c>
      <c r="J579" s="87"/>
      <c r="K579" s="88"/>
      <c r="L579" s="116" t="str">
        <f>IF(Stock[[#This Row],[SỐ LƯỢNG MUA]]&gt;0,Stock[[#This Row],[GIÁ MUA]]*(1+Stock[[#This Row],[% TĂNG KỲ VỌNG_1]]),"")</f>
        <v/>
      </c>
      <c r="M579" s="89"/>
      <c r="N579" s="116" t="str">
        <f>IF(Stock[[#This Row],[SỐ LƯỢNG MUA]]&gt;0,Stock[[#This Row],[GIÁ MUA]]*(1+Stock[[#This Row],[% TĂNG KỲ VỌNG_2]]),"")</f>
        <v/>
      </c>
      <c r="O579" s="89"/>
      <c r="P579" s="116" t="str">
        <f>IF(Stock[[#This Row],[SỐ LƯỢNG MUA]]&gt;0,Stock[[#This Row],[GIÁ MUA]]*(1+Stock[[#This Row],[% GIẢM ĐỂ CẮT LỖ]]),"")</f>
        <v/>
      </c>
      <c r="Q579" s="104"/>
      <c r="R579" s="117" t="str">
        <f>IF(Stock[[#This Row],[CỔ TỨC TIỀN MẶT]]&gt;0,Stock[[#This Row],[CỔ TỨC TIỀN MẶT]]/(Stock[[#This Row],[GIÁ MUA]]*Stock[[#This Row],[SỐ LƯỢNG MUA]]),"")</f>
        <v/>
      </c>
      <c r="S579" s="104"/>
      <c r="T579" s="77"/>
      <c r="U579" s="95"/>
      <c r="V579" s="96"/>
      <c r="W579" s="125" t="str">
        <f>IF(Stock[[#This Row],[SỐ LƯỢNG BÁN]]&gt;0,Stock[[#This Row],[GIÁ BÁN]]*Stock[[#This Row],[SỐ LƯỢNG BÁN]]*$D$11+Stock[[#This Row],[GIÁ BÁN]]*Stock[[#This Row],[SỐ LƯỢNG BÁN]]*$D$12,"")</f>
        <v/>
      </c>
      <c r="X579" s="126">
        <f>Stock[[#This Row],[SỐ LƯỢNG MUA]]+Stock[[#This Row],[CỔ TỨC BẰNG CỔ PHIẾU]]-Stock[[#This Row],[SỐ LƯỢNG BÁN]]</f>
        <v>0</v>
      </c>
      <c r="Y5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9" s="120">
        <f ca="1">IF(Stock[[#This Row],[NGÀY BÁN]]&gt;0,Stock[[#This Row],[NGÀY BÁN]]-Stock[[#This Row],[NGÀY MUA]]+1,IF(Stock[[#This Row],[NGÀY MUA]]=0,0,TODAY()-Stock[[#This Row],[NGÀY MUA]]+1))</f>
        <v>0</v>
      </c>
      <c r="AA579" s="121" t="str">
        <f>IFERROR(Stock[[#This Row],[CỔ TỨC TIỀN MẶT]]+Stock[[#This Row],[LÃI/(LỖ) TỪ BÁN CK
(auto-fill)]],"")</f>
        <v/>
      </c>
      <c r="AB5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9" s="90"/>
      <c r="AE579" s="146" t="str">
        <f>IF(Stock[[#This Row],[TRẠNG THÁI
(auto-fill)]]="NẮM GIỮ",Stock[[#This Row],[GIÁ THỊ TRƯỜNG]]-Stock[[#This Row],[GIÁ MUA]],"")</f>
        <v/>
      </c>
      <c r="AF579" s="151" t="str">
        <f>IFERROR(Stock[[#This Row],[TĂNG/
(GIẢM )]]/Stock[[#This Row],[GIÁ MUA]],"")</f>
        <v/>
      </c>
      <c r="AG579" s="128" t="str">
        <f>IF(Stock[[#This Row],[GIÁ THỊ TRƯỜNG]]&gt;0,Stock[[#This Row],[GIÁ THỊ TRƯỜNG]]*Stock[[#This Row],[SỐ LƯỢNG CÒN LẠI
(auto-fill)]],"")</f>
        <v/>
      </c>
    </row>
    <row r="580" spans="2:33">
      <c r="B580" s="111" t="str">
        <f>IF(AND(Stock[[#This Row],[SỐ LƯỢNG MUA]]&gt;0,Stock[[#This Row],[SỐ LƯỢNG CÒN LẠI
(auto-fill)]]=0),"BÁN",
IF(AND(Stock[[#This Row],[SỐ LƯỢNG MUA]]&gt;0,Stock[[#This Row],[SỐ LƯỢNG CÒN LẠI
(auto-fill)]]&gt;0),"NẮM GIỮ",""))</f>
        <v/>
      </c>
      <c r="C580" s="110">
        <f t="shared" si="8"/>
        <v>567</v>
      </c>
      <c r="D580" s="77"/>
      <c r="E580" s="78"/>
      <c r="F580" s="170"/>
      <c r="G580" s="83"/>
      <c r="H580" s="84"/>
      <c r="I580" s="114" t="str">
        <f>IF(Stock[[#This Row],[SỐ LƯỢNG MUA]]&gt;0,Stock[[#This Row],[GIÁ MUA]]*Stock[[#This Row],[SỐ LƯỢNG MUA]]*$D$11,"")</f>
        <v/>
      </c>
      <c r="J580" s="87"/>
      <c r="K580" s="88"/>
      <c r="L580" s="116" t="str">
        <f>IF(Stock[[#This Row],[SỐ LƯỢNG MUA]]&gt;0,Stock[[#This Row],[GIÁ MUA]]*(1+Stock[[#This Row],[% TĂNG KỲ VỌNG_1]]),"")</f>
        <v/>
      </c>
      <c r="M580" s="89"/>
      <c r="N580" s="116" t="str">
        <f>IF(Stock[[#This Row],[SỐ LƯỢNG MUA]]&gt;0,Stock[[#This Row],[GIÁ MUA]]*(1+Stock[[#This Row],[% TĂNG KỲ VỌNG_2]]),"")</f>
        <v/>
      </c>
      <c r="O580" s="89"/>
      <c r="P580" s="116" t="str">
        <f>IF(Stock[[#This Row],[SỐ LƯỢNG MUA]]&gt;0,Stock[[#This Row],[GIÁ MUA]]*(1+Stock[[#This Row],[% GIẢM ĐỂ CẮT LỖ]]),"")</f>
        <v/>
      </c>
      <c r="Q580" s="104"/>
      <c r="R580" s="117" t="str">
        <f>IF(Stock[[#This Row],[CỔ TỨC TIỀN MẶT]]&gt;0,Stock[[#This Row],[CỔ TỨC TIỀN MẶT]]/(Stock[[#This Row],[GIÁ MUA]]*Stock[[#This Row],[SỐ LƯỢNG MUA]]),"")</f>
        <v/>
      </c>
      <c r="S580" s="104"/>
      <c r="T580" s="77"/>
      <c r="U580" s="95"/>
      <c r="V580" s="96"/>
      <c r="W580" s="125" t="str">
        <f>IF(Stock[[#This Row],[SỐ LƯỢNG BÁN]]&gt;0,Stock[[#This Row],[GIÁ BÁN]]*Stock[[#This Row],[SỐ LƯỢNG BÁN]]*$D$11+Stock[[#This Row],[GIÁ BÁN]]*Stock[[#This Row],[SỐ LƯỢNG BÁN]]*$D$12,"")</f>
        <v/>
      </c>
      <c r="X580" s="126">
        <f>Stock[[#This Row],[SỐ LƯỢNG MUA]]+Stock[[#This Row],[CỔ TỨC BẰNG CỔ PHIẾU]]-Stock[[#This Row],[SỐ LƯỢNG BÁN]]</f>
        <v>0</v>
      </c>
      <c r="Y5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0" s="120">
        <f ca="1">IF(Stock[[#This Row],[NGÀY BÁN]]&gt;0,Stock[[#This Row],[NGÀY BÁN]]-Stock[[#This Row],[NGÀY MUA]]+1,IF(Stock[[#This Row],[NGÀY MUA]]=0,0,TODAY()-Stock[[#This Row],[NGÀY MUA]]+1))</f>
        <v>0</v>
      </c>
      <c r="AA580" s="121" t="str">
        <f>IFERROR(Stock[[#This Row],[CỔ TỨC TIỀN MẶT]]+Stock[[#This Row],[LÃI/(LỖ) TỪ BÁN CK
(auto-fill)]],"")</f>
        <v/>
      </c>
      <c r="AB5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0" s="90"/>
      <c r="AE580" s="146" t="str">
        <f>IF(Stock[[#This Row],[TRẠNG THÁI
(auto-fill)]]="NẮM GIỮ",Stock[[#This Row],[GIÁ THỊ TRƯỜNG]]-Stock[[#This Row],[GIÁ MUA]],"")</f>
        <v/>
      </c>
      <c r="AF580" s="151" t="str">
        <f>IFERROR(Stock[[#This Row],[TĂNG/
(GIẢM )]]/Stock[[#This Row],[GIÁ MUA]],"")</f>
        <v/>
      </c>
      <c r="AG580" s="128" t="str">
        <f>IF(Stock[[#This Row],[GIÁ THỊ TRƯỜNG]]&gt;0,Stock[[#This Row],[GIÁ THỊ TRƯỜNG]]*Stock[[#This Row],[SỐ LƯỢNG CÒN LẠI
(auto-fill)]],"")</f>
        <v/>
      </c>
    </row>
    <row r="581" spans="2:33">
      <c r="B581" s="111" t="str">
        <f>IF(AND(Stock[[#This Row],[SỐ LƯỢNG MUA]]&gt;0,Stock[[#This Row],[SỐ LƯỢNG CÒN LẠI
(auto-fill)]]=0),"BÁN",
IF(AND(Stock[[#This Row],[SỐ LƯỢNG MUA]]&gt;0,Stock[[#This Row],[SỐ LƯỢNG CÒN LẠI
(auto-fill)]]&gt;0),"NẮM GIỮ",""))</f>
        <v/>
      </c>
      <c r="C581" s="110">
        <f t="shared" si="8"/>
        <v>568</v>
      </c>
      <c r="D581" s="77"/>
      <c r="E581" s="78"/>
      <c r="F581" s="170"/>
      <c r="G581" s="83"/>
      <c r="H581" s="84"/>
      <c r="I581" s="114" t="str">
        <f>IF(Stock[[#This Row],[SỐ LƯỢNG MUA]]&gt;0,Stock[[#This Row],[GIÁ MUA]]*Stock[[#This Row],[SỐ LƯỢNG MUA]]*$D$11,"")</f>
        <v/>
      </c>
      <c r="J581" s="87"/>
      <c r="K581" s="88"/>
      <c r="L581" s="116" t="str">
        <f>IF(Stock[[#This Row],[SỐ LƯỢNG MUA]]&gt;0,Stock[[#This Row],[GIÁ MUA]]*(1+Stock[[#This Row],[% TĂNG KỲ VỌNG_1]]),"")</f>
        <v/>
      </c>
      <c r="M581" s="89"/>
      <c r="N581" s="116" t="str">
        <f>IF(Stock[[#This Row],[SỐ LƯỢNG MUA]]&gt;0,Stock[[#This Row],[GIÁ MUA]]*(1+Stock[[#This Row],[% TĂNG KỲ VỌNG_2]]),"")</f>
        <v/>
      </c>
      <c r="O581" s="89"/>
      <c r="P581" s="116" t="str">
        <f>IF(Stock[[#This Row],[SỐ LƯỢNG MUA]]&gt;0,Stock[[#This Row],[GIÁ MUA]]*(1+Stock[[#This Row],[% GIẢM ĐỂ CẮT LỖ]]),"")</f>
        <v/>
      </c>
      <c r="Q581" s="104"/>
      <c r="R581" s="117" t="str">
        <f>IF(Stock[[#This Row],[CỔ TỨC TIỀN MẶT]]&gt;0,Stock[[#This Row],[CỔ TỨC TIỀN MẶT]]/(Stock[[#This Row],[GIÁ MUA]]*Stock[[#This Row],[SỐ LƯỢNG MUA]]),"")</f>
        <v/>
      </c>
      <c r="S581" s="104"/>
      <c r="T581" s="77"/>
      <c r="U581" s="95"/>
      <c r="V581" s="96"/>
      <c r="W581" s="125" t="str">
        <f>IF(Stock[[#This Row],[SỐ LƯỢNG BÁN]]&gt;0,Stock[[#This Row],[GIÁ BÁN]]*Stock[[#This Row],[SỐ LƯỢNG BÁN]]*$D$11+Stock[[#This Row],[GIÁ BÁN]]*Stock[[#This Row],[SỐ LƯỢNG BÁN]]*$D$12,"")</f>
        <v/>
      </c>
      <c r="X581" s="126">
        <f>Stock[[#This Row],[SỐ LƯỢNG MUA]]+Stock[[#This Row],[CỔ TỨC BẰNG CỔ PHIẾU]]-Stock[[#This Row],[SỐ LƯỢNG BÁN]]</f>
        <v>0</v>
      </c>
      <c r="Y5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1" s="120">
        <f ca="1">IF(Stock[[#This Row],[NGÀY BÁN]]&gt;0,Stock[[#This Row],[NGÀY BÁN]]-Stock[[#This Row],[NGÀY MUA]]+1,IF(Stock[[#This Row],[NGÀY MUA]]=0,0,TODAY()-Stock[[#This Row],[NGÀY MUA]]+1))</f>
        <v>0</v>
      </c>
      <c r="AA581" s="121" t="str">
        <f>IFERROR(Stock[[#This Row],[CỔ TỨC TIỀN MẶT]]+Stock[[#This Row],[LÃI/(LỖ) TỪ BÁN CK
(auto-fill)]],"")</f>
        <v/>
      </c>
      <c r="AB5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1" s="90"/>
      <c r="AE581" s="146" t="str">
        <f>IF(Stock[[#This Row],[TRẠNG THÁI
(auto-fill)]]="NẮM GIỮ",Stock[[#This Row],[GIÁ THỊ TRƯỜNG]]-Stock[[#This Row],[GIÁ MUA]],"")</f>
        <v/>
      </c>
      <c r="AF581" s="151" t="str">
        <f>IFERROR(Stock[[#This Row],[TĂNG/
(GIẢM )]]/Stock[[#This Row],[GIÁ MUA]],"")</f>
        <v/>
      </c>
      <c r="AG581" s="128" t="str">
        <f>IF(Stock[[#This Row],[GIÁ THỊ TRƯỜNG]]&gt;0,Stock[[#This Row],[GIÁ THỊ TRƯỜNG]]*Stock[[#This Row],[SỐ LƯỢNG CÒN LẠI
(auto-fill)]],"")</f>
        <v/>
      </c>
    </row>
    <row r="582" spans="2:33">
      <c r="B582" s="111" t="str">
        <f>IF(AND(Stock[[#This Row],[SỐ LƯỢNG MUA]]&gt;0,Stock[[#This Row],[SỐ LƯỢNG CÒN LẠI
(auto-fill)]]=0),"BÁN",
IF(AND(Stock[[#This Row],[SỐ LƯỢNG MUA]]&gt;0,Stock[[#This Row],[SỐ LƯỢNG CÒN LẠI
(auto-fill)]]&gt;0),"NẮM GIỮ",""))</f>
        <v/>
      </c>
      <c r="C582" s="110">
        <f t="shared" si="8"/>
        <v>569</v>
      </c>
      <c r="D582" s="77"/>
      <c r="E582" s="78"/>
      <c r="F582" s="170"/>
      <c r="G582" s="83"/>
      <c r="H582" s="84"/>
      <c r="I582" s="114" t="str">
        <f>IF(Stock[[#This Row],[SỐ LƯỢNG MUA]]&gt;0,Stock[[#This Row],[GIÁ MUA]]*Stock[[#This Row],[SỐ LƯỢNG MUA]]*$D$11,"")</f>
        <v/>
      </c>
      <c r="J582" s="87"/>
      <c r="K582" s="88"/>
      <c r="L582" s="116" t="str">
        <f>IF(Stock[[#This Row],[SỐ LƯỢNG MUA]]&gt;0,Stock[[#This Row],[GIÁ MUA]]*(1+Stock[[#This Row],[% TĂNG KỲ VỌNG_1]]),"")</f>
        <v/>
      </c>
      <c r="M582" s="89"/>
      <c r="N582" s="116" t="str">
        <f>IF(Stock[[#This Row],[SỐ LƯỢNG MUA]]&gt;0,Stock[[#This Row],[GIÁ MUA]]*(1+Stock[[#This Row],[% TĂNG KỲ VỌNG_2]]),"")</f>
        <v/>
      </c>
      <c r="O582" s="89"/>
      <c r="P582" s="116" t="str">
        <f>IF(Stock[[#This Row],[SỐ LƯỢNG MUA]]&gt;0,Stock[[#This Row],[GIÁ MUA]]*(1+Stock[[#This Row],[% GIẢM ĐỂ CẮT LỖ]]),"")</f>
        <v/>
      </c>
      <c r="Q582" s="104"/>
      <c r="R582" s="117" t="str">
        <f>IF(Stock[[#This Row],[CỔ TỨC TIỀN MẶT]]&gt;0,Stock[[#This Row],[CỔ TỨC TIỀN MẶT]]/(Stock[[#This Row],[GIÁ MUA]]*Stock[[#This Row],[SỐ LƯỢNG MUA]]),"")</f>
        <v/>
      </c>
      <c r="S582" s="104"/>
      <c r="T582" s="77"/>
      <c r="U582" s="95"/>
      <c r="V582" s="96"/>
      <c r="W582" s="125" t="str">
        <f>IF(Stock[[#This Row],[SỐ LƯỢNG BÁN]]&gt;0,Stock[[#This Row],[GIÁ BÁN]]*Stock[[#This Row],[SỐ LƯỢNG BÁN]]*$D$11+Stock[[#This Row],[GIÁ BÁN]]*Stock[[#This Row],[SỐ LƯỢNG BÁN]]*$D$12,"")</f>
        <v/>
      </c>
      <c r="X582" s="126">
        <f>Stock[[#This Row],[SỐ LƯỢNG MUA]]+Stock[[#This Row],[CỔ TỨC BẰNG CỔ PHIẾU]]-Stock[[#This Row],[SỐ LƯỢNG BÁN]]</f>
        <v>0</v>
      </c>
      <c r="Y5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2" s="120">
        <f ca="1">IF(Stock[[#This Row],[NGÀY BÁN]]&gt;0,Stock[[#This Row],[NGÀY BÁN]]-Stock[[#This Row],[NGÀY MUA]]+1,IF(Stock[[#This Row],[NGÀY MUA]]=0,0,TODAY()-Stock[[#This Row],[NGÀY MUA]]+1))</f>
        <v>0</v>
      </c>
      <c r="AA582" s="121" t="str">
        <f>IFERROR(Stock[[#This Row],[CỔ TỨC TIỀN MẶT]]+Stock[[#This Row],[LÃI/(LỖ) TỪ BÁN CK
(auto-fill)]],"")</f>
        <v/>
      </c>
      <c r="AB5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2" s="90"/>
      <c r="AE582" s="146" t="str">
        <f>IF(Stock[[#This Row],[TRẠNG THÁI
(auto-fill)]]="NẮM GIỮ",Stock[[#This Row],[GIÁ THỊ TRƯỜNG]]-Stock[[#This Row],[GIÁ MUA]],"")</f>
        <v/>
      </c>
      <c r="AF582" s="151" t="str">
        <f>IFERROR(Stock[[#This Row],[TĂNG/
(GIẢM )]]/Stock[[#This Row],[GIÁ MUA]],"")</f>
        <v/>
      </c>
      <c r="AG582" s="128" t="str">
        <f>IF(Stock[[#This Row],[GIÁ THỊ TRƯỜNG]]&gt;0,Stock[[#This Row],[GIÁ THỊ TRƯỜNG]]*Stock[[#This Row],[SỐ LƯỢNG CÒN LẠI
(auto-fill)]],"")</f>
        <v/>
      </c>
    </row>
    <row r="583" spans="2:33">
      <c r="B583" s="111" t="str">
        <f>IF(AND(Stock[[#This Row],[SỐ LƯỢNG MUA]]&gt;0,Stock[[#This Row],[SỐ LƯỢNG CÒN LẠI
(auto-fill)]]=0),"BÁN",
IF(AND(Stock[[#This Row],[SỐ LƯỢNG MUA]]&gt;0,Stock[[#This Row],[SỐ LƯỢNG CÒN LẠI
(auto-fill)]]&gt;0),"NẮM GIỮ",""))</f>
        <v/>
      </c>
      <c r="C583" s="110">
        <f t="shared" si="8"/>
        <v>570</v>
      </c>
      <c r="D583" s="77"/>
      <c r="E583" s="78"/>
      <c r="F583" s="170"/>
      <c r="G583" s="83"/>
      <c r="H583" s="84"/>
      <c r="I583" s="114" t="str">
        <f>IF(Stock[[#This Row],[SỐ LƯỢNG MUA]]&gt;0,Stock[[#This Row],[GIÁ MUA]]*Stock[[#This Row],[SỐ LƯỢNG MUA]]*$D$11,"")</f>
        <v/>
      </c>
      <c r="J583" s="87"/>
      <c r="K583" s="88"/>
      <c r="L583" s="116" t="str">
        <f>IF(Stock[[#This Row],[SỐ LƯỢNG MUA]]&gt;0,Stock[[#This Row],[GIÁ MUA]]*(1+Stock[[#This Row],[% TĂNG KỲ VỌNG_1]]),"")</f>
        <v/>
      </c>
      <c r="M583" s="89"/>
      <c r="N583" s="116" t="str">
        <f>IF(Stock[[#This Row],[SỐ LƯỢNG MUA]]&gt;0,Stock[[#This Row],[GIÁ MUA]]*(1+Stock[[#This Row],[% TĂNG KỲ VỌNG_2]]),"")</f>
        <v/>
      </c>
      <c r="O583" s="89"/>
      <c r="P583" s="116" t="str">
        <f>IF(Stock[[#This Row],[SỐ LƯỢNG MUA]]&gt;0,Stock[[#This Row],[GIÁ MUA]]*(1+Stock[[#This Row],[% GIẢM ĐỂ CẮT LỖ]]),"")</f>
        <v/>
      </c>
      <c r="Q583" s="104"/>
      <c r="R583" s="117" t="str">
        <f>IF(Stock[[#This Row],[CỔ TỨC TIỀN MẶT]]&gt;0,Stock[[#This Row],[CỔ TỨC TIỀN MẶT]]/(Stock[[#This Row],[GIÁ MUA]]*Stock[[#This Row],[SỐ LƯỢNG MUA]]),"")</f>
        <v/>
      </c>
      <c r="S583" s="104"/>
      <c r="T583" s="77"/>
      <c r="U583" s="95"/>
      <c r="V583" s="96"/>
      <c r="W583" s="125" t="str">
        <f>IF(Stock[[#This Row],[SỐ LƯỢNG BÁN]]&gt;0,Stock[[#This Row],[GIÁ BÁN]]*Stock[[#This Row],[SỐ LƯỢNG BÁN]]*$D$11+Stock[[#This Row],[GIÁ BÁN]]*Stock[[#This Row],[SỐ LƯỢNG BÁN]]*$D$12,"")</f>
        <v/>
      </c>
      <c r="X583" s="126">
        <f>Stock[[#This Row],[SỐ LƯỢNG MUA]]+Stock[[#This Row],[CỔ TỨC BẰNG CỔ PHIẾU]]-Stock[[#This Row],[SỐ LƯỢNG BÁN]]</f>
        <v>0</v>
      </c>
      <c r="Y5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3" s="120">
        <f ca="1">IF(Stock[[#This Row],[NGÀY BÁN]]&gt;0,Stock[[#This Row],[NGÀY BÁN]]-Stock[[#This Row],[NGÀY MUA]]+1,IF(Stock[[#This Row],[NGÀY MUA]]=0,0,TODAY()-Stock[[#This Row],[NGÀY MUA]]+1))</f>
        <v>0</v>
      </c>
      <c r="AA583" s="121" t="str">
        <f>IFERROR(Stock[[#This Row],[CỔ TỨC TIỀN MẶT]]+Stock[[#This Row],[LÃI/(LỖ) TỪ BÁN CK
(auto-fill)]],"")</f>
        <v/>
      </c>
      <c r="AB5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3" s="90"/>
      <c r="AE583" s="146" t="str">
        <f>IF(Stock[[#This Row],[TRẠNG THÁI
(auto-fill)]]="NẮM GIỮ",Stock[[#This Row],[GIÁ THỊ TRƯỜNG]]-Stock[[#This Row],[GIÁ MUA]],"")</f>
        <v/>
      </c>
      <c r="AF583" s="151" t="str">
        <f>IFERROR(Stock[[#This Row],[TĂNG/
(GIẢM )]]/Stock[[#This Row],[GIÁ MUA]],"")</f>
        <v/>
      </c>
      <c r="AG583" s="128" t="str">
        <f>IF(Stock[[#This Row],[GIÁ THỊ TRƯỜNG]]&gt;0,Stock[[#This Row],[GIÁ THỊ TRƯỜNG]]*Stock[[#This Row],[SỐ LƯỢNG CÒN LẠI
(auto-fill)]],"")</f>
        <v/>
      </c>
    </row>
    <row r="584" spans="2:33">
      <c r="B584" s="111" t="str">
        <f>IF(AND(Stock[[#This Row],[SỐ LƯỢNG MUA]]&gt;0,Stock[[#This Row],[SỐ LƯỢNG CÒN LẠI
(auto-fill)]]=0),"BÁN",
IF(AND(Stock[[#This Row],[SỐ LƯỢNG MUA]]&gt;0,Stock[[#This Row],[SỐ LƯỢNG CÒN LẠI
(auto-fill)]]&gt;0),"NẮM GIỮ",""))</f>
        <v/>
      </c>
      <c r="C584" s="110">
        <f t="shared" si="8"/>
        <v>571</v>
      </c>
      <c r="D584" s="77"/>
      <c r="E584" s="78"/>
      <c r="F584" s="170"/>
      <c r="G584" s="83"/>
      <c r="H584" s="84"/>
      <c r="I584" s="114" t="str">
        <f>IF(Stock[[#This Row],[SỐ LƯỢNG MUA]]&gt;0,Stock[[#This Row],[GIÁ MUA]]*Stock[[#This Row],[SỐ LƯỢNG MUA]]*$D$11,"")</f>
        <v/>
      </c>
      <c r="J584" s="87"/>
      <c r="K584" s="88"/>
      <c r="L584" s="116" t="str">
        <f>IF(Stock[[#This Row],[SỐ LƯỢNG MUA]]&gt;0,Stock[[#This Row],[GIÁ MUA]]*(1+Stock[[#This Row],[% TĂNG KỲ VỌNG_1]]),"")</f>
        <v/>
      </c>
      <c r="M584" s="89"/>
      <c r="N584" s="116" t="str">
        <f>IF(Stock[[#This Row],[SỐ LƯỢNG MUA]]&gt;0,Stock[[#This Row],[GIÁ MUA]]*(1+Stock[[#This Row],[% TĂNG KỲ VỌNG_2]]),"")</f>
        <v/>
      </c>
      <c r="O584" s="89"/>
      <c r="P584" s="116" t="str">
        <f>IF(Stock[[#This Row],[SỐ LƯỢNG MUA]]&gt;0,Stock[[#This Row],[GIÁ MUA]]*(1+Stock[[#This Row],[% GIẢM ĐỂ CẮT LỖ]]),"")</f>
        <v/>
      </c>
      <c r="Q584" s="104"/>
      <c r="R584" s="117" t="str">
        <f>IF(Stock[[#This Row],[CỔ TỨC TIỀN MẶT]]&gt;0,Stock[[#This Row],[CỔ TỨC TIỀN MẶT]]/(Stock[[#This Row],[GIÁ MUA]]*Stock[[#This Row],[SỐ LƯỢNG MUA]]),"")</f>
        <v/>
      </c>
      <c r="S584" s="104"/>
      <c r="T584" s="77"/>
      <c r="U584" s="95"/>
      <c r="V584" s="96"/>
      <c r="W584" s="125" t="str">
        <f>IF(Stock[[#This Row],[SỐ LƯỢNG BÁN]]&gt;0,Stock[[#This Row],[GIÁ BÁN]]*Stock[[#This Row],[SỐ LƯỢNG BÁN]]*$D$11+Stock[[#This Row],[GIÁ BÁN]]*Stock[[#This Row],[SỐ LƯỢNG BÁN]]*$D$12,"")</f>
        <v/>
      </c>
      <c r="X584" s="126">
        <f>Stock[[#This Row],[SỐ LƯỢNG MUA]]+Stock[[#This Row],[CỔ TỨC BẰNG CỔ PHIẾU]]-Stock[[#This Row],[SỐ LƯỢNG BÁN]]</f>
        <v>0</v>
      </c>
      <c r="Y5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4" s="120">
        <f ca="1">IF(Stock[[#This Row],[NGÀY BÁN]]&gt;0,Stock[[#This Row],[NGÀY BÁN]]-Stock[[#This Row],[NGÀY MUA]]+1,IF(Stock[[#This Row],[NGÀY MUA]]=0,0,TODAY()-Stock[[#This Row],[NGÀY MUA]]+1))</f>
        <v>0</v>
      </c>
      <c r="AA584" s="121" t="str">
        <f>IFERROR(Stock[[#This Row],[CỔ TỨC TIỀN MẶT]]+Stock[[#This Row],[LÃI/(LỖ) TỪ BÁN CK
(auto-fill)]],"")</f>
        <v/>
      </c>
      <c r="AB5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4" s="90"/>
      <c r="AE584" s="146" t="str">
        <f>IF(Stock[[#This Row],[TRẠNG THÁI
(auto-fill)]]="NẮM GIỮ",Stock[[#This Row],[GIÁ THỊ TRƯỜNG]]-Stock[[#This Row],[GIÁ MUA]],"")</f>
        <v/>
      </c>
      <c r="AF584" s="151" t="str">
        <f>IFERROR(Stock[[#This Row],[TĂNG/
(GIẢM )]]/Stock[[#This Row],[GIÁ MUA]],"")</f>
        <v/>
      </c>
      <c r="AG584" s="128" t="str">
        <f>IF(Stock[[#This Row],[GIÁ THỊ TRƯỜNG]]&gt;0,Stock[[#This Row],[GIÁ THỊ TRƯỜNG]]*Stock[[#This Row],[SỐ LƯỢNG CÒN LẠI
(auto-fill)]],"")</f>
        <v/>
      </c>
    </row>
    <row r="585" spans="2:33">
      <c r="B585" s="111" t="str">
        <f>IF(AND(Stock[[#This Row],[SỐ LƯỢNG MUA]]&gt;0,Stock[[#This Row],[SỐ LƯỢNG CÒN LẠI
(auto-fill)]]=0),"BÁN",
IF(AND(Stock[[#This Row],[SỐ LƯỢNG MUA]]&gt;0,Stock[[#This Row],[SỐ LƯỢNG CÒN LẠI
(auto-fill)]]&gt;0),"NẮM GIỮ",""))</f>
        <v/>
      </c>
      <c r="C585" s="110">
        <f t="shared" si="8"/>
        <v>572</v>
      </c>
      <c r="D585" s="77"/>
      <c r="E585" s="78"/>
      <c r="F585" s="170"/>
      <c r="G585" s="83"/>
      <c r="H585" s="84"/>
      <c r="I585" s="114" t="str">
        <f>IF(Stock[[#This Row],[SỐ LƯỢNG MUA]]&gt;0,Stock[[#This Row],[GIÁ MUA]]*Stock[[#This Row],[SỐ LƯỢNG MUA]]*$D$11,"")</f>
        <v/>
      </c>
      <c r="J585" s="87"/>
      <c r="K585" s="88"/>
      <c r="L585" s="116" t="str">
        <f>IF(Stock[[#This Row],[SỐ LƯỢNG MUA]]&gt;0,Stock[[#This Row],[GIÁ MUA]]*(1+Stock[[#This Row],[% TĂNG KỲ VỌNG_1]]),"")</f>
        <v/>
      </c>
      <c r="M585" s="89"/>
      <c r="N585" s="116" t="str">
        <f>IF(Stock[[#This Row],[SỐ LƯỢNG MUA]]&gt;0,Stock[[#This Row],[GIÁ MUA]]*(1+Stock[[#This Row],[% TĂNG KỲ VỌNG_2]]),"")</f>
        <v/>
      </c>
      <c r="O585" s="89"/>
      <c r="P585" s="116" t="str">
        <f>IF(Stock[[#This Row],[SỐ LƯỢNG MUA]]&gt;0,Stock[[#This Row],[GIÁ MUA]]*(1+Stock[[#This Row],[% GIẢM ĐỂ CẮT LỖ]]),"")</f>
        <v/>
      </c>
      <c r="Q585" s="104"/>
      <c r="R585" s="117" t="str">
        <f>IF(Stock[[#This Row],[CỔ TỨC TIỀN MẶT]]&gt;0,Stock[[#This Row],[CỔ TỨC TIỀN MẶT]]/(Stock[[#This Row],[GIÁ MUA]]*Stock[[#This Row],[SỐ LƯỢNG MUA]]),"")</f>
        <v/>
      </c>
      <c r="S585" s="104"/>
      <c r="T585" s="77"/>
      <c r="U585" s="95"/>
      <c r="V585" s="96"/>
      <c r="W585" s="125" t="str">
        <f>IF(Stock[[#This Row],[SỐ LƯỢNG BÁN]]&gt;0,Stock[[#This Row],[GIÁ BÁN]]*Stock[[#This Row],[SỐ LƯỢNG BÁN]]*$D$11+Stock[[#This Row],[GIÁ BÁN]]*Stock[[#This Row],[SỐ LƯỢNG BÁN]]*$D$12,"")</f>
        <v/>
      </c>
      <c r="X585" s="126">
        <f>Stock[[#This Row],[SỐ LƯỢNG MUA]]+Stock[[#This Row],[CỔ TỨC BẰNG CỔ PHIẾU]]-Stock[[#This Row],[SỐ LƯỢNG BÁN]]</f>
        <v>0</v>
      </c>
      <c r="Y5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5" s="120">
        <f ca="1">IF(Stock[[#This Row],[NGÀY BÁN]]&gt;0,Stock[[#This Row],[NGÀY BÁN]]-Stock[[#This Row],[NGÀY MUA]]+1,IF(Stock[[#This Row],[NGÀY MUA]]=0,0,TODAY()-Stock[[#This Row],[NGÀY MUA]]+1))</f>
        <v>0</v>
      </c>
      <c r="AA585" s="121" t="str">
        <f>IFERROR(Stock[[#This Row],[CỔ TỨC TIỀN MẶT]]+Stock[[#This Row],[LÃI/(LỖ) TỪ BÁN CK
(auto-fill)]],"")</f>
        <v/>
      </c>
      <c r="AB5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5" s="90"/>
      <c r="AE585" s="146" t="str">
        <f>IF(Stock[[#This Row],[TRẠNG THÁI
(auto-fill)]]="NẮM GIỮ",Stock[[#This Row],[GIÁ THỊ TRƯỜNG]]-Stock[[#This Row],[GIÁ MUA]],"")</f>
        <v/>
      </c>
      <c r="AF585" s="151" t="str">
        <f>IFERROR(Stock[[#This Row],[TĂNG/
(GIẢM )]]/Stock[[#This Row],[GIÁ MUA]],"")</f>
        <v/>
      </c>
      <c r="AG585" s="128" t="str">
        <f>IF(Stock[[#This Row],[GIÁ THỊ TRƯỜNG]]&gt;0,Stock[[#This Row],[GIÁ THỊ TRƯỜNG]]*Stock[[#This Row],[SỐ LƯỢNG CÒN LẠI
(auto-fill)]],"")</f>
        <v/>
      </c>
    </row>
    <row r="586" spans="2:33">
      <c r="B586" s="111" t="str">
        <f>IF(AND(Stock[[#This Row],[SỐ LƯỢNG MUA]]&gt;0,Stock[[#This Row],[SỐ LƯỢNG CÒN LẠI
(auto-fill)]]=0),"BÁN",
IF(AND(Stock[[#This Row],[SỐ LƯỢNG MUA]]&gt;0,Stock[[#This Row],[SỐ LƯỢNG CÒN LẠI
(auto-fill)]]&gt;0),"NẮM GIỮ",""))</f>
        <v/>
      </c>
      <c r="C586" s="110">
        <f t="shared" si="8"/>
        <v>573</v>
      </c>
      <c r="D586" s="77"/>
      <c r="E586" s="78"/>
      <c r="F586" s="170"/>
      <c r="G586" s="83"/>
      <c r="H586" s="84"/>
      <c r="I586" s="114" t="str">
        <f>IF(Stock[[#This Row],[SỐ LƯỢNG MUA]]&gt;0,Stock[[#This Row],[GIÁ MUA]]*Stock[[#This Row],[SỐ LƯỢNG MUA]]*$D$11,"")</f>
        <v/>
      </c>
      <c r="J586" s="87"/>
      <c r="K586" s="88"/>
      <c r="L586" s="116" t="str">
        <f>IF(Stock[[#This Row],[SỐ LƯỢNG MUA]]&gt;0,Stock[[#This Row],[GIÁ MUA]]*(1+Stock[[#This Row],[% TĂNG KỲ VỌNG_1]]),"")</f>
        <v/>
      </c>
      <c r="M586" s="89"/>
      <c r="N586" s="116" t="str">
        <f>IF(Stock[[#This Row],[SỐ LƯỢNG MUA]]&gt;0,Stock[[#This Row],[GIÁ MUA]]*(1+Stock[[#This Row],[% TĂNG KỲ VỌNG_2]]),"")</f>
        <v/>
      </c>
      <c r="O586" s="89"/>
      <c r="P586" s="116" t="str">
        <f>IF(Stock[[#This Row],[SỐ LƯỢNG MUA]]&gt;0,Stock[[#This Row],[GIÁ MUA]]*(1+Stock[[#This Row],[% GIẢM ĐỂ CẮT LỖ]]),"")</f>
        <v/>
      </c>
      <c r="Q586" s="104"/>
      <c r="R586" s="117" t="str">
        <f>IF(Stock[[#This Row],[CỔ TỨC TIỀN MẶT]]&gt;0,Stock[[#This Row],[CỔ TỨC TIỀN MẶT]]/(Stock[[#This Row],[GIÁ MUA]]*Stock[[#This Row],[SỐ LƯỢNG MUA]]),"")</f>
        <v/>
      </c>
      <c r="S586" s="104"/>
      <c r="T586" s="77"/>
      <c r="U586" s="95"/>
      <c r="V586" s="96"/>
      <c r="W586" s="125" t="str">
        <f>IF(Stock[[#This Row],[SỐ LƯỢNG BÁN]]&gt;0,Stock[[#This Row],[GIÁ BÁN]]*Stock[[#This Row],[SỐ LƯỢNG BÁN]]*$D$11+Stock[[#This Row],[GIÁ BÁN]]*Stock[[#This Row],[SỐ LƯỢNG BÁN]]*$D$12,"")</f>
        <v/>
      </c>
      <c r="X586" s="126">
        <f>Stock[[#This Row],[SỐ LƯỢNG MUA]]+Stock[[#This Row],[CỔ TỨC BẰNG CỔ PHIẾU]]-Stock[[#This Row],[SỐ LƯỢNG BÁN]]</f>
        <v>0</v>
      </c>
      <c r="Y5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6" s="120">
        <f ca="1">IF(Stock[[#This Row],[NGÀY BÁN]]&gt;0,Stock[[#This Row],[NGÀY BÁN]]-Stock[[#This Row],[NGÀY MUA]]+1,IF(Stock[[#This Row],[NGÀY MUA]]=0,0,TODAY()-Stock[[#This Row],[NGÀY MUA]]+1))</f>
        <v>0</v>
      </c>
      <c r="AA586" s="121" t="str">
        <f>IFERROR(Stock[[#This Row],[CỔ TỨC TIỀN MẶT]]+Stock[[#This Row],[LÃI/(LỖ) TỪ BÁN CK
(auto-fill)]],"")</f>
        <v/>
      </c>
      <c r="AB5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6" s="90"/>
      <c r="AE586" s="146" t="str">
        <f>IF(Stock[[#This Row],[TRẠNG THÁI
(auto-fill)]]="NẮM GIỮ",Stock[[#This Row],[GIÁ THỊ TRƯỜNG]]-Stock[[#This Row],[GIÁ MUA]],"")</f>
        <v/>
      </c>
      <c r="AF586" s="151" t="str">
        <f>IFERROR(Stock[[#This Row],[TĂNG/
(GIẢM )]]/Stock[[#This Row],[GIÁ MUA]],"")</f>
        <v/>
      </c>
      <c r="AG586" s="128" t="str">
        <f>IF(Stock[[#This Row],[GIÁ THỊ TRƯỜNG]]&gt;0,Stock[[#This Row],[GIÁ THỊ TRƯỜNG]]*Stock[[#This Row],[SỐ LƯỢNG CÒN LẠI
(auto-fill)]],"")</f>
        <v/>
      </c>
    </row>
    <row r="587" spans="2:33">
      <c r="B587" s="111" t="str">
        <f>IF(AND(Stock[[#This Row],[SỐ LƯỢNG MUA]]&gt;0,Stock[[#This Row],[SỐ LƯỢNG CÒN LẠI
(auto-fill)]]=0),"BÁN",
IF(AND(Stock[[#This Row],[SỐ LƯỢNG MUA]]&gt;0,Stock[[#This Row],[SỐ LƯỢNG CÒN LẠI
(auto-fill)]]&gt;0),"NẮM GIỮ",""))</f>
        <v/>
      </c>
      <c r="C587" s="110">
        <f t="shared" si="8"/>
        <v>574</v>
      </c>
      <c r="D587" s="77"/>
      <c r="E587" s="78"/>
      <c r="F587" s="170"/>
      <c r="G587" s="83"/>
      <c r="H587" s="84"/>
      <c r="I587" s="114" t="str">
        <f>IF(Stock[[#This Row],[SỐ LƯỢNG MUA]]&gt;0,Stock[[#This Row],[GIÁ MUA]]*Stock[[#This Row],[SỐ LƯỢNG MUA]]*$D$11,"")</f>
        <v/>
      </c>
      <c r="J587" s="87"/>
      <c r="K587" s="88"/>
      <c r="L587" s="116" t="str">
        <f>IF(Stock[[#This Row],[SỐ LƯỢNG MUA]]&gt;0,Stock[[#This Row],[GIÁ MUA]]*(1+Stock[[#This Row],[% TĂNG KỲ VỌNG_1]]),"")</f>
        <v/>
      </c>
      <c r="M587" s="89"/>
      <c r="N587" s="116" t="str">
        <f>IF(Stock[[#This Row],[SỐ LƯỢNG MUA]]&gt;0,Stock[[#This Row],[GIÁ MUA]]*(1+Stock[[#This Row],[% TĂNG KỲ VỌNG_2]]),"")</f>
        <v/>
      </c>
      <c r="O587" s="89"/>
      <c r="P587" s="116" t="str">
        <f>IF(Stock[[#This Row],[SỐ LƯỢNG MUA]]&gt;0,Stock[[#This Row],[GIÁ MUA]]*(1+Stock[[#This Row],[% GIẢM ĐỂ CẮT LỖ]]),"")</f>
        <v/>
      </c>
      <c r="Q587" s="104"/>
      <c r="R587" s="117" t="str">
        <f>IF(Stock[[#This Row],[CỔ TỨC TIỀN MẶT]]&gt;0,Stock[[#This Row],[CỔ TỨC TIỀN MẶT]]/(Stock[[#This Row],[GIÁ MUA]]*Stock[[#This Row],[SỐ LƯỢNG MUA]]),"")</f>
        <v/>
      </c>
      <c r="S587" s="104"/>
      <c r="T587" s="77"/>
      <c r="U587" s="95"/>
      <c r="V587" s="96"/>
      <c r="W587" s="125" t="str">
        <f>IF(Stock[[#This Row],[SỐ LƯỢNG BÁN]]&gt;0,Stock[[#This Row],[GIÁ BÁN]]*Stock[[#This Row],[SỐ LƯỢNG BÁN]]*$D$11+Stock[[#This Row],[GIÁ BÁN]]*Stock[[#This Row],[SỐ LƯỢNG BÁN]]*$D$12,"")</f>
        <v/>
      </c>
      <c r="X587" s="126">
        <f>Stock[[#This Row],[SỐ LƯỢNG MUA]]+Stock[[#This Row],[CỔ TỨC BẰNG CỔ PHIẾU]]-Stock[[#This Row],[SỐ LƯỢNG BÁN]]</f>
        <v>0</v>
      </c>
      <c r="Y5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7" s="120">
        <f ca="1">IF(Stock[[#This Row],[NGÀY BÁN]]&gt;0,Stock[[#This Row],[NGÀY BÁN]]-Stock[[#This Row],[NGÀY MUA]]+1,IF(Stock[[#This Row],[NGÀY MUA]]=0,0,TODAY()-Stock[[#This Row],[NGÀY MUA]]+1))</f>
        <v>0</v>
      </c>
      <c r="AA587" s="121" t="str">
        <f>IFERROR(Stock[[#This Row],[CỔ TỨC TIỀN MẶT]]+Stock[[#This Row],[LÃI/(LỖ) TỪ BÁN CK
(auto-fill)]],"")</f>
        <v/>
      </c>
      <c r="AB5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7" s="90"/>
      <c r="AE587" s="146" t="str">
        <f>IF(Stock[[#This Row],[TRẠNG THÁI
(auto-fill)]]="NẮM GIỮ",Stock[[#This Row],[GIÁ THỊ TRƯỜNG]]-Stock[[#This Row],[GIÁ MUA]],"")</f>
        <v/>
      </c>
      <c r="AF587" s="151" t="str">
        <f>IFERROR(Stock[[#This Row],[TĂNG/
(GIẢM )]]/Stock[[#This Row],[GIÁ MUA]],"")</f>
        <v/>
      </c>
      <c r="AG587" s="128" t="str">
        <f>IF(Stock[[#This Row],[GIÁ THỊ TRƯỜNG]]&gt;0,Stock[[#This Row],[GIÁ THỊ TRƯỜNG]]*Stock[[#This Row],[SỐ LƯỢNG CÒN LẠI
(auto-fill)]],"")</f>
        <v/>
      </c>
    </row>
    <row r="588" spans="2:33">
      <c r="B588" s="111" t="str">
        <f>IF(AND(Stock[[#This Row],[SỐ LƯỢNG MUA]]&gt;0,Stock[[#This Row],[SỐ LƯỢNG CÒN LẠI
(auto-fill)]]=0),"BÁN",
IF(AND(Stock[[#This Row],[SỐ LƯỢNG MUA]]&gt;0,Stock[[#This Row],[SỐ LƯỢNG CÒN LẠI
(auto-fill)]]&gt;0),"NẮM GIỮ",""))</f>
        <v/>
      </c>
      <c r="C588" s="110">
        <f t="shared" si="8"/>
        <v>575</v>
      </c>
      <c r="D588" s="77"/>
      <c r="E588" s="78"/>
      <c r="F588" s="170"/>
      <c r="G588" s="83"/>
      <c r="H588" s="84"/>
      <c r="I588" s="114" t="str">
        <f>IF(Stock[[#This Row],[SỐ LƯỢNG MUA]]&gt;0,Stock[[#This Row],[GIÁ MUA]]*Stock[[#This Row],[SỐ LƯỢNG MUA]]*$D$11,"")</f>
        <v/>
      </c>
      <c r="J588" s="87"/>
      <c r="K588" s="88"/>
      <c r="L588" s="116" t="str">
        <f>IF(Stock[[#This Row],[SỐ LƯỢNG MUA]]&gt;0,Stock[[#This Row],[GIÁ MUA]]*(1+Stock[[#This Row],[% TĂNG KỲ VỌNG_1]]),"")</f>
        <v/>
      </c>
      <c r="M588" s="89"/>
      <c r="N588" s="116" t="str">
        <f>IF(Stock[[#This Row],[SỐ LƯỢNG MUA]]&gt;0,Stock[[#This Row],[GIÁ MUA]]*(1+Stock[[#This Row],[% TĂNG KỲ VỌNG_2]]),"")</f>
        <v/>
      </c>
      <c r="O588" s="89"/>
      <c r="P588" s="116" t="str">
        <f>IF(Stock[[#This Row],[SỐ LƯỢNG MUA]]&gt;0,Stock[[#This Row],[GIÁ MUA]]*(1+Stock[[#This Row],[% GIẢM ĐỂ CẮT LỖ]]),"")</f>
        <v/>
      </c>
      <c r="Q588" s="104"/>
      <c r="R588" s="117" t="str">
        <f>IF(Stock[[#This Row],[CỔ TỨC TIỀN MẶT]]&gt;0,Stock[[#This Row],[CỔ TỨC TIỀN MẶT]]/(Stock[[#This Row],[GIÁ MUA]]*Stock[[#This Row],[SỐ LƯỢNG MUA]]),"")</f>
        <v/>
      </c>
      <c r="S588" s="104"/>
      <c r="T588" s="77"/>
      <c r="U588" s="95"/>
      <c r="V588" s="96"/>
      <c r="W588" s="125" t="str">
        <f>IF(Stock[[#This Row],[SỐ LƯỢNG BÁN]]&gt;0,Stock[[#This Row],[GIÁ BÁN]]*Stock[[#This Row],[SỐ LƯỢNG BÁN]]*$D$11+Stock[[#This Row],[GIÁ BÁN]]*Stock[[#This Row],[SỐ LƯỢNG BÁN]]*$D$12,"")</f>
        <v/>
      </c>
      <c r="X588" s="126">
        <f>Stock[[#This Row],[SỐ LƯỢNG MUA]]+Stock[[#This Row],[CỔ TỨC BẰNG CỔ PHIẾU]]-Stock[[#This Row],[SỐ LƯỢNG BÁN]]</f>
        <v>0</v>
      </c>
      <c r="Y5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8" s="120">
        <f ca="1">IF(Stock[[#This Row],[NGÀY BÁN]]&gt;0,Stock[[#This Row],[NGÀY BÁN]]-Stock[[#This Row],[NGÀY MUA]]+1,IF(Stock[[#This Row],[NGÀY MUA]]=0,0,TODAY()-Stock[[#This Row],[NGÀY MUA]]+1))</f>
        <v>0</v>
      </c>
      <c r="AA588" s="121" t="str">
        <f>IFERROR(Stock[[#This Row],[CỔ TỨC TIỀN MẶT]]+Stock[[#This Row],[LÃI/(LỖ) TỪ BÁN CK
(auto-fill)]],"")</f>
        <v/>
      </c>
      <c r="AB5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8" s="90"/>
      <c r="AE588" s="146" t="str">
        <f>IF(Stock[[#This Row],[TRẠNG THÁI
(auto-fill)]]="NẮM GIỮ",Stock[[#This Row],[GIÁ THỊ TRƯỜNG]]-Stock[[#This Row],[GIÁ MUA]],"")</f>
        <v/>
      </c>
      <c r="AF588" s="151" t="str">
        <f>IFERROR(Stock[[#This Row],[TĂNG/
(GIẢM )]]/Stock[[#This Row],[GIÁ MUA]],"")</f>
        <v/>
      </c>
      <c r="AG588" s="128" t="str">
        <f>IF(Stock[[#This Row],[GIÁ THỊ TRƯỜNG]]&gt;0,Stock[[#This Row],[GIÁ THỊ TRƯỜNG]]*Stock[[#This Row],[SỐ LƯỢNG CÒN LẠI
(auto-fill)]],"")</f>
        <v/>
      </c>
    </row>
    <row r="589" spans="2:33">
      <c r="B589" s="111" t="str">
        <f>IF(AND(Stock[[#This Row],[SỐ LƯỢNG MUA]]&gt;0,Stock[[#This Row],[SỐ LƯỢNG CÒN LẠI
(auto-fill)]]=0),"BÁN",
IF(AND(Stock[[#This Row],[SỐ LƯỢNG MUA]]&gt;0,Stock[[#This Row],[SỐ LƯỢNG CÒN LẠI
(auto-fill)]]&gt;0),"NẮM GIỮ",""))</f>
        <v/>
      </c>
      <c r="C589" s="110">
        <f t="shared" si="8"/>
        <v>576</v>
      </c>
      <c r="D589" s="77"/>
      <c r="E589" s="78"/>
      <c r="F589" s="170"/>
      <c r="G589" s="83"/>
      <c r="H589" s="84"/>
      <c r="I589" s="114" t="str">
        <f>IF(Stock[[#This Row],[SỐ LƯỢNG MUA]]&gt;0,Stock[[#This Row],[GIÁ MUA]]*Stock[[#This Row],[SỐ LƯỢNG MUA]]*$D$11,"")</f>
        <v/>
      </c>
      <c r="J589" s="87"/>
      <c r="K589" s="88"/>
      <c r="L589" s="116" t="str">
        <f>IF(Stock[[#This Row],[SỐ LƯỢNG MUA]]&gt;0,Stock[[#This Row],[GIÁ MUA]]*(1+Stock[[#This Row],[% TĂNG KỲ VỌNG_1]]),"")</f>
        <v/>
      </c>
      <c r="M589" s="89"/>
      <c r="N589" s="116" t="str">
        <f>IF(Stock[[#This Row],[SỐ LƯỢNG MUA]]&gt;0,Stock[[#This Row],[GIÁ MUA]]*(1+Stock[[#This Row],[% TĂNG KỲ VỌNG_2]]),"")</f>
        <v/>
      </c>
      <c r="O589" s="89"/>
      <c r="P589" s="116" t="str">
        <f>IF(Stock[[#This Row],[SỐ LƯỢNG MUA]]&gt;0,Stock[[#This Row],[GIÁ MUA]]*(1+Stock[[#This Row],[% GIẢM ĐỂ CẮT LỖ]]),"")</f>
        <v/>
      </c>
      <c r="Q589" s="104"/>
      <c r="R589" s="117" t="str">
        <f>IF(Stock[[#This Row],[CỔ TỨC TIỀN MẶT]]&gt;0,Stock[[#This Row],[CỔ TỨC TIỀN MẶT]]/(Stock[[#This Row],[GIÁ MUA]]*Stock[[#This Row],[SỐ LƯỢNG MUA]]),"")</f>
        <v/>
      </c>
      <c r="S589" s="104"/>
      <c r="T589" s="77"/>
      <c r="U589" s="95"/>
      <c r="V589" s="96"/>
      <c r="W589" s="125" t="str">
        <f>IF(Stock[[#This Row],[SỐ LƯỢNG BÁN]]&gt;0,Stock[[#This Row],[GIÁ BÁN]]*Stock[[#This Row],[SỐ LƯỢNG BÁN]]*$D$11+Stock[[#This Row],[GIÁ BÁN]]*Stock[[#This Row],[SỐ LƯỢNG BÁN]]*$D$12,"")</f>
        <v/>
      </c>
      <c r="X589" s="126">
        <f>Stock[[#This Row],[SỐ LƯỢNG MUA]]+Stock[[#This Row],[CỔ TỨC BẰNG CỔ PHIẾU]]-Stock[[#This Row],[SỐ LƯỢNG BÁN]]</f>
        <v>0</v>
      </c>
      <c r="Y5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9" s="120">
        <f ca="1">IF(Stock[[#This Row],[NGÀY BÁN]]&gt;0,Stock[[#This Row],[NGÀY BÁN]]-Stock[[#This Row],[NGÀY MUA]]+1,IF(Stock[[#This Row],[NGÀY MUA]]=0,0,TODAY()-Stock[[#This Row],[NGÀY MUA]]+1))</f>
        <v>0</v>
      </c>
      <c r="AA589" s="121" t="str">
        <f>IFERROR(Stock[[#This Row],[CỔ TỨC TIỀN MẶT]]+Stock[[#This Row],[LÃI/(LỖ) TỪ BÁN CK
(auto-fill)]],"")</f>
        <v/>
      </c>
      <c r="AB5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9" s="90"/>
      <c r="AE589" s="146" t="str">
        <f>IF(Stock[[#This Row],[TRẠNG THÁI
(auto-fill)]]="NẮM GIỮ",Stock[[#This Row],[GIÁ THỊ TRƯỜNG]]-Stock[[#This Row],[GIÁ MUA]],"")</f>
        <v/>
      </c>
      <c r="AF589" s="151" t="str">
        <f>IFERROR(Stock[[#This Row],[TĂNG/
(GIẢM )]]/Stock[[#This Row],[GIÁ MUA]],"")</f>
        <v/>
      </c>
      <c r="AG589" s="128" t="str">
        <f>IF(Stock[[#This Row],[GIÁ THỊ TRƯỜNG]]&gt;0,Stock[[#This Row],[GIÁ THỊ TRƯỜNG]]*Stock[[#This Row],[SỐ LƯỢNG CÒN LẠI
(auto-fill)]],"")</f>
        <v/>
      </c>
    </row>
    <row r="590" spans="2:33">
      <c r="B590" s="111" t="str">
        <f>IF(AND(Stock[[#This Row],[SỐ LƯỢNG MUA]]&gt;0,Stock[[#This Row],[SỐ LƯỢNG CÒN LẠI
(auto-fill)]]=0),"BÁN",
IF(AND(Stock[[#This Row],[SỐ LƯỢNG MUA]]&gt;0,Stock[[#This Row],[SỐ LƯỢNG CÒN LẠI
(auto-fill)]]&gt;0),"NẮM GIỮ",""))</f>
        <v/>
      </c>
      <c r="C590" s="110">
        <f t="shared" si="8"/>
        <v>577</v>
      </c>
      <c r="D590" s="77"/>
      <c r="E590" s="78"/>
      <c r="F590" s="170"/>
      <c r="G590" s="83"/>
      <c r="H590" s="84"/>
      <c r="I590" s="114" t="str">
        <f>IF(Stock[[#This Row],[SỐ LƯỢNG MUA]]&gt;0,Stock[[#This Row],[GIÁ MUA]]*Stock[[#This Row],[SỐ LƯỢNG MUA]]*$D$11,"")</f>
        <v/>
      </c>
      <c r="J590" s="87"/>
      <c r="K590" s="88"/>
      <c r="L590" s="116" t="str">
        <f>IF(Stock[[#This Row],[SỐ LƯỢNG MUA]]&gt;0,Stock[[#This Row],[GIÁ MUA]]*(1+Stock[[#This Row],[% TĂNG KỲ VỌNG_1]]),"")</f>
        <v/>
      </c>
      <c r="M590" s="89"/>
      <c r="N590" s="116" t="str">
        <f>IF(Stock[[#This Row],[SỐ LƯỢNG MUA]]&gt;0,Stock[[#This Row],[GIÁ MUA]]*(1+Stock[[#This Row],[% TĂNG KỲ VỌNG_2]]),"")</f>
        <v/>
      </c>
      <c r="O590" s="89"/>
      <c r="P590" s="116" t="str">
        <f>IF(Stock[[#This Row],[SỐ LƯỢNG MUA]]&gt;0,Stock[[#This Row],[GIÁ MUA]]*(1+Stock[[#This Row],[% GIẢM ĐỂ CẮT LỖ]]),"")</f>
        <v/>
      </c>
      <c r="Q590" s="104"/>
      <c r="R590" s="117" t="str">
        <f>IF(Stock[[#This Row],[CỔ TỨC TIỀN MẶT]]&gt;0,Stock[[#This Row],[CỔ TỨC TIỀN MẶT]]/(Stock[[#This Row],[GIÁ MUA]]*Stock[[#This Row],[SỐ LƯỢNG MUA]]),"")</f>
        <v/>
      </c>
      <c r="S590" s="104"/>
      <c r="T590" s="77"/>
      <c r="U590" s="95"/>
      <c r="V590" s="96"/>
      <c r="W590" s="125" t="str">
        <f>IF(Stock[[#This Row],[SỐ LƯỢNG BÁN]]&gt;0,Stock[[#This Row],[GIÁ BÁN]]*Stock[[#This Row],[SỐ LƯỢNG BÁN]]*$D$11+Stock[[#This Row],[GIÁ BÁN]]*Stock[[#This Row],[SỐ LƯỢNG BÁN]]*$D$12,"")</f>
        <v/>
      </c>
      <c r="X590" s="126">
        <f>Stock[[#This Row],[SỐ LƯỢNG MUA]]+Stock[[#This Row],[CỔ TỨC BẰNG CỔ PHIẾU]]-Stock[[#This Row],[SỐ LƯỢNG BÁN]]</f>
        <v>0</v>
      </c>
      <c r="Y5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0" s="120">
        <f ca="1">IF(Stock[[#This Row],[NGÀY BÁN]]&gt;0,Stock[[#This Row],[NGÀY BÁN]]-Stock[[#This Row],[NGÀY MUA]]+1,IF(Stock[[#This Row],[NGÀY MUA]]=0,0,TODAY()-Stock[[#This Row],[NGÀY MUA]]+1))</f>
        <v>0</v>
      </c>
      <c r="AA590" s="121" t="str">
        <f>IFERROR(Stock[[#This Row],[CỔ TỨC TIỀN MẶT]]+Stock[[#This Row],[LÃI/(LỖ) TỪ BÁN CK
(auto-fill)]],"")</f>
        <v/>
      </c>
      <c r="AB5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0" s="90"/>
      <c r="AE590" s="146" t="str">
        <f>IF(Stock[[#This Row],[TRẠNG THÁI
(auto-fill)]]="NẮM GIỮ",Stock[[#This Row],[GIÁ THỊ TRƯỜNG]]-Stock[[#This Row],[GIÁ MUA]],"")</f>
        <v/>
      </c>
      <c r="AF590" s="151" t="str">
        <f>IFERROR(Stock[[#This Row],[TĂNG/
(GIẢM )]]/Stock[[#This Row],[GIÁ MUA]],"")</f>
        <v/>
      </c>
      <c r="AG590" s="128" t="str">
        <f>IF(Stock[[#This Row],[GIÁ THỊ TRƯỜNG]]&gt;0,Stock[[#This Row],[GIÁ THỊ TRƯỜNG]]*Stock[[#This Row],[SỐ LƯỢNG CÒN LẠI
(auto-fill)]],"")</f>
        <v/>
      </c>
    </row>
    <row r="591" spans="2:33">
      <c r="B591" s="111" t="str">
        <f>IF(AND(Stock[[#This Row],[SỐ LƯỢNG MUA]]&gt;0,Stock[[#This Row],[SỐ LƯỢNG CÒN LẠI
(auto-fill)]]=0),"BÁN",
IF(AND(Stock[[#This Row],[SỐ LƯỢNG MUA]]&gt;0,Stock[[#This Row],[SỐ LƯỢNG CÒN LẠI
(auto-fill)]]&gt;0),"NẮM GIỮ",""))</f>
        <v/>
      </c>
      <c r="C591" s="110">
        <f t="shared" si="8"/>
        <v>578</v>
      </c>
      <c r="D591" s="77"/>
      <c r="E591" s="78"/>
      <c r="F591" s="170"/>
      <c r="G591" s="83"/>
      <c r="H591" s="84"/>
      <c r="I591" s="114" t="str">
        <f>IF(Stock[[#This Row],[SỐ LƯỢNG MUA]]&gt;0,Stock[[#This Row],[GIÁ MUA]]*Stock[[#This Row],[SỐ LƯỢNG MUA]]*$D$11,"")</f>
        <v/>
      </c>
      <c r="J591" s="87"/>
      <c r="K591" s="88"/>
      <c r="L591" s="116" t="str">
        <f>IF(Stock[[#This Row],[SỐ LƯỢNG MUA]]&gt;0,Stock[[#This Row],[GIÁ MUA]]*(1+Stock[[#This Row],[% TĂNG KỲ VỌNG_1]]),"")</f>
        <v/>
      </c>
      <c r="M591" s="89"/>
      <c r="N591" s="116" t="str">
        <f>IF(Stock[[#This Row],[SỐ LƯỢNG MUA]]&gt;0,Stock[[#This Row],[GIÁ MUA]]*(1+Stock[[#This Row],[% TĂNG KỲ VỌNG_2]]),"")</f>
        <v/>
      </c>
      <c r="O591" s="89"/>
      <c r="P591" s="116" t="str">
        <f>IF(Stock[[#This Row],[SỐ LƯỢNG MUA]]&gt;0,Stock[[#This Row],[GIÁ MUA]]*(1+Stock[[#This Row],[% GIẢM ĐỂ CẮT LỖ]]),"")</f>
        <v/>
      </c>
      <c r="Q591" s="104"/>
      <c r="R591" s="117" t="str">
        <f>IF(Stock[[#This Row],[CỔ TỨC TIỀN MẶT]]&gt;0,Stock[[#This Row],[CỔ TỨC TIỀN MẶT]]/(Stock[[#This Row],[GIÁ MUA]]*Stock[[#This Row],[SỐ LƯỢNG MUA]]),"")</f>
        <v/>
      </c>
      <c r="S591" s="104"/>
      <c r="T591" s="77"/>
      <c r="U591" s="95"/>
      <c r="V591" s="96"/>
      <c r="W591" s="125" t="str">
        <f>IF(Stock[[#This Row],[SỐ LƯỢNG BÁN]]&gt;0,Stock[[#This Row],[GIÁ BÁN]]*Stock[[#This Row],[SỐ LƯỢNG BÁN]]*$D$11+Stock[[#This Row],[GIÁ BÁN]]*Stock[[#This Row],[SỐ LƯỢNG BÁN]]*$D$12,"")</f>
        <v/>
      </c>
      <c r="X591" s="126">
        <f>Stock[[#This Row],[SỐ LƯỢNG MUA]]+Stock[[#This Row],[CỔ TỨC BẰNG CỔ PHIẾU]]-Stock[[#This Row],[SỐ LƯỢNG BÁN]]</f>
        <v>0</v>
      </c>
      <c r="Y5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1" s="120">
        <f ca="1">IF(Stock[[#This Row],[NGÀY BÁN]]&gt;0,Stock[[#This Row],[NGÀY BÁN]]-Stock[[#This Row],[NGÀY MUA]]+1,IF(Stock[[#This Row],[NGÀY MUA]]=0,0,TODAY()-Stock[[#This Row],[NGÀY MUA]]+1))</f>
        <v>0</v>
      </c>
      <c r="AA591" s="121" t="str">
        <f>IFERROR(Stock[[#This Row],[CỔ TỨC TIỀN MẶT]]+Stock[[#This Row],[LÃI/(LỖ) TỪ BÁN CK
(auto-fill)]],"")</f>
        <v/>
      </c>
      <c r="AB5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1" s="90"/>
      <c r="AE591" s="146" t="str">
        <f>IF(Stock[[#This Row],[TRẠNG THÁI
(auto-fill)]]="NẮM GIỮ",Stock[[#This Row],[GIÁ THỊ TRƯỜNG]]-Stock[[#This Row],[GIÁ MUA]],"")</f>
        <v/>
      </c>
      <c r="AF591" s="151" t="str">
        <f>IFERROR(Stock[[#This Row],[TĂNG/
(GIẢM )]]/Stock[[#This Row],[GIÁ MUA]],"")</f>
        <v/>
      </c>
      <c r="AG591" s="128" t="str">
        <f>IF(Stock[[#This Row],[GIÁ THỊ TRƯỜNG]]&gt;0,Stock[[#This Row],[GIÁ THỊ TRƯỜNG]]*Stock[[#This Row],[SỐ LƯỢNG CÒN LẠI
(auto-fill)]],"")</f>
        <v/>
      </c>
    </row>
    <row r="592" spans="2:33">
      <c r="B592" s="111" t="str">
        <f>IF(AND(Stock[[#This Row],[SỐ LƯỢNG MUA]]&gt;0,Stock[[#This Row],[SỐ LƯỢNG CÒN LẠI
(auto-fill)]]=0),"BÁN",
IF(AND(Stock[[#This Row],[SỐ LƯỢNG MUA]]&gt;0,Stock[[#This Row],[SỐ LƯỢNG CÒN LẠI
(auto-fill)]]&gt;0),"NẮM GIỮ",""))</f>
        <v/>
      </c>
      <c r="C592" s="110">
        <f t="shared" ref="C592:C655" si="9">C591+1</f>
        <v>579</v>
      </c>
      <c r="D592" s="77"/>
      <c r="E592" s="78"/>
      <c r="F592" s="170"/>
      <c r="G592" s="83"/>
      <c r="H592" s="84"/>
      <c r="I592" s="114" t="str">
        <f>IF(Stock[[#This Row],[SỐ LƯỢNG MUA]]&gt;0,Stock[[#This Row],[GIÁ MUA]]*Stock[[#This Row],[SỐ LƯỢNG MUA]]*$D$11,"")</f>
        <v/>
      </c>
      <c r="J592" s="87"/>
      <c r="K592" s="88"/>
      <c r="L592" s="116" t="str">
        <f>IF(Stock[[#This Row],[SỐ LƯỢNG MUA]]&gt;0,Stock[[#This Row],[GIÁ MUA]]*(1+Stock[[#This Row],[% TĂNG KỲ VỌNG_1]]),"")</f>
        <v/>
      </c>
      <c r="M592" s="89"/>
      <c r="N592" s="116" t="str">
        <f>IF(Stock[[#This Row],[SỐ LƯỢNG MUA]]&gt;0,Stock[[#This Row],[GIÁ MUA]]*(1+Stock[[#This Row],[% TĂNG KỲ VỌNG_2]]),"")</f>
        <v/>
      </c>
      <c r="O592" s="89"/>
      <c r="P592" s="116" t="str">
        <f>IF(Stock[[#This Row],[SỐ LƯỢNG MUA]]&gt;0,Stock[[#This Row],[GIÁ MUA]]*(1+Stock[[#This Row],[% GIẢM ĐỂ CẮT LỖ]]),"")</f>
        <v/>
      </c>
      <c r="Q592" s="104"/>
      <c r="R592" s="117" t="str">
        <f>IF(Stock[[#This Row],[CỔ TỨC TIỀN MẶT]]&gt;0,Stock[[#This Row],[CỔ TỨC TIỀN MẶT]]/(Stock[[#This Row],[GIÁ MUA]]*Stock[[#This Row],[SỐ LƯỢNG MUA]]),"")</f>
        <v/>
      </c>
      <c r="S592" s="104"/>
      <c r="T592" s="77"/>
      <c r="U592" s="95"/>
      <c r="V592" s="96"/>
      <c r="W592" s="125" t="str">
        <f>IF(Stock[[#This Row],[SỐ LƯỢNG BÁN]]&gt;0,Stock[[#This Row],[GIÁ BÁN]]*Stock[[#This Row],[SỐ LƯỢNG BÁN]]*$D$11+Stock[[#This Row],[GIÁ BÁN]]*Stock[[#This Row],[SỐ LƯỢNG BÁN]]*$D$12,"")</f>
        <v/>
      </c>
      <c r="X592" s="126">
        <f>Stock[[#This Row],[SỐ LƯỢNG MUA]]+Stock[[#This Row],[CỔ TỨC BẰNG CỔ PHIẾU]]-Stock[[#This Row],[SỐ LƯỢNG BÁN]]</f>
        <v>0</v>
      </c>
      <c r="Y5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2" s="120">
        <f ca="1">IF(Stock[[#This Row],[NGÀY BÁN]]&gt;0,Stock[[#This Row],[NGÀY BÁN]]-Stock[[#This Row],[NGÀY MUA]]+1,IF(Stock[[#This Row],[NGÀY MUA]]=0,0,TODAY()-Stock[[#This Row],[NGÀY MUA]]+1))</f>
        <v>0</v>
      </c>
      <c r="AA592" s="121" t="str">
        <f>IFERROR(Stock[[#This Row],[CỔ TỨC TIỀN MẶT]]+Stock[[#This Row],[LÃI/(LỖ) TỪ BÁN CK
(auto-fill)]],"")</f>
        <v/>
      </c>
      <c r="AB5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2" s="90"/>
      <c r="AE592" s="146" t="str">
        <f>IF(Stock[[#This Row],[TRẠNG THÁI
(auto-fill)]]="NẮM GIỮ",Stock[[#This Row],[GIÁ THỊ TRƯỜNG]]-Stock[[#This Row],[GIÁ MUA]],"")</f>
        <v/>
      </c>
      <c r="AF592" s="151" t="str">
        <f>IFERROR(Stock[[#This Row],[TĂNG/
(GIẢM )]]/Stock[[#This Row],[GIÁ MUA]],"")</f>
        <v/>
      </c>
      <c r="AG592" s="128" t="str">
        <f>IF(Stock[[#This Row],[GIÁ THỊ TRƯỜNG]]&gt;0,Stock[[#This Row],[GIÁ THỊ TRƯỜNG]]*Stock[[#This Row],[SỐ LƯỢNG CÒN LẠI
(auto-fill)]],"")</f>
        <v/>
      </c>
    </row>
    <row r="593" spans="2:33">
      <c r="B593" s="111" t="str">
        <f>IF(AND(Stock[[#This Row],[SỐ LƯỢNG MUA]]&gt;0,Stock[[#This Row],[SỐ LƯỢNG CÒN LẠI
(auto-fill)]]=0),"BÁN",
IF(AND(Stock[[#This Row],[SỐ LƯỢNG MUA]]&gt;0,Stock[[#This Row],[SỐ LƯỢNG CÒN LẠI
(auto-fill)]]&gt;0),"NẮM GIỮ",""))</f>
        <v/>
      </c>
      <c r="C593" s="110">
        <f t="shared" si="9"/>
        <v>580</v>
      </c>
      <c r="D593" s="77"/>
      <c r="E593" s="78"/>
      <c r="F593" s="170"/>
      <c r="G593" s="83"/>
      <c r="H593" s="84"/>
      <c r="I593" s="114" t="str">
        <f>IF(Stock[[#This Row],[SỐ LƯỢNG MUA]]&gt;0,Stock[[#This Row],[GIÁ MUA]]*Stock[[#This Row],[SỐ LƯỢNG MUA]]*$D$11,"")</f>
        <v/>
      </c>
      <c r="J593" s="87"/>
      <c r="K593" s="88"/>
      <c r="L593" s="116" t="str">
        <f>IF(Stock[[#This Row],[SỐ LƯỢNG MUA]]&gt;0,Stock[[#This Row],[GIÁ MUA]]*(1+Stock[[#This Row],[% TĂNG KỲ VỌNG_1]]),"")</f>
        <v/>
      </c>
      <c r="M593" s="89"/>
      <c r="N593" s="116" t="str">
        <f>IF(Stock[[#This Row],[SỐ LƯỢNG MUA]]&gt;0,Stock[[#This Row],[GIÁ MUA]]*(1+Stock[[#This Row],[% TĂNG KỲ VỌNG_2]]),"")</f>
        <v/>
      </c>
      <c r="O593" s="89"/>
      <c r="P593" s="116" t="str">
        <f>IF(Stock[[#This Row],[SỐ LƯỢNG MUA]]&gt;0,Stock[[#This Row],[GIÁ MUA]]*(1+Stock[[#This Row],[% GIẢM ĐỂ CẮT LỖ]]),"")</f>
        <v/>
      </c>
      <c r="Q593" s="104"/>
      <c r="R593" s="117" t="str">
        <f>IF(Stock[[#This Row],[CỔ TỨC TIỀN MẶT]]&gt;0,Stock[[#This Row],[CỔ TỨC TIỀN MẶT]]/(Stock[[#This Row],[GIÁ MUA]]*Stock[[#This Row],[SỐ LƯỢNG MUA]]),"")</f>
        <v/>
      </c>
      <c r="S593" s="104"/>
      <c r="T593" s="77"/>
      <c r="U593" s="95"/>
      <c r="V593" s="96"/>
      <c r="W593" s="125" t="str">
        <f>IF(Stock[[#This Row],[SỐ LƯỢNG BÁN]]&gt;0,Stock[[#This Row],[GIÁ BÁN]]*Stock[[#This Row],[SỐ LƯỢNG BÁN]]*$D$11+Stock[[#This Row],[GIÁ BÁN]]*Stock[[#This Row],[SỐ LƯỢNG BÁN]]*$D$12,"")</f>
        <v/>
      </c>
      <c r="X593" s="126">
        <f>Stock[[#This Row],[SỐ LƯỢNG MUA]]+Stock[[#This Row],[CỔ TỨC BẰNG CỔ PHIẾU]]-Stock[[#This Row],[SỐ LƯỢNG BÁN]]</f>
        <v>0</v>
      </c>
      <c r="Y5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3" s="120">
        <f ca="1">IF(Stock[[#This Row],[NGÀY BÁN]]&gt;0,Stock[[#This Row],[NGÀY BÁN]]-Stock[[#This Row],[NGÀY MUA]]+1,IF(Stock[[#This Row],[NGÀY MUA]]=0,0,TODAY()-Stock[[#This Row],[NGÀY MUA]]+1))</f>
        <v>0</v>
      </c>
      <c r="AA593" s="121" t="str">
        <f>IFERROR(Stock[[#This Row],[CỔ TỨC TIỀN MẶT]]+Stock[[#This Row],[LÃI/(LỖ) TỪ BÁN CK
(auto-fill)]],"")</f>
        <v/>
      </c>
      <c r="AB5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3" s="90"/>
      <c r="AE593" s="146" t="str">
        <f>IF(Stock[[#This Row],[TRẠNG THÁI
(auto-fill)]]="NẮM GIỮ",Stock[[#This Row],[GIÁ THỊ TRƯỜNG]]-Stock[[#This Row],[GIÁ MUA]],"")</f>
        <v/>
      </c>
      <c r="AF593" s="151" t="str">
        <f>IFERROR(Stock[[#This Row],[TĂNG/
(GIẢM )]]/Stock[[#This Row],[GIÁ MUA]],"")</f>
        <v/>
      </c>
      <c r="AG593" s="128" t="str">
        <f>IF(Stock[[#This Row],[GIÁ THỊ TRƯỜNG]]&gt;0,Stock[[#This Row],[GIÁ THỊ TRƯỜNG]]*Stock[[#This Row],[SỐ LƯỢNG CÒN LẠI
(auto-fill)]],"")</f>
        <v/>
      </c>
    </row>
    <row r="594" spans="2:33">
      <c r="B594" s="111" t="str">
        <f>IF(AND(Stock[[#This Row],[SỐ LƯỢNG MUA]]&gt;0,Stock[[#This Row],[SỐ LƯỢNG CÒN LẠI
(auto-fill)]]=0),"BÁN",
IF(AND(Stock[[#This Row],[SỐ LƯỢNG MUA]]&gt;0,Stock[[#This Row],[SỐ LƯỢNG CÒN LẠI
(auto-fill)]]&gt;0),"NẮM GIỮ",""))</f>
        <v/>
      </c>
      <c r="C594" s="110">
        <f t="shared" si="9"/>
        <v>581</v>
      </c>
      <c r="D594" s="77"/>
      <c r="E594" s="78"/>
      <c r="F594" s="170"/>
      <c r="G594" s="83"/>
      <c r="H594" s="84"/>
      <c r="I594" s="114" t="str">
        <f>IF(Stock[[#This Row],[SỐ LƯỢNG MUA]]&gt;0,Stock[[#This Row],[GIÁ MUA]]*Stock[[#This Row],[SỐ LƯỢNG MUA]]*$D$11,"")</f>
        <v/>
      </c>
      <c r="J594" s="87"/>
      <c r="K594" s="88"/>
      <c r="L594" s="116" t="str">
        <f>IF(Stock[[#This Row],[SỐ LƯỢNG MUA]]&gt;0,Stock[[#This Row],[GIÁ MUA]]*(1+Stock[[#This Row],[% TĂNG KỲ VỌNG_1]]),"")</f>
        <v/>
      </c>
      <c r="M594" s="89"/>
      <c r="N594" s="116" t="str">
        <f>IF(Stock[[#This Row],[SỐ LƯỢNG MUA]]&gt;0,Stock[[#This Row],[GIÁ MUA]]*(1+Stock[[#This Row],[% TĂNG KỲ VỌNG_2]]),"")</f>
        <v/>
      </c>
      <c r="O594" s="89"/>
      <c r="P594" s="116" t="str">
        <f>IF(Stock[[#This Row],[SỐ LƯỢNG MUA]]&gt;0,Stock[[#This Row],[GIÁ MUA]]*(1+Stock[[#This Row],[% GIẢM ĐỂ CẮT LỖ]]),"")</f>
        <v/>
      </c>
      <c r="Q594" s="104"/>
      <c r="R594" s="117" t="str">
        <f>IF(Stock[[#This Row],[CỔ TỨC TIỀN MẶT]]&gt;0,Stock[[#This Row],[CỔ TỨC TIỀN MẶT]]/(Stock[[#This Row],[GIÁ MUA]]*Stock[[#This Row],[SỐ LƯỢNG MUA]]),"")</f>
        <v/>
      </c>
      <c r="S594" s="104"/>
      <c r="T594" s="77"/>
      <c r="U594" s="95"/>
      <c r="V594" s="96"/>
      <c r="W594" s="125" t="str">
        <f>IF(Stock[[#This Row],[SỐ LƯỢNG BÁN]]&gt;0,Stock[[#This Row],[GIÁ BÁN]]*Stock[[#This Row],[SỐ LƯỢNG BÁN]]*$D$11+Stock[[#This Row],[GIÁ BÁN]]*Stock[[#This Row],[SỐ LƯỢNG BÁN]]*$D$12,"")</f>
        <v/>
      </c>
      <c r="X594" s="126">
        <f>Stock[[#This Row],[SỐ LƯỢNG MUA]]+Stock[[#This Row],[CỔ TỨC BẰNG CỔ PHIẾU]]-Stock[[#This Row],[SỐ LƯỢNG BÁN]]</f>
        <v>0</v>
      </c>
      <c r="Y5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4" s="120">
        <f ca="1">IF(Stock[[#This Row],[NGÀY BÁN]]&gt;0,Stock[[#This Row],[NGÀY BÁN]]-Stock[[#This Row],[NGÀY MUA]]+1,IF(Stock[[#This Row],[NGÀY MUA]]=0,0,TODAY()-Stock[[#This Row],[NGÀY MUA]]+1))</f>
        <v>0</v>
      </c>
      <c r="AA594" s="121" t="str">
        <f>IFERROR(Stock[[#This Row],[CỔ TỨC TIỀN MẶT]]+Stock[[#This Row],[LÃI/(LỖ) TỪ BÁN CK
(auto-fill)]],"")</f>
        <v/>
      </c>
      <c r="AB5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4" s="90"/>
      <c r="AE594" s="146" t="str">
        <f>IF(Stock[[#This Row],[TRẠNG THÁI
(auto-fill)]]="NẮM GIỮ",Stock[[#This Row],[GIÁ THỊ TRƯỜNG]]-Stock[[#This Row],[GIÁ MUA]],"")</f>
        <v/>
      </c>
      <c r="AF594" s="151" t="str">
        <f>IFERROR(Stock[[#This Row],[TĂNG/
(GIẢM )]]/Stock[[#This Row],[GIÁ MUA]],"")</f>
        <v/>
      </c>
      <c r="AG594" s="128" t="str">
        <f>IF(Stock[[#This Row],[GIÁ THỊ TRƯỜNG]]&gt;0,Stock[[#This Row],[GIÁ THỊ TRƯỜNG]]*Stock[[#This Row],[SỐ LƯỢNG CÒN LẠI
(auto-fill)]],"")</f>
        <v/>
      </c>
    </row>
    <row r="595" spans="2:33">
      <c r="B595" s="111" t="str">
        <f>IF(AND(Stock[[#This Row],[SỐ LƯỢNG MUA]]&gt;0,Stock[[#This Row],[SỐ LƯỢNG CÒN LẠI
(auto-fill)]]=0),"BÁN",
IF(AND(Stock[[#This Row],[SỐ LƯỢNG MUA]]&gt;0,Stock[[#This Row],[SỐ LƯỢNG CÒN LẠI
(auto-fill)]]&gt;0),"NẮM GIỮ",""))</f>
        <v/>
      </c>
      <c r="C595" s="110">
        <f t="shared" si="9"/>
        <v>582</v>
      </c>
      <c r="D595" s="77"/>
      <c r="E595" s="78"/>
      <c r="F595" s="170"/>
      <c r="G595" s="83"/>
      <c r="H595" s="84"/>
      <c r="I595" s="114" t="str">
        <f>IF(Stock[[#This Row],[SỐ LƯỢNG MUA]]&gt;0,Stock[[#This Row],[GIÁ MUA]]*Stock[[#This Row],[SỐ LƯỢNG MUA]]*$D$11,"")</f>
        <v/>
      </c>
      <c r="J595" s="87"/>
      <c r="K595" s="88"/>
      <c r="L595" s="116" t="str">
        <f>IF(Stock[[#This Row],[SỐ LƯỢNG MUA]]&gt;0,Stock[[#This Row],[GIÁ MUA]]*(1+Stock[[#This Row],[% TĂNG KỲ VỌNG_1]]),"")</f>
        <v/>
      </c>
      <c r="M595" s="89"/>
      <c r="N595" s="116" t="str">
        <f>IF(Stock[[#This Row],[SỐ LƯỢNG MUA]]&gt;0,Stock[[#This Row],[GIÁ MUA]]*(1+Stock[[#This Row],[% TĂNG KỲ VỌNG_2]]),"")</f>
        <v/>
      </c>
      <c r="O595" s="89"/>
      <c r="P595" s="116" t="str">
        <f>IF(Stock[[#This Row],[SỐ LƯỢNG MUA]]&gt;0,Stock[[#This Row],[GIÁ MUA]]*(1+Stock[[#This Row],[% GIẢM ĐỂ CẮT LỖ]]),"")</f>
        <v/>
      </c>
      <c r="Q595" s="104"/>
      <c r="R595" s="117" t="str">
        <f>IF(Stock[[#This Row],[CỔ TỨC TIỀN MẶT]]&gt;0,Stock[[#This Row],[CỔ TỨC TIỀN MẶT]]/(Stock[[#This Row],[GIÁ MUA]]*Stock[[#This Row],[SỐ LƯỢNG MUA]]),"")</f>
        <v/>
      </c>
      <c r="S595" s="104"/>
      <c r="T595" s="77"/>
      <c r="U595" s="95"/>
      <c r="V595" s="96"/>
      <c r="W595" s="125" t="str">
        <f>IF(Stock[[#This Row],[SỐ LƯỢNG BÁN]]&gt;0,Stock[[#This Row],[GIÁ BÁN]]*Stock[[#This Row],[SỐ LƯỢNG BÁN]]*$D$11+Stock[[#This Row],[GIÁ BÁN]]*Stock[[#This Row],[SỐ LƯỢNG BÁN]]*$D$12,"")</f>
        <v/>
      </c>
      <c r="X595" s="126">
        <f>Stock[[#This Row],[SỐ LƯỢNG MUA]]+Stock[[#This Row],[CỔ TỨC BẰNG CỔ PHIẾU]]-Stock[[#This Row],[SỐ LƯỢNG BÁN]]</f>
        <v>0</v>
      </c>
      <c r="Y5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5" s="120">
        <f ca="1">IF(Stock[[#This Row],[NGÀY BÁN]]&gt;0,Stock[[#This Row],[NGÀY BÁN]]-Stock[[#This Row],[NGÀY MUA]]+1,IF(Stock[[#This Row],[NGÀY MUA]]=0,0,TODAY()-Stock[[#This Row],[NGÀY MUA]]+1))</f>
        <v>0</v>
      </c>
      <c r="AA595" s="121" t="str">
        <f>IFERROR(Stock[[#This Row],[CỔ TỨC TIỀN MẶT]]+Stock[[#This Row],[LÃI/(LỖ) TỪ BÁN CK
(auto-fill)]],"")</f>
        <v/>
      </c>
      <c r="AB5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5" s="90"/>
      <c r="AE595" s="146" t="str">
        <f>IF(Stock[[#This Row],[TRẠNG THÁI
(auto-fill)]]="NẮM GIỮ",Stock[[#This Row],[GIÁ THỊ TRƯỜNG]]-Stock[[#This Row],[GIÁ MUA]],"")</f>
        <v/>
      </c>
      <c r="AF595" s="151" t="str">
        <f>IFERROR(Stock[[#This Row],[TĂNG/
(GIẢM )]]/Stock[[#This Row],[GIÁ MUA]],"")</f>
        <v/>
      </c>
      <c r="AG595" s="128" t="str">
        <f>IF(Stock[[#This Row],[GIÁ THỊ TRƯỜNG]]&gt;0,Stock[[#This Row],[GIÁ THỊ TRƯỜNG]]*Stock[[#This Row],[SỐ LƯỢNG CÒN LẠI
(auto-fill)]],"")</f>
        <v/>
      </c>
    </row>
    <row r="596" spans="2:33">
      <c r="B596" s="111" t="str">
        <f>IF(AND(Stock[[#This Row],[SỐ LƯỢNG MUA]]&gt;0,Stock[[#This Row],[SỐ LƯỢNG CÒN LẠI
(auto-fill)]]=0),"BÁN",
IF(AND(Stock[[#This Row],[SỐ LƯỢNG MUA]]&gt;0,Stock[[#This Row],[SỐ LƯỢNG CÒN LẠI
(auto-fill)]]&gt;0),"NẮM GIỮ",""))</f>
        <v/>
      </c>
      <c r="C596" s="110">
        <f t="shared" si="9"/>
        <v>583</v>
      </c>
      <c r="D596" s="77"/>
      <c r="E596" s="78"/>
      <c r="F596" s="170"/>
      <c r="G596" s="83"/>
      <c r="H596" s="84"/>
      <c r="I596" s="114" t="str">
        <f>IF(Stock[[#This Row],[SỐ LƯỢNG MUA]]&gt;0,Stock[[#This Row],[GIÁ MUA]]*Stock[[#This Row],[SỐ LƯỢNG MUA]]*$D$11,"")</f>
        <v/>
      </c>
      <c r="J596" s="87"/>
      <c r="K596" s="88"/>
      <c r="L596" s="116" t="str">
        <f>IF(Stock[[#This Row],[SỐ LƯỢNG MUA]]&gt;0,Stock[[#This Row],[GIÁ MUA]]*(1+Stock[[#This Row],[% TĂNG KỲ VỌNG_1]]),"")</f>
        <v/>
      </c>
      <c r="M596" s="89"/>
      <c r="N596" s="116" t="str">
        <f>IF(Stock[[#This Row],[SỐ LƯỢNG MUA]]&gt;0,Stock[[#This Row],[GIÁ MUA]]*(1+Stock[[#This Row],[% TĂNG KỲ VỌNG_2]]),"")</f>
        <v/>
      </c>
      <c r="O596" s="89"/>
      <c r="P596" s="116" t="str">
        <f>IF(Stock[[#This Row],[SỐ LƯỢNG MUA]]&gt;0,Stock[[#This Row],[GIÁ MUA]]*(1+Stock[[#This Row],[% GIẢM ĐỂ CẮT LỖ]]),"")</f>
        <v/>
      </c>
      <c r="Q596" s="104"/>
      <c r="R596" s="117" t="str">
        <f>IF(Stock[[#This Row],[CỔ TỨC TIỀN MẶT]]&gt;0,Stock[[#This Row],[CỔ TỨC TIỀN MẶT]]/(Stock[[#This Row],[GIÁ MUA]]*Stock[[#This Row],[SỐ LƯỢNG MUA]]),"")</f>
        <v/>
      </c>
      <c r="S596" s="104"/>
      <c r="T596" s="77"/>
      <c r="U596" s="95"/>
      <c r="V596" s="96"/>
      <c r="W596" s="125" t="str">
        <f>IF(Stock[[#This Row],[SỐ LƯỢNG BÁN]]&gt;0,Stock[[#This Row],[GIÁ BÁN]]*Stock[[#This Row],[SỐ LƯỢNG BÁN]]*$D$11+Stock[[#This Row],[GIÁ BÁN]]*Stock[[#This Row],[SỐ LƯỢNG BÁN]]*$D$12,"")</f>
        <v/>
      </c>
      <c r="X596" s="126">
        <f>Stock[[#This Row],[SỐ LƯỢNG MUA]]+Stock[[#This Row],[CỔ TỨC BẰNG CỔ PHIẾU]]-Stock[[#This Row],[SỐ LƯỢNG BÁN]]</f>
        <v>0</v>
      </c>
      <c r="Y5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6" s="120">
        <f ca="1">IF(Stock[[#This Row],[NGÀY BÁN]]&gt;0,Stock[[#This Row],[NGÀY BÁN]]-Stock[[#This Row],[NGÀY MUA]]+1,IF(Stock[[#This Row],[NGÀY MUA]]=0,0,TODAY()-Stock[[#This Row],[NGÀY MUA]]+1))</f>
        <v>0</v>
      </c>
      <c r="AA596" s="121" t="str">
        <f>IFERROR(Stock[[#This Row],[CỔ TỨC TIỀN MẶT]]+Stock[[#This Row],[LÃI/(LỖ) TỪ BÁN CK
(auto-fill)]],"")</f>
        <v/>
      </c>
      <c r="AB5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6" s="90"/>
      <c r="AE596" s="146" t="str">
        <f>IF(Stock[[#This Row],[TRẠNG THÁI
(auto-fill)]]="NẮM GIỮ",Stock[[#This Row],[GIÁ THỊ TRƯỜNG]]-Stock[[#This Row],[GIÁ MUA]],"")</f>
        <v/>
      </c>
      <c r="AF596" s="151" t="str">
        <f>IFERROR(Stock[[#This Row],[TĂNG/
(GIẢM )]]/Stock[[#This Row],[GIÁ MUA]],"")</f>
        <v/>
      </c>
      <c r="AG596" s="128" t="str">
        <f>IF(Stock[[#This Row],[GIÁ THỊ TRƯỜNG]]&gt;0,Stock[[#This Row],[GIÁ THỊ TRƯỜNG]]*Stock[[#This Row],[SỐ LƯỢNG CÒN LẠI
(auto-fill)]],"")</f>
        <v/>
      </c>
    </row>
    <row r="597" spans="2:33">
      <c r="B597" s="111" t="str">
        <f>IF(AND(Stock[[#This Row],[SỐ LƯỢNG MUA]]&gt;0,Stock[[#This Row],[SỐ LƯỢNG CÒN LẠI
(auto-fill)]]=0),"BÁN",
IF(AND(Stock[[#This Row],[SỐ LƯỢNG MUA]]&gt;0,Stock[[#This Row],[SỐ LƯỢNG CÒN LẠI
(auto-fill)]]&gt;0),"NẮM GIỮ",""))</f>
        <v/>
      </c>
      <c r="C597" s="110">
        <f t="shared" si="9"/>
        <v>584</v>
      </c>
      <c r="D597" s="77"/>
      <c r="E597" s="78"/>
      <c r="F597" s="170"/>
      <c r="G597" s="83"/>
      <c r="H597" s="84"/>
      <c r="I597" s="114" t="str">
        <f>IF(Stock[[#This Row],[SỐ LƯỢNG MUA]]&gt;0,Stock[[#This Row],[GIÁ MUA]]*Stock[[#This Row],[SỐ LƯỢNG MUA]]*$D$11,"")</f>
        <v/>
      </c>
      <c r="J597" s="87"/>
      <c r="K597" s="88"/>
      <c r="L597" s="116" t="str">
        <f>IF(Stock[[#This Row],[SỐ LƯỢNG MUA]]&gt;0,Stock[[#This Row],[GIÁ MUA]]*(1+Stock[[#This Row],[% TĂNG KỲ VỌNG_1]]),"")</f>
        <v/>
      </c>
      <c r="M597" s="89"/>
      <c r="N597" s="116" t="str">
        <f>IF(Stock[[#This Row],[SỐ LƯỢNG MUA]]&gt;0,Stock[[#This Row],[GIÁ MUA]]*(1+Stock[[#This Row],[% TĂNG KỲ VỌNG_2]]),"")</f>
        <v/>
      </c>
      <c r="O597" s="89"/>
      <c r="P597" s="116" t="str">
        <f>IF(Stock[[#This Row],[SỐ LƯỢNG MUA]]&gt;0,Stock[[#This Row],[GIÁ MUA]]*(1+Stock[[#This Row],[% GIẢM ĐỂ CẮT LỖ]]),"")</f>
        <v/>
      </c>
      <c r="Q597" s="104"/>
      <c r="R597" s="117" t="str">
        <f>IF(Stock[[#This Row],[CỔ TỨC TIỀN MẶT]]&gt;0,Stock[[#This Row],[CỔ TỨC TIỀN MẶT]]/(Stock[[#This Row],[GIÁ MUA]]*Stock[[#This Row],[SỐ LƯỢNG MUA]]),"")</f>
        <v/>
      </c>
      <c r="S597" s="104"/>
      <c r="T597" s="77"/>
      <c r="U597" s="95"/>
      <c r="V597" s="96"/>
      <c r="W597" s="125" t="str">
        <f>IF(Stock[[#This Row],[SỐ LƯỢNG BÁN]]&gt;0,Stock[[#This Row],[GIÁ BÁN]]*Stock[[#This Row],[SỐ LƯỢNG BÁN]]*$D$11+Stock[[#This Row],[GIÁ BÁN]]*Stock[[#This Row],[SỐ LƯỢNG BÁN]]*$D$12,"")</f>
        <v/>
      </c>
      <c r="X597" s="126">
        <f>Stock[[#This Row],[SỐ LƯỢNG MUA]]+Stock[[#This Row],[CỔ TỨC BẰNG CỔ PHIẾU]]-Stock[[#This Row],[SỐ LƯỢNG BÁN]]</f>
        <v>0</v>
      </c>
      <c r="Y5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7" s="120">
        <f ca="1">IF(Stock[[#This Row],[NGÀY BÁN]]&gt;0,Stock[[#This Row],[NGÀY BÁN]]-Stock[[#This Row],[NGÀY MUA]]+1,IF(Stock[[#This Row],[NGÀY MUA]]=0,0,TODAY()-Stock[[#This Row],[NGÀY MUA]]+1))</f>
        <v>0</v>
      </c>
      <c r="AA597" s="121" t="str">
        <f>IFERROR(Stock[[#This Row],[CỔ TỨC TIỀN MẶT]]+Stock[[#This Row],[LÃI/(LỖ) TỪ BÁN CK
(auto-fill)]],"")</f>
        <v/>
      </c>
      <c r="AB5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7" s="90"/>
      <c r="AE597" s="146" t="str">
        <f>IF(Stock[[#This Row],[TRẠNG THÁI
(auto-fill)]]="NẮM GIỮ",Stock[[#This Row],[GIÁ THỊ TRƯỜNG]]-Stock[[#This Row],[GIÁ MUA]],"")</f>
        <v/>
      </c>
      <c r="AF597" s="151" t="str">
        <f>IFERROR(Stock[[#This Row],[TĂNG/
(GIẢM )]]/Stock[[#This Row],[GIÁ MUA]],"")</f>
        <v/>
      </c>
      <c r="AG597" s="128" t="str">
        <f>IF(Stock[[#This Row],[GIÁ THỊ TRƯỜNG]]&gt;0,Stock[[#This Row],[GIÁ THỊ TRƯỜNG]]*Stock[[#This Row],[SỐ LƯỢNG CÒN LẠI
(auto-fill)]],"")</f>
        <v/>
      </c>
    </row>
    <row r="598" spans="2:33">
      <c r="B598" s="111" t="str">
        <f>IF(AND(Stock[[#This Row],[SỐ LƯỢNG MUA]]&gt;0,Stock[[#This Row],[SỐ LƯỢNG CÒN LẠI
(auto-fill)]]=0),"BÁN",
IF(AND(Stock[[#This Row],[SỐ LƯỢNG MUA]]&gt;0,Stock[[#This Row],[SỐ LƯỢNG CÒN LẠI
(auto-fill)]]&gt;0),"NẮM GIỮ",""))</f>
        <v/>
      </c>
      <c r="C598" s="110">
        <f t="shared" si="9"/>
        <v>585</v>
      </c>
      <c r="D598" s="77"/>
      <c r="E598" s="78"/>
      <c r="F598" s="170"/>
      <c r="G598" s="83"/>
      <c r="H598" s="84"/>
      <c r="I598" s="114" t="str">
        <f>IF(Stock[[#This Row],[SỐ LƯỢNG MUA]]&gt;0,Stock[[#This Row],[GIÁ MUA]]*Stock[[#This Row],[SỐ LƯỢNG MUA]]*$D$11,"")</f>
        <v/>
      </c>
      <c r="J598" s="87"/>
      <c r="K598" s="88"/>
      <c r="L598" s="116" t="str">
        <f>IF(Stock[[#This Row],[SỐ LƯỢNG MUA]]&gt;0,Stock[[#This Row],[GIÁ MUA]]*(1+Stock[[#This Row],[% TĂNG KỲ VỌNG_1]]),"")</f>
        <v/>
      </c>
      <c r="M598" s="89"/>
      <c r="N598" s="116" t="str">
        <f>IF(Stock[[#This Row],[SỐ LƯỢNG MUA]]&gt;0,Stock[[#This Row],[GIÁ MUA]]*(1+Stock[[#This Row],[% TĂNG KỲ VỌNG_2]]),"")</f>
        <v/>
      </c>
      <c r="O598" s="89"/>
      <c r="P598" s="116" t="str">
        <f>IF(Stock[[#This Row],[SỐ LƯỢNG MUA]]&gt;0,Stock[[#This Row],[GIÁ MUA]]*(1+Stock[[#This Row],[% GIẢM ĐỂ CẮT LỖ]]),"")</f>
        <v/>
      </c>
      <c r="Q598" s="104"/>
      <c r="R598" s="117" t="str">
        <f>IF(Stock[[#This Row],[CỔ TỨC TIỀN MẶT]]&gt;0,Stock[[#This Row],[CỔ TỨC TIỀN MẶT]]/(Stock[[#This Row],[GIÁ MUA]]*Stock[[#This Row],[SỐ LƯỢNG MUA]]),"")</f>
        <v/>
      </c>
      <c r="S598" s="104"/>
      <c r="T598" s="77"/>
      <c r="U598" s="95"/>
      <c r="V598" s="96"/>
      <c r="W598" s="125" t="str">
        <f>IF(Stock[[#This Row],[SỐ LƯỢNG BÁN]]&gt;0,Stock[[#This Row],[GIÁ BÁN]]*Stock[[#This Row],[SỐ LƯỢNG BÁN]]*$D$11+Stock[[#This Row],[GIÁ BÁN]]*Stock[[#This Row],[SỐ LƯỢNG BÁN]]*$D$12,"")</f>
        <v/>
      </c>
      <c r="X598" s="126">
        <f>Stock[[#This Row],[SỐ LƯỢNG MUA]]+Stock[[#This Row],[CỔ TỨC BẰNG CỔ PHIẾU]]-Stock[[#This Row],[SỐ LƯỢNG BÁN]]</f>
        <v>0</v>
      </c>
      <c r="Y5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8" s="120">
        <f ca="1">IF(Stock[[#This Row],[NGÀY BÁN]]&gt;0,Stock[[#This Row],[NGÀY BÁN]]-Stock[[#This Row],[NGÀY MUA]]+1,IF(Stock[[#This Row],[NGÀY MUA]]=0,0,TODAY()-Stock[[#This Row],[NGÀY MUA]]+1))</f>
        <v>0</v>
      </c>
      <c r="AA598" s="121" t="str">
        <f>IFERROR(Stock[[#This Row],[CỔ TỨC TIỀN MẶT]]+Stock[[#This Row],[LÃI/(LỖ) TỪ BÁN CK
(auto-fill)]],"")</f>
        <v/>
      </c>
      <c r="AB5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8" s="90"/>
      <c r="AE598" s="146" t="str">
        <f>IF(Stock[[#This Row],[TRẠNG THÁI
(auto-fill)]]="NẮM GIỮ",Stock[[#This Row],[GIÁ THỊ TRƯỜNG]]-Stock[[#This Row],[GIÁ MUA]],"")</f>
        <v/>
      </c>
      <c r="AF598" s="151" t="str">
        <f>IFERROR(Stock[[#This Row],[TĂNG/
(GIẢM )]]/Stock[[#This Row],[GIÁ MUA]],"")</f>
        <v/>
      </c>
      <c r="AG598" s="128" t="str">
        <f>IF(Stock[[#This Row],[GIÁ THỊ TRƯỜNG]]&gt;0,Stock[[#This Row],[GIÁ THỊ TRƯỜNG]]*Stock[[#This Row],[SỐ LƯỢNG CÒN LẠI
(auto-fill)]],"")</f>
        <v/>
      </c>
    </row>
    <row r="599" spans="2:33">
      <c r="B599" s="111" t="str">
        <f>IF(AND(Stock[[#This Row],[SỐ LƯỢNG MUA]]&gt;0,Stock[[#This Row],[SỐ LƯỢNG CÒN LẠI
(auto-fill)]]=0),"BÁN",
IF(AND(Stock[[#This Row],[SỐ LƯỢNG MUA]]&gt;0,Stock[[#This Row],[SỐ LƯỢNG CÒN LẠI
(auto-fill)]]&gt;0),"NẮM GIỮ",""))</f>
        <v/>
      </c>
      <c r="C599" s="110">
        <f t="shared" si="9"/>
        <v>586</v>
      </c>
      <c r="D599" s="77"/>
      <c r="E599" s="78"/>
      <c r="F599" s="170"/>
      <c r="G599" s="83"/>
      <c r="H599" s="84"/>
      <c r="I599" s="114" t="str">
        <f>IF(Stock[[#This Row],[SỐ LƯỢNG MUA]]&gt;0,Stock[[#This Row],[GIÁ MUA]]*Stock[[#This Row],[SỐ LƯỢNG MUA]]*$D$11,"")</f>
        <v/>
      </c>
      <c r="J599" s="87"/>
      <c r="K599" s="88"/>
      <c r="L599" s="116" t="str">
        <f>IF(Stock[[#This Row],[SỐ LƯỢNG MUA]]&gt;0,Stock[[#This Row],[GIÁ MUA]]*(1+Stock[[#This Row],[% TĂNG KỲ VỌNG_1]]),"")</f>
        <v/>
      </c>
      <c r="M599" s="89"/>
      <c r="N599" s="116" t="str">
        <f>IF(Stock[[#This Row],[SỐ LƯỢNG MUA]]&gt;0,Stock[[#This Row],[GIÁ MUA]]*(1+Stock[[#This Row],[% TĂNG KỲ VỌNG_2]]),"")</f>
        <v/>
      </c>
      <c r="O599" s="89"/>
      <c r="P599" s="116" t="str">
        <f>IF(Stock[[#This Row],[SỐ LƯỢNG MUA]]&gt;0,Stock[[#This Row],[GIÁ MUA]]*(1+Stock[[#This Row],[% GIẢM ĐỂ CẮT LỖ]]),"")</f>
        <v/>
      </c>
      <c r="Q599" s="104"/>
      <c r="R599" s="117" t="str">
        <f>IF(Stock[[#This Row],[CỔ TỨC TIỀN MẶT]]&gt;0,Stock[[#This Row],[CỔ TỨC TIỀN MẶT]]/(Stock[[#This Row],[GIÁ MUA]]*Stock[[#This Row],[SỐ LƯỢNG MUA]]),"")</f>
        <v/>
      </c>
      <c r="S599" s="104"/>
      <c r="T599" s="77"/>
      <c r="U599" s="95"/>
      <c r="V599" s="96"/>
      <c r="W599" s="125" t="str">
        <f>IF(Stock[[#This Row],[SỐ LƯỢNG BÁN]]&gt;0,Stock[[#This Row],[GIÁ BÁN]]*Stock[[#This Row],[SỐ LƯỢNG BÁN]]*$D$11+Stock[[#This Row],[GIÁ BÁN]]*Stock[[#This Row],[SỐ LƯỢNG BÁN]]*$D$12,"")</f>
        <v/>
      </c>
      <c r="X599" s="126">
        <f>Stock[[#This Row],[SỐ LƯỢNG MUA]]+Stock[[#This Row],[CỔ TỨC BẰNG CỔ PHIẾU]]-Stock[[#This Row],[SỐ LƯỢNG BÁN]]</f>
        <v>0</v>
      </c>
      <c r="Y5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9" s="120">
        <f ca="1">IF(Stock[[#This Row],[NGÀY BÁN]]&gt;0,Stock[[#This Row],[NGÀY BÁN]]-Stock[[#This Row],[NGÀY MUA]]+1,IF(Stock[[#This Row],[NGÀY MUA]]=0,0,TODAY()-Stock[[#This Row],[NGÀY MUA]]+1))</f>
        <v>0</v>
      </c>
      <c r="AA599" s="121" t="str">
        <f>IFERROR(Stock[[#This Row],[CỔ TỨC TIỀN MẶT]]+Stock[[#This Row],[LÃI/(LỖ) TỪ BÁN CK
(auto-fill)]],"")</f>
        <v/>
      </c>
      <c r="AB5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9" s="90"/>
      <c r="AE599" s="146" t="str">
        <f>IF(Stock[[#This Row],[TRẠNG THÁI
(auto-fill)]]="NẮM GIỮ",Stock[[#This Row],[GIÁ THỊ TRƯỜNG]]-Stock[[#This Row],[GIÁ MUA]],"")</f>
        <v/>
      </c>
      <c r="AF599" s="151" t="str">
        <f>IFERROR(Stock[[#This Row],[TĂNG/
(GIẢM )]]/Stock[[#This Row],[GIÁ MUA]],"")</f>
        <v/>
      </c>
      <c r="AG599" s="128" t="str">
        <f>IF(Stock[[#This Row],[GIÁ THỊ TRƯỜNG]]&gt;0,Stock[[#This Row],[GIÁ THỊ TRƯỜNG]]*Stock[[#This Row],[SỐ LƯỢNG CÒN LẠI
(auto-fill)]],"")</f>
        <v/>
      </c>
    </row>
    <row r="600" spans="2:33">
      <c r="B600" s="111" t="str">
        <f>IF(AND(Stock[[#This Row],[SỐ LƯỢNG MUA]]&gt;0,Stock[[#This Row],[SỐ LƯỢNG CÒN LẠI
(auto-fill)]]=0),"BÁN",
IF(AND(Stock[[#This Row],[SỐ LƯỢNG MUA]]&gt;0,Stock[[#This Row],[SỐ LƯỢNG CÒN LẠI
(auto-fill)]]&gt;0),"NẮM GIỮ",""))</f>
        <v/>
      </c>
      <c r="C600" s="110">
        <f t="shared" si="9"/>
        <v>587</v>
      </c>
      <c r="D600" s="77"/>
      <c r="E600" s="78"/>
      <c r="F600" s="170"/>
      <c r="G600" s="83"/>
      <c r="H600" s="84"/>
      <c r="I600" s="114" t="str">
        <f>IF(Stock[[#This Row],[SỐ LƯỢNG MUA]]&gt;0,Stock[[#This Row],[GIÁ MUA]]*Stock[[#This Row],[SỐ LƯỢNG MUA]]*$D$11,"")</f>
        <v/>
      </c>
      <c r="J600" s="87"/>
      <c r="K600" s="88"/>
      <c r="L600" s="116" t="str">
        <f>IF(Stock[[#This Row],[SỐ LƯỢNG MUA]]&gt;0,Stock[[#This Row],[GIÁ MUA]]*(1+Stock[[#This Row],[% TĂNG KỲ VỌNG_1]]),"")</f>
        <v/>
      </c>
      <c r="M600" s="89"/>
      <c r="N600" s="116" t="str">
        <f>IF(Stock[[#This Row],[SỐ LƯỢNG MUA]]&gt;0,Stock[[#This Row],[GIÁ MUA]]*(1+Stock[[#This Row],[% TĂNG KỲ VỌNG_2]]),"")</f>
        <v/>
      </c>
      <c r="O600" s="89"/>
      <c r="P600" s="116" t="str">
        <f>IF(Stock[[#This Row],[SỐ LƯỢNG MUA]]&gt;0,Stock[[#This Row],[GIÁ MUA]]*(1+Stock[[#This Row],[% GIẢM ĐỂ CẮT LỖ]]),"")</f>
        <v/>
      </c>
      <c r="Q600" s="104"/>
      <c r="R600" s="117" t="str">
        <f>IF(Stock[[#This Row],[CỔ TỨC TIỀN MẶT]]&gt;0,Stock[[#This Row],[CỔ TỨC TIỀN MẶT]]/(Stock[[#This Row],[GIÁ MUA]]*Stock[[#This Row],[SỐ LƯỢNG MUA]]),"")</f>
        <v/>
      </c>
      <c r="S600" s="104"/>
      <c r="T600" s="77"/>
      <c r="U600" s="95"/>
      <c r="V600" s="96"/>
      <c r="W600" s="125" t="str">
        <f>IF(Stock[[#This Row],[SỐ LƯỢNG BÁN]]&gt;0,Stock[[#This Row],[GIÁ BÁN]]*Stock[[#This Row],[SỐ LƯỢNG BÁN]]*$D$11+Stock[[#This Row],[GIÁ BÁN]]*Stock[[#This Row],[SỐ LƯỢNG BÁN]]*$D$12,"")</f>
        <v/>
      </c>
      <c r="X600" s="126">
        <f>Stock[[#This Row],[SỐ LƯỢNG MUA]]+Stock[[#This Row],[CỔ TỨC BẰNG CỔ PHIẾU]]-Stock[[#This Row],[SỐ LƯỢNG BÁN]]</f>
        <v>0</v>
      </c>
      <c r="Y6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0" s="120">
        <f ca="1">IF(Stock[[#This Row],[NGÀY BÁN]]&gt;0,Stock[[#This Row],[NGÀY BÁN]]-Stock[[#This Row],[NGÀY MUA]]+1,IF(Stock[[#This Row],[NGÀY MUA]]=0,0,TODAY()-Stock[[#This Row],[NGÀY MUA]]+1))</f>
        <v>0</v>
      </c>
      <c r="AA600" s="121" t="str">
        <f>IFERROR(Stock[[#This Row],[CỔ TỨC TIỀN MẶT]]+Stock[[#This Row],[LÃI/(LỖ) TỪ BÁN CK
(auto-fill)]],"")</f>
        <v/>
      </c>
      <c r="AB6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0" s="90"/>
      <c r="AE600" s="146" t="str">
        <f>IF(Stock[[#This Row],[TRẠNG THÁI
(auto-fill)]]="NẮM GIỮ",Stock[[#This Row],[GIÁ THỊ TRƯỜNG]]-Stock[[#This Row],[GIÁ MUA]],"")</f>
        <v/>
      </c>
      <c r="AF600" s="151" t="str">
        <f>IFERROR(Stock[[#This Row],[TĂNG/
(GIẢM )]]/Stock[[#This Row],[GIÁ MUA]],"")</f>
        <v/>
      </c>
      <c r="AG600" s="128" t="str">
        <f>IF(Stock[[#This Row],[GIÁ THỊ TRƯỜNG]]&gt;0,Stock[[#This Row],[GIÁ THỊ TRƯỜNG]]*Stock[[#This Row],[SỐ LƯỢNG CÒN LẠI
(auto-fill)]],"")</f>
        <v/>
      </c>
    </row>
    <row r="601" spans="2:33">
      <c r="B601" s="111" t="str">
        <f>IF(AND(Stock[[#This Row],[SỐ LƯỢNG MUA]]&gt;0,Stock[[#This Row],[SỐ LƯỢNG CÒN LẠI
(auto-fill)]]=0),"BÁN",
IF(AND(Stock[[#This Row],[SỐ LƯỢNG MUA]]&gt;0,Stock[[#This Row],[SỐ LƯỢNG CÒN LẠI
(auto-fill)]]&gt;0),"NẮM GIỮ",""))</f>
        <v/>
      </c>
      <c r="C601" s="110">
        <f t="shared" si="9"/>
        <v>588</v>
      </c>
      <c r="D601" s="77"/>
      <c r="E601" s="78"/>
      <c r="F601" s="170"/>
      <c r="G601" s="83"/>
      <c r="H601" s="84"/>
      <c r="I601" s="114" t="str">
        <f>IF(Stock[[#This Row],[SỐ LƯỢNG MUA]]&gt;0,Stock[[#This Row],[GIÁ MUA]]*Stock[[#This Row],[SỐ LƯỢNG MUA]]*$D$11,"")</f>
        <v/>
      </c>
      <c r="J601" s="87"/>
      <c r="K601" s="88"/>
      <c r="L601" s="116" t="str">
        <f>IF(Stock[[#This Row],[SỐ LƯỢNG MUA]]&gt;0,Stock[[#This Row],[GIÁ MUA]]*(1+Stock[[#This Row],[% TĂNG KỲ VỌNG_1]]),"")</f>
        <v/>
      </c>
      <c r="M601" s="89"/>
      <c r="N601" s="116" t="str">
        <f>IF(Stock[[#This Row],[SỐ LƯỢNG MUA]]&gt;0,Stock[[#This Row],[GIÁ MUA]]*(1+Stock[[#This Row],[% TĂNG KỲ VỌNG_2]]),"")</f>
        <v/>
      </c>
      <c r="O601" s="89"/>
      <c r="P601" s="116" t="str">
        <f>IF(Stock[[#This Row],[SỐ LƯỢNG MUA]]&gt;0,Stock[[#This Row],[GIÁ MUA]]*(1+Stock[[#This Row],[% GIẢM ĐỂ CẮT LỖ]]),"")</f>
        <v/>
      </c>
      <c r="Q601" s="104"/>
      <c r="R601" s="117" t="str">
        <f>IF(Stock[[#This Row],[CỔ TỨC TIỀN MẶT]]&gt;0,Stock[[#This Row],[CỔ TỨC TIỀN MẶT]]/(Stock[[#This Row],[GIÁ MUA]]*Stock[[#This Row],[SỐ LƯỢNG MUA]]),"")</f>
        <v/>
      </c>
      <c r="S601" s="104"/>
      <c r="T601" s="77"/>
      <c r="U601" s="95"/>
      <c r="V601" s="96"/>
      <c r="W601" s="125" t="str">
        <f>IF(Stock[[#This Row],[SỐ LƯỢNG BÁN]]&gt;0,Stock[[#This Row],[GIÁ BÁN]]*Stock[[#This Row],[SỐ LƯỢNG BÁN]]*$D$11+Stock[[#This Row],[GIÁ BÁN]]*Stock[[#This Row],[SỐ LƯỢNG BÁN]]*$D$12,"")</f>
        <v/>
      </c>
      <c r="X601" s="126">
        <f>Stock[[#This Row],[SỐ LƯỢNG MUA]]+Stock[[#This Row],[CỔ TỨC BẰNG CỔ PHIẾU]]-Stock[[#This Row],[SỐ LƯỢNG BÁN]]</f>
        <v>0</v>
      </c>
      <c r="Y6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1" s="120">
        <f ca="1">IF(Stock[[#This Row],[NGÀY BÁN]]&gt;0,Stock[[#This Row],[NGÀY BÁN]]-Stock[[#This Row],[NGÀY MUA]]+1,IF(Stock[[#This Row],[NGÀY MUA]]=0,0,TODAY()-Stock[[#This Row],[NGÀY MUA]]+1))</f>
        <v>0</v>
      </c>
      <c r="AA601" s="121" t="str">
        <f>IFERROR(Stock[[#This Row],[CỔ TỨC TIỀN MẶT]]+Stock[[#This Row],[LÃI/(LỖ) TỪ BÁN CK
(auto-fill)]],"")</f>
        <v/>
      </c>
      <c r="AB6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1" s="90"/>
      <c r="AE601" s="146" t="str">
        <f>IF(Stock[[#This Row],[TRẠNG THÁI
(auto-fill)]]="NẮM GIỮ",Stock[[#This Row],[GIÁ THỊ TRƯỜNG]]-Stock[[#This Row],[GIÁ MUA]],"")</f>
        <v/>
      </c>
      <c r="AF601" s="151" t="str">
        <f>IFERROR(Stock[[#This Row],[TĂNG/
(GIẢM )]]/Stock[[#This Row],[GIÁ MUA]],"")</f>
        <v/>
      </c>
      <c r="AG601" s="128" t="str">
        <f>IF(Stock[[#This Row],[GIÁ THỊ TRƯỜNG]]&gt;0,Stock[[#This Row],[GIÁ THỊ TRƯỜNG]]*Stock[[#This Row],[SỐ LƯỢNG CÒN LẠI
(auto-fill)]],"")</f>
        <v/>
      </c>
    </row>
    <row r="602" spans="2:33">
      <c r="B602" s="111" t="str">
        <f>IF(AND(Stock[[#This Row],[SỐ LƯỢNG MUA]]&gt;0,Stock[[#This Row],[SỐ LƯỢNG CÒN LẠI
(auto-fill)]]=0),"BÁN",
IF(AND(Stock[[#This Row],[SỐ LƯỢNG MUA]]&gt;0,Stock[[#This Row],[SỐ LƯỢNG CÒN LẠI
(auto-fill)]]&gt;0),"NẮM GIỮ",""))</f>
        <v/>
      </c>
      <c r="C602" s="110">
        <f t="shared" si="9"/>
        <v>589</v>
      </c>
      <c r="D602" s="77"/>
      <c r="E602" s="78"/>
      <c r="F602" s="170"/>
      <c r="G602" s="83"/>
      <c r="H602" s="84"/>
      <c r="I602" s="114" t="str">
        <f>IF(Stock[[#This Row],[SỐ LƯỢNG MUA]]&gt;0,Stock[[#This Row],[GIÁ MUA]]*Stock[[#This Row],[SỐ LƯỢNG MUA]]*$D$11,"")</f>
        <v/>
      </c>
      <c r="J602" s="87"/>
      <c r="K602" s="88"/>
      <c r="L602" s="116" t="str">
        <f>IF(Stock[[#This Row],[SỐ LƯỢNG MUA]]&gt;0,Stock[[#This Row],[GIÁ MUA]]*(1+Stock[[#This Row],[% TĂNG KỲ VỌNG_1]]),"")</f>
        <v/>
      </c>
      <c r="M602" s="89"/>
      <c r="N602" s="116" t="str">
        <f>IF(Stock[[#This Row],[SỐ LƯỢNG MUA]]&gt;0,Stock[[#This Row],[GIÁ MUA]]*(1+Stock[[#This Row],[% TĂNG KỲ VỌNG_2]]),"")</f>
        <v/>
      </c>
      <c r="O602" s="89"/>
      <c r="P602" s="116" t="str">
        <f>IF(Stock[[#This Row],[SỐ LƯỢNG MUA]]&gt;0,Stock[[#This Row],[GIÁ MUA]]*(1+Stock[[#This Row],[% GIẢM ĐỂ CẮT LỖ]]),"")</f>
        <v/>
      </c>
      <c r="Q602" s="104"/>
      <c r="R602" s="117" t="str">
        <f>IF(Stock[[#This Row],[CỔ TỨC TIỀN MẶT]]&gt;0,Stock[[#This Row],[CỔ TỨC TIỀN MẶT]]/(Stock[[#This Row],[GIÁ MUA]]*Stock[[#This Row],[SỐ LƯỢNG MUA]]),"")</f>
        <v/>
      </c>
      <c r="S602" s="104"/>
      <c r="T602" s="77"/>
      <c r="U602" s="95"/>
      <c r="V602" s="96"/>
      <c r="W602" s="125" t="str">
        <f>IF(Stock[[#This Row],[SỐ LƯỢNG BÁN]]&gt;0,Stock[[#This Row],[GIÁ BÁN]]*Stock[[#This Row],[SỐ LƯỢNG BÁN]]*$D$11+Stock[[#This Row],[GIÁ BÁN]]*Stock[[#This Row],[SỐ LƯỢNG BÁN]]*$D$12,"")</f>
        <v/>
      </c>
      <c r="X602" s="126">
        <f>Stock[[#This Row],[SỐ LƯỢNG MUA]]+Stock[[#This Row],[CỔ TỨC BẰNG CỔ PHIẾU]]-Stock[[#This Row],[SỐ LƯỢNG BÁN]]</f>
        <v>0</v>
      </c>
      <c r="Y6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2" s="120">
        <f ca="1">IF(Stock[[#This Row],[NGÀY BÁN]]&gt;0,Stock[[#This Row],[NGÀY BÁN]]-Stock[[#This Row],[NGÀY MUA]]+1,IF(Stock[[#This Row],[NGÀY MUA]]=0,0,TODAY()-Stock[[#This Row],[NGÀY MUA]]+1))</f>
        <v>0</v>
      </c>
      <c r="AA602" s="121" t="str">
        <f>IFERROR(Stock[[#This Row],[CỔ TỨC TIỀN MẶT]]+Stock[[#This Row],[LÃI/(LỖ) TỪ BÁN CK
(auto-fill)]],"")</f>
        <v/>
      </c>
      <c r="AB6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2" s="90"/>
      <c r="AE602" s="146" t="str">
        <f>IF(Stock[[#This Row],[TRẠNG THÁI
(auto-fill)]]="NẮM GIỮ",Stock[[#This Row],[GIÁ THỊ TRƯỜNG]]-Stock[[#This Row],[GIÁ MUA]],"")</f>
        <v/>
      </c>
      <c r="AF602" s="151" t="str">
        <f>IFERROR(Stock[[#This Row],[TĂNG/
(GIẢM )]]/Stock[[#This Row],[GIÁ MUA]],"")</f>
        <v/>
      </c>
      <c r="AG602" s="128" t="str">
        <f>IF(Stock[[#This Row],[GIÁ THỊ TRƯỜNG]]&gt;0,Stock[[#This Row],[GIÁ THỊ TRƯỜNG]]*Stock[[#This Row],[SỐ LƯỢNG CÒN LẠI
(auto-fill)]],"")</f>
        <v/>
      </c>
    </row>
    <row r="603" spans="2:33">
      <c r="B603" s="111" t="str">
        <f>IF(AND(Stock[[#This Row],[SỐ LƯỢNG MUA]]&gt;0,Stock[[#This Row],[SỐ LƯỢNG CÒN LẠI
(auto-fill)]]=0),"BÁN",
IF(AND(Stock[[#This Row],[SỐ LƯỢNG MUA]]&gt;0,Stock[[#This Row],[SỐ LƯỢNG CÒN LẠI
(auto-fill)]]&gt;0),"NẮM GIỮ",""))</f>
        <v/>
      </c>
      <c r="C603" s="110">
        <f t="shared" si="9"/>
        <v>590</v>
      </c>
      <c r="D603" s="77"/>
      <c r="E603" s="78"/>
      <c r="F603" s="170"/>
      <c r="G603" s="83"/>
      <c r="H603" s="84"/>
      <c r="I603" s="114" t="str">
        <f>IF(Stock[[#This Row],[SỐ LƯỢNG MUA]]&gt;0,Stock[[#This Row],[GIÁ MUA]]*Stock[[#This Row],[SỐ LƯỢNG MUA]]*$D$11,"")</f>
        <v/>
      </c>
      <c r="J603" s="87"/>
      <c r="K603" s="88"/>
      <c r="L603" s="116" t="str">
        <f>IF(Stock[[#This Row],[SỐ LƯỢNG MUA]]&gt;0,Stock[[#This Row],[GIÁ MUA]]*(1+Stock[[#This Row],[% TĂNG KỲ VỌNG_1]]),"")</f>
        <v/>
      </c>
      <c r="M603" s="89"/>
      <c r="N603" s="116" t="str">
        <f>IF(Stock[[#This Row],[SỐ LƯỢNG MUA]]&gt;0,Stock[[#This Row],[GIÁ MUA]]*(1+Stock[[#This Row],[% TĂNG KỲ VỌNG_2]]),"")</f>
        <v/>
      </c>
      <c r="O603" s="89"/>
      <c r="P603" s="116" t="str">
        <f>IF(Stock[[#This Row],[SỐ LƯỢNG MUA]]&gt;0,Stock[[#This Row],[GIÁ MUA]]*(1+Stock[[#This Row],[% GIẢM ĐỂ CẮT LỖ]]),"")</f>
        <v/>
      </c>
      <c r="Q603" s="104"/>
      <c r="R603" s="117" t="str">
        <f>IF(Stock[[#This Row],[CỔ TỨC TIỀN MẶT]]&gt;0,Stock[[#This Row],[CỔ TỨC TIỀN MẶT]]/(Stock[[#This Row],[GIÁ MUA]]*Stock[[#This Row],[SỐ LƯỢNG MUA]]),"")</f>
        <v/>
      </c>
      <c r="S603" s="104"/>
      <c r="T603" s="77"/>
      <c r="U603" s="95"/>
      <c r="V603" s="96"/>
      <c r="W603" s="125" t="str">
        <f>IF(Stock[[#This Row],[SỐ LƯỢNG BÁN]]&gt;0,Stock[[#This Row],[GIÁ BÁN]]*Stock[[#This Row],[SỐ LƯỢNG BÁN]]*$D$11+Stock[[#This Row],[GIÁ BÁN]]*Stock[[#This Row],[SỐ LƯỢNG BÁN]]*$D$12,"")</f>
        <v/>
      </c>
      <c r="X603" s="126">
        <f>Stock[[#This Row],[SỐ LƯỢNG MUA]]+Stock[[#This Row],[CỔ TỨC BẰNG CỔ PHIẾU]]-Stock[[#This Row],[SỐ LƯỢNG BÁN]]</f>
        <v>0</v>
      </c>
      <c r="Y6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3" s="120">
        <f ca="1">IF(Stock[[#This Row],[NGÀY BÁN]]&gt;0,Stock[[#This Row],[NGÀY BÁN]]-Stock[[#This Row],[NGÀY MUA]]+1,IF(Stock[[#This Row],[NGÀY MUA]]=0,0,TODAY()-Stock[[#This Row],[NGÀY MUA]]+1))</f>
        <v>0</v>
      </c>
      <c r="AA603" s="121" t="str">
        <f>IFERROR(Stock[[#This Row],[CỔ TỨC TIỀN MẶT]]+Stock[[#This Row],[LÃI/(LỖ) TỪ BÁN CK
(auto-fill)]],"")</f>
        <v/>
      </c>
      <c r="AB6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3" s="90"/>
      <c r="AE603" s="146" t="str">
        <f>IF(Stock[[#This Row],[TRẠNG THÁI
(auto-fill)]]="NẮM GIỮ",Stock[[#This Row],[GIÁ THỊ TRƯỜNG]]-Stock[[#This Row],[GIÁ MUA]],"")</f>
        <v/>
      </c>
      <c r="AF603" s="151" t="str">
        <f>IFERROR(Stock[[#This Row],[TĂNG/
(GIẢM )]]/Stock[[#This Row],[GIÁ MUA]],"")</f>
        <v/>
      </c>
      <c r="AG603" s="128" t="str">
        <f>IF(Stock[[#This Row],[GIÁ THỊ TRƯỜNG]]&gt;0,Stock[[#This Row],[GIÁ THỊ TRƯỜNG]]*Stock[[#This Row],[SỐ LƯỢNG CÒN LẠI
(auto-fill)]],"")</f>
        <v/>
      </c>
    </row>
    <row r="604" spans="2:33">
      <c r="B604" s="111" t="str">
        <f>IF(AND(Stock[[#This Row],[SỐ LƯỢNG MUA]]&gt;0,Stock[[#This Row],[SỐ LƯỢNG CÒN LẠI
(auto-fill)]]=0),"BÁN",
IF(AND(Stock[[#This Row],[SỐ LƯỢNG MUA]]&gt;0,Stock[[#This Row],[SỐ LƯỢNG CÒN LẠI
(auto-fill)]]&gt;0),"NẮM GIỮ",""))</f>
        <v/>
      </c>
      <c r="C604" s="110">
        <f t="shared" si="9"/>
        <v>591</v>
      </c>
      <c r="D604" s="77"/>
      <c r="E604" s="78"/>
      <c r="F604" s="170"/>
      <c r="G604" s="83"/>
      <c r="H604" s="84"/>
      <c r="I604" s="114" t="str">
        <f>IF(Stock[[#This Row],[SỐ LƯỢNG MUA]]&gt;0,Stock[[#This Row],[GIÁ MUA]]*Stock[[#This Row],[SỐ LƯỢNG MUA]]*$D$11,"")</f>
        <v/>
      </c>
      <c r="J604" s="87"/>
      <c r="K604" s="88"/>
      <c r="L604" s="116" t="str">
        <f>IF(Stock[[#This Row],[SỐ LƯỢNG MUA]]&gt;0,Stock[[#This Row],[GIÁ MUA]]*(1+Stock[[#This Row],[% TĂNG KỲ VỌNG_1]]),"")</f>
        <v/>
      </c>
      <c r="M604" s="89"/>
      <c r="N604" s="116" t="str">
        <f>IF(Stock[[#This Row],[SỐ LƯỢNG MUA]]&gt;0,Stock[[#This Row],[GIÁ MUA]]*(1+Stock[[#This Row],[% TĂNG KỲ VỌNG_2]]),"")</f>
        <v/>
      </c>
      <c r="O604" s="89"/>
      <c r="P604" s="116" t="str">
        <f>IF(Stock[[#This Row],[SỐ LƯỢNG MUA]]&gt;0,Stock[[#This Row],[GIÁ MUA]]*(1+Stock[[#This Row],[% GIẢM ĐỂ CẮT LỖ]]),"")</f>
        <v/>
      </c>
      <c r="Q604" s="104"/>
      <c r="R604" s="117" t="str">
        <f>IF(Stock[[#This Row],[CỔ TỨC TIỀN MẶT]]&gt;0,Stock[[#This Row],[CỔ TỨC TIỀN MẶT]]/(Stock[[#This Row],[GIÁ MUA]]*Stock[[#This Row],[SỐ LƯỢNG MUA]]),"")</f>
        <v/>
      </c>
      <c r="S604" s="104"/>
      <c r="T604" s="77"/>
      <c r="U604" s="95"/>
      <c r="V604" s="96"/>
      <c r="W604" s="125" t="str">
        <f>IF(Stock[[#This Row],[SỐ LƯỢNG BÁN]]&gt;0,Stock[[#This Row],[GIÁ BÁN]]*Stock[[#This Row],[SỐ LƯỢNG BÁN]]*$D$11+Stock[[#This Row],[GIÁ BÁN]]*Stock[[#This Row],[SỐ LƯỢNG BÁN]]*$D$12,"")</f>
        <v/>
      </c>
      <c r="X604" s="126">
        <f>Stock[[#This Row],[SỐ LƯỢNG MUA]]+Stock[[#This Row],[CỔ TỨC BẰNG CỔ PHIẾU]]-Stock[[#This Row],[SỐ LƯỢNG BÁN]]</f>
        <v>0</v>
      </c>
      <c r="Y6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4" s="120">
        <f ca="1">IF(Stock[[#This Row],[NGÀY BÁN]]&gt;0,Stock[[#This Row],[NGÀY BÁN]]-Stock[[#This Row],[NGÀY MUA]]+1,IF(Stock[[#This Row],[NGÀY MUA]]=0,0,TODAY()-Stock[[#This Row],[NGÀY MUA]]+1))</f>
        <v>0</v>
      </c>
      <c r="AA604" s="121" t="str">
        <f>IFERROR(Stock[[#This Row],[CỔ TỨC TIỀN MẶT]]+Stock[[#This Row],[LÃI/(LỖ) TỪ BÁN CK
(auto-fill)]],"")</f>
        <v/>
      </c>
      <c r="AB6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4" s="90"/>
      <c r="AE604" s="146" t="str">
        <f>IF(Stock[[#This Row],[TRẠNG THÁI
(auto-fill)]]="NẮM GIỮ",Stock[[#This Row],[GIÁ THỊ TRƯỜNG]]-Stock[[#This Row],[GIÁ MUA]],"")</f>
        <v/>
      </c>
      <c r="AF604" s="151" t="str">
        <f>IFERROR(Stock[[#This Row],[TĂNG/
(GIẢM )]]/Stock[[#This Row],[GIÁ MUA]],"")</f>
        <v/>
      </c>
      <c r="AG604" s="128" t="str">
        <f>IF(Stock[[#This Row],[GIÁ THỊ TRƯỜNG]]&gt;0,Stock[[#This Row],[GIÁ THỊ TRƯỜNG]]*Stock[[#This Row],[SỐ LƯỢNG CÒN LẠI
(auto-fill)]],"")</f>
        <v/>
      </c>
    </row>
    <row r="605" spans="2:33">
      <c r="B605" s="111" t="str">
        <f>IF(AND(Stock[[#This Row],[SỐ LƯỢNG MUA]]&gt;0,Stock[[#This Row],[SỐ LƯỢNG CÒN LẠI
(auto-fill)]]=0),"BÁN",
IF(AND(Stock[[#This Row],[SỐ LƯỢNG MUA]]&gt;0,Stock[[#This Row],[SỐ LƯỢNG CÒN LẠI
(auto-fill)]]&gt;0),"NẮM GIỮ",""))</f>
        <v/>
      </c>
      <c r="C605" s="110">
        <f t="shared" si="9"/>
        <v>592</v>
      </c>
      <c r="D605" s="77"/>
      <c r="E605" s="78"/>
      <c r="F605" s="170"/>
      <c r="G605" s="83"/>
      <c r="H605" s="84"/>
      <c r="I605" s="114" t="str">
        <f>IF(Stock[[#This Row],[SỐ LƯỢNG MUA]]&gt;0,Stock[[#This Row],[GIÁ MUA]]*Stock[[#This Row],[SỐ LƯỢNG MUA]]*$D$11,"")</f>
        <v/>
      </c>
      <c r="J605" s="87"/>
      <c r="K605" s="88"/>
      <c r="L605" s="116" t="str">
        <f>IF(Stock[[#This Row],[SỐ LƯỢNG MUA]]&gt;0,Stock[[#This Row],[GIÁ MUA]]*(1+Stock[[#This Row],[% TĂNG KỲ VỌNG_1]]),"")</f>
        <v/>
      </c>
      <c r="M605" s="89"/>
      <c r="N605" s="116" t="str">
        <f>IF(Stock[[#This Row],[SỐ LƯỢNG MUA]]&gt;0,Stock[[#This Row],[GIÁ MUA]]*(1+Stock[[#This Row],[% TĂNG KỲ VỌNG_2]]),"")</f>
        <v/>
      </c>
      <c r="O605" s="89"/>
      <c r="P605" s="116" t="str">
        <f>IF(Stock[[#This Row],[SỐ LƯỢNG MUA]]&gt;0,Stock[[#This Row],[GIÁ MUA]]*(1+Stock[[#This Row],[% GIẢM ĐỂ CẮT LỖ]]),"")</f>
        <v/>
      </c>
      <c r="Q605" s="104"/>
      <c r="R605" s="117" t="str">
        <f>IF(Stock[[#This Row],[CỔ TỨC TIỀN MẶT]]&gt;0,Stock[[#This Row],[CỔ TỨC TIỀN MẶT]]/(Stock[[#This Row],[GIÁ MUA]]*Stock[[#This Row],[SỐ LƯỢNG MUA]]),"")</f>
        <v/>
      </c>
      <c r="S605" s="104"/>
      <c r="T605" s="77"/>
      <c r="U605" s="95"/>
      <c r="V605" s="96"/>
      <c r="W605" s="125" t="str">
        <f>IF(Stock[[#This Row],[SỐ LƯỢNG BÁN]]&gt;0,Stock[[#This Row],[GIÁ BÁN]]*Stock[[#This Row],[SỐ LƯỢNG BÁN]]*$D$11+Stock[[#This Row],[GIÁ BÁN]]*Stock[[#This Row],[SỐ LƯỢNG BÁN]]*$D$12,"")</f>
        <v/>
      </c>
      <c r="X605" s="126">
        <f>Stock[[#This Row],[SỐ LƯỢNG MUA]]+Stock[[#This Row],[CỔ TỨC BẰNG CỔ PHIẾU]]-Stock[[#This Row],[SỐ LƯỢNG BÁN]]</f>
        <v>0</v>
      </c>
      <c r="Y6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5" s="120">
        <f ca="1">IF(Stock[[#This Row],[NGÀY BÁN]]&gt;0,Stock[[#This Row],[NGÀY BÁN]]-Stock[[#This Row],[NGÀY MUA]]+1,IF(Stock[[#This Row],[NGÀY MUA]]=0,0,TODAY()-Stock[[#This Row],[NGÀY MUA]]+1))</f>
        <v>0</v>
      </c>
      <c r="AA605" s="121" t="str">
        <f>IFERROR(Stock[[#This Row],[CỔ TỨC TIỀN MẶT]]+Stock[[#This Row],[LÃI/(LỖ) TỪ BÁN CK
(auto-fill)]],"")</f>
        <v/>
      </c>
      <c r="AB6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5" s="90"/>
      <c r="AE605" s="146" t="str">
        <f>IF(Stock[[#This Row],[TRẠNG THÁI
(auto-fill)]]="NẮM GIỮ",Stock[[#This Row],[GIÁ THỊ TRƯỜNG]]-Stock[[#This Row],[GIÁ MUA]],"")</f>
        <v/>
      </c>
      <c r="AF605" s="151" t="str">
        <f>IFERROR(Stock[[#This Row],[TĂNG/
(GIẢM )]]/Stock[[#This Row],[GIÁ MUA]],"")</f>
        <v/>
      </c>
      <c r="AG605" s="128" t="str">
        <f>IF(Stock[[#This Row],[GIÁ THỊ TRƯỜNG]]&gt;0,Stock[[#This Row],[GIÁ THỊ TRƯỜNG]]*Stock[[#This Row],[SỐ LƯỢNG CÒN LẠI
(auto-fill)]],"")</f>
        <v/>
      </c>
    </row>
    <row r="606" spans="2:33">
      <c r="B606" s="111" t="str">
        <f>IF(AND(Stock[[#This Row],[SỐ LƯỢNG MUA]]&gt;0,Stock[[#This Row],[SỐ LƯỢNG CÒN LẠI
(auto-fill)]]=0),"BÁN",
IF(AND(Stock[[#This Row],[SỐ LƯỢNG MUA]]&gt;0,Stock[[#This Row],[SỐ LƯỢNG CÒN LẠI
(auto-fill)]]&gt;0),"NẮM GIỮ",""))</f>
        <v/>
      </c>
      <c r="C606" s="110">
        <f t="shared" si="9"/>
        <v>593</v>
      </c>
      <c r="D606" s="77"/>
      <c r="E606" s="78"/>
      <c r="F606" s="170"/>
      <c r="G606" s="83"/>
      <c r="H606" s="84"/>
      <c r="I606" s="114" t="str">
        <f>IF(Stock[[#This Row],[SỐ LƯỢNG MUA]]&gt;0,Stock[[#This Row],[GIÁ MUA]]*Stock[[#This Row],[SỐ LƯỢNG MUA]]*$D$11,"")</f>
        <v/>
      </c>
      <c r="J606" s="87"/>
      <c r="K606" s="88"/>
      <c r="L606" s="116" t="str">
        <f>IF(Stock[[#This Row],[SỐ LƯỢNG MUA]]&gt;0,Stock[[#This Row],[GIÁ MUA]]*(1+Stock[[#This Row],[% TĂNG KỲ VỌNG_1]]),"")</f>
        <v/>
      </c>
      <c r="M606" s="89"/>
      <c r="N606" s="116" t="str">
        <f>IF(Stock[[#This Row],[SỐ LƯỢNG MUA]]&gt;0,Stock[[#This Row],[GIÁ MUA]]*(1+Stock[[#This Row],[% TĂNG KỲ VỌNG_2]]),"")</f>
        <v/>
      </c>
      <c r="O606" s="89"/>
      <c r="P606" s="116" t="str">
        <f>IF(Stock[[#This Row],[SỐ LƯỢNG MUA]]&gt;0,Stock[[#This Row],[GIÁ MUA]]*(1+Stock[[#This Row],[% GIẢM ĐỂ CẮT LỖ]]),"")</f>
        <v/>
      </c>
      <c r="Q606" s="104"/>
      <c r="R606" s="117" t="str">
        <f>IF(Stock[[#This Row],[CỔ TỨC TIỀN MẶT]]&gt;0,Stock[[#This Row],[CỔ TỨC TIỀN MẶT]]/(Stock[[#This Row],[GIÁ MUA]]*Stock[[#This Row],[SỐ LƯỢNG MUA]]),"")</f>
        <v/>
      </c>
      <c r="S606" s="104"/>
      <c r="T606" s="77"/>
      <c r="U606" s="95"/>
      <c r="V606" s="96"/>
      <c r="W606" s="125" t="str">
        <f>IF(Stock[[#This Row],[SỐ LƯỢNG BÁN]]&gt;0,Stock[[#This Row],[GIÁ BÁN]]*Stock[[#This Row],[SỐ LƯỢNG BÁN]]*$D$11+Stock[[#This Row],[GIÁ BÁN]]*Stock[[#This Row],[SỐ LƯỢNG BÁN]]*$D$12,"")</f>
        <v/>
      </c>
      <c r="X606" s="126">
        <f>Stock[[#This Row],[SỐ LƯỢNG MUA]]+Stock[[#This Row],[CỔ TỨC BẰNG CỔ PHIẾU]]-Stock[[#This Row],[SỐ LƯỢNG BÁN]]</f>
        <v>0</v>
      </c>
      <c r="Y6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6" s="120">
        <f ca="1">IF(Stock[[#This Row],[NGÀY BÁN]]&gt;0,Stock[[#This Row],[NGÀY BÁN]]-Stock[[#This Row],[NGÀY MUA]]+1,IF(Stock[[#This Row],[NGÀY MUA]]=0,0,TODAY()-Stock[[#This Row],[NGÀY MUA]]+1))</f>
        <v>0</v>
      </c>
      <c r="AA606" s="121" t="str">
        <f>IFERROR(Stock[[#This Row],[CỔ TỨC TIỀN MẶT]]+Stock[[#This Row],[LÃI/(LỖ) TỪ BÁN CK
(auto-fill)]],"")</f>
        <v/>
      </c>
      <c r="AB6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6" s="90"/>
      <c r="AE606" s="146" t="str">
        <f>IF(Stock[[#This Row],[TRẠNG THÁI
(auto-fill)]]="NẮM GIỮ",Stock[[#This Row],[GIÁ THỊ TRƯỜNG]]-Stock[[#This Row],[GIÁ MUA]],"")</f>
        <v/>
      </c>
      <c r="AF606" s="151" t="str">
        <f>IFERROR(Stock[[#This Row],[TĂNG/
(GIẢM )]]/Stock[[#This Row],[GIÁ MUA]],"")</f>
        <v/>
      </c>
      <c r="AG606" s="128" t="str">
        <f>IF(Stock[[#This Row],[GIÁ THỊ TRƯỜNG]]&gt;0,Stock[[#This Row],[GIÁ THỊ TRƯỜNG]]*Stock[[#This Row],[SỐ LƯỢNG CÒN LẠI
(auto-fill)]],"")</f>
        <v/>
      </c>
    </row>
    <row r="607" spans="2:33">
      <c r="B607" s="111" t="str">
        <f>IF(AND(Stock[[#This Row],[SỐ LƯỢNG MUA]]&gt;0,Stock[[#This Row],[SỐ LƯỢNG CÒN LẠI
(auto-fill)]]=0),"BÁN",
IF(AND(Stock[[#This Row],[SỐ LƯỢNG MUA]]&gt;0,Stock[[#This Row],[SỐ LƯỢNG CÒN LẠI
(auto-fill)]]&gt;0),"NẮM GIỮ",""))</f>
        <v/>
      </c>
      <c r="C607" s="110">
        <f t="shared" si="9"/>
        <v>594</v>
      </c>
      <c r="D607" s="77"/>
      <c r="E607" s="78"/>
      <c r="F607" s="170"/>
      <c r="G607" s="83"/>
      <c r="H607" s="84"/>
      <c r="I607" s="114" t="str">
        <f>IF(Stock[[#This Row],[SỐ LƯỢNG MUA]]&gt;0,Stock[[#This Row],[GIÁ MUA]]*Stock[[#This Row],[SỐ LƯỢNG MUA]]*$D$11,"")</f>
        <v/>
      </c>
      <c r="J607" s="87"/>
      <c r="K607" s="88"/>
      <c r="L607" s="116" t="str">
        <f>IF(Stock[[#This Row],[SỐ LƯỢNG MUA]]&gt;0,Stock[[#This Row],[GIÁ MUA]]*(1+Stock[[#This Row],[% TĂNG KỲ VỌNG_1]]),"")</f>
        <v/>
      </c>
      <c r="M607" s="89"/>
      <c r="N607" s="116" t="str">
        <f>IF(Stock[[#This Row],[SỐ LƯỢNG MUA]]&gt;0,Stock[[#This Row],[GIÁ MUA]]*(1+Stock[[#This Row],[% TĂNG KỲ VỌNG_2]]),"")</f>
        <v/>
      </c>
      <c r="O607" s="89"/>
      <c r="P607" s="116" t="str">
        <f>IF(Stock[[#This Row],[SỐ LƯỢNG MUA]]&gt;0,Stock[[#This Row],[GIÁ MUA]]*(1+Stock[[#This Row],[% GIẢM ĐỂ CẮT LỖ]]),"")</f>
        <v/>
      </c>
      <c r="Q607" s="104"/>
      <c r="R607" s="117" t="str">
        <f>IF(Stock[[#This Row],[CỔ TỨC TIỀN MẶT]]&gt;0,Stock[[#This Row],[CỔ TỨC TIỀN MẶT]]/(Stock[[#This Row],[GIÁ MUA]]*Stock[[#This Row],[SỐ LƯỢNG MUA]]),"")</f>
        <v/>
      </c>
      <c r="S607" s="104"/>
      <c r="T607" s="77"/>
      <c r="U607" s="95"/>
      <c r="V607" s="96"/>
      <c r="W607" s="125" t="str">
        <f>IF(Stock[[#This Row],[SỐ LƯỢNG BÁN]]&gt;0,Stock[[#This Row],[GIÁ BÁN]]*Stock[[#This Row],[SỐ LƯỢNG BÁN]]*$D$11+Stock[[#This Row],[GIÁ BÁN]]*Stock[[#This Row],[SỐ LƯỢNG BÁN]]*$D$12,"")</f>
        <v/>
      </c>
      <c r="X607" s="126">
        <f>Stock[[#This Row],[SỐ LƯỢNG MUA]]+Stock[[#This Row],[CỔ TỨC BẰNG CỔ PHIẾU]]-Stock[[#This Row],[SỐ LƯỢNG BÁN]]</f>
        <v>0</v>
      </c>
      <c r="Y6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7" s="120">
        <f ca="1">IF(Stock[[#This Row],[NGÀY BÁN]]&gt;0,Stock[[#This Row],[NGÀY BÁN]]-Stock[[#This Row],[NGÀY MUA]]+1,IF(Stock[[#This Row],[NGÀY MUA]]=0,0,TODAY()-Stock[[#This Row],[NGÀY MUA]]+1))</f>
        <v>0</v>
      </c>
      <c r="AA607" s="121" t="str">
        <f>IFERROR(Stock[[#This Row],[CỔ TỨC TIỀN MẶT]]+Stock[[#This Row],[LÃI/(LỖ) TỪ BÁN CK
(auto-fill)]],"")</f>
        <v/>
      </c>
      <c r="AB6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7" s="90"/>
      <c r="AE607" s="146" t="str">
        <f>IF(Stock[[#This Row],[TRẠNG THÁI
(auto-fill)]]="NẮM GIỮ",Stock[[#This Row],[GIÁ THỊ TRƯỜNG]]-Stock[[#This Row],[GIÁ MUA]],"")</f>
        <v/>
      </c>
      <c r="AF607" s="151" t="str">
        <f>IFERROR(Stock[[#This Row],[TĂNG/
(GIẢM )]]/Stock[[#This Row],[GIÁ MUA]],"")</f>
        <v/>
      </c>
      <c r="AG607" s="128" t="str">
        <f>IF(Stock[[#This Row],[GIÁ THỊ TRƯỜNG]]&gt;0,Stock[[#This Row],[GIÁ THỊ TRƯỜNG]]*Stock[[#This Row],[SỐ LƯỢNG CÒN LẠI
(auto-fill)]],"")</f>
        <v/>
      </c>
    </row>
    <row r="608" spans="2:33">
      <c r="B608" s="111" t="str">
        <f>IF(AND(Stock[[#This Row],[SỐ LƯỢNG MUA]]&gt;0,Stock[[#This Row],[SỐ LƯỢNG CÒN LẠI
(auto-fill)]]=0),"BÁN",
IF(AND(Stock[[#This Row],[SỐ LƯỢNG MUA]]&gt;0,Stock[[#This Row],[SỐ LƯỢNG CÒN LẠI
(auto-fill)]]&gt;0),"NẮM GIỮ",""))</f>
        <v/>
      </c>
      <c r="C608" s="110">
        <f t="shared" si="9"/>
        <v>595</v>
      </c>
      <c r="D608" s="77"/>
      <c r="E608" s="78"/>
      <c r="F608" s="170"/>
      <c r="G608" s="83"/>
      <c r="H608" s="84"/>
      <c r="I608" s="114" t="str">
        <f>IF(Stock[[#This Row],[SỐ LƯỢNG MUA]]&gt;0,Stock[[#This Row],[GIÁ MUA]]*Stock[[#This Row],[SỐ LƯỢNG MUA]]*$D$11,"")</f>
        <v/>
      </c>
      <c r="J608" s="87"/>
      <c r="K608" s="88"/>
      <c r="L608" s="116" t="str">
        <f>IF(Stock[[#This Row],[SỐ LƯỢNG MUA]]&gt;0,Stock[[#This Row],[GIÁ MUA]]*(1+Stock[[#This Row],[% TĂNG KỲ VỌNG_1]]),"")</f>
        <v/>
      </c>
      <c r="M608" s="89"/>
      <c r="N608" s="116" t="str">
        <f>IF(Stock[[#This Row],[SỐ LƯỢNG MUA]]&gt;0,Stock[[#This Row],[GIÁ MUA]]*(1+Stock[[#This Row],[% TĂNG KỲ VỌNG_2]]),"")</f>
        <v/>
      </c>
      <c r="O608" s="89"/>
      <c r="P608" s="116" t="str">
        <f>IF(Stock[[#This Row],[SỐ LƯỢNG MUA]]&gt;0,Stock[[#This Row],[GIÁ MUA]]*(1+Stock[[#This Row],[% GIẢM ĐỂ CẮT LỖ]]),"")</f>
        <v/>
      </c>
      <c r="Q608" s="104"/>
      <c r="R608" s="117" t="str">
        <f>IF(Stock[[#This Row],[CỔ TỨC TIỀN MẶT]]&gt;0,Stock[[#This Row],[CỔ TỨC TIỀN MẶT]]/(Stock[[#This Row],[GIÁ MUA]]*Stock[[#This Row],[SỐ LƯỢNG MUA]]),"")</f>
        <v/>
      </c>
      <c r="S608" s="104"/>
      <c r="T608" s="77"/>
      <c r="U608" s="95"/>
      <c r="V608" s="96"/>
      <c r="W608" s="125" t="str">
        <f>IF(Stock[[#This Row],[SỐ LƯỢNG BÁN]]&gt;0,Stock[[#This Row],[GIÁ BÁN]]*Stock[[#This Row],[SỐ LƯỢNG BÁN]]*$D$11+Stock[[#This Row],[GIÁ BÁN]]*Stock[[#This Row],[SỐ LƯỢNG BÁN]]*$D$12,"")</f>
        <v/>
      </c>
      <c r="X608" s="126">
        <f>Stock[[#This Row],[SỐ LƯỢNG MUA]]+Stock[[#This Row],[CỔ TỨC BẰNG CỔ PHIẾU]]-Stock[[#This Row],[SỐ LƯỢNG BÁN]]</f>
        <v>0</v>
      </c>
      <c r="Y6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8" s="120">
        <f ca="1">IF(Stock[[#This Row],[NGÀY BÁN]]&gt;0,Stock[[#This Row],[NGÀY BÁN]]-Stock[[#This Row],[NGÀY MUA]]+1,IF(Stock[[#This Row],[NGÀY MUA]]=0,0,TODAY()-Stock[[#This Row],[NGÀY MUA]]+1))</f>
        <v>0</v>
      </c>
      <c r="AA608" s="121" t="str">
        <f>IFERROR(Stock[[#This Row],[CỔ TỨC TIỀN MẶT]]+Stock[[#This Row],[LÃI/(LỖ) TỪ BÁN CK
(auto-fill)]],"")</f>
        <v/>
      </c>
      <c r="AB6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8" s="90"/>
      <c r="AE608" s="146" t="str">
        <f>IF(Stock[[#This Row],[TRẠNG THÁI
(auto-fill)]]="NẮM GIỮ",Stock[[#This Row],[GIÁ THỊ TRƯỜNG]]-Stock[[#This Row],[GIÁ MUA]],"")</f>
        <v/>
      </c>
      <c r="AF608" s="151" t="str">
        <f>IFERROR(Stock[[#This Row],[TĂNG/
(GIẢM )]]/Stock[[#This Row],[GIÁ MUA]],"")</f>
        <v/>
      </c>
      <c r="AG608" s="128" t="str">
        <f>IF(Stock[[#This Row],[GIÁ THỊ TRƯỜNG]]&gt;0,Stock[[#This Row],[GIÁ THỊ TRƯỜNG]]*Stock[[#This Row],[SỐ LƯỢNG CÒN LẠI
(auto-fill)]],"")</f>
        <v/>
      </c>
    </row>
    <row r="609" spans="2:33">
      <c r="B609" s="111" t="str">
        <f>IF(AND(Stock[[#This Row],[SỐ LƯỢNG MUA]]&gt;0,Stock[[#This Row],[SỐ LƯỢNG CÒN LẠI
(auto-fill)]]=0),"BÁN",
IF(AND(Stock[[#This Row],[SỐ LƯỢNG MUA]]&gt;0,Stock[[#This Row],[SỐ LƯỢNG CÒN LẠI
(auto-fill)]]&gt;0),"NẮM GIỮ",""))</f>
        <v/>
      </c>
      <c r="C609" s="110">
        <f t="shared" si="9"/>
        <v>596</v>
      </c>
      <c r="D609" s="77"/>
      <c r="E609" s="78"/>
      <c r="F609" s="170"/>
      <c r="G609" s="83"/>
      <c r="H609" s="84"/>
      <c r="I609" s="114" t="str">
        <f>IF(Stock[[#This Row],[SỐ LƯỢNG MUA]]&gt;0,Stock[[#This Row],[GIÁ MUA]]*Stock[[#This Row],[SỐ LƯỢNG MUA]]*$D$11,"")</f>
        <v/>
      </c>
      <c r="J609" s="87"/>
      <c r="K609" s="88"/>
      <c r="L609" s="116" t="str">
        <f>IF(Stock[[#This Row],[SỐ LƯỢNG MUA]]&gt;0,Stock[[#This Row],[GIÁ MUA]]*(1+Stock[[#This Row],[% TĂNG KỲ VỌNG_1]]),"")</f>
        <v/>
      </c>
      <c r="M609" s="89"/>
      <c r="N609" s="116" t="str">
        <f>IF(Stock[[#This Row],[SỐ LƯỢNG MUA]]&gt;0,Stock[[#This Row],[GIÁ MUA]]*(1+Stock[[#This Row],[% TĂNG KỲ VỌNG_2]]),"")</f>
        <v/>
      </c>
      <c r="O609" s="89"/>
      <c r="P609" s="116" t="str">
        <f>IF(Stock[[#This Row],[SỐ LƯỢNG MUA]]&gt;0,Stock[[#This Row],[GIÁ MUA]]*(1+Stock[[#This Row],[% GIẢM ĐỂ CẮT LỖ]]),"")</f>
        <v/>
      </c>
      <c r="Q609" s="104"/>
      <c r="R609" s="117" t="str">
        <f>IF(Stock[[#This Row],[CỔ TỨC TIỀN MẶT]]&gt;0,Stock[[#This Row],[CỔ TỨC TIỀN MẶT]]/(Stock[[#This Row],[GIÁ MUA]]*Stock[[#This Row],[SỐ LƯỢNG MUA]]),"")</f>
        <v/>
      </c>
      <c r="S609" s="104"/>
      <c r="T609" s="77"/>
      <c r="U609" s="95"/>
      <c r="V609" s="96"/>
      <c r="W609" s="125" t="str">
        <f>IF(Stock[[#This Row],[SỐ LƯỢNG BÁN]]&gt;0,Stock[[#This Row],[GIÁ BÁN]]*Stock[[#This Row],[SỐ LƯỢNG BÁN]]*$D$11+Stock[[#This Row],[GIÁ BÁN]]*Stock[[#This Row],[SỐ LƯỢNG BÁN]]*$D$12,"")</f>
        <v/>
      </c>
      <c r="X609" s="126">
        <f>Stock[[#This Row],[SỐ LƯỢNG MUA]]+Stock[[#This Row],[CỔ TỨC BẰNG CỔ PHIẾU]]-Stock[[#This Row],[SỐ LƯỢNG BÁN]]</f>
        <v>0</v>
      </c>
      <c r="Y6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9" s="120">
        <f ca="1">IF(Stock[[#This Row],[NGÀY BÁN]]&gt;0,Stock[[#This Row],[NGÀY BÁN]]-Stock[[#This Row],[NGÀY MUA]]+1,IF(Stock[[#This Row],[NGÀY MUA]]=0,0,TODAY()-Stock[[#This Row],[NGÀY MUA]]+1))</f>
        <v>0</v>
      </c>
      <c r="AA609" s="121" t="str">
        <f>IFERROR(Stock[[#This Row],[CỔ TỨC TIỀN MẶT]]+Stock[[#This Row],[LÃI/(LỖ) TỪ BÁN CK
(auto-fill)]],"")</f>
        <v/>
      </c>
      <c r="AB6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9" s="90"/>
      <c r="AE609" s="146" t="str">
        <f>IF(Stock[[#This Row],[TRẠNG THÁI
(auto-fill)]]="NẮM GIỮ",Stock[[#This Row],[GIÁ THỊ TRƯỜNG]]-Stock[[#This Row],[GIÁ MUA]],"")</f>
        <v/>
      </c>
      <c r="AF609" s="151" t="str">
        <f>IFERROR(Stock[[#This Row],[TĂNG/
(GIẢM )]]/Stock[[#This Row],[GIÁ MUA]],"")</f>
        <v/>
      </c>
      <c r="AG609" s="128" t="str">
        <f>IF(Stock[[#This Row],[GIÁ THỊ TRƯỜNG]]&gt;0,Stock[[#This Row],[GIÁ THỊ TRƯỜNG]]*Stock[[#This Row],[SỐ LƯỢNG CÒN LẠI
(auto-fill)]],"")</f>
        <v/>
      </c>
    </row>
    <row r="610" spans="2:33">
      <c r="B610" s="111" t="str">
        <f>IF(AND(Stock[[#This Row],[SỐ LƯỢNG MUA]]&gt;0,Stock[[#This Row],[SỐ LƯỢNG CÒN LẠI
(auto-fill)]]=0),"BÁN",
IF(AND(Stock[[#This Row],[SỐ LƯỢNG MUA]]&gt;0,Stock[[#This Row],[SỐ LƯỢNG CÒN LẠI
(auto-fill)]]&gt;0),"NẮM GIỮ",""))</f>
        <v/>
      </c>
      <c r="C610" s="110">
        <f t="shared" si="9"/>
        <v>597</v>
      </c>
      <c r="D610" s="77"/>
      <c r="E610" s="78"/>
      <c r="F610" s="170"/>
      <c r="G610" s="83"/>
      <c r="H610" s="84"/>
      <c r="I610" s="114" t="str">
        <f>IF(Stock[[#This Row],[SỐ LƯỢNG MUA]]&gt;0,Stock[[#This Row],[GIÁ MUA]]*Stock[[#This Row],[SỐ LƯỢNG MUA]]*$D$11,"")</f>
        <v/>
      </c>
      <c r="J610" s="87"/>
      <c r="K610" s="88"/>
      <c r="L610" s="116" t="str">
        <f>IF(Stock[[#This Row],[SỐ LƯỢNG MUA]]&gt;0,Stock[[#This Row],[GIÁ MUA]]*(1+Stock[[#This Row],[% TĂNG KỲ VỌNG_1]]),"")</f>
        <v/>
      </c>
      <c r="M610" s="89"/>
      <c r="N610" s="116" t="str">
        <f>IF(Stock[[#This Row],[SỐ LƯỢNG MUA]]&gt;0,Stock[[#This Row],[GIÁ MUA]]*(1+Stock[[#This Row],[% TĂNG KỲ VỌNG_2]]),"")</f>
        <v/>
      </c>
      <c r="O610" s="89"/>
      <c r="P610" s="116" t="str">
        <f>IF(Stock[[#This Row],[SỐ LƯỢNG MUA]]&gt;0,Stock[[#This Row],[GIÁ MUA]]*(1+Stock[[#This Row],[% GIẢM ĐỂ CẮT LỖ]]),"")</f>
        <v/>
      </c>
      <c r="Q610" s="104"/>
      <c r="R610" s="117" t="str">
        <f>IF(Stock[[#This Row],[CỔ TỨC TIỀN MẶT]]&gt;0,Stock[[#This Row],[CỔ TỨC TIỀN MẶT]]/(Stock[[#This Row],[GIÁ MUA]]*Stock[[#This Row],[SỐ LƯỢNG MUA]]),"")</f>
        <v/>
      </c>
      <c r="S610" s="104"/>
      <c r="T610" s="77"/>
      <c r="U610" s="95"/>
      <c r="V610" s="96"/>
      <c r="W610" s="125" t="str">
        <f>IF(Stock[[#This Row],[SỐ LƯỢNG BÁN]]&gt;0,Stock[[#This Row],[GIÁ BÁN]]*Stock[[#This Row],[SỐ LƯỢNG BÁN]]*$D$11+Stock[[#This Row],[GIÁ BÁN]]*Stock[[#This Row],[SỐ LƯỢNG BÁN]]*$D$12,"")</f>
        <v/>
      </c>
      <c r="X610" s="126">
        <f>Stock[[#This Row],[SỐ LƯỢNG MUA]]+Stock[[#This Row],[CỔ TỨC BẰNG CỔ PHIẾU]]-Stock[[#This Row],[SỐ LƯỢNG BÁN]]</f>
        <v>0</v>
      </c>
      <c r="Y6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0" s="120">
        <f ca="1">IF(Stock[[#This Row],[NGÀY BÁN]]&gt;0,Stock[[#This Row],[NGÀY BÁN]]-Stock[[#This Row],[NGÀY MUA]]+1,IF(Stock[[#This Row],[NGÀY MUA]]=0,0,TODAY()-Stock[[#This Row],[NGÀY MUA]]+1))</f>
        <v>0</v>
      </c>
      <c r="AA610" s="121" t="str">
        <f>IFERROR(Stock[[#This Row],[CỔ TỨC TIỀN MẶT]]+Stock[[#This Row],[LÃI/(LỖ) TỪ BÁN CK
(auto-fill)]],"")</f>
        <v/>
      </c>
      <c r="AB6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0" s="90"/>
      <c r="AE610" s="146" t="str">
        <f>IF(Stock[[#This Row],[TRẠNG THÁI
(auto-fill)]]="NẮM GIỮ",Stock[[#This Row],[GIÁ THỊ TRƯỜNG]]-Stock[[#This Row],[GIÁ MUA]],"")</f>
        <v/>
      </c>
      <c r="AF610" s="151" t="str">
        <f>IFERROR(Stock[[#This Row],[TĂNG/
(GIẢM )]]/Stock[[#This Row],[GIÁ MUA]],"")</f>
        <v/>
      </c>
      <c r="AG610" s="128" t="str">
        <f>IF(Stock[[#This Row],[GIÁ THỊ TRƯỜNG]]&gt;0,Stock[[#This Row],[GIÁ THỊ TRƯỜNG]]*Stock[[#This Row],[SỐ LƯỢNG CÒN LẠI
(auto-fill)]],"")</f>
        <v/>
      </c>
    </row>
    <row r="611" spans="2:33">
      <c r="B611" s="111" t="str">
        <f>IF(AND(Stock[[#This Row],[SỐ LƯỢNG MUA]]&gt;0,Stock[[#This Row],[SỐ LƯỢNG CÒN LẠI
(auto-fill)]]=0),"BÁN",
IF(AND(Stock[[#This Row],[SỐ LƯỢNG MUA]]&gt;0,Stock[[#This Row],[SỐ LƯỢNG CÒN LẠI
(auto-fill)]]&gt;0),"NẮM GIỮ",""))</f>
        <v/>
      </c>
      <c r="C611" s="110">
        <f t="shared" si="9"/>
        <v>598</v>
      </c>
      <c r="D611" s="77"/>
      <c r="E611" s="78"/>
      <c r="F611" s="170"/>
      <c r="G611" s="83"/>
      <c r="H611" s="84"/>
      <c r="I611" s="114" t="str">
        <f>IF(Stock[[#This Row],[SỐ LƯỢNG MUA]]&gt;0,Stock[[#This Row],[GIÁ MUA]]*Stock[[#This Row],[SỐ LƯỢNG MUA]]*$D$11,"")</f>
        <v/>
      </c>
      <c r="J611" s="87"/>
      <c r="K611" s="88"/>
      <c r="L611" s="116" t="str">
        <f>IF(Stock[[#This Row],[SỐ LƯỢNG MUA]]&gt;0,Stock[[#This Row],[GIÁ MUA]]*(1+Stock[[#This Row],[% TĂNG KỲ VỌNG_1]]),"")</f>
        <v/>
      </c>
      <c r="M611" s="89"/>
      <c r="N611" s="116" t="str">
        <f>IF(Stock[[#This Row],[SỐ LƯỢNG MUA]]&gt;0,Stock[[#This Row],[GIÁ MUA]]*(1+Stock[[#This Row],[% TĂNG KỲ VỌNG_2]]),"")</f>
        <v/>
      </c>
      <c r="O611" s="89"/>
      <c r="P611" s="116" t="str">
        <f>IF(Stock[[#This Row],[SỐ LƯỢNG MUA]]&gt;0,Stock[[#This Row],[GIÁ MUA]]*(1+Stock[[#This Row],[% GIẢM ĐỂ CẮT LỖ]]),"")</f>
        <v/>
      </c>
      <c r="Q611" s="104"/>
      <c r="R611" s="117" t="str">
        <f>IF(Stock[[#This Row],[CỔ TỨC TIỀN MẶT]]&gt;0,Stock[[#This Row],[CỔ TỨC TIỀN MẶT]]/(Stock[[#This Row],[GIÁ MUA]]*Stock[[#This Row],[SỐ LƯỢNG MUA]]),"")</f>
        <v/>
      </c>
      <c r="S611" s="104"/>
      <c r="T611" s="77"/>
      <c r="U611" s="95"/>
      <c r="V611" s="96"/>
      <c r="W611" s="125" t="str">
        <f>IF(Stock[[#This Row],[SỐ LƯỢNG BÁN]]&gt;0,Stock[[#This Row],[GIÁ BÁN]]*Stock[[#This Row],[SỐ LƯỢNG BÁN]]*$D$11+Stock[[#This Row],[GIÁ BÁN]]*Stock[[#This Row],[SỐ LƯỢNG BÁN]]*$D$12,"")</f>
        <v/>
      </c>
      <c r="X611" s="126">
        <f>Stock[[#This Row],[SỐ LƯỢNG MUA]]+Stock[[#This Row],[CỔ TỨC BẰNG CỔ PHIẾU]]-Stock[[#This Row],[SỐ LƯỢNG BÁN]]</f>
        <v>0</v>
      </c>
      <c r="Y6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1" s="120">
        <f ca="1">IF(Stock[[#This Row],[NGÀY BÁN]]&gt;0,Stock[[#This Row],[NGÀY BÁN]]-Stock[[#This Row],[NGÀY MUA]]+1,IF(Stock[[#This Row],[NGÀY MUA]]=0,0,TODAY()-Stock[[#This Row],[NGÀY MUA]]+1))</f>
        <v>0</v>
      </c>
      <c r="AA611" s="121" t="str">
        <f>IFERROR(Stock[[#This Row],[CỔ TỨC TIỀN MẶT]]+Stock[[#This Row],[LÃI/(LỖ) TỪ BÁN CK
(auto-fill)]],"")</f>
        <v/>
      </c>
      <c r="AB6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1" s="90"/>
      <c r="AE611" s="146" t="str">
        <f>IF(Stock[[#This Row],[TRẠNG THÁI
(auto-fill)]]="NẮM GIỮ",Stock[[#This Row],[GIÁ THỊ TRƯỜNG]]-Stock[[#This Row],[GIÁ MUA]],"")</f>
        <v/>
      </c>
      <c r="AF611" s="151" t="str">
        <f>IFERROR(Stock[[#This Row],[TĂNG/
(GIẢM )]]/Stock[[#This Row],[GIÁ MUA]],"")</f>
        <v/>
      </c>
      <c r="AG611" s="128" t="str">
        <f>IF(Stock[[#This Row],[GIÁ THỊ TRƯỜNG]]&gt;0,Stock[[#This Row],[GIÁ THỊ TRƯỜNG]]*Stock[[#This Row],[SỐ LƯỢNG CÒN LẠI
(auto-fill)]],"")</f>
        <v/>
      </c>
    </row>
    <row r="612" spans="2:33">
      <c r="B612" s="111" t="str">
        <f>IF(AND(Stock[[#This Row],[SỐ LƯỢNG MUA]]&gt;0,Stock[[#This Row],[SỐ LƯỢNG CÒN LẠI
(auto-fill)]]=0),"BÁN",
IF(AND(Stock[[#This Row],[SỐ LƯỢNG MUA]]&gt;0,Stock[[#This Row],[SỐ LƯỢNG CÒN LẠI
(auto-fill)]]&gt;0),"NẮM GIỮ",""))</f>
        <v/>
      </c>
      <c r="C612" s="110">
        <f t="shared" si="9"/>
        <v>599</v>
      </c>
      <c r="D612" s="77"/>
      <c r="E612" s="78"/>
      <c r="F612" s="170"/>
      <c r="G612" s="83"/>
      <c r="H612" s="84"/>
      <c r="I612" s="114" t="str">
        <f>IF(Stock[[#This Row],[SỐ LƯỢNG MUA]]&gt;0,Stock[[#This Row],[GIÁ MUA]]*Stock[[#This Row],[SỐ LƯỢNG MUA]]*$D$11,"")</f>
        <v/>
      </c>
      <c r="J612" s="87"/>
      <c r="K612" s="88"/>
      <c r="L612" s="116" t="str">
        <f>IF(Stock[[#This Row],[SỐ LƯỢNG MUA]]&gt;0,Stock[[#This Row],[GIÁ MUA]]*(1+Stock[[#This Row],[% TĂNG KỲ VỌNG_1]]),"")</f>
        <v/>
      </c>
      <c r="M612" s="89"/>
      <c r="N612" s="116" t="str">
        <f>IF(Stock[[#This Row],[SỐ LƯỢNG MUA]]&gt;0,Stock[[#This Row],[GIÁ MUA]]*(1+Stock[[#This Row],[% TĂNG KỲ VỌNG_2]]),"")</f>
        <v/>
      </c>
      <c r="O612" s="89"/>
      <c r="P612" s="116" t="str">
        <f>IF(Stock[[#This Row],[SỐ LƯỢNG MUA]]&gt;0,Stock[[#This Row],[GIÁ MUA]]*(1+Stock[[#This Row],[% GIẢM ĐỂ CẮT LỖ]]),"")</f>
        <v/>
      </c>
      <c r="Q612" s="104"/>
      <c r="R612" s="117" t="str">
        <f>IF(Stock[[#This Row],[CỔ TỨC TIỀN MẶT]]&gt;0,Stock[[#This Row],[CỔ TỨC TIỀN MẶT]]/(Stock[[#This Row],[GIÁ MUA]]*Stock[[#This Row],[SỐ LƯỢNG MUA]]),"")</f>
        <v/>
      </c>
      <c r="S612" s="104"/>
      <c r="T612" s="77"/>
      <c r="U612" s="95"/>
      <c r="V612" s="96"/>
      <c r="W612" s="125" t="str">
        <f>IF(Stock[[#This Row],[SỐ LƯỢNG BÁN]]&gt;0,Stock[[#This Row],[GIÁ BÁN]]*Stock[[#This Row],[SỐ LƯỢNG BÁN]]*$D$11+Stock[[#This Row],[GIÁ BÁN]]*Stock[[#This Row],[SỐ LƯỢNG BÁN]]*$D$12,"")</f>
        <v/>
      </c>
      <c r="X612" s="126">
        <f>Stock[[#This Row],[SỐ LƯỢNG MUA]]+Stock[[#This Row],[CỔ TỨC BẰNG CỔ PHIẾU]]-Stock[[#This Row],[SỐ LƯỢNG BÁN]]</f>
        <v>0</v>
      </c>
      <c r="Y6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2" s="120">
        <f ca="1">IF(Stock[[#This Row],[NGÀY BÁN]]&gt;0,Stock[[#This Row],[NGÀY BÁN]]-Stock[[#This Row],[NGÀY MUA]]+1,IF(Stock[[#This Row],[NGÀY MUA]]=0,0,TODAY()-Stock[[#This Row],[NGÀY MUA]]+1))</f>
        <v>0</v>
      </c>
      <c r="AA612" s="121" t="str">
        <f>IFERROR(Stock[[#This Row],[CỔ TỨC TIỀN MẶT]]+Stock[[#This Row],[LÃI/(LỖ) TỪ BÁN CK
(auto-fill)]],"")</f>
        <v/>
      </c>
      <c r="AB6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2" s="90"/>
      <c r="AE612" s="146" t="str">
        <f>IF(Stock[[#This Row],[TRẠNG THÁI
(auto-fill)]]="NẮM GIỮ",Stock[[#This Row],[GIÁ THỊ TRƯỜNG]]-Stock[[#This Row],[GIÁ MUA]],"")</f>
        <v/>
      </c>
      <c r="AF612" s="151" t="str">
        <f>IFERROR(Stock[[#This Row],[TĂNG/
(GIẢM )]]/Stock[[#This Row],[GIÁ MUA]],"")</f>
        <v/>
      </c>
      <c r="AG612" s="128" t="str">
        <f>IF(Stock[[#This Row],[GIÁ THỊ TRƯỜNG]]&gt;0,Stock[[#This Row],[GIÁ THỊ TRƯỜNG]]*Stock[[#This Row],[SỐ LƯỢNG CÒN LẠI
(auto-fill)]],"")</f>
        <v/>
      </c>
    </row>
    <row r="613" spans="2:33">
      <c r="B613" s="111" t="str">
        <f>IF(AND(Stock[[#This Row],[SỐ LƯỢNG MUA]]&gt;0,Stock[[#This Row],[SỐ LƯỢNG CÒN LẠI
(auto-fill)]]=0),"BÁN",
IF(AND(Stock[[#This Row],[SỐ LƯỢNG MUA]]&gt;0,Stock[[#This Row],[SỐ LƯỢNG CÒN LẠI
(auto-fill)]]&gt;0),"NẮM GIỮ",""))</f>
        <v/>
      </c>
      <c r="C613" s="110">
        <f t="shared" si="9"/>
        <v>600</v>
      </c>
      <c r="D613" s="77"/>
      <c r="E613" s="78"/>
      <c r="F613" s="170"/>
      <c r="G613" s="83"/>
      <c r="H613" s="84"/>
      <c r="I613" s="114" t="str">
        <f>IF(Stock[[#This Row],[SỐ LƯỢNG MUA]]&gt;0,Stock[[#This Row],[GIÁ MUA]]*Stock[[#This Row],[SỐ LƯỢNG MUA]]*$D$11,"")</f>
        <v/>
      </c>
      <c r="J613" s="87"/>
      <c r="K613" s="88"/>
      <c r="L613" s="116" t="str">
        <f>IF(Stock[[#This Row],[SỐ LƯỢNG MUA]]&gt;0,Stock[[#This Row],[GIÁ MUA]]*(1+Stock[[#This Row],[% TĂNG KỲ VỌNG_1]]),"")</f>
        <v/>
      </c>
      <c r="M613" s="89"/>
      <c r="N613" s="116" t="str">
        <f>IF(Stock[[#This Row],[SỐ LƯỢNG MUA]]&gt;0,Stock[[#This Row],[GIÁ MUA]]*(1+Stock[[#This Row],[% TĂNG KỲ VỌNG_2]]),"")</f>
        <v/>
      </c>
      <c r="O613" s="89"/>
      <c r="P613" s="116" t="str">
        <f>IF(Stock[[#This Row],[SỐ LƯỢNG MUA]]&gt;0,Stock[[#This Row],[GIÁ MUA]]*(1+Stock[[#This Row],[% GIẢM ĐỂ CẮT LỖ]]),"")</f>
        <v/>
      </c>
      <c r="Q613" s="104"/>
      <c r="R613" s="117" t="str">
        <f>IF(Stock[[#This Row],[CỔ TỨC TIỀN MẶT]]&gt;0,Stock[[#This Row],[CỔ TỨC TIỀN MẶT]]/(Stock[[#This Row],[GIÁ MUA]]*Stock[[#This Row],[SỐ LƯỢNG MUA]]),"")</f>
        <v/>
      </c>
      <c r="S613" s="104"/>
      <c r="T613" s="77"/>
      <c r="U613" s="95"/>
      <c r="V613" s="96"/>
      <c r="W613" s="125" t="str">
        <f>IF(Stock[[#This Row],[SỐ LƯỢNG BÁN]]&gt;0,Stock[[#This Row],[GIÁ BÁN]]*Stock[[#This Row],[SỐ LƯỢNG BÁN]]*$D$11+Stock[[#This Row],[GIÁ BÁN]]*Stock[[#This Row],[SỐ LƯỢNG BÁN]]*$D$12,"")</f>
        <v/>
      </c>
      <c r="X613" s="126">
        <f>Stock[[#This Row],[SỐ LƯỢNG MUA]]+Stock[[#This Row],[CỔ TỨC BẰNG CỔ PHIẾU]]-Stock[[#This Row],[SỐ LƯỢNG BÁN]]</f>
        <v>0</v>
      </c>
      <c r="Y6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3" s="120">
        <f ca="1">IF(Stock[[#This Row],[NGÀY BÁN]]&gt;0,Stock[[#This Row],[NGÀY BÁN]]-Stock[[#This Row],[NGÀY MUA]]+1,IF(Stock[[#This Row],[NGÀY MUA]]=0,0,TODAY()-Stock[[#This Row],[NGÀY MUA]]+1))</f>
        <v>0</v>
      </c>
      <c r="AA613" s="121" t="str">
        <f>IFERROR(Stock[[#This Row],[CỔ TỨC TIỀN MẶT]]+Stock[[#This Row],[LÃI/(LỖ) TỪ BÁN CK
(auto-fill)]],"")</f>
        <v/>
      </c>
      <c r="AB6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3" s="90"/>
      <c r="AE613" s="146" t="str">
        <f>IF(Stock[[#This Row],[TRẠNG THÁI
(auto-fill)]]="NẮM GIỮ",Stock[[#This Row],[GIÁ THỊ TRƯỜNG]]-Stock[[#This Row],[GIÁ MUA]],"")</f>
        <v/>
      </c>
      <c r="AF613" s="151" t="str">
        <f>IFERROR(Stock[[#This Row],[TĂNG/
(GIẢM )]]/Stock[[#This Row],[GIÁ MUA]],"")</f>
        <v/>
      </c>
      <c r="AG613" s="128" t="str">
        <f>IF(Stock[[#This Row],[GIÁ THỊ TRƯỜNG]]&gt;0,Stock[[#This Row],[GIÁ THỊ TRƯỜNG]]*Stock[[#This Row],[SỐ LƯỢNG CÒN LẠI
(auto-fill)]],"")</f>
        <v/>
      </c>
    </row>
    <row r="614" spans="2:33">
      <c r="B614" s="111" t="str">
        <f>IF(AND(Stock[[#This Row],[SỐ LƯỢNG MUA]]&gt;0,Stock[[#This Row],[SỐ LƯỢNG CÒN LẠI
(auto-fill)]]=0),"BÁN",
IF(AND(Stock[[#This Row],[SỐ LƯỢNG MUA]]&gt;0,Stock[[#This Row],[SỐ LƯỢNG CÒN LẠI
(auto-fill)]]&gt;0),"NẮM GIỮ",""))</f>
        <v/>
      </c>
      <c r="C614" s="110">
        <f t="shared" si="9"/>
        <v>601</v>
      </c>
      <c r="D614" s="77"/>
      <c r="E614" s="78"/>
      <c r="F614" s="170"/>
      <c r="G614" s="83"/>
      <c r="H614" s="84"/>
      <c r="I614" s="114" t="str">
        <f>IF(Stock[[#This Row],[SỐ LƯỢNG MUA]]&gt;0,Stock[[#This Row],[GIÁ MUA]]*Stock[[#This Row],[SỐ LƯỢNG MUA]]*$D$11,"")</f>
        <v/>
      </c>
      <c r="J614" s="87"/>
      <c r="K614" s="88"/>
      <c r="L614" s="116" t="str">
        <f>IF(Stock[[#This Row],[SỐ LƯỢNG MUA]]&gt;0,Stock[[#This Row],[GIÁ MUA]]*(1+Stock[[#This Row],[% TĂNG KỲ VỌNG_1]]),"")</f>
        <v/>
      </c>
      <c r="M614" s="89"/>
      <c r="N614" s="116" t="str">
        <f>IF(Stock[[#This Row],[SỐ LƯỢNG MUA]]&gt;0,Stock[[#This Row],[GIÁ MUA]]*(1+Stock[[#This Row],[% TĂNG KỲ VỌNG_2]]),"")</f>
        <v/>
      </c>
      <c r="O614" s="89"/>
      <c r="P614" s="116" t="str">
        <f>IF(Stock[[#This Row],[SỐ LƯỢNG MUA]]&gt;0,Stock[[#This Row],[GIÁ MUA]]*(1+Stock[[#This Row],[% GIẢM ĐỂ CẮT LỖ]]),"")</f>
        <v/>
      </c>
      <c r="Q614" s="104"/>
      <c r="R614" s="117" t="str">
        <f>IF(Stock[[#This Row],[CỔ TỨC TIỀN MẶT]]&gt;0,Stock[[#This Row],[CỔ TỨC TIỀN MẶT]]/(Stock[[#This Row],[GIÁ MUA]]*Stock[[#This Row],[SỐ LƯỢNG MUA]]),"")</f>
        <v/>
      </c>
      <c r="S614" s="104"/>
      <c r="T614" s="77"/>
      <c r="U614" s="95"/>
      <c r="V614" s="96"/>
      <c r="W614" s="125" t="str">
        <f>IF(Stock[[#This Row],[SỐ LƯỢNG BÁN]]&gt;0,Stock[[#This Row],[GIÁ BÁN]]*Stock[[#This Row],[SỐ LƯỢNG BÁN]]*$D$11+Stock[[#This Row],[GIÁ BÁN]]*Stock[[#This Row],[SỐ LƯỢNG BÁN]]*$D$12,"")</f>
        <v/>
      </c>
      <c r="X614" s="126">
        <f>Stock[[#This Row],[SỐ LƯỢNG MUA]]+Stock[[#This Row],[CỔ TỨC BẰNG CỔ PHIẾU]]-Stock[[#This Row],[SỐ LƯỢNG BÁN]]</f>
        <v>0</v>
      </c>
      <c r="Y6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4" s="120">
        <f ca="1">IF(Stock[[#This Row],[NGÀY BÁN]]&gt;0,Stock[[#This Row],[NGÀY BÁN]]-Stock[[#This Row],[NGÀY MUA]]+1,IF(Stock[[#This Row],[NGÀY MUA]]=0,0,TODAY()-Stock[[#This Row],[NGÀY MUA]]+1))</f>
        <v>0</v>
      </c>
      <c r="AA614" s="121" t="str">
        <f>IFERROR(Stock[[#This Row],[CỔ TỨC TIỀN MẶT]]+Stock[[#This Row],[LÃI/(LỖ) TỪ BÁN CK
(auto-fill)]],"")</f>
        <v/>
      </c>
      <c r="AB6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4" s="90"/>
      <c r="AE614" s="146" t="str">
        <f>IF(Stock[[#This Row],[TRẠNG THÁI
(auto-fill)]]="NẮM GIỮ",Stock[[#This Row],[GIÁ THỊ TRƯỜNG]]-Stock[[#This Row],[GIÁ MUA]],"")</f>
        <v/>
      </c>
      <c r="AF614" s="151" t="str">
        <f>IFERROR(Stock[[#This Row],[TĂNG/
(GIẢM )]]/Stock[[#This Row],[GIÁ MUA]],"")</f>
        <v/>
      </c>
      <c r="AG614" s="128" t="str">
        <f>IF(Stock[[#This Row],[GIÁ THỊ TRƯỜNG]]&gt;0,Stock[[#This Row],[GIÁ THỊ TRƯỜNG]]*Stock[[#This Row],[SỐ LƯỢNG CÒN LẠI
(auto-fill)]],"")</f>
        <v/>
      </c>
    </row>
    <row r="615" spans="2:33">
      <c r="B615" s="111" t="str">
        <f>IF(AND(Stock[[#This Row],[SỐ LƯỢNG MUA]]&gt;0,Stock[[#This Row],[SỐ LƯỢNG CÒN LẠI
(auto-fill)]]=0),"BÁN",
IF(AND(Stock[[#This Row],[SỐ LƯỢNG MUA]]&gt;0,Stock[[#This Row],[SỐ LƯỢNG CÒN LẠI
(auto-fill)]]&gt;0),"NẮM GIỮ",""))</f>
        <v/>
      </c>
      <c r="C615" s="110">
        <f t="shared" si="9"/>
        <v>602</v>
      </c>
      <c r="D615" s="77"/>
      <c r="E615" s="78"/>
      <c r="F615" s="170"/>
      <c r="G615" s="83"/>
      <c r="H615" s="84"/>
      <c r="I615" s="114" t="str">
        <f>IF(Stock[[#This Row],[SỐ LƯỢNG MUA]]&gt;0,Stock[[#This Row],[GIÁ MUA]]*Stock[[#This Row],[SỐ LƯỢNG MUA]]*$D$11,"")</f>
        <v/>
      </c>
      <c r="J615" s="87"/>
      <c r="K615" s="88"/>
      <c r="L615" s="116" t="str">
        <f>IF(Stock[[#This Row],[SỐ LƯỢNG MUA]]&gt;0,Stock[[#This Row],[GIÁ MUA]]*(1+Stock[[#This Row],[% TĂNG KỲ VỌNG_1]]),"")</f>
        <v/>
      </c>
      <c r="M615" s="89"/>
      <c r="N615" s="116" t="str">
        <f>IF(Stock[[#This Row],[SỐ LƯỢNG MUA]]&gt;0,Stock[[#This Row],[GIÁ MUA]]*(1+Stock[[#This Row],[% TĂNG KỲ VỌNG_2]]),"")</f>
        <v/>
      </c>
      <c r="O615" s="89"/>
      <c r="P615" s="116" t="str">
        <f>IF(Stock[[#This Row],[SỐ LƯỢNG MUA]]&gt;0,Stock[[#This Row],[GIÁ MUA]]*(1+Stock[[#This Row],[% GIẢM ĐỂ CẮT LỖ]]),"")</f>
        <v/>
      </c>
      <c r="Q615" s="104"/>
      <c r="R615" s="117" t="str">
        <f>IF(Stock[[#This Row],[CỔ TỨC TIỀN MẶT]]&gt;0,Stock[[#This Row],[CỔ TỨC TIỀN MẶT]]/(Stock[[#This Row],[GIÁ MUA]]*Stock[[#This Row],[SỐ LƯỢNG MUA]]),"")</f>
        <v/>
      </c>
      <c r="S615" s="104"/>
      <c r="T615" s="77"/>
      <c r="U615" s="95"/>
      <c r="V615" s="96"/>
      <c r="W615" s="125" t="str">
        <f>IF(Stock[[#This Row],[SỐ LƯỢNG BÁN]]&gt;0,Stock[[#This Row],[GIÁ BÁN]]*Stock[[#This Row],[SỐ LƯỢNG BÁN]]*$D$11+Stock[[#This Row],[GIÁ BÁN]]*Stock[[#This Row],[SỐ LƯỢNG BÁN]]*$D$12,"")</f>
        <v/>
      </c>
      <c r="X615" s="126">
        <f>Stock[[#This Row],[SỐ LƯỢNG MUA]]+Stock[[#This Row],[CỔ TỨC BẰNG CỔ PHIẾU]]-Stock[[#This Row],[SỐ LƯỢNG BÁN]]</f>
        <v>0</v>
      </c>
      <c r="Y6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5" s="120">
        <f ca="1">IF(Stock[[#This Row],[NGÀY BÁN]]&gt;0,Stock[[#This Row],[NGÀY BÁN]]-Stock[[#This Row],[NGÀY MUA]]+1,IF(Stock[[#This Row],[NGÀY MUA]]=0,0,TODAY()-Stock[[#This Row],[NGÀY MUA]]+1))</f>
        <v>0</v>
      </c>
      <c r="AA615" s="121" t="str">
        <f>IFERROR(Stock[[#This Row],[CỔ TỨC TIỀN MẶT]]+Stock[[#This Row],[LÃI/(LỖ) TỪ BÁN CK
(auto-fill)]],"")</f>
        <v/>
      </c>
      <c r="AB6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5" s="90"/>
      <c r="AE615" s="146" t="str">
        <f>IF(Stock[[#This Row],[TRẠNG THÁI
(auto-fill)]]="NẮM GIỮ",Stock[[#This Row],[GIÁ THỊ TRƯỜNG]]-Stock[[#This Row],[GIÁ MUA]],"")</f>
        <v/>
      </c>
      <c r="AF615" s="151" t="str">
        <f>IFERROR(Stock[[#This Row],[TĂNG/
(GIẢM )]]/Stock[[#This Row],[GIÁ MUA]],"")</f>
        <v/>
      </c>
      <c r="AG615" s="128" t="str">
        <f>IF(Stock[[#This Row],[GIÁ THỊ TRƯỜNG]]&gt;0,Stock[[#This Row],[GIÁ THỊ TRƯỜNG]]*Stock[[#This Row],[SỐ LƯỢNG CÒN LẠI
(auto-fill)]],"")</f>
        <v/>
      </c>
    </row>
    <row r="616" spans="2:33">
      <c r="B616" s="111" t="str">
        <f>IF(AND(Stock[[#This Row],[SỐ LƯỢNG MUA]]&gt;0,Stock[[#This Row],[SỐ LƯỢNG CÒN LẠI
(auto-fill)]]=0),"BÁN",
IF(AND(Stock[[#This Row],[SỐ LƯỢNG MUA]]&gt;0,Stock[[#This Row],[SỐ LƯỢNG CÒN LẠI
(auto-fill)]]&gt;0),"NẮM GIỮ",""))</f>
        <v/>
      </c>
      <c r="C616" s="110">
        <f t="shared" si="9"/>
        <v>603</v>
      </c>
      <c r="D616" s="77"/>
      <c r="E616" s="78"/>
      <c r="F616" s="170"/>
      <c r="G616" s="83"/>
      <c r="H616" s="84"/>
      <c r="I616" s="114" t="str">
        <f>IF(Stock[[#This Row],[SỐ LƯỢNG MUA]]&gt;0,Stock[[#This Row],[GIÁ MUA]]*Stock[[#This Row],[SỐ LƯỢNG MUA]]*$D$11,"")</f>
        <v/>
      </c>
      <c r="J616" s="87"/>
      <c r="K616" s="88"/>
      <c r="L616" s="116" t="str">
        <f>IF(Stock[[#This Row],[SỐ LƯỢNG MUA]]&gt;0,Stock[[#This Row],[GIÁ MUA]]*(1+Stock[[#This Row],[% TĂNG KỲ VỌNG_1]]),"")</f>
        <v/>
      </c>
      <c r="M616" s="89"/>
      <c r="N616" s="116" t="str">
        <f>IF(Stock[[#This Row],[SỐ LƯỢNG MUA]]&gt;0,Stock[[#This Row],[GIÁ MUA]]*(1+Stock[[#This Row],[% TĂNG KỲ VỌNG_2]]),"")</f>
        <v/>
      </c>
      <c r="O616" s="89"/>
      <c r="P616" s="116" t="str">
        <f>IF(Stock[[#This Row],[SỐ LƯỢNG MUA]]&gt;0,Stock[[#This Row],[GIÁ MUA]]*(1+Stock[[#This Row],[% GIẢM ĐỂ CẮT LỖ]]),"")</f>
        <v/>
      </c>
      <c r="Q616" s="104"/>
      <c r="R616" s="117" t="str">
        <f>IF(Stock[[#This Row],[CỔ TỨC TIỀN MẶT]]&gt;0,Stock[[#This Row],[CỔ TỨC TIỀN MẶT]]/(Stock[[#This Row],[GIÁ MUA]]*Stock[[#This Row],[SỐ LƯỢNG MUA]]),"")</f>
        <v/>
      </c>
      <c r="S616" s="104"/>
      <c r="T616" s="77"/>
      <c r="U616" s="95"/>
      <c r="V616" s="96"/>
      <c r="W616" s="125" t="str">
        <f>IF(Stock[[#This Row],[SỐ LƯỢNG BÁN]]&gt;0,Stock[[#This Row],[GIÁ BÁN]]*Stock[[#This Row],[SỐ LƯỢNG BÁN]]*$D$11+Stock[[#This Row],[GIÁ BÁN]]*Stock[[#This Row],[SỐ LƯỢNG BÁN]]*$D$12,"")</f>
        <v/>
      </c>
      <c r="X616" s="126">
        <f>Stock[[#This Row],[SỐ LƯỢNG MUA]]+Stock[[#This Row],[CỔ TỨC BẰNG CỔ PHIẾU]]-Stock[[#This Row],[SỐ LƯỢNG BÁN]]</f>
        <v>0</v>
      </c>
      <c r="Y6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6" s="120">
        <f ca="1">IF(Stock[[#This Row],[NGÀY BÁN]]&gt;0,Stock[[#This Row],[NGÀY BÁN]]-Stock[[#This Row],[NGÀY MUA]]+1,IF(Stock[[#This Row],[NGÀY MUA]]=0,0,TODAY()-Stock[[#This Row],[NGÀY MUA]]+1))</f>
        <v>0</v>
      </c>
      <c r="AA616" s="121" t="str">
        <f>IFERROR(Stock[[#This Row],[CỔ TỨC TIỀN MẶT]]+Stock[[#This Row],[LÃI/(LỖ) TỪ BÁN CK
(auto-fill)]],"")</f>
        <v/>
      </c>
      <c r="AB6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6" s="90"/>
      <c r="AE616" s="146" t="str">
        <f>IF(Stock[[#This Row],[TRẠNG THÁI
(auto-fill)]]="NẮM GIỮ",Stock[[#This Row],[GIÁ THỊ TRƯỜNG]]-Stock[[#This Row],[GIÁ MUA]],"")</f>
        <v/>
      </c>
      <c r="AF616" s="151" t="str">
        <f>IFERROR(Stock[[#This Row],[TĂNG/
(GIẢM )]]/Stock[[#This Row],[GIÁ MUA]],"")</f>
        <v/>
      </c>
      <c r="AG616" s="128" t="str">
        <f>IF(Stock[[#This Row],[GIÁ THỊ TRƯỜNG]]&gt;0,Stock[[#This Row],[GIÁ THỊ TRƯỜNG]]*Stock[[#This Row],[SỐ LƯỢNG CÒN LẠI
(auto-fill)]],"")</f>
        <v/>
      </c>
    </row>
    <row r="617" spans="2:33">
      <c r="B617" s="111" t="str">
        <f>IF(AND(Stock[[#This Row],[SỐ LƯỢNG MUA]]&gt;0,Stock[[#This Row],[SỐ LƯỢNG CÒN LẠI
(auto-fill)]]=0),"BÁN",
IF(AND(Stock[[#This Row],[SỐ LƯỢNG MUA]]&gt;0,Stock[[#This Row],[SỐ LƯỢNG CÒN LẠI
(auto-fill)]]&gt;0),"NẮM GIỮ",""))</f>
        <v/>
      </c>
      <c r="C617" s="110">
        <f t="shared" si="9"/>
        <v>604</v>
      </c>
      <c r="D617" s="77"/>
      <c r="E617" s="78"/>
      <c r="F617" s="170"/>
      <c r="G617" s="83"/>
      <c r="H617" s="84"/>
      <c r="I617" s="114" t="str">
        <f>IF(Stock[[#This Row],[SỐ LƯỢNG MUA]]&gt;0,Stock[[#This Row],[GIÁ MUA]]*Stock[[#This Row],[SỐ LƯỢNG MUA]]*$D$11,"")</f>
        <v/>
      </c>
      <c r="J617" s="87"/>
      <c r="K617" s="88"/>
      <c r="L617" s="116" t="str">
        <f>IF(Stock[[#This Row],[SỐ LƯỢNG MUA]]&gt;0,Stock[[#This Row],[GIÁ MUA]]*(1+Stock[[#This Row],[% TĂNG KỲ VỌNG_1]]),"")</f>
        <v/>
      </c>
      <c r="M617" s="89"/>
      <c r="N617" s="116" t="str">
        <f>IF(Stock[[#This Row],[SỐ LƯỢNG MUA]]&gt;0,Stock[[#This Row],[GIÁ MUA]]*(1+Stock[[#This Row],[% TĂNG KỲ VỌNG_2]]),"")</f>
        <v/>
      </c>
      <c r="O617" s="89"/>
      <c r="P617" s="116" t="str">
        <f>IF(Stock[[#This Row],[SỐ LƯỢNG MUA]]&gt;0,Stock[[#This Row],[GIÁ MUA]]*(1+Stock[[#This Row],[% GIẢM ĐỂ CẮT LỖ]]),"")</f>
        <v/>
      </c>
      <c r="Q617" s="104"/>
      <c r="R617" s="117" t="str">
        <f>IF(Stock[[#This Row],[CỔ TỨC TIỀN MẶT]]&gt;0,Stock[[#This Row],[CỔ TỨC TIỀN MẶT]]/(Stock[[#This Row],[GIÁ MUA]]*Stock[[#This Row],[SỐ LƯỢNG MUA]]),"")</f>
        <v/>
      </c>
      <c r="S617" s="104"/>
      <c r="T617" s="77"/>
      <c r="U617" s="95"/>
      <c r="V617" s="96"/>
      <c r="W617" s="125" t="str">
        <f>IF(Stock[[#This Row],[SỐ LƯỢNG BÁN]]&gt;0,Stock[[#This Row],[GIÁ BÁN]]*Stock[[#This Row],[SỐ LƯỢNG BÁN]]*$D$11+Stock[[#This Row],[GIÁ BÁN]]*Stock[[#This Row],[SỐ LƯỢNG BÁN]]*$D$12,"")</f>
        <v/>
      </c>
      <c r="X617" s="126">
        <f>Stock[[#This Row],[SỐ LƯỢNG MUA]]+Stock[[#This Row],[CỔ TỨC BẰNG CỔ PHIẾU]]-Stock[[#This Row],[SỐ LƯỢNG BÁN]]</f>
        <v>0</v>
      </c>
      <c r="Y6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7" s="120">
        <f ca="1">IF(Stock[[#This Row],[NGÀY BÁN]]&gt;0,Stock[[#This Row],[NGÀY BÁN]]-Stock[[#This Row],[NGÀY MUA]]+1,IF(Stock[[#This Row],[NGÀY MUA]]=0,0,TODAY()-Stock[[#This Row],[NGÀY MUA]]+1))</f>
        <v>0</v>
      </c>
      <c r="AA617" s="121" t="str">
        <f>IFERROR(Stock[[#This Row],[CỔ TỨC TIỀN MẶT]]+Stock[[#This Row],[LÃI/(LỖ) TỪ BÁN CK
(auto-fill)]],"")</f>
        <v/>
      </c>
      <c r="AB6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7" s="90"/>
      <c r="AE617" s="146" t="str">
        <f>IF(Stock[[#This Row],[TRẠNG THÁI
(auto-fill)]]="NẮM GIỮ",Stock[[#This Row],[GIÁ THỊ TRƯỜNG]]-Stock[[#This Row],[GIÁ MUA]],"")</f>
        <v/>
      </c>
      <c r="AF617" s="151" t="str">
        <f>IFERROR(Stock[[#This Row],[TĂNG/
(GIẢM )]]/Stock[[#This Row],[GIÁ MUA]],"")</f>
        <v/>
      </c>
      <c r="AG617" s="128" t="str">
        <f>IF(Stock[[#This Row],[GIÁ THỊ TRƯỜNG]]&gt;0,Stock[[#This Row],[GIÁ THỊ TRƯỜNG]]*Stock[[#This Row],[SỐ LƯỢNG CÒN LẠI
(auto-fill)]],"")</f>
        <v/>
      </c>
    </row>
    <row r="618" spans="2:33">
      <c r="B618" s="111" t="str">
        <f>IF(AND(Stock[[#This Row],[SỐ LƯỢNG MUA]]&gt;0,Stock[[#This Row],[SỐ LƯỢNG CÒN LẠI
(auto-fill)]]=0),"BÁN",
IF(AND(Stock[[#This Row],[SỐ LƯỢNG MUA]]&gt;0,Stock[[#This Row],[SỐ LƯỢNG CÒN LẠI
(auto-fill)]]&gt;0),"NẮM GIỮ",""))</f>
        <v/>
      </c>
      <c r="C618" s="110">
        <f t="shared" si="9"/>
        <v>605</v>
      </c>
      <c r="D618" s="77"/>
      <c r="E618" s="78"/>
      <c r="F618" s="170"/>
      <c r="G618" s="83"/>
      <c r="H618" s="84"/>
      <c r="I618" s="114" t="str">
        <f>IF(Stock[[#This Row],[SỐ LƯỢNG MUA]]&gt;0,Stock[[#This Row],[GIÁ MUA]]*Stock[[#This Row],[SỐ LƯỢNG MUA]]*$D$11,"")</f>
        <v/>
      </c>
      <c r="J618" s="87"/>
      <c r="K618" s="88"/>
      <c r="L618" s="116" t="str">
        <f>IF(Stock[[#This Row],[SỐ LƯỢNG MUA]]&gt;0,Stock[[#This Row],[GIÁ MUA]]*(1+Stock[[#This Row],[% TĂNG KỲ VỌNG_1]]),"")</f>
        <v/>
      </c>
      <c r="M618" s="89"/>
      <c r="N618" s="116" t="str">
        <f>IF(Stock[[#This Row],[SỐ LƯỢNG MUA]]&gt;0,Stock[[#This Row],[GIÁ MUA]]*(1+Stock[[#This Row],[% TĂNG KỲ VỌNG_2]]),"")</f>
        <v/>
      </c>
      <c r="O618" s="89"/>
      <c r="P618" s="116" t="str">
        <f>IF(Stock[[#This Row],[SỐ LƯỢNG MUA]]&gt;0,Stock[[#This Row],[GIÁ MUA]]*(1+Stock[[#This Row],[% GIẢM ĐỂ CẮT LỖ]]),"")</f>
        <v/>
      </c>
      <c r="Q618" s="104"/>
      <c r="R618" s="117" t="str">
        <f>IF(Stock[[#This Row],[CỔ TỨC TIỀN MẶT]]&gt;0,Stock[[#This Row],[CỔ TỨC TIỀN MẶT]]/(Stock[[#This Row],[GIÁ MUA]]*Stock[[#This Row],[SỐ LƯỢNG MUA]]),"")</f>
        <v/>
      </c>
      <c r="S618" s="104"/>
      <c r="T618" s="77"/>
      <c r="U618" s="95"/>
      <c r="V618" s="96"/>
      <c r="W618" s="125" t="str">
        <f>IF(Stock[[#This Row],[SỐ LƯỢNG BÁN]]&gt;0,Stock[[#This Row],[GIÁ BÁN]]*Stock[[#This Row],[SỐ LƯỢNG BÁN]]*$D$11+Stock[[#This Row],[GIÁ BÁN]]*Stock[[#This Row],[SỐ LƯỢNG BÁN]]*$D$12,"")</f>
        <v/>
      </c>
      <c r="X618" s="126">
        <f>Stock[[#This Row],[SỐ LƯỢNG MUA]]+Stock[[#This Row],[CỔ TỨC BẰNG CỔ PHIẾU]]-Stock[[#This Row],[SỐ LƯỢNG BÁN]]</f>
        <v>0</v>
      </c>
      <c r="Y6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8" s="120">
        <f ca="1">IF(Stock[[#This Row],[NGÀY BÁN]]&gt;0,Stock[[#This Row],[NGÀY BÁN]]-Stock[[#This Row],[NGÀY MUA]]+1,IF(Stock[[#This Row],[NGÀY MUA]]=0,0,TODAY()-Stock[[#This Row],[NGÀY MUA]]+1))</f>
        <v>0</v>
      </c>
      <c r="AA618" s="121" t="str">
        <f>IFERROR(Stock[[#This Row],[CỔ TỨC TIỀN MẶT]]+Stock[[#This Row],[LÃI/(LỖ) TỪ BÁN CK
(auto-fill)]],"")</f>
        <v/>
      </c>
      <c r="AB6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8" s="90"/>
      <c r="AE618" s="146" t="str">
        <f>IF(Stock[[#This Row],[TRẠNG THÁI
(auto-fill)]]="NẮM GIỮ",Stock[[#This Row],[GIÁ THỊ TRƯỜNG]]-Stock[[#This Row],[GIÁ MUA]],"")</f>
        <v/>
      </c>
      <c r="AF618" s="151" t="str">
        <f>IFERROR(Stock[[#This Row],[TĂNG/
(GIẢM )]]/Stock[[#This Row],[GIÁ MUA]],"")</f>
        <v/>
      </c>
      <c r="AG618" s="128" t="str">
        <f>IF(Stock[[#This Row],[GIÁ THỊ TRƯỜNG]]&gt;0,Stock[[#This Row],[GIÁ THỊ TRƯỜNG]]*Stock[[#This Row],[SỐ LƯỢNG CÒN LẠI
(auto-fill)]],"")</f>
        <v/>
      </c>
    </row>
    <row r="619" spans="2:33">
      <c r="B619" s="111" t="str">
        <f>IF(AND(Stock[[#This Row],[SỐ LƯỢNG MUA]]&gt;0,Stock[[#This Row],[SỐ LƯỢNG CÒN LẠI
(auto-fill)]]=0),"BÁN",
IF(AND(Stock[[#This Row],[SỐ LƯỢNG MUA]]&gt;0,Stock[[#This Row],[SỐ LƯỢNG CÒN LẠI
(auto-fill)]]&gt;0),"NẮM GIỮ",""))</f>
        <v/>
      </c>
      <c r="C619" s="110">
        <f t="shared" si="9"/>
        <v>606</v>
      </c>
      <c r="D619" s="77"/>
      <c r="E619" s="78"/>
      <c r="F619" s="170"/>
      <c r="G619" s="83"/>
      <c r="H619" s="84"/>
      <c r="I619" s="114" t="str">
        <f>IF(Stock[[#This Row],[SỐ LƯỢNG MUA]]&gt;0,Stock[[#This Row],[GIÁ MUA]]*Stock[[#This Row],[SỐ LƯỢNG MUA]]*$D$11,"")</f>
        <v/>
      </c>
      <c r="J619" s="87"/>
      <c r="K619" s="88"/>
      <c r="L619" s="116" t="str">
        <f>IF(Stock[[#This Row],[SỐ LƯỢNG MUA]]&gt;0,Stock[[#This Row],[GIÁ MUA]]*(1+Stock[[#This Row],[% TĂNG KỲ VỌNG_1]]),"")</f>
        <v/>
      </c>
      <c r="M619" s="89"/>
      <c r="N619" s="116" t="str">
        <f>IF(Stock[[#This Row],[SỐ LƯỢNG MUA]]&gt;0,Stock[[#This Row],[GIÁ MUA]]*(1+Stock[[#This Row],[% TĂNG KỲ VỌNG_2]]),"")</f>
        <v/>
      </c>
      <c r="O619" s="89"/>
      <c r="P619" s="116" t="str">
        <f>IF(Stock[[#This Row],[SỐ LƯỢNG MUA]]&gt;0,Stock[[#This Row],[GIÁ MUA]]*(1+Stock[[#This Row],[% GIẢM ĐỂ CẮT LỖ]]),"")</f>
        <v/>
      </c>
      <c r="Q619" s="104"/>
      <c r="R619" s="117" t="str">
        <f>IF(Stock[[#This Row],[CỔ TỨC TIỀN MẶT]]&gt;0,Stock[[#This Row],[CỔ TỨC TIỀN MẶT]]/(Stock[[#This Row],[GIÁ MUA]]*Stock[[#This Row],[SỐ LƯỢNG MUA]]),"")</f>
        <v/>
      </c>
      <c r="S619" s="104"/>
      <c r="T619" s="77"/>
      <c r="U619" s="95"/>
      <c r="V619" s="96"/>
      <c r="W619" s="125" t="str">
        <f>IF(Stock[[#This Row],[SỐ LƯỢNG BÁN]]&gt;0,Stock[[#This Row],[GIÁ BÁN]]*Stock[[#This Row],[SỐ LƯỢNG BÁN]]*$D$11+Stock[[#This Row],[GIÁ BÁN]]*Stock[[#This Row],[SỐ LƯỢNG BÁN]]*$D$12,"")</f>
        <v/>
      </c>
      <c r="X619" s="126">
        <f>Stock[[#This Row],[SỐ LƯỢNG MUA]]+Stock[[#This Row],[CỔ TỨC BẰNG CỔ PHIẾU]]-Stock[[#This Row],[SỐ LƯỢNG BÁN]]</f>
        <v>0</v>
      </c>
      <c r="Y6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9" s="120">
        <f ca="1">IF(Stock[[#This Row],[NGÀY BÁN]]&gt;0,Stock[[#This Row],[NGÀY BÁN]]-Stock[[#This Row],[NGÀY MUA]]+1,IF(Stock[[#This Row],[NGÀY MUA]]=0,0,TODAY()-Stock[[#This Row],[NGÀY MUA]]+1))</f>
        <v>0</v>
      </c>
      <c r="AA619" s="121" t="str">
        <f>IFERROR(Stock[[#This Row],[CỔ TỨC TIỀN MẶT]]+Stock[[#This Row],[LÃI/(LỖ) TỪ BÁN CK
(auto-fill)]],"")</f>
        <v/>
      </c>
      <c r="AB6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9" s="90"/>
      <c r="AE619" s="146" t="str">
        <f>IF(Stock[[#This Row],[TRẠNG THÁI
(auto-fill)]]="NẮM GIỮ",Stock[[#This Row],[GIÁ THỊ TRƯỜNG]]-Stock[[#This Row],[GIÁ MUA]],"")</f>
        <v/>
      </c>
      <c r="AF619" s="151" t="str">
        <f>IFERROR(Stock[[#This Row],[TĂNG/
(GIẢM )]]/Stock[[#This Row],[GIÁ MUA]],"")</f>
        <v/>
      </c>
      <c r="AG619" s="128" t="str">
        <f>IF(Stock[[#This Row],[GIÁ THỊ TRƯỜNG]]&gt;0,Stock[[#This Row],[GIÁ THỊ TRƯỜNG]]*Stock[[#This Row],[SỐ LƯỢNG CÒN LẠI
(auto-fill)]],"")</f>
        <v/>
      </c>
    </row>
    <row r="620" spans="2:33">
      <c r="B620" s="111" t="str">
        <f>IF(AND(Stock[[#This Row],[SỐ LƯỢNG MUA]]&gt;0,Stock[[#This Row],[SỐ LƯỢNG CÒN LẠI
(auto-fill)]]=0),"BÁN",
IF(AND(Stock[[#This Row],[SỐ LƯỢNG MUA]]&gt;0,Stock[[#This Row],[SỐ LƯỢNG CÒN LẠI
(auto-fill)]]&gt;0),"NẮM GIỮ",""))</f>
        <v/>
      </c>
      <c r="C620" s="110">
        <f t="shared" si="9"/>
        <v>607</v>
      </c>
      <c r="D620" s="77"/>
      <c r="E620" s="78"/>
      <c r="F620" s="170"/>
      <c r="G620" s="83"/>
      <c r="H620" s="84"/>
      <c r="I620" s="114" t="str">
        <f>IF(Stock[[#This Row],[SỐ LƯỢNG MUA]]&gt;0,Stock[[#This Row],[GIÁ MUA]]*Stock[[#This Row],[SỐ LƯỢNG MUA]]*$D$11,"")</f>
        <v/>
      </c>
      <c r="J620" s="87"/>
      <c r="K620" s="88"/>
      <c r="L620" s="116" t="str">
        <f>IF(Stock[[#This Row],[SỐ LƯỢNG MUA]]&gt;0,Stock[[#This Row],[GIÁ MUA]]*(1+Stock[[#This Row],[% TĂNG KỲ VỌNG_1]]),"")</f>
        <v/>
      </c>
      <c r="M620" s="89"/>
      <c r="N620" s="116" t="str">
        <f>IF(Stock[[#This Row],[SỐ LƯỢNG MUA]]&gt;0,Stock[[#This Row],[GIÁ MUA]]*(1+Stock[[#This Row],[% TĂNG KỲ VỌNG_2]]),"")</f>
        <v/>
      </c>
      <c r="O620" s="89"/>
      <c r="P620" s="116" t="str">
        <f>IF(Stock[[#This Row],[SỐ LƯỢNG MUA]]&gt;0,Stock[[#This Row],[GIÁ MUA]]*(1+Stock[[#This Row],[% GIẢM ĐỂ CẮT LỖ]]),"")</f>
        <v/>
      </c>
      <c r="Q620" s="104"/>
      <c r="R620" s="117" t="str">
        <f>IF(Stock[[#This Row],[CỔ TỨC TIỀN MẶT]]&gt;0,Stock[[#This Row],[CỔ TỨC TIỀN MẶT]]/(Stock[[#This Row],[GIÁ MUA]]*Stock[[#This Row],[SỐ LƯỢNG MUA]]),"")</f>
        <v/>
      </c>
      <c r="S620" s="104"/>
      <c r="T620" s="77"/>
      <c r="U620" s="95"/>
      <c r="V620" s="96"/>
      <c r="W620" s="125" t="str">
        <f>IF(Stock[[#This Row],[SỐ LƯỢNG BÁN]]&gt;0,Stock[[#This Row],[GIÁ BÁN]]*Stock[[#This Row],[SỐ LƯỢNG BÁN]]*$D$11+Stock[[#This Row],[GIÁ BÁN]]*Stock[[#This Row],[SỐ LƯỢNG BÁN]]*$D$12,"")</f>
        <v/>
      </c>
      <c r="X620" s="126">
        <f>Stock[[#This Row],[SỐ LƯỢNG MUA]]+Stock[[#This Row],[CỔ TỨC BẰNG CỔ PHIẾU]]-Stock[[#This Row],[SỐ LƯỢNG BÁN]]</f>
        <v>0</v>
      </c>
      <c r="Y6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0" s="120">
        <f ca="1">IF(Stock[[#This Row],[NGÀY BÁN]]&gt;0,Stock[[#This Row],[NGÀY BÁN]]-Stock[[#This Row],[NGÀY MUA]]+1,IF(Stock[[#This Row],[NGÀY MUA]]=0,0,TODAY()-Stock[[#This Row],[NGÀY MUA]]+1))</f>
        <v>0</v>
      </c>
      <c r="AA620" s="121" t="str">
        <f>IFERROR(Stock[[#This Row],[CỔ TỨC TIỀN MẶT]]+Stock[[#This Row],[LÃI/(LỖ) TỪ BÁN CK
(auto-fill)]],"")</f>
        <v/>
      </c>
      <c r="AB6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0" s="90"/>
      <c r="AE620" s="146" t="str">
        <f>IF(Stock[[#This Row],[TRẠNG THÁI
(auto-fill)]]="NẮM GIỮ",Stock[[#This Row],[GIÁ THỊ TRƯỜNG]]-Stock[[#This Row],[GIÁ MUA]],"")</f>
        <v/>
      </c>
      <c r="AF620" s="151" t="str">
        <f>IFERROR(Stock[[#This Row],[TĂNG/
(GIẢM )]]/Stock[[#This Row],[GIÁ MUA]],"")</f>
        <v/>
      </c>
      <c r="AG620" s="128" t="str">
        <f>IF(Stock[[#This Row],[GIÁ THỊ TRƯỜNG]]&gt;0,Stock[[#This Row],[GIÁ THỊ TRƯỜNG]]*Stock[[#This Row],[SỐ LƯỢNG CÒN LẠI
(auto-fill)]],"")</f>
        <v/>
      </c>
    </row>
    <row r="621" spans="2:33">
      <c r="B621" s="111" t="str">
        <f>IF(AND(Stock[[#This Row],[SỐ LƯỢNG MUA]]&gt;0,Stock[[#This Row],[SỐ LƯỢNG CÒN LẠI
(auto-fill)]]=0),"BÁN",
IF(AND(Stock[[#This Row],[SỐ LƯỢNG MUA]]&gt;0,Stock[[#This Row],[SỐ LƯỢNG CÒN LẠI
(auto-fill)]]&gt;0),"NẮM GIỮ",""))</f>
        <v/>
      </c>
      <c r="C621" s="110">
        <f t="shared" si="9"/>
        <v>608</v>
      </c>
      <c r="D621" s="77"/>
      <c r="E621" s="78"/>
      <c r="F621" s="170"/>
      <c r="G621" s="83"/>
      <c r="H621" s="84"/>
      <c r="I621" s="114" t="str">
        <f>IF(Stock[[#This Row],[SỐ LƯỢNG MUA]]&gt;0,Stock[[#This Row],[GIÁ MUA]]*Stock[[#This Row],[SỐ LƯỢNG MUA]]*$D$11,"")</f>
        <v/>
      </c>
      <c r="J621" s="87"/>
      <c r="K621" s="88"/>
      <c r="L621" s="116" t="str">
        <f>IF(Stock[[#This Row],[SỐ LƯỢNG MUA]]&gt;0,Stock[[#This Row],[GIÁ MUA]]*(1+Stock[[#This Row],[% TĂNG KỲ VỌNG_1]]),"")</f>
        <v/>
      </c>
      <c r="M621" s="89"/>
      <c r="N621" s="116" t="str">
        <f>IF(Stock[[#This Row],[SỐ LƯỢNG MUA]]&gt;0,Stock[[#This Row],[GIÁ MUA]]*(1+Stock[[#This Row],[% TĂNG KỲ VỌNG_2]]),"")</f>
        <v/>
      </c>
      <c r="O621" s="89"/>
      <c r="P621" s="116" t="str">
        <f>IF(Stock[[#This Row],[SỐ LƯỢNG MUA]]&gt;0,Stock[[#This Row],[GIÁ MUA]]*(1+Stock[[#This Row],[% GIẢM ĐỂ CẮT LỖ]]),"")</f>
        <v/>
      </c>
      <c r="Q621" s="104"/>
      <c r="R621" s="117" t="str">
        <f>IF(Stock[[#This Row],[CỔ TỨC TIỀN MẶT]]&gt;0,Stock[[#This Row],[CỔ TỨC TIỀN MẶT]]/(Stock[[#This Row],[GIÁ MUA]]*Stock[[#This Row],[SỐ LƯỢNG MUA]]),"")</f>
        <v/>
      </c>
      <c r="S621" s="104"/>
      <c r="T621" s="77"/>
      <c r="U621" s="95"/>
      <c r="V621" s="96"/>
      <c r="W621" s="125" t="str">
        <f>IF(Stock[[#This Row],[SỐ LƯỢNG BÁN]]&gt;0,Stock[[#This Row],[GIÁ BÁN]]*Stock[[#This Row],[SỐ LƯỢNG BÁN]]*$D$11+Stock[[#This Row],[GIÁ BÁN]]*Stock[[#This Row],[SỐ LƯỢNG BÁN]]*$D$12,"")</f>
        <v/>
      </c>
      <c r="X621" s="126">
        <f>Stock[[#This Row],[SỐ LƯỢNG MUA]]+Stock[[#This Row],[CỔ TỨC BẰNG CỔ PHIẾU]]-Stock[[#This Row],[SỐ LƯỢNG BÁN]]</f>
        <v>0</v>
      </c>
      <c r="Y6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1" s="120">
        <f ca="1">IF(Stock[[#This Row],[NGÀY BÁN]]&gt;0,Stock[[#This Row],[NGÀY BÁN]]-Stock[[#This Row],[NGÀY MUA]]+1,IF(Stock[[#This Row],[NGÀY MUA]]=0,0,TODAY()-Stock[[#This Row],[NGÀY MUA]]+1))</f>
        <v>0</v>
      </c>
      <c r="AA621" s="121" t="str">
        <f>IFERROR(Stock[[#This Row],[CỔ TỨC TIỀN MẶT]]+Stock[[#This Row],[LÃI/(LỖ) TỪ BÁN CK
(auto-fill)]],"")</f>
        <v/>
      </c>
      <c r="AB6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1" s="90"/>
      <c r="AE621" s="146" t="str">
        <f>IF(Stock[[#This Row],[TRẠNG THÁI
(auto-fill)]]="NẮM GIỮ",Stock[[#This Row],[GIÁ THỊ TRƯỜNG]]-Stock[[#This Row],[GIÁ MUA]],"")</f>
        <v/>
      </c>
      <c r="AF621" s="151" t="str">
        <f>IFERROR(Stock[[#This Row],[TĂNG/
(GIẢM )]]/Stock[[#This Row],[GIÁ MUA]],"")</f>
        <v/>
      </c>
      <c r="AG621" s="128" t="str">
        <f>IF(Stock[[#This Row],[GIÁ THỊ TRƯỜNG]]&gt;0,Stock[[#This Row],[GIÁ THỊ TRƯỜNG]]*Stock[[#This Row],[SỐ LƯỢNG CÒN LẠI
(auto-fill)]],"")</f>
        <v/>
      </c>
    </row>
    <row r="622" spans="2:33">
      <c r="B622" s="111" t="str">
        <f>IF(AND(Stock[[#This Row],[SỐ LƯỢNG MUA]]&gt;0,Stock[[#This Row],[SỐ LƯỢNG CÒN LẠI
(auto-fill)]]=0),"BÁN",
IF(AND(Stock[[#This Row],[SỐ LƯỢNG MUA]]&gt;0,Stock[[#This Row],[SỐ LƯỢNG CÒN LẠI
(auto-fill)]]&gt;0),"NẮM GIỮ",""))</f>
        <v/>
      </c>
      <c r="C622" s="110">
        <f t="shared" si="9"/>
        <v>609</v>
      </c>
      <c r="D622" s="77"/>
      <c r="E622" s="78"/>
      <c r="F622" s="170"/>
      <c r="G622" s="83"/>
      <c r="H622" s="84"/>
      <c r="I622" s="114" t="str">
        <f>IF(Stock[[#This Row],[SỐ LƯỢNG MUA]]&gt;0,Stock[[#This Row],[GIÁ MUA]]*Stock[[#This Row],[SỐ LƯỢNG MUA]]*$D$11,"")</f>
        <v/>
      </c>
      <c r="J622" s="87"/>
      <c r="K622" s="88"/>
      <c r="L622" s="116" t="str">
        <f>IF(Stock[[#This Row],[SỐ LƯỢNG MUA]]&gt;0,Stock[[#This Row],[GIÁ MUA]]*(1+Stock[[#This Row],[% TĂNG KỲ VỌNG_1]]),"")</f>
        <v/>
      </c>
      <c r="M622" s="89"/>
      <c r="N622" s="116" t="str">
        <f>IF(Stock[[#This Row],[SỐ LƯỢNG MUA]]&gt;0,Stock[[#This Row],[GIÁ MUA]]*(1+Stock[[#This Row],[% TĂNG KỲ VỌNG_2]]),"")</f>
        <v/>
      </c>
      <c r="O622" s="89"/>
      <c r="P622" s="116" t="str">
        <f>IF(Stock[[#This Row],[SỐ LƯỢNG MUA]]&gt;0,Stock[[#This Row],[GIÁ MUA]]*(1+Stock[[#This Row],[% GIẢM ĐỂ CẮT LỖ]]),"")</f>
        <v/>
      </c>
      <c r="Q622" s="104"/>
      <c r="R622" s="117" t="str">
        <f>IF(Stock[[#This Row],[CỔ TỨC TIỀN MẶT]]&gt;0,Stock[[#This Row],[CỔ TỨC TIỀN MẶT]]/(Stock[[#This Row],[GIÁ MUA]]*Stock[[#This Row],[SỐ LƯỢNG MUA]]),"")</f>
        <v/>
      </c>
      <c r="S622" s="104"/>
      <c r="T622" s="77"/>
      <c r="U622" s="95"/>
      <c r="V622" s="96"/>
      <c r="W622" s="125" t="str">
        <f>IF(Stock[[#This Row],[SỐ LƯỢNG BÁN]]&gt;0,Stock[[#This Row],[GIÁ BÁN]]*Stock[[#This Row],[SỐ LƯỢNG BÁN]]*$D$11+Stock[[#This Row],[GIÁ BÁN]]*Stock[[#This Row],[SỐ LƯỢNG BÁN]]*$D$12,"")</f>
        <v/>
      </c>
      <c r="X622" s="126">
        <f>Stock[[#This Row],[SỐ LƯỢNG MUA]]+Stock[[#This Row],[CỔ TỨC BẰNG CỔ PHIẾU]]-Stock[[#This Row],[SỐ LƯỢNG BÁN]]</f>
        <v>0</v>
      </c>
      <c r="Y6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2" s="120">
        <f ca="1">IF(Stock[[#This Row],[NGÀY BÁN]]&gt;0,Stock[[#This Row],[NGÀY BÁN]]-Stock[[#This Row],[NGÀY MUA]]+1,IF(Stock[[#This Row],[NGÀY MUA]]=0,0,TODAY()-Stock[[#This Row],[NGÀY MUA]]+1))</f>
        <v>0</v>
      </c>
      <c r="AA622" s="121" t="str">
        <f>IFERROR(Stock[[#This Row],[CỔ TỨC TIỀN MẶT]]+Stock[[#This Row],[LÃI/(LỖ) TỪ BÁN CK
(auto-fill)]],"")</f>
        <v/>
      </c>
      <c r="AB6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2" s="90"/>
      <c r="AE622" s="146" t="str">
        <f>IF(Stock[[#This Row],[TRẠNG THÁI
(auto-fill)]]="NẮM GIỮ",Stock[[#This Row],[GIÁ THỊ TRƯỜNG]]-Stock[[#This Row],[GIÁ MUA]],"")</f>
        <v/>
      </c>
      <c r="AF622" s="151" t="str">
        <f>IFERROR(Stock[[#This Row],[TĂNG/
(GIẢM )]]/Stock[[#This Row],[GIÁ MUA]],"")</f>
        <v/>
      </c>
      <c r="AG622" s="128" t="str">
        <f>IF(Stock[[#This Row],[GIÁ THỊ TRƯỜNG]]&gt;0,Stock[[#This Row],[GIÁ THỊ TRƯỜNG]]*Stock[[#This Row],[SỐ LƯỢNG CÒN LẠI
(auto-fill)]],"")</f>
        <v/>
      </c>
    </row>
    <row r="623" spans="2:33">
      <c r="B623" s="111" t="str">
        <f>IF(AND(Stock[[#This Row],[SỐ LƯỢNG MUA]]&gt;0,Stock[[#This Row],[SỐ LƯỢNG CÒN LẠI
(auto-fill)]]=0),"BÁN",
IF(AND(Stock[[#This Row],[SỐ LƯỢNG MUA]]&gt;0,Stock[[#This Row],[SỐ LƯỢNG CÒN LẠI
(auto-fill)]]&gt;0),"NẮM GIỮ",""))</f>
        <v/>
      </c>
      <c r="C623" s="110">
        <f t="shared" si="9"/>
        <v>610</v>
      </c>
      <c r="D623" s="77"/>
      <c r="E623" s="78"/>
      <c r="F623" s="170"/>
      <c r="G623" s="83"/>
      <c r="H623" s="84"/>
      <c r="I623" s="114" t="str">
        <f>IF(Stock[[#This Row],[SỐ LƯỢNG MUA]]&gt;0,Stock[[#This Row],[GIÁ MUA]]*Stock[[#This Row],[SỐ LƯỢNG MUA]]*$D$11,"")</f>
        <v/>
      </c>
      <c r="J623" s="87"/>
      <c r="K623" s="88"/>
      <c r="L623" s="116" t="str">
        <f>IF(Stock[[#This Row],[SỐ LƯỢNG MUA]]&gt;0,Stock[[#This Row],[GIÁ MUA]]*(1+Stock[[#This Row],[% TĂNG KỲ VỌNG_1]]),"")</f>
        <v/>
      </c>
      <c r="M623" s="89"/>
      <c r="N623" s="116" t="str">
        <f>IF(Stock[[#This Row],[SỐ LƯỢNG MUA]]&gt;0,Stock[[#This Row],[GIÁ MUA]]*(1+Stock[[#This Row],[% TĂNG KỲ VỌNG_2]]),"")</f>
        <v/>
      </c>
      <c r="O623" s="89"/>
      <c r="P623" s="116" t="str">
        <f>IF(Stock[[#This Row],[SỐ LƯỢNG MUA]]&gt;0,Stock[[#This Row],[GIÁ MUA]]*(1+Stock[[#This Row],[% GIẢM ĐỂ CẮT LỖ]]),"")</f>
        <v/>
      </c>
      <c r="Q623" s="104"/>
      <c r="R623" s="117" t="str">
        <f>IF(Stock[[#This Row],[CỔ TỨC TIỀN MẶT]]&gt;0,Stock[[#This Row],[CỔ TỨC TIỀN MẶT]]/(Stock[[#This Row],[GIÁ MUA]]*Stock[[#This Row],[SỐ LƯỢNG MUA]]),"")</f>
        <v/>
      </c>
      <c r="S623" s="104"/>
      <c r="T623" s="77"/>
      <c r="U623" s="95"/>
      <c r="V623" s="96"/>
      <c r="W623" s="125" t="str">
        <f>IF(Stock[[#This Row],[SỐ LƯỢNG BÁN]]&gt;0,Stock[[#This Row],[GIÁ BÁN]]*Stock[[#This Row],[SỐ LƯỢNG BÁN]]*$D$11+Stock[[#This Row],[GIÁ BÁN]]*Stock[[#This Row],[SỐ LƯỢNG BÁN]]*$D$12,"")</f>
        <v/>
      </c>
      <c r="X623" s="126">
        <f>Stock[[#This Row],[SỐ LƯỢNG MUA]]+Stock[[#This Row],[CỔ TỨC BẰNG CỔ PHIẾU]]-Stock[[#This Row],[SỐ LƯỢNG BÁN]]</f>
        <v>0</v>
      </c>
      <c r="Y6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3" s="120">
        <f ca="1">IF(Stock[[#This Row],[NGÀY BÁN]]&gt;0,Stock[[#This Row],[NGÀY BÁN]]-Stock[[#This Row],[NGÀY MUA]]+1,IF(Stock[[#This Row],[NGÀY MUA]]=0,0,TODAY()-Stock[[#This Row],[NGÀY MUA]]+1))</f>
        <v>0</v>
      </c>
      <c r="AA623" s="121" t="str">
        <f>IFERROR(Stock[[#This Row],[CỔ TỨC TIỀN MẶT]]+Stock[[#This Row],[LÃI/(LỖ) TỪ BÁN CK
(auto-fill)]],"")</f>
        <v/>
      </c>
      <c r="AB6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3" s="90"/>
      <c r="AE623" s="146" t="str">
        <f>IF(Stock[[#This Row],[TRẠNG THÁI
(auto-fill)]]="NẮM GIỮ",Stock[[#This Row],[GIÁ THỊ TRƯỜNG]]-Stock[[#This Row],[GIÁ MUA]],"")</f>
        <v/>
      </c>
      <c r="AF623" s="151" t="str">
        <f>IFERROR(Stock[[#This Row],[TĂNG/
(GIẢM )]]/Stock[[#This Row],[GIÁ MUA]],"")</f>
        <v/>
      </c>
      <c r="AG623" s="128" t="str">
        <f>IF(Stock[[#This Row],[GIÁ THỊ TRƯỜNG]]&gt;0,Stock[[#This Row],[GIÁ THỊ TRƯỜNG]]*Stock[[#This Row],[SỐ LƯỢNG CÒN LẠI
(auto-fill)]],"")</f>
        <v/>
      </c>
    </row>
    <row r="624" spans="2:33">
      <c r="B624" s="111" t="str">
        <f>IF(AND(Stock[[#This Row],[SỐ LƯỢNG MUA]]&gt;0,Stock[[#This Row],[SỐ LƯỢNG CÒN LẠI
(auto-fill)]]=0),"BÁN",
IF(AND(Stock[[#This Row],[SỐ LƯỢNG MUA]]&gt;0,Stock[[#This Row],[SỐ LƯỢNG CÒN LẠI
(auto-fill)]]&gt;0),"NẮM GIỮ",""))</f>
        <v/>
      </c>
      <c r="C624" s="110">
        <f t="shared" si="9"/>
        <v>611</v>
      </c>
      <c r="D624" s="77"/>
      <c r="E624" s="78"/>
      <c r="F624" s="170"/>
      <c r="G624" s="83"/>
      <c r="H624" s="84"/>
      <c r="I624" s="114" t="str">
        <f>IF(Stock[[#This Row],[SỐ LƯỢNG MUA]]&gt;0,Stock[[#This Row],[GIÁ MUA]]*Stock[[#This Row],[SỐ LƯỢNG MUA]]*$D$11,"")</f>
        <v/>
      </c>
      <c r="J624" s="87"/>
      <c r="K624" s="88"/>
      <c r="L624" s="116" t="str">
        <f>IF(Stock[[#This Row],[SỐ LƯỢNG MUA]]&gt;0,Stock[[#This Row],[GIÁ MUA]]*(1+Stock[[#This Row],[% TĂNG KỲ VỌNG_1]]),"")</f>
        <v/>
      </c>
      <c r="M624" s="89"/>
      <c r="N624" s="116" t="str">
        <f>IF(Stock[[#This Row],[SỐ LƯỢNG MUA]]&gt;0,Stock[[#This Row],[GIÁ MUA]]*(1+Stock[[#This Row],[% TĂNG KỲ VỌNG_2]]),"")</f>
        <v/>
      </c>
      <c r="O624" s="89"/>
      <c r="P624" s="116" t="str">
        <f>IF(Stock[[#This Row],[SỐ LƯỢNG MUA]]&gt;0,Stock[[#This Row],[GIÁ MUA]]*(1+Stock[[#This Row],[% GIẢM ĐỂ CẮT LỖ]]),"")</f>
        <v/>
      </c>
      <c r="Q624" s="104"/>
      <c r="R624" s="117" t="str">
        <f>IF(Stock[[#This Row],[CỔ TỨC TIỀN MẶT]]&gt;0,Stock[[#This Row],[CỔ TỨC TIỀN MẶT]]/(Stock[[#This Row],[GIÁ MUA]]*Stock[[#This Row],[SỐ LƯỢNG MUA]]),"")</f>
        <v/>
      </c>
      <c r="S624" s="104"/>
      <c r="T624" s="77"/>
      <c r="U624" s="95"/>
      <c r="V624" s="96"/>
      <c r="W624" s="125" t="str">
        <f>IF(Stock[[#This Row],[SỐ LƯỢNG BÁN]]&gt;0,Stock[[#This Row],[GIÁ BÁN]]*Stock[[#This Row],[SỐ LƯỢNG BÁN]]*$D$11+Stock[[#This Row],[GIÁ BÁN]]*Stock[[#This Row],[SỐ LƯỢNG BÁN]]*$D$12,"")</f>
        <v/>
      </c>
      <c r="X624" s="126">
        <f>Stock[[#This Row],[SỐ LƯỢNG MUA]]+Stock[[#This Row],[CỔ TỨC BẰNG CỔ PHIẾU]]-Stock[[#This Row],[SỐ LƯỢNG BÁN]]</f>
        <v>0</v>
      </c>
      <c r="Y6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4" s="120">
        <f ca="1">IF(Stock[[#This Row],[NGÀY BÁN]]&gt;0,Stock[[#This Row],[NGÀY BÁN]]-Stock[[#This Row],[NGÀY MUA]]+1,IF(Stock[[#This Row],[NGÀY MUA]]=0,0,TODAY()-Stock[[#This Row],[NGÀY MUA]]+1))</f>
        <v>0</v>
      </c>
      <c r="AA624" s="121" t="str">
        <f>IFERROR(Stock[[#This Row],[CỔ TỨC TIỀN MẶT]]+Stock[[#This Row],[LÃI/(LỖ) TỪ BÁN CK
(auto-fill)]],"")</f>
        <v/>
      </c>
      <c r="AB6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4" s="90"/>
      <c r="AE624" s="146" t="str">
        <f>IF(Stock[[#This Row],[TRẠNG THÁI
(auto-fill)]]="NẮM GIỮ",Stock[[#This Row],[GIÁ THỊ TRƯỜNG]]-Stock[[#This Row],[GIÁ MUA]],"")</f>
        <v/>
      </c>
      <c r="AF624" s="151" t="str">
        <f>IFERROR(Stock[[#This Row],[TĂNG/
(GIẢM )]]/Stock[[#This Row],[GIÁ MUA]],"")</f>
        <v/>
      </c>
      <c r="AG624" s="128" t="str">
        <f>IF(Stock[[#This Row],[GIÁ THỊ TRƯỜNG]]&gt;0,Stock[[#This Row],[GIÁ THỊ TRƯỜNG]]*Stock[[#This Row],[SỐ LƯỢNG CÒN LẠI
(auto-fill)]],"")</f>
        <v/>
      </c>
    </row>
    <row r="625" spans="2:33">
      <c r="B625" s="111" t="str">
        <f>IF(AND(Stock[[#This Row],[SỐ LƯỢNG MUA]]&gt;0,Stock[[#This Row],[SỐ LƯỢNG CÒN LẠI
(auto-fill)]]=0),"BÁN",
IF(AND(Stock[[#This Row],[SỐ LƯỢNG MUA]]&gt;0,Stock[[#This Row],[SỐ LƯỢNG CÒN LẠI
(auto-fill)]]&gt;0),"NẮM GIỮ",""))</f>
        <v/>
      </c>
      <c r="C625" s="110">
        <f t="shared" si="9"/>
        <v>612</v>
      </c>
      <c r="D625" s="77"/>
      <c r="E625" s="78"/>
      <c r="F625" s="170"/>
      <c r="G625" s="83"/>
      <c r="H625" s="84"/>
      <c r="I625" s="114" t="str">
        <f>IF(Stock[[#This Row],[SỐ LƯỢNG MUA]]&gt;0,Stock[[#This Row],[GIÁ MUA]]*Stock[[#This Row],[SỐ LƯỢNG MUA]]*$D$11,"")</f>
        <v/>
      </c>
      <c r="J625" s="87"/>
      <c r="K625" s="88"/>
      <c r="L625" s="116" t="str">
        <f>IF(Stock[[#This Row],[SỐ LƯỢNG MUA]]&gt;0,Stock[[#This Row],[GIÁ MUA]]*(1+Stock[[#This Row],[% TĂNG KỲ VỌNG_1]]),"")</f>
        <v/>
      </c>
      <c r="M625" s="89"/>
      <c r="N625" s="116" t="str">
        <f>IF(Stock[[#This Row],[SỐ LƯỢNG MUA]]&gt;0,Stock[[#This Row],[GIÁ MUA]]*(1+Stock[[#This Row],[% TĂNG KỲ VỌNG_2]]),"")</f>
        <v/>
      </c>
      <c r="O625" s="89"/>
      <c r="P625" s="116" t="str">
        <f>IF(Stock[[#This Row],[SỐ LƯỢNG MUA]]&gt;0,Stock[[#This Row],[GIÁ MUA]]*(1+Stock[[#This Row],[% GIẢM ĐỂ CẮT LỖ]]),"")</f>
        <v/>
      </c>
      <c r="Q625" s="104"/>
      <c r="R625" s="117" t="str">
        <f>IF(Stock[[#This Row],[CỔ TỨC TIỀN MẶT]]&gt;0,Stock[[#This Row],[CỔ TỨC TIỀN MẶT]]/(Stock[[#This Row],[GIÁ MUA]]*Stock[[#This Row],[SỐ LƯỢNG MUA]]),"")</f>
        <v/>
      </c>
      <c r="S625" s="104"/>
      <c r="T625" s="77"/>
      <c r="U625" s="95"/>
      <c r="V625" s="96"/>
      <c r="W625" s="125" t="str">
        <f>IF(Stock[[#This Row],[SỐ LƯỢNG BÁN]]&gt;0,Stock[[#This Row],[GIÁ BÁN]]*Stock[[#This Row],[SỐ LƯỢNG BÁN]]*$D$11+Stock[[#This Row],[GIÁ BÁN]]*Stock[[#This Row],[SỐ LƯỢNG BÁN]]*$D$12,"")</f>
        <v/>
      </c>
      <c r="X625" s="126">
        <f>Stock[[#This Row],[SỐ LƯỢNG MUA]]+Stock[[#This Row],[CỔ TỨC BẰNG CỔ PHIẾU]]-Stock[[#This Row],[SỐ LƯỢNG BÁN]]</f>
        <v>0</v>
      </c>
      <c r="Y6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5" s="120">
        <f ca="1">IF(Stock[[#This Row],[NGÀY BÁN]]&gt;0,Stock[[#This Row],[NGÀY BÁN]]-Stock[[#This Row],[NGÀY MUA]]+1,IF(Stock[[#This Row],[NGÀY MUA]]=0,0,TODAY()-Stock[[#This Row],[NGÀY MUA]]+1))</f>
        <v>0</v>
      </c>
      <c r="AA625" s="121" t="str">
        <f>IFERROR(Stock[[#This Row],[CỔ TỨC TIỀN MẶT]]+Stock[[#This Row],[LÃI/(LỖ) TỪ BÁN CK
(auto-fill)]],"")</f>
        <v/>
      </c>
      <c r="AB6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5" s="90"/>
      <c r="AE625" s="146" t="str">
        <f>IF(Stock[[#This Row],[TRẠNG THÁI
(auto-fill)]]="NẮM GIỮ",Stock[[#This Row],[GIÁ THỊ TRƯỜNG]]-Stock[[#This Row],[GIÁ MUA]],"")</f>
        <v/>
      </c>
      <c r="AF625" s="151" t="str">
        <f>IFERROR(Stock[[#This Row],[TĂNG/
(GIẢM )]]/Stock[[#This Row],[GIÁ MUA]],"")</f>
        <v/>
      </c>
      <c r="AG625" s="128" t="str">
        <f>IF(Stock[[#This Row],[GIÁ THỊ TRƯỜNG]]&gt;0,Stock[[#This Row],[GIÁ THỊ TRƯỜNG]]*Stock[[#This Row],[SỐ LƯỢNG CÒN LẠI
(auto-fill)]],"")</f>
        <v/>
      </c>
    </row>
    <row r="626" spans="2:33">
      <c r="B626" s="111" t="str">
        <f>IF(AND(Stock[[#This Row],[SỐ LƯỢNG MUA]]&gt;0,Stock[[#This Row],[SỐ LƯỢNG CÒN LẠI
(auto-fill)]]=0),"BÁN",
IF(AND(Stock[[#This Row],[SỐ LƯỢNG MUA]]&gt;0,Stock[[#This Row],[SỐ LƯỢNG CÒN LẠI
(auto-fill)]]&gt;0),"NẮM GIỮ",""))</f>
        <v/>
      </c>
      <c r="C626" s="110">
        <f t="shared" si="9"/>
        <v>613</v>
      </c>
      <c r="D626" s="77"/>
      <c r="E626" s="78"/>
      <c r="F626" s="170"/>
      <c r="G626" s="83"/>
      <c r="H626" s="84"/>
      <c r="I626" s="114" t="str">
        <f>IF(Stock[[#This Row],[SỐ LƯỢNG MUA]]&gt;0,Stock[[#This Row],[GIÁ MUA]]*Stock[[#This Row],[SỐ LƯỢNG MUA]]*$D$11,"")</f>
        <v/>
      </c>
      <c r="J626" s="87"/>
      <c r="K626" s="88"/>
      <c r="L626" s="116" t="str">
        <f>IF(Stock[[#This Row],[SỐ LƯỢNG MUA]]&gt;0,Stock[[#This Row],[GIÁ MUA]]*(1+Stock[[#This Row],[% TĂNG KỲ VỌNG_1]]),"")</f>
        <v/>
      </c>
      <c r="M626" s="89"/>
      <c r="N626" s="116" t="str">
        <f>IF(Stock[[#This Row],[SỐ LƯỢNG MUA]]&gt;0,Stock[[#This Row],[GIÁ MUA]]*(1+Stock[[#This Row],[% TĂNG KỲ VỌNG_2]]),"")</f>
        <v/>
      </c>
      <c r="O626" s="89"/>
      <c r="P626" s="116" t="str">
        <f>IF(Stock[[#This Row],[SỐ LƯỢNG MUA]]&gt;0,Stock[[#This Row],[GIÁ MUA]]*(1+Stock[[#This Row],[% GIẢM ĐỂ CẮT LỖ]]),"")</f>
        <v/>
      </c>
      <c r="Q626" s="104"/>
      <c r="R626" s="117" t="str">
        <f>IF(Stock[[#This Row],[CỔ TỨC TIỀN MẶT]]&gt;0,Stock[[#This Row],[CỔ TỨC TIỀN MẶT]]/(Stock[[#This Row],[GIÁ MUA]]*Stock[[#This Row],[SỐ LƯỢNG MUA]]),"")</f>
        <v/>
      </c>
      <c r="S626" s="104"/>
      <c r="T626" s="77"/>
      <c r="U626" s="95"/>
      <c r="V626" s="96"/>
      <c r="W626" s="125" t="str">
        <f>IF(Stock[[#This Row],[SỐ LƯỢNG BÁN]]&gt;0,Stock[[#This Row],[GIÁ BÁN]]*Stock[[#This Row],[SỐ LƯỢNG BÁN]]*$D$11+Stock[[#This Row],[GIÁ BÁN]]*Stock[[#This Row],[SỐ LƯỢNG BÁN]]*$D$12,"")</f>
        <v/>
      </c>
      <c r="X626" s="126">
        <f>Stock[[#This Row],[SỐ LƯỢNG MUA]]+Stock[[#This Row],[CỔ TỨC BẰNG CỔ PHIẾU]]-Stock[[#This Row],[SỐ LƯỢNG BÁN]]</f>
        <v>0</v>
      </c>
      <c r="Y6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6" s="120">
        <f ca="1">IF(Stock[[#This Row],[NGÀY BÁN]]&gt;0,Stock[[#This Row],[NGÀY BÁN]]-Stock[[#This Row],[NGÀY MUA]]+1,IF(Stock[[#This Row],[NGÀY MUA]]=0,0,TODAY()-Stock[[#This Row],[NGÀY MUA]]+1))</f>
        <v>0</v>
      </c>
      <c r="AA626" s="121" t="str">
        <f>IFERROR(Stock[[#This Row],[CỔ TỨC TIỀN MẶT]]+Stock[[#This Row],[LÃI/(LỖ) TỪ BÁN CK
(auto-fill)]],"")</f>
        <v/>
      </c>
      <c r="AB6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6" s="90"/>
      <c r="AE626" s="146" t="str">
        <f>IF(Stock[[#This Row],[TRẠNG THÁI
(auto-fill)]]="NẮM GIỮ",Stock[[#This Row],[GIÁ THỊ TRƯỜNG]]-Stock[[#This Row],[GIÁ MUA]],"")</f>
        <v/>
      </c>
      <c r="AF626" s="151" t="str">
        <f>IFERROR(Stock[[#This Row],[TĂNG/
(GIẢM )]]/Stock[[#This Row],[GIÁ MUA]],"")</f>
        <v/>
      </c>
      <c r="AG626" s="128" t="str">
        <f>IF(Stock[[#This Row],[GIÁ THỊ TRƯỜNG]]&gt;0,Stock[[#This Row],[GIÁ THỊ TRƯỜNG]]*Stock[[#This Row],[SỐ LƯỢNG CÒN LẠI
(auto-fill)]],"")</f>
        <v/>
      </c>
    </row>
    <row r="627" spans="2:33">
      <c r="B627" s="111" t="str">
        <f>IF(AND(Stock[[#This Row],[SỐ LƯỢNG MUA]]&gt;0,Stock[[#This Row],[SỐ LƯỢNG CÒN LẠI
(auto-fill)]]=0),"BÁN",
IF(AND(Stock[[#This Row],[SỐ LƯỢNG MUA]]&gt;0,Stock[[#This Row],[SỐ LƯỢNG CÒN LẠI
(auto-fill)]]&gt;0),"NẮM GIỮ",""))</f>
        <v/>
      </c>
      <c r="C627" s="110">
        <f t="shared" si="9"/>
        <v>614</v>
      </c>
      <c r="D627" s="77"/>
      <c r="E627" s="78"/>
      <c r="F627" s="170"/>
      <c r="G627" s="83"/>
      <c r="H627" s="84"/>
      <c r="I627" s="114" t="str">
        <f>IF(Stock[[#This Row],[SỐ LƯỢNG MUA]]&gt;0,Stock[[#This Row],[GIÁ MUA]]*Stock[[#This Row],[SỐ LƯỢNG MUA]]*$D$11,"")</f>
        <v/>
      </c>
      <c r="J627" s="87"/>
      <c r="K627" s="88"/>
      <c r="L627" s="116" t="str">
        <f>IF(Stock[[#This Row],[SỐ LƯỢNG MUA]]&gt;0,Stock[[#This Row],[GIÁ MUA]]*(1+Stock[[#This Row],[% TĂNG KỲ VỌNG_1]]),"")</f>
        <v/>
      </c>
      <c r="M627" s="89"/>
      <c r="N627" s="116" t="str">
        <f>IF(Stock[[#This Row],[SỐ LƯỢNG MUA]]&gt;0,Stock[[#This Row],[GIÁ MUA]]*(1+Stock[[#This Row],[% TĂNG KỲ VỌNG_2]]),"")</f>
        <v/>
      </c>
      <c r="O627" s="89"/>
      <c r="P627" s="116" t="str">
        <f>IF(Stock[[#This Row],[SỐ LƯỢNG MUA]]&gt;0,Stock[[#This Row],[GIÁ MUA]]*(1+Stock[[#This Row],[% GIẢM ĐỂ CẮT LỖ]]),"")</f>
        <v/>
      </c>
      <c r="Q627" s="104"/>
      <c r="R627" s="117" t="str">
        <f>IF(Stock[[#This Row],[CỔ TỨC TIỀN MẶT]]&gt;0,Stock[[#This Row],[CỔ TỨC TIỀN MẶT]]/(Stock[[#This Row],[GIÁ MUA]]*Stock[[#This Row],[SỐ LƯỢNG MUA]]),"")</f>
        <v/>
      </c>
      <c r="S627" s="104"/>
      <c r="T627" s="77"/>
      <c r="U627" s="95"/>
      <c r="V627" s="96"/>
      <c r="W627" s="125" t="str">
        <f>IF(Stock[[#This Row],[SỐ LƯỢNG BÁN]]&gt;0,Stock[[#This Row],[GIÁ BÁN]]*Stock[[#This Row],[SỐ LƯỢNG BÁN]]*$D$11+Stock[[#This Row],[GIÁ BÁN]]*Stock[[#This Row],[SỐ LƯỢNG BÁN]]*$D$12,"")</f>
        <v/>
      </c>
      <c r="X627" s="126">
        <f>Stock[[#This Row],[SỐ LƯỢNG MUA]]+Stock[[#This Row],[CỔ TỨC BẰNG CỔ PHIẾU]]-Stock[[#This Row],[SỐ LƯỢNG BÁN]]</f>
        <v>0</v>
      </c>
      <c r="Y6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7" s="120">
        <f ca="1">IF(Stock[[#This Row],[NGÀY BÁN]]&gt;0,Stock[[#This Row],[NGÀY BÁN]]-Stock[[#This Row],[NGÀY MUA]]+1,IF(Stock[[#This Row],[NGÀY MUA]]=0,0,TODAY()-Stock[[#This Row],[NGÀY MUA]]+1))</f>
        <v>0</v>
      </c>
      <c r="AA627" s="121" t="str">
        <f>IFERROR(Stock[[#This Row],[CỔ TỨC TIỀN MẶT]]+Stock[[#This Row],[LÃI/(LỖ) TỪ BÁN CK
(auto-fill)]],"")</f>
        <v/>
      </c>
      <c r="AB6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7" s="90"/>
      <c r="AE627" s="146" t="str">
        <f>IF(Stock[[#This Row],[TRẠNG THÁI
(auto-fill)]]="NẮM GIỮ",Stock[[#This Row],[GIÁ THỊ TRƯỜNG]]-Stock[[#This Row],[GIÁ MUA]],"")</f>
        <v/>
      </c>
      <c r="AF627" s="151" t="str">
        <f>IFERROR(Stock[[#This Row],[TĂNG/
(GIẢM )]]/Stock[[#This Row],[GIÁ MUA]],"")</f>
        <v/>
      </c>
      <c r="AG627" s="128" t="str">
        <f>IF(Stock[[#This Row],[GIÁ THỊ TRƯỜNG]]&gt;0,Stock[[#This Row],[GIÁ THỊ TRƯỜNG]]*Stock[[#This Row],[SỐ LƯỢNG CÒN LẠI
(auto-fill)]],"")</f>
        <v/>
      </c>
    </row>
    <row r="628" spans="2:33">
      <c r="B628" s="111" t="str">
        <f>IF(AND(Stock[[#This Row],[SỐ LƯỢNG MUA]]&gt;0,Stock[[#This Row],[SỐ LƯỢNG CÒN LẠI
(auto-fill)]]=0),"BÁN",
IF(AND(Stock[[#This Row],[SỐ LƯỢNG MUA]]&gt;0,Stock[[#This Row],[SỐ LƯỢNG CÒN LẠI
(auto-fill)]]&gt;0),"NẮM GIỮ",""))</f>
        <v/>
      </c>
      <c r="C628" s="110">
        <f t="shared" si="9"/>
        <v>615</v>
      </c>
      <c r="D628" s="77"/>
      <c r="E628" s="78"/>
      <c r="F628" s="170"/>
      <c r="G628" s="83"/>
      <c r="H628" s="84"/>
      <c r="I628" s="114" t="str">
        <f>IF(Stock[[#This Row],[SỐ LƯỢNG MUA]]&gt;0,Stock[[#This Row],[GIÁ MUA]]*Stock[[#This Row],[SỐ LƯỢNG MUA]]*$D$11,"")</f>
        <v/>
      </c>
      <c r="J628" s="87"/>
      <c r="K628" s="88"/>
      <c r="L628" s="116" t="str">
        <f>IF(Stock[[#This Row],[SỐ LƯỢNG MUA]]&gt;0,Stock[[#This Row],[GIÁ MUA]]*(1+Stock[[#This Row],[% TĂNG KỲ VỌNG_1]]),"")</f>
        <v/>
      </c>
      <c r="M628" s="89"/>
      <c r="N628" s="116" t="str">
        <f>IF(Stock[[#This Row],[SỐ LƯỢNG MUA]]&gt;0,Stock[[#This Row],[GIÁ MUA]]*(1+Stock[[#This Row],[% TĂNG KỲ VỌNG_2]]),"")</f>
        <v/>
      </c>
      <c r="O628" s="89"/>
      <c r="P628" s="116" t="str">
        <f>IF(Stock[[#This Row],[SỐ LƯỢNG MUA]]&gt;0,Stock[[#This Row],[GIÁ MUA]]*(1+Stock[[#This Row],[% GIẢM ĐỂ CẮT LỖ]]),"")</f>
        <v/>
      </c>
      <c r="Q628" s="104"/>
      <c r="R628" s="117" t="str">
        <f>IF(Stock[[#This Row],[CỔ TỨC TIỀN MẶT]]&gt;0,Stock[[#This Row],[CỔ TỨC TIỀN MẶT]]/(Stock[[#This Row],[GIÁ MUA]]*Stock[[#This Row],[SỐ LƯỢNG MUA]]),"")</f>
        <v/>
      </c>
      <c r="S628" s="104"/>
      <c r="T628" s="77"/>
      <c r="U628" s="95"/>
      <c r="V628" s="96"/>
      <c r="W628" s="125" t="str">
        <f>IF(Stock[[#This Row],[SỐ LƯỢNG BÁN]]&gt;0,Stock[[#This Row],[GIÁ BÁN]]*Stock[[#This Row],[SỐ LƯỢNG BÁN]]*$D$11+Stock[[#This Row],[GIÁ BÁN]]*Stock[[#This Row],[SỐ LƯỢNG BÁN]]*$D$12,"")</f>
        <v/>
      </c>
      <c r="X628" s="126">
        <f>Stock[[#This Row],[SỐ LƯỢNG MUA]]+Stock[[#This Row],[CỔ TỨC BẰNG CỔ PHIẾU]]-Stock[[#This Row],[SỐ LƯỢNG BÁN]]</f>
        <v>0</v>
      </c>
      <c r="Y6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8" s="120">
        <f ca="1">IF(Stock[[#This Row],[NGÀY BÁN]]&gt;0,Stock[[#This Row],[NGÀY BÁN]]-Stock[[#This Row],[NGÀY MUA]]+1,IF(Stock[[#This Row],[NGÀY MUA]]=0,0,TODAY()-Stock[[#This Row],[NGÀY MUA]]+1))</f>
        <v>0</v>
      </c>
      <c r="AA628" s="121" t="str">
        <f>IFERROR(Stock[[#This Row],[CỔ TỨC TIỀN MẶT]]+Stock[[#This Row],[LÃI/(LỖ) TỪ BÁN CK
(auto-fill)]],"")</f>
        <v/>
      </c>
      <c r="AB6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8" s="90"/>
      <c r="AE628" s="146" t="str">
        <f>IF(Stock[[#This Row],[TRẠNG THÁI
(auto-fill)]]="NẮM GIỮ",Stock[[#This Row],[GIÁ THỊ TRƯỜNG]]-Stock[[#This Row],[GIÁ MUA]],"")</f>
        <v/>
      </c>
      <c r="AF628" s="151" t="str">
        <f>IFERROR(Stock[[#This Row],[TĂNG/
(GIẢM )]]/Stock[[#This Row],[GIÁ MUA]],"")</f>
        <v/>
      </c>
      <c r="AG628" s="128" t="str">
        <f>IF(Stock[[#This Row],[GIÁ THỊ TRƯỜNG]]&gt;0,Stock[[#This Row],[GIÁ THỊ TRƯỜNG]]*Stock[[#This Row],[SỐ LƯỢNG CÒN LẠI
(auto-fill)]],"")</f>
        <v/>
      </c>
    </row>
    <row r="629" spans="2:33">
      <c r="B629" s="111" t="str">
        <f>IF(AND(Stock[[#This Row],[SỐ LƯỢNG MUA]]&gt;0,Stock[[#This Row],[SỐ LƯỢNG CÒN LẠI
(auto-fill)]]=0),"BÁN",
IF(AND(Stock[[#This Row],[SỐ LƯỢNG MUA]]&gt;0,Stock[[#This Row],[SỐ LƯỢNG CÒN LẠI
(auto-fill)]]&gt;0),"NẮM GIỮ",""))</f>
        <v/>
      </c>
      <c r="C629" s="110">
        <f t="shared" si="9"/>
        <v>616</v>
      </c>
      <c r="D629" s="77"/>
      <c r="E629" s="78"/>
      <c r="F629" s="170"/>
      <c r="G629" s="83"/>
      <c r="H629" s="84"/>
      <c r="I629" s="114" t="str">
        <f>IF(Stock[[#This Row],[SỐ LƯỢNG MUA]]&gt;0,Stock[[#This Row],[GIÁ MUA]]*Stock[[#This Row],[SỐ LƯỢNG MUA]]*$D$11,"")</f>
        <v/>
      </c>
      <c r="J629" s="87"/>
      <c r="K629" s="88"/>
      <c r="L629" s="116" t="str">
        <f>IF(Stock[[#This Row],[SỐ LƯỢNG MUA]]&gt;0,Stock[[#This Row],[GIÁ MUA]]*(1+Stock[[#This Row],[% TĂNG KỲ VỌNG_1]]),"")</f>
        <v/>
      </c>
      <c r="M629" s="89"/>
      <c r="N629" s="116" t="str">
        <f>IF(Stock[[#This Row],[SỐ LƯỢNG MUA]]&gt;0,Stock[[#This Row],[GIÁ MUA]]*(1+Stock[[#This Row],[% TĂNG KỲ VỌNG_2]]),"")</f>
        <v/>
      </c>
      <c r="O629" s="89"/>
      <c r="P629" s="116" t="str">
        <f>IF(Stock[[#This Row],[SỐ LƯỢNG MUA]]&gt;0,Stock[[#This Row],[GIÁ MUA]]*(1+Stock[[#This Row],[% GIẢM ĐỂ CẮT LỖ]]),"")</f>
        <v/>
      </c>
      <c r="Q629" s="104"/>
      <c r="R629" s="117" t="str">
        <f>IF(Stock[[#This Row],[CỔ TỨC TIỀN MẶT]]&gt;0,Stock[[#This Row],[CỔ TỨC TIỀN MẶT]]/(Stock[[#This Row],[GIÁ MUA]]*Stock[[#This Row],[SỐ LƯỢNG MUA]]),"")</f>
        <v/>
      </c>
      <c r="S629" s="104"/>
      <c r="T629" s="77"/>
      <c r="U629" s="95"/>
      <c r="V629" s="96"/>
      <c r="W629" s="125" t="str">
        <f>IF(Stock[[#This Row],[SỐ LƯỢNG BÁN]]&gt;0,Stock[[#This Row],[GIÁ BÁN]]*Stock[[#This Row],[SỐ LƯỢNG BÁN]]*$D$11+Stock[[#This Row],[GIÁ BÁN]]*Stock[[#This Row],[SỐ LƯỢNG BÁN]]*$D$12,"")</f>
        <v/>
      </c>
      <c r="X629" s="126">
        <f>Stock[[#This Row],[SỐ LƯỢNG MUA]]+Stock[[#This Row],[CỔ TỨC BẰNG CỔ PHIẾU]]-Stock[[#This Row],[SỐ LƯỢNG BÁN]]</f>
        <v>0</v>
      </c>
      <c r="Y6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9" s="120">
        <f ca="1">IF(Stock[[#This Row],[NGÀY BÁN]]&gt;0,Stock[[#This Row],[NGÀY BÁN]]-Stock[[#This Row],[NGÀY MUA]]+1,IF(Stock[[#This Row],[NGÀY MUA]]=0,0,TODAY()-Stock[[#This Row],[NGÀY MUA]]+1))</f>
        <v>0</v>
      </c>
      <c r="AA629" s="121" t="str">
        <f>IFERROR(Stock[[#This Row],[CỔ TỨC TIỀN MẶT]]+Stock[[#This Row],[LÃI/(LỖ) TỪ BÁN CK
(auto-fill)]],"")</f>
        <v/>
      </c>
      <c r="AB6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9" s="90"/>
      <c r="AE629" s="146" t="str">
        <f>IF(Stock[[#This Row],[TRẠNG THÁI
(auto-fill)]]="NẮM GIỮ",Stock[[#This Row],[GIÁ THỊ TRƯỜNG]]-Stock[[#This Row],[GIÁ MUA]],"")</f>
        <v/>
      </c>
      <c r="AF629" s="151" t="str">
        <f>IFERROR(Stock[[#This Row],[TĂNG/
(GIẢM )]]/Stock[[#This Row],[GIÁ MUA]],"")</f>
        <v/>
      </c>
      <c r="AG629" s="128" t="str">
        <f>IF(Stock[[#This Row],[GIÁ THỊ TRƯỜNG]]&gt;0,Stock[[#This Row],[GIÁ THỊ TRƯỜNG]]*Stock[[#This Row],[SỐ LƯỢNG CÒN LẠI
(auto-fill)]],"")</f>
        <v/>
      </c>
    </row>
    <row r="630" spans="2:33">
      <c r="B630" s="111" t="str">
        <f>IF(AND(Stock[[#This Row],[SỐ LƯỢNG MUA]]&gt;0,Stock[[#This Row],[SỐ LƯỢNG CÒN LẠI
(auto-fill)]]=0),"BÁN",
IF(AND(Stock[[#This Row],[SỐ LƯỢNG MUA]]&gt;0,Stock[[#This Row],[SỐ LƯỢNG CÒN LẠI
(auto-fill)]]&gt;0),"NẮM GIỮ",""))</f>
        <v/>
      </c>
      <c r="C630" s="110">
        <f t="shared" si="9"/>
        <v>617</v>
      </c>
      <c r="D630" s="77"/>
      <c r="E630" s="78"/>
      <c r="F630" s="170"/>
      <c r="G630" s="83"/>
      <c r="H630" s="84"/>
      <c r="I630" s="114" t="str">
        <f>IF(Stock[[#This Row],[SỐ LƯỢNG MUA]]&gt;0,Stock[[#This Row],[GIÁ MUA]]*Stock[[#This Row],[SỐ LƯỢNG MUA]]*$D$11,"")</f>
        <v/>
      </c>
      <c r="J630" s="87"/>
      <c r="K630" s="88"/>
      <c r="L630" s="116" t="str">
        <f>IF(Stock[[#This Row],[SỐ LƯỢNG MUA]]&gt;0,Stock[[#This Row],[GIÁ MUA]]*(1+Stock[[#This Row],[% TĂNG KỲ VỌNG_1]]),"")</f>
        <v/>
      </c>
      <c r="M630" s="89"/>
      <c r="N630" s="116" t="str">
        <f>IF(Stock[[#This Row],[SỐ LƯỢNG MUA]]&gt;0,Stock[[#This Row],[GIÁ MUA]]*(1+Stock[[#This Row],[% TĂNG KỲ VỌNG_2]]),"")</f>
        <v/>
      </c>
      <c r="O630" s="89"/>
      <c r="P630" s="116" t="str">
        <f>IF(Stock[[#This Row],[SỐ LƯỢNG MUA]]&gt;0,Stock[[#This Row],[GIÁ MUA]]*(1+Stock[[#This Row],[% GIẢM ĐỂ CẮT LỖ]]),"")</f>
        <v/>
      </c>
      <c r="Q630" s="104"/>
      <c r="R630" s="117" t="str">
        <f>IF(Stock[[#This Row],[CỔ TỨC TIỀN MẶT]]&gt;0,Stock[[#This Row],[CỔ TỨC TIỀN MẶT]]/(Stock[[#This Row],[GIÁ MUA]]*Stock[[#This Row],[SỐ LƯỢNG MUA]]),"")</f>
        <v/>
      </c>
      <c r="S630" s="104"/>
      <c r="T630" s="77"/>
      <c r="U630" s="95"/>
      <c r="V630" s="96"/>
      <c r="W630" s="125" t="str">
        <f>IF(Stock[[#This Row],[SỐ LƯỢNG BÁN]]&gt;0,Stock[[#This Row],[GIÁ BÁN]]*Stock[[#This Row],[SỐ LƯỢNG BÁN]]*$D$11+Stock[[#This Row],[GIÁ BÁN]]*Stock[[#This Row],[SỐ LƯỢNG BÁN]]*$D$12,"")</f>
        <v/>
      </c>
      <c r="X630" s="126">
        <f>Stock[[#This Row],[SỐ LƯỢNG MUA]]+Stock[[#This Row],[CỔ TỨC BẰNG CỔ PHIẾU]]-Stock[[#This Row],[SỐ LƯỢNG BÁN]]</f>
        <v>0</v>
      </c>
      <c r="Y6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0" s="120">
        <f ca="1">IF(Stock[[#This Row],[NGÀY BÁN]]&gt;0,Stock[[#This Row],[NGÀY BÁN]]-Stock[[#This Row],[NGÀY MUA]]+1,IF(Stock[[#This Row],[NGÀY MUA]]=0,0,TODAY()-Stock[[#This Row],[NGÀY MUA]]+1))</f>
        <v>0</v>
      </c>
      <c r="AA630" s="121" t="str">
        <f>IFERROR(Stock[[#This Row],[CỔ TỨC TIỀN MẶT]]+Stock[[#This Row],[LÃI/(LỖ) TỪ BÁN CK
(auto-fill)]],"")</f>
        <v/>
      </c>
      <c r="AB6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0" s="90"/>
      <c r="AE630" s="146" t="str">
        <f>IF(Stock[[#This Row],[TRẠNG THÁI
(auto-fill)]]="NẮM GIỮ",Stock[[#This Row],[GIÁ THỊ TRƯỜNG]]-Stock[[#This Row],[GIÁ MUA]],"")</f>
        <v/>
      </c>
      <c r="AF630" s="151" t="str">
        <f>IFERROR(Stock[[#This Row],[TĂNG/
(GIẢM )]]/Stock[[#This Row],[GIÁ MUA]],"")</f>
        <v/>
      </c>
      <c r="AG630" s="128" t="str">
        <f>IF(Stock[[#This Row],[GIÁ THỊ TRƯỜNG]]&gt;0,Stock[[#This Row],[GIÁ THỊ TRƯỜNG]]*Stock[[#This Row],[SỐ LƯỢNG CÒN LẠI
(auto-fill)]],"")</f>
        <v/>
      </c>
    </row>
    <row r="631" spans="2:33">
      <c r="B631" s="111" t="str">
        <f>IF(AND(Stock[[#This Row],[SỐ LƯỢNG MUA]]&gt;0,Stock[[#This Row],[SỐ LƯỢNG CÒN LẠI
(auto-fill)]]=0),"BÁN",
IF(AND(Stock[[#This Row],[SỐ LƯỢNG MUA]]&gt;0,Stock[[#This Row],[SỐ LƯỢNG CÒN LẠI
(auto-fill)]]&gt;0),"NẮM GIỮ",""))</f>
        <v/>
      </c>
      <c r="C631" s="110">
        <f t="shared" si="9"/>
        <v>618</v>
      </c>
      <c r="D631" s="77"/>
      <c r="E631" s="78"/>
      <c r="F631" s="170"/>
      <c r="G631" s="83"/>
      <c r="H631" s="84"/>
      <c r="I631" s="114" t="str">
        <f>IF(Stock[[#This Row],[SỐ LƯỢNG MUA]]&gt;0,Stock[[#This Row],[GIÁ MUA]]*Stock[[#This Row],[SỐ LƯỢNG MUA]]*$D$11,"")</f>
        <v/>
      </c>
      <c r="J631" s="87"/>
      <c r="K631" s="88"/>
      <c r="L631" s="116" t="str">
        <f>IF(Stock[[#This Row],[SỐ LƯỢNG MUA]]&gt;0,Stock[[#This Row],[GIÁ MUA]]*(1+Stock[[#This Row],[% TĂNG KỲ VỌNG_1]]),"")</f>
        <v/>
      </c>
      <c r="M631" s="89"/>
      <c r="N631" s="116" t="str">
        <f>IF(Stock[[#This Row],[SỐ LƯỢNG MUA]]&gt;0,Stock[[#This Row],[GIÁ MUA]]*(1+Stock[[#This Row],[% TĂNG KỲ VỌNG_2]]),"")</f>
        <v/>
      </c>
      <c r="O631" s="89"/>
      <c r="P631" s="116" t="str">
        <f>IF(Stock[[#This Row],[SỐ LƯỢNG MUA]]&gt;0,Stock[[#This Row],[GIÁ MUA]]*(1+Stock[[#This Row],[% GIẢM ĐỂ CẮT LỖ]]),"")</f>
        <v/>
      </c>
      <c r="Q631" s="104"/>
      <c r="R631" s="117" t="str">
        <f>IF(Stock[[#This Row],[CỔ TỨC TIỀN MẶT]]&gt;0,Stock[[#This Row],[CỔ TỨC TIỀN MẶT]]/(Stock[[#This Row],[GIÁ MUA]]*Stock[[#This Row],[SỐ LƯỢNG MUA]]),"")</f>
        <v/>
      </c>
      <c r="S631" s="104"/>
      <c r="T631" s="77"/>
      <c r="U631" s="95"/>
      <c r="V631" s="96"/>
      <c r="W631" s="125" t="str">
        <f>IF(Stock[[#This Row],[SỐ LƯỢNG BÁN]]&gt;0,Stock[[#This Row],[GIÁ BÁN]]*Stock[[#This Row],[SỐ LƯỢNG BÁN]]*$D$11+Stock[[#This Row],[GIÁ BÁN]]*Stock[[#This Row],[SỐ LƯỢNG BÁN]]*$D$12,"")</f>
        <v/>
      </c>
      <c r="X631" s="126">
        <f>Stock[[#This Row],[SỐ LƯỢNG MUA]]+Stock[[#This Row],[CỔ TỨC BẰNG CỔ PHIẾU]]-Stock[[#This Row],[SỐ LƯỢNG BÁN]]</f>
        <v>0</v>
      </c>
      <c r="Y6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1" s="120">
        <f ca="1">IF(Stock[[#This Row],[NGÀY BÁN]]&gt;0,Stock[[#This Row],[NGÀY BÁN]]-Stock[[#This Row],[NGÀY MUA]]+1,IF(Stock[[#This Row],[NGÀY MUA]]=0,0,TODAY()-Stock[[#This Row],[NGÀY MUA]]+1))</f>
        <v>0</v>
      </c>
      <c r="AA631" s="121" t="str">
        <f>IFERROR(Stock[[#This Row],[CỔ TỨC TIỀN MẶT]]+Stock[[#This Row],[LÃI/(LỖ) TỪ BÁN CK
(auto-fill)]],"")</f>
        <v/>
      </c>
      <c r="AB6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1" s="90"/>
      <c r="AE631" s="146" t="str">
        <f>IF(Stock[[#This Row],[TRẠNG THÁI
(auto-fill)]]="NẮM GIỮ",Stock[[#This Row],[GIÁ THỊ TRƯỜNG]]-Stock[[#This Row],[GIÁ MUA]],"")</f>
        <v/>
      </c>
      <c r="AF631" s="151" t="str">
        <f>IFERROR(Stock[[#This Row],[TĂNG/
(GIẢM )]]/Stock[[#This Row],[GIÁ MUA]],"")</f>
        <v/>
      </c>
      <c r="AG631" s="128" t="str">
        <f>IF(Stock[[#This Row],[GIÁ THỊ TRƯỜNG]]&gt;0,Stock[[#This Row],[GIÁ THỊ TRƯỜNG]]*Stock[[#This Row],[SỐ LƯỢNG CÒN LẠI
(auto-fill)]],"")</f>
        <v/>
      </c>
    </row>
    <row r="632" spans="2:33">
      <c r="B632" s="111" t="str">
        <f>IF(AND(Stock[[#This Row],[SỐ LƯỢNG MUA]]&gt;0,Stock[[#This Row],[SỐ LƯỢNG CÒN LẠI
(auto-fill)]]=0),"BÁN",
IF(AND(Stock[[#This Row],[SỐ LƯỢNG MUA]]&gt;0,Stock[[#This Row],[SỐ LƯỢNG CÒN LẠI
(auto-fill)]]&gt;0),"NẮM GIỮ",""))</f>
        <v/>
      </c>
      <c r="C632" s="110">
        <f t="shared" si="9"/>
        <v>619</v>
      </c>
      <c r="D632" s="77"/>
      <c r="E632" s="78"/>
      <c r="F632" s="170"/>
      <c r="G632" s="83"/>
      <c r="H632" s="84"/>
      <c r="I632" s="114" t="str">
        <f>IF(Stock[[#This Row],[SỐ LƯỢNG MUA]]&gt;0,Stock[[#This Row],[GIÁ MUA]]*Stock[[#This Row],[SỐ LƯỢNG MUA]]*$D$11,"")</f>
        <v/>
      </c>
      <c r="J632" s="87"/>
      <c r="K632" s="88"/>
      <c r="L632" s="116" t="str">
        <f>IF(Stock[[#This Row],[SỐ LƯỢNG MUA]]&gt;0,Stock[[#This Row],[GIÁ MUA]]*(1+Stock[[#This Row],[% TĂNG KỲ VỌNG_1]]),"")</f>
        <v/>
      </c>
      <c r="M632" s="89"/>
      <c r="N632" s="116" t="str">
        <f>IF(Stock[[#This Row],[SỐ LƯỢNG MUA]]&gt;0,Stock[[#This Row],[GIÁ MUA]]*(1+Stock[[#This Row],[% TĂNG KỲ VỌNG_2]]),"")</f>
        <v/>
      </c>
      <c r="O632" s="89"/>
      <c r="P632" s="116" t="str">
        <f>IF(Stock[[#This Row],[SỐ LƯỢNG MUA]]&gt;0,Stock[[#This Row],[GIÁ MUA]]*(1+Stock[[#This Row],[% GIẢM ĐỂ CẮT LỖ]]),"")</f>
        <v/>
      </c>
      <c r="Q632" s="104"/>
      <c r="R632" s="117" t="str">
        <f>IF(Stock[[#This Row],[CỔ TỨC TIỀN MẶT]]&gt;0,Stock[[#This Row],[CỔ TỨC TIỀN MẶT]]/(Stock[[#This Row],[GIÁ MUA]]*Stock[[#This Row],[SỐ LƯỢNG MUA]]),"")</f>
        <v/>
      </c>
      <c r="S632" s="104"/>
      <c r="T632" s="77"/>
      <c r="U632" s="95"/>
      <c r="V632" s="96"/>
      <c r="W632" s="125" t="str">
        <f>IF(Stock[[#This Row],[SỐ LƯỢNG BÁN]]&gt;0,Stock[[#This Row],[GIÁ BÁN]]*Stock[[#This Row],[SỐ LƯỢNG BÁN]]*$D$11+Stock[[#This Row],[GIÁ BÁN]]*Stock[[#This Row],[SỐ LƯỢNG BÁN]]*$D$12,"")</f>
        <v/>
      </c>
      <c r="X632" s="126">
        <f>Stock[[#This Row],[SỐ LƯỢNG MUA]]+Stock[[#This Row],[CỔ TỨC BẰNG CỔ PHIẾU]]-Stock[[#This Row],[SỐ LƯỢNG BÁN]]</f>
        <v>0</v>
      </c>
      <c r="Y6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2" s="120">
        <f ca="1">IF(Stock[[#This Row],[NGÀY BÁN]]&gt;0,Stock[[#This Row],[NGÀY BÁN]]-Stock[[#This Row],[NGÀY MUA]]+1,IF(Stock[[#This Row],[NGÀY MUA]]=0,0,TODAY()-Stock[[#This Row],[NGÀY MUA]]+1))</f>
        <v>0</v>
      </c>
      <c r="AA632" s="121" t="str">
        <f>IFERROR(Stock[[#This Row],[CỔ TỨC TIỀN MẶT]]+Stock[[#This Row],[LÃI/(LỖ) TỪ BÁN CK
(auto-fill)]],"")</f>
        <v/>
      </c>
      <c r="AB6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2" s="90"/>
      <c r="AE632" s="146" t="str">
        <f>IF(Stock[[#This Row],[TRẠNG THÁI
(auto-fill)]]="NẮM GIỮ",Stock[[#This Row],[GIÁ THỊ TRƯỜNG]]-Stock[[#This Row],[GIÁ MUA]],"")</f>
        <v/>
      </c>
      <c r="AF632" s="151" t="str">
        <f>IFERROR(Stock[[#This Row],[TĂNG/
(GIẢM )]]/Stock[[#This Row],[GIÁ MUA]],"")</f>
        <v/>
      </c>
      <c r="AG632" s="128" t="str">
        <f>IF(Stock[[#This Row],[GIÁ THỊ TRƯỜNG]]&gt;0,Stock[[#This Row],[GIÁ THỊ TRƯỜNG]]*Stock[[#This Row],[SỐ LƯỢNG CÒN LẠI
(auto-fill)]],"")</f>
        <v/>
      </c>
    </row>
    <row r="633" spans="2:33">
      <c r="B633" s="111" t="str">
        <f>IF(AND(Stock[[#This Row],[SỐ LƯỢNG MUA]]&gt;0,Stock[[#This Row],[SỐ LƯỢNG CÒN LẠI
(auto-fill)]]=0),"BÁN",
IF(AND(Stock[[#This Row],[SỐ LƯỢNG MUA]]&gt;0,Stock[[#This Row],[SỐ LƯỢNG CÒN LẠI
(auto-fill)]]&gt;0),"NẮM GIỮ",""))</f>
        <v/>
      </c>
      <c r="C633" s="110">
        <f t="shared" si="9"/>
        <v>620</v>
      </c>
      <c r="D633" s="77"/>
      <c r="E633" s="78"/>
      <c r="F633" s="170"/>
      <c r="G633" s="83"/>
      <c r="H633" s="84"/>
      <c r="I633" s="114" t="str">
        <f>IF(Stock[[#This Row],[SỐ LƯỢNG MUA]]&gt;0,Stock[[#This Row],[GIÁ MUA]]*Stock[[#This Row],[SỐ LƯỢNG MUA]]*$D$11,"")</f>
        <v/>
      </c>
      <c r="J633" s="87"/>
      <c r="K633" s="88"/>
      <c r="L633" s="116" t="str">
        <f>IF(Stock[[#This Row],[SỐ LƯỢNG MUA]]&gt;0,Stock[[#This Row],[GIÁ MUA]]*(1+Stock[[#This Row],[% TĂNG KỲ VỌNG_1]]),"")</f>
        <v/>
      </c>
      <c r="M633" s="89"/>
      <c r="N633" s="116" t="str">
        <f>IF(Stock[[#This Row],[SỐ LƯỢNG MUA]]&gt;0,Stock[[#This Row],[GIÁ MUA]]*(1+Stock[[#This Row],[% TĂNG KỲ VỌNG_2]]),"")</f>
        <v/>
      </c>
      <c r="O633" s="89"/>
      <c r="P633" s="116" t="str">
        <f>IF(Stock[[#This Row],[SỐ LƯỢNG MUA]]&gt;0,Stock[[#This Row],[GIÁ MUA]]*(1+Stock[[#This Row],[% GIẢM ĐỂ CẮT LỖ]]),"")</f>
        <v/>
      </c>
      <c r="Q633" s="104"/>
      <c r="R633" s="117" t="str">
        <f>IF(Stock[[#This Row],[CỔ TỨC TIỀN MẶT]]&gt;0,Stock[[#This Row],[CỔ TỨC TIỀN MẶT]]/(Stock[[#This Row],[GIÁ MUA]]*Stock[[#This Row],[SỐ LƯỢNG MUA]]),"")</f>
        <v/>
      </c>
      <c r="S633" s="104"/>
      <c r="T633" s="77"/>
      <c r="U633" s="95"/>
      <c r="V633" s="96"/>
      <c r="W633" s="125" t="str">
        <f>IF(Stock[[#This Row],[SỐ LƯỢNG BÁN]]&gt;0,Stock[[#This Row],[GIÁ BÁN]]*Stock[[#This Row],[SỐ LƯỢNG BÁN]]*$D$11+Stock[[#This Row],[GIÁ BÁN]]*Stock[[#This Row],[SỐ LƯỢNG BÁN]]*$D$12,"")</f>
        <v/>
      </c>
      <c r="X633" s="126">
        <f>Stock[[#This Row],[SỐ LƯỢNG MUA]]+Stock[[#This Row],[CỔ TỨC BẰNG CỔ PHIẾU]]-Stock[[#This Row],[SỐ LƯỢNG BÁN]]</f>
        <v>0</v>
      </c>
      <c r="Y6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3" s="120">
        <f ca="1">IF(Stock[[#This Row],[NGÀY BÁN]]&gt;0,Stock[[#This Row],[NGÀY BÁN]]-Stock[[#This Row],[NGÀY MUA]]+1,IF(Stock[[#This Row],[NGÀY MUA]]=0,0,TODAY()-Stock[[#This Row],[NGÀY MUA]]+1))</f>
        <v>0</v>
      </c>
      <c r="AA633" s="121" t="str">
        <f>IFERROR(Stock[[#This Row],[CỔ TỨC TIỀN MẶT]]+Stock[[#This Row],[LÃI/(LỖ) TỪ BÁN CK
(auto-fill)]],"")</f>
        <v/>
      </c>
      <c r="AB6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3" s="90"/>
      <c r="AE633" s="146" t="str">
        <f>IF(Stock[[#This Row],[TRẠNG THÁI
(auto-fill)]]="NẮM GIỮ",Stock[[#This Row],[GIÁ THỊ TRƯỜNG]]-Stock[[#This Row],[GIÁ MUA]],"")</f>
        <v/>
      </c>
      <c r="AF633" s="151" t="str">
        <f>IFERROR(Stock[[#This Row],[TĂNG/
(GIẢM )]]/Stock[[#This Row],[GIÁ MUA]],"")</f>
        <v/>
      </c>
      <c r="AG633" s="128" t="str">
        <f>IF(Stock[[#This Row],[GIÁ THỊ TRƯỜNG]]&gt;0,Stock[[#This Row],[GIÁ THỊ TRƯỜNG]]*Stock[[#This Row],[SỐ LƯỢNG CÒN LẠI
(auto-fill)]],"")</f>
        <v/>
      </c>
    </row>
    <row r="634" spans="2:33">
      <c r="B634" s="111" t="str">
        <f>IF(AND(Stock[[#This Row],[SỐ LƯỢNG MUA]]&gt;0,Stock[[#This Row],[SỐ LƯỢNG CÒN LẠI
(auto-fill)]]=0),"BÁN",
IF(AND(Stock[[#This Row],[SỐ LƯỢNG MUA]]&gt;0,Stock[[#This Row],[SỐ LƯỢNG CÒN LẠI
(auto-fill)]]&gt;0),"NẮM GIỮ",""))</f>
        <v/>
      </c>
      <c r="C634" s="110">
        <f t="shared" si="9"/>
        <v>621</v>
      </c>
      <c r="D634" s="77"/>
      <c r="E634" s="78"/>
      <c r="F634" s="170"/>
      <c r="G634" s="83"/>
      <c r="H634" s="84"/>
      <c r="I634" s="114" t="str">
        <f>IF(Stock[[#This Row],[SỐ LƯỢNG MUA]]&gt;0,Stock[[#This Row],[GIÁ MUA]]*Stock[[#This Row],[SỐ LƯỢNG MUA]]*$D$11,"")</f>
        <v/>
      </c>
      <c r="J634" s="87"/>
      <c r="K634" s="88"/>
      <c r="L634" s="116" t="str">
        <f>IF(Stock[[#This Row],[SỐ LƯỢNG MUA]]&gt;0,Stock[[#This Row],[GIÁ MUA]]*(1+Stock[[#This Row],[% TĂNG KỲ VỌNG_1]]),"")</f>
        <v/>
      </c>
      <c r="M634" s="89"/>
      <c r="N634" s="116" t="str">
        <f>IF(Stock[[#This Row],[SỐ LƯỢNG MUA]]&gt;0,Stock[[#This Row],[GIÁ MUA]]*(1+Stock[[#This Row],[% TĂNG KỲ VỌNG_2]]),"")</f>
        <v/>
      </c>
      <c r="O634" s="89"/>
      <c r="P634" s="116" t="str">
        <f>IF(Stock[[#This Row],[SỐ LƯỢNG MUA]]&gt;0,Stock[[#This Row],[GIÁ MUA]]*(1+Stock[[#This Row],[% GIẢM ĐỂ CẮT LỖ]]),"")</f>
        <v/>
      </c>
      <c r="Q634" s="104"/>
      <c r="R634" s="117" t="str">
        <f>IF(Stock[[#This Row],[CỔ TỨC TIỀN MẶT]]&gt;0,Stock[[#This Row],[CỔ TỨC TIỀN MẶT]]/(Stock[[#This Row],[GIÁ MUA]]*Stock[[#This Row],[SỐ LƯỢNG MUA]]),"")</f>
        <v/>
      </c>
      <c r="S634" s="104"/>
      <c r="T634" s="77"/>
      <c r="U634" s="95"/>
      <c r="V634" s="96"/>
      <c r="W634" s="125" t="str">
        <f>IF(Stock[[#This Row],[SỐ LƯỢNG BÁN]]&gt;0,Stock[[#This Row],[GIÁ BÁN]]*Stock[[#This Row],[SỐ LƯỢNG BÁN]]*$D$11+Stock[[#This Row],[GIÁ BÁN]]*Stock[[#This Row],[SỐ LƯỢNG BÁN]]*$D$12,"")</f>
        <v/>
      </c>
      <c r="X634" s="126">
        <f>Stock[[#This Row],[SỐ LƯỢNG MUA]]+Stock[[#This Row],[CỔ TỨC BẰNG CỔ PHIẾU]]-Stock[[#This Row],[SỐ LƯỢNG BÁN]]</f>
        <v>0</v>
      </c>
      <c r="Y6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4" s="120">
        <f ca="1">IF(Stock[[#This Row],[NGÀY BÁN]]&gt;0,Stock[[#This Row],[NGÀY BÁN]]-Stock[[#This Row],[NGÀY MUA]]+1,IF(Stock[[#This Row],[NGÀY MUA]]=0,0,TODAY()-Stock[[#This Row],[NGÀY MUA]]+1))</f>
        <v>0</v>
      </c>
      <c r="AA634" s="121" t="str">
        <f>IFERROR(Stock[[#This Row],[CỔ TỨC TIỀN MẶT]]+Stock[[#This Row],[LÃI/(LỖ) TỪ BÁN CK
(auto-fill)]],"")</f>
        <v/>
      </c>
      <c r="AB6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4" s="90"/>
      <c r="AE634" s="146" t="str">
        <f>IF(Stock[[#This Row],[TRẠNG THÁI
(auto-fill)]]="NẮM GIỮ",Stock[[#This Row],[GIÁ THỊ TRƯỜNG]]-Stock[[#This Row],[GIÁ MUA]],"")</f>
        <v/>
      </c>
      <c r="AF634" s="151" t="str">
        <f>IFERROR(Stock[[#This Row],[TĂNG/
(GIẢM )]]/Stock[[#This Row],[GIÁ MUA]],"")</f>
        <v/>
      </c>
      <c r="AG634" s="128" t="str">
        <f>IF(Stock[[#This Row],[GIÁ THỊ TRƯỜNG]]&gt;0,Stock[[#This Row],[GIÁ THỊ TRƯỜNG]]*Stock[[#This Row],[SỐ LƯỢNG CÒN LẠI
(auto-fill)]],"")</f>
        <v/>
      </c>
    </row>
    <row r="635" spans="2:33">
      <c r="B635" s="111" t="str">
        <f>IF(AND(Stock[[#This Row],[SỐ LƯỢNG MUA]]&gt;0,Stock[[#This Row],[SỐ LƯỢNG CÒN LẠI
(auto-fill)]]=0),"BÁN",
IF(AND(Stock[[#This Row],[SỐ LƯỢNG MUA]]&gt;0,Stock[[#This Row],[SỐ LƯỢNG CÒN LẠI
(auto-fill)]]&gt;0),"NẮM GIỮ",""))</f>
        <v/>
      </c>
      <c r="C635" s="110">
        <f t="shared" si="9"/>
        <v>622</v>
      </c>
      <c r="D635" s="77"/>
      <c r="E635" s="78"/>
      <c r="F635" s="170"/>
      <c r="G635" s="83"/>
      <c r="H635" s="84"/>
      <c r="I635" s="114" t="str">
        <f>IF(Stock[[#This Row],[SỐ LƯỢNG MUA]]&gt;0,Stock[[#This Row],[GIÁ MUA]]*Stock[[#This Row],[SỐ LƯỢNG MUA]]*$D$11,"")</f>
        <v/>
      </c>
      <c r="J635" s="87"/>
      <c r="K635" s="88"/>
      <c r="L635" s="116" t="str">
        <f>IF(Stock[[#This Row],[SỐ LƯỢNG MUA]]&gt;0,Stock[[#This Row],[GIÁ MUA]]*(1+Stock[[#This Row],[% TĂNG KỲ VỌNG_1]]),"")</f>
        <v/>
      </c>
      <c r="M635" s="89"/>
      <c r="N635" s="116" t="str">
        <f>IF(Stock[[#This Row],[SỐ LƯỢNG MUA]]&gt;0,Stock[[#This Row],[GIÁ MUA]]*(1+Stock[[#This Row],[% TĂNG KỲ VỌNG_2]]),"")</f>
        <v/>
      </c>
      <c r="O635" s="89"/>
      <c r="P635" s="116" t="str">
        <f>IF(Stock[[#This Row],[SỐ LƯỢNG MUA]]&gt;0,Stock[[#This Row],[GIÁ MUA]]*(1+Stock[[#This Row],[% GIẢM ĐỂ CẮT LỖ]]),"")</f>
        <v/>
      </c>
      <c r="Q635" s="104"/>
      <c r="R635" s="117" t="str">
        <f>IF(Stock[[#This Row],[CỔ TỨC TIỀN MẶT]]&gt;0,Stock[[#This Row],[CỔ TỨC TIỀN MẶT]]/(Stock[[#This Row],[GIÁ MUA]]*Stock[[#This Row],[SỐ LƯỢNG MUA]]),"")</f>
        <v/>
      </c>
      <c r="S635" s="104"/>
      <c r="T635" s="77"/>
      <c r="U635" s="95"/>
      <c r="V635" s="96"/>
      <c r="W635" s="125" t="str">
        <f>IF(Stock[[#This Row],[SỐ LƯỢNG BÁN]]&gt;0,Stock[[#This Row],[GIÁ BÁN]]*Stock[[#This Row],[SỐ LƯỢNG BÁN]]*$D$11+Stock[[#This Row],[GIÁ BÁN]]*Stock[[#This Row],[SỐ LƯỢNG BÁN]]*$D$12,"")</f>
        <v/>
      </c>
      <c r="X635" s="126">
        <f>Stock[[#This Row],[SỐ LƯỢNG MUA]]+Stock[[#This Row],[CỔ TỨC BẰNG CỔ PHIẾU]]-Stock[[#This Row],[SỐ LƯỢNG BÁN]]</f>
        <v>0</v>
      </c>
      <c r="Y6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5" s="120">
        <f ca="1">IF(Stock[[#This Row],[NGÀY BÁN]]&gt;0,Stock[[#This Row],[NGÀY BÁN]]-Stock[[#This Row],[NGÀY MUA]]+1,IF(Stock[[#This Row],[NGÀY MUA]]=0,0,TODAY()-Stock[[#This Row],[NGÀY MUA]]+1))</f>
        <v>0</v>
      </c>
      <c r="AA635" s="121" t="str">
        <f>IFERROR(Stock[[#This Row],[CỔ TỨC TIỀN MẶT]]+Stock[[#This Row],[LÃI/(LỖ) TỪ BÁN CK
(auto-fill)]],"")</f>
        <v/>
      </c>
      <c r="AB6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5" s="90"/>
      <c r="AE635" s="146" t="str">
        <f>IF(Stock[[#This Row],[TRẠNG THÁI
(auto-fill)]]="NẮM GIỮ",Stock[[#This Row],[GIÁ THỊ TRƯỜNG]]-Stock[[#This Row],[GIÁ MUA]],"")</f>
        <v/>
      </c>
      <c r="AF635" s="151" t="str">
        <f>IFERROR(Stock[[#This Row],[TĂNG/
(GIẢM )]]/Stock[[#This Row],[GIÁ MUA]],"")</f>
        <v/>
      </c>
      <c r="AG635" s="128" t="str">
        <f>IF(Stock[[#This Row],[GIÁ THỊ TRƯỜNG]]&gt;0,Stock[[#This Row],[GIÁ THỊ TRƯỜNG]]*Stock[[#This Row],[SỐ LƯỢNG CÒN LẠI
(auto-fill)]],"")</f>
        <v/>
      </c>
    </row>
    <row r="636" spans="2:33">
      <c r="B636" s="111" t="str">
        <f>IF(AND(Stock[[#This Row],[SỐ LƯỢNG MUA]]&gt;0,Stock[[#This Row],[SỐ LƯỢNG CÒN LẠI
(auto-fill)]]=0),"BÁN",
IF(AND(Stock[[#This Row],[SỐ LƯỢNG MUA]]&gt;0,Stock[[#This Row],[SỐ LƯỢNG CÒN LẠI
(auto-fill)]]&gt;0),"NẮM GIỮ",""))</f>
        <v/>
      </c>
      <c r="C636" s="110">
        <f t="shared" si="9"/>
        <v>623</v>
      </c>
      <c r="D636" s="77"/>
      <c r="E636" s="78"/>
      <c r="F636" s="170"/>
      <c r="G636" s="83"/>
      <c r="H636" s="84"/>
      <c r="I636" s="114" t="str">
        <f>IF(Stock[[#This Row],[SỐ LƯỢNG MUA]]&gt;0,Stock[[#This Row],[GIÁ MUA]]*Stock[[#This Row],[SỐ LƯỢNG MUA]]*$D$11,"")</f>
        <v/>
      </c>
      <c r="J636" s="87"/>
      <c r="K636" s="88"/>
      <c r="L636" s="116" t="str">
        <f>IF(Stock[[#This Row],[SỐ LƯỢNG MUA]]&gt;0,Stock[[#This Row],[GIÁ MUA]]*(1+Stock[[#This Row],[% TĂNG KỲ VỌNG_1]]),"")</f>
        <v/>
      </c>
      <c r="M636" s="89"/>
      <c r="N636" s="116" t="str">
        <f>IF(Stock[[#This Row],[SỐ LƯỢNG MUA]]&gt;0,Stock[[#This Row],[GIÁ MUA]]*(1+Stock[[#This Row],[% TĂNG KỲ VỌNG_2]]),"")</f>
        <v/>
      </c>
      <c r="O636" s="89"/>
      <c r="P636" s="116" t="str">
        <f>IF(Stock[[#This Row],[SỐ LƯỢNG MUA]]&gt;0,Stock[[#This Row],[GIÁ MUA]]*(1+Stock[[#This Row],[% GIẢM ĐỂ CẮT LỖ]]),"")</f>
        <v/>
      </c>
      <c r="Q636" s="104"/>
      <c r="R636" s="117" t="str">
        <f>IF(Stock[[#This Row],[CỔ TỨC TIỀN MẶT]]&gt;0,Stock[[#This Row],[CỔ TỨC TIỀN MẶT]]/(Stock[[#This Row],[GIÁ MUA]]*Stock[[#This Row],[SỐ LƯỢNG MUA]]),"")</f>
        <v/>
      </c>
      <c r="S636" s="104"/>
      <c r="T636" s="77"/>
      <c r="U636" s="95"/>
      <c r="V636" s="96"/>
      <c r="W636" s="125" t="str">
        <f>IF(Stock[[#This Row],[SỐ LƯỢNG BÁN]]&gt;0,Stock[[#This Row],[GIÁ BÁN]]*Stock[[#This Row],[SỐ LƯỢNG BÁN]]*$D$11+Stock[[#This Row],[GIÁ BÁN]]*Stock[[#This Row],[SỐ LƯỢNG BÁN]]*$D$12,"")</f>
        <v/>
      </c>
      <c r="X636" s="126">
        <f>Stock[[#This Row],[SỐ LƯỢNG MUA]]+Stock[[#This Row],[CỔ TỨC BẰNG CỔ PHIẾU]]-Stock[[#This Row],[SỐ LƯỢNG BÁN]]</f>
        <v>0</v>
      </c>
      <c r="Y6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6" s="120">
        <f ca="1">IF(Stock[[#This Row],[NGÀY BÁN]]&gt;0,Stock[[#This Row],[NGÀY BÁN]]-Stock[[#This Row],[NGÀY MUA]]+1,IF(Stock[[#This Row],[NGÀY MUA]]=0,0,TODAY()-Stock[[#This Row],[NGÀY MUA]]+1))</f>
        <v>0</v>
      </c>
      <c r="AA636" s="121" t="str">
        <f>IFERROR(Stock[[#This Row],[CỔ TỨC TIỀN MẶT]]+Stock[[#This Row],[LÃI/(LỖ) TỪ BÁN CK
(auto-fill)]],"")</f>
        <v/>
      </c>
      <c r="AB6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6" s="90"/>
      <c r="AE636" s="146" t="str">
        <f>IF(Stock[[#This Row],[TRẠNG THÁI
(auto-fill)]]="NẮM GIỮ",Stock[[#This Row],[GIÁ THỊ TRƯỜNG]]-Stock[[#This Row],[GIÁ MUA]],"")</f>
        <v/>
      </c>
      <c r="AF636" s="151" t="str">
        <f>IFERROR(Stock[[#This Row],[TĂNG/
(GIẢM )]]/Stock[[#This Row],[GIÁ MUA]],"")</f>
        <v/>
      </c>
      <c r="AG636" s="128" t="str">
        <f>IF(Stock[[#This Row],[GIÁ THỊ TRƯỜNG]]&gt;0,Stock[[#This Row],[GIÁ THỊ TRƯỜNG]]*Stock[[#This Row],[SỐ LƯỢNG CÒN LẠI
(auto-fill)]],"")</f>
        <v/>
      </c>
    </row>
    <row r="637" spans="2:33">
      <c r="B637" s="111" t="str">
        <f>IF(AND(Stock[[#This Row],[SỐ LƯỢNG MUA]]&gt;0,Stock[[#This Row],[SỐ LƯỢNG CÒN LẠI
(auto-fill)]]=0),"BÁN",
IF(AND(Stock[[#This Row],[SỐ LƯỢNG MUA]]&gt;0,Stock[[#This Row],[SỐ LƯỢNG CÒN LẠI
(auto-fill)]]&gt;0),"NẮM GIỮ",""))</f>
        <v/>
      </c>
      <c r="C637" s="110">
        <f t="shared" si="9"/>
        <v>624</v>
      </c>
      <c r="D637" s="77"/>
      <c r="E637" s="78"/>
      <c r="F637" s="170"/>
      <c r="G637" s="83"/>
      <c r="H637" s="84"/>
      <c r="I637" s="114" t="str">
        <f>IF(Stock[[#This Row],[SỐ LƯỢNG MUA]]&gt;0,Stock[[#This Row],[GIÁ MUA]]*Stock[[#This Row],[SỐ LƯỢNG MUA]]*$D$11,"")</f>
        <v/>
      </c>
      <c r="J637" s="87"/>
      <c r="K637" s="88"/>
      <c r="L637" s="116" t="str">
        <f>IF(Stock[[#This Row],[SỐ LƯỢNG MUA]]&gt;0,Stock[[#This Row],[GIÁ MUA]]*(1+Stock[[#This Row],[% TĂNG KỲ VỌNG_1]]),"")</f>
        <v/>
      </c>
      <c r="M637" s="89"/>
      <c r="N637" s="116" t="str">
        <f>IF(Stock[[#This Row],[SỐ LƯỢNG MUA]]&gt;0,Stock[[#This Row],[GIÁ MUA]]*(1+Stock[[#This Row],[% TĂNG KỲ VỌNG_2]]),"")</f>
        <v/>
      </c>
      <c r="O637" s="89"/>
      <c r="P637" s="116" t="str">
        <f>IF(Stock[[#This Row],[SỐ LƯỢNG MUA]]&gt;0,Stock[[#This Row],[GIÁ MUA]]*(1+Stock[[#This Row],[% GIẢM ĐỂ CẮT LỖ]]),"")</f>
        <v/>
      </c>
      <c r="Q637" s="104"/>
      <c r="R637" s="117" t="str">
        <f>IF(Stock[[#This Row],[CỔ TỨC TIỀN MẶT]]&gt;0,Stock[[#This Row],[CỔ TỨC TIỀN MẶT]]/(Stock[[#This Row],[GIÁ MUA]]*Stock[[#This Row],[SỐ LƯỢNG MUA]]),"")</f>
        <v/>
      </c>
      <c r="S637" s="104"/>
      <c r="T637" s="77"/>
      <c r="U637" s="95"/>
      <c r="V637" s="96"/>
      <c r="W637" s="125" t="str">
        <f>IF(Stock[[#This Row],[SỐ LƯỢNG BÁN]]&gt;0,Stock[[#This Row],[GIÁ BÁN]]*Stock[[#This Row],[SỐ LƯỢNG BÁN]]*$D$11+Stock[[#This Row],[GIÁ BÁN]]*Stock[[#This Row],[SỐ LƯỢNG BÁN]]*$D$12,"")</f>
        <v/>
      </c>
      <c r="X637" s="126">
        <f>Stock[[#This Row],[SỐ LƯỢNG MUA]]+Stock[[#This Row],[CỔ TỨC BẰNG CỔ PHIẾU]]-Stock[[#This Row],[SỐ LƯỢNG BÁN]]</f>
        <v>0</v>
      </c>
      <c r="Y6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7" s="120">
        <f ca="1">IF(Stock[[#This Row],[NGÀY BÁN]]&gt;0,Stock[[#This Row],[NGÀY BÁN]]-Stock[[#This Row],[NGÀY MUA]]+1,IF(Stock[[#This Row],[NGÀY MUA]]=0,0,TODAY()-Stock[[#This Row],[NGÀY MUA]]+1))</f>
        <v>0</v>
      </c>
      <c r="AA637" s="121" t="str">
        <f>IFERROR(Stock[[#This Row],[CỔ TỨC TIỀN MẶT]]+Stock[[#This Row],[LÃI/(LỖ) TỪ BÁN CK
(auto-fill)]],"")</f>
        <v/>
      </c>
      <c r="AB6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7" s="90"/>
      <c r="AE637" s="146" t="str">
        <f>IF(Stock[[#This Row],[TRẠNG THÁI
(auto-fill)]]="NẮM GIỮ",Stock[[#This Row],[GIÁ THỊ TRƯỜNG]]-Stock[[#This Row],[GIÁ MUA]],"")</f>
        <v/>
      </c>
      <c r="AF637" s="151" t="str">
        <f>IFERROR(Stock[[#This Row],[TĂNG/
(GIẢM )]]/Stock[[#This Row],[GIÁ MUA]],"")</f>
        <v/>
      </c>
      <c r="AG637" s="128" t="str">
        <f>IF(Stock[[#This Row],[GIÁ THỊ TRƯỜNG]]&gt;0,Stock[[#This Row],[GIÁ THỊ TRƯỜNG]]*Stock[[#This Row],[SỐ LƯỢNG CÒN LẠI
(auto-fill)]],"")</f>
        <v/>
      </c>
    </row>
    <row r="638" spans="2:33">
      <c r="B638" s="111" t="str">
        <f>IF(AND(Stock[[#This Row],[SỐ LƯỢNG MUA]]&gt;0,Stock[[#This Row],[SỐ LƯỢNG CÒN LẠI
(auto-fill)]]=0),"BÁN",
IF(AND(Stock[[#This Row],[SỐ LƯỢNG MUA]]&gt;0,Stock[[#This Row],[SỐ LƯỢNG CÒN LẠI
(auto-fill)]]&gt;0),"NẮM GIỮ",""))</f>
        <v/>
      </c>
      <c r="C638" s="110">
        <f t="shared" si="9"/>
        <v>625</v>
      </c>
      <c r="D638" s="77"/>
      <c r="E638" s="78"/>
      <c r="F638" s="170"/>
      <c r="G638" s="83"/>
      <c r="H638" s="84"/>
      <c r="I638" s="114" t="str">
        <f>IF(Stock[[#This Row],[SỐ LƯỢNG MUA]]&gt;0,Stock[[#This Row],[GIÁ MUA]]*Stock[[#This Row],[SỐ LƯỢNG MUA]]*$D$11,"")</f>
        <v/>
      </c>
      <c r="J638" s="87"/>
      <c r="K638" s="88"/>
      <c r="L638" s="116" t="str">
        <f>IF(Stock[[#This Row],[SỐ LƯỢNG MUA]]&gt;0,Stock[[#This Row],[GIÁ MUA]]*(1+Stock[[#This Row],[% TĂNG KỲ VỌNG_1]]),"")</f>
        <v/>
      </c>
      <c r="M638" s="89"/>
      <c r="N638" s="116" t="str">
        <f>IF(Stock[[#This Row],[SỐ LƯỢNG MUA]]&gt;0,Stock[[#This Row],[GIÁ MUA]]*(1+Stock[[#This Row],[% TĂNG KỲ VỌNG_2]]),"")</f>
        <v/>
      </c>
      <c r="O638" s="89"/>
      <c r="P638" s="116" t="str">
        <f>IF(Stock[[#This Row],[SỐ LƯỢNG MUA]]&gt;0,Stock[[#This Row],[GIÁ MUA]]*(1+Stock[[#This Row],[% GIẢM ĐỂ CẮT LỖ]]),"")</f>
        <v/>
      </c>
      <c r="Q638" s="104"/>
      <c r="R638" s="117" t="str">
        <f>IF(Stock[[#This Row],[CỔ TỨC TIỀN MẶT]]&gt;0,Stock[[#This Row],[CỔ TỨC TIỀN MẶT]]/(Stock[[#This Row],[GIÁ MUA]]*Stock[[#This Row],[SỐ LƯỢNG MUA]]),"")</f>
        <v/>
      </c>
      <c r="S638" s="104"/>
      <c r="T638" s="77"/>
      <c r="U638" s="95"/>
      <c r="V638" s="96"/>
      <c r="W638" s="125" t="str">
        <f>IF(Stock[[#This Row],[SỐ LƯỢNG BÁN]]&gt;0,Stock[[#This Row],[GIÁ BÁN]]*Stock[[#This Row],[SỐ LƯỢNG BÁN]]*$D$11+Stock[[#This Row],[GIÁ BÁN]]*Stock[[#This Row],[SỐ LƯỢNG BÁN]]*$D$12,"")</f>
        <v/>
      </c>
      <c r="X638" s="126">
        <f>Stock[[#This Row],[SỐ LƯỢNG MUA]]+Stock[[#This Row],[CỔ TỨC BẰNG CỔ PHIẾU]]-Stock[[#This Row],[SỐ LƯỢNG BÁN]]</f>
        <v>0</v>
      </c>
      <c r="Y6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8" s="120">
        <f ca="1">IF(Stock[[#This Row],[NGÀY BÁN]]&gt;0,Stock[[#This Row],[NGÀY BÁN]]-Stock[[#This Row],[NGÀY MUA]]+1,IF(Stock[[#This Row],[NGÀY MUA]]=0,0,TODAY()-Stock[[#This Row],[NGÀY MUA]]+1))</f>
        <v>0</v>
      </c>
      <c r="AA638" s="121" t="str">
        <f>IFERROR(Stock[[#This Row],[CỔ TỨC TIỀN MẶT]]+Stock[[#This Row],[LÃI/(LỖ) TỪ BÁN CK
(auto-fill)]],"")</f>
        <v/>
      </c>
      <c r="AB6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8" s="90"/>
      <c r="AE638" s="146" t="str">
        <f>IF(Stock[[#This Row],[TRẠNG THÁI
(auto-fill)]]="NẮM GIỮ",Stock[[#This Row],[GIÁ THỊ TRƯỜNG]]-Stock[[#This Row],[GIÁ MUA]],"")</f>
        <v/>
      </c>
      <c r="AF638" s="151" t="str">
        <f>IFERROR(Stock[[#This Row],[TĂNG/
(GIẢM )]]/Stock[[#This Row],[GIÁ MUA]],"")</f>
        <v/>
      </c>
      <c r="AG638" s="128" t="str">
        <f>IF(Stock[[#This Row],[GIÁ THỊ TRƯỜNG]]&gt;0,Stock[[#This Row],[GIÁ THỊ TRƯỜNG]]*Stock[[#This Row],[SỐ LƯỢNG CÒN LẠI
(auto-fill)]],"")</f>
        <v/>
      </c>
    </row>
    <row r="639" spans="2:33">
      <c r="B639" s="111" t="str">
        <f>IF(AND(Stock[[#This Row],[SỐ LƯỢNG MUA]]&gt;0,Stock[[#This Row],[SỐ LƯỢNG CÒN LẠI
(auto-fill)]]=0),"BÁN",
IF(AND(Stock[[#This Row],[SỐ LƯỢNG MUA]]&gt;0,Stock[[#This Row],[SỐ LƯỢNG CÒN LẠI
(auto-fill)]]&gt;0),"NẮM GIỮ",""))</f>
        <v/>
      </c>
      <c r="C639" s="110">
        <f t="shared" si="9"/>
        <v>626</v>
      </c>
      <c r="D639" s="77"/>
      <c r="E639" s="78"/>
      <c r="F639" s="170"/>
      <c r="G639" s="83"/>
      <c r="H639" s="84"/>
      <c r="I639" s="114" t="str">
        <f>IF(Stock[[#This Row],[SỐ LƯỢNG MUA]]&gt;0,Stock[[#This Row],[GIÁ MUA]]*Stock[[#This Row],[SỐ LƯỢNG MUA]]*$D$11,"")</f>
        <v/>
      </c>
      <c r="J639" s="87"/>
      <c r="K639" s="88"/>
      <c r="L639" s="116" t="str">
        <f>IF(Stock[[#This Row],[SỐ LƯỢNG MUA]]&gt;0,Stock[[#This Row],[GIÁ MUA]]*(1+Stock[[#This Row],[% TĂNG KỲ VỌNG_1]]),"")</f>
        <v/>
      </c>
      <c r="M639" s="89"/>
      <c r="N639" s="116" t="str">
        <f>IF(Stock[[#This Row],[SỐ LƯỢNG MUA]]&gt;0,Stock[[#This Row],[GIÁ MUA]]*(1+Stock[[#This Row],[% TĂNG KỲ VỌNG_2]]),"")</f>
        <v/>
      </c>
      <c r="O639" s="89"/>
      <c r="P639" s="116" t="str">
        <f>IF(Stock[[#This Row],[SỐ LƯỢNG MUA]]&gt;0,Stock[[#This Row],[GIÁ MUA]]*(1+Stock[[#This Row],[% GIẢM ĐỂ CẮT LỖ]]),"")</f>
        <v/>
      </c>
      <c r="Q639" s="104"/>
      <c r="R639" s="117" t="str">
        <f>IF(Stock[[#This Row],[CỔ TỨC TIỀN MẶT]]&gt;0,Stock[[#This Row],[CỔ TỨC TIỀN MẶT]]/(Stock[[#This Row],[GIÁ MUA]]*Stock[[#This Row],[SỐ LƯỢNG MUA]]),"")</f>
        <v/>
      </c>
      <c r="S639" s="104"/>
      <c r="T639" s="77"/>
      <c r="U639" s="95"/>
      <c r="V639" s="96"/>
      <c r="W639" s="125" t="str">
        <f>IF(Stock[[#This Row],[SỐ LƯỢNG BÁN]]&gt;0,Stock[[#This Row],[GIÁ BÁN]]*Stock[[#This Row],[SỐ LƯỢNG BÁN]]*$D$11+Stock[[#This Row],[GIÁ BÁN]]*Stock[[#This Row],[SỐ LƯỢNG BÁN]]*$D$12,"")</f>
        <v/>
      </c>
      <c r="X639" s="126">
        <f>Stock[[#This Row],[SỐ LƯỢNG MUA]]+Stock[[#This Row],[CỔ TỨC BẰNG CỔ PHIẾU]]-Stock[[#This Row],[SỐ LƯỢNG BÁN]]</f>
        <v>0</v>
      </c>
      <c r="Y6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9" s="120">
        <f ca="1">IF(Stock[[#This Row],[NGÀY BÁN]]&gt;0,Stock[[#This Row],[NGÀY BÁN]]-Stock[[#This Row],[NGÀY MUA]]+1,IF(Stock[[#This Row],[NGÀY MUA]]=0,0,TODAY()-Stock[[#This Row],[NGÀY MUA]]+1))</f>
        <v>0</v>
      </c>
      <c r="AA639" s="121" t="str">
        <f>IFERROR(Stock[[#This Row],[CỔ TỨC TIỀN MẶT]]+Stock[[#This Row],[LÃI/(LỖ) TỪ BÁN CK
(auto-fill)]],"")</f>
        <v/>
      </c>
      <c r="AB6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9" s="90"/>
      <c r="AE639" s="146" t="str">
        <f>IF(Stock[[#This Row],[TRẠNG THÁI
(auto-fill)]]="NẮM GIỮ",Stock[[#This Row],[GIÁ THỊ TRƯỜNG]]-Stock[[#This Row],[GIÁ MUA]],"")</f>
        <v/>
      </c>
      <c r="AF639" s="151" t="str">
        <f>IFERROR(Stock[[#This Row],[TĂNG/
(GIẢM )]]/Stock[[#This Row],[GIÁ MUA]],"")</f>
        <v/>
      </c>
      <c r="AG639" s="128" t="str">
        <f>IF(Stock[[#This Row],[GIÁ THỊ TRƯỜNG]]&gt;0,Stock[[#This Row],[GIÁ THỊ TRƯỜNG]]*Stock[[#This Row],[SỐ LƯỢNG CÒN LẠI
(auto-fill)]],"")</f>
        <v/>
      </c>
    </row>
    <row r="640" spans="2:33">
      <c r="B640" s="111" t="str">
        <f>IF(AND(Stock[[#This Row],[SỐ LƯỢNG MUA]]&gt;0,Stock[[#This Row],[SỐ LƯỢNG CÒN LẠI
(auto-fill)]]=0),"BÁN",
IF(AND(Stock[[#This Row],[SỐ LƯỢNG MUA]]&gt;0,Stock[[#This Row],[SỐ LƯỢNG CÒN LẠI
(auto-fill)]]&gt;0),"NẮM GIỮ",""))</f>
        <v/>
      </c>
      <c r="C640" s="110">
        <f t="shared" si="9"/>
        <v>627</v>
      </c>
      <c r="D640" s="77"/>
      <c r="E640" s="78"/>
      <c r="F640" s="170"/>
      <c r="G640" s="83"/>
      <c r="H640" s="84"/>
      <c r="I640" s="114" t="str">
        <f>IF(Stock[[#This Row],[SỐ LƯỢNG MUA]]&gt;0,Stock[[#This Row],[GIÁ MUA]]*Stock[[#This Row],[SỐ LƯỢNG MUA]]*$D$11,"")</f>
        <v/>
      </c>
      <c r="J640" s="87"/>
      <c r="K640" s="88"/>
      <c r="L640" s="116" t="str">
        <f>IF(Stock[[#This Row],[SỐ LƯỢNG MUA]]&gt;0,Stock[[#This Row],[GIÁ MUA]]*(1+Stock[[#This Row],[% TĂNG KỲ VỌNG_1]]),"")</f>
        <v/>
      </c>
      <c r="M640" s="89"/>
      <c r="N640" s="116" t="str">
        <f>IF(Stock[[#This Row],[SỐ LƯỢNG MUA]]&gt;0,Stock[[#This Row],[GIÁ MUA]]*(1+Stock[[#This Row],[% TĂNG KỲ VỌNG_2]]),"")</f>
        <v/>
      </c>
      <c r="O640" s="89"/>
      <c r="P640" s="116" t="str">
        <f>IF(Stock[[#This Row],[SỐ LƯỢNG MUA]]&gt;0,Stock[[#This Row],[GIÁ MUA]]*(1+Stock[[#This Row],[% GIẢM ĐỂ CẮT LỖ]]),"")</f>
        <v/>
      </c>
      <c r="Q640" s="104"/>
      <c r="R640" s="117" t="str">
        <f>IF(Stock[[#This Row],[CỔ TỨC TIỀN MẶT]]&gt;0,Stock[[#This Row],[CỔ TỨC TIỀN MẶT]]/(Stock[[#This Row],[GIÁ MUA]]*Stock[[#This Row],[SỐ LƯỢNG MUA]]),"")</f>
        <v/>
      </c>
      <c r="S640" s="104"/>
      <c r="T640" s="77"/>
      <c r="U640" s="95"/>
      <c r="V640" s="96"/>
      <c r="W640" s="125" t="str">
        <f>IF(Stock[[#This Row],[SỐ LƯỢNG BÁN]]&gt;0,Stock[[#This Row],[GIÁ BÁN]]*Stock[[#This Row],[SỐ LƯỢNG BÁN]]*$D$11+Stock[[#This Row],[GIÁ BÁN]]*Stock[[#This Row],[SỐ LƯỢNG BÁN]]*$D$12,"")</f>
        <v/>
      </c>
      <c r="X640" s="126">
        <f>Stock[[#This Row],[SỐ LƯỢNG MUA]]+Stock[[#This Row],[CỔ TỨC BẰNG CỔ PHIẾU]]-Stock[[#This Row],[SỐ LƯỢNG BÁN]]</f>
        <v>0</v>
      </c>
      <c r="Y6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0" s="120">
        <f ca="1">IF(Stock[[#This Row],[NGÀY BÁN]]&gt;0,Stock[[#This Row],[NGÀY BÁN]]-Stock[[#This Row],[NGÀY MUA]]+1,IF(Stock[[#This Row],[NGÀY MUA]]=0,0,TODAY()-Stock[[#This Row],[NGÀY MUA]]+1))</f>
        <v>0</v>
      </c>
      <c r="AA640" s="121" t="str">
        <f>IFERROR(Stock[[#This Row],[CỔ TỨC TIỀN MẶT]]+Stock[[#This Row],[LÃI/(LỖ) TỪ BÁN CK
(auto-fill)]],"")</f>
        <v/>
      </c>
      <c r="AB6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0" s="90"/>
      <c r="AE640" s="146" t="str">
        <f>IF(Stock[[#This Row],[TRẠNG THÁI
(auto-fill)]]="NẮM GIỮ",Stock[[#This Row],[GIÁ THỊ TRƯỜNG]]-Stock[[#This Row],[GIÁ MUA]],"")</f>
        <v/>
      </c>
      <c r="AF640" s="151" t="str">
        <f>IFERROR(Stock[[#This Row],[TĂNG/
(GIẢM )]]/Stock[[#This Row],[GIÁ MUA]],"")</f>
        <v/>
      </c>
      <c r="AG640" s="128" t="str">
        <f>IF(Stock[[#This Row],[GIÁ THỊ TRƯỜNG]]&gt;0,Stock[[#This Row],[GIÁ THỊ TRƯỜNG]]*Stock[[#This Row],[SỐ LƯỢNG CÒN LẠI
(auto-fill)]],"")</f>
        <v/>
      </c>
    </row>
    <row r="641" spans="2:33">
      <c r="B641" s="111" t="str">
        <f>IF(AND(Stock[[#This Row],[SỐ LƯỢNG MUA]]&gt;0,Stock[[#This Row],[SỐ LƯỢNG CÒN LẠI
(auto-fill)]]=0),"BÁN",
IF(AND(Stock[[#This Row],[SỐ LƯỢNG MUA]]&gt;0,Stock[[#This Row],[SỐ LƯỢNG CÒN LẠI
(auto-fill)]]&gt;0),"NẮM GIỮ",""))</f>
        <v/>
      </c>
      <c r="C641" s="110">
        <f t="shared" si="9"/>
        <v>628</v>
      </c>
      <c r="D641" s="77"/>
      <c r="E641" s="78"/>
      <c r="F641" s="170"/>
      <c r="G641" s="83"/>
      <c r="H641" s="84"/>
      <c r="I641" s="114" t="str">
        <f>IF(Stock[[#This Row],[SỐ LƯỢNG MUA]]&gt;0,Stock[[#This Row],[GIÁ MUA]]*Stock[[#This Row],[SỐ LƯỢNG MUA]]*$D$11,"")</f>
        <v/>
      </c>
      <c r="J641" s="87"/>
      <c r="K641" s="88"/>
      <c r="L641" s="116" t="str">
        <f>IF(Stock[[#This Row],[SỐ LƯỢNG MUA]]&gt;0,Stock[[#This Row],[GIÁ MUA]]*(1+Stock[[#This Row],[% TĂNG KỲ VỌNG_1]]),"")</f>
        <v/>
      </c>
      <c r="M641" s="89"/>
      <c r="N641" s="116" t="str">
        <f>IF(Stock[[#This Row],[SỐ LƯỢNG MUA]]&gt;0,Stock[[#This Row],[GIÁ MUA]]*(1+Stock[[#This Row],[% TĂNG KỲ VỌNG_2]]),"")</f>
        <v/>
      </c>
      <c r="O641" s="89"/>
      <c r="P641" s="116" t="str">
        <f>IF(Stock[[#This Row],[SỐ LƯỢNG MUA]]&gt;0,Stock[[#This Row],[GIÁ MUA]]*(1+Stock[[#This Row],[% GIẢM ĐỂ CẮT LỖ]]),"")</f>
        <v/>
      </c>
      <c r="Q641" s="104"/>
      <c r="R641" s="117" t="str">
        <f>IF(Stock[[#This Row],[CỔ TỨC TIỀN MẶT]]&gt;0,Stock[[#This Row],[CỔ TỨC TIỀN MẶT]]/(Stock[[#This Row],[GIÁ MUA]]*Stock[[#This Row],[SỐ LƯỢNG MUA]]),"")</f>
        <v/>
      </c>
      <c r="S641" s="104"/>
      <c r="T641" s="77"/>
      <c r="U641" s="95"/>
      <c r="V641" s="96"/>
      <c r="W641" s="125" t="str">
        <f>IF(Stock[[#This Row],[SỐ LƯỢNG BÁN]]&gt;0,Stock[[#This Row],[GIÁ BÁN]]*Stock[[#This Row],[SỐ LƯỢNG BÁN]]*$D$11+Stock[[#This Row],[GIÁ BÁN]]*Stock[[#This Row],[SỐ LƯỢNG BÁN]]*$D$12,"")</f>
        <v/>
      </c>
      <c r="X641" s="126">
        <f>Stock[[#This Row],[SỐ LƯỢNG MUA]]+Stock[[#This Row],[CỔ TỨC BẰNG CỔ PHIẾU]]-Stock[[#This Row],[SỐ LƯỢNG BÁN]]</f>
        <v>0</v>
      </c>
      <c r="Y6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1" s="120">
        <f ca="1">IF(Stock[[#This Row],[NGÀY BÁN]]&gt;0,Stock[[#This Row],[NGÀY BÁN]]-Stock[[#This Row],[NGÀY MUA]]+1,IF(Stock[[#This Row],[NGÀY MUA]]=0,0,TODAY()-Stock[[#This Row],[NGÀY MUA]]+1))</f>
        <v>0</v>
      </c>
      <c r="AA641" s="121" t="str">
        <f>IFERROR(Stock[[#This Row],[CỔ TỨC TIỀN MẶT]]+Stock[[#This Row],[LÃI/(LỖ) TỪ BÁN CK
(auto-fill)]],"")</f>
        <v/>
      </c>
      <c r="AB6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1" s="90"/>
      <c r="AE641" s="146" t="str">
        <f>IF(Stock[[#This Row],[TRẠNG THÁI
(auto-fill)]]="NẮM GIỮ",Stock[[#This Row],[GIÁ THỊ TRƯỜNG]]-Stock[[#This Row],[GIÁ MUA]],"")</f>
        <v/>
      </c>
      <c r="AF641" s="151" t="str">
        <f>IFERROR(Stock[[#This Row],[TĂNG/
(GIẢM )]]/Stock[[#This Row],[GIÁ MUA]],"")</f>
        <v/>
      </c>
      <c r="AG641" s="128" t="str">
        <f>IF(Stock[[#This Row],[GIÁ THỊ TRƯỜNG]]&gt;0,Stock[[#This Row],[GIÁ THỊ TRƯỜNG]]*Stock[[#This Row],[SỐ LƯỢNG CÒN LẠI
(auto-fill)]],"")</f>
        <v/>
      </c>
    </row>
    <row r="642" spans="2:33">
      <c r="B642" s="111" t="str">
        <f>IF(AND(Stock[[#This Row],[SỐ LƯỢNG MUA]]&gt;0,Stock[[#This Row],[SỐ LƯỢNG CÒN LẠI
(auto-fill)]]=0),"BÁN",
IF(AND(Stock[[#This Row],[SỐ LƯỢNG MUA]]&gt;0,Stock[[#This Row],[SỐ LƯỢNG CÒN LẠI
(auto-fill)]]&gt;0),"NẮM GIỮ",""))</f>
        <v/>
      </c>
      <c r="C642" s="110">
        <f t="shared" si="9"/>
        <v>629</v>
      </c>
      <c r="D642" s="77"/>
      <c r="E642" s="78"/>
      <c r="F642" s="170"/>
      <c r="G642" s="83"/>
      <c r="H642" s="84"/>
      <c r="I642" s="114" t="str">
        <f>IF(Stock[[#This Row],[SỐ LƯỢNG MUA]]&gt;0,Stock[[#This Row],[GIÁ MUA]]*Stock[[#This Row],[SỐ LƯỢNG MUA]]*$D$11,"")</f>
        <v/>
      </c>
      <c r="J642" s="87"/>
      <c r="K642" s="88"/>
      <c r="L642" s="116" t="str">
        <f>IF(Stock[[#This Row],[SỐ LƯỢNG MUA]]&gt;0,Stock[[#This Row],[GIÁ MUA]]*(1+Stock[[#This Row],[% TĂNG KỲ VỌNG_1]]),"")</f>
        <v/>
      </c>
      <c r="M642" s="89"/>
      <c r="N642" s="116" t="str">
        <f>IF(Stock[[#This Row],[SỐ LƯỢNG MUA]]&gt;0,Stock[[#This Row],[GIÁ MUA]]*(1+Stock[[#This Row],[% TĂNG KỲ VỌNG_2]]),"")</f>
        <v/>
      </c>
      <c r="O642" s="89"/>
      <c r="P642" s="116" t="str">
        <f>IF(Stock[[#This Row],[SỐ LƯỢNG MUA]]&gt;0,Stock[[#This Row],[GIÁ MUA]]*(1+Stock[[#This Row],[% GIẢM ĐỂ CẮT LỖ]]),"")</f>
        <v/>
      </c>
      <c r="Q642" s="104"/>
      <c r="R642" s="117" t="str">
        <f>IF(Stock[[#This Row],[CỔ TỨC TIỀN MẶT]]&gt;0,Stock[[#This Row],[CỔ TỨC TIỀN MẶT]]/(Stock[[#This Row],[GIÁ MUA]]*Stock[[#This Row],[SỐ LƯỢNG MUA]]),"")</f>
        <v/>
      </c>
      <c r="S642" s="104"/>
      <c r="T642" s="77"/>
      <c r="U642" s="95"/>
      <c r="V642" s="96"/>
      <c r="W642" s="125" t="str">
        <f>IF(Stock[[#This Row],[SỐ LƯỢNG BÁN]]&gt;0,Stock[[#This Row],[GIÁ BÁN]]*Stock[[#This Row],[SỐ LƯỢNG BÁN]]*$D$11+Stock[[#This Row],[GIÁ BÁN]]*Stock[[#This Row],[SỐ LƯỢNG BÁN]]*$D$12,"")</f>
        <v/>
      </c>
      <c r="X642" s="126">
        <f>Stock[[#This Row],[SỐ LƯỢNG MUA]]+Stock[[#This Row],[CỔ TỨC BẰNG CỔ PHIẾU]]-Stock[[#This Row],[SỐ LƯỢNG BÁN]]</f>
        <v>0</v>
      </c>
      <c r="Y6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2" s="120">
        <f ca="1">IF(Stock[[#This Row],[NGÀY BÁN]]&gt;0,Stock[[#This Row],[NGÀY BÁN]]-Stock[[#This Row],[NGÀY MUA]]+1,IF(Stock[[#This Row],[NGÀY MUA]]=0,0,TODAY()-Stock[[#This Row],[NGÀY MUA]]+1))</f>
        <v>0</v>
      </c>
      <c r="AA642" s="121" t="str">
        <f>IFERROR(Stock[[#This Row],[CỔ TỨC TIỀN MẶT]]+Stock[[#This Row],[LÃI/(LỖ) TỪ BÁN CK
(auto-fill)]],"")</f>
        <v/>
      </c>
      <c r="AB6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2" s="90"/>
      <c r="AE642" s="146" t="str">
        <f>IF(Stock[[#This Row],[TRẠNG THÁI
(auto-fill)]]="NẮM GIỮ",Stock[[#This Row],[GIÁ THỊ TRƯỜNG]]-Stock[[#This Row],[GIÁ MUA]],"")</f>
        <v/>
      </c>
      <c r="AF642" s="151" t="str">
        <f>IFERROR(Stock[[#This Row],[TĂNG/
(GIẢM )]]/Stock[[#This Row],[GIÁ MUA]],"")</f>
        <v/>
      </c>
      <c r="AG642" s="128" t="str">
        <f>IF(Stock[[#This Row],[GIÁ THỊ TRƯỜNG]]&gt;0,Stock[[#This Row],[GIÁ THỊ TRƯỜNG]]*Stock[[#This Row],[SỐ LƯỢNG CÒN LẠI
(auto-fill)]],"")</f>
        <v/>
      </c>
    </row>
    <row r="643" spans="2:33">
      <c r="B643" s="111" t="str">
        <f>IF(AND(Stock[[#This Row],[SỐ LƯỢNG MUA]]&gt;0,Stock[[#This Row],[SỐ LƯỢNG CÒN LẠI
(auto-fill)]]=0),"BÁN",
IF(AND(Stock[[#This Row],[SỐ LƯỢNG MUA]]&gt;0,Stock[[#This Row],[SỐ LƯỢNG CÒN LẠI
(auto-fill)]]&gt;0),"NẮM GIỮ",""))</f>
        <v/>
      </c>
      <c r="C643" s="110">
        <f t="shared" si="9"/>
        <v>630</v>
      </c>
      <c r="D643" s="77"/>
      <c r="E643" s="78"/>
      <c r="F643" s="170"/>
      <c r="G643" s="83"/>
      <c r="H643" s="84"/>
      <c r="I643" s="114" t="str">
        <f>IF(Stock[[#This Row],[SỐ LƯỢNG MUA]]&gt;0,Stock[[#This Row],[GIÁ MUA]]*Stock[[#This Row],[SỐ LƯỢNG MUA]]*$D$11,"")</f>
        <v/>
      </c>
      <c r="J643" s="87"/>
      <c r="K643" s="88"/>
      <c r="L643" s="116" t="str">
        <f>IF(Stock[[#This Row],[SỐ LƯỢNG MUA]]&gt;0,Stock[[#This Row],[GIÁ MUA]]*(1+Stock[[#This Row],[% TĂNG KỲ VỌNG_1]]),"")</f>
        <v/>
      </c>
      <c r="M643" s="89"/>
      <c r="N643" s="116" t="str">
        <f>IF(Stock[[#This Row],[SỐ LƯỢNG MUA]]&gt;0,Stock[[#This Row],[GIÁ MUA]]*(1+Stock[[#This Row],[% TĂNG KỲ VỌNG_2]]),"")</f>
        <v/>
      </c>
      <c r="O643" s="89"/>
      <c r="P643" s="116" t="str">
        <f>IF(Stock[[#This Row],[SỐ LƯỢNG MUA]]&gt;0,Stock[[#This Row],[GIÁ MUA]]*(1+Stock[[#This Row],[% GIẢM ĐỂ CẮT LỖ]]),"")</f>
        <v/>
      </c>
      <c r="Q643" s="104"/>
      <c r="R643" s="117" t="str">
        <f>IF(Stock[[#This Row],[CỔ TỨC TIỀN MẶT]]&gt;0,Stock[[#This Row],[CỔ TỨC TIỀN MẶT]]/(Stock[[#This Row],[GIÁ MUA]]*Stock[[#This Row],[SỐ LƯỢNG MUA]]),"")</f>
        <v/>
      </c>
      <c r="S643" s="104"/>
      <c r="T643" s="77"/>
      <c r="U643" s="95"/>
      <c r="V643" s="96"/>
      <c r="W643" s="125" t="str">
        <f>IF(Stock[[#This Row],[SỐ LƯỢNG BÁN]]&gt;0,Stock[[#This Row],[GIÁ BÁN]]*Stock[[#This Row],[SỐ LƯỢNG BÁN]]*$D$11+Stock[[#This Row],[GIÁ BÁN]]*Stock[[#This Row],[SỐ LƯỢNG BÁN]]*$D$12,"")</f>
        <v/>
      </c>
      <c r="X643" s="126">
        <f>Stock[[#This Row],[SỐ LƯỢNG MUA]]+Stock[[#This Row],[CỔ TỨC BẰNG CỔ PHIẾU]]-Stock[[#This Row],[SỐ LƯỢNG BÁN]]</f>
        <v>0</v>
      </c>
      <c r="Y6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3" s="120">
        <f ca="1">IF(Stock[[#This Row],[NGÀY BÁN]]&gt;0,Stock[[#This Row],[NGÀY BÁN]]-Stock[[#This Row],[NGÀY MUA]]+1,IF(Stock[[#This Row],[NGÀY MUA]]=0,0,TODAY()-Stock[[#This Row],[NGÀY MUA]]+1))</f>
        <v>0</v>
      </c>
      <c r="AA643" s="121" t="str">
        <f>IFERROR(Stock[[#This Row],[CỔ TỨC TIỀN MẶT]]+Stock[[#This Row],[LÃI/(LỖ) TỪ BÁN CK
(auto-fill)]],"")</f>
        <v/>
      </c>
      <c r="AB6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3" s="90"/>
      <c r="AE643" s="146" t="str">
        <f>IF(Stock[[#This Row],[TRẠNG THÁI
(auto-fill)]]="NẮM GIỮ",Stock[[#This Row],[GIÁ THỊ TRƯỜNG]]-Stock[[#This Row],[GIÁ MUA]],"")</f>
        <v/>
      </c>
      <c r="AF643" s="151" t="str">
        <f>IFERROR(Stock[[#This Row],[TĂNG/
(GIẢM )]]/Stock[[#This Row],[GIÁ MUA]],"")</f>
        <v/>
      </c>
      <c r="AG643" s="128" t="str">
        <f>IF(Stock[[#This Row],[GIÁ THỊ TRƯỜNG]]&gt;0,Stock[[#This Row],[GIÁ THỊ TRƯỜNG]]*Stock[[#This Row],[SỐ LƯỢNG CÒN LẠI
(auto-fill)]],"")</f>
        <v/>
      </c>
    </row>
    <row r="644" spans="2:33">
      <c r="B644" s="111" t="str">
        <f>IF(AND(Stock[[#This Row],[SỐ LƯỢNG MUA]]&gt;0,Stock[[#This Row],[SỐ LƯỢNG CÒN LẠI
(auto-fill)]]=0),"BÁN",
IF(AND(Stock[[#This Row],[SỐ LƯỢNG MUA]]&gt;0,Stock[[#This Row],[SỐ LƯỢNG CÒN LẠI
(auto-fill)]]&gt;0),"NẮM GIỮ",""))</f>
        <v/>
      </c>
      <c r="C644" s="110">
        <f t="shared" si="9"/>
        <v>631</v>
      </c>
      <c r="D644" s="77"/>
      <c r="E644" s="78"/>
      <c r="F644" s="170"/>
      <c r="G644" s="83"/>
      <c r="H644" s="84"/>
      <c r="I644" s="114" t="str">
        <f>IF(Stock[[#This Row],[SỐ LƯỢNG MUA]]&gt;0,Stock[[#This Row],[GIÁ MUA]]*Stock[[#This Row],[SỐ LƯỢNG MUA]]*$D$11,"")</f>
        <v/>
      </c>
      <c r="J644" s="87"/>
      <c r="K644" s="88"/>
      <c r="L644" s="116" t="str">
        <f>IF(Stock[[#This Row],[SỐ LƯỢNG MUA]]&gt;0,Stock[[#This Row],[GIÁ MUA]]*(1+Stock[[#This Row],[% TĂNG KỲ VỌNG_1]]),"")</f>
        <v/>
      </c>
      <c r="M644" s="89"/>
      <c r="N644" s="116" t="str">
        <f>IF(Stock[[#This Row],[SỐ LƯỢNG MUA]]&gt;0,Stock[[#This Row],[GIÁ MUA]]*(1+Stock[[#This Row],[% TĂNG KỲ VỌNG_2]]),"")</f>
        <v/>
      </c>
      <c r="O644" s="89"/>
      <c r="P644" s="116" t="str">
        <f>IF(Stock[[#This Row],[SỐ LƯỢNG MUA]]&gt;0,Stock[[#This Row],[GIÁ MUA]]*(1+Stock[[#This Row],[% GIẢM ĐỂ CẮT LỖ]]),"")</f>
        <v/>
      </c>
      <c r="Q644" s="104"/>
      <c r="R644" s="117" t="str">
        <f>IF(Stock[[#This Row],[CỔ TỨC TIỀN MẶT]]&gt;0,Stock[[#This Row],[CỔ TỨC TIỀN MẶT]]/(Stock[[#This Row],[GIÁ MUA]]*Stock[[#This Row],[SỐ LƯỢNG MUA]]),"")</f>
        <v/>
      </c>
      <c r="S644" s="104"/>
      <c r="T644" s="77"/>
      <c r="U644" s="95"/>
      <c r="V644" s="96"/>
      <c r="W644" s="125" t="str">
        <f>IF(Stock[[#This Row],[SỐ LƯỢNG BÁN]]&gt;0,Stock[[#This Row],[GIÁ BÁN]]*Stock[[#This Row],[SỐ LƯỢNG BÁN]]*$D$11+Stock[[#This Row],[GIÁ BÁN]]*Stock[[#This Row],[SỐ LƯỢNG BÁN]]*$D$12,"")</f>
        <v/>
      </c>
      <c r="X644" s="126">
        <f>Stock[[#This Row],[SỐ LƯỢNG MUA]]+Stock[[#This Row],[CỔ TỨC BẰNG CỔ PHIẾU]]-Stock[[#This Row],[SỐ LƯỢNG BÁN]]</f>
        <v>0</v>
      </c>
      <c r="Y6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4" s="120">
        <f ca="1">IF(Stock[[#This Row],[NGÀY BÁN]]&gt;0,Stock[[#This Row],[NGÀY BÁN]]-Stock[[#This Row],[NGÀY MUA]]+1,IF(Stock[[#This Row],[NGÀY MUA]]=0,0,TODAY()-Stock[[#This Row],[NGÀY MUA]]+1))</f>
        <v>0</v>
      </c>
      <c r="AA644" s="121" t="str">
        <f>IFERROR(Stock[[#This Row],[CỔ TỨC TIỀN MẶT]]+Stock[[#This Row],[LÃI/(LỖ) TỪ BÁN CK
(auto-fill)]],"")</f>
        <v/>
      </c>
      <c r="AB6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4" s="90"/>
      <c r="AE644" s="146" t="str">
        <f>IF(Stock[[#This Row],[TRẠNG THÁI
(auto-fill)]]="NẮM GIỮ",Stock[[#This Row],[GIÁ THỊ TRƯỜNG]]-Stock[[#This Row],[GIÁ MUA]],"")</f>
        <v/>
      </c>
      <c r="AF644" s="151" t="str">
        <f>IFERROR(Stock[[#This Row],[TĂNG/
(GIẢM )]]/Stock[[#This Row],[GIÁ MUA]],"")</f>
        <v/>
      </c>
      <c r="AG644" s="128" t="str">
        <f>IF(Stock[[#This Row],[GIÁ THỊ TRƯỜNG]]&gt;0,Stock[[#This Row],[GIÁ THỊ TRƯỜNG]]*Stock[[#This Row],[SỐ LƯỢNG CÒN LẠI
(auto-fill)]],"")</f>
        <v/>
      </c>
    </row>
    <row r="645" spans="2:33">
      <c r="B645" s="111" t="str">
        <f>IF(AND(Stock[[#This Row],[SỐ LƯỢNG MUA]]&gt;0,Stock[[#This Row],[SỐ LƯỢNG CÒN LẠI
(auto-fill)]]=0),"BÁN",
IF(AND(Stock[[#This Row],[SỐ LƯỢNG MUA]]&gt;0,Stock[[#This Row],[SỐ LƯỢNG CÒN LẠI
(auto-fill)]]&gt;0),"NẮM GIỮ",""))</f>
        <v/>
      </c>
      <c r="C645" s="110">
        <f t="shared" si="9"/>
        <v>632</v>
      </c>
      <c r="D645" s="77"/>
      <c r="E645" s="78"/>
      <c r="F645" s="170"/>
      <c r="G645" s="83"/>
      <c r="H645" s="84"/>
      <c r="I645" s="114" t="str">
        <f>IF(Stock[[#This Row],[SỐ LƯỢNG MUA]]&gt;0,Stock[[#This Row],[GIÁ MUA]]*Stock[[#This Row],[SỐ LƯỢNG MUA]]*$D$11,"")</f>
        <v/>
      </c>
      <c r="J645" s="87"/>
      <c r="K645" s="88"/>
      <c r="L645" s="116" t="str">
        <f>IF(Stock[[#This Row],[SỐ LƯỢNG MUA]]&gt;0,Stock[[#This Row],[GIÁ MUA]]*(1+Stock[[#This Row],[% TĂNG KỲ VỌNG_1]]),"")</f>
        <v/>
      </c>
      <c r="M645" s="89"/>
      <c r="N645" s="116" t="str">
        <f>IF(Stock[[#This Row],[SỐ LƯỢNG MUA]]&gt;0,Stock[[#This Row],[GIÁ MUA]]*(1+Stock[[#This Row],[% TĂNG KỲ VỌNG_2]]),"")</f>
        <v/>
      </c>
      <c r="O645" s="89"/>
      <c r="P645" s="116" t="str">
        <f>IF(Stock[[#This Row],[SỐ LƯỢNG MUA]]&gt;0,Stock[[#This Row],[GIÁ MUA]]*(1+Stock[[#This Row],[% GIẢM ĐỂ CẮT LỖ]]),"")</f>
        <v/>
      </c>
      <c r="Q645" s="104"/>
      <c r="R645" s="117" t="str">
        <f>IF(Stock[[#This Row],[CỔ TỨC TIỀN MẶT]]&gt;0,Stock[[#This Row],[CỔ TỨC TIỀN MẶT]]/(Stock[[#This Row],[GIÁ MUA]]*Stock[[#This Row],[SỐ LƯỢNG MUA]]),"")</f>
        <v/>
      </c>
      <c r="S645" s="104"/>
      <c r="T645" s="77"/>
      <c r="U645" s="95"/>
      <c r="V645" s="96"/>
      <c r="W645" s="125" t="str">
        <f>IF(Stock[[#This Row],[SỐ LƯỢNG BÁN]]&gt;0,Stock[[#This Row],[GIÁ BÁN]]*Stock[[#This Row],[SỐ LƯỢNG BÁN]]*$D$11+Stock[[#This Row],[GIÁ BÁN]]*Stock[[#This Row],[SỐ LƯỢNG BÁN]]*$D$12,"")</f>
        <v/>
      </c>
      <c r="X645" s="126">
        <f>Stock[[#This Row],[SỐ LƯỢNG MUA]]+Stock[[#This Row],[CỔ TỨC BẰNG CỔ PHIẾU]]-Stock[[#This Row],[SỐ LƯỢNG BÁN]]</f>
        <v>0</v>
      </c>
      <c r="Y6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5" s="120">
        <f ca="1">IF(Stock[[#This Row],[NGÀY BÁN]]&gt;0,Stock[[#This Row],[NGÀY BÁN]]-Stock[[#This Row],[NGÀY MUA]]+1,IF(Stock[[#This Row],[NGÀY MUA]]=0,0,TODAY()-Stock[[#This Row],[NGÀY MUA]]+1))</f>
        <v>0</v>
      </c>
      <c r="AA645" s="121" t="str">
        <f>IFERROR(Stock[[#This Row],[CỔ TỨC TIỀN MẶT]]+Stock[[#This Row],[LÃI/(LỖ) TỪ BÁN CK
(auto-fill)]],"")</f>
        <v/>
      </c>
      <c r="AB6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5" s="90"/>
      <c r="AE645" s="146" t="str">
        <f>IF(Stock[[#This Row],[TRẠNG THÁI
(auto-fill)]]="NẮM GIỮ",Stock[[#This Row],[GIÁ THỊ TRƯỜNG]]-Stock[[#This Row],[GIÁ MUA]],"")</f>
        <v/>
      </c>
      <c r="AF645" s="151" t="str">
        <f>IFERROR(Stock[[#This Row],[TĂNG/
(GIẢM )]]/Stock[[#This Row],[GIÁ MUA]],"")</f>
        <v/>
      </c>
      <c r="AG645" s="128" t="str">
        <f>IF(Stock[[#This Row],[GIÁ THỊ TRƯỜNG]]&gt;0,Stock[[#This Row],[GIÁ THỊ TRƯỜNG]]*Stock[[#This Row],[SỐ LƯỢNG CÒN LẠI
(auto-fill)]],"")</f>
        <v/>
      </c>
    </row>
    <row r="646" spans="2:33">
      <c r="B646" s="111" t="str">
        <f>IF(AND(Stock[[#This Row],[SỐ LƯỢNG MUA]]&gt;0,Stock[[#This Row],[SỐ LƯỢNG CÒN LẠI
(auto-fill)]]=0),"BÁN",
IF(AND(Stock[[#This Row],[SỐ LƯỢNG MUA]]&gt;0,Stock[[#This Row],[SỐ LƯỢNG CÒN LẠI
(auto-fill)]]&gt;0),"NẮM GIỮ",""))</f>
        <v/>
      </c>
      <c r="C646" s="110">
        <f t="shared" si="9"/>
        <v>633</v>
      </c>
      <c r="D646" s="77"/>
      <c r="E646" s="78"/>
      <c r="F646" s="170"/>
      <c r="G646" s="83"/>
      <c r="H646" s="84"/>
      <c r="I646" s="114" t="str">
        <f>IF(Stock[[#This Row],[SỐ LƯỢNG MUA]]&gt;0,Stock[[#This Row],[GIÁ MUA]]*Stock[[#This Row],[SỐ LƯỢNG MUA]]*$D$11,"")</f>
        <v/>
      </c>
      <c r="J646" s="87"/>
      <c r="K646" s="88"/>
      <c r="L646" s="116" t="str">
        <f>IF(Stock[[#This Row],[SỐ LƯỢNG MUA]]&gt;0,Stock[[#This Row],[GIÁ MUA]]*(1+Stock[[#This Row],[% TĂNG KỲ VỌNG_1]]),"")</f>
        <v/>
      </c>
      <c r="M646" s="89"/>
      <c r="N646" s="116" t="str">
        <f>IF(Stock[[#This Row],[SỐ LƯỢNG MUA]]&gt;0,Stock[[#This Row],[GIÁ MUA]]*(1+Stock[[#This Row],[% TĂNG KỲ VỌNG_2]]),"")</f>
        <v/>
      </c>
      <c r="O646" s="89"/>
      <c r="P646" s="116" t="str">
        <f>IF(Stock[[#This Row],[SỐ LƯỢNG MUA]]&gt;0,Stock[[#This Row],[GIÁ MUA]]*(1+Stock[[#This Row],[% GIẢM ĐỂ CẮT LỖ]]),"")</f>
        <v/>
      </c>
      <c r="Q646" s="104"/>
      <c r="R646" s="117" t="str">
        <f>IF(Stock[[#This Row],[CỔ TỨC TIỀN MẶT]]&gt;0,Stock[[#This Row],[CỔ TỨC TIỀN MẶT]]/(Stock[[#This Row],[GIÁ MUA]]*Stock[[#This Row],[SỐ LƯỢNG MUA]]),"")</f>
        <v/>
      </c>
      <c r="S646" s="104"/>
      <c r="T646" s="77"/>
      <c r="U646" s="95"/>
      <c r="V646" s="96"/>
      <c r="W646" s="125" t="str">
        <f>IF(Stock[[#This Row],[SỐ LƯỢNG BÁN]]&gt;0,Stock[[#This Row],[GIÁ BÁN]]*Stock[[#This Row],[SỐ LƯỢNG BÁN]]*$D$11+Stock[[#This Row],[GIÁ BÁN]]*Stock[[#This Row],[SỐ LƯỢNG BÁN]]*$D$12,"")</f>
        <v/>
      </c>
      <c r="X646" s="126">
        <f>Stock[[#This Row],[SỐ LƯỢNG MUA]]+Stock[[#This Row],[CỔ TỨC BẰNG CỔ PHIẾU]]-Stock[[#This Row],[SỐ LƯỢNG BÁN]]</f>
        <v>0</v>
      </c>
      <c r="Y6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6" s="120">
        <f ca="1">IF(Stock[[#This Row],[NGÀY BÁN]]&gt;0,Stock[[#This Row],[NGÀY BÁN]]-Stock[[#This Row],[NGÀY MUA]]+1,IF(Stock[[#This Row],[NGÀY MUA]]=0,0,TODAY()-Stock[[#This Row],[NGÀY MUA]]+1))</f>
        <v>0</v>
      </c>
      <c r="AA646" s="121" t="str">
        <f>IFERROR(Stock[[#This Row],[CỔ TỨC TIỀN MẶT]]+Stock[[#This Row],[LÃI/(LỖ) TỪ BÁN CK
(auto-fill)]],"")</f>
        <v/>
      </c>
      <c r="AB6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6" s="90"/>
      <c r="AE646" s="146" t="str">
        <f>IF(Stock[[#This Row],[TRẠNG THÁI
(auto-fill)]]="NẮM GIỮ",Stock[[#This Row],[GIÁ THỊ TRƯỜNG]]-Stock[[#This Row],[GIÁ MUA]],"")</f>
        <v/>
      </c>
      <c r="AF646" s="151" t="str">
        <f>IFERROR(Stock[[#This Row],[TĂNG/
(GIẢM )]]/Stock[[#This Row],[GIÁ MUA]],"")</f>
        <v/>
      </c>
      <c r="AG646" s="128" t="str">
        <f>IF(Stock[[#This Row],[GIÁ THỊ TRƯỜNG]]&gt;0,Stock[[#This Row],[GIÁ THỊ TRƯỜNG]]*Stock[[#This Row],[SỐ LƯỢNG CÒN LẠI
(auto-fill)]],"")</f>
        <v/>
      </c>
    </row>
    <row r="647" spans="2:33">
      <c r="B647" s="111" t="str">
        <f>IF(AND(Stock[[#This Row],[SỐ LƯỢNG MUA]]&gt;0,Stock[[#This Row],[SỐ LƯỢNG CÒN LẠI
(auto-fill)]]=0),"BÁN",
IF(AND(Stock[[#This Row],[SỐ LƯỢNG MUA]]&gt;0,Stock[[#This Row],[SỐ LƯỢNG CÒN LẠI
(auto-fill)]]&gt;0),"NẮM GIỮ",""))</f>
        <v/>
      </c>
      <c r="C647" s="110">
        <f t="shared" si="9"/>
        <v>634</v>
      </c>
      <c r="D647" s="77"/>
      <c r="E647" s="78"/>
      <c r="F647" s="170"/>
      <c r="G647" s="83"/>
      <c r="H647" s="84"/>
      <c r="I647" s="114" t="str">
        <f>IF(Stock[[#This Row],[SỐ LƯỢNG MUA]]&gt;0,Stock[[#This Row],[GIÁ MUA]]*Stock[[#This Row],[SỐ LƯỢNG MUA]]*$D$11,"")</f>
        <v/>
      </c>
      <c r="J647" s="87"/>
      <c r="K647" s="88"/>
      <c r="L647" s="116" t="str">
        <f>IF(Stock[[#This Row],[SỐ LƯỢNG MUA]]&gt;0,Stock[[#This Row],[GIÁ MUA]]*(1+Stock[[#This Row],[% TĂNG KỲ VỌNG_1]]),"")</f>
        <v/>
      </c>
      <c r="M647" s="89"/>
      <c r="N647" s="116" t="str">
        <f>IF(Stock[[#This Row],[SỐ LƯỢNG MUA]]&gt;0,Stock[[#This Row],[GIÁ MUA]]*(1+Stock[[#This Row],[% TĂNG KỲ VỌNG_2]]),"")</f>
        <v/>
      </c>
      <c r="O647" s="89"/>
      <c r="P647" s="116" t="str">
        <f>IF(Stock[[#This Row],[SỐ LƯỢNG MUA]]&gt;0,Stock[[#This Row],[GIÁ MUA]]*(1+Stock[[#This Row],[% GIẢM ĐỂ CẮT LỖ]]),"")</f>
        <v/>
      </c>
      <c r="Q647" s="104"/>
      <c r="R647" s="117" t="str">
        <f>IF(Stock[[#This Row],[CỔ TỨC TIỀN MẶT]]&gt;0,Stock[[#This Row],[CỔ TỨC TIỀN MẶT]]/(Stock[[#This Row],[GIÁ MUA]]*Stock[[#This Row],[SỐ LƯỢNG MUA]]),"")</f>
        <v/>
      </c>
      <c r="S647" s="104"/>
      <c r="T647" s="77"/>
      <c r="U647" s="95"/>
      <c r="V647" s="96"/>
      <c r="W647" s="125" t="str">
        <f>IF(Stock[[#This Row],[SỐ LƯỢNG BÁN]]&gt;0,Stock[[#This Row],[GIÁ BÁN]]*Stock[[#This Row],[SỐ LƯỢNG BÁN]]*$D$11+Stock[[#This Row],[GIÁ BÁN]]*Stock[[#This Row],[SỐ LƯỢNG BÁN]]*$D$12,"")</f>
        <v/>
      </c>
      <c r="X647" s="126">
        <f>Stock[[#This Row],[SỐ LƯỢNG MUA]]+Stock[[#This Row],[CỔ TỨC BẰNG CỔ PHIẾU]]-Stock[[#This Row],[SỐ LƯỢNG BÁN]]</f>
        <v>0</v>
      </c>
      <c r="Y6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7" s="120">
        <f ca="1">IF(Stock[[#This Row],[NGÀY BÁN]]&gt;0,Stock[[#This Row],[NGÀY BÁN]]-Stock[[#This Row],[NGÀY MUA]]+1,IF(Stock[[#This Row],[NGÀY MUA]]=0,0,TODAY()-Stock[[#This Row],[NGÀY MUA]]+1))</f>
        <v>0</v>
      </c>
      <c r="AA647" s="121" t="str">
        <f>IFERROR(Stock[[#This Row],[CỔ TỨC TIỀN MẶT]]+Stock[[#This Row],[LÃI/(LỖ) TỪ BÁN CK
(auto-fill)]],"")</f>
        <v/>
      </c>
      <c r="AB6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7" s="90"/>
      <c r="AE647" s="146" t="str">
        <f>IF(Stock[[#This Row],[TRẠNG THÁI
(auto-fill)]]="NẮM GIỮ",Stock[[#This Row],[GIÁ THỊ TRƯỜNG]]-Stock[[#This Row],[GIÁ MUA]],"")</f>
        <v/>
      </c>
      <c r="AF647" s="151" t="str">
        <f>IFERROR(Stock[[#This Row],[TĂNG/
(GIẢM )]]/Stock[[#This Row],[GIÁ MUA]],"")</f>
        <v/>
      </c>
      <c r="AG647" s="128" t="str">
        <f>IF(Stock[[#This Row],[GIÁ THỊ TRƯỜNG]]&gt;0,Stock[[#This Row],[GIÁ THỊ TRƯỜNG]]*Stock[[#This Row],[SỐ LƯỢNG CÒN LẠI
(auto-fill)]],"")</f>
        <v/>
      </c>
    </row>
    <row r="648" spans="2:33">
      <c r="B648" s="111" t="str">
        <f>IF(AND(Stock[[#This Row],[SỐ LƯỢNG MUA]]&gt;0,Stock[[#This Row],[SỐ LƯỢNG CÒN LẠI
(auto-fill)]]=0),"BÁN",
IF(AND(Stock[[#This Row],[SỐ LƯỢNG MUA]]&gt;0,Stock[[#This Row],[SỐ LƯỢNG CÒN LẠI
(auto-fill)]]&gt;0),"NẮM GIỮ",""))</f>
        <v/>
      </c>
      <c r="C648" s="110">
        <f t="shared" si="9"/>
        <v>635</v>
      </c>
      <c r="D648" s="77"/>
      <c r="E648" s="78"/>
      <c r="F648" s="170"/>
      <c r="G648" s="83"/>
      <c r="H648" s="84"/>
      <c r="I648" s="114" t="str">
        <f>IF(Stock[[#This Row],[SỐ LƯỢNG MUA]]&gt;0,Stock[[#This Row],[GIÁ MUA]]*Stock[[#This Row],[SỐ LƯỢNG MUA]]*$D$11,"")</f>
        <v/>
      </c>
      <c r="J648" s="87"/>
      <c r="K648" s="88"/>
      <c r="L648" s="116" t="str">
        <f>IF(Stock[[#This Row],[SỐ LƯỢNG MUA]]&gt;0,Stock[[#This Row],[GIÁ MUA]]*(1+Stock[[#This Row],[% TĂNG KỲ VỌNG_1]]),"")</f>
        <v/>
      </c>
      <c r="M648" s="89"/>
      <c r="N648" s="116" t="str">
        <f>IF(Stock[[#This Row],[SỐ LƯỢNG MUA]]&gt;0,Stock[[#This Row],[GIÁ MUA]]*(1+Stock[[#This Row],[% TĂNG KỲ VỌNG_2]]),"")</f>
        <v/>
      </c>
      <c r="O648" s="89"/>
      <c r="P648" s="116" t="str">
        <f>IF(Stock[[#This Row],[SỐ LƯỢNG MUA]]&gt;0,Stock[[#This Row],[GIÁ MUA]]*(1+Stock[[#This Row],[% GIẢM ĐỂ CẮT LỖ]]),"")</f>
        <v/>
      </c>
      <c r="Q648" s="104"/>
      <c r="R648" s="117" t="str">
        <f>IF(Stock[[#This Row],[CỔ TỨC TIỀN MẶT]]&gt;0,Stock[[#This Row],[CỔ TỨC TIỀN MẶT]]/(Stock[[#This Row],[GIÁ MUA]]*Stock[[#This Row],[SỐ LƯỢNG MUA]]),"")</f>
        <v/>
      </c>
      <c r="S648" s="104"/>
      <c r="T648" s="77"/>
      <c r="U648" s="95"/>
      <c r="V648" s="96"/>
      <c r="W648" s="125" t="str">
        <f>IF(Stock[[#This Row],[SỐ LƯỢNG BÁN]]&gt;0,Stock[[#This Row],[GIÁ BÁN]]*Stock[[#This Row],[SỐ LƯỢNG BÁN]]*$D$11+Stock[[#This Row],[GIÁ BÁN]]*Stock[[#This Row],[SỐ LƯỢNG BÁN]]*$D$12,"")</f>
        <v/>
      </c>
      <c r="X648" s="126">
        <f>Stock[[#This Row],[SỐ LƯỢNG MUA]]+Stock[[#This Row],[CỔ TỨC BẰNG CỔ PHIẾU]]-Stock[[#This Row],[SỐ LƯỢNG BÁN]]</f>
        <v>0</v>
      </c>
      <c r="Y6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8" s="120">
        <f ca="1">IF(Stock[[#This Row],[NGÀY BÁN]]&gt;0,Stock[[#This Row],[NGÀY BÁN]]-Stock[[#This Row],[NGÀY MUA]]+1,IF(Stock[[#This Row],[NGÀY MUA]]=0,0,TODAY()-Stock[[#This Row],[NGÀY MUA]]+1))</f>
        <v>0</v>
      </c>
      <c r="AA648" s="121" t="str">
        <f>IFERROR(Stock[[#This Row],[CỔ TỨC TIỀN MẶT]]+Stock[[#This Row],[LÃI/(LỖ) TỪ BÁN CK
(auto-fill)]],"")</f>
        <v/>
      </c>
      <c r="AB6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8" s="90"/>
      <c r="AE648" s="146" t="str">
        <f>IF(Stock[[#This Row],[TRẠNG THÁI
(auto-fill)]]="NẮM GIỮ",Stock[[#This Row],[GIÁ THỊ TRƯỜNG]]-Stock[[#This Row],[GIÁ MUA]],"")</f>
        <v/>
      </c>
      <c r="AF648" s="151" t="str">
        <f>IFERROR(Stock[[#This Row],[TĂNG/
(GIẢM )]]/Stock[[#This Row],[GIÁ MUA]],"")</f>
        <v/>
      </c>
      <c r="AG648" s="128" t="str">
        <f>IF(Stock[[#This Row],[GIÁ THỊ TRƯỜNG]]&gt;0,Stock[[#This Row],[GIÁ THỊ TRƯỜNG]]*Stock[[#This Row],[SỐ LƯỢNG CÒN LẠI
(auto-fill)]],"")</f>
        <v/>
      </c>
    </row>
    <row r="649" spans="2:33">
      <c r="B649" s="111" t="str">
        <f>IF(AND(Stock[[#This Row],[SỐ LƯỢNG MUA]]&gt;0,Stock[[#This Row],[SỐ LƯỢNG CÒN LẠI
(auto-fill)]]=0),"BÁN",
IF(AND(Stock[[#This Row],[SỐ LƯỢNG MUA]]&gt;0,Stock[[#This Row],[SỐ LƯỢNG CÒN LẠI
(auto-fill)]]&gt;0),"NẮM GIỮ",""))</f>
        <v/>
      </c>
      <c r="C649" s="110">
        <f t="shared" si="9"/>
        <v>636</v>
      </c>
      <c r="D649" s="77"/>
      <c r="E649" s="78"/>
      <c r="F649" s="170"/>
      <c r="G649" s="83"/>
      <c r="H649" s="84"/>
      <c r="I649" s="114" t="str">
        <f>IF(Stock[[#This Row],[SỐ LƯỢNG MUA]]&gt;0,Stock[[#This Row],[GIÁ MUA]]*Stock[[#This Row],[SỐ LƯỢNG MUA]]*$D$11,"")</f>
        <v/>
      </c>
      <c r="J649" s="87"/>
      <c r="K649" s="88"/>
      <c r="L649" s="116" t="str">
        <f>IF(Stock[[#This Row],[SỐ LƯỢNG MUA]]&gt;0,Stock[[#This Row],[GIÁ MUA]]*(1+Stock[[#This Row],[% TĂNG KỲ VỌNG_1]]),"")</f>
        <v/>
      </c>
      <c r="M649" s="89"/>
      <c r="N649" s="116" t="str">
        <f>IF(Stock[[#This Row],[SỐ LƯỢNG MUA]]&gt;0,Stock[[#This Row],[GIÁ MUA]]*(1+Stock[[#This Row],[% TĂNG KỲ VỌNG_2]]),"")</f>
        <v/>
      </c>
      <c r="O649" s="89"/>
      <c r="P649" s="116" t="str">
        <f>IF(Stock[[#This Row],[SỐ LƯỢNG MUA]]&gt;0,Stock[[#This Row],[GIÁ MUA]]*(1+Stock[[#This Row],[% GIẢM ĐỂ CẮT LỖ]]),"")</f>
        <v/>
      </c>
      <c r="Q649" s="104"/>
      <c r="R649" s="117" t="str">
        <f>IF(Stock[[#This Row],[CỔ TỨC TIỀN MẶT]]&gt;0,Stock[[#This Row],[CỔ TỨC TIỀN MẶT]]/(Stock[[#This Row],[GIÁ MUA]]*Stock[[#This Row],[SỐ LƯỢNG MUA]]),"")</f>
        <v/>
      </c>
      <c r="S649" s="104"/>
      <c r="T649" s="77"/>
      <c r="U649" s="95"/>
      <c r="V649" s="96"/>
      <c r="W649" s="125" t="str">
        <f>IF(Stock[[#This Row],[SỐ LƯỢNG BÁN]]&gt;0,Stock[[#This Row],[GIÁ BÁN]]*Stock[[#This Row],[SỐ LƯỢNG BÁN]]*$D$11+Stock[[#This Row],[GIÁ BÁN]]*Stock[[#This Row],[SỐ LƯỢNG BÁN]]*$D$12,"")</f>
        <v/>
      </c>
      <c r="X649" s="126">
        <f>Stock[[#This Row],[SỐ LƯỢNG MUA]]+Stock[[#This Row],[CỔ TỨC BẰNG CỔ PHIẾU]]-Stock[[#This Row],[SỐ LƯỢNG BÁN]]</f>
        <v>0</v>
      </c>
      <c r="Y6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9" s="120">
        <f ca="1">IF(Stock[[#This Row],[NGÀY BÁN]]&gt;0,Stock[[#This Row],[NGÀY BÁN]]-Stock[[#This Row],[NGÀY MUA]]+1,IF(Stock[[#This Row],[NGÀY MUA]]=0,0,TODAY()-Stock[[#This Row],[NGÀY MUA]]+1))</f>
        <v>0</v>
      </c>
      <c r="AA649" s="121" t="str">
        <f>IFERROR(Stock[[#This Row],[CỔ TỨC TIỀN MẶT]]+Stock[[#This Row],[LÃI/(LỖ) TỪ BÁN CK
(auto-fill)]],"")</f>
        <v/>
      </c>
      <c r="AB6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9" s="90"/>
      <c r="AE649" s="146" t="str">
        <f>IF(Stock[[#This Row],[TRẠNG THÁI
(auto-fill)]]="NẮM GIỮ",Stock[[#This Row],[GIÁ THỊ TRƯỜNG]]-Stock[[#This Row],[GIÁ MUA]],"")</f>
        <v/>
      </c>
      <c r="AF649" s="151" t="str">
        <f>IFERROR(Stock[[#This Row],[TĂNG/
(GIẢM )]]/Stock[[#This Row],[GIÁ MUA]],"")</f>
        <v/>
      </c>
      <c r="AG649" s="128" t="str">
        <f>IF(Stock[[#This Row],[GIÁ THỊ TRƯỜNG]]&gt;0,Stock[[#This Row],[GIÁ THỊ TRƯỜNG]]*Stock[[#This Row],[SỐ LƯỢNG CÒN LẠI
(auto-fill)]],"")</f>
        <v/>
      </c>
    </row>
    <row r="650" spans="2:33">
      <c r="B650" s="111" t="str">
        <f>IF(AND(Stock[[#This Row],[SỐ LƯỢNG MUA]]&gt;0,Stock[[#This Row],[SỐ LƯỢNG CÒN LẠI
(auto-fill)]]=0),"BÁN",
IF(AND(Stock[[#This Row],[SỐ LƯỢNG MUA]]&gt;0,Stock[[#This Row],[SỐ LƯỢNG CÒN LẠI
(auto-fill)]]&gt;0),"NẮM GIỮ",""))</f>
        <v/>
      </c>
      <c r="C650" s="110">
        <f t="shared" si="9"/>
        <v>637</v>
      </c>
      <c r="D650" s="77"/>
      <c r="E650" s="78"/>
      <c r="F650" s="170"/>
      <c r="G650" s="83"/>
      <c r="H650" s="84"/>
      <c r="I650" s="114" t="str">
        <f>IF(Stock[[#This Row],[SỐ LƯỢNG MUA]]&gt;0,Stock[[#This Row],[GIÁ MUA]]*Stock[[#This Row],[SỐ LƯỢNG MUA]]*$D$11,"")</f>
        <v/>
      </c>
      <c r="J650" s="87"/>
      <c r="K650" s="88"/>
      <c r="L650" s="116" t="str">
        <f>IF(Stock[[#This Row],[SỐ LƯỢNG MUA]]&gt;0,Stock[[#This Row],[GIÁ MUA]]*(1+Stock[[#This Row],[% TĂNG KỲ VỌNG_1]]),"")</f>
        <v/>
      </c>
      <c r="M650" s="89"/>
      <c r="N650" s="116" t="str">
        <f>IF(Stock[[#This Row],[SỐ LƯỢNG MUA]]&gt;0,Stock[[#This Row],[GIÁ MUA]]*(1+Stock[[#This Row],[% TĂNG KỲ VỌNG_2]]),"")</f>
        <v/>
      </c>
      <c r="O650" s="89"/>
      <c r="P650" s="116" t="str">
        <f>IF(Stock[[#This Row],[SỐ LƯỢNG MUA]]&gt;0,Stock[[#This Row],[GIÁ MUA]]*(1+Stock[[#This Row],[% GIẢM ĐỂ CẮT LỖ]]),"")</f>
        <v/>
      </c>
      <c r="Q650" s="104"/>
      <c r="R650" s="117" t="str">
        <f>IF(Stock[[#This Row],[CỔ TỨC TIỀN MẶT]]&gt;0,Stock[[#This Row],[CỔ TỨC TIỀN MẶT]]/(Stock[[#This Row],[GIÁ MUA]]*Stock[[#This Row],[SỐ LƯỢNG MUA]]),"")</f>
        <v/>
      </c>
      <c r="S650" s="104"/>
      <c r="T650" s="77"/>
      <c r="U650" s="95"/>
      <c r="V650" s="96"/>
      <c r="W650" s="125" t="str">
        <f>IF(Stock[[#This Row],[SỐ LƯỢNG BÁN]]&gt;0,Stock[[#This Row],[GIÁ BÁN]]*Stock[[#This Row],[SỐ LƯỢNG BÁN]]*$D$11+Stock[[#This Row],[GIÁ BÁN]]*Stock[[#This Row],[SỐ LƯỢNG BÁN]]*$D$12,"")</f>
        <v/>
      </c>
      <c r="X650" s="126">
        <f>Stock[[#This Row],[SỐ LƯỢNG MUA]]+Stock[[#This Row],[CỔ TỨC BẰNG CỔ PHIẾU]]-Stock[[#This Row],[SỐ LƯỢNG BÁN]]</f>
        <v>0</v>
      </c>
      <c r="Y6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0" s="120">
        <f ca="1">IF(Stock[[#This Row],[NGÀY BÁN]]&gt;0,Stock[[#This Row],[NGÀY BÁN]]-Stock[[#This Row],[NGÀY MUA]]+1,IF(Stock[[#This Row],[NGÀY MUA]]=0,0,TODAY()-Stock[[#This Row],[NGÀY MUA]]+1))</f>
        <v>0</v>
      </c>
      <c r="AA650" s="121" t="str">
        <f>IFERROR(Stock[[#This Row],[CỔ TỨC TIỀN MẶT]]+Stock[[#This Row],[LÃI/(LỖ) TỪ BÁN CK
(auto-fill)]],"")</f>
        <v/>
      </c>
      <c r="AB6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0" s="90"/>
      <c r="AE650" s="146" t="str">
        <f>IF(Stock[[#This Row],[TRẠNG THÁI
(auto-fill)]]="NẮM GIỮ",Stock[[#This Row],[GIÁ THỊ TRƯỜNG]]-Stock[[#This Row],[GIÁ MUA]],"")</f>
        <v/>
      </c>
      <c r="AF650" s="151" t="str">
        <f>IFERROR(Stock[[#This Row],[TĂNG/
(GIẢM )]]/Stock[[#This Row],[GIÁ MUA]],"")</f>
        <v/>
      </c>
      <c r="AG650" s="128" t="str">
        <f>IF(Stock[[#This Row],[GIÁ THỊ TRƯỜNG]]&gt;0,Stock[[#This Row],[GIÁ THỊ TRƯỜNG]]*Stock[[#This Row],[SỐ LƯỢNG CÒN LẠI
(auto-fill)]],"")</f>
        <v/>
      </c>
    </row>
    <row r="651" spans="2:33">
      <c r="B651" s="111" t="str">
        <f>IF(AND(Stock[[#This Row],[SỐ LƯỢNG MUA]]&gt;0,Stock[[#This Row],[SỐ LƯỢNG CÒN LẠI
(auto-fill)]]=0),"BÁN",
IF(AND(Stock[[#This Row],[SỐ LƯỢNG MUA]]&gt;0,Stock[[#This Row],[SỐ LƯỢNG CÒN LẠI
(auto-fill)]]&gt;0),"NẮM GIỮ",""))</f>
        <v/>
      </c>
      <c r="C651" s="110">
        <f t="shared" si="9"/>
        <v>638</v>
      </c>
      <c r="D651" s="77"/>
      <c r="E651" s="78"/>
      <c r="F651" s="170"/>
      <c r="G651" s="83"/>
      <c r="H651" s="84"/>
      <c r="I651" s="114" t="str">
        <f>IF(Stock[[#This Row],[SỐ LƯỢNG MUA]]&gt;0,Stock[[#This Row],[GIÁ MUA]]*Stock[[#This Row],[SỐ LƯỢNG MUA]]*$D$11,"")</f>
        <v/>
      </c>
      <c r="J651" s="87"/>
      <c r="K651" s="88"/>
      <c r="L651" s="116" t="str">
        <f>IF(Stock[[#This Row],[SỐ LƯỢNG MUA]]&gt;0,Stock[[#This Row],[GIÁ MUA]]*(1+Stock[[#This Row],[% TĂNG KỲ VỌNG_1]]),"")</f>
        <v/>
      </c>
      <c r="M651" s="89"/>
      <c r="N651" s="116" t="str">
        <f>IF(Stock[[#This Row],[SỐ LƯỢNG MUA]]&gt;0,Stock[[#This Row],[GIÁ MUA]]*(1+Stock[[#This Row],[% TĂNG KỲ VỌNG_2]]),"")</f>
        <v/>
      </c>
      <c r="O651" s="89"/>
      <c r="P651" s="116" t="str">
        <f>IF(Stock[[#This Row],[SỐ LƯỢNG MUA]]&gt;0,Stock[[#This Row],[GIÁ MUA]]*(1+Stock[[#This Row],[% GIẢM ĐỂ CẮT LỖ]]),"")</f>
        <v/>
      </c>
      <c r="Q651" s="104"/>
      <c r="R651" s="117" t="str">
        <f>IF(Stock[[#This Row],[CỔ TỨC TIỀN MẶT]]&gt;0,Stock[[#This Row],[CỔ TỨC TIỀN MẶT]]/(Stock[[#This Row],[GIÁ MUA]]*Stock[[#This Row],[SỐ LƯỢNG MUA]]),"")</f>
        <v/>
      </c>
      <c r="S651" s="104"/>
      <c r="T651" s="77"/>
      <c r="U651" s="95"/>
      <c r="V651" s="96"/>
      <c r="W651" s="125" t="str">
        <f>IF(Stock[[#This Row],[SỐ LƯỢNG BÁN]]&gt;0,Stock[[#This Row],[GIÁ BÁN]]*Stock[[#This Row],[SỐ LƯỢNG BÁN]]*$D$11+Stock[[#This Row],[GIÁ BÁN]]*Stock[[#This Row],[SỐ LƯỢNG BÁN]]*$D$12,"")</f>
        <v/>
      </c>
      <c r="X651" s="126">
        <f>Stock[[#This Row],[SỐ LƯỢNG MUA]]+Stock[[#This Row],[CỔ TỨC BẰNG CỔ PHIẾU]]-Stock[[#This Row],[SỐ LƯỢNG BÁN]]</f>
        <v>0</v>
      </c>
      <c r="Y6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1" s="120">
        <f ca="1">IF(Stock[[#This Row],[NGÀY BÁN]]&gt;0,Stock[[#This Row],[NGÀY BÁN]]-Stock[[#This Row],[NGÀY MUA]]+1,IF(Stock[[#This Row],[NGÀY MUA]]=0,0,TODAY()-Stock[[#This Row],[NGÀY MUA]]+1))</f>
        <v>0</v>
      </c>
      <c r="AA651" s="121" t="str">
        <f>IFERROR(Stock[[#This Row],[CỔ TỨC TIỀN MẶT]]+Stock[[#This Row],[LÃI/(LỖ) TỪ BÁN CK
(auto-fill)]],"")</f>
        <v/>
      </c>
      <c r="AB6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1" s="90"/>
      <c r="AE651" s="146" t="str">
        <f>IF(Stock[[#This Row],[TRẠNG THÁI
(auto-fill)]]="NẮM GIỮ",Stock[[#This Row],[GIÁ THỊ TRƯỜNG]]-Stock[[#This Row],[GIÁ MUA]],"")</f>
        <v/>
      </c>
      <c r="AF651" s="151" t="str">
        <f>IFERROR(Stock[[#This Row],[TĂNG/
(GIẢM )]]/Stock[[#This Row],[GIÁ MUA]],"")</f>
        <v/>
      </c>
      <c r="AG651" s="128" t="str">
        <f>IF(Stock[[#This Row],[GIÁ THỊ TRƯỜNG]]&gt;0,Stock[[#This Row],[GIÁ THỊ TRƯỜNG]]*Stock[[#This Row],[SỐ LƯỢNG CÒN LẠI
(auto-fill)]],"")</f>
        <v/>
      </c>
    </row>
    <row r="652" spans="2:33">
      <c r="B652" s="111" t="str">
        <f>IF(AND(Stock[[#This Row],[SỐ LƯỢNG MUA]]&gt;0,Stock[[#This Row],[SỐ LƯỢNG CÒN LẠI
(auto-fill)]]=0),"BÁN",
IF(AND(Stock[[#This Row],[SỐ LƯỢNG MUA]]&gt;0,Stock[[#This Row],[SỐ LƯỢNG CÒN LẠI
(auto-fill)]]&gt;0),"NẮM GIỮ",""))</f>
        <v/>
      </c>
      <c r="C652" s="110">
        <f t="shared" si="9"/>
        <v>639</v>
      </c>
      <c r="D652" s="77"/>
      <c r="E652" s="78"/>
      <c r="F652" s="170"/>
      <c r="G652" s="83"/>
      <c r="H652" s="84"/>
      <c r="I652" s="114" t="str">
        <f>IF(Stock[[#This Row],[SỐ LƯỢNG MUA]]&gt;0,Stock[[#This Row],[GIÁ MUA]]*Stock[[#This Row],[SỐ LƯỢNG MUA]]*$D$11,"")</f>
        <v/>
      </c>
      <c r="J652" s="87"/>
      <c r="K652" s="88"/>
      <c r="L652" s="116" t="str">
        <f>IF(Stock[[#This Row],[SỐ LƯỢNG MUA]]&gt;0,Stock[[#This Row],[GIÁ MUA]]*(1+Stock[[#This Row],[% TĂNG KỲ VỌNG_1]]),"")</f>
        <v/>
      </c>
      <c r="M652" s="89"/>
      <c r="N652" s="116" t="str">
        <f>IF(Stock[[#This Row],[SỐ LƯỢNG MUA]]&gt;0,Stock[[#This Row],[GIÁ MUA]]*(1+Stock[[#This Row],[% TĂNG KỲ VỌNG_2]]),"")</f>
        <v/>
      </c>
      <c r="O652" s="89"/>
      <c r="P652" s="116" t="str">
        <f>IF(Stock[[#This Row],[SỐ LƯỢNG MUA]]&gt;0,Stock[[#This Row],[GIÁ MUA]]*(1+Stock[[#This Row],[% GIẢM ĐỂ CẮT LỖ]]),"")</f>
        <v/>
      </c>
      <c r="Q652" s="104"/>
      <c r="R652" s="117" t="str">
        <f>IF(Stock[[#This Row],[CỔ TỨC TIỀN MẶT]]&gt;0,Stock[[#This Row],[CỔ TỨC TIỀN MẶT]]/(Stock[[#This Row],[GIÁ MUA]]*Stock[[#This Row],[SỐ LƯỢNG MUA]]),"")</f>
        <v/>
      </c>
      <c r="S652" s="104"/>
      <c r="T652" s="77"/>
      <c r="U652" s="95"/>
      <c r="V652" s="96"/>
      <c r="W652" s="125" t="str">
        <f>IF(Stock[[#This Row],[SỐ LƯỢNG BÁN]]&gt;0,Stock[[#This Row],[GIÁ BÁN]]*Stock[[#This Row],[SỐ LƯỢNG BÁN]]*$D$11+Stock[[#This Row],[GIÁ BÁN]]*Stock[[#This Row],[SỐ LƯỢNG BÁN]]*$D$12,"")</f>
        <v/>
      </c>
      <c r="X652" s="126">
        <f>Stock[[#This Row],[SỐ LƯỢNG MUA]]+Stock[[#This Row],[CỔ TỨC BẰNG CỔ PHIẾU]]-Stock[[#This Row],[SỐ LƯỢNG BÁN]]</f>
        <v>0</v>
      </c>
      <c r="Y6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2" s="120">
        <f ca="1">IF(Stock[[#This Row],[NGÀY BÁN]]&gt;0,Stock[[#This Row],[NGÀY BÁN]]-Stock[[#This Row],[NGÀY MUA]]+1,IF(Stock[[#This Row],[NGÀY MUA]]=0,0,TODAY()-Stock[[#This Row],[NGÀY MUA]]+1))</f>
        <v>0</v>
      </c>
      <c r="AA652" s="121" t="str">
        <f>IFERROR(Stock[[#This Row],[CỔ TỨC TIỀN MẶT]]+Stock[[#This Row],[LÃI/(LỖ) TỪ BÁN CK
(auto-fill)]],"")</f>
        <v/>
      </c>
      <c r="AB6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2" s="90"/>
      <c r="AE652" s="146" t="str">
        <f>IF(Stock[[#This Row],[TRẠNG THÁI
(auto-fill)]]="NẮM GIỮ",Stock[[#This Row],[GIÁ THỊ TRƯỜNG]]-Stock[[#This Row],[GIÁ MUA]],"")</f>
        <v/>
      </c>
      <c r="AF652" s="151" t="str">
        <f>IFERROR(Stock[[#This Row],[TĂNG/
(GIẢM )]]/Stock[[#This Row],[GIÁ MUA]],"")</f>
        <v/>
      </c>
      <c r="AG652" s="128" t="str">
        <f>IF(Stock[[#This Row],[GIÁ THỊ TRƯỜNG]]&gt;0,Stock[[#This Row],[GIÁ THỊ TRƯỜNG]]*Stock[[#This Row],[SỐ LƯỢNG CÒN LẠI
(auto-fill)]],"")</f>
        <v/>
      </c>
    </row>
    <row r="653" spans="2:33">
      <c r="B653" s="111" t="str">
        <f>IF(AND(Stock[[#This Row],[SỐ LƯỢNG MUA]]&gt;0,Stock[[#This Row],[SỐ LƯỢNG CÒN LẠI
(auto-fill)]]=0),"BÁN",
IF(AND(Stock[[#This Row],[SỐ LƯỢNG MUA]]&gt;0,Stock[[#This Row],[SỐ LƯỢNG CÒN LẠI
(auto-fill)]]&gt;0),"NẮM GIỮ",""))</f>
        <v/>
      </c>
      <c r="C653" s="110">
        <f t="shared" si="9"/>
        <v>640</v>
      </c>
      <c r="D653" s="77"/>
      <c r="E653" s="78"/>
      <c r="F653" s="170"/>
      <c r="G653" s="83"/>
      <c r="H653" s="84"/>
      <c r="I653" s="114" t="str">
        <f>IF(Stock[[#This Row],[SỐ LƯỢNG MUA]]&gt;0,Stock[[#This Row],[GIÁ MUA]]*Stock[[#This Row],[SỐ LƯỢNG MUA]]*$D$11,"")</f>
        <v/>
      </c>
      <c r="J653" s="87"/>
      <c r="K653" s="88"/>
      <c r="L653" s="116" t="str">
        <f>IF(Stock[[#This Row],[SỐ LƯỢNG MUA]]&gt;0,Stock[[#This Row],[GIÁ MUA]]*(1+Stock[[#This Row],[% TĂNG KỲ VỌNG_1]]),"")</f>
        <v/>
      </c>
      <c r="M653" s="89"/>
      <c r="N653" s="116" t="str">
        <f>IF(Stock[[#This Row],[SỐ LƯỢNG MUA]]&gt;0,Stock[[#This Row],[GIÁ MUA]]*(1+Stock[[#This Row],[% TĂNG KỲ VỌNG_2]]),"")</f>
        <v/>
      </c>
      <c r="O653" s="89"/>
      <c r="P653" s="116" t="str">
        <f>IF(Stock[[#This Row],[SỐ LƯỢNG MUA]]&gt;0,Stock[[#This Row],[GIÁ MUA]]*(1+Stock[[#This Row],[% GIẢM ĐỂ CẮT LỖ]]),"")</f>
        <v/>
      </c>
      <c r="Q653" s="104"/>
      <c r="R653" s="117" t="str">
        <f>IF(Stock[[#This Row],[CỔ TỨC TIỀN MẶT]]&gt;0,Stock[[#This Row],[CỔ TỨC TIỀN MẶT]]/(Stock[[#This Row],[GIÁ MUA]]*Stock[[#This Row],[SỐ LƯỢNG MUA]]),"")</f>
        <v/>
      </c>
      <c r="S653" s="104"/>
      <c r="T653" s="77"/>
      <c r="U653" s="95"/>
      <c r="V653" s="96"/>
      <c r="W653" s="125" t="str">
        <f>IF(Stock[[#This Row],[SỐ LƯỢNG BÁN]]&gt;0,Stock[[#This Row],[GIÁ BÁN]]*Stock[[#This Row],[SỐ LƯỢNG BÁN]]*$D$11+Stock[[#This Row],[GIÁ BÁN]]*Stock[[#This Row],[SỐ LƯỢNG BÁN]]*$D$12,"")</f>
        <v/>
      </c>
      <c r="X653" s="126">
        <f>Stock[[#This Row],[SỐ LƯỢNG MUA]]+Stock[[#This Row],[CỔ TỨC BẰNG CỔ PHIẾU]]-Stock[[#This Row],[SỐ LƯỢNG BÁN]]</f>
        <v>0</v>
      </c>
      <c r="Y6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3" s="120">
        <f ca="1">IF(Stock[[#This Row],[NGÀY BÁN]]&gt;0,Stock[[#This Row],[NGÀY BÁN]]-Stock[[#This Row],[NGÀY MUA]]+1,IF(Stock[[#This Row],[NGÀY MUA]]=0,0,TODAY()-Stock[[#This Row],[NGÀY MUA]]+1))</f>
        <v>0</v>
      </c>
      <c r="AA653" s="121" t="str">
        <f>IFERROR(Stock[[#This Row],[CỔ TỨC TIỀN MẶT]]+Stock[[#This Row],[LÃI/(LỖ) TỪ BÁN CK
(auto-fill)]],"")</f>
        <v/>
      </c>
      <c r="AB6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3" s="90"/>
      <c r="AE653" s="146" t="str">
        <f>IF(Stock[[#This Row],[TRẠNG THÁI
(auto-fill)]]="NẮM GIỮ",Stock[[#This Row],[GIÁ THỊ TRƯỜNG]]-Stock[[#This Row],[GIÁ MUA]],"")</f>
        <v/>
      </c>
      <c r="AF653" s="151" t="str">
        <f>IFERROR(Stock[[#This Row],[TĂNG/
(GIẢM )]]/Stock[[#This Row],[GIÁ MUA]],"")</f>
        <v/>
      </c>
      <c r="AG653" s="128" t="str">
        <f>IF(Stock[[#This Row],[GIÁ THỊ TRƯỜNG]]&gt;0,Stock[[#This Row],[GIÁ THỊ TRƯỜNG]]*Stock[[#This Row],[SỐ LƯỢNG CÒN LẠI
(auto-fill)]],"")</f>
        <v/>
      </c>
    </row>
    <row r="654" spans="2:33">
      <c r="B654" s="111" t="str">
        <f>IF(AND(Stock[[#This Row],[SỐ LƯỢNG MUA]]&gt;0,Stock[[#This Row],[SỐ LƯỢNG CÒN LẠI
(auto-fill)]]=0),"BÁN",
IF(AND(Stock[[#This Row],[SỐ LƯỢNG MUA]]&gt;0,Stock[[#This Row],[SỐ LƯỢNG CÒN LẠI
(auto-fill)]]&gt;0),"NẮM GIỮ",""))</f>
        <v/>
      </c>
      <c r="C654" s="110">
        <f t="shared" si="9"/>
        <v>641</v>
      </c>
      <c r="D654" s="77"/>
      <c r="E654" s="78"/>
      <c r="F654" s="170"/>
      <c r="G654" s="83"/>
      <c r="H654" s="84"/>
      <c r="I654" s="114" t="str">
        <f>IF(Stock[[#This Row],[SỐ LƯỢNG MUA]]&gt;0,Stock[[#This Row],[GIÁ MUA]]*Stock[[#This Row],[SỐ LƯỢNG MUA]]*$D$11,"")</f>
        <v/>
      </c>
      <c r="J654" s="87"/>
      <c r="K654" s="88"/>
      <c r="L654" s="116" t="str">
        <f>IF(Stock[[#This Row],[SỐ LƯỢNG MUA]]&gt;0,Stock[[#This Row],[GIÁ MUA]]*(1+Stock[[#This Row],[% TĂNG KỲ VỌNG_1]]),"")</f>
        <v/>
      </c>
      <c r="M654" s="89"/>
      <c r="N654" s="116" t="str">
        <f>IF(Stock[[#This Row],[SỐ LƯỢNG MUA]]&gt;0,Stock[[#This Row],[GIÁ MUA]]*(1+Stock[[#This Row],[% TĂNG KỲ VỌNG_2]]),"")</f>
        <v/>
      </c>
      <c r="O654" s="89"/>
      <c r="P654" s="116" t="str">
        <f>IF(Stock[[#This Row],[SỐ LƯỢNG MUA]]&gt;0,Stock[[#This Row],[GIÁ MUA]]*(1+Stock[[#This Row],[% GIẢM ĐỂ CẮT LỖ]]),"")</f>
        <v/>
      </c>
      <c r="Q654" s="104"/>
      <c r="R654" s="117" t="str">
        <f>IF(Stock[[#This Row],[CỔ TỨC TIỀN MẶT]]&gt;0,Stock[[#This Row],[CỔ TỨC TIỀN MẶT]]/(Stock[[#This Row],[GIÁ MUA]]*Stock[[#This Row],[SỐ LƯỢNG MUA]]),"")</f>
        <v/>
      </c>
      <c r="S654" s="104"/>
      <c r="T654" s="77"/>
      <c r="U654" s="95"/>
      <c r="V654" s="96"/>
      <c r="W654" s="125" t="str">
        <f>IF(Stock[[#This Row],[SỐ LƯỢNG BÁN]]&gt;0,Stock[[#This Row],[GIÁ BÁN]]*Stock[[#This Row],[SỐ LƯỢNG BÁN]]*$D$11+Stock[[#This Row],[GIÁ BÁN]]*Stock[[#This Row],[SỐ LƯỢNG BÁN]]*$D$12,"")</f>
        <v/>
      </c>
      <c r="X654" s="126">
        <f>Stock[[#This Row],[SỐ LƯỢNG MUA]]+Stock[[#This Row],[CỔ TỨC BẰNG CỔ PHIẾU]]-Stock[[#This Row],[SỐ LƯỢNG BÁN]]</f>
        <v>0</v>
      </c>
      <c r="Y6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4" s="120">
        <f ca="1">IF(Stock[[#This Row],[NGÀY BÁN]]&gt;0,Stock[[#This Row],[NGÀY BÁN]]-Stock[[#This Row],[NGÀY MUA]]+1,IF(Stock[[#This Row],[NGÀY MUA]]=0,0,TODAY()-Stock[[#This Row],[NGÀY MUA]]+1))</f>
        <v>0</v>
      </c>
      <c r="AA654" s="121" t="str">
        <f>IFERROR(Stock[[#This Row],[CỔ TỨC TIỀN MẶT]]+Stock[[#This Row],[LÃI/(LỖ) TỪ BÁN CK
(auto-fill)]],"")</f>
        <v/>
      </c>
      <c r="AB6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4" s="90"/>
      <c r="AE654" s="146" t="str">
        <f>IF(Stock[[#This Row],[TRẠNG THÁI
(auto-fill)]]="NẮM GIỮ",Stock[[#This Row],[GIÁ THỊ TRƯỜNG]]-Stock[[#This Row],[GIÁ MUA]],"")</f>
        <v/>
      </c>
      <c r="AF654" s="151" t="str">
        <f>IFERROR(Stock[[#This Row],[TĂNG/
(GIẢM )]]/Stock[[#This Row],[GIÁ MUA]],"")</f>
        <v/>
      </c>
      <c r="AG654" s="128" t="str">
        <f>IF(Stock[[#This Row],[GIÁ THỊ TRƯỜNG]]&gt;0,Stock[[#This Row],[GIÁ THỊ TRƯỜNG]]*Stock[[#This Row],[SỐ LƯỢNG CÒN LẠI
(auto-fill)]],"")</f>
        <v/>
      </c>
    </row>
    <row r="655" spans="2:33">
      <c r="B655" s="111" t="str">
        <f>IF(AND(Stock[[#This Row],[SỐ LƯỢNG MUA]]&gt;0,Stock[[#This Row],[SỐ LƯỢNG CÒN LẠI
(auto-fill)]]=0),"BÁN",
IF(AND(Stock[[#This Row],[SỐ LƯỢNG MUA]]&gt;0,Stock[[#This Row],[SỐ LƯỢNG CÒN LẠI
(auto-fill)]]&gt;0),"NẮM GIỮ",""))</f>
        <v/>
      </c>
      <c r="C655" s="110">
        <f t="shared" si="9"/>
        <v>642</v>
      </c>
      <c r="D655" s="77"/>
      <c r="E655" s="78"/>
      <c r="F655" s="170"/>
      <c r="G655" s="83"/>
      <c r="H655" s="84"/>
      <c r="I655" s="114" t="str">
        <f>IF(Stock[[#This Row],[SỐ LƯỢNG MUA]]&gt;0,Stock[[#This Row],[GIÁ MUA]]*Stock[[#This Row],[SỐ LƯỢNG MUA]]*$D$11,"")</f>
        <v/>
      </c>
      <c r="J655" s="87"/>
      <c r="K655" s="88"/>
      <c r="L655" s="116" t="str">
        <f>IF(Stock[[#This Row],[SỐ LƯỢNG MUA]]&gt;0,Stock[[#This Row],[GIÁ MUA]]*(1+Stock[[#This Row],[% TĂNG KỲ VỌNG_1]]),"")</f>
        <v/>
      </c>
      <c r="M655" s="89"/>
      <c r="N655" s="116" t="str">
        <f>IF(Stock[[#This Row],[SỐ LƯỢNG MUA]]&gt;0,Stock[[#This Row],[GIÁ MUA]]*(1+Stock[[#This Row],[% TĂNG KỲ VỌNG_2]]),"")</f>
        <v/>
      </c>
      <c r="O655" s="89"/>
      <c r="P655" s="116" t="str">
        <f>IF(Stock[[#This Row],[SỐ LƯỢNG MUA]]&gt;0,Stock[[#This Row],[GIÁ MUA]]*(1+Stock[[#This Row],[% GIẢM ĐỂ CẮT LỖ]]),"")</f>
        <v/>
      </c>
      <c r="Q655" s="104"/>
      <c r="R655" s="117" t="str">
        <f>IF(Stock[[#This Row],[CỔ TỨC TIỀN MẶT]]&gt;0,Stock[[#This Row],[CỔ TỨC TIỀN MẶT]]/(Stock[[#This Row],[GIÁ MUA]]*Stock[[#This Row],[SỐ LƯỢNG MUA]]),"")</f>
        <v/>
      </c>
      <c r="S655" s="104"/>
      <c r="T655" s="77"/>
      <c r="U655" s="95"/>
      <c r="V655" s="96"/>
      <c r="W655" s="125" t="str">
        <f>IF(Stock[[#This Row],[SỐ LƯỢNG BÁN]]&gt;0,Stock[[#This Row],[GIÁ BÁN]]*Stock[[#This Row],[SỐ LƯỢNG BÁN]]*$D$11+Stock[[#This Row],[GIÁ BÁN]]*Stock[[#This Row],[SỐ LƯỢNG BÁN]]*$D$12,"")</f>
        <v/>
      </c>
      <c r="X655" s="126">
        <f>Stock[[#This Row],[SỐ LƯỢNG MUA]]+Stock[[#This Row],[CỔ TỨC BẰNG CỔ PHIẾU]]-Stock[[#This Row],[SỐ LƯỢNG BÁN]]</f>
        <v>0</v>
      </c>
      <c r="Y6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5" s="120">
        <f ca="1">IF(Stock[[#This Row],[NGÀY BÁN]]&gt;0,Stock[[#This Row],[NGÀY BÁN]]-Stock[[#This Row],[NGÀY MUA]]+1,IF(Stock[[#This Row],[NGÀY MUA]]=0,0,TODAY()-Stock[[#This Row],[NGÀY MUA]]+1))</f>
        <v>0</v>
      </c>
      <c r="AA655" s="121" t="str">
        <f>IFERROR(Stock[[#This Row],[CỔ TỨC TIỀN MẶT]]+Stock[[#This Row],[LÃI/(LỖ) TỪ BÁN CK
(auto-fill)]],"")</f>
        <v/>
      </c>
      <c r="AB6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5" s="90"/>
      <c r="AE655" s="146" t="str">
        <f>IF(Stock[[#This Row],[TRẠNG THÁI
(auto-fill)]]="NẮM GIỮ",Stock[[#This Row],[GIÁ THỊ TRƯỜNG]]-Stock[[#This Row],[GIÁ MUA]],"")</f>
        <v/>
      </c>
      <c r="AF655" s="151" t="str">
        <f>IFERROR(Stock[[#This Row],[TĂNG/
(GIẢM )]]/Stock[[#This Row],[GIÁ MUA]],"")</f>
        <v/>
      </c>
      <c r="AG655" s="128" t="str">
        <f>IF(Stock[[#This Row],[GIÁ THỊ TRƯỜNG]]&gt;0,Stock[[#This Row],[GIÁ THỊ TRƯỜNG]]*Stock[[#This Row],[SỐ LƯỢNG CÒN LẠI
(auto-fill)]],"")</f>
        <v/>
      </c>
    </row>
    <row r="656" spans="2:33">
      <c r="B656" s="111" t="str">
        <f>IF(AND(Stock[[#This Row],[SỐ LƯỢNG MUA]]&gt;0,Stock[[#This Row],[SỐ LƯỢNG CÒN LẠI
(auto-fill)]]=0),"BÁN",
IF(AND(Stock[[#This Row],[SỐ LƯỢNG MUA]]&gt;0,Stock[[#This Row],[SỐ LƯỢNG CÒN LẠI
(auto-fill)]]&gt;0),"NẮM GIỮ",""))</f>
        <v/>
      </c>
      <c r="C656" s="110">
        <f t="shared" ref="C656:C719" si="10">C655+1</f>
        <v>643</v>
      </c>
      <c r="D656" s="77"/>
      <c r="E656" s="78"/>
      <c r="F656" s="170"/>
      <c r="G656" s="83"/>
      <c r="H656" s="84"/>
      <c r="I656" s="114" t="str">
        <f>IF(Stock[[#This Row],[SỐ LƯỢNG MUA]]&gt;0,Stock[[#This Row],[GIÁ MUA]]*Stock[[#This Row],[SỐ LƯỢNG MUA]]*$D$11,"")</f>
        <v/>
      </c>
      <c r="J656" s="87"/>
      <c r="K656" s="88"/>
      <c r="L656" s="116" t="str">
        <f>IF(Stock[[#This Row],[SỐ LƯỢNG MUA]]&gt;0,Stock[[#This Row],[GIÁ MUA]]*(1+Stock[[#This Row],[% TĂNG KỲ VỌNG_1]]),"")</f>
        <v/>
      </c>
      <c r="M656" s="89"/>
      <c r="N656" s="116" t="str">
        <f>IF(Stock[[#This Row],[SỐ LƯỢNG MUA]]&gt;0,Stock[[#This Row],[GIÁ MUA]]*(1+Stock[[#This Row],[% TĂNG KỲ VỌNG_2]]),"")</f>
        <v/>
      </c>
      <c r="O656" s="89"/>
      <c r="P656" s="116" t="str">
        <f>IF(Stock[[#This Row],[SỐ LƯỢNG MUA]]&gt;0,Stock[[#This Row],[GIÁ MUA]]*(1+Stock[[#This Row],[% GIẢM ĐỂ CẮT LỖ]]),"")</f>
        <v/>
      </c>
      <c r="Q656" s="104"/>
      <c r="R656" s="117" t="str">
        <f>IF(Stock[[#This Row],[CỔ TỨC TIỀN MẶT]]&gt;0,Stock[[#This Row],[CỔ TỨC TIỀN MẶT]]/(Stock[[#This Row],[GIÁ MUA]]*Stock[[#This Row],[SỐ LƯỢNG MUA]]),"")</f>
        <v/>
      </c>
      <c r="S656" s="104"/>
      <c r="T656" s="77"/>
      <c r="U656" s="95"/>
      <c r="V656" s="96"/>
      <c r="W656" s="125" t="str">
        <f>IF(Stock[[#This Row],[SỐ LƯỢNG BÁN]]&gt;0,Stock[[#This Row],[GIÁ BÁN]]*Stock[[#This Row],[SỐ LƯỢNG BÁN]]*$D$11+Stock[[#This Row],[GIÁ BÁN]]*Stock[[#This Row],[SỐ LƯỢNG BÁN]]*$D$12,"")</f>
        <v/>
      </c>
      <c r="X656" s="126">
        <f>Stock[[#This Row],[SỐ LƯỢNG MUA]]+Stock[[#This Row],[CỔ TỨC BẰNG CỔ PHIẾU]]-Stock[[#This Row],[SỐ LƯỢNG BÁN]]</f>
        <v>0</v>
      </c>
      <c r="Y6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6" s="120">
        <f ca="1">IF(Stock[[#This Row],[NGÀY BÁN]]&gt;0,Stock[[#This Row],[NGÀY BÁN]]-Stock[[#This Row],[NGÀY MUA]]+1,IF(Stock[[#This Row],[NGÀY MUA]]=0,0,TODAY()-Stock[[#This Row],[NGÀY MUA]]+1))</f>
        <v>0</v>
      </c>
      <c r="AA656" s="121" t="str">
        <f>IFERROR(Stock[[#This Row],[CỔ TỨC TIỀN MẶT]]+Stock[[#This Row],[LÃI/(LỖ) TỪ BÁN CK
(auto-fill)]],"")</f>
        <v/>
      </c>
      <c r="AB6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6" s="90"/>
      <c r="AE656" s="146" t="str">
        <f>IF(Stock[[#This Row],[TRẠNG THÁI
(auto-fill)]]="NẮM GIỮ",Stock[[#This Row],[GIÁ THỊ TRƯỜNG]]-Stock[[#This Row],[GIÁ MUA]],"")</f>
        <v/>
      </c>
      <c r="AF656" s="151" t="str">
        <f>IFERROR(Stock[[#This Row],[TĂNG/
(GIẢM )]]/Stock[[#This Row],[GIÁ MUA]],"")</f>
        <v/>
      </c>
      <c r="AG656" s="128" t="str">
        <f>IF(Stock[[#This Row],[GIÁ THỊ TRƯỜNG]]&gt;0,Stock[[#This Row],[GIÁ THỊ TRƯỜNG]]*Stock[[#This Row],[SỐ LƯỢNG CÒN LẠI
(auto-fill)]],"")</f>
        <v/>
      </c>
    </row>
    <row r="657" spans="2:33">
      <c r="B657" s="111" t="str">
        <f>IF(AND(Stock[[#This Row],[SỐ LƯỢNG MUA]]&gt;0,Stock[[#This Row],[SỐ LƯỢNG CÒN LẠI
(auto-fill)]]=0),"BÁN",
IF(AND(Stock[[#This Row],[SỐ LƯỢNG MUA]]&gt;0,Stock[[#This Row],[SỐ LƯỢNG CÒN LẠI
(auto-fill)]]&gt;0),"NẮM GIỮ",""))</f>
        <v/>
      </c>
      <c r="C657" s="110">
        <f t="shared" si="10"/>
        <v>644</v>
      </c>
      <c r="D657" s="77"/>
      <c r="E657" s="78"/>
      <c r="F657" s="170"/>
      <c r="G657" s="83"/>
      <c r="H657" s="84"/>
      <c r="I657" s="114" t="str">
        <f>IF(Stock[[#This Row],[SỐ LƯỢNG MUA]]&gt;0,Stock[[#This Row],[GIÁ MUA]]*Stock[[#This Row],[SỐ LƯỢNG MUA]]*$D$11,"")</f>
        <v/>
      </c>
      <c r="J657" s="87"/>
      <c r="K657" s="88"/>
      <c r="L657" s="116" t="str">
        <f>IF(Stock[[#This Row],[SỐ LƯỢNG MUA]]&gt;0,Stock[[#This Row],[GIÁ MUA]]*(1+Stock[[#This Row],[% TĂNG KỲ VỌNG_1]]),"")</f>
        <v/>
      </c>
      <c r="M657" s="89"/>
      <c r="N657" s="116" t="str">
        <f>IF(Stock[[#This Row],[SỐ LƯỢNG MUA]]&gt;0,Stock[[#This Row],[GIÁ MUA]]*(1+Stock[[#This Row],[% TĂNG KỲ VỌNG_2]]),"")</f>
        <v/>
      </c>
      <c r="O657" s="89"/>
      <c r="P657" s="116" t="str">
        <f>IF(Stock[[#This Row],[SỐ LƯỢNG MUA]]&gt;0,Stock[[#This Row],[GIÁ MUA]]*(1+Stock[[#This Row],[% GIẢM ĐỂ CẮT LỖ]]),"")</f>
        <v/>
      </c>
      <c r="Q657" s="104"/>
      <c r="R657" s="117" t="str">
        <f>IF(Stock[[#This Row],[CỔ TỨC TIỀN MẶT]]&gt;0,Stock[[#This Row],[CỔ TỨC TIỀN MẶT]]/(Stock[[#This Row],[GIÁ MUA]]*Stock[[#This Row],[SỐ LƯỢNG MUA]]),"")</f>
        <v/>
      </c>
      <c r="S657" s="104"/>
      <c r="T657" s="77"/>
      <c r="U657" s="95"/>
      <c r="V657" s="96"/>
      <c r="W657" s="125" t="str">
        <f>IF(Stock[[#This Row],[SỐ LƯỢNG BÁN]]&gt;0,Stock[[#This Row],[GIÁ BÁN]]*Stock[[#This Row],[SỐ LƯỢNG BÁN]]*$D$11+Stock[[#This Row],[GIÁ BÁN]]*Stock[[#This Row],[SỐ LƯỢNG BÁN]]*$D$12,"")</f>
        <v/>
      </c>
      <c r="X657" s="126">
        <f>Stock[[#This Row],[SỐ LƯỢNG MUA]]+Stock[[#This Row],[CỔ TỨC BẰNG CỔ PHIẾU]]-Stock[[#This Row],[SỐ LƯỢNG BÁN]]</f>
        <v>0</v>
      </c>
      <c r="Y6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7" s="120">
        <f ca="1">IF(Stock[[#This Row],[NGÀY BÁN]]&gt;0,Stock[[#This Row],[NGÀY BÁN]]-Stock[[#This Row],[NGÀY MUA]]+1,IF(Stock[[#This Row],[NGÀY MUA]]=0,0,TODAY()-Stock[[#This Row],[NGÀY MUA]]+1))</f>
        <v>0</v>
      </c>
      <c r="AA657" s="121" t="str">
        <f>IFERROR(Stock[[#This Row],[CỔ TỨC TIỀN MẶT]]+Stock[[#This Row],[LÃI/(LỖ) TỪ BÁN CK
(auto-fill)]],"")</f>
        <v/>
      </c>
      <c r="AB6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7" s="90"/>
      <c r="AE657" s="146" t="str">
        <f>IF(Stock[[#This Row],[TRẠNG THÁI
(auto-fill)]]="NẮM GIỮ",Stock[[#This Row],[GIÁ THỊ TRƯỜNG]]-Stock[[#This Row],[GIÁ MUA]],"")</f>
        <v/>
      </c>
      <c r="AF657" s="151" t="str">
        <f>IFERROR(Stock[[#This Row],[TĂNG/
(GIẢM )]]/Stock[[#This Row],[GIÁ MUA]],"")</f>
        <v/>
      </c>
      <c r="AG657" s="128" t="str">
        <f>IF(Stock[[#This Row],[GIÁ THỊ TRƯỜNG]]&gt;0,Stock[[#This Row],[GIÁ THỊ TRƯỜNG]]*Stock[[#This Row],[SỐ LƯỢNG CÒN LẠI
(auto-fill)]],"")</f>
        <v/>
      </c>
    </row>
    <row r="658" spans="2:33">
      <c r="B658" s="111" t="str">
        <f>IF(AND(Stock[[#This Row],[SỐ LƯỢNG MUA]]&gt;0,Stock[[#This Row],[SỐ LƯỢNG CÒN LẠI
(auto-fill)]]=0),"BÁN",
IF(AND(Stock[[#This Row],[SỐ LƯỢNG MUA]]&gt;0,Stock[[#This Row],[SỐ LƯỢNG CÒN LẠI
(auto-fill)]]&gt;0),"NẮM GIỮ",""))</f>
        <v/>
      </c>
      <c r="C658" s="110">
        <f t="shared" si="10"/>
        <v>645</v>
      </c>
      <c r="D658" s="77"/>
      <c r="E658" s="78"/>
      <c r="F658" s="170"/>
      <c r="G658" s="83"/>
      <c r="H658" s="84"/>
      <c r="I658" s="114" t="str">
        <f>IF(Stock[[#This Row],[SỐ LƯỢNG MUA]]&gt;0,Stock[[#This Row],[GIÁ MUA]]*Stock[[#This Row],[SỐ LƯỢNG MUA]]*$D$11,"")</f>
        <v/>
      </c>
      <c r="J658" s="87"/>
      <c r="K658" s="88"/>
      <c r="L658" s="116" t="str">
        <f>IF(Stock[[#This Row],[SỐ LƯỢNG MUA]]&gt;0,Stock[[#This Row],[GIÁ MUA]]*(1+Stock[[#This Row],[% TĂNG KỲ VỌNG_1]]),"")</f>
        <v/>
      </c>
      <c r="M658" s="89"/>
      <c r="N658" s="116" t="str">
        <f>IF(Stock[[#This Row],[SỐ LƯỢNG MUA]]&gt;0,Stock[[#This Row],[GIÁ MUA]]*(1+Stock[[#This Row],[% TĂNG KỲ VỌNG_2]]),"")</f>
        <v/>
      </c>
      <c r="O658" s="89"/>
      <c r="P658" s="116" t="str">
        <f>IF(Stock[[#This Row],[SỐ LƯỢNG MUA]]&gt;0,Stock[[#This Row],[GIÁ MUA]]*(1+Stock[[#This Row],[% GIẢM ĐỂ CẮT LỖ]]),"")</f>
        <v/>
      </c>
      <c r="Q658" s="104"/>
      <c r="R658" s="117" t="str">
        <f>IF(Stock[[#This Row],[CỔ TỨC TIỀN MẶT]]&gt;0,Stock[[#This Row],[CỔ TỨC TIỀN MẶT]]/(Stock[[#This Row],[GIÁ MUA]]*Stock[[#This Row],[SỐ LƯỢNG MUA]]),"")</f>
        <v/>
      </c>
      <c r="S658" s="104"/>
      <c r="T658" s="77"/>
      <c r="U658" s="95"/>
      <c r="V658" s="96"/>
      <c r="W658" s="125" t="str">
        <f>IF(Stock[[#This Row],[SỐ LƯỢNG BÁN]]&gt;0,Stock[[#This Row],[GIÁ BÁN]]*Stock[[#This Row],[SỐ LƯỢNG BÁN]]*$D$11+Stock[[#This Row],[GIÁ BÁN]]*Stock[[#This Row],[SỐ LƯỢNG BÁN]]*$D$12,"")</f>
        <v/>
      </c>
      <c r="X658" s="126">
        <f>Stock[[#This Row],[SỐ LƯỢNG MUA]]+Stock[[#This Row],[CỔ TỨC BẰNG CỔ PHIẾU]]-Stock[[#This Row],[SỐ LƯỢNG BÁN]]</f>
        <v>0</v>
      </c>
      <c r="Y6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8" s="120">
        <f ca="1">IF(Stock[[#This Row],[NGÀY BÁN]]&gt;0,Stock[[#This Row],[NGÀY BÁN]]-Stock[[#This Row],[NGÀY MUA]]+1,IF(Stock[[#This Row],[NGÀY MUA]]=0,0,TODAY()-Stock[[#This Row],[NGÀY MUA]]+1))</f>
        <v>0</v>
      </c>
      <c r="AA658" s="121" t="str">
        <f>IFERROR(Stock[[#This Row],[CỔ TỨC TIỀN MẶT]]+Stock[[#This Row],[LÃI/(LỖ) TỪ BÁN CK
(auto-fill)]],"")</f>
        <v/>
      </c>
      <c r="AB6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8" s="90"/>
      <c r="AE658" s="146" t="str">
        <f>IF(Stock[[#This Row],[TRẠNG THÁI
(auto-fill)]]="NẮM GIỮ",Stock[[#This Row],[GIÁ THỊ TRƯỜNG]]-Stock[[#This Row],[GIÁ MUA]],"")</f>
        <v/>
      </c>
      <c r="AF658" s="151" t="str">
        <f>IFERROR(Stock[[#This Row],[TĂNG/
(GIẢM )]]/Stock[[#This Row],[GIÁ MUA]],"")</f>
        <v/>
      </c>
      <c r="AG658" s="128" t="str">
        <f>IF(Stock[[#This Row],[GIÁ THỊ TRƯỜNG]]&gt;0,Stock[[#This Row],[GIÁ THỊ TRƯỜNG]]*Stock[[#This Row],[SỐ LƯỢNG CÒN LẠI
(auto-fill)]],"")</f>
        <v/>
      </c>
    </row>
    <row r="659" spans="2:33">
      <c r="B659" s="111" t="str">
        <f>IF(AND(Stock[[#This Row],[SỐ LƯỢNG MUA]]&gt;0,Stock[[#This Row],[SỐ LƯỢNG CÒN LẠI
(auto-fill)]]=0),"BÁN",
IF(AND(Stock[[#This Row],[SỐ LƯỢNG MUA]]&gt;0,Stock[[#This Row],[SỐ LƯỢNG CÒN LẠI
(auto-fill)]]&gt;0),"NẮM GIỮ",""))</f>
        <v/>
      </c>
      <c r="C659" s="110">
        <f t="shared" si="10"/>
        <v>646</v>
      </c>
      <c r="D659" s="77"/>
      <c r="E659" s="78"/>
      <c r="F659" s="170"/>
      <c r="G659" s="83"/>
      <c r="H659" s="84"/>
      <c r="I659" s="114" t="str">
        <f>IF(Stock[[#This Row],[SỐ LƯỢNG MUA]]&gt;0,Stock[[#This Row],[GIÁ MUA]]*Stock[[#This Row],[SỐ LƯỢNG MUA]]*$D$11,"")</f>
        <v/>
      </c>
      <c r="J659" s="87"/>
      <c r="K659" s="88"/>
      <c r="L659" s="116" t="str">
        <f>IF(Stock[[#This Row],[SỐ LƯỢNG MUA]]&gt;0,Stock[[#This Row],[GIÁ MUA]]*(1+Stock[[#This Row],[% TĂNG KỲ VỌNG_1]]),"")</f>
        <v/>
      </c>
      <c r="M659" s="89"/>
      <c r="N659" s="116" t="str">
        <f>IF(Stock[[#This Row],[SỐ LƯỢNG MUA]]&gt;0,Stock[[#This Row],[GIÁ MUA]]*(1+Stock[[#This Row],[% TĂNG KỲ VỌNG_2]]),"")</f>
        <v/>
      </c>
      <c r="O659" s="89"/>
      <c r="P659" s="116" t="str">
        <f>IF(Stock[[#This Row],[SỐ LƯỢNG MUA]]&gt;0,Stock[[#This Row],[GIÁ MUA]]*(1+Stock[[#This Row],[% GIẢM ĐỂ CẮT LỖ]]),"")</f>
        <v/>
      </c>
      <c r="Q659" s="104"/>
      <c r="R659" s="117" t="str">
        <f>IF(Stock[[#This Row],[CỔ TỨC TIỀN MẶT]]&gt;0,Stock[[#This Row],[CỔ TỨC TIỀN MẶT]]/(Stock[[#This Row],[GIÁ MUA]]*Stock[[#This Row],[SỐ LƯỢNG MUA]]),"")</f>
        <v/>
      </c>
      <c r="S659" s="104"/>
      <c r="T659" s="77"/>
      <c r="U659" s="95"/>
      <c r="V659" s="96"/>
      <c r="W659" s="125" t="str">
        <f>IF(Stock[[#This Row],[SỐ LƯỢNG BÁN]]&gt;0,Stock[[#This Row],[GIÁ BÁN]]*Stock[[#This Row],[SỐ LƯỢNG BÁN]]*$D$11+Stock[[#This Row],[GIÁ BÁN]]*Stock[[#This Row],[SỐ LƯỢNG BÁN]]*$D$12,"")</f>
        <v/>
      </c>
      <c r="X659" s="126">
        <f>Stock[[#This Row],[SỐ LƯỢNG MUA]]+Stock[[#This Row],[CỔ TỨC BẰNG CỔ PHIẾU]]-Stock[[#This Row],[SỐ LƯỢNG BÁN]]</f>
        <v>0</v>
      </c>
      <c r="Y6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9" s="120">
        <f ca="1">IF(Stock[[#This Row],[NGÀY BÁN]]&gt;0,Stock[[#This Row],[NGÀY BÁN]]-Stock[[#This Row],[NGÀY MUA]]+1,IF(Stock[[#This Row],[NGÀY MUA]]=0,0,TODAY()-Stock[[#This Row],[NGÀY MUA]]+1))</f>
        <v>0</v>
      </c>
      <c r="AA659" s="121" t="str">
        <f>IFERROR(Stock[[#This Row],[CỔ TỨC TIỀN MẶT]]+Stock[[#This Row],[LÃI/(LỖ) TỪ BÁN CK
(auto-fill)]],"")</f>
        <v/>
      </c>
      <c r="AB6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9" s="90"/>
      <c r="AE659" s="146" t="str">
        <f>IF(Stock[[#This Row],[TRẠNG THÁI
(auto-fill)]]="NẮM GIỮ",Stock[[#This Row],[GIÁ THỊ TRƯỜNG]]-Stock[[#This Row],[GIÁ MUA]],"")</f>
        <v/>
      </c>
      <c r="AF659" s="151" t="str">
        <f>IFERROR(Stock[[#This Row],[TĂNG/
(GIẢM )]]/Stock[[#This Row],[GIÁ MUA]],"")</f>
        <v/>
      </c>
      <c r="AG659" s="128" t="str">
        <f>IF(Stock[[#This Row],[GIÁ THỊ TRƯỜNG]]&gt;0,Stock[[#This Row],[GIÁ THỊ TRƯỜNG]]*Stock[[#This Row],[SỐ LƯỢNG CÒN LẠI
(auto-fill)]],"")</f>
        <v/>
      </c>
    </row>
    <row r="660" spans="2:33">
      <c r="B660" s="111" t="str">
        <f>IF(AND(Stock[[#This Row],[SỐ LƯỢNG MUA]]&gt;0,Stock[[#This Row],[SỐ LƯỢNG CÒN LẠI
(auto-fill)]]=0),"BÁN",
IF(AND(Stock[[#This Row],[SỐ LƯỢNG MUA]]&gt;0,Stock[[#This Row],[SỐ LƯỢNG CÒN LẠI
(auto-fill)]]&gt;0),"NẮM GIỮ",""))</f>
        <v/>
      </c>
      <c r="C660" s="110">
        <f t="shared" si="10"/>
        <v>647</v>
      </c>
      <c r="D660" s="77"/>
      <c r="E660" s="78"/>
      <c r="F660" s="170"/>
      <c r="G660" s="83"/>
      <c r="H660" s="84"/>
      <c r="I660" s="114" t="str">
        <f>IF(Stock[[#This Row],[SỐ LƯỢNG MUA]]&gt;0,Stock[[#This Row],[GIÁ MUA]]*Stock[[#This Row],[SỐ LƯỢNG MUA]]*$D$11,"")</f>
        <v/>
      </c>
      <c r="J660" s="87"/>
      <c r="K660" s="88"/>
      <c r="L660" s="116" t="str">
        <f>IF(Stock[[#This Row],[SỐ LƯỢNG MUA]]&gt;0,Stock[[#This Row],[GIÁ MUA]]*(1+Stock[[#This Row],[% TĂNG KỲ VỌNG_1]]),"")</f>
        <v/>
      </c>
      <c r="M660" s="89"/>
      <c r="N660" s="116" t="str">
        <f>IF(Stock[[#This Row],[SỐ LƯỢNG MUA]]&gt;0,Stock[[#This Row],[GIÁ MUA]]*(1+Stock[[#This Row],[% TĂNG KỲ VỌNG_2]]),"")</f>
        <v/>
      </c>
      <c r="O660" s="89"/>
      <c r="P660" s="116" t="str">
        <f>IF(Stock[[#This Row],[SỐ LƯỢNG MUA]]&gt;0,Stock[[#This Row],[GIÁ MUA]]*(1+Stock[[#This Row],[% GIẢM ĐỂ CẮT LỖ]]),"")</f>
        <v/>
      </c>
      <c r="Q660" s="104"/>
      <c r="R660" s="117" t="str">
        <f>IF(Stock[[#This Row],[CỔ TỨC TIỀN MẶT]]&gt;0,Stock[[#This Row],[CỔ TỨC TIỀN MẶT]]/(Stock[[#This Row],[GIÁ MUA]]*Stock[[#This Row],[SỐ LƯỢNG MUA]]),"")</f>
        <v/>
      </c>
      <c r="S660" s="104"/>
      <c r="T660" s="77"/>
      <c r="U660" s="95"/>
      <c r="V660" s="96"/>
      <c r="W660" s="125" t="str">
        <f>IF(Stock[[#This Row],[SỐ LƯỢNG BÁN]]&gt;0,Stock[[#This Row],[GIÁ BÁN]]*Stock[[#This Row],[SỐ LƯỢNG BÁN]]*$D$11+Stock[[#This Row],[GIÁ BÁN]]*Stock[[#This Row],[SỐ LƯỢNG BÁN]]*$D$12,"")</f>
        <v/>
      </c>
      <c r="X660" s="126">
        <f>Stock[[#This Row],[SỐ LƯỢNG MUA]]+Stock[[#This Row],[CỔ TỨC BẰNG CỔ PHIẾU]]-Stock[[#This Row],[SỐ LƯỢNG BÁN]]</f>
        <v>0</v>
      </c>
      <c r="Y6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0" s="120">
        <f ca="1">IF(Stock[[#This Row],[NGÀY BÁN]]&gt;0,Stock[[#This Row],[NGÀY BÁN]]-Stock[[#This Row],[NGÀY MUA]]+1,IF(Stock[[#This Row],[NGÀY MUA]]=0,0,TODAY()-Stock[[#This Row],[NGÀY MUA]]+1))</f>
        <v>0</v>
      </c>
      <c r="AA660" s="121" t="str">
        <f>IFERROR(Stock[[#This Row],[CỔ TỨC TIỀN MẶT]]+Stock[[#This Row],[LÃI/(LỖ) TỪ BÁN CK
(auto-fill)]],"")</f>
        <v/>
      </c>
      <c r="AB6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0" s="90"/>
      <c r="AE660" s="146" t="str">
        <f>IF(Stock[[#This Row],[TRẠNG THÁI
(auto-fill)]]="NẮM GIỮ",Stock[[#This Row],[GIÁ THỊ TRƯỜNG]]-Stock[[#This Row],[GIÁ MUA]],"")</f>
        <v/>
      </c>
      <c r="AF660" s="151" t="str">
        <f>IFERROR(Stock[[#This Row],[TĂNG/
(GIẢM )]]/Stock[[#This Row],[GIÁ MUA]],"")</f>
        <v/>
      </c>
      <c r="AG660" s="128" t="str">
        <f>IF(Stock[[#This Row],[GIÁ THỊ TRƯỜNG]]&gt;0,Stock[[#This Row],[GIÁ THỊ TRƯỜNG]]*Stock[[#This Row],[SỐ LƯỢNG CÒN LẠI
(auto-fill)]],"")</f>
        <v/>
      </c>
    </row>
    <row r="661" spans="2:33">
      <c r="B661" s="111" t="str">
        <f>IF(AND(Stock[[#This Row],[SỐ LƯỢNG MUA]]&gt;0,Stock[[#This Row],[SỐ LƯỢNG CÒN LẠI
(auto-fill)]]=0),"BÁN",
IF(AND(Stock[[#This Row],[SỐ LƯỢNG MUA]]&gt;0,Stock[[#This Row],[SỐ LƯỢNG CÒN LẠI
(auto-fill)]]&gt;0),"NẮM GIỮ",""))</f>
        <v/>
      </c>
      <c r="C661" s="110">
        <f t="shared" si="10"/>
        <v>648</v>
      </c>
      <c r="D661" s="77"/>
      <c r="E661" s="78"/>
      <c r="F661" s="170"/>
      <c r="G661" s="83"/>
      <c r="H661" s="84"/>
      <c r="I661" s="114" t="str">
        <f>IF(Stock[[#This Row],[SỐ LƯỢNG MUA]]&gt;0,Stock[[#This Row],[GIÁ MUA]]*Stock[[#This Row],[SỐ LƯỢNG MUA]]*$D$11,"")</f>
        <v/>
      </c>
      <c r="J661" s="87"/>
      <c r="K661" s="88"/>
      <c r="L661" s="116" t="str">
        <f>IF(Stock[[#This Row],[SỐ LƯỢNG MUA]]&gt;0,Stock[[#This Row],[GIÁ MUA]]*(1+Stock[[#This Row],[% TĂNG KỲ VỌNG_1]]),"")</f>
        <v/>
      </c>
      <c r="M661" s="89"/>
      <c r="N661" s="116" t="str">
        <f>IF(Stock[[#This Row],[SỐ LƯỢNG MUA]]&gt;0,Stock[[#This Row],[GIÁ MUA]]*(1+Stock[[#This Row],[% TĂNG KỲ VỌNG_2]]),"")</f>
        <v/>
      </c>
      <c r="O661" s="89"/>
      <c r="P661" s="116" t="str">
        <f>IF(Stock[[#This Row],[SỐ LƯỢNG MUA]]&gt;0,Stock[[#This Row],[GIÁ MUA]]*(1+Stock[[#This Row],[% GIẢM ĐỂ CẮT LỖ]]),"")</f>
        <v/>
      </c>
      <c r="Q661" s="104"/>
      <c r="R661" s="117" t="str">
        <f>IF(Stock[[#This Row],[CỔ TỨC TIỀN MẶT]]&gt;0,Stock[[#This Row],[CỔ TỨC TIỀN MẶT]]/(Stock[[#This Row],[GIÁ MUA]]*Stock[[#This Row],[SỐ LƯỢNG MUA]]),"")</f>
        <v/>
      </c>
      <c r="S661" s="104"/>
      <c r="T661" s="77"/>
      <c r="U661" s="95"/>
      <c r="V661" s="96"/>
      <c r="W661" s="125" t="str">
        <f>IF(Stock[[#This Row],[SỐ LƯỢNG BÁN]]&gt;0,Stock[[#This Row],[GIÁ BÁN]]*Stock[[#This Row],[SỐ LƯỢNG BÁN]]*$D$11+Stock[[#This Row],[GIÁ BÁN]]*Stock[[#This Row],[SỐ LƯỢNG BÁN]]*$D$12,"")</f>
        <v/>
      </c>
      <c r="X661" s="126">
        <f>Stock[[#This Row],[SỐ LƯỢNG MUA]]+Stock[[#This Row],[CỔ TỨC BẰNG CỔ PHIẾU]]-Stock[[#This Row],[SỐ LƯỢNG BÁN]]</f>
        <v>0</v>
      </c>
      <c r="Y6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1" s="120">
        <f ca="1">IF(Stock[[#This Row],[NGÀY BÁN]]&gt;0,Stock[[#This Row],[NGÀY BÁN]]-Stock[[#This Row],[NGÀY MUA]]+1,IF(Stock[[#This Row],[NGÀY MUA]]=0,0,TODAY()-Stock[[#This Row],[NGÀY MUA]]+1))</f>
        <v>0</v>
      </c>
      <c r="AA661" s="121" t="str">
        <f>IFERROR(Stock[[#This Row],[CỔ TỨC TIỀN MẶT]]+Stock[[#This Row],[LÃI/(LỖ) TỪ BÁN CK
(auto-fill)]],"")</f>
        <v/>
      </c>
      <c r="AB6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1" s="90"/>
      <c r="AE661" s="146" t="str">
        <f>IF(Stock[[#This Row],[TRẠNG THÁI
(auto-fill)]]="NẮM GIỮ",Stock[[#This Row],[GIÁ THỊ TRƯỜNG]]-Stock[[#This Row],[GIÁ MUA]],"")</f>
        <v/>
      </c>
      <c r="AF661" s="151" t="str">
        <f>IFERROR(Stock[[#This Row],[TĂNG/
(GIẢM )]]/Stock[[#This Row],[GIÁ MUA]],"")</f>
        <v/>
      </c>
      <c r="AG661" s="128" t="str">
        <f>IF(Stock[[#This Row],[GIÁ THỊ TRƯỜNG]]&gt;0,Stock[[#This Row],[GIÁ THỊ TRƯỜNG]]*Stock[[#This Row],[SỐ LƯỢNG CÒN LẠI
(auto-fill)]],"")</f>
        <v/>
      </c>
    </row>
    <row r="662" spans="2:33">
      <c r="B662" s="111" t="str">
        <f>IF(AND(Stock[[#This Row],[SỐ LƯỢNG MUA]]&gt;0,Stock[[#This Row],[SỐ LƯỢNG CÒN LẠI
(auto-fill)]]=0),"BÁN",
IF(AND(Stock[[#This Row],[SỐ LƯỢNG MUA]]&gt;0,Stock[[#This Row],[SỐ LƯỢNG CÒN LẠI
(auto-fill)]]&gt;0),"NẮM GIỮ",""))</f>
        <v/>
      </c>
      <c r="C662" s="110">
        <f t="shared" si="10"/>
        <v>649</v>
      </c>
      <c r="D662" s="77"/>
      <c r="E662" s="78"/>
      <c r="F662" s="170"/>
      <c r="G662" s="83"/>
      <c r="H662" s="84"/>
      <c r="I662" s="114" t="str">
        <f>IF(Stock[[#This Row],[SỐ LƯỢNG MUA]]&gt;0,Stock[[#This Row],[GIÁ MUA]]*Stock[[#This Row],[SỐ LƯỢNG MUA]]*$D$11,"")</f>
        <v/>
      </c>
      <c r="J662" s="87"/>
      <c r="K662" s="88"/>
      <c r="L662" s="116" t="str">
        <f>IF(Stock[[#This Row],[SỐ LƯỢNG MUA]]&gt;0,Stock[[#This Row],[GIÁ MUA]]*(1+Stock[[#This Row],[% TĂNG KỲ VỌNG_1]]),"")</f>
        <v/>
      </c>
      <c r="M662" s="89"/>
      <c r="N662" s="116" t="str">
        <f>IF(Stock[[#This Row],[SỐ LƯỢNG MUA]]&gt;0,Stock[[#This Row],[GIÁ MUA]]*(1+Stock[[#This Row],[% TĂNG KỲ VỌNG_2]]),"")</f>
        <v/>
      </c>
      <c r="O662" s="89"/>
      <c r="P662" s="116" t="str">
        <f>IF(Stock[[#This Row],[SỐ LƯỢNG MUA]]&gt;0,Stock[[#This Row],[GIÁ MUA]]*(1+Stock[[#This Row],[% GIẢM ĐỂ CẮT LỖ]]),"")</f>
        <v/>
      </c>
      <c r="Q662" s="104"/>
      <c r="R662" s="117" t="str">
        <f>IF(Stock[[#This Row],[CỔ TỨC TIỀN MẶT]]&gt;0,Stock[[#This Row],[CỔ TỨC TIỀN MẶT]]/(Stock[[#This Row],[GIÁ MUA]]*Stock[[#This Row],[SỐ LƯỢNG MUA]]),"")</f>
        <v/>
      </c>
      <c r="S662" s="104"/>
      <c r="T662" s="77"/>
      <c r="U662" s="95"/>
      <c r="V662" s="96"/>
      <c r="W662" s="125" t="str">
        <f>IF(Stock[[#This Row],[SỐ LƯỢNG BÁN]]&gt;0,Stock[[#This Row],[GIÁ BÁN]]*Stock[[#This Row],[SỐ LƯỢNG BÁN]]*$D$11+Stock[[#This Row],[GIÁ BÁN]]*Stock[[#This Row],[SỐ LƯỢNG BÁN]]*$D$12,"")</f>
        <v/>
      </c>
      <c r="X662" s="126">
        <f>Stock[[#This Row],[SỐ LƯỢNG MUA]]+Stock[[#This Row],[CỔ TỨC BẰNG CỔ PHIẾU]]-Stock[[#This Row],[SỐ LƯỢNG BÁN]]</f>
        <v>0</v>
      </c>
      <c r="Y6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2" s="120">
        <f ca="1">IF(Stock[[#This Row],[NGÀY BÁN]]&gt;0,Stock[[#This Row],[NGÀY BÁN]]-Stock[[#This Row],[NGÀY MUA]]+1,IF(Stock[[#This Row],[NGÀY MUA]]=0,0,TODAY()-Stock[[#This Row],[NGÀY MUA]]+1))</f>
        <v>0</v>
      </c>
      <c r="AA662" s="121" t="str">
        <f>IFERROR(Stock[[#This Row],[CỔ TỨC TIỀN MẶT]]+Stock[[#This Row],[LÃI/(LỖ) TỪ BÁN CK
(auto-fill)]],"")</f>
        <v/>
      </c>
      <c r="AB6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2" s="90"/>
      <c r="AE662" s="146" t="str">
        <f>IF(Stock[[#This Row],[TRẠNG THÁI
(auto-fill)]]="NẮM GIỮ",Stock[[#This Row],[GIÁ THỊ TRƯỜNG]]-Stock[[#This Row],[GIÁ MUA]],"")</f>
        <v/>
      </c>
      <c r="AF662" s="151" t="str">
        <f>IFERROR(Stock[[#This Row],[TĂNG/
(GIẢM )]]/Stock[[#This Row],[GIÁ MUA]],"")</f>
        <v/>
      </c>
      <c r="AG662" s="128" t="str">
        <f>IF(Stock[[#This Row],[GIÁ THỊ TRƯỜNG]]&gt;0,Stock[[#This Row],[GIÁ THỊ TRƯỜNG]]*Stock[[#This Row],[SỐ LƯỢNG CÒN LẠI
(auto-fill)]],"")</f>
        <v/>
      </c>
    </row>
    <row r="663" spans="2:33">
      <c r="B663" s="111" t="str">
        <f>IF(AND(Stock[[#This Row],[SỐ LƯỢNG MUA]]&gt;0,Stock[[#This Row],[SỐ LƯỢNG CÒN LẠI
(auto-fill)]]=0),"BÁN",
IF(AND(Stock[[#This Row],[SỐ LƯỢNG MUA]]&gt;0,Stock[[#This Row],[SỐ LƯỢNG CÒN LẠI
(auto-fill)]]&gt;0),"NẮM GIỮ",""))</f>
        <v/>
      </c>
      <c r="C663" s="110">
        <f t="shared" si="10"/>
        <v>650</v>
      </c>
      <c r="D663" s="77"/>
      <c r="E663" s="78"/>
      <c r="F663" s="170"/>
      <c r="G663" s="83"/>
      <c r="H663" s="84"/>
      <c r="I663" s="114" t="str">
        <f>IF(Stock[[#This Row],[SỐ LƯỢNG MUA]]&gt;0,Stock[[#This Row],[GIÁ MUA]]*Stock[[#This Row],[SỐ LƯỢNG MUA]]*$D$11,"")</f>
        <v/>
      </c>
      <c r="J663" s="87"/>
      <c r="K663" s="88"/>
      <c r="L663" s="116" t="str">
        <f>IF(Stock[[#This Row],[SỐ LƯỢNG MUA]]&gt;0,Stock[[#This Row],[GIÁ MUA]]*(1+Stock[[#This Row],[% TĂNG KỲ VỌNG_1]]),"")</f>
        <v/>
      </c>
      <c r="M663" s="89"/>
      <c r="N663" s="116" t="str">
        <f>IF(Stock[[#This Row],[SỐ LƯỢNG MUA]]&gt;0,Stock[[#This Row],[GIÁ MUA]]*(1+Stock[[#This Row],[% TĂNG KỲ VỌNG_2]]),"")</f>
        <v/>
      </c>
      <c r="O663" s="89"/>
      <c r="P663" s="116" t="str">
        <f>IF(Stock[[#This Row],[SỐ LƯỢNG MUA]]&gt;0,Stock[[#This Row],[GIÁ MUA]]*(1+Stock[[#This Row],[% GIẢM ĐỂ CẮT LỖ]]),"")</f>
        <v/>
      </c>
      <c r="Q663" s="104"/>
      <c r="R663" s="117" t="str">
        <f>IF(Stock[[#This Row],[CỔ TỨC TIỀN MẶT]]&gt;0,Stock[[#This Row],[CỔ TỨC TIỀN MẶT]]/(Stock[[#This Row],[GIÁ MUA]]*Stock[[#This Row],[SỐ LƯỢNG MUA]]),"")</f>
        <v/>
      </c>
      <c r="S663" s="104"/>
      <c r="T663" s="77"/>
      <c r="U663" s="95"/>
      <c r="V663" s="96"/>
      <c r="W663" s="125" t="str">
        <f>IF(Stock[[#This Row],[SỐ LƯỢNG BÁN]]&gt;0,Stock[[#This Row],[GIÁ BÁN]]*Stock[[#This Row],[SỐ LƯỢNG BÁN]]*$D$11+Stock[[#This Row],[GIÁ BÁN]]*Stock[[#This Row],[SỐ LƯỢNG BÁN]]*$D$12,"")</f>
        <v/>
      </c>
      <c r="X663" s="126">
        <f>Stock[[#This Row],[SỐ LƯỢNG MUA]]+Stock[[#This Row],[CỔ TỨC BẰNG CỔ PHIẾU]]-Stock[[#This Row],[SỐ LƯỢNG BÁN]]</f>
        <v>0</v>
      </c>
      <c r="Y6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3" s="120">
        <f ca="1">IF(Stock[[#This Row],[NGÀY BÁN]]&gt;0,Stock[[#This Row],[NGÀY BÁN]]-Stock[[#This Row],[NGÀY MUA]]+1,IF(Stock[[#This Row],[NGÀY MUA]]=0,0,TODAY()-Stock[[#This Row],[NGÀY MUA]]+1))</f>
        <v>0</v>
      </c>
      <c r="AA663" s="121" t="str">
        <f>IFERROR(Stock[[#This Row],[CỔ TỨC TIỀN MẶT]]+Stock[[#This Row],[LÃI/(LỖ) TỪ BÁN CK
(auto-fill)]],"")</f>
        <v/>
      </c>
      <c r="AB6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3" s="90"/>
      <c r="AE663" s="146" t="str">
        <f>IF(Stock[[#This Row],[TRẠNG THÁI
(auto-fill)]]="NẮM GIỮ",Stock[[#This Row],[GIÁ THỊ TRƯỜNG]]-Stock[[#This Row],[GIÁ MUA]],"")</f>
        <v/>
      </c>
      <c r="AF663" s="151" t="str">
        <f>IFERROR(Stock[[#This Row],[TĂNG/
(GIẢM )]]/Stock[[#This Row],[GIÁ MUA]],"")</f>
        <v/>
      </c>
      <c r="AG663" s="128" t="str">
        <f>IF(Stock[[#This Row],[GIÁ THỊ TRƯỜNG]]&gt;0,Stock[[#This Row],[GIÁ THỊ TRƯỜNG]]*Stock[[#This Row],[SỐ LƯỢNG CÒN LẠI
(auto-fill)]],"")</f>
        <v/>
      </c>
    </row>
    <row r="664" spans="2:33">
      <c r="B664" s="111" t="str">
        <f>IF(AND(Stock[[#This Row],[SỐ LƯỢNG MUA]]&gt;0,Stock[[#This Row],[SỐ LƯỢNG CÒN LẠI
(auto-fill)]]=0),"BÁN",
IF(AND(Stock[[#This Row],[SỐ LƯỢNG MUA]]&gt;0,Stock[[#This Row],[SỐ LƯỢNG CÒN LẠI
(auto-fill)]]&gt;0),"NẮM GIỮ",""))</f>
        <v/>
      </c>
      <c r="C664" s="110">
        <f t="shared" si="10"/>
        <v>651</v>
      </c>
      <c r="D664" s="77"/>
      <c r="E664" s="78"/>
      <c r="F664" s="170"/>
      <c r="G664" s="83"/>
      <c r="H664" s="84"/>
      <c r="I664" s="114" t="str">
        <f>IF(Stock[[#This Row],[SỐ LƯỢNG MUA]]&gt;0,Stock[[#This Row],[GIÁ MUA]]*Stock[[#This Row],[SỐ LƯỢNG MUA]]*$D$11,"")</f>
        <v/>
      </c>
      <c r="J664" s="87"/>
      <c r="K664" s="88"/>
      <c r="L664" s="116" t="str">
        <f>IF(Stock[[#This Row],[SỐ LƯỢNG MUA]]&gt;0,Stock[[#This Row],[GIÁ MUA]]*(1+Stock[[#This Row],[% TĂNG KỲ VỌNG_1]]),"")</f>
        <v/>
      </c>
      <c r="M664" s="89"/>
      <c r="N664" s="116" t="str">
        <f>IF(Stock[[#This Row],[SỐ LƯỢNG MUA]]&gt;0,Stock[[#This Row],[GIÁ MUA]]*(1+Stock[[#This Row],[% TĂNG KỲ VỌNG_2]]),"")</f>
        <v/>
      </c>
      <c r="O664" s="89"/>
      <c r="P664" s="116" t="str">
        <f>IF(Stock[[#This Row],[SỐ LƯỢNG MUA]]&gt;0,Stock[[#This Row],[GIÁ MUA]]*(1+Stock[[#This Row],[% GIẢM ĐỂ CẮT LỖ]]),"")</f>
        <v/>
      </c>
      <c r="Q664" s="104"/>
      <c r="R664" s="117" t="str">
        <f>IF(Stock[[#This Row],[CỔ TỨC TIỀN MẶT]]&gt;0,Stock[[#This Row],[CỔ TỨC TIỀN MẶT]]/(Stock[[#This Row],[GIÁ MUA]]*Stock[[#This Row],[SỐ LƯỢNG MUA]]),"")</f>
        <v/>
      </c>
      <c r="S664" s="104"/>
      <c r="T664" s="77"/>
      <c r="U664" s="95"/>
      <c r="V664" s="96"/>
      <c r="W664" s="125" t="str">
        <f>IF(Stock[[#This Row],[SỐ LƯỢNG BÁN]]&gt;0,Stock[[#This Row],[GIÁ BÁN]]*Stock[[#This Row],[SỐ LƯỢNG BÁN]]*$D$11+Stock[[#This Row],[GIÁ BÁN]]*Stock[[#This Row],[SỐ LƯỢNG BÁN]]*$D$12,"")</f>
        <v/>
      </c>
      <c r="X664" s="126">
        <f>Stock[[#This Row],[SỐ LƯỢNG MUA]]+Stock[[#This Row],[CỔ TỨC BẰNG CỔ PHIẾU]]-Stock[[#This Row],[SỐ LƯỢNG BÁN]]</f>
        <v>0</v>
      </c>
      <c r="Y6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4" s="120">
        <f ca="1">IF(Stock[[#This Row],[NGÀY BÁN]]&gt;0,Stock[[#This Row],[NGÀY BÁN]]-Stock[[#This Row],[NGÀY MUA]]+1,IF(Stock[[#This Row],[NGÀY MUA]]=0,0,TODAY()-Stock[[#This Row],[NGÀY MUA]]+1))</f>
        <v>0</v>
      </c>
      <c r="AA664" s="121" t="str">
        <f>IFERROR(Stock[[#This Row],[CỔ TỨC TIỀN MẶT]]+Stock[[#This Row],[LÃI/(LỖ) TỪ BÁN CK
(auto-fill)]],"")</f>
        <v/>
      </c>
      <c r="AB6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4" s="90"/>
      <c r="AE664" s="146" t="str">
        <f>IF(Stock[[#This Row],[TRẠNG THÁI
(auto-fill)]]="NẮM GIỮ",Stock[[#This Row],[GIÁ THỊ TRƯỜNG]]-Stock[[#This Row],[GIÁ MUA]],"")</f>
        <v/>
      </c>
      <c r="AF664" s="151" t="str">
        <f>IFERROR(Stock[[#This Row],[TĂNG/
(GIẢM )]]/Stock[[#This Row],[GIÁ MUA]],"")</f>
        <v/>
      </c>
      <c r="AG664" s="128" t="str">
        <f>IF(Stock[[#This Row],[GIÁ THỊ TRƯỜNG]]&gt;0,Stock[[#This Row],[GIÁ THỊ TRƯỜNG]]*Stock[[#This Row],[SỐ LƯỢNG CÒN LẠI
(auto-fill)]],"")</f>
        <v/>
      </c>
    </row>
    <row r="665" spans="2:33">
      <c r="B665" s="111" t="str">
        <f>IF(AND(Stock[[#This Row],[SỐ LƯỢNG MUA]]&gt;0,Stock[[#This Row],[SỐ LƯỢNG CÒN LẠI
(auto-fill)]]=0),"BÁN",
IF(AND(Stock[[#This Row],[SỐ LƯỢNG MUA]]&gt;0,Stock[[#This Row],[SỐ LƯỢNG CÒN LẠI
(auto-fill)]]&gt;0),"NẮM GIỮ",""))</f>
        <v/>
      </c>
      <c r="C665" s="110">
        <f t="shared" si="10"/>
        <v>652</v>
      </c>
      <c r="D665" s="77"/>
      <c r="E665" s="78"/>
      <c r="F665" s="170"/>
      <c r="G665" s="83"/>
      <c r="H665" s="84"/>
      <c r="I665" s="114" t="str">
        <f>IF(Stock[[#This Row],[SỐ LƯỢNG MUA]]&gt;0,Stock[[#This Row],[GIÁ MUA]]*Stock[[#This Row],[SỐ LƯỢNG MUA]]*$D$11,"")</f>
        <v/>
      </c>
      <c r="J665" s="87"/>
      <c r="K665" s="88"/>
      <c r="L665" s="116" t="str">
        <f>IF(Stock[[#This Row],[SỐ LƯỢNG MUA]]&gt;0,Stock[[#This Row],[GIÁ MUA]]*(1+Stock[[#This Row],[% TĂNG KỲ VỌNG_1]]),"")</f>
        <v/>
      </c>
      <c r="M665" s="89"/>
      <c r="N665" s="116" t="str">
        <f>IF(Stock[[#This Row],[SỐ LƯỢNG MUA]]&gt;0,Stock[[#This Row],[GIÁ MUA]]*(1+Stock[[#This Row],[% TĂNG KỲ VỌNG_2]]),"")</f>
        <v/>
      </c>
      <c r="O665" s="89"/>
      <c r="P665" s="116" t="str">
        <f>IF(Stock[[#This Row],[SỐ LƯỢNG MUA]]&gt;0,Stock[[#This Row],[GIÁ MUA]]*(1+Stock[[#This Row],[% GIẢM ĐỂ CẮT LỖ]]),"")</f>
        <v/>
      </c>
      <c r="Q665" s="104"/>
      <c r="R665" s="117" t="str">
        <f>IF(Stock[[#This Row],[CỔ TỨC TIỀN MẶT]]&gt;0,Stock[[#This Row],[CỔ TỨC TIỀN MẶT]]/(Stock[[#This Row],[GIÁ MUA]]*Stock[[#This Row],[SỐ LƯỢNG MUA]]),"")</f>
        <v/>
      </c>
      <c r="S665" s="104"/>
      <c r="T665" s="77"/>
      <c r="U665" s="95"/>
      <c r="V665" s="96"/>
      <c r="W665" s="125" t="str">
        <f>IF(Stock[[#This Row],[SỐ LƯỢNG BÁN]]&gt;0,Stock[[#This Row],[GIÁ BÁN]]*Stock[[#This Row],[SỐ LƯỢNG BÁN]]*$D$11+Stock[[#This Row],[GIÁ BÁN]]*Stock[[#This Row],[SỐ LƯỢNG BÁN]]*$D$12,"")</f>
        <v/>
      </c>
      <c r="X665" s="126">
        <f>Stock[[#This Row],[SỐ LƯỢNG MUA]]+Stock[[#This Row],[CỔ TỨC BẰNG CỔ PHIẾU]]-Stock[[#This Row],[SỐ LƯỢNG BÁN]]</f>
        <v>0</v>
      </c>
      <c r="Y6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5" s="120">
        <f ca="1">IF(Stock[[#This Row],[NGÀY BÁN]]&gt;0,Stock[[#This Row],[NGÀY BÁN]]-Stock[[#This Row],[NGÀY MUA]]+1,IF(Stock[[#This Row],[NGÀY MUA]]=0,0,TODAY()-Stock[[#This Row],[NGÀY MUA]]+1))</f>
        <v>0</v>
      </c>
      <c r="AA665" s="121" t="str">
        <f>IFERROR(Stock[[#This Row],[CỔ TỨC TIỀN MẶT]]+Stock[[#This Row],[LÃI/(LỖ) TỪ BÁN CK
(auto-fill)]],"")</f>
        <v/>
      </c>
      <c r="AB6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5" s="90"/>
      <c r="AE665" s="146" t="str">
        <f>IF(Stock[[#This Row],[TRẠNG THÁI
(auto-fill)]]="NẮM GIỮ",Stock[[#This Row],[GIÁ THỊ TRƯỜNG]]-Stock[[#This Row],[GIÁ MUA]],"")</f>
        <v/>
      </c>
      <c r="AF665" s="151" t="str">
        <f>IFERROR(Stock[[#This Row],[TĂNG/
(GIẢM )]]/Stock[[#This Row],[GIÁ MUA]],"")</f>
        <v/>
      </c>
      <c r="AG665" s="128" t="str">
        <f>IF(Stock[[#This Row],[GIÁ THỊ TRƯỜNG]]&gt;0,Stock[[#This Row],[GIÁ THỊ TRƯỜNG]]*Stock[[#This Row],[SỐ LƯỢNG CÒN LẠI
(auto-fill)]],"")</f>
        <v/>
      </c>
    </row>
    <row r="666" spans="2:33">
      <c r="B666" s="111" t="str">
        <f>IF(AND(Stock[[#This Row],[SỐ LƯỢNG MUA]]&gt;0,Stock[[#This Row],[SỐ LƯỢNG CÒN LẠI
(auto-fill)]]=0),"BÁN",
IF(AND(Stock[[#This Row],[SỐ LƯỢNG MUA]]&gt;0,Stock[[#This Row],[SỐ LƯỢNG CÒN LẠI
(auto-fill)]]&gt;0),"NẮM GIỮ",""))</f>
        <v/>
      </c>
      <c r="C666" s="110">
        <f t="shared" si="10"/>
        <v>653</v>
      </c>
      <c r="D666" s="77"/>
      <c r="E666" s="78"/>
      <c r="F666" s="170"/>
      <c r="G666" s="83"/>
      <c r="H666" s="84"/>
      <c r="I666" s="114" t="str">
        <f>IF(Stock[[#This Row],[SỐ LƯỢNG MUA]]&gt;0,Stock[[#This Row],[GIÁ MUA]]*Stock[[#This Row],[SỐ LƯỢNG MUA]]*$D$11,"")</f>
        <v/>
      </c>
      <c r="J666" s="87"/>
      <c r="K666" s="88"/>
      <c r="L666" s="116" t="str">
        <f>IF(Stock[[#This Row],[SỐ LƯỢNG MUA]]&gt;0,Stock[[#This Row],[GIÁ MUA]]*(1+Stock[[#This Row],[% TĂNG KỲ VỌNG_1]]),"")</f>
        <v/>
      </c>
      <c r="M666" s="89"/>
      <c r="N666" s="116" t="str">
        <f>IF(Stock[[#This Row],[SỐ LƯỢNG MUA]]&gt;0,Stock[[#This Row],[GIÁ MUA]]*(1+Stock[[#This Row],[% TĂNG KỲ VỌNG_2]]),"")</f>
        <v/>
      </c>
      <c r="O666" s="89"/>
      <c r="P666" s="116" t="str">
        <f>IF(Stock[[#This Row],[SỐ LƯỢNG MUA]]&gt;0,Stock[[#This Row],[GIÁ MUA]]*(1+Stock[[#This Row],[% GIẢM ĐỂ CẮT LỖ]]),"")</f>
        <v/>
      </c>
      <c r="Q666" s="104"/>
      <c r="R666" s="117" t="str">
        <f>IF(Stock[[#This Row],[CỔ TỨC TIỀN MẶT]]&gt;0,Stock[[#This Row],[CỔ TỨC TIỀN MẶT]]/(Stock[[#This Row],[GIÁ MUA]]*Stock[[#This Row],[SỐ LƯỢNG MUA]]),"")</f>
        <v/>
      </c>
      <c r="S666" s="104"/>
      <c r="T666" s="77"/>
      <c r="U666" s="95"/>
      <c r="V666" s="96"/>
      <c r="W666" s="125" t="str">
        <f>IF(Stock[[#This Row],[SỐ LƯỢNG BÁN]]&gt;0,Stock[[#This Row],[GIÁ BÁN]]*Stock[[#This Row],[SỐ LƯỢNG BÁN]]*$D$11+Stock[[#This Row],[GIÁ BÁN]]*Stock[[#This Row],[SỐ LƯỢNG BÁN]]*$D$12,"")</f>
        <v/>
      </c>
      <c r="X666" s="126">
        <f>Stock[[#This Row],[SỐ LƯỢNG MUA]]+Stock[[#This Row],[CỔ TỨC BẰNG CỔ PHIẾU]]-Stock[[#This Row],[SỐ LƯỢNG BÁN]]</f>
        <v>0</v>
      </c>
      <c r="Y6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6" s="120">
        <f ca="1">IF(Stock[[#This Row],[NGÀY BÁN]]&gt;0,Stock[[#This Row],[NGÀY BÁN]]-Stock[[#This Row],[NGÀY MUA]]+1,IF(Stock[[#This Row],[NGÀY MUA]]=0,0,TODAY()-Stock[[#This Row],[NGÀY MUA]]+1))</f>
        <v>0</v>
      </c>
      <c r="AA666" s="121" t="str">
        <f>IFERROR(Stock[[#This Row],[CỔ TỨC TIỀN MẶT]]+Stock[[#This Row],[LÃI/(LỖ) TỪ BÁN CK
(auto-fill)]],"")</f>
        <v/>
      </c>
      <c r="AB6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6" s="90"/>
      <c r="AE666" s="146" t="str">
        <f>IF(Stock[[#This Row],[TRẠNG THÁI
(auto-fill)]]="NẮM GIỮ",Stock[[#This Row],[GIÁ THỊ TRƯỜNG]]-Stock[[#This Row],[GIÁ MUA]],"")</f>
        <v/>
      </c>
      <c r="AF666" s="151" t="str">
        <f>IFERROR(Stock[[#This Row],[TĂNG/
(GIẢM )]]/Stock[[#This Row],[GIÁ MUA]],"")</f>
        <v/>
      </c>
      <c r="AG666" s="128" t="str">
        <f>IF(Stock[[#This Row],[GIÁ THỊ TRƯỜNG]]&gt;0,Stock[[#This Row],[GIÁ THỊ TRƯỜNG]]*Stock[[#This Row],[SỐ LƯỢNG CÒN LẠI
(auto-fill)]],"")</f>
        <v/>
      </c>
    </row>
    <row r="667" spans="2:33">
      <c r="B667" s="111" t="str">
        <f>IF(AND(Stock[[#This Row],[SỐ LƯỢNG MUA]]&gt;0,Stock[[#This Row],[SỐ LƯỢNG CÒN LẠI
(auto-fill)]]=0),"BÁN",
IF(AND(Stock[[#This Row],[SỐ LƯỢNG MUA]]&gt;0,Stock[[#This Row],[SỐ LƯỢNG CÒN LẠI
(auto-fill)]]&gt;0),"NẮM GIỮ",""))</f>
        <v/>
      </c>
      <c r="C667" s="110">
        <f t="shared" si="10"/>
        <v>654</v>
      </c>
      <c r="D667" s="77"/>
      <c r="E667" s="78"/>
      <c r="F667" s="170"/>
      <c r="G667" s="83"/>
      <c r="H667" s="84"/>
      <c r="I667" s="114" t="str">
        <f>IF(Stock[[#This Row],[SỐ LƯỢNG MUA]]&gt;0,Stock[[#This Row],[GIÁ MUA]]*Stock[[#This Row],[SỐ LƯỢNG MUA]]*$D$11,"")</f>
        <v/>
      </c>
      <c r="J667" s="87"/>
      <c r="K667" s="88"/>
      <c r="L667" s="116" t="str">
        <f>IF(Stock[[#This Row],[SỐ LƯỢNG MUA]]&gt;0,Stock[[#This Row],[GIÁ MUA]]*(1+Stock[[#This Row],[% TĂNG KỲ VỌNG_1]]),"")</f>
        <v/>
      </c>
      <c r="M667" s="89"/>
      <c r="N667" s="116" t="str">
        <f>IF(Stock[[#This Row],[SỐ LƯỢNG MUA]]&gt;0,Stock[[#This Row],[GIÁ MUA]]*(1+Stock[[#This Row],[% TĂNG KỲ VỌNG_2]]),"")</f>
        <v/>
      </c>
      <c r="O667" s="89"/>
      <c r="P667" s="116" t="str">
        <f>IF(Stock[[#This Row],[SỐ LƯỢNG MUA]]&gt;0,Stock[[#This Row],[GIÁ MUA]]*(1+Stock[[#This Row],[% GIẢM ĐỂ CẮT LỖ]]),"")</f>
        <v/>
      </c>
      <c r="Q667" s="104"/>
      <c r="R667" s="117" t="str">
        <f>IF(Stock[[#This Row],[CỔ TỨC TIỀN MẶT]]&gt;0,Stock[[#This Row],[CỔ TỨC TIỀN MẶT]]/(Stock[[#This Row],[GIÁ MUA]]*Stock[[#This Row],[SỐ LƯỢNG MUA]]),"")</f>
        <v/>
      </c>
      <c r="S667" s="104"/>
      <c r="T667" s="77"/>
      <c r="U667" s="95"/>
      <c r="V667" s="96"/>
      <c r="W667" s="125" t="str">
        <f>IF(Stock[[#This Row],[SỐ LƯỢNG BÁN]]&gt;0,Stock[[#This Row],[GIÁ BÁN]]*Stock[[#This Row],[SỐ LƯỢNG BÁN]]*$D$11+Stock[[#This Row],[GIÁ BÁN]]*Stock[[#This Row],[SỐ LƯỢNG BÁN]]*$D$12,"")</f>
        <v/>
      </c>
      <c r="X667" s="126">
        <f>Stock[[#This Row],[SỐ LƯỢNG MUA]]+Stock[[#This Row],[CỔ TỨC BẰNG CỔ PHIẾU]]-Stock[[#This Row],[SỐ LƯỢNG BÁN]]</f>
        <v>0</v>
      </c>
      <c r="Y6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7" s="120">
        <f ca="1">IF(Stock[[#This Row],[NGÀY BÁN]]&gt;0,Stock[[#This Row],[NGÀY BÁN]]-Stock[[#This Row],[NGÀY MUA]]+1,IF(Stock[[#This Row],[NGÀY MUA]]=0,0,TODAY()-Stock[[#This Row],[NGÀY MUA]]+1))</f>
        <v>0</v>
      </c>
      <c r="AA667" s="121" t="str">
        <f>IFERROR(Stock[[#This Row],[CỔ TỨC TIỀN MẶT]]+Stock[[#This Row],[LÃI/(LỖ) TỪ BÁN CK
(auto-fill)]],"")</f>
        <v/>
      </c>
      <c r="AB6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7" s="90"/>
      <c r="AE667" s="146" t="str">
        <f>IF(Stock[[#This Row],[TRẠNG THÁI
(auto-fill)]]="NẮM GIỮ",Stock[[#This Row],[GIÁ THỊ TRƯỜNG]]-Stock[[#This Row],[GIÁ MUA]],"")</f>
        <v/>
      </c>
      <c r="AF667" s="151" t="str">
        <f>IFERROR(Stock[[#This Row],[TĂNG/
(GIẢM )]]/Stock[[#This Row],[GIÁ MUA]],"")</f>
        <v/>
      </c>
      <c r="AG667" s="128" t="str">
        <f>IF(Stock[[#This Row],[GIÁ THỊ TRƯỜNG]]&gt;0,Stock[[#This Row],[GIÁ THỊ TRƯỜNG]]*Stock[[#This Row],[SỐ LƯỢNG CÒN LẠI
(auto-fill)]],"")</f>
        <v/>
      </c>
    </row>
    <row r="668" spans="2:33">
      <c r="B668" s="111" t="str">
        <f>IF(AND(Stock[[#This Row],[SỐ LƯỢNG MUA]]&gt;0,Stock[[#This Row],[SỐ LƯỢNG CÒN LẠI
(auto-fill)]]=0),"BÁN",
IF(AND(Stock[[#This Row],[SỐ LƯỢNG MUA]]&gt;0,Stock[[#This Row],[SỐ LƯỢNG CÒN LẠI
(auto-fill)]]&gt;0),"NẮM GIỮ",""))</f>
        <v/>
      </c>
      <c r="C668" s="110">
        <f t="shared" si="10"/>
        <v>655</v>
      </c>
      <c r="D668" s="77"/>
      <c r="E668" s="78"/>
      <c r="F668" s="170"/>
      <c r="G668" s="83"/>
      <c r="H668" s="84"/>
      <c r="I668" s="114" t="str">
        <f>IF(Stock[[#This Row],[SỐ LƯỢNG MUA]]&gt;0,Stock[[#This Row],[GIÁ MUA]]*Stock[[#This Row],[SỐ LƯỢNG MUA]]*$D$11,"")</f>
        <v/>
      </c>
      <c r="J668" s="87"/>
      <c r="K668" s="88"/>
      <c r="L668" s="116" t="str">
        <f>IF(Stock[[#This Row],[SỐ LƯỢNG MUA]]&gt;0,Stock[[#This Row],[GIÁ MUA]]*(1+Stock[[#This Row],[% TĂNG KỲ VỌNG_1]]),"")</f>
        <v/>
      </c>
      <c r="M668" s="89"/>
      <c r="N668" s="116" t="str">
        <f>IF(Stock[[#This Row],[SỐ LƯỢNG MUA]]&gt;0,Stock[[#This Row],[GIÁ MUA]]*(1+Stock[[#This Row],[% TĂNG KỲ VỌNG_2]]),"")</f>
        <v/>
      </c>
      <c r="O668" s="89"/>
      <c r="P668" s="116" t="str">
        <f>IF(Stock[[#This Row],[SỐ LƯỢNG MUA]]&gt;0,Stock[[#This Row],[GIÁ MUA]]*(1+Stock[[#This Row],[% GIẢM ĐỂ CẮT LỖ]]),"")</f>
        <v/>
      </c>
      <c r="Q668" s="104"/>
      <c r="R668" s="117" t="str">
        <f>IF(Stock[[#This Row],[CỔ TỨC TIỀN MẶT]]&gt;0,Stock[[#This Row],[CỔ TỨC TIỀN MẶT]]/(Stock[[#This Row],[GIÁ MUA]]*Stock[[#This Row],[SỐ LƯỢNG MUA]]),"")</f>
        <v/>
      </c>
      <c r="S668" s="104"/>
      <c r="T668" s="77"/>
      <c r="U668" s="95"/>
      <c r="V668" s="96"/>
      <c r="W668" s="125" t="str">
        <f>IF(Stock[[#This Row],[SỐ LƯỢNG BÁN]]&gt;0,Stock[[#This Row],[GIÁ BÁN]]*Stock[[#This Row],[SỐ LƯỢNG BÁN]]*$D$11+Stock[[#This Row],[GIÁ BÁN]]*Stock[[#This Row],[SỐ LƯỢNG BÁN]]*$D$12,"")</f>
        <v/>
      </c>
      <c r="X668" s="126">
        <f>Stock[[#This Row],[SỐ LƯỢNG MUA]]+Stock[[#This Row],[CỔ TỨC BẰNG CỔ PHIẾU]]-Stock[[#This Row],[SỐ LƯỢNG BÁN]]</f>
        <v>0</v>
      </c>
      <c r="Y6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8" s="120">
        <f ca="1">IF(Stock[[#This Row],[NGÀY BÁN]]&gt;0,Stock[[#This Row],[NGÀY BÁN]]-Stock[[#This Row],[NGÀY MUA]]+1,IF(Stock[[#This Row],[NGÀY MUA]]=0,0,TODAY()-Stock[[#This Row],[NGÀY MUA]]+1))</f>
        <v>0</v>
      </c>
      <c r="AA668" s="121" t="str">
        <f>IFERROR(Stock[[#This Row],[CỔ TỨC TIỀN MẶT]]+Stock[[#This Row],[LÃI/(LỖ) TỪ BÁN CK
(auto-fill)]],"")</f>
        <v/>
      </c>
      <c r="AB6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8" s="90"/>
      <c r="AE668" s="146" t="str">
        <f>IF(Stock[[#This Row],[TRẠNG THÁI
(auto-fill)]]="NẮM GIỮ",Stock[[#This Row],[GIÁ THỊ TRƯỜNG]]-Stock[[#This Row],[GIÁ MUA]],"")</f>
        <v/>
      </c>
      <c r="AF668" s="151" t="str">
        <f>IFERROR(Stock[[#This Row],[TĂNG/
(GIẢM )]]/Stock[[#This Row],[GIÁ MUA]],"")</f>
        <v/>
      </c>
      <c r="AG668" s="128" t="str">
        <f>IF(Stock[[#This Row],[GIÁ THỊ TRƯỜNG]]&gt;0,Stock[[#This Row],[GIÁ THỊ TRƯỜNG]]*Stock[[#This Row],[SỐ LƯỢNG CÒN LẠI
(auto-fill)]],"")</f>
        <v/>
      </c>
    </row>
    <row r="669" spans="2:33">
      <c r="B669" s="111" t="str">
        <f>IF(AND(Stock[[#This Row],[SỐ LƯỢNG MUA]]&gt;0,Stock[[#This Row],[SỐ LƯỢNG CÒN LẠI
(auto-fill)]]=0),"BÁN",
IF(AND(Stock[[#This Row],[SỐ LƯỢNG MUA]]&gt;0,Stock[[#This Row],[SỐ LƯỢNG CÒN LẠI
(auto-fill)]]&gt;0),"NẮM GIỮ",""))</f>
        <v/>
      </c>
      <c r="C669" s="110">
        <f t="shared" si="10"/>
        <v>656</v>
      </c>
      <c r="D669" s="77"/>
      <c r="E669" s="78"/>
      <c r="F669" s="170"/>
      <c r="G669" s="83"/>
      <c r="H669" s="84"/>
      <c r="I669" s="114" t="str">
        <f>IF(Stock[[#This Row],[SỐ LƯỢNG MUA]]&gt;0,Stock[[#This Row],[GIÁ MUA]]*Stock[[#This Row],[SỐ LƯỢNG MUA]]*$D$11,"")</f>
        <v/>
      </c>
      <c r="J669" s="87"/>
      <c r="K669" s="88"/>
      <c r="L669" s="116" t="str">
        <f>IF(Stock[[#This Row],[SỐ LƯỢNG MUA]]&gt;0,Stock[[#This Row],[GIÁ MUA]]*(1+Stock[[#This Row],[% TĂNG KỲ VỌNG_1]]),"")</f>
        <v/>
      </c>
      <c r="M669" s="89"/>
      <c r="N669" s="116" t="str">
        <f>IF(Stock[[#This Row],[SỐ LƯỢNG MUA]]&gt;0,Stock[[#This Row],[GIÁ MUA]]*(1+Stock[[#This Row],[% TĂNG KỲ VỌNG_2]]),"")</f>
        <v/>
      </c>
      <c r="O669" s="89"/>
      <c r="P669" s="116" t="str">
        <f>IF(Stock[[#This Row],[SỐ LƯỢNG MUA]]&gt;0,Stock[[#This Row],[GIÁ MUA]]*(1+Stock[[#This Row],[% GIẢM ĐỂ CẮT LỖ]]),"")</f>
        <v/>
      </c>
      <c r="Q669" s="104"/>
      <c r="R669" s="117" t="str">
        <f>IF(Stock[[#This Row],[CỔ TỨC TIỀN MẶT]]&gt;0,Stock[[#This Row],[CỔ TỨC TIỀN MẶT]]/(Stock[[#This Row],[GIÁ MUA]]*Stock[[#This Row],[SỐ LƯỢNG MUA]]),"")</f>
        <v/>
      </c>
      <c r="S669" s="104"/>
      <c r="T669" s="77"/>
      <c r="U669" s="95"/>
      <c r="V669" s="96"/>
      <c r="W669" s="125" t="str">
        <f>IF(Stock[[#This Row],[SỐ LƯỢNG BÁN]]&gt;0,Stock[[#This Row],[GIÁ BÁN]]*Stock[[#This Row],[SỐ LƯỢNG BÁN]]*$D$11+Stock[[#This Row],[GIÁ BÁN]]*Stock[[#This Row],[SỐ LƯỢNG BÁN]]*$D$12,"")</f>
        <v/>
      </c>
      <c r="X669" s="126">
        <f>Stock[[#This Row],[SỐ LƯỢNG MUA]]+Stock[[#This Row],[CỔ TỨC BẰNG CỔ PHIẾU]]-Stock[[#This Row],[SỐ LƯỢNG BÁN]]</f>
        <v>0</v>
      </c>
      <c r="Y6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9" s="120">
        <f ca="1">IF(Stock[[#This Row],[NGÀY BÁN]]&gt;0,Stock[[#This Row],[NGÀY BÁN]]-Stock[[#This Row],[NGÀY MUA]]+1,IF(Stock[[#This Row],[NGÀY MUA]]=0,0,TODAY()-Stock[[#This Row],[NGÀY MUA]]+1))</f>
        <v>0</v>
      </c>
      <c r="AA669" s="121" t="str">
        <f>IFERROR(Stock[[#This Row],[CỔ TỨC TIỀN MẶT]]+Stock[[#This Row],[LÃI/(LỖ) TỪ BÁN CK
(auto-fill)]],"")</f>
        <v/>
      </c>
      <c r="AB6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9" s="90"/>
      <c r="AE669" s="146" t="str">
        <f>IF(Stock[[#This Row],[TRẠNG THÁI
(auto-fill)]]="NẮM GIỮ",Stock[[#This Row],[GIÁ THỊ TRƯỜNG]]-Stock[[#This Row],[GIÁ MUA]],"")</f>
        <v/>
      </c>
      <c r="AF669" s="151" t="str">
        <f>IFERROR(Stock[[#This Row],[TĂNG/
(GIẢM )]]/Stock[[#This Row],[GIÁ MUA]],"")</f>
        <v/>
      </c>
      <c r="AG669" s="128" t="str">
        <f>IF(Stock[[#This Row],[GIÁ THỊ TRƯỜNG]]&gt;0,Stock[[#This Row],[GIÁ THỊ TRƯỜNG]]*Stock[[#This Row],[SỐ LƯỢNG CÒN LẠI
(auto-fill)]],"")</f>
        <v/>
      </c>
    </row>
    <row r="670" spans="2:33">
      <c r="B670" s="111" t="str">
        <f>IF(AND(Stock[[#This Row],[SỐ LƯỢNG MUA]]&gt;0,Stock[[#This Row],[SỐ LƯỢNG CÒN LẠI
(auto-fill)]]=0),"BÁN",
IF(AND(Stock[[#This Row],[SỐ LƯỢNG MUA]]&gt;0,Stock[[#This Row],[SỐ LƯỢNG CÒN LẠI
(auto-fill)]]&gt;0),"NẮM GIỮ",""))</f>
        <v/>
      </c>
      <c r="C670" s="110">
        <f t="shared" si="10"/>
        <v>657</v>
      </c>
      <c r="D670" s="77"/>
      <c r="E670" s="78"/>
      <c r="F670" s="170"/>
      <c r="G670" s="83"/>
      <c r="H670" s="84"/>
      <c r="I670" s="114" t="str">
        <f>IF(Stock[[#This Row],[SỐ LƯỢNG MUA]]&gt;0,Stock[[#This Row],[GIÁ MUA]]*Stock[[#This Row],[SỐ LƯỢNG MUA]]*$D$11,"")</f>
        <v/>
      </c>
      <c r="J670" s="87"/>
      <c r="K670" s="88"/>
      <c r="L670" s="116" t="str">
        <f>IF(Stock[[#This Row],[SỐ LƯỢNG MUA]]&gt;0,Stock[[#This Row],[GIÁ MUA]]*(1+Stock[[#This Row],[% TĂNG KỲ VỌNG_1]]),"")</f>
        <v/>
      </c>
      <c r="M670" s="89"/>
      <c r="N670" s="116" t="str">
        <f>IF(Stock[[#This Row],[SỐ LƯỢNG MUA]]&gt;0,Stock[[#This Row],[GIÁ MUA]]*(1+Stock[[#This Row],[% TĂNG KỲ VỌNG_2]]),"")</f>
        <v/>
      </c>
      <c r="O670" s="89"/>
      <c r="P670" s="116" t="str">
        <f>IF(Stock[[#This Row],[SỐ LƯỢNG MUA]]&gt;0,Stock[[#This Row],[GIÁ MUA]]*(1+Stock[[#This Row],[% GIẢM ĐỂ CẮT LỖ]]),"")</f>
        <v/>
      </c>
      <c r="Q670" s="104"/>
      <c r="R670" s="117" t="str">
        <f>IF(Stock[[#This Row],[CỔ TỨC TIỀN MẶT]]&gt;0,Stock[[#This Row],[CỔ TỨC TIỀN MẶT]]/(Stock[[#This Row],[GIÁ MUA]]*Stock[[#This Row],[SỐ LƯỢNG MUA]]),"")</f>
        <v/>
      </c>
      <c r="S670" s="104"/>
      <c r="T670" s="77"/>
      <c r="U670" s="95"/>
      <c r="V670" s="96"/>
      <c r="W670" s="125" t="str">
        <f>IF(Stock[[#This Row],[SỐ LƯỢNG BÁN]]&gt;0,Stock[[#This Row],[GIÁ BÁN]]*Stock[[#This Row],[SỐ LƯỢNG BÁN]]*$D$11+Stock[[#This Row],[GIÁ BÁN]]*Stock[[#This Row],[SỐ LƯỢNG BÁN]]*$D$12,"")</f>
        <v/>
      </c>
      <c r="X670" s="126">
        <f>Stock[[#This Row],[SỐ LƯỢNG MUA]]+Stock[[#This Row],[CỔ TỨC BẰNG CỔ PHIẾU]]-Stock[[#This Row],[SỐ LƯỢNG BÁN]]</f>
        <v>0</v>
      </c>
      <c r="Y6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0" s="120">
        <f ca="1">IF(Stock[[#This Row],[NGÀY BÁN]]&gt;0,Stock[[#This Row],[NGÀY BÁN]]-Stock[[#This Row],[NGÀY MUA]]+1,IF(Stock[[#This Row],[NGÀY MUA]]=0,0,TODAY()-Stock[[#This Row],[NGÀY MUA]]+1))</f>
        <v>0</v>
      </c>
      <c r="AA670" s="121" t="str">
        <f>IFERROR(Stock[[#This Row],[CỔ TỨC TIỀN MẶT]]+Stock[[#This Row],[LÃI/(LỖ) TỪ BÁN CK
(auto-fill)]],"")</f>
        <v/>
      </c>
      <c r="AB6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0" s="90"/>
      <c r="AE670" s="146" t="str">
        <f>IF(Stock[[#This Row],[TRẠNG THÁI
(auto-fill)]]="NẮM GIỮ",Stock[[#This Row],[GIÁ THỊ TRƯỜNG]]-Stock[[#This Row],[GIÁ MUA]],"")</f>
        <v/>
      </c>
      <c r="AF670" s="151" t="str">
        <f>IFERROR(Stock[[#This Row],[TĂNG/
(GIẢM )]]/Stock[[#This Row],[GIÁ MUA]],"")</f>
        <v/>
      </c>
      <c r="AG670" s="128" t="str">
        <f>IF(Stock[[#This Row],[GIÁ THỊ TRƯỜNG]]&gt;0,Stock[[#This Row],[GIÁ THỊ TRƯỜNG]]*Stock[[#This Row],[SỐ LƯỢNG CÒN LẠI
(auto-fill)]],"")</f>
        <v/>
      </c>
    </row>
    <row r="671" spans="2:33">
      <c r="B671" s="111" t="str">
        <f>IF(AND(Stock[[#This Row],[SỐ LƯỢNG MUA]]&gt;0,Stock[[#This Row],[SỐ LƯỢNG CÒN LẠI
(auto-fill)]]=0),"BÁN",
IF(AND(Stock[[#This Row],[SỐ LƯỢNG MUA]]&gt;0,Stock[[#This Row],[SỐ LƯỢNG CÒN LẠI
(auto-fill)]]&gt;0),"NẮM GIỮ",""))</f>
        <v/>
      </c>
      <c r="C671" s="110">
        <f t="shared" si="10"/>
        <v>658</v>
      </c>
      <c r="D671" s="77"/>
      <c r="E671" s="78"/>
      <c r="F671" s="170"/>
      <c r="G671" s="83"/>
      <c r="H671" s="84"/>
      <c r="I671" s="114" t="str">
        <f>IF(Stock[[#This Row],[SỐ LƯỢNG MUA]]&gt;0,Stock[[#This Row],[GIÁ MUA]]*Stock[[#This Row],[SỐ LƯỢNG MUA]]*$D$11,"")</f>
        <v/>
      </c>
      <c r="J671" s="87"/>
      <c r="K671" s="88"/>
      <c r="L671" s="116" t="str">
        <f>IF(Stock[[#This Row],[SỐ LƯỢNG MUA]]&gt;0,Stock[[#This Row],[GIÁ MUA]]*(1+Stock[[#This Row],[% TĂNG KỲ VỌNG_1]]),"")</f>
        <v/>
      </c>
      <c r="M671" s="89"/>
      <c r="N671" s="116" t="str">
        <f>IF(Stock[[#This Row],[SỐ LƯỢNG MUA]]&gt;0,Stock[[#This Row],[GIÁ MUA]]*(1+Stock[[#This Row],[% TĂNG KỲ VỌNG_2]]),"")</f>
        <v/>
      </c>
      <c r="O671" s="89"/>
      <c r="P671" s="116" t="str">
        <f>IF(Stock[[#This Row],[SỐ LƯỢNG MUA]]&gt;0,Stock[[#This Row],[GIÁ MUA]]*(1+Stock[[#This Row],[% GIẢM ĐỂ CẮT LỖ]]),"")</f>
        <v/>
      </c>
      <c r="Q671" s="104"/>
      <c r="R671" s="117" t="str">
        <f>IF(Stock[[#This Row],[CỔ TỨC TIỀN MẶT]]&gt;0,Stock[[#This Row],[CỔ TỨC TIỀN MẶT]]/(Stock[[#This Row],[GIÁ MUA]]*Stock[[#This Row],[SỐ LƯỢNG MUA]]),"")</f>
        <v/>
      </c>
      <c r="S671" s="104"/>
      <c r="T671" s="77"/>
      <c r="U671" s="95"/>
      <c r="V671" s="96"/>
      <c r="W671" s="125" t="str">
        <f>IF(Stock[[#This Row],[SỐ LƯỢNG BÁN]]&gt;0,Stock[[#This Row],[GIÁ BÁN]]*Stock[[#This Row],[SỐ LƯỢNG BÁN]]*$D$11+Stock[[#This Row],[GIÁ BÁN]]*Stock[[#This Row],[SỐ LƯỢNG BÁN]]*$D$12,"")</f>
        <v/>
      </c>
      <c r="X671" s="126">
        <f>Stock[[#This Row],[SỐ LƯỢNG MUA]]+Stock[[#This Row],[CỔ TỨC BẰNG CỔ PHIẾU]]-Stock[[#This Row],[SỐ LƯỢNG BÁN]]</f>
        <v>0</v>
      </c>
      <c r="Y6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1" s="120">
        <f ca="1">IF(Stock[[#This Row],[NGÀY BÁN]]&gt;0,Stock[[#This Row],[NGÀY BÁN]]-Stock[[#This Row],[NGÀY MUA]]+1,IF(Stock[[#This Row],[NGÀY MUA]]=0,0,TODAY()-Stock[[#This Row],[NGÀY MUA]]+1))</f>
        <v>0</v>
      </c>
      <c r="AA671" s="121" t="str">
        <f>IFERROR(Stock[[#This Row],[CỔ TỨC TIỀN MẶT]]+Stock[[#This Row],[LÃI/(LỖ) TỪ BÁN CK
(auto-fill)]],"")</f>
        <v/>
      </c>
      <c r="AB6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1" s="90"/>
      <c r="AE671" s="146" t="str">
        <f>IF(Stock[[#This Row],[TRẠNG THÁI
(auto-fill)]]="NẮM GIỮ",Stock[[#This Row],[GIÁ THỊ TRƯỜNG]]-Stock[[#This Row],[GIÁ MUA]],"")</f>
        <v/>
      </c>
      <c r="AF671" s="151" t="str">
        <f>IFERROR(Stock[[#This Row],[TĂNG/
(GIẢM )]]/Stock[[#This Row],[GIÁ MUA]],"")</f>
        <v/>
      </c>
      <c r="AG671" s="128" t="str">
        <f>IF(Stock[[#This Row],[GIÁ THỊ TRƯỜNG]]&gt;0,Stock[[#This Row],[GIÁ THỊ TRƯỜNG]]*Stock[[#This Row],[SỐ LƯỢNG CÒN LẠI
(auto-fill)]],"")</f>
        <v/>
      </c>
    </row>
    <row r="672" spans="2:33">
      <c r="B672" s="111" t="str">
        <f>IF(AND(Stock[[#This Row],[SỐ LƯỢNG MUA]]&gt;0,Stock[[#This Row],[SỐ LƯỢNG CÒN LẠI
(auto-fill)]]=0),"BÁN",
IF(AND(Stock[[#This Row],[SỐ LƯỢNG MUA]]&gt;0,Stock[[#This Row],[SỐ LƯỢNG CÒN LẠI
(auto-fill)]]&gt;0),"NẮM GIỮ",""))</f>
        <v/>
      </c>
      <c r="C672" s="110">
        <f t="shared" si="10"/>
        <v>659</v>
      </c>
      <c r="D672" s="77"/>
      <c r="E672" s="78"/>
      <c r="F672" s="170"/>
      <c r="G672" s="83"/>
      <c r="H672" s="84"/>
      <c r="I672" s="114" t="str">
        <f>IF(Stock[[#This Row],[SỐ LƯỢNG MUA]]&gt;0,Stock[[#This Row],[GIÁ MUA]]*Stock[[#This Row],[SỐ LƯỢNG MUA]]*$D$11,"")</f>
        <v/>
      </c>
      <c r="J672" s="87"/>
      <c r="K672" s="88"/>
      <c r="L672" s="116" t="str">
        <f>IF(Stock[[#This Row],[SỐ LƯỢNG MUA]]&gt;0,Stock[[#This Row],[GIÁ MUA]]*(1+Stock[[#This Row],[% TĂNG KỲ VỌNG_1]]),"")</f>
        <v/>
      </c>
      <c r="M672" s="89"/>
      <c r="N672" s="116" t="str">
        <f>IF(Stock[[#This Row],[SỐ LƯỢNG MUA]]&gt;0,Stock[[#This Row],[GIÁ MUA]]*(1+Stock[[#This Row],[% TĂNG KỲ VỌNG_2]]),"")</f>
        <v/>
      </c>
      <c r="O672" s="89"/>
      <c r="P672" s="116" t="str">
        <f>IF(Stock[[#This Row],[SỐ LƯỢNG MUA]]&gt;0,Stock[[#This Row],[GIÁ MUA]]*(1+Stock[[#This Row],[% GIẢM ĐỂ CẮT LỖ]]),"")</f>
        <v/>
      </c>
      <c r="Q672" s="104"/>
      <c r="R672" s="117" t="str">
        <f>IF(Stock[[#This Row],[CỔ TỨC TIỀN MẶT]]&gt;0,Stock[[#This Row],[CỔ TỨC TIỀN MẶT]]/(Stock[[#This Row],[GIÁ MUA]]*Stock[[#This Row],[SỐ LƯỢNG MUA]]),"")</f>
        <v/>
      </c>
      <c r="S672" s="104"/>
      <c r="T672" s="77"/>
      <c r="U672" s="95"/>
      <c r="V672" s="96"/>
      <c r="W672" s="125" t="str">
        <f>IF(Stock[[#This Row],[SỐ LƯỢNG BÁN]]&gt;0,Stock[[#This Row],[GIÁ BÁN]]*Stock[[#This Row],[SỐ LƯỢNG BÁN]]*$D$11+Stock[[#This Row],[GIÁ BÁN]]*Stock[[#This Row],[SỐ LƯỢNG BÁN]]*$D$12,"")</f>
        <v/>
      </c>
      <c r="X672" s="126">
        <f>Stock[[#This Row],[SỐ LƯỢNG MUA]]+Stock[[#This Row],[CỔ TỨC BẰNG CỔ PHIẾU]]-Stock[[#This Row],[SỐ LƯỢNG BÁN]]</f>
        <v>0</v>
      </c>
      <c r="Y6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2" s="120">
        <f ca="1">IF(Stock[[#This Row],[NGÀY BÁN]]&gt;0,Stock[[#This Row],[NGÀY BÁN]]-Stock[[#This Row],[NGÀY MUA]]+1,IF(Stock[[#This Row],[NGÀY MUA]]=0,0,TODAY()-Stock[[#This Row],[NGÀY MUA]]+1))</f>
        <v>0</v>
      </c>
      <c r="AA672" s="121" t="str">
        <f>IFERROR(Stock[[#This Row],[CỔ TỨC TIỀN MẶT]]+Stock[[#This Row],[LÃI/(LỖ) TỪ BÁN CK
(auto-fill)]],"")</f>
        <v/>
      </c>
      <c r="AB6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2" s="90"/>
      <c r="AE672" s="146" t="str">
        <f>IF(Stock[[#This Row],[TRẠNG THÁI
(auto-fill)]]="NẮM GIỮ",Stock[[#This Row],[GIÁ THỊ TRƯỜNG]]-Stock[[#This Row],[GIÁ MUA]],"")</f>
        <v/>
      </c>
      <c r="AF672" s="151" t="str">
        <f>IFERROR(Stock[[#This Row],[TĂNG/
(GIẢM )]]/Stock[[#This Row],[GIÁ MUA]],"")</f>
        <v/>
      </c>
      <c r="AG672" s="128" t="str">
        <f>IF(Stock[[#This Row],[GIÁ THỊ TRƯỜNG]]&gt;0,Stock[[#This Row],[GIÁ THỊ TRƯỜNG]]*Stock[[#This Row],[SỐ LƯỢNG CÒN LẠI
(auto-fill)]],"")</f>
        <v/>
      </c>
    </row>
    <row r="673" spans="2:33">
      <c r="B673" s="111" t="str">
        <f>IF(AND(Stock[[#This Row],[SỐ LƯỢNG MUA]]&gt;0,Stock[[#This Row],[SỐ LƯỢNG CÒN LẠI
(auto-fill)]]=0),"BÁN",
IF(AND(Stock[[#This Row],[SỐ LƯỢNG MUA]]&gt;0,Stock[[#This Row],[SỐ LƯỢNG CÒN LẠI
(auto-fill)]]&gt;0),"NẮM GIỮ",""))</f>
        <v/>
      </c>
      <c r="C673" s="110">
        <f t="shared" si="10"/>
        <v>660</v>
      </c>
      <c r="D673" s="77"/>
      <c r="E673" s="78"/>
      <c r="F673" s="170"/>
      <c r="G673" s="83"/>
      <c r="H673" s="84"/>
      <c r="I673" s="114" t="str">
        <f>IF(Stock[[#This Row],[SỐ LƯỢNG MUA]]&gt;0,Stock[[#This Row],[GIÁ MUA]]*Stock[[#This Row],[SỐ LƯỢNG MUA]]*$D$11,"")</f>
        <v/>
      </c>
      <c r="J673" s="87"/>
      <c r="K673" s="88"/>
      <c r="L673" s="116" t="str">
        <f>IF(Stock[[#This Row],[SỐ LƯỢNG MUA]]&gt;0,Stock[[#This Row],[GIÁ MUA]]*(1+Stock[[#This Row],[% TĂNG KỲ VỌNG_1]]),"")</f>
        <v/>
      </c>
      <c r="M673" s="89"/>
      <c r="N673" s="116" t="str">
        <f>IF(Stock[[#This Row],[SỐ LƯỢNG MUA]]&gt;0,Stock[[#This Row],[GIÁ MUA]]*(1+Stock[[#This Row],[% TĂNG KỲ VỌNG_2]]),"")</f>
        <v/>
      </c>
      <c r="O673" s="89"/>
      <c r="P673" s="116" t="str">
        <f>IF(Stock[[#This Row],[SỐ LƯỢNG MUA]]&gt;0,Stock[[#This Row],[GIÁ MUA]]*(1+Stock[[#This Row],[% GIẢM ĐỂ CẮT LỖ]]),"")</f>
        <v/>
      </c>
      <c r="Q673" s="104"/>
      <c r="R673" s="117" t="str">
        <f>IF(Stock[[#This Row],[CỔ TỨC TIỀN MẶT]]&gt;0,Stock[[#This Row],[CỔ TỨC TIỀN MẶT]]/(Stock[[#This Row],[GIÁ MUA]]*Stock[[#This Row],[SỐ LƯỢNG MUA]]),"")</f>
        <v/>
      </c>
      <c r="S673" s="104"/>
      <c r="T673" s="77"/>
      <c r="U673" s="95"/>
      <c r="V673" s="96"/>
      <c r="W673" s="125" t="str">
        <f>IF(Stock[[#This Row],[SỐ LƯỢNG BÁN]]&gt;0,Stock[[#This Row],[GIÁ BÁN]]*Stock[[#This Row],[SỐ LƯỢNG BÁN]]*$D$11+Stock[[#This Row],[GIÁ BÁN]]*Stock[[#This Row],[SỐ LƯỢNG BÁN]]*$D$12,"")</f>
        <v/>
      </c>
      <c r="X673" s="126">
        <f>Stock[[#This Row],[SỐ LƯỢNG MUA]]+Stock[[#This Row],[CỔ TỨC BẰNG CỔ PHIẾU]]-Stock[[#This Row],[SỐ LƯỢNG BÁN]]</f>
        <v>0</v>
      </c>
      <c r="Y6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3" s="120">
        <f ca="1">IF(Stock[[#This Row],[NGÀY BÁN]]&gt;0,Stock[[#This Row],[NGÀY BÁN]]-Stock[[#This Row],[NGÀY MUA]]+1,IF(Stock[[#This Row],[NGÀY MUA]]=0,0,TODAY()-Stock[[#This Row],[NGÀY MUA]]+1))</f>
        <v>0</v>
      </c>
      <c r="AA673" s="121" t="str">
        <f>IFERROR(Stock[[#This Row],[CỔ TỨC TIỀN MẶT]]+Stock[[#This Row],[LÃI/(LỖ) TỪ BÁN CK
(auto-fill)]],"")</f>
        <v/>
      </c>
      <c r="AB6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3" s="90"/>
      <c r="AE673" s="146" t="str">
        <f>IF(Stock[[#This Row],[TRẠNG THÁI
(auto-fill)]]="NẮM GIỮ",Stock[[#This Row],[GIÁ THỊ TRƯỜNG]]-Stock[[#This Row],[GIÁ MUA]],"")</f>
        <v/>
      </c>
      <c r="AF673" s="151" t="str">
        <f>IFERROR(Stock[[#This Row],[TĂNG/
(GIẢM )]]/Stock[[#This Row],[GIÁ MUA]],"")</f>
        <v/>
      </c>
      <c r="AG673" s="128" t="str">
        <f>IF(Stock[[#This Row],[GIÁ THỊ TRƯỜNG]]&gt;0,Stock[[#This Row],[GIÁ THỊ TRƯỜNG]]*Stock[[#This Row],[SỐ LƯỢNG CÒN LẠI
(auto-fill)]],"")</f>
        <v/>
      </c>
    </row>
    <row r="674" spans="2:33">
      <c r="B674" s="111" t="str">
        <f>IF(AND(Stock[[#This Row],[SỐ LƯỢNG MUA]]&gt;0,Stock[[#This Row],[SỐ LƯỢNG CÒN LẠI
(auto-fill)]]=0),"BÁN",
IF(AND(Stock[[#This Row],[SỐ LƯỢNG MUA]]&gt;0,Stock[[#This Row],[SỐ LƯỢNG CÒN LẠI
(auto-fill)]]&gt;0),"NẮM GIỮ",""))</f>
        <v/>
      </c>
      <c r="C674" s="110">
        <f t="shared" si="10"/>
        <v>661</v>
      </c>
      <c r="D674" s="77"/>
      <c r="E674" s="78"/>
      <c r="F674" s="170"/>
      <c r="G674" s="83"/>
      <c r="H674" s="84"/>
      <c r="I674" s="114" t="str">
        <f>IF(Stock[[#This Row],[SỐ LƯỢNG MUA]]&gt;0,Stock[[#This Row],[GIÁ MUA]]*Stock[[#This Row],[SỐ LƯỢNG MUA]]*$D$11,"")</f>
        <v/>
      </c>
      <c r="J674" s="87"/>
      <c r="K674" s="88"/>
      <c r="L674" s="116" t="str">
        <f>IF(Stock[[#This Row],[SỐ LƯỢNG MUA]]&gt;0,Stock[[#This Row],[GIÁ MUA]]*(1+Stock[[#This Row],[% TĂNG KỲ VỌNG_1]]),"")</f>
        <v/>
      </c>
      <c r="M674" s="89"/>
      <c r="N674" s="116" t="str">
        <f>IF(Stock[[#This Row],[SỐ LƯỢNG MUA]]&gt;0,Stock[[#This Row],[GIÁ MUA]]*(1+Stock[[#This Row],[% TĂNG KỲ VỌNG_2]]),"")</f>
        <v/>
      </c>
      <c r="O674" s="89"/>
      <c r="P674" s="116" t="str">
        <f>IF(Stock[[#This Row],[SỐ LƯỢNG MUA]]&gt;0,Stock[[#This Row],[GIÁ MUA]]*(1+Stock[[#This Row],[% GIẢM ĐỂ CẮT LỖ]]),"")</f>
        <v/>
      </c>
      <c r="Q674" s="104"/>
      <c r="R674" s="117" t="str">
        <f>IF(Stock[[#This Row],[CỔ TỨC TIỀN MẶT]]&gt;0,Stock[[#This Row],[CỔ TỨC TIỀN MẶT]]/(Stock[[#This Row],[GIÁ MUA]]*Stock[[#This Row],[SỐ LƯỢNG MUA]]),"")</f>
        <v/>
      </c>
      <c r="S674" s="104"/>
      <c r="T674" s="77"/>
      <c r="U674" s="95"/>
      <c r="V674" s="96"/>
      <c r="W674" s="125" t="str">
        <f>IF(Stock[[#This Row],[SỐ LƯỢNG BÁN]]&gt;0,Stock[[#This Row],[GIÁ BÁN]]*Stock[[#This Row],[SỐ LƯỢNG BÁN]]*$D$11+Stock[[#This Row],[GIÁ BÁN]]*Stock[[#This Row],[SỐ LƯỢNG BÁN]]*$D$12,"")</f>
        <v/>
      </c>
      <c r="X674" s="126">
        <f>Stock[[#This Row],[SỐ LƯỢNG MUA]]+Stock[[#This Row],[CỔ TỨC BẰNG CỔ PHIẾU]]-Stock[[#This Row],[SỐ LƯỢNG BÁN]]</f>
        <v>0</v>
      </c>
      <c r="Y6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4" s="120">
        <f ca="1">IF(Stock[[#This Row],[NGÀY BÁN]]&gt;0,Stock[[#This Row],[NGÀY BÁN]]-Stock[[#This Row],[NGÀY MUA]]+1,IF(Stock[[#This Row],[NGÀY MUA]]=0,0,TODAY()-Stock[[#This Row],[NGÀY MUA]]+1))</f>
        <v>0</v>
      </c>
      <c r="AA674" s="121" t="str">
        <f>IFERROR(Stock[[#This Row],[CỔ TỨC TIỀN MẶT]]+Stock[[#This Row],[LÃI/(LỖ) TỪ BÁN CK
(auto-fill)]],"")</f>
        <v/>
      </c>
      <c r="AB6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4" s="90"/>
      <c r="AE674" s="146" t="str">
        <f>IF(Stock[[#This Row],[TRẠNG THÁI
(auto-fill)]]="NẮM GIỮ",Stock[[#This Row],[GIÁ THỊ TRƯỜNG]]-Stock[[#This Row],[GIÁ MUA]],"")</f>
        <v/>
      </c>
      <c r="AF674" s="151" t="str">
        <f>IFERROR(Stock[[#This Row],[TĂNG/
(GIẢM )]]/Stock[[#This Row],[GIÁ MUA]],"")</f>
        <v/>
      </c>
      <c r="AG674" s="128" t="str">
        <f>IF(Stock[[#This Row],[GIÁ THỊ TRƯỜNG]]&gt;0,Stock[[#This Row],[GIÁ THỊ TRƯỜNG]]*Stock[[#This Row],[SỐ LƯỢNG CÒN LẠI
(auto-fill)]],"")</f>
        <v/>
      </c>
    </row>
    <row r="675" spans="2:33">
      <c r="B675" s="111" t="str">
        <f>IF(AND(Stock[[#This Row],[SỐ LƯỢNG MUA]]&gt;0,Stock[[#This Row],[SỐ LƯỢNG CÒN LẠI
(auto-fill)]]=0),"BÁN",
IF(AND(Stock[[#This Row],[SỐ LƯỢNG MUA]]&gt;0,Stock[[#This Row],[SỐ LƯỢNG CÒN LẠI
(auto-fill)]]&gt;0),"NẮM GIỮ",""))</f>
        <v/>
      </c>
      <c r="C675" s="110">
        <f t="shared" si="10"/>
        <v>662</v>
      </c>
      <c r="D675" s="77"/>
      <c r="E675" s="78"/>
      <c r="F675" s="170"/>
      <c r="G675" s="83"/>
      <c r="H675" s="84"/>
      <c r="I675" s="114" t="str">
        <f>IF(Stock[[#This Row],[SỐ LƯỢNG MUA]]&gt;0,Stock[[#This Row],[GIÁ MUA]]*Stock[[#This Row],[SỐ LƯỢNG MUA]]*$D$11,"")</f>
        <v/>
      </c>
      <c r="J675" s="87"/>
      <c r="K675" s="88"/>
      <c r="L675" s="116" t="str">
        <f>IF(Stock[[#This Row],[SỐ LƯỢNG MUA]]&gt;0,Stock[[#This Row],[GIÁ MUA]]*(1+Stock[[#This Row],[% TĂNG KỲ VỌNG_1]]),"")</f>
        <v/>
      </c>
      <c r="M675" s="89"/>
      <c r="N675" s="116" t="str">
        <f>IF(Stock[[#This Row],[SỐ LƯỢNG MUA]]&gt;0,Stock[[#This Row],[GIÁ MUA]]*(1+Stock[[#This Row],[% TĂNG KỲ VỌNG_2]]),"")</f>
        <v/>
      </c>
      <c r="O675" s="89"/>
      <c r="P675" s="116" t="str">
        <f>IF(Stock[[#This Row],[SỐ LƯỢNG MUA]]&gt;0,Stock[[#This Row],[GIÁ MUA]]*(1+Stock[[#This Row],[% GIẢM ĐỂ CẮT LỖ]]),"")</f>
        <v/>
      </c>
      <c r="Q675" s="104"/>
      <c r="R675" s="117" t="str">
        <f>IF(Stock[[#This Row],[CỔ TỨC TIỀN MẶT]]&gt;0,Stock[[#This Row],[CỔ TỨC TIỀN MẶT]]/(Stock[[#This Row],[GIÁ MUA]]*Stock[[#This Row],[SỐ LƯỢNG MUA]]),"")</f>
        <v/>
      </c>
      <c r="S675" s="104"/>
      <c r="T675" s="77"/>
      <c r="U675" s="95"/>
      <c r="V675" s="96"/>
      <c r="W675" s="125" t="str">
        <f>IF(Stock[[#This Row],[SỐ LƯỢNG BÁN]]&gt;0,Stock[[#This Row],[GIÁ BÁN]]*Stock[[#This Row],[SỐ LƯỢNG BÁN]]*$D$11+Stock[[#This Row],[GIÁ BÁN]]*Stock[[#This Row],[SỐ LƯỢNG BÁN]]*$D$12,"")</f>
        <v/>
      </c>
      <c r="X675" s="126">
        <f>Stock[[#This Row],[SỐ LƯỢNG MUA]]+Stock[[#This Row],[CỔ TỨC BẰNG CỔ PHIẾU]]-Stock[[#This Row],[SỐ LƯỢNG BÁN]]</f>
        <v>0</v>
      </c>
      <c r="Y6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5" s="120">
        <f ca="1">IF(Stock[[#This Row],[NGÀY BÁN]]&gt;0,Stock[[#This Row],[NGÀY BÁN]]-Stock[[#This Row],[NGÀY MUA]]+1,IF(Stock[[#This Row],[NGÀY MUA]]=0,0,TODAY()-Stock[[#This Row],[NGÀY MUA]]+1))</f>
        <v>0</v>
      </c>
      <c r="AA675" s="121" t="str">
        <f>IFERROR(Stock[[#This Row],[CỔ TỨC TIỀN MẶT]]+Stock[[#This Row],[LÃI/(LỖ) TỪ BÁN CK
(auto-fill)]],"")</f>
        <v/>
      </c>
      <c r="AB6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5" s="90"/>
      <c r="AE675" s="146" t="str">
        <f>IF(Stock[[#This Row],[TRẠNG THÁI
(auto-fill)]]="NẮM GIỮ",Stock[[#This Row],[GIÁ THỊ TRƯỜNG]]-Stock[[#This Row],[GIÁ MUA]],"")</f>
        <v/>
      </c>
      <c r="AF675" s="151" t="str">
        <f>IFERROR(Stock[[#This Row],[TĂNG/
(GIẢM )]]/Stock[[#This Row],[GIÁ MUA]],"")</f>
        <v/>
      </c>
      <c r="AG675" s="128" t="str">
        <f>IF(Stock[[#This Row],[GIÁ THỊ TRƯỜNG]]&gt;0,Stock[[#This Row],[GIÁ THỊ TRƯỜNG]]*Stock[[#This Row],[SỐ LƯỢNG CÒN LẠI
(auto-fill)]],"")</f>
        <v/>
      </c>
    </row>
    <row r="676" spans="2:33">
      <c r="B676" s="111" t="str">
        <f>IF(AND(Stock[[#This Row],[SỐ LƯỢNG MUA]]&gt;0,Stock[[#This Row],[SỐ LƯỢNG CÒN LẠI
(auto-fill)]]=0),"BÁN",
IF(AND(Stock[[#This Row],[SỐ LƯỢNG MUA]]&gt;0,Stock[[#This Row],[SỐ LƯỢNG CÒN LẠI
(auto-fill)]]&gt;0),"NẮM GIỮ",""))</f>
        <v/>
      </c>
      <c r="C676" s="110">
        <f t="shared" si="10"/>
        <v>663</v>
      </c>
      <c r="D676" s="77"/>
      <c r="E676" s="78"/>
      <c r="F676" s="170"/>
      <c r="G676" s="83"/>
      <c r="H676" s="84"/>
      <c r="I676" s="114" t="str">
        <f>IF(Stock[[#This Row],[SỐ LƯỢNG MUA]]&gt;0,Stock[[#This Row],[GIÁ MUA]]*Stock[[#This Row],[SỐ LƯỢNG MUA]]*$D$11,"")</f>
        <v/>
      </c>
      <c r="J676" s="87"/>
      <c r="K676" s="88"/>
      <c r="L676" s="116" t="str">
        <f>IF(Stock[[#This Row],[SỐ LƯỢNG MUA]]&gt;0,Stock[[#This Row],[GIÁ MUA]]*(1+Stock[[#This Row],[% TĂNG KỲ VỌNG_1]]),"")</f>
        <v/>
      </c>
      <c r="M676" s="89"/>
      <c r="N676" s="116" t="str">
        <f>IF(Stock[[#This Row],[SỐ LƯỢNG MUA]]&gt;0,Stock[[#This Row],[GIÁ MUA]]*(1+Stock[[#This Row],[% TĂNG KỲ VỌNG_2]]),"")</f>
        <v/>
      </c>
      <c r="O676" s="89"/>
      <c r="P676" s="116" t="str">
        <f>IF(Stock[[#This Row],[SỐ LƯỢNG MUA]]&gt;0,Stock[[#This Row],[GIÁ MUA]]*(1+Stock[[#This Row],[% GIẢM ĐỂ CẮT LỖ]]),"")</f>
        <v/>
      </c>
      <c r="Q676" s="104"/>
      <c r="R676" s="117" t="str">
        <f>IF(Stock[[#This Row],[CỔ TỨC TIỀN MẶT]]&gt;0,Stock[[#This Row],[CỔ TỨC TIỀN MẶT]]/(Stock[[#This Row],[GIÁ MUA]]*Stock[[#This Row],[SỐ LƯỢNG MUA]]),"")</f>
        <v/>
      </c>
      <c r="S676" s="104"/>
      <c r="T676" s="77"/>
      <c r="U676" s="95"/>
      <c r="V676" s="96"/>
      <c r="W676" s="125" t="str">
        <f>IF(Stock[[#This Row],[SỐ LƯỢNG BÁN]]&gt;0,Stock[[#This Row],[GIÁ BÁN]]*Stock[[#This Row],[SỐ LƯỢNG BÁN]]*$D$11+Stock[[#This Row],[GIÁ BÁN]]*Stock[[#This Row],[SỐ LƯỢNG BÁN]]*$D$12,"")</f>
        <v/>
      </c>
      <c r="X676" s="126">
        <f>Stock[[#This Row],[SỐ LƯỢNG MUA]]+Stock[[#This Row],[CỔ TỨC BẰNG CỔ PHIẾU]]-Stock[[#This Row],[SỐ LƯỢNG BÁN]]</f>
        <v>0</v>
      </c>
      <c r="Y6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6" s="120">
        <f ca="1">IF(Stock[[#This Row],[NGÀY BÁN]]&gt;0,Stock[[#This Row],[NGÀY BÁN]]-Stock[[#This Row],[NGÀY MUA]]+1,IF(Stock[[#This Row],[NGÀY MUA]]=0,0,TODAY()-Stock[[#This Row],[NGÀY MUA]]+1))</f>
        <v>0</v>
      </c>
      <c r="AA676" s="121" t="str">
        <f>IFERROR(Stock[[#This Row],[CỔ TỨC TIỀN MẶT]]+Stock[[#This Row],[LÃI/(LỖ) TỪ BÁN CK
(auto-fill)]],"")</f>
        <v/>
      </c>
      <c r="AB6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6" s="90"/>
      <c r="AE676" s="146" t="str">
        <f>IF(Stock[[#This Row],[TRẠNG THÁI
(auto-fill)]]="NẮM GIỮ",Stock[[#This Row],[GIÁ THỊ TRƯỜNG]]-Stock[[#This Row],[GIÁ MUA]],"")</f>
        <v/>
      </c>
      <c r="AF676" s="151" t="str">
        <f>IFERROR(Stock[[#This Row],[TĂNG/
(GIẢM )]]/Stock[[#This Row],[GIÁ MUA]],"")</f>
        <v/>
      </c>
      <c r="AG676" s="128" t="str">
        <f>IF(Stock[[#This Row],[GIÁ THỊ TRƯỜNG]]&gt;0,Stock[[#This Row],[GIÁ THỊ TRƯỜNG]]*Stock[[#This Row],[SỐ LƯỢNG CÒN LẠI
(auto-fill)]],"")</f>
        <v/>
      </c>
    </row>
    <row r="677" spans="2:33">
      <c r="B677" s="111" t="str">
        <f>IF(AND(Stock[[#This Row],[SỐ LƯỢNG MUA]]&gt;0,Stock[[#This Row],[SỐ LƯỢNG CÒN LẠI
(auto-fill)]]=0),"BÁN",
IF(AND(Stock[[#This Row],[SỐ LƯỢNG MUA]]&gt;0,Stock[[#This Row],[SỐ LƯỢNG CÒN LẠI
(auto-fill)]]&gt;0),"NẮM GIỮ",""))</f>
        <v/>
      </c>
      <c r="C677" s="110">
        <f t="shared" si="10"/>
        <v>664</v>
      </c>
      <c r="D677" s="77"/>
      <c r="E677" s="78"/>
      <c r="F677" s="170"/>
      <c r="G677" s="83"/>
      <c r="H677" s="84"/>
      <c r="I677" s="114" t="str">
        <f>IF(Stock[[#This Row],[SỐ LƯỢNG MUA]]&gt;0,Stock[[#This Row],[GIÁ MUA]]*Stock[[#This Row],[SỐ LƯỢNG MUA]]*$D$11,"")</f>
        <v/>
      </c>
      <c r="J677" s="87"/>
      <c r="K677" s="88"/>
      <c r="L677" s="116" t="str">
        <f>IF(Stock[[#This Row],[SỐ LƯỢNG MUA]]&gt;0,Stock[[#This Row],[GIÁ MUA]]*(1+Stock[[#This Row],[% TĂNG KỲ VỌNG_1]]),"")</f>
        <v/>
      </c>
      <c r="M677" s="89"/>
      <c r="N677" s="116" t="str">
        <f>IF(Stock[[#This Row],[SỐ LƯỢNG MUA]]&gt;0,Stock[[#This Row],[GIÁ MUA]]*(1+Stock[[#This Row],[% TĂNG KỲ VỌNG_2]]),"")</f>
        <v/>
      </c>
      <c r="O677" s="89"/>
      <c r="P677" s="116" t="str">
        <f>IF(Stock[[#This Row],[SỐ LƯỢNG MUA]]&gt;0,Stock[[#This Row],[GIÁ MUA]]*(1+Stock[[#This Row],[% GIẢM ĐỂ CẮT LỖ]]),"")</f>
        <v/>
      </c>
      <c r="Q677" s="104"/>
      <c r="R677" s="117" t="str">
        <f>IF(Stock[[#This Row],[CỔ TỨC TIỀN MẶT]]&gt;0,Stock[[#This Row],[CỔ TỨC TIỀN MẶT]]/(Stock[[#This Row],[GIÁ MUA]]*Stock[[#This Row],[SỐ LƯỢNG MUA]]),"")</f>
        <v/>
      </c>
      <c r="S677" s="104"/>
      <c r="T677" s="77"/>
      <c r="U677" s="95"/>
      <c r="V677" s="96"/>
      <c r="W677" s="125" t="str">
        <f>IF(Stock[[#This Row],[SỐ LƯỢNG BÁN]]&gt;0,Stock[[#This Row],[GIÁ BÁN]]*Stock[[#This Row],[SỐ LƯỢNG BÁN]]*$D$11+Stock[[#This Row],[GIÁ BÁN]]*Stock[[#This Row],[SỐ LƯỢNG BÁN]]*$D$12,"")</f>
        <v/>
      </c>
      <c r="X677" s="126">
        <f>Stock[[#This Row],[SỐ LƯỢNG MUA]]+Stock[[#This Row],[CỔ TỨC BẰNG CỔ PHIẾU]]-Stock[[#This Row],[SỐ LƯỢNG BÁN]]</f>
        <v>0</v>
      </c>
      <c r="Y6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7" s="120">
        <f ca="1">IF(Stock[[#This Row],[NGÀY BÁN]]&gt;0,Stock[[#This Row],[NGÀY BÁN]]-Stock[[#This Row],[NGÀY MUA]]+1,IF(Stock[[#This Row],[NGÀY MUA]]=0,0,TODAY()-Stock[[#This Row],[NGÀY MUA]]+1))</f>
        <v>0</v>
      </c>
      <c r="AA677" s="121" t="str">
        <f>IFERROR(Stock[[#This Row],[CỔ TỨC TIỀN MẶT]]+Stock[[#This Row],[LÃI/(LỖ) TỪ BÁN CK
(auto-fill)]],"")</f>
        <v/>
      </c>
      <c r="AB6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7" s="90"/>
      <c r="AE677" s="146" t="str">
        <f>IF(Stock[[#This Row],[TRẠNG THÁI
(auto-fill)]]="NẮM GIỮ",Stock[[#This Row],[GIÁ THỊ TRƯỜNG]]-Stock[[#This Row],[GIÁ MUA]],"")</f>
        <v/>
      </c>
      <c r="AF677" s="151" t="str">
        <f>IFERROR(Stock[[#This Row],[TĂNG/
(GIẢM )]]/Stock[[#This Row],[GIÁ MUA]],"")</f>
        <v/>
      </c>
      <c r="AG677" s="128" t="str">
        <f>IF(Stock[[#This Row],[GIÁ THỊ TRƯỜNG]]&gt;0,Stock[[#This Row],[GIÁ THỊ TRƯỜNG]]*Stock[[#This Row],[SỐ LƯỢNG CÒN LẠI
(auto-fill)]],"")</f>
        <v/>
      </c>
    </row>
    <row r="678" spans="2:33">
      <c r="B678" s="111" t="str">
        <f>IF(AND(Stock[[#This Row],[SỐ LƯỢNG MUA]]&gt;0,Stock[[#This Row],[SỐ LƯỢNG CÒN LẠI
(auto-fill)]]=0),"BÁN",
IF(AND(Stock[[#This Row],[SỐ LƯỢNG MUA]]&gt;0,Stock[[#This Row],[SỐ LƯỢNG CÒN LẠI
(auto-fill)]]&gt;0),"NẮM GIỮ",""))</f>
        <v/>
      </c>
      <c r="C678" s="110">
        <f t="shared" si="10"/>
        <v>665</v>
      </c>
      <c r="D678" s="77"/>
      <c r="E678" s="78"/>
      <c r="F678" s="170"/>
      <c r="G678" s="83"/>
      <c r="H678" s="84"/>
      <c r="I678" s="114" t="str">
        <f>IF(Stock[[#This Row],[SỐ LƯỢNG MUA]]&gt;0,Stock[[#This Row],[GIÁ MUA]]*Stock[[#This Row],[SỐ LƯỢNG MUA]]*$D$11,"")</f>
        <v/>
      </c>
      <c r="J678" s="87"/>
      <c r="K678" s="88"/>
      <c r="L678" s="116" t="str">
        <f>IF(Stock[[#This Row],[SỐ LƯỢNG MUA]]&gt;0,Stock[[#This Row],[GIÁ MUA]]*(1+Stock[[#This Row],[% TĂNG KỲ VỌNG_1]]),"")</f>
        <v/>
      </c>
      <c r="M678" s="89"/>
      <c r="N678" s="116" t="str">
        <f>IF(Stock[[#This Row],[SỐ LƯỢNG MUA]]&gt;0,Stock[[#This Row],[GIÁ MUA]]*(1+Stock[[#This Row],[% TĂNG KỲ VỌNG_2]]),"")</f>
        <v/>
      </c>
      <c r="O678" s="89"/>
      <c r="P678" s="116" t="str">
        <f>IF(Stock[[#This Row],[SỐ LƯỢNG MUA]]&gt;0,Stock[[#This Row],[GIÁ MUA]]*(1+Stock[[#This Row],[% GIẢM ĐỂ CẮT LỖ]]),"")</f>
        <v/>
      </c>
      <c r="Q678" s="104"/>
      <c r="R678" s="117" t="str">
        <f>IF(Stock[[#This Row],[CỔ TỨC TIỀN MẶT]]&gt;0,Stock[[#This Row],[CỔ TỨC TIỀN MẶT]]/(Stock[[#This Row],[GIÁ MUA]]*Stock[[#This Row],[SỐ LƯỢNG MUA]]),"")</f>
        <v/>
      </c>
      <c r="S678" s="104"/>
      <c r="T678" s="77"/>
      <c r="U678" s="95"/>
      <c r="V678" s="96"/>
      <c r="W678" s="125" t="str">
        <f>IF(Stock[[#This Row],[SỐ LƯỢNG BÁN]]&gt;0,Stock[[#This Row],[GIÁ BÁN]]*Stock[[#This Row],[SỐ LƯỢNG BÁN]]*$D$11+Stock[[#This Row],[GIÁ BÁN]]*Stock[[#This Row],[SỐ LƯỢNG BÁN]]*$D$12,"")</f>
        <v/>
      </c>
      <c r="X678" s="126">
        <f>Stock[[#This Row],[SỐ LƯỢNG MUA]]+Stock[[#This Row],[CỔ TỨC BẰNG CỔ PHIẾU]]-Stock[[#This Row],[SỐ LƯỢNG BÁN]]</f>
        <v>0</v>
      </c>
      <c r="Y6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8" s="120">
        <f ca="1">IF(Stock[[#This Row],[NGÀY BÁN]]&gt;0,Stock[[#This Row],[NGÀY BÁN]]-Stock[[#This Row],[NGÀY MUA]]+1,IF(Stock[[#This Row],[NGÀY MUA]]=0,0,TODAY()-Stock[[#This Row],[NGÀY MUA]]+1))</f>
        <v>0</v>
      </c>
      <c r="AA678" s="121" t="str">
        <f>IFERROR(Stock[[#This Row],[CỔ TỨC TIỀN MẶT]]+Stock[[#This Row],[LÃI/(LỖ) TỪ BÁN CK
(auto-fill)]],"")</f>
        <v/>
      </c>
      <c r="AB6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8" s="90"/>
      <c r="AE678" s="146" t="str">
        <f>IF(Stock[[#This Row],[TRẠNG THÁI
(auto-fill)]]="NẮM GIỮ",Stock[[#This Row],[GIÁ THỊ TRƯỜNG]]-Stock[[#This Row],[GIÁ MUA]],"")</f>
        <v/>
      </c>
      <c r="AF678" s="151" t="str">
        <f>IFERROR(Stock[[#This Row],[TĂNG/
(GIẢM )]]/Stock[[#This Row],[GIÁ MUA]],"")</f>
        <v/>
      </c>
      <c r="AG678" s="128" t="str">
        <f>IF(Stock[[#This Row],[GIÁ THỊ TRƯỜNG]]&gt;0,Stock[[#This Row],[GIÁ THỊ TRƯỜNG]]*Stock[[#This Row],[SỐ LƯỢNG CÒN LẠI
(auto-fill)]],"")</f>
        <v/>
      </c>
    </row>
    <row r="679" spans="2:33">
      <c r="B679" s="111" t="str">
        <f>IF(AND(Stock[[#This Row],[SỐ LƯỢNG MUA]]&gt;0,Stock[[#This Row],[SỐ LƯỢNG CÒN LẠI
(auto-fill)]]=0),"BÁN",
IF(AND(Stock[[#This Row],[SỐ LƯỢNG MUA]]&gt;0,Stock[[#This Row],[SỐ LƯỢNG CÒN LẠI
(auto-fill)]]&gt;0),"NẮM GIỮ",""))</f>
        <v/>
      </c>
      <c r="C679" s="110">
        <f t="shared" si="10"/>
        <v>666</v>
      </c>
      <c r="D679" s="77"/>
      <c r="E679" s="78"/>
      <c r="F679" s="170"/>
      <c r="G679" s="83"/>
      <c r="H679" s="84"/>
      <c r="I679" s="114" t="str">
        <f>IF(Stock[[#This Row],[SỐ LƯỢNG MUA]]&gt;0,Stock[[#This Row],[GIÁ MUA]]*Stock[[#This Row],[SỐ LƯỢNG MUA]]*$D$11,"")</f>
        <v/>
      </c>
      <c r="J679" s="87"/>
      <c r="K679" s="88"/>
      <c r="L679" s="116" t="str">
        <f>IF(Stock[[#This Row],[SỐ LƯỢNG MUA]]&gt;0,Stock[[#This Row],[GIÁ MUA]]*(1+Stock[[#This Row],[% TĂNG KỲ VỌNG_1]]),"")</f>
        <v/>
      </c>
      <c r="M679" s="89"/>
      <c r="N679" s="116" t="str">
        <f>IF(Stock[[#This Row],[SỐ LƯỢNG MUA]]&gt;0,Stock[[#This Row],[GIÁ MUA]]*(1+Stock[[#This Row],[% TĂNG KỲ VỌNG_2]]),"")</f>
        <v/>
      </c>
      <c r="O679" s="89"/>
      <c r="P679" s="116" t="str">
        <f>IF(Stock[[#This Row],[SỐ LƯỢNG MUA]]&gt;0,Stock[[#This Row],[GIÁ MUA]]*(1+Stock[[#This Row],[% GIẢM ĐỂ CẮT LỖ]]),"")</f>
        <v/>
      </c>
      <c r="Q679" s="104"/>
      <c r="R679" s="117" t="str">
        <f>IF(Stock[[#This Row],[CỔ TỨC TIỀN MẶT]]&gt;0,Stock[[#This Row],[CỔ TỨC TIỀN MẶT]]/(Stock[[#This Row],[GIÁ MUA]]*Stock[[#This Row],[SỐ LƯỢNG MUA]]),"")</f>
        <v/>
      </c>
      <c r="S679" s="104"/>
      <c r="T679" s="77"/>
      <c r="U679" s="95"/>
      <c r="V679" s="96"/>
      <c r="W679" s="125" t="str">
        <f>IF(Stock[[#This Row],[SỐ LƯỢNG BÁN]]&gt;0,Stock[[#This Row],[GIÁ BÁN]]*Stock[[#This Row],[SỐ LƯỢNG BÁN]]*$D$11+Stock[[#This Row],[GIÁ BÁN]]*Stock[[#This Row],[SỐ LƯỢNG BÁN]]*$D$12,"")</f>
        <v/>
      </c>
      <c r="X679" s="126">
        <f>Stock[[#This Row],[SỐ LƯỢNG MUA]]+Stock[[#This Row],[CỔ TỨC BẰNG CỔ PHIẾU]]-Stock[[#This Row],[SỐ LƯỢNG BÁN]]</f>
        <v>0</v>
      </c>
      <c r="Y6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9" s="120">
        <f ca="1">IF(Stock[[#This Row],[NGÀY BÁN]]&gt;0,Stock[[#This Row],[NGÀY BÁN]]-Stock[[#This Row],[NGÀY MUA]]+1,IF(Stock[[#This Row],[NGÀY MUA]]=0,0,TODAY()-Stock[[#This Row],[NGÀY MUA]]+1))</f>
        <v>0</v>
      </c>
      <c r="AA679" s="121" t="str">
        <f>IFERROR(Stock[[#This Row],[CỔ TỨC TIỀN MẶT]]+Stock[[#This Row],[LÃI/(LỖ) TỪ BÁN CK
(auto-fill)]],"")</f>
        <v/>
      </c>
      <c r="AB6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9" s="90"/>
      <c r="AE679" s="146" t="str">
        <f>IF(Stock[[#This Row],[TRẠNG THÁI
(auto-fill)]]="NẮM GIỮ",Stock[[#This Row],[GIÁ THỊ TRƯỜNG]]-Stock[[#This Row],[GIÁ MUA]],"")</f>
        <v/>
      </c>
      <c r="AF679" s="151" t="str">
        <f>IFERROR(Stock[[#This Row],[TĂNG/
(GIẢM )]]/Stock[[#This Row],[GIÁ MUA]],"")</f>
        <v/>
      </c>
      <c r="AG679" s="128" t="str">
        <f>IF(Stock[[#This Row],[GIÁ THỊ TRƯỜNG]]&gt;0,Stock[[#This Row],[GIÁ THỊ TRƯỜNG]]*Stock[[#This Row],[SỐ LƯỢNG CÒN LẠI
(auto-fill)]],"")</f>
        <v/>
      </c>
    </row>
    <row r="680" spans="2:33">
      <c r="B680" s="111" t="str">
        <f>IF(AND(Stock[[#This Row],[SỐ LƯỢNG MUA]]&gt;0,Stock[[#This Row],[SỐ LƯỢNG CÒN LẠI
(auto-fill)]]=0),"BÁN",
IF(AND(Stock[[#This Row],[SỐ LƯỢNG MUA]]&gt;0,Stock[[#This Row],[SỐ LƯỢNG CÒN LẠI
(auto-fill)]]&gt;0),"NẮM GIỮ",""))</f>
        <v/>
      </c>
      <c r="C680" s="110">
        <f t="shared" si="10"/>
        <v>667</v>
      </c>
      <c r="D680" s="77"/>
      <c r="E680" s="78"/>
      <c r="F680" s="170"/>
      <c r="G680" s="83"/>
      <c r="H680" s="84"/>
      <c r="I680" s="114" t="str">
        <f>IF(Stock[[#This Row],[SỐ LƯỢNG MUA]]&gt;0,Stock[[#This Row],[GIÁ MUA]]*Stock[[#This Row],[SỐ LƯỢNG MUA]]*$D$11,"")</f>
        <v/>
      </c>
      <c r="J680" s="87"/>
      <c r="K680" s="88"/>
      <c r="L680" s="116" t="str">
        <f>IF(Stock[[#This Row],[SỐ LƯỢNG MUA]]&gt;0,Stock[[#This Row],[GIÁ MUA]]*(1+Stock[[#This Row],[% TĂNG KỲ VỌNG_1]]),"")</f>
        <v/>
      </c>
      <c r="M680" s="89"/>
      <c r="N680" s="116" t="str">
        <f>IF(Stock[[#This Row],[SỐ LƯỢNG MUA]]&gt;0,Stock[[#This Row],[GIÁ MUA]]*(1+Stock[[#This Row],[% TĂNG KỲ VỌNG_2]]),"")</f>
        <v/>
      </c>
      <c r="O680" s="89"/>
      <c r="P680" s="116" t="str">
        <f>IF(Stock[[#This Row],[SỐ LƯỢNG MUA]]&gt;0,Stock[[#This Row],[GIÁ MUA]]*(1+Stock[[#This Row],[% GIẢM ĐỂ CẮT LỖ]]),"")</f>
        <v/>
      </c>
      <c r="Q680" s="104"/>
      <c r="R680" s="117" t="str">
        <f>IF(Stock[[#This Row],[CỔ TỨC TIỀN MẶT]]&gt;0,Stock[[#This Row],[CỔ TỨC TIỀN MẶT]]/(Stock[[#This Row],[GIÁ MUA]]*Stock[[#This Row],[SỐ LƯỢNG MUA]]),"")</f>
        <v/>
      </c>
      <c r="S680" s="104"/>
      <c r="T680" s="77"/>
      <c r="U680" s="95"/>
      <c r="V680" s="96"/>
      <c r="W680" s="125" t="str">
        <f>IF(Stock[[#This Row],[SỐ LƯỢNG BÁN]]&gt;0,Stock[[#This Row],[GIÁ BÁN]]*Stock[[#This Row],[SỐ LƯỢNG BÁN]]*$D$11+Stock[[#This Row],[GIÁ BÁN]]*Stock[[#This Row],[SỐ LƯỢNG BÁN]]*$D$12,"")</f>
        <v/>
      </c>
      <c r="X680" s="126">
        <f>Stock[[#This Row],[SỐ LƯỢNG MUA]]+Stock[[#This Row],[CỔ TỨC BẰNG CỔ PHIẾU]]-Stock[[#This Row],[SỐ LƯỢNG BÁN]]</f>
        <v>0</v>
      </c>
      <c r="Y6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0" s="120">
        <f ca="1">IF(Stock[[#This Row],[NGÀY BÁN]]&gt;0,Stock[[#This Row],[NGÀY BÁN]]-Stock[[#This Row],[NGÀY MUA]]+1,IF(Stock[[#This Row],[NGÀY MUA]]=0,0,TODAY()-Stock[[#This Row],[NGÀY MUA]]+1))</f>
        <v>0</v>
      </c>
      <c r="AA680" s="121" t="str">
        <f>IFERROR(Stock[[#This Row],[CỔ TỨC TIỀN MẶT]]+Stock[[#This Row],[LÃI/(LỖ) TỪ BÁN CK
(auto-fill)]],"")</f>
        <v/>
      </c>
      <c r="AB6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0" s="90"/>
      <c r="AE680" s="146" t="str">
        <f>IF(Stock[[#This Row],[TRẠNG THÁI
(auto-fill)]]="NẮM GIỮ",Stock[[#This Row],[GIÁ THỊ TRƯỜNG]]-Stock[[#This Row],[GIÁ MUA]],"")</f>
        <v/>
      </c>
      <c r="AF680" s="151" t="str">
        <f>IFERROR(Stock[[#This Row],[TĂNG/
(GIẢM )]]/Stock[[#This Row],[GIÁ MUA]],"")</f>
        <v/>
      </c>
      <c r="AG680" s="128" t="str">
        <f>IF(Stock[[#This Row],[GIÁ THỊ TRƯỜNG]]&gt;0,Stock[[#This Row],[GIÁ THỊ TRƯỜNG]]*Stock[[#This Row],[SỐ LƯỢNG CÒN LẠI
(auto-fill)]],"")</f>
        <v/>
      </c>
    </row>
    <row r="681" spans="2:33">
      <c r="B681" s="111" t="str">
        <f>IF(AND(Stock[[#This Row],[SỐ LƯỢNG MUA]]&gt;0,Stock[[#This Row],[SỐ LƯỢNG CÒN LẠI
(auto-fill)]]=0),"BÁN",
IF(AND(Stock[[#This Row],[SỐ LƯỢNG MUA]]&gt;0,Stock[[#This Row],[SỐ LƯỢNG CÒN LẠI
(auto-fill)]]&gt;0),"NẮM GIỮ",""))</f>
        <v/>
      </c>
      <c r="C681" s="110">
        <f t="shared" si="10"/>
        <v>668</v>
      </c>
      <c r="D681" s="77"/>
      <c r="E681" s="78"/>
      <c r="F681" s="170"/>
      <c r="G681" s="83"/>
      <c r="H681" s="84"/>
      <c r="I681" s="114" t="str">
        <f>IF(Stock[[#This Row],[SỐ LƯỢNG MUA]]&gt;0,Stock[[#This Row],[GIÁ MUA]]*Stock[[#This Row],[SỐ LƯỢNG MUA]]*$D$11,"")</f>
        <v/>
      </c>
      <c r="J681" s="87"/>
      <c r="K681" s="88"/>
      <c r="L681" s="116" t="str">
        <f>IF(Stock[[#This Row],[SỐ LƯỢNG MUA]]&gt;0,Stock[[#This Row],[GIÁ MUA]]*(1+Stock[[#This Row],[% TĂNG KỲ VỌNG_1]]),"")</f>
        <v/>
      </c>
      <c r="M681" s="89"/>
      <c r="N681" s="116" t="str">
        <f>IF(Stock[[#This Row],[SỐ LƯỢNG MUA]]&gt;0,Stock[[#This Row],[GIÁ MUA]]*(1+Stock[[#This Row],[% TĂNG KỲ VỌNG_2]]),"")</f>
        <v/>
      </c>
      <c r="O681" s="89"/>
      <c r="P681" s="116" t="str">
        <f>IF(Stock[[#This Row],[SỐ LƯỢNG MUA]]&gt;0,Stock[[#This Row],[GIÁ MUA]]*(1+Stock[[#This Row],[% GIẢM ĐỂ CẮT LỖ]]),"")</f>
        <v/>
      </c>
      <c r="Q681" s="104"/>
      <c r="R681" s="117" t="str">
        <f>IF(Stock[[#This Row],[CỔ TỨC TIỀN MẶT]]&gt;0,Stock[[#This Row],[CỔ TỨC TIỀN MẶT]]/(Stock[[#This Row],[GIÁ MUA]]*Stock[[#This Row],[SỐ LƯỢNG MUA]]),"")</f>
        <v/>
      </c>
      <c r="S681" s="104"/>
      <c r="T681" s="77"/>
      <c r="U681" s="95"/>
      <c r="V681" s="96"/>
      <c r="W681" s="125" t="str">
        <f>IF(Stock[[#This Row],[SỐ LƯỢNG BÁN]]&gt;0,Stock[[#This Row],[GIÁ BÁN]]*Stock[[#This Row],[SỐ LƯỢNG BÁN]]*$D$11+Stock[[#This Row],[GIÁ BÁN]]*Stock[[#This Row],[SỐ LƯỢNG BÁN]]*$D$12,"")</f>
        <v/>
      </c>
      <c r="X681" s="126">
        <f>Stock[[#This Row],[SỐ LƯỢNG MUA]]+Stock[[#This Row],[CỔ TỨC BẰNG CỔ PHIẾU]]-Stock[[#This Row],[SỐ LƯỢNG BÁN]]</f>
        <v>0</v>
      </c>
      <c r="Y6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1" s="120">
        <f ca="1">IF(Stock[[#This Row],[NGÀY BÁN]]&gt;0,Stock[[#This Row],[NGÀY BÁN]]-Stock[[#This Row],[NGÀY MUA]]+1,IF(Stock[[#This Row],[NGÀY MUA]]=0,0,TODAY()-Stock[[#This Row],[NGÀY MUA]]+1))</f>
        <v>0</v>
      </c>
      <c r="AA681" s="121" t="str">
        <f>IFERROR(Stock[[#This Row],[CỔ TỨC TIỀN MẶT]]+Stock[[#This Row],[LÃI/(LỖ) TỪ BÁN CK
(auto-fill)]],"")</f>
        <v/>
      </c>
      <c r="AB6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1" s="90"/>
      <c r="AE681" s="146" t="str">
        <f>IF(Stock[[#This Row],[TRẠNG THÁI
(auto-fill)]]="NẮM GIỮ",Stock[[#This Row],[GIÁ THỊ TRƯỜNG]]-Stock[[#This Row],[GIÁ MUA]],"")</f>
        <v/>
      </c>
      <c r="AF681" s="151" t="str">
        <f>IFERROR(Stock[[#This Row],[TĂNG/
(GIẢM )]]/Stock[[#This Row],[GIÁ MUA]],"")</f>
        <v/>
      </c>
      <c r="AG681" s="128" t="str">
        <f>IF(Stock[[#This Row],[GIÁ THỊ TRƯỜNG]]&gt;0,Stock[[#This Row],[GIÁ THỊ TRƯỜNG]]*Stock[[#This Row],[SỐ LƯỢNG CÒN LẠI
(auto-fill)]],"")</f>
        <v/>
      </c>
    </row>
    <row r="682" spans="2:33">
      <c r="B682" s="111" t="str">
        <f>IF(AND(Stock[[#This Row],[SỐ LƯỢNG MUA]]&gt;0,Stock[[#This Row],[SỐ LƯỢNG CÒN LẠI
(auto-fill)]]=0),"BÁN",
IF(AND(Stock[[#This Row],[SỐ LƯỢNG MUA]]&gt;0,Stock[[#This Row],[SỐ LƯỢNG CÒN LẠI
(auto-fill)]]&gt;0),"NẮM GIỮ",""))</f>
        <v/>
      </c>
      <c r="C682" s="110">
        <f t="shared" si="10"/>
        <v>669</v>
      </c>
      <c r="D682" s="77"/>
      <c r="E682" s="78"/>
      <c r="F682" s="170"/>
      <c r="G682" s="83"/>
      <c r="H682" s="84"/>
      <c r="I682" s="114" t="str">
        <f>IF(Stock[[#This Row],[SỐ LƯỢNG MUA]]&gt;0,Stock[[#This Row],[GIÁ MUA]]*Stock[[#This Row],[SỐ LƯỢNG MUA]]*$D$11,"")</f>
        <v/>
      </c>
      <c r="J682" s="87"/>
      <c r="K682" s="88"/>
      <c r="L682" s="116" t="str">
        <f>IF(Stock[[#This Row],[SỐ LƯỢNG MUA]]&gt;0,Stock[[#This Row],[GIÁ MUA]]*(1+Stock[[#This Row],[% TĂNG KỲ VỌNG_1]]),"")</f>
        <v/>
      </c>
      <c r="M682" s="89"/>
      <c r="N682" s="116" t="str">
        <f>IF(Stock[[#This Row],[SỐ LƯỢNG MUA]]&gt;0,Stock[[#This Row],[GIÁ MUA]]*(1+Stock[[#This Row],[% TĂNG KỲ VỌNG_2]]),"")</f>
        <v/>
      </c>
      <c r="O682" s="89"/>
      <c r="P682" s="116" t="str">
        <f>IF(Stock[[#This Row],[SỐ LƯỢNG MUA]]&gt;0,Stock[[#This Row],[GIÁ MUA]]*(1+Stock[[#This Row],[% GIẢM ĐỂ CẮT LỖ]]),"")</f>
        <v/>
      </c>
      <c r="Q682" s="104"/>
      <c r="R682" s="117" t="str">
        <f>IF(Stock[[#This Row],[CỔ TỨC TIỀN MẶT]]&gt;0,Stock[[#This Row],[CỔ TỨC TIỀN MẶT]]/(Stock[[#This Row],[GIÁ MUA]]*Stock[[#This Row],[SỐ LƯỢNG MUA]]),"")</f>
        <v/>
      </c>
      <c r="S682" s="104"/>
      <c r="T682" s="77"/>
      <c r="U682" s="95"/>
      <c r="V682" s="96"/>
      <c r="W682" s="125" t="str">
        <f>IF(Stock[[#This Row],[SỐ LƯỢNG BÁN]]&gt;0,Stock[[#This Row],[GIÁ BÁN]]*Stock[[#This Row],[SỐ LƯỢNG BÁN]]*$D$11+Stock[[#This Row],[GIÁ BÁN]]*Stock[[#This Row],[SỐ LƯỢNG BÁN]]*$D$12,"")</f>
        <v/>
      </c>
      <c r="X682" s="126">
        <f>Stock[[#This Row],[SỐ LƯỢNG MUA]]+Stock[[#This Row],[CỔ TỨC BẰNG CỔ PHIẾU]]-Stock[[#This Row],[SỐ LƯỢNG BÁN]]</f>
        <v>0</v>
      </c>
      <c r="Y6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2" s="120">
        <f ca="1">IF(Stock[[#This Row],[NGÀY BÁN]]&gt;0,Stock[[#This Row],[NGÀY BÁN]]-Stock[[#This Row],[NGÀY MUA]]+1,IF(Stock[[#This Row],[NGÀY MUA]]=0,0,TODAY()-Stock[[#This Row],[NGÀY MUA]]+1))</f>
        <v>0</v>
      </c>
      <c r="AA682" s="121" t="str">
        <f>IFERROR(Stock[[#This Row],[CỔ TỨC TIỀN MẶT]]+Stock[[#This Row],[LÃI/(LỖ) TỪ BÁN CK
(auto-fill)]],"")</f>
        <v/>
      </c>
      <c r="AB6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2" s="90"/>
      <c r="AE682" s="146" t="str">
        <f>IF(Stock[[#This Row],[TRẠNG THÁI
(auto-fill)]]="NẮM GIỮ",Stock[[#This Row],[GIÁ THỊ TRƯỜNG]]-Stock[[#This Row],[GIÁ MUA]],"")</f>
        <v/>
      </c>
      <c r="AF682" s="151" t="str">
        <f>IFERROR(Stock[[#This Row],[TĂNG/
(GIẢM )]]/Stock[[#This Row],[GIÁ MUA]],"")</f>
        <v/>
      </c>
      <c r="AG682" s="128" t="str">
        <f>IF(Stock[[#This Row],[GIÁ THỊ TRƯỜNG]]&gt;0,Stock[[#This Row],[GIÁ THỊ TRƯỜNG]]*Stock[[#This Row],[SỐ LƯỢNG CÒN LẠI
(auto-fill)]],"")</f>
        <v/>
      </c>
    </row>
    <row r="683" spans="2:33">
      <c r="B683" s="111" t="str">
        <f>IF(AND(Stock[[#This Row],[SỐ LƯỢNG MUA]]&gt;0,Stock[[#This Row],[SỐ LƯỢNG CÒN LẠI
(auto-fill)]]=0),"BÁN",
IF(AND(Stock[[#This Row],[SỐ LƯỢNG MUA]]&gt;0,Stock[[#This Row],[SỐ LƯỢNG CÒN LẠI
(auto-fill)]]&gt;0),"NẮM GIỮ",""))</f>
        <v/>
      </c>
      <c r="C683" s="110">
        <f t="shared" si="10"/>
        <v>670</v>
      </c>
      <c r="D683" s="77"/>
      <c r="E683" s="78"/>
      <c r="F683" s="170"/>
      <c r="G683" s="83"/>
      <c r="H683" s="84"/>
      <c r="I683" s="114" t="str">
        <f>IF(Stock[[#This Row],[SỐ LƯỢNG MUA]]&gt;0,Stock[[#This Row],[GIÁ MUA]]*Stock[[#This Row],[SỐ LƯỢNG MUA]]*$D$11,"")</f>
        <v/>
      </c>
      <c r="J683" s="87"/>
      <c r="K683" s="88"/>
      <c r="L683" s="116" t="str">
        <f>IF(Stock[[#This Row],[SỐ LƯỢNG MUA]]&gt;0,Stock[[#This Row],[GIÁ MUA]]*(1+Stock[[#This Row],[% TĂNG KỲ VỌNG_1]]),"")</f>
        <v/>
      </c>
      <c r="M683" s="89"/>
      <c r="N683" s="116" t="str">
        <f>IF(Stock[[#This Row],[SỐ LƯỢNG MUA]]&gt;0,Stock[[#This Row],[GIÁ MUA]]*(1+Stock[[#This Row],[% TĂNG KỲ VỌNG_2]]),"")</f>
        <v/>
      </c>
      <c r="O683" s="89"/>
      <c r="P683" s="116" t="str">
        <f>IF(Stock[[#This Row],[SỐ LƯỢNG MUA]]&gt;0,Stock[[#This Row],[GIÁ MUA]]*(1+Stock[[#This Row],[% GIẢM ĐỂ CẮT LỖ]]),"")</f>
        <v/>
      </c>
      <c r="Q683" s="104"/>
      <c r="R683" s="117" t="str">
        <f>IF(Stock[[#This Row],[CỔ TỨC TIỀN MẶT]]&gt;0,Stock[[#This Row],[CỔ TỨC TIỀN MẶT]]/(Stock[[#This Row],[GIÁ MUA]]*Stock[[#This Row],[SỐ LƯỢNG MUA]]),"")</f>
        <v/>
      </c>
      <c r="S683" s="104"/>
      <c r="T683" s="77"/>
      <c r="U683" s="95"/>
      <c r="V683" s="96"/>
      <c r="W683" s="125" t="str">
        <f>IF(Stock[[#This Row],[SỐ LƯỢNG BÁN]]&gt;0,Stock[[#This Row],[GIÁ BÁN]]*Stock[[#This Row],[SỐ LƯỢNG BÁN]]*$D$11+Stock[[#This Row],[GIÁ BÁN]]*Stock[[#This Row],[SỐ LƯỢNG BÁN]]*$D$12,"")</f>
        <v/>
      </c>
      <c r="X683" s="126">
        <f>Stock[[#This Row],[SỐ LƯỢNG MUA]]+Stock[[#This Row],[CỔ TỨC BẰNG CỔ PHIẾU]]-Stock[[#This Row],[SỐ LƯỢNG BÁN]]</f>
        <v>0</v>
      </c>
      <c r="Y6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3" s="120">
        <f ca="1">IF(Stock[[#This Row],[NGÀY BÁN]]&gt;0,Stock[[#This Row],[NGÀY BÁN]]-Stock[[#This Row],[NGÀY MUA]]+1,IF(Stock[[#This Row],[NGÀY MUA]]=0,0,TODAY()-Stock[[#This Row],[NGÀY MUA]]+1))</f>
        <v>0</v>
      </c>
      <c r="AA683" s="121" t="str">
        <f>IFERROR(Stock[[#This Row],[CỔ TỨC TIỀN MẶT]]+Stock[[#This Row],[LÃI/(LỖ) TỪ BÁN CK
(auto-fill)]],"")</f>
        <v/>
      </c>
      <c r="AB6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3" s="90"/>
      <c r="AE683" s="146" t="str">
        <f>IF(Stock[[#This Row],[TRẠNG THÁI
(auto-fill)]]="NẮM GIỮ",Stock[[#This Row],[GIÁ THỊ TRƯỜNG]]-Stock[[#This Row],[GIÁ MUA]],"")</f>
        <v/>
      </c>
      <c r="AF683" s="151" t="str">
        <f>IFERROR(Stock[[#This Row],[TĂNG/
(GIẢM )]]/Stock[[#This Row],[GIÁ MUA]],"")</f>
        <v/>
      </c>
      <c r="AG683" s="128" t="str">
        <f>IF(Stock[[#This Row],[GIÁ THỊ TRƯỜNG]]&gt;0,Stock[[#This Row],[GIÁ THỊ TRƯỜNG]]*Stock[[#This Row],[SỐ LƯỢNG CÒN LẠI
(auto-fill)]],"")</f>
        <v/>
      </c>
    </row>
    <row r="684" spans="2:33">
      <c r="B684" s="111" t="str">
        <f>IF(AND(Stock[[#This Row],[SỐ LƯỢNG MUA]]&gt;0,Stock[[#This Row],[SỐ LƯỢNG CÒN LẠI
(auto-fill)]]=0),"BÁN",
IF(AND(Stock[[#This Row],[SỐ LƯỢNG MUA]]&gt;0,Stock[[#This Row],[SỐ LƯỢNG CÒN LẠI
(auto-fill)]]&gt;0),"NẮM GIỮ",""))</f>
        <v/>
      </c>
      <c r="C684" s="110">
        <f t="shared" si="10"/>
        <v>671</v>
      </c>
      <c r="D684" s="77"/>
      <c r="E684" s="78"/>
      <c r="F684" s="170"/>
      <c r="G684" s="83"/>
      <c r="H684" s="84"/>
      <c r="I684" s="114" t="str">
        <f>IF(Stock[[#This Row],[SỐ LƯỢNG MUA]]&gt;0,Stock[[#This Row],[GIÁ MUA]]*Stock[[#This Row],[SỐ LƯỢNG MUA]]*$D$11,"")</f>
        <v/>
      </c>
      <c r="J684" s="87"/>
      <c r="K684" s="88"/>
      <c r="L684" s="116" t="str">
        <f>IF(Stock[[#This Row],[SỐ LƯỢNG MUA]]&gt;0,Stock[[#This Row],[GIÁ MUA]]*(1+Stock[[#This Row],[% TĂNG KỲ VỌNG_1]]),"")</f>
        <v/>
      </c>
      <c r="M684" s="89"/>
      <c r="N684" s="116" t="str">
        <f>IF(Stock[[#This Row],[SỐ LƯỢNG MUA]]&gt;0,Stock[[#This Row],[GIÁ MUA]]*(1+Stock[[#This Row],[% TĂNG KỲ VỌNG_2]]),"")</f>
        <v/>
      </c>
      <c r="O684" s="89"/>
      <c r="P684" s="116" t="str">
        <f>IF(Stock[[#This Row],[SỐ LƯỢNG MUA]]&gt;0,Stock[[#This Row],[GIÁ MUA]]*(1+Stock[[#This Row],[% GIẢM ĐỂ CẮT LỖ]]),"")</f>
        <v/>
      </c>
      <c r="Q684" s="104"/>
      <c r="R684" s="117" t="str">
        <f>IF(Stock[[#This Row],[CỔ TỨC TIỀN MẶT]]&gt;0,Stock[[#This Row],[CỔ TỨC TIỀN MẶT]]/(Stock[[#This Row],[GIÁ MUA]]*Stock[[#This Row],[SỐ LƯỢNG MUA]]),"")</f>
        <v/>
      </c>
      <c r="S684" s="104"/>
      <c r="T684" s="77"/>
      <c r="U684" s="95"/>
      <c r="V684" s="96"/>
      <c r="W684" s="125" t="str">
        <f>IF(Stock[[#This Row],[SỐ LƯỢNG BÁN]]&gt;0,Stock[[#This Row],[GIÁ BÁN]]*Stock[[#This Row],[SỐ LƯỢNG BÁN]]*$D$11+Stock[[#This Row],[GIÁ BÁN]]*Stock[[#This Row],[SỐ LƯỢNG BÁN]]*$D$12,"")</f>
        <v/>
      </c>
      <c r="X684" s="126">
        <f>Stock[[#This Row],[SỐ LƯỢNG MUA]]+Stock[[#This Row],[CỔ TỨC BẰNG CỔ PHIẾU]]-Stock[[#This Row],[SỐ LƯỢNG BÁN]]</f>
        <v>0</v>
      </c>
      <c r="Y6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4" s="120">
        <f ca="1">IF(Stock[[#This Row],[NGÀY BÁN]]&gt;0,Stock[[#This Row],[NGÀY BÁN]]-Stock[[#This Row],[NGÀY MUA]]+1,IF(Stock[[#This Row],[NGÀY MUA]]=0,0,TODAY()-Stock[[#This Row],[NGÀY MUA]]+1))</f>
        <v>0</v>
      </c>
      <c r="AA684" s="121" t="str">
        <f>IFERROR(Stock[[#This Row],[CỔ TỨC TIỀN MẶT]]+Stock[[#This Row],[LÃI/(LỖ) TỪ BÁN CK
(auto-fill)]],"")</f>
        <v/>
      </c>
      <c r="AB6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4" s="90"/>
      <c r="AE684" s="146" t="str">
        <f>IF(Stock[[#This Row],[TRẠNG THÁI
(auto-fill)]]="NẮM GIỮ",Stock[[#This Row],[GIÁ THỊ TRƯỜNG]]-Stock[[#This Row],[GIÁ MUA]],"")</f>
        <v/>
      </c>
      <c r="AF684" s="151" t="str">
        <f>IFERROR(Stock[[#This Row],[TĂNG/
(GIẢM )]]/Stock[[#This Row],[GIÁ MUA]],"")</f>
        <v/>
      </c>
      <c r="AG684" s="128" t="str">
        <f>IF(Stock[[#This Row],[GIÁ THỊ TRƯỜNG]]&gt;0,Stock[[#This Row],[GIÁ THỊ TRƯỜNG]]*Stock[[#This Row],[SỐ LƯỢNG CÒN LẠI
(auto-fill)]],"")</f>
        <v/>
      </c>
    </row>
    <row r="685" spans="2:33">
      <c r="B685" s="111" t="str">
        <f>IF(AND(Stock[[#This Row],[SỐ LƯỢNG MUA]]&gt;0,Stock[[#This Row],[SỐ LƯỢNG CÒN LẠI
(auto-fill)]]=0),"BÁN",
IF(AND(Stock[[#This Row],[SỐ LƯỢNG MUA]]&gt;0,Stock[[#This Row],[SỐ LƯỢNG CÒN LẠI
(auto-fill)]]&gt;0),"NẮM GIỮ",""))</f>
        <v/>
      </c>
      <c r="C685" s="110">
        <f t="shared" si="10"/>
        <v>672</v>
      </c>
      <c r="D685" s="77"/>
      <c r="E685" s="78"/>
      <c r="F685" s="170"/>
      <c r="G685" s="83"/>
      <c r="H685" s="84"/>
      <c r="I685" s="114" t="str">
        <f>IF(Stock[[#This Row],[SỐ LƯỢNG MUA]]&gt;0,Stock[[#This Row],[GIÁ MUA]]*Stock[[#This Row],[SỐ LƯỢNG MUA]]*$D$11,"")</f>
        <v/>
      </c>
      <c r="J685" s="87"/>
      <c r="K685" s="88"/>
      <c r="L685" s="116" t="str">
        <f>IF(Stock[[#This Row],[SỐ LƯỢNG MUA]]&gt;0,Stock[[#This Row],[GIÁ MUA]]*(1+Stock[[#This Row],[% TĂNG KỲ VỌNG_1]]),"")</f>
        <v/>
      </c>
      <c r="M685" s="89"/>
      <c r="N685" s="116" t="str">
        <f>IF(Stock[[#This Row],[SỐ LƯỢNG MUA]]&gt;0,Stock[[#This Row],[GIÁ MUA]]*(1+Stock[[#This Row],[% TĂNG KỲ VỌNG_2]]),"")</f>
        <v/>
      </c>
      <c r="O685" s="89"/>
      <c r="P685" s="116" t="str">
        <f>IF(Stock[[#This Row],[SỐ LƯỢNG MUA]]&gt;0,Stock[[#This Row],[GIÁ MUA]]*(1+Stock[[#This Row],[% GIẢM ĐỂ CẮT LỖ]]),"")</f>
        <v/>
      </c>
      <c r="Q685" s="104"/>
      <c r="R685" s="117" t="str">
        <f>IF(Stock[[#This Row],[CỔ TỨC TIỀN MẶT]]&gt;0,Stock[[#This Row],[CỔ TỨC TIỀN MẶT]]/(Stock[[#This Row],[GIÁ MUA]]*Stock[[#This Row],[SỐ LƯỢNG MUA]]),"")</f>
        <v/>
      </c>
      <c r="S685" s="104"/>
      <c r="T685" s="77"/>
      <c r="U685" s="95"/>
      <c r="V685" s="96"/>
      <c r="W685" s="125" t="str">
        <f>IF(Stock[[#This Row],[SỐ LƯỢNG BÁN]]&gt;0,Stock[[#This Row],[GIÁ BÁN]]*Stock[[#This Row],[SỐ LƯỢNG BÁN]]*$D$11+Stock[[#This Row],[GIÁ BÁN]]*Stock[[#This Row],[SỐ LƯỢNG BÁN]]*$D$12,"")</f>
        <v/>
      </c>
      <c r="X685" s="126">
        <f>Stock[[#This Row],[SỐ LƯỢNG MUA]]+Stock[[#This Row],[CỔ TỨC BẰNG CỔ PHIẾU]]-Stock[[#This Row],[SỐ LƯỢNG BÁN]]</f>
        <v>0</v>
      </c>
      <c r="Y6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5" s="120">
        <f ca="1">IF(Stock[[#This Row],[NGÀY BÁN]]&gt;0,Stock[[#This Row],[NGÀY BÁN]]-Stock[[#This Row],[NGÀY MUA]]+1,IF(Stock[[#This Row],[NGÀY MUA]]=0,0,TODAY()-Stock[[#This Row],[NGÀY MUA]]+1))</f>
        <v>0</v>
      </c>
      <c r="AA685" s="121" t="str">
        <f>IFERROR(Stock[[#This Row],[CỔ TỨC TIỀN MẶT]]+Stock[[#This Row],[LÃI/(LỖ) TỪ BÁN CK
(auto-fill)]],"")</f>
        <v/>
      </c>
      <c r="AB6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5" s="90"/>
      <c r="AE685" s="146" t="str">
        <f>IF(Stock[[#This Row],[TRẠNG THÁI
(auto-fill)]]="NẮM GIỮ",Stock[[#This Row],[GIÁ THỊ TRƯỜNG]]-Stock[[#This Row],[GIÁ MUA]],"")</f>
        <v/>
      </c>
      <c r="AF685" s="151" t="str">
        <f>IFERROR(Stock[[#This Row],[TĂNG/
(GIẢM )]]/Stock[[#This Row],[GIÁ MUA]],"")</f>
        <v/>
      </c>
      <c r="AG685" s="128" t="str">
        <f>IF(Stock[[#This Row],[GIÁ THỊ TRƯỜNG]]&gt;0,Stock[[#This Row],[GIÁ THỊ TRƯỜNG]]*Stock[[#This Row],[SỐ LƯỢNG CÒN LẠI
(auto-fill)]],"")</f>
        <v/>
      </c>
    </row>
    <row r="686" spans="2:33">
      <c r="B686" s="111" t="str">
        <f>IF(AND(Stock[[#This Row],[SỐ LƯỢNG MUA]]&gt;0,Stock[[#This Row],[SỐ LƯỢNG CÒN LẠI
(auto-fill)]]=0),"BÁN",
IF(AND(Stock[[#This Row],[SỐ LƯỢNG MUA]]&gt;0,Stock[[#This Row],[SỐ LƯỢNG CÒN LẠI
(auto-fill)]]&gt;0),"NẮM GIỮ",""))</f>
        <v/>
      </c>
      <c r="C686" s="110">
        <f t="shared" si="10"/>
        <v>673</v>
      </c>
      <c r="D686" s="77"/>
      <c r="E686" s="78"/>
      <c r="F686" s="170"/>
      <c r="G686" s="83"/>
      <c r="H686" s="84"/>
      <c r="I686" s="114" t="str">
        <f>IF(Stock[[#This Row],[SỐ LƯỢNG MUA]]&gt;0,Stock[[#This Row],[GIÁ MUA]]*Stock[[#This Row],[SỐ LƯỢNG MUA]]*$D$11,"")</f>
        <v/>
      </c>
      <c r="J686" s="87"/>
      <c r="K686" s="88"/>
      <c r="L686" s="116" t="str">
        <f>IF(Stock[[#This Row],[SỐ LƯỢNG MUA]]&gt;0,Stock[[#This Row],[GIÁ MUA]]*(1+Stock[[#This Row],[% TĂNG KỲ VỌNG_1]]),"")</f>
        <v/>
      </c>
      <c r="M686" s="89"/>
      <c r="N686" s="116" t="str">
        <f>IF(Stock[[#This Row],[SỐ LƯỢNG MUA]]&gt;0,Stock[[#This Row],[GIÁ MUA]]*(1+Stock[[#This Row],[% TĂNG KỲ VỌNG_2]]),"")</f>
        <v/>
      </c>
      <c r="O686" s="89"/>
      <c r="P686" s="116" t="str">
        <f>IF(Stock[[#This Row],[SỐ LƯỢNG MUA]]&gt;0,Stock[[#This Row],[GIÁ MUA]]*(1+Stock[[#This Row],[% GIẢM ĐỂ CẮT LỖ]]),"")</f>
        <v/>
      </c>
      <c r="Q686" s="104"/>
      <c r="R686" s="117" t="str">
        <f>IF(Stock[[#This Row],[CỔ TỨC TIỀN MẶT]]&gt;0,Stock[[#This Row],[CỔ TỨC TIỀN MẶT]]/(Stock[[#This Row],[GIÁ MUA]]*Stock[[#This Row],[SỐ LƯỢNG MUA]]),"")</f>
        <v/>
      </c>
      <c r="S686" s="104"/>
      <c r="T686" s="77"/>
      <c r="U686" s="95"/>
      <c r="V686" s="96"/>
      <c r="W686" s="125" t="str">
        <f>IF(Stock[[#This Row],[SỐ LƯỢNG BÁN]]&gt;0,Stock[[#This Row],[GIÁ BÁN]]*Stock[[#This Row],[SỐ LƯỢNG BÁN]]*$D$11+Stock[[#This Row],[GIÁ BÁN]]*Stock[[#This Row],[SỐ LƯỢNG BÁN]]*$D$12,"")</f>
        <v/>
      </c>
      <c r="X686" s="126">
        <f>Stock[[#This Row],[SỐ LƯỢNG MUA]]+Stock[[#This Row],[CỔ TỨC BẰNG CỔ PHIẾU]]-Stock[[#This Row],[SỐ LƯỢNG BÁN]]</f>
        <v>0</v>
      </c>
      <c r="Y6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6" s="120">
        <f ca="1">IF(Stock[[#This Row],[NGÀY BÁN]]&gt;0,Stock[[#This Row],[NGÀY BÁN]]-Stock[[#This Row],[NGÀY MUA]]+1,IF(Stock[[#This Row],[NGÀY MUA]]=0,0,TODAY()-Stock[[#This Row],[NGÀY MUA]]+1))</f>
        <v>0</v>
      </c>
      <c r="AA686" s="121" t="str">
        <f>IFERROR(Stock[[#This Row],[CỔ TỨC TIỀN MẶT]]+Stock[[#This Row],[LÃI/(LỖ) TỪ BÁN CK
(auto-fill)]],"")</f>
        <v/>
      </c>
      <c r="AB6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6" s="90"/>
      <c r="AE686" s="146" t="str">
        <f>IF(Stock[[#This Row],[TRẠNG THÁI
(auto-fill)]]="NẮM GIỮ",Stock[[#This Row],[GIÁ THỊ TRƯỜNG]]-Stock[[#This Row],[GIÁ MUA]],"")</f>
        <v/>
      </c>
      <c r="AF686" s="151" t="str">
        <f>IFERROR(Stock[[#This Row],[TĂNG/
(GIẢM )]]/Stock[[#This Row],[GIÁ MUA]],"")</f>
        <v/>
      </c>
      <c r="AG686" s="128" t="str">
        <f>IF(Stock[[#This Row],[GIÁ THỊ TRƯỜNG]]&gt;0,Stock[[#This Row],[GIÁ THỊ TRƯỜNG]]*Stock[[#This Row],[SỐ LƯỢNG CÒN LẠI
(auto-fill)]],"")</f>
        <v/>
      </c>
    </row>
    <row r="687" spans="2:33">
      <c r="B687" s="111" t="str">
        <f>IF(AND(Stock[[#This Row],[SỐ LƯỢNG MUA]]&gt;0,Stock[[#This Row],[SỐ LƯỢNG CÒN LẠI
(auto-fill)]]=0),"BÁN",
IF(AND(Stock[[#This Row],[SỐ LƯỢNG MUA]]&gt;0,Stock[[#This Row],[SỐ LƯỢNG CÒN LẠI
(auto-fill)]]&gt;0),"NẮM GIỮ",""))</f>
        <v/>
      </c>
      <c r="C687" s="110">
        <f t="shared" si="10"/>
        <v>674</v>
      </c>
      <c r="D687" s="77"/>
      <c r="E687" s="78"/>
      <c r="F687" s="170"/>
      <c r="G687" s="83"/>
      <c r="H687" s="84"/>
      <c r="I687" s="114" t="str">
        <f>IF(Stock[[#This Row],[SỐ LƯỢNG MUA]]&gt;0,Stock[[#This Row],[GIÁ MUA]]*Stock[[#This Row],[SỐ LƯỢNG MUA]]*$D$11,"")</f>
        <v/>
      </c>
      <c r="J687" s="87"/>
      <c r="K687" s="88"/>
      <c r="L687" s="116" t="str">
        <f>IF(Stock[[#This Row],[SỐ LƯỢNG MUA]]&gt;0,Stock[[#This Row],[GIÁ MUA]]*(1+Stock[[#This Row],[% TĂNG KỲ VỌNG_1]]),"")</f>
        <v/>
      </c>
      <c r="M687" s="89"/>
      <c r="N687" s="116" t="str">
        <f>IF(Stock[[#This Row],[SỐ LƯỢNG MUA]]&gt;0,Stock[[#This Row],[GIÁ MUA]]*(1+Stock[[#This Row],[% TĂNG KỲ VỌNG_2]]),"")</f>
        <v/>
      </c>
      <c r="O687" s="89"/>
      <c r="P687" s="116" t="str">
        <f>IF(Stock[[#This Row],[SỐ LƯỢNG MUA]]&gt;0,Stock[[#This Row],[GIÁ MUA]]*(1+Stock[[#This Row],[% GIẢM ĐỂ CẮT LỖ]]),"")</f>
        <v/>
      </c>
      <c r="Q687" s="104"/>
      <c r="R687" s="117" t="str">
        <f>IF(Stock[[#This Row],[CỔ TỨC TIỀN MẶT]]&gt;0,Stock[[#This Row],[CỔ TỨC TIỀN MẶT]]/(Stock[[#This Row],[GIÁ MUA]]*Stock[[#This Row],[SỐ LƯỢNG MUA]]),"")</f>
        <v/>
      </c>
      <c r="S687" s="104"/>
      <c r="T687" s="77"/>
      <c r="U687" s="95"/>
      <c r="V687" s="96"/>
      <c r="W687" s="125" t="str">
        <f>IF(Stock[[#This Row],[SỐ LƯỢNG BÁN]]&gt;0,Stock[[#This Row],[GIÁ BÁN]]*Stock[[#This Row],[SỐ LƯỢNG BÁN]]*$D$11+Stock[[#This Row],[GIÁ BÁN]]*Stock[[#This Row],[SỐ LƯỢNG BÁN]]*$D$12,"")</f>
        <v/>
      </c>
      <c r="X687" s="126">
        <f>Stock[[#This Row],[SỐ LƯỢNG MUA]]+Stock[[#This Row],[CỔ TỨC BẰNG CỔ PHIẾU]]-Stock[[#This Row],[SỐ LƯỢNG BÁN]]</f>
        <v>0</v>
      </c>
      <c r="Y6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7" s="120">
        <f ca="1">IF(Stock[[#This Row],[NGÀY BÁN]]&gt;0,Stock[[#This Row],[NGÀY BÁN]]-Stock[[#This Row],[NGÀY MUA]]+1,IF(Stock[[#This Row],[NGÀY MUA]]=0,0,TODAY()-Stock[[#This Row],[NGÀY MUA]]+1))</f>
        <v>0</v>
      </c>
      <c r="AA687" s="121" t="str">
        <f>IFERROR(Stock[[#This Row],[CỔ TỨC TIỀN MẶT]]+Stock[[#This Row],[LÃI/(LỖ) TỪ BÁN CK
(auto-fill)]],"")</f>
        <v/>
      </c>
      <c r="AB6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7" s="90"/>
      <c r="AE687" s="146" t="str">
        <f>IF(Stock[[#This Row],[TRẠNG THÁI
(auto-fill)]]="NẮM GIỮ",Stock[[#This Row],[GIÁ THỊ TRƯỜNG]]-Stock[[#This Row],[GIÁ MUA]],"")</f>
        <v/>
      </c>
      <c r="AF687" s="151" t="str">
        <f>IFERROR(Stock[[#This Row],[TĂNG/
(GIẢM )]]/Stock[[#This Row],[GIÁ MUA]],"")</f>
        <v/>
      </c>
      <c r="AG687" s="128" t="str">
        <f>IF(Stock[[#This Row],[GIÁ THỊ TRƯỜNG]]&gt;0,Stock[[#This Row],[GIÁ THỊ TRƯỜNG]]*Stock[[#This Row],[SỐ LƯỢNG CÒN LẠI
(auto-fill)]],"")</f>
        <v/>
      </c>
    </row>
    <row r="688" spans="2:33">
      <c r="B688" s="111" t="str">
        <f>IF(AND(Stock[[#This Row],[SỐ LƯỢNG MUA]]&gt;0,Stock[[#This Row],[SỐ LƯỢNG CÒN LẠI
(auto-fill)]]=0),"BÁN",
IF(AND(Stock[[#This Row],[SỐ LƯỢNG MUA]]&gt;0,Stock[[#This Row],[SỐ LƯỢNG CÒN LẠI
(auto-fill)]]&gt;0),"NẮM GIỮ",""))</f>
        <v/>
      </c>
      <c r="C688" s="110">
        <f t="shared" si="10"/>
        <v>675</v>
      </c>
      <c r="D688" s="77"/>
      <c r="E688" s="78"/>
      <c r="F688" s="170"/>
      <c r="G688" s="83"/>
      <c r="H688" s="84"/>
      <c r="I688" s="114" t="str">
        <f>IF(Stock[[#This Row],[SỐ LƯỢNG MUA]]&gt;0,Stock[[#This Row],[GIÁ MUA]]*Stock[[#This Row],[SỐ LƯỢNG MUA]]*$D$11,"")</f>
        <v/>
      </c>
      <c r="J688" s="87"/>
      <c r="K688" s="88"/>
      <c r="L688" s="116" t="str">
        <f>IF(Stock[[#This Row],[SỐ LƯỢNG MUA]]&gt;0,Stock[[#This Row],[GIÁ MUA]]*(1+Stock[[#This Row],[% TĂNG KỲ VỌNG_1]]),"")</f>
        <v/>
      </c>
      <c r="M688" s="89"/>
      <c r="N688" s="116" t="str">
        <f>IF(Stock[[#This Row],[SỐ LƯỢNG MUA]]&gt;0,Stock[[#This Row],[GIÁ MUA]]*(1+Stock[[#This Row],[% TĂNG KỲ VỌNG_2]]),"")</f>
        <v/>
      </c>
      <c r="O688" s="89"/>
      <c r="P688" s="116" t="str">
        <f>IF(Stock[[#This Row],[SỐ LƯỢNG MUA]]&gt;0,Stock[[#This Row],[GIÁ MUA]]*(1+Stock[[#This Row],[% GIẢM ĐỂ CẮT LỖ]]),"")</f>
        <v/>
      </c>
      <c r="Q688" s="104"/>
      <c r="R688" s="117" t="str">
        <f>IF(Stock[[#This Row],[CỔ TỨC TIỀN MẶT]]&gt;0,Stock[[#This Row],[CỔ TỨC TIỀN MẶT]]/(Stock[[#This Row],[GIÁ MUA]]*Stock[[#This Row],[SỐ LƯỢNG MUA]]),"")</f>
        <v/>
      </c>
      <c r="S688" s="104"/>
      <c r="T688" s="77"/>
      <c r="U688" s="95"/>
      <c r="V688" s="96"/>
      <c r="W688" s="125" t="str">
        <f>IF(Stock[[#This Row],[SỐ LƯỢNG BÁN]]&gt;0,Stock[[#This Row],[GIÁ BÁN]]*Stock[[#This Row],[SỐ LƯỢNG BÁN]]*$D$11+Stock[[#This Row],[GIÁ BÁN]]*Stock[[#This Row],[SỐ LƯỢNG BÁN]]*$D$12,"")</f>
        <v/>
      </c>
      <c r="X688" s="126">
        <f>Stock[[#This Row],[SỐ LƯỢNG MUA]]+Stock[[#This Row],[CỔ TỨC BẰNG CỔ PHIẾU]]-Stock[[#This Row],[SỐ LƯỢNG BÁN]]</f>
        <v>0</v>
      </c>
      <c r="Y6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8" s="120">
        <f ca="1">IF(Stock[[#This Row],[NGÀY BÁN]]&gt;0,Stock[[#This Row],[NGÀY BÁN]]-Stock[[#This Row],[NGÀY MUA]]+1,IF(Stock[[#This Row],[NGÀY MUA]]=0,0,TODAY()-Stock[[#This Row],[NGÀY MUA]]+1))</f>
        <v>0</v>
      </c>
      <c r="AA688" s="121" t="str">
        <f>IFERROR(Stock[[#This Row],[CỔ TỨC TIỀN MẶT]]+Stock[[#This Row],[LÃI/(LỖ) TỪ BÁN CK
(auto-fill)]],"")</f>
        <v/>
      </c>
      <c r="AB6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8" s="90"/>
      <c r="AE688" s="146" t="str">
        <f>IF(Stock[[#This Row],[TRẠNG THÁI
(auto-fill)]]="NẮM GIỮ",Stock[[#This Row],[GIÁ THỊ TRƯỜNG]]-Stock[[#This Row],[GIÁ MUA]],"")</f>
        <v/>
      </c>
      <c r="AF688" s="151" t="str">
        <f>IFERROR(Stock[[#This Row],[TĂNG/
(GIẢM )]]/Stock[[#This Row],[GIÁ MUA]],"")</f>
        <v/>
      </c>
      <c r="AG688" s="128" t="str">
        <f>IF(Stock[[#This Row],[GIÁ THỊ TRƯỜNG]]&gt;0,Stock[[#This Row],[GIÁ THỊ TRƯỜNG]]*Stock[[#This Row],[SỐ LƯỢNG CÒN LẠI
(auto-fill)]],"")</f>
        <v/>
      </c>
    </row>
    <row r="689" spans="2:33">
      <c r="B689" s="111" t="str">
        <f>IF(AND(Stock[[#This Row],[SỐ LƯỢNG MUA]]&gt;0,Stock[[#This Row],[SỐ LƯỢNG CÒN LẠI
(auto-fill)]]=0),"BÁN",
IF(AND(Stock[[#This Row],[SỐ LƯỢNG MUA]]&gt;0,Stock[[#This Row],[SỐ LƯỢNG CÒN LẠI
(auto-fill)]]&gt;0),"NẮM GIỮ",""))</f>
        <v/>
      </c>
      <c r="C689" s="110">
        <f t="shared" si="10"/>
        <v>676</v>
      </c>
      <c r="D689" s="77"/>
      <c r="E689" s="78"/>
      <c r="F689" s="170"/>
      <c r="G689" s="83"/>
      <c r="H689" s="84"/>
      <c r="I689" s="114" t="str">
        <f>IF(Stock[[#This Row],[SỐ LƯỢNG MUA]]&gt;0,Stock[[#This Row],[GIÁ MUA]]*Stock[[#This Row],[SỐ LƯỢNG MUA]]*$D$11,"")</f>
        <v/>
      </c>
      <c r="J689" s="87"/>
      <c r="K689" s="88"/>
      <c r="L689" s="116" t="str">
        <f>IF(Stock[[#This Row],[SỐ LƯỢNG MUA]]&gt;0,Stock[[#This Row],[GIÁ MUA]]*(1+Stock[[#This Row],[% TĂNG KỲ VỌNG_1]]),"")</f>
        <v/>
      </c>
      <c r="M689" s="89"/>
      <c r="N689" s="116" t="str">
        <f>IF(Stock[[#This Row],[SỐ LƯỢNG MUA]]&gt;0,Stock[[#This Row],[GIÁ MUA]]*(1+Stock[[#This Row],[% TĂNG KỲ VỌNG_2]]),"")</f>
        <v/>
      </c>
      <c r="O689" s="89"/>
      <c r="P689" s="116" t="str">
        <f>IF(Stock[[#This Row],[SỐ LƯỢNG MUA]]&gt;0,Stock[[#This Row],[GIÁ MUA]]*(1+Stock[[#This Row],[% GIẢM ĐỂ CẮT LỖ]]),"")</f>
        <v/>
      </c>
      <c r="Q689" s="104"/>
      <c r="R689" s="117" t="str">
        <f>IF(Stock[[#This Row],[CỔ TỨC TIỀN MẶT]]&gt;0,Stock[[#This Row],[CỔ TỨC TIỀN MẶT]]/(Stock[[#This Row],[GIÁ MUA]]*Stock[[#This Row],[SỐ LƯỢNG MUA]]),"")</f>
        <v/>
      </c>
      <c r="S689" s="104"/>
      <c r="T689" s="77"/>
      <c r="U689" s="95"/>
      <c r="V689" s="96"/>
      <c r="W689" s="125" t="str">
        <f>IF(Stock[[#This Row],[SỐ LƯỢNG BÁN]]&gt;0,Stock[[#This Row],[GIÁ BÁN]]*Stock[[#This Row],[SỐ LƯỢNG BÁN]]*$D$11+Stock[[#This Row],[GIÁ BÁN]]*Stock[[#This Row],[SỐ LƯỢNG BÁN]]*$D$12,"")</f>
        <v/>
      </c>
      <c r="X689" s="126">
        <f>Stock[[#This Row],[SỐ LƯỢNG MUA]]+Stock[[#This Row],[CỔ TỨC BẰNG CỔ PHIẾU]]-Stock[[#This Row],[SỐ LƯỢNG BÁN]]</f>
        <v>0</v>
      </c>
      <c r="Y6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9" s="120">
        <f ca="1">IF(Stock[[#This Row],[NGÀY BÁN]]&gt;0,Stock[[#This Row],[NGÀY BÁN]]-Stock[[#This Row],[NGÀY MUA]]+1,IF(Stock[[#This Row],[NGÀY MUA]]=0,0,TODAY()-Stock[[#This Row],[NGÀY MUA]]+1))</f>
        <v>0</v>
      </c>
      <c r="AA689" s="121" t="str">
        <f>IFERROR(Stock[[#This Row],[CỔ TỨC TIỀN MẶT]]+Stock[[#This Row],[LÃI/(LỖ) TỪ BÁN CK
(auto-fill)]],"")</f>
        <v/>
      </c>
      <c r="AB6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9" s="90"/>
      <c r="AE689" s="146" t="str">
        <f>IF(Stock[[#This Row],[TRẠNG THÁI
(auto-fill)]]="NẮM GIỮ",Stock[[#This Row],[GIÁ THỊ TRƯỜNG]]-Stock[[#This Row],[GIÁ MUA]],"")</f>
        <v/>
      </c>
      <c r="AF689" s="151" t="str">
        <f>IFERROR(Stock[[#This Row],[TĂNG/
(GIẢM )]]/Stock[[#This Row],[GIÁ MUA]],"")</f>
        <v/>
      </c>
      <c r="AG689" s="128" t="str">
        <f>IF(Stock[[#This Row],[GIÁ THỊ TRƯỜNG]]&gt;0,Stock[[#This Row],[GIÁ THỊ TRƯỜNG]]*Stock[[#This Row],[SỐ LƯỢNG CÒN LẠI
(auto-fill)]],"")</f>
        <v/>
      </c>
    </row>
    <row r="690" spans="2:33">
      <c r="B690" s="111" t="str">
        <f>IF(AND(Stock[[#This Row],[SỐ LƯỢNG MUA]]&gt;0,Stock[[#This Row],[SỐ LƯỢNG CÒN LẠI
(auto-fill)]]=0),"BÁN",
IF(AND(Stock[[#This Row],[SỐ LƯỢNG MUA]]&gt;0,Stock[[#This Row],[SỐ LƯỢNG CÒN LẠI
(auto-fill)]]&gt;0),"NẮM GIỮ",""))</f>
        <v/>
      </c>
      <c r="C690" s="110">
        <f t="shared" si="10"/>
        <v>677</v>
      </c>
      <c r="D690" s="77"/>
      <c r="E690" s="78"/>
      <c r="F690" s="170"/>
      <c r="G690" s="83"/>
      <c r="H690" s="84"/>
      <c r="I690" s="114" t="str">
        <f>IF(Stock[[#This Row],[SỐ LƯỢNG MUA]]&gt;0,Stock[[#This Row],[GIÁ MUA]]*Stock[[#This Row],[SỐ LƯỢNG MUA]]*$D$11,"")</f>
        <v/>
      </c>
      <c r="J690" s="87"/>
      <c r="K690" s="88"/>
      <c r="L690" s="116" t="str">
        <f>IF(Stock[[#This Row],[SỐ LƯỢNG MUA]]&gt;0,Stock[[#This Row],[GIÁ MUA]]*(1+Stock[[#This Row],[% TĂNG KỲ VỌNG_1]]),"")</f>
        <v/>
      </c>
      <c r="M690" s="89"/>
      <c r="N690" s="116" t="str">
        <f>IF(Stock[[#This Row],[SỐ LƯỢNG MUA]]&gt;0,Stock[[#This Row],[GIÁ MUA]]*(1+Stock[[#This Row],[% TĂNG KỲ VỌNG_2]]),"")</f>
        <v/>
      </c>
      <c r="O690" s="89"/>
      <c r="P690" s="116" t="str">
        <f>IF(Stock[[#This Row],[SỐ LƯỢNG MUA]]&gt;0,Stock[[#This Row],[GIÁ MUA]]*(1+Stock[[#This Row],[% GIẢM ĐỂ CẮT LỖ]]),"")</f>
        <v/>
      </c>
      <c r="Q690" s="104"/>
      <c r="R690" s="117" t="str">
        <f>IF(Stock[[#This Row],[CỔ TỨC TIỀN MẶT]]&gt;0,Stock[[#This Row],[CỔ TỨC TIỀN MẶT]]/(Stock[[#This Row],[GIÁ MUA]]*Stock[[#This Row],[SỐ LƯỢNG MUA]]),"")</f>
        <v/>
      </c>
      <c r="S690" s="104"/>
      <c r="T690" s="77"/>
      <c r="U690" s="95"/>
      <c r="V690" s="96"/>
      <c r="W690" s="125" t="str">
        <f>IF(Stock[[#This Row],[SỐ LƯỢNG BÁN]]&gt;0,Stock[[#This Row],[GIÁ BÁN]]*Stock[[#This Row],[SỐ LƯỢNG BÁN]]*$D$11+Stock[[#This Row],[GIÁ BÁN]]*Stock[[#This Row],[SỐ LƯỢNG BÁN]]*$D$12,"")</f>
        <v/>
      </c>
      <c r="X690" s="126">
        <f>Stock[[#This Row],[SỐ LƯỢNG MUA]]+Stock[[#This Row],[CỔ TỨC BẰNG CỔ PHIẾU]]-Stock[[#This Row],[SỐ LƯỢNG BÁN]]</f>
        <v>0</v>
      </c>
      <c r="Y6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0" s="120">
        <f ca="1">IF(Stock[[#This Row],[NGÀY BÁN]]&gt;0,Stock[[#This Row],[NGÀY BÁN]]-Stock[[#This Row],[NGÀY MUA]]+1,IF(Stock[[#This Row],[NGÀY MUA]]=0,0,TODAY()-Stock[[#This Row],[NGÀY MUA]]+1))</f>
        <v>0</v>
      </c>
      <c r="AA690" s="121" t="str">
        <f>IFERROR(Stock[[#This Row],[CỔ TỨC TIỀN MẶT]]+Stock[[#This Row],[LÃI/(LỖ) TỪ BÁN CK
(auto-fill)]],"")</f>
        <v/>
      </c>
      <c r="AB6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0" s="90"/>
      <c r="AE690" s="146" t="str">
        <f>IF(Stock[[#This Row],[TRẠNG THÁI
(auto-fill)]]="NẮM GIỮ",Stock[[#This Row],[GIÁ THỊ TRƯỜNG]]-Stock[[#This Row],[GIÁ MUA]],"")</f>
        <v/>
      </c>
      <c r="AF690" s="151" t="str">
        <f>IFERROR(Stock[[#This Row],[TĂNG/
(GIẢM )]]/Stock[[#This Row],[GIÁ MUA]],"")</f>
        <v/>
      </c>
      <c r="AG690" s="128" t="str">
        <f>IF(Stock[[#This Row],[GIÁ THỊ TRƯỜNG]]&gt;0,Stock[[#This Row],[GIÁ THỊ TRƯỜNG]]*Stock[[#This Row],[SỐ LƯỢNG CÒN LẠI
(auto-fill)]],"")</f>
        <v/>
      </c>
    </row>
    <row r="691" spans="2:33">
      <c r="B691" s="111" t="str">
        <f>IF(AND(Stock[[#This Row],[SỐ LƯỢNG MUA]]&gt;0,Stock[[#This Row],[SỐ LƯỢNG CÒN LẠI
(auto-fill)]]=0),"BÁN",
IF(AND(Stock[[#This Row],[SỐ LƯỢNG MUA]]&gt;0,Stock[[#This Row],[SỐ LƯỢNG CÒN LẠI
(auto-fill)]]&gt;0),"NẮM GIỮ",""))</f>
        <v/>
      </c>
      <c r="C691" s="110">
        <f t="shared" si="10"/>
        <v>678</v>
      </c>
      <c r="D691" s="77"/>
      <c r="E691" s="78"/>
      <c r="F691" s="170"/>
      <c r="G691" s="83"/>
      <c r="H691" s="84"/>
      <c r="I691" s="114" t="str">
        <f>IF(Stock[[#This Row],[SỐ LƯỢNG MUA]]&gt;0,Stock[[#This Row],[GIÁ MUA]]*Stock[[#This Row],[SỐ LƯỢNG MUA]]*$D$11,"")</f>
        <v/>
      </c>
      <c r="J691" s="87"/>
      <c r="K691" s="88"/>
      <c r="L691" s="116" t="str">
        <f>IF(Stock[[#This Row],[SỐ LƯỢNG MUA]]&gt;0,Stock[[#This Row],[GIÁ MUA]]*(1+Stock[[#This Row],[% TĂNG KỲ VỌNG_1]]),"")</f>
        <v/>
      </c>
      <c r="M691" s="89"/>
      <c r="N691" s="116" t="str">
        <f>IF(Stock[[#This Row],[SỐ LƯỢNG MUA]]&gt;0,Stock[[#This Row],[GIÁ MUA]]*(1+Stock[[#This Row],[% TĂNG KỲ VỌNG_2]]),"")</f>
        <v/>
      </c>
      <c r="O691" s="89"/>
      <c r="P691" s="116" t="str">
        <f>IF(Stock[[#This Row],[SỐ LƯỢNG MUA]]&gt;0,Stock[[#This Row],[GIÁ MUA]]*(1+Stock[[#This Row],[% GIẢM ĐỂ CẮT LỖ]]),"")</f>
        <v/>
      </c>
      <c r="Q691" s="104"/>
      <c r="R691" s="117" t="str">
        <f>IF(Stock[[#This Row],[CỔ TỨC TIỀN MẶT]]&gt;0,Stock[[#This Row],[CỔ TỨC TIỀN MẶT]]/(Stock[[#This Row],[GIÁ MUA]]*Stock[[#This Row],[SỐ LƯỢNG MUA]]),"")</f>
        <v/>
      </c>
      <c r="S691" s="104"/>
      <c r="T691" s="77"/>
      <c r="U691" s="95"/>
      <c r="V691" s="96"/>
      <c r="W691" s="125" t="str">
        <f>IF(Stock[[#This Row],[SỐ LƯỢNG BÁN]]&gt;0,Stock[[#This Row],[GIÁ BÁN]]*Stock[[#This Row],[SỐ LƯỢNG BÁN]]*$D$11+Stock[[#This Row],[GIÁ BÁN]]*Stock[[#This Row],[SỐ LƯỢNG BÁN]]*$D$12,"")</f>
        <v/>
      </c>
      <c r="X691" s="126">
        <f>Stock[[#This Row],[SỐ LƯỢNG MUA]]+Stock[[#This Row],[CỔ TỨC BẰNG CỔ PHIẾU]]-Stock[[#This Row],[SỐ LƯỢNG BÁN]]</f>
        <v>0</v>
      </c>
      <c r="Y6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1" s="120">
        <f ca="1">IF(Stock[[#This Row],[NGÀY BÁN]]&gt;0,Stock[[#This Row],[NGÀY BÁN]]-Stock[[#This Row],[NGÀY MUA]]+1,IF(Stock[[#This Row],[NGÀY MUA]]=0,0,TODAY()-Stock[[#This Row],[NGÀY MUA]]+1))</f>
        <v>0</v>
      </c>
      <c r="AA691" s="121" t="str">
        <f>IFERROR(Stock[[#This Row],[CỔ TỨC TIỀN MẶT]]+Stock[[#This Row],[LÃI/(LỖ) TỪ BÁN CK
(auto-fill)]],"")</f>
        <v/>
      </c>
      <c r="AB6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1" s="90"/>
      <c r="AE691" s="146" t="str">
        <f>IF(Stock[[#This Row],[TRẠNG THÁI
(auto-fill)]]="NẮM GIỮ",Stock[[#This Row],[GIÁ THỊ TRƯỜNG]]-Stock[[#This Row],[GIÁ MUA]],"")</f>
        <v/>
      </c>
      <c r="AF691" s="151" t="str">
        <f>IFERROR(Stock[[#This Row],[TĂNG/
(GIẢM )]]/Stock[[#This Row],[GIÁ MUA]],"")</f>
        <v/>
      </c>
      <c r="AG691" s="128" t="str">
        <f>IF(Stock[[#This Row],[GIÁ THỊ TRƯỜNG]]&gt;0,Stock[[#This Row],[GIÁ THỊ TRƯỜNG]]*Stock[[#This Row],[SỐ LƯỢNG CÒN LẠI
(auto-fill)]],"")</f>
        <v/>
      </c>
    </row>
    <row r="692" spans="2:33">
      <c r="B692" s="111" t="str">
        <f>IF(AND(Stock[[#This Row],[SỐ LƯỢNG MUA]]&gt;0,Stock[[#This Row],[SỐ LƯỢNG CÒN LẠI
(auto-fill)]]=0),"BÁN",
IF(AND(Stock[[#This Row],[SỐ LƯỢNG MUA]]&gt;0,Stock[[#This Row],[SỐ LƯỢNG CÒN LẠI
(auto-fill)]]&gt;0),"NẮM GIỮ",""))</f>
        <v/>
      </c>
      <c r="C692" s="110">
        <f t="shared" si="10"/>
        <v>679</v>
      </c>
      <c r="D692" s="77"/>
      <c r="E692" s="78"/>
      <c r="F692" s="170"/>
      <c r="G692" s="83"/>
      <c r="H692" s="84"/>
      <c r="I692" s="114" t="str">
        <f>IF(Stock[[#This Row],[SỐ LƯỢNG MUA]]&gt;0,Stock[[#This Row],[GIÁ MUA]]*Stock[[#This Row],[SỐ LƯỢNG MUA]]*$D$11,"")</f>
        <v/>
      </c>
      <c r="J692" s="87"/>
      <c r="K692" s="88"/>
      <c r="L692" s="116" t="str">
        <f>IF(Stock[[#This Row],[SỐ LƯỢNG MUA]]&gt;0,Stock[[#This Row],[GIÁ MUA]]*(1+Stock[[#This Row],[% TĂNG KỲ VỌNG_1]]),"")</f>
        <v/>
      </c>
      <c r="M692" s="89"/>
      <c r="N692" s="116" t="str">
        <f>IF(Stock[[#This Row],[SỐ LƯỢNG MUA]]&gt;0,Stock[[#This Row],[GIÁ MUA]]*(1+Stock[[#This Row],[% TĂNG KỲ VỌNG_2]]),"")</f>
        <v/>
      </c>
      <c r="O692" s="89"/>
      <c r="P692" s="116" t="str">
        <f>IF(Stock[[#This Row],[SỐ LƯỢNG MUA]]&gt;0,Stock[[#This Row],[GIÁ MUA]]*(1+Stock[[#This Row],[% GIẢM ĐỂ CẮT LỖ]]),"")</f>
        <v/>
      </c>
      <c r="Q692" s="104"/>
      <c r="R692" s="117" t="str">
        <f>IF(Stock[[#This Row],[CỔ TỨC TIỀN MẶT]]&gt;0,Stock[[#This Row],[CỔ TỨC TIỀN MẶT]]/(Stock[[#This Row],[GIÁ MUA]]*Stock[[#This Row],[SỐ LƯỢNG MUA]]),"")</f>
        <v/>
      </c>
      <c r="S692" s="104"/>
      <c r="T692" s="77"/>
      <c r="U692" s="95"/>
      <c r="V692" s="96"/>
      <c r="W692" s="125" t="str">
        <f>IF(Stock[[#This Row],[SỐ LƯỢNG BÁN]]&gt;0,Stock[[#This Row],[GIÁ BÁN]]*Stock[[#This Row],[SỐ LƯỢNG BÁN]]*$D$11+Stock[[#This Row],[GIÁ BÁN]]*Stock[[#This Row],[SỐ LƯỢNG BÁN]]*$D$12,"")</f>
        <v/>
      </c>
      <c r="X692" s="126">
        <f>Stock[[#This Row],[SỐ LƯỢNG MUA]]+Stock[[#This Row],[CỔ TỨC BẰNG CỔ PHIẾU]]-Stock[[#This Row],[SỐ LƯỢNG BÁN]]</f>
        <v>0</v>
      </c>
      <c r="Y6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2" s="120">
        <f ca="1">IF(Stock[[#This Row],[NGÀY BÁN]]&gt;0,Stock[[#This Row],[NGÀY BÁN]]-Stock[[#This Row],[NGÀY MUA]]+1,IF(Stock[[#This Row],[NGÀY MUA]]=0,0,TODAY()-Stock[[#This Row],[NGÀY MUA]]+1))</f>
        <v>0</v>
      </c>
      <c r="AA692" s="121" t="str">
        <f>IFERROR(Stock[[#This Row],[CỔ TỨC TIỀN MẶT]]+Stock[[#This Row],[LÃI/(LỖ) TỪ BÁN CK
(auto-fill)]],"")</f>
        <v/>
      </c>
      <c r="AB6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2" s="90"/>
      <c r="AE692" s="146" t="str">
        <f>IF(Stock[[#This Row],[TRẠNG THÁI
(auto-fill)]]="NẮM GIỮ",Stock[[#This Row],[GIÁ THỊ TRƯỜNG]]-Stock[[#This Row],[GIÁ MUA]],"")</f>
        <v/>
      </c>
      <c r="AF692" s="151" t="str">
        <f>IFERROR(Stock[[#This Row],[TĂNG/
(GIẢM )]]/Stock[[#This Row],[GIÁ MUA]],"")</f>
        <v/>
      </c>
      <c r="AG692" s="128" t="str">
        <f>IF(Stock[[#This Row],[GIÁ THỊ TRƯỜNG]]&gt;0,Stock[[#This Row],[GIÁ THỊ TRƯỜNG]]*Stock[[#This Row],[SỐ LƯỢNG CÒN LẠI
(auto-fill)]],"")</f>
        <v/>
      </c>
    </row>
    <row r="693" spans="2:33">
      <c r="B693" s="111" t="str">
        <f>IF(AND(Stock[[#This Row],[SỐ LƯỢNG MUA]]&gt;0,Stock[[#This Row],[SỐ LƯỢNG CÒN LẠI
(auto-fill)]]=0),"BÁN",
IF(AND(Stock[[#This Row],[SỐ LƯỢNG MUA]]&gt;0,Stock[[#This Row],[SỐ LƯỢNG CÒN LẠI
(auto-fill)]]&gt;0),"NẮM GIỮ",""))</f>
        <v/>
      </c>
      <c r="C693" s="110">
        <f t="shared" si="10"/>
        <v>680</v>
      </c>
      <c r="D693" s="77"/>
      <c r="E693" s="78"/>
      <c r="F693" s="170"/>
      <c r="G693" s="83"/>
      <c r="H693" s="84"/>
      <c r="I693" s="114" t="str">
        <f>IF(Stock[[#This Row],[SỐ LƯỢNG MUA]]&gt;0,Stock[[#This Row],[GIÁ MUA]]*Stock[[#This Row],[SỐ LƯỢNG MUA]]*$D$11,"")</f>
        <v/>
      </c>
      <c r="J693" s="87"/>
      <c r="K693" s="88"/>
      <c r="L693" s="116" t="str">
        <f>IF(Stock[[#This Row],[SỐ LƯỢNG MUA]]&gt;0,Stock[[#This Row],[GIÁ MUA]]*(1+Stock[[#This Row],[% TĂNG KỲ VỌNG_1]]),"")</f>
        <v/>
      </c>
      <c r="M693" s="89"/>
      <c r="N693" s="116" t="str">
        <f>IF(Stock[[#This Row],[SỐ LƯỢNG MUA]]&gt;0,Stock[[#This Row],[GIÁ MUA]]*(1+Stock[[#This Row],[% TĂNG KỲ VỌNG_2]]),"")</f>
        <v/>
      </c>
      <c r="O693" s="89"/>
      <c r="P693" s="116" t="str">
        <f>IF(Stock[[#This Row],[SỐ LƯỢNG MUA]]&gt;0,Stock[[#This Row],[GIÁ MUA]]*(1+Stock[[#This Row],[% GIẢM ĐỂ CẮT LỖ]]),"")</f>
        <v/>
      </c>
      <c r="Q693" s="104"/>
      <c r="R693" s="117" t="str">
        <f>IF(Stock[[#This Row],[CỔ TỨC TIỀN MẶT]]&gt;0,Stock[[#This Row],[CỔ TỨC TIỀN MẶT]]/(Stock[[#This Row],[GIÁ MUA]]*Stock[[#This Row],[SỐ LƯỢNG MUA]]),"")</f>
        <v/>
      </c>
      <c r="S693" s="104"/>
      <c r="T693" s="77"/>
      <c r="U693" s="95"/>
      <c r="V693" s="96"/>
      <c r="W693" s="125" t="str">
        <f>IF(Stock[[#This Row],[SỐ LƯỢNG BÁN]]&gt;0,Stock[[#This Row],[GIÁ BÁN]]*Stock[[#This Row],[SỐ LƯỢNG BÁN]]*$D$11+Stock[[#This Row],[GIÁ BÁN]]*Stock[[#This Row],[SỐ LƯỢNG BÁN]]*$D$12,"")</f>
        <v/>
      </c>
      <c r="X693" s="126">
        <f>Stock[[#This Row],[SỐ LƯỢNG MUA]]+Stock[[#This Row],[CỔ TỨC BẰNG CỔ PHIẾU]]-Stock[[#This Row],[SỐ LƯỢNG BÁN]]</f>
        <v>0</v>
      </c>
      <c r="Y6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3" s="120">
        <f ca="1">IF(Stock[[#This Row],[NGÀY BÁN]]&gt;0,Stock[[#This Row],[NGÀY BÁN]]-Stock[[#This Row],[NGÀY MUA]]+1,IF(Stock[[#This Row],[NGÀY MUA]]=0,0,TODAY()-Stock[[#This Row],[NGÀY MUA]]+1))</f>
        <v>0</v>
      </c>
      <c r="AA693" s="121" t="str">
        <f>IFERROR(Stock[[#This Row],[CỔ TỨC TIỀN MẶT]]+Stock[[#This Row],[LÃI/(LỖ) TỪ BÁN CK
(auto-fill)]],"")</f>
        <v/>
      </c>
      <c r="AB6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3" s="90"/>
      <c r="AE693" s="146" t="str">
        <f>IF(Stock[[#This Row],[TRẠNG THÁI
(auto-fill)]]="NẮM GIỮ",Stock[[#This Row],[GIÁ THỊ TRƯỜNG]]-Stock[[#This Row],[GIÁ MUA]],"")</f>
        <v/>
      </c>
      <c r="AF693" s="151" t="str">
        <f>IFERROR(Stock[[#This Row],[TĂNG/
(GIẢM )]]/Stock[[#This Row],[GIÁ MUA]],"")</f>
        <v/>
      </c>
      <c r="AG693" s="128" t="str">
        <f>IF(Stock[[#This Row],[GIÁ THỊ TRƯỜNG]]&gt;0,Stock[[#This Row],[GIÁ THỊ TRƯỜNG]]*Stock[[#This Row],[SỐ LƯỢNG CÒN LẠI
(auto-fill)]],"")</f>
        <v/>
      </c>
    </row>
    <row r="694" spans="2:33">
      <c r="B694" s="111" t="str">
        <f>IF(AND(Stock[[#This Row],[SỐ LƯỢNG MUA]]&gt;0,Stock[[#This Row],[SỐ LƯỢNG CÒN LẠI
(auto-fill)]]=0),"BÁN",
IF(AND(Stock[[#This Row],[SỐ LƯỢNG MUA]]&gt;0,Stock[[#This Row],[SỐ LƯỢNG CÒN LẠI
(auto-fill)]]&gt;0),"NẮM GIỮ",""))</f>
        <v/>
      </c>
      <c r="C694" s="110">
        <f t="shared" si="10"/>
        <v>681</v>
      </c>
      <c r="D694" s="77"/>
      <c r="E694" s="78"/>
      <c r="F694" s="170"/>
      <c r="G694" s="83"/>
      <c r="H694" s="84"/>
      <c r="I694" s="114" t="str">
        <f>IF(Stock[[#This Row],[SỐ LƯỢNG MUA]]&gt;0,Stock[[#This Row],[GIÁ MUA]]*Stock[[#This Row],[SỐ LƯỢNG MUA]]*$D$11,"")</f>
        <v/>
      </c>
      <c r="J694" s="87"/>
      <c r="K694" s="88"/>
      <c r="L694" s="116" t="str">
        <f>IF(Stock[[#This Row],[SỐ LƯỢNG MUA]]&gt;0,Stock[[#This Row],[GIÁ MUA]]*(1+Stock[[#This Row],[% TĂNG KỲ VỌNG_1]]),"")</f>
        <v/>
      </c>
      <c r="M694" s="89"/>
      <c r="N694" s="116" t="str">
        <f>IF(Stock[[#This Row],[SỐ LƯỢNG MUA]]&gt;0,Stock[[#This Row],[GIÁ MUA]]*(1+Stock[[#This Row],[% TĂNG KỲ VỌNG_2]]),"")</f>
        <v/>
      </c>
      <c r="O694" s="89"/>
      <c r="P694" s="116" t="str">
        <f>IF(Stock[[#This Row],[SỐ LƯỢNG MUA]]&gt;0,Stock[[#This Row],[GIÁ MUA]]*(1+Stock[[#This Row],[% GIẢM ĐỂ CẮT LỖ]]),"")</f>
        <v/>
      </c>
      <c r="Q694" s="104"/>
      <c r="R694" s="117" t="str">
        <f>IF(Stock[[#This Row],[CỔ TỨC TIỀN MẶT]]&gt;0,Stock[[#This Row],[CỔ TỨC TIỀN MẶT]]/(Stock[[#This Row],[GIÁ MUA]]*Stock[[#This Row],[SỐ LƯỢNG MUA]]),"")</f>
        <v/>
      </c>
      <c r="S694" s="104"/>
      <c r="T694" s="77"/>
      <c r="U694" s="95"/>
      <c r="V694" s="96"/>
      <c r="W694" s="125" t="str">
        <f>IF(Stock[[#This Row],[SỐ LƯỢNG BÁN]]&gt;0,Stock[[#This Row],[GIÁ BÁN]]*Stock[[#This Row],[SỐ LƯỢNG BÁN]]*$D$11+Stock[[#This Row],[GIÁ BÁN]]*Stock[[#This Row],[SỐ LƯỢNG BÁN]]*$D$12,"")</f>
        <v/>
      </c>
      <c r="X694" s="126">
        <f>Stock[[#This Row],[SỐ LƯỢNG MUA]]+Stock[[#This Row],[CỔ TỨC BẰNG CỔ PHIẾU]]-Stock[[#This Row],[SỐ LƯỢNG BÁN]]</f>
        <v>0</v>
      </c>
      <c r="Y6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4" s="120">
        <f ca="1">IF(Stock[[#This Row],[NGÀY BÁN]]&gt;0,Stock[[#This Row],[NGÀY BÁN]]-Stock[[#This Row],[NGÀY MUA]]+1,IF(Stock[[#This Row],[NGÀY MUA]]=0,0,TODAY()-Stock[[#This Row],[NGÀY MUA]]+1))</f>
        <v>0</v>
      </c>
      <c r="AA694" s="121" t="str">
        <f>IFERROR(Stock[[#This Row],[CỔ TỨC TIỀN MẶT]]+Stock[[#This Row],[LÃI/(LỖ) TỪ BÁN CK
(auto-fill)]],"")</f>
        <v/>
      </c>
      <c r="AB6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4" s="90"/>
      <c r="AE694" s="146" t="str">
        <f>IF(Stock[[#This Row],[TRẠNG THÁI
(auto-fill)]]="NẮM GIỮ",Stock[[#This Row],[GIÁ THỊ TRƯỜNG]]-Stock[[#This Row],[GIÁ MUA]],"")</f>
        <v/>
      </c>
      <c r="AF694" s="151" t="str">
        <f>IFERROR(Stock[[#This Row],[TĂNG/
(GIẢM )]]/Stock[[#This Row],[GIÁ MUA]],"")</f>
        <v/>
      </c>
      <c r="AG694" s="128" t="str">
        <f>IF(Stock[[#This Row],[GIÁ THỊ TRƯỜNG]]&gt;0,Stock[[#This Row],[GIÁ THỊ TRƯỜNG]]*Stock[[#This Row],[SỐ LƯỢNG CÒN LẠI
(auto-fill)]],"")</f>
        <v/>
      </c>
    </row>
    <row r="695" spans="2:33">
      <c r="B695" s="111" t="str">
        <f>IF(AND(Stock[[#This Row],[SỐ LƯỢNG MUA]]&gt;0,Stock[[#This Row],[SỐ LƯỢNG CÒN LẠI
(auto-fill)]]=0),"BÁN",
IF(AND(Stock[[#This Row],[SỐ LƯỢNG MUA]]&gt;0,Stock[[#This Row],[SỐ LƯỢNG CÒN LẠI
(auto-fill)]]&gt;0),"NẮM GIỮ",""))</f>
        <v/>
      </c>
      <c r="C695" s="110">
        <f t="shared" si="10"/>
        <v>682</v>
      </c>
      <c r="D695" s="77"/>
      <c r="E695" s="78"/>
      <c r="F695" s="170"/>
      <c r="G695" s="83"/>
      <c r="H695" s="84"/>
      <c r="I695" s="114" t="str">
        <f>IF(Stock[[#This Row],[SỐ LƯỢNG MUA]]&gt;0,Stock[[#This Row],[GIÁ MUA]]*Stock[[#This Row],[SỐ LƯỢNG MUA]]*$D$11,"")</f>
        <v/>
      </c>
      <c r="J695" s="87"/>
      <c r="K695" s="88"/>
      <c r="L695" s="116" t="str">
        <f>IF(Stock[[#This Row],[SỐ LƯỢNG MUA]]&gt;0,Stock[[#This Row],[GIÁ MUA]]*(1+Stock[[#This Row],[% TĂNG KỲ VỌNG_1]]),"")</f>
        <v/>
      </c>
      <c r="M695" s="89"/>
      <c r="N695" s="116" t="str">
        <f>IF(Stock[[#This Row],[SỐ LƯỢNG MUA]]&gt;0,Stock[[#This Row],[GIÁ MUA]]*(1+Stock[[#This Row],[% TĂNG KỲ VỌNG_2]]),"")</f>
        <v/>
      </c>
      <c r="O695" s="89"/>
      <c r="P695" s="116" t="str">
        <f>IF(Stock[[#This Row],[SỐ LƯỢNG MUA]]&gt;0,Stock[[#This Row],[GIÁ MUA]]*(1+Stock[[#This Row],[% GIẢM ĐỂ CẮT LỖ]]),"")</f>
        <v/>
      </c>
      <c r="Q695" s="104"/>
      <c r="R695" s="117" t="str">
        <f>IF(Stock[[#This Row],[CỔ TỨC TIỀN MẶT]]&gt;0,Stock[[#This Row],[CỔ TỨC TIỀN MẶT]]/(Stock[[#This Row],[GIÁ MUA]]*Stock[[#This Row],[SỐ LƯỢNG MUA]]),"")</f>
        <v/>
      </c>
      <c r="S695" s="104"/>
      <c r="T695" s="77"/>
      <c r="U695" s="95"/>
      <c r="V695" s="96"/>
      <c r="W695" s="125" t="str">
        <f>IF(Stock[[#This Row],[SỐ LƯỢNG BÁN]]&gt;0,Stock[[#This Row],[GIÁ BÁN]]*Stock[[#This Row],[SỐ LƯỢNG BÁN]]*$D$11+Stock[[#This Row],[GIÁ BÁN]]*Stock[[#This Row],[SỐ LƯỢNG BÁN]]*$D$12,"")</f>
        <v/>
      </c>
      <c r="X695" s="126">
        <f>Stock[[#This Row],[SỐ LƯỢNG MUA]]+Stock[[#This Row],[CỔ TỨC BẰNG CỔ PHIẾU]]-Stock[[#This Row],[SỐ LƯỢNG BÁN]]</f>
        <v>0</v>
      </c>
      <c r="Y6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5" s="120">
        <f ca="1">IF(Stock[[#This Row],[NGÀY BÁN]]&gt;0,Stock[[#This Row],[NGÀY BÁN]]-Stock[[#This Row],[NGÀY MUA]]+1,IF(Stock[[#This Row],[NGÀY MUA]]=0,0,TODAY()-Stock[[#This Row],[NGÀY MUA]]+1))</f>
        <v>0</v>
      </c>
      <c r="AA695" s="121" t="str">
        <f>IFERROR(Stock[[#This Row],[CỔ TỨC TIỀN MẶT]]+Stock[[#This Row],[LÃI/(LỖ) TỪ BÁN CK
(auto-fill)]],"")</f>
        <v/>
      </c>
      <c r="AB6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5" s="90"/>
      <c r="AE695" s="146" t="str">
        <f>IF(Stock[[#This Row],[TRẠNG THÁI
(auto-fill)]]="NẮM GIỮ",Stock[[#This Row],[GIÁ THỊ TRƯỜNG]]-Stock[[#This Row],[GIÁ MUA]],"")</f>
        <v/>
      </c>
      <c r="AF695" s="151" t="str">
        <f>IFERROR(Stock[[#This Row],[TĂNG/
(GIẢM )]]/Stock[[#This Row],[GIÁ MUA]],"")</f>
        <v/>
      </c>
      <c r="AG695" s="128" t="str">
        <f>IF(Stock[[#This Row],[GIÁ THỊ TRƯỜNG]]&gt;0,Stock[[#This Row],[GIÁ THỊ TRƯỜNG]]*Stock[[#This Row],[SỐ LƯỢNG CÒN LẠI
(auto-fill)]],"")</f>
        <v/>
      </c>
    </row>
    <row r="696" spans="2:33">
      <c r="B696" s="111" t="str">
        <f>IF(AND(Stock[[#This Row],[SỐ LƯỢNG MUA]]&gt;0,Stock[[#This Row],[SỐ LƯỢNG CÒN LẠI
(auto-fill)]]=0),"BÁN",
IF(AND(Stock[[#This Row],[SỐ LƯỢNG MUA]]&gt;0,Stock[[#This Row],[SỐ LƯỢNG CÒN LẠI
(auto-fill)]]&gt;0),"NẮM GIỮ",""))</f>
        <v/>
      </c>
      <c r="C696" s="110">
        <f t="shared" si="10"/>
        <v>683</v>
      </c>
      <c r="D696" s="77"/>
      <c r="E696" s="78"/>
      <c r="F696" s="170"/>
      <c r="G696" s="83"/>
      <c r="H696" s="84"/>
      <c r="I696" s="114" t="str">
        <f>IF(Stock[[#This Row],[SỐ LƯỢNG MUA]]&gt;0,Stock[[#This Row],[GIÁ MUA]]*Stock[[#This Row],[SỐ LƯỢNG MUA]]*$D$11,"")</f>
        <v/>
      </c>
      <c r="J696" s="87"/>
      <c r="K696" s="88"/>
      <c r="L696" s="116" t="str">
        <f>IF(Stock[[#This Row],[SỐ LƯỢNG MUA]]&gt;0,Stock[[#This Row],[GIÁ MUA]]*(1+Stock[[#This Row],[% TĂNG KỲ VỌNG_1]]),"")</f>
        <v/>
      </c>
      <c r="M696" s="89"/>
      <c r="N696" s="116" t="str">
        <f>IF(Stock[[#This Row],[SỐ LƯỢNG MUA]]&gt;0,Stock[[#This Row],[GIÁ MUA]]*(1+Stock[[#This Row],[% TĂNG KỲ VỌNG_2]]),"")</f>
        <v/>
      </c>
      <c r="O696" s="89"/>
      <c r="P696" s="116" t="str">
        <f>IF(Stock[[#This Row],[SỐ LƯỢNG MUA]]&gt;0,Stock[[#This Row],[GIÁ MUA]]*(1+Stock[[#This Row],[% GIẢM ĐỂ CẮT LỖ]]),"")</f>
        <v/>
      </c>
      <c r="Q696" s="104"/>
      <c r="R696" s="117" t="str">
        <f>IF(Stock[[#This Row],[CỔ TỨC TIỀN MẶT]]&gt;0,Stock[[#This Row],[CỔ TỨC TIỀN MẶT]]/(Stock[[#This Row],[GIÁ MUA]]*Stock[[#This Row],[SỐ LƯỢNG MUA]]),"")</f>
        <v/>
      </c>
      <c r="S696" s="104"/>
      <c r="T696" s="77"/>
      <c r="U696" s="95"/>
      <c r="V696" s="96"/>
      <c r="W696" s="125" t="str">
        <f>IF(Stock[[#This Row],[SỐ LƯỢNG BÁN]]&gt;0,Stock[[#This Row],[GIÁ BÁN]]*Stock[[#This Row],[SỐ LƯỢNG BÁN]]*$D$11+Stock[[#This Row],[GIÁ BÁN]]*Stock[[#This Row],[SỐ LƯỢNG BÁN]]*$D$12,"")</f>
        <v/>
      </c>
      <c r="X696" s="126">
        <f>Stock[[#This Row],[SỐ LƯỢNG MUA]]+Stock[[#This Row],[CỔ TỨC BẰNG CỔ PHIẾU]]-Stock[[#This Row],[SỐ LƯỢNG BÁN]]</f>
        <v>0</v>
      </c>
      <c r="Y6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6" s="120">
        <f ca="1">IF(Stock[[#This Row],[NGÀY BÁN]]&gt;0,Stock[[#This Row],[NGÀY BÁN]]-Stock[[#This Row],[NGÀY MUA]]+1,IF(Stock[[#This Row],[NGÀY MUA]]=0,0,TODAY()-Stock[[#This Row],[NGÀY MUA]]+1))</f>
        <v>0</v>
      </c>
      <c r="AA696" s="121" t="str">
        <f>IFERROR(Stock[[#This Row],[CỔ TỨC TIỀN MẶT]]+Stock[[#This Row],[LÃI/(LỖ) TỪ BÁN CK
(auto-fill)]],"")</f>
        <v/>
      </c>
      <c r="AB6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6" s="90"/>
      <c r="AE696" s="146" t="str">
        <f>IF(Stock[[#This Row],[TRẠNG THÁI
(auto-fill)]]="NẮM GIỮ",Stock[[#This Row],[GIÁ THỊ TRƯỜNG]]-Stock[[#This Row],[GIÁ MUA]],"")</f>
        <v/>
      </c>
      <c r="AF696" s="151" t="str">
        <f>IFERROR(Stock[[#This Row],[TĂNG/
(GIẢM )]]/Stock[[#This Row],[GIÁ MUA]],"")</f>
        <v/>
      </c>
      <c r="AG696" s="128" t="str">
        <f>IF(Stock[[#This Row],[GIÁ THỊ TRƯỜNG]]&gt;0,Stock[[#This Row],[GIÁ THỊ TRƯỜNG]]*Stock[[#This Row],[SỐ LƯỢNG CÒN LẠI
(auto-fill)]],"")</f>
        <v/>
      </c>
    </row>
    <row r="697" spans="2:33">
      <c r="B697" s="111" t="str">
        <f>IF(AND(Stock[[#This Row],[SỐ LƯỢNG MUA]]&gt;0,Stock[[#This Row],[SỐ LƯỢNG CÒN LẠI
(auto-fill)]]=0),"BÁN",
IF(AND(Stock[[#This Row],[SỐ LƯỢNG MUA]]&gt;0,Stock[[#This Row],[SỐ LƯỢNG CÒN LẠI
(auto-fill)]]&gt;0),"NẮM GIỮ",""))</f>
        <v/>
      </c>
      <c r="C697" s="110">
        <f t="shared" si="10"/>
        <v>684</v>
      </c>
      <c r="D697" s="77"/>
      <c r="E697" s="78"/>
      <c r="F697" s="170"/>
      <c r="G697" s="83"/>
      <c r="H697" s="84"/>
      <c r="I697" s="114" t="str">
        <f>IF(Stock[[#This Row],[SỐ LƯỢNG MUA]]&gt;0,Stock[[#This Row],[GIÁ MUA]]*Stock[[#This Row],[SỐ LƯỢNG MUA]]*$D$11,"")</f>
        <v/>
      </c>
      <c r="J697" s="87"/>
      <c r="K697" s="88"/>
      <c r="L697" s="116" t="str">
        <f>IF(Stock[[#This Row],[SỐ LƯỢNG MUA]]&gt;0,Stock[[#This Row],[GIÁ MUA]]*(1+Stock[[#This Row],[% TĂNG KỲ VỌNG_1]]),"")</f>
        <v/>
      </c>
      <c r="M697" s="89"/>
      <c r="N697" s="116" t="str">
        <f>IF(Stock[[#This Row],[SỐ LƯỢNG MUA]]&gt;0,Stock[[#This Row],[GIÁ MUA]]*(1+Stock[[#This Row],[% TĂNG KỲ VỌNG_2]]),"")</f>
        <v/>
      </c>
      <c r="O697" s="89"/>
      <c r="P697" s="116" t="str">
        <f>IF(Stock[[#This Row],[SỐ LƯỢNG MUA]]&gt;0,Stock[[#This Row],[GIÁ MUA]]*(1+Stock[[#This Row],[% GIẢM ĐỂ CẮT LỖ]]),"")</f>
        <v/>
      </c>
      <c r="Q697" s="104"/>
      <c r="R697" s="117" t="str">
        <f>IF(Stock[[#This Row],[CỔ TỨC TIỀN MẶT]]&gt;0,Stock[[#This Row],[CỔ TỨC TIỀN MẶT]]/(Stock[[#This Row],[GIÁ MUA]]*Stock[[#This Row],[SỐ LƯỢNG MUA]]),"")</f>
        <v/>
      </c>
      <c r="S697" s="104"/>
      <c r="T697" s="77"/>
      <c r="U697" s="95"/>
      <c r="V697" s="96"/>
      <c r="W697" s="125" t="str">
        <f>IF(Stock[[#This Row],[SỐ LƯỢNG BÁN]]&gt;0,Stock[[#This Row],[GIÁ BÁN]]*Stock[[#This Row],[SỐ LƯỢNG BÁN]]*$D$11+Stock[[#This Row],[GIÁ BÁN]]*Stock[[#This Row],[SỐ LƯỢNG BÁN]]*$D$12,"")</f>
        <v/>
      </c>
      <c r="X697" s="126">
        <f>Stock[[#This Row],[SỐ LƯỢNG MUA]]+Stock[[#This Row],[CỔ TỨC BẰNG CỔ PHIẾU]]-Stock[[#This Row],[SỐ LƯỢNG BÁN]]</f>
        <v>0</v>
      </c>
      <c r="Y6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7" s="120">
        <f ca="1">IF(Stock[[#This Row],[NGÀY BÁN]]&gt;0,Stock[[#This Row],[NGÀY BÁN]]-Stock[[#This Row],[NGÀY MUA]]+1,IF(Stock[[#This Row],[NGÀY MUA]]=0,0,TODAY()-Stock[[#This Row],[NGÀY MUA]]+1))</f>
        <v>0</v>
      </c>
      <c r="AA697" s="121" t="str">
        <f>IFERROR(Stock[[#This Row],[CỔ TỨC TIỀN MẶT]]+Stock[[#This Row],[LÃI/(LỖ) TỪ BÁN CK
(auto-fill)]],"")</f>
        <v/>
      </c>
      <c r="AB6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7" s="90"/>
      <c r="AE697" s="146" t="str">
        <f>IF(Stock[[#This Row],[TRẠNG THÁI
(auto-fill)]]="NẮM GIỮ",Stock[[#This Row],[GIÁ THỊ TRƯỜNG]]-Stock[[#This Row],[GIÁ MUA]],"")</f>
        <v/>
      </c>
      <c r="AF697" s="151" t="str">
        <f>IFERROR(Stock[[#This Row],[TĂNG/
(GIẢM )]]/Stock[[#This Row],[GIÁ MUA]],"")</f>
        <v/>
      </c>
      <c r="AG697" s="128" t="str">
        <f>IF(Stock[[#This Row],[GIÁ THỊ TRƯỜNG]]&gt;0,Stock[[#This Row],[GIÁ THỊ TRƯỜNG]]*Stock[[#This Row],[SỐ LƯỢNG CÒN LẠI
(auto-fill)]],"")</f>
        <v/>
      </c>
    </row>
    <row r="698" spans="2:33">
      <c r="B698" s="111" t="str">
        <f>IF(AND(Stock[[#This Row],[SỐ LƯỢNG MUA]]&gt;0,Stock[[#This Row],[SỐ LƯỢNG CÒN LẠI
(auto-fill)]]=0),"BÁN",
IF(AND(Stock[[#This Row],[SỐ LƯỢNG MUA]]&gt;0,Stock[[#This Row],[SỐ LƯỢNG CÒN LẠI
(auto-fill)]]&gt;0),"NẮM GIỮ",""))</f>
        <v/>
      </c>
      <c r="C698" s="110">
        <f t="shared" si="10"/>
        <v>685</v>
      </c>
      <c r="D698" s="77"/>
      <c r="E698" s="78"/>
      <c r="F698" s="170"/>
      <c r="G698" s="83"/>
      <c r="H698" s="84"/>
      <c r="I698" s="114" t="str">
        <f>IF(Stock[[#This Row],[SỐ LƯỢNG MUA]]&gt;0,Stock[[#This Row],[GIÁ MUA]]*Stock[[#This Row],[SỐ LƯỢNG MUA]]*$D$11,"")</f>
        <v/>
      </c>
      <c r="J698" s="87"/>
      <c r="K698" s="88"/>
      <c r="L698" s="116" t="str">
        <f>IF(Stock[[#This Row],[SỐ LƯỢNG MUA]]&gt;0,Stock[[#This Row],[GIÁ MUA]]*(1+Stock[[#This Row],[% TĂNG KỲ VỌNG_1]]),"")</f>
        <v/>
      </c>
      <c r="M698" s="89"/>
      <c r="N698" s="116" t="str">
        <f>IF(Stock[[#This Row],[SỐ LƯỢNG MUA]]&gt;0,Stock[[#This Row],[GIÁ MUA]]*(1+Stock[[#This Row],[% TĂNG KỲ VỌNG_2]]),"")</f>
        <v/>
      </c>
      <c r="O698" s="89"/>
      <c r="P698" s="116" t="str">
        <f>IF(Stock[[#This Row],[SỐ LƯỢNG MUA]]&gt;0,Stock[[#This Row],[GIÁ MUA]]*(1+Stock[[#This Row],[% GIẢM ĐỂ CẮT LỖ]]),"")</f>
        <v/>
      </c>
      <c r="Q698" s="104"/>
      <c r="R698" s="117" t="str">
        <f>IF(Stock[[#This Row],[CỔ TỨC TIỀN MẶT]]&gt;0,Stock[[#This Row],[CỔ TỨC TIỀN MẶT]]/(Stock[[#This Row],[GIÁ MUA]]*Stock[[#This Row],[SỐ LƯỢNG MUA]]),"")</f>
        <v/>
      </c>
      <c r="S698" s="104"/>
      <c r="T698" s="77"/>
      <c r="U698" s="95"/>
      <c r="V698" s="96"/>
      <c r="W698" s="125" t="str">
        <f>IF(Stock[[#This Row],[SỐ LƯỢNG BÁN]]&gt;0,Stock[[#This Row],[GIÁ BÁN]]*Stock[[#This Row],[SỐ LƯỢNG BÁN]]*$D$11+Stock[[#This Row],[GIÁ BÁN]]*Stock[[#This Row],[SỐ LƯỢNG BÁN]]*$D$12,"")</f>
        <v/>
      </c>
      <c r="X698" s="126">
        <f>Stock[[#This Row],[SỐ LƯỢNG MUA]]+Stock[[#This Row],[CỔ TỨC BẰNG CỔ PHIẾU]]-Stock[[#This Row],[SỐ LƯỢNG BÁN]]</f>
        <v>0</v>
      </c>
      <c r="Y6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8" s="120">
        <f ca="1">IF(Stock[[#This Row],[NGÀY BÁN]]&gt;0,Stock[[#This Row],[NGÀY BÁN]]-Stock[[#This Row],[NGÀY MUA]]+1,IF(Stock[[#This Row],[NGÀY MUA]]=0,0,TODAY()-Stock[[#This Row],[NGÀY MUA]]+1))</f>
        <v>0</v>
      </c>
      <c r="AA698" s="121" t="str">
        <f>IFERROR(Stock[[#This Row],[CỔ TỨC TIỀN MẶT]]+Stock[[#This Row],[LÃI/(LỖ) TỪ BÁN CK
(auto-fill)]],"")</f>
        <v/>
      </c>
      <c r="AB6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8" s="90"/>
      <c r="AE698" s="146" t="str">
        <f>IF(Stock[[#This Row],[TRẠNG THÁI
(auto-fill)]]="NẮM GIỮ",Stock[[#This Row],[GIÁ THỊ TRƯỜNG]]-Stock[[#This Row],[GIÁ MUA]],"")</f>
        <v/>
      </c>
      <c r="AF698" s="151" t="str">
        <f>IFERROR(Stock[[#This Row],[TĂNG/
(GIẢM )]]/Stock[[#This Row],[GIÁ MUA]],"")</f>
        <v/>
      </c>
      <c r="AG698" s="128" t="str">
        <f>IF(Stock[[#This Row],[GIÁ THỊ TRƯỜNG]]&gt;0,Stock[[#This Row],[GIÁ THỊ TRƯỜNG]]*Stock[[#This Row],[SỐ LƯỢNG CÒN LẠI
(auto-fill)]],"")</f>
        <v/>
      </c>
    </row>
    <row r="699" spans="2:33">
      <c r="B699" s="111" t="str">
        <f>IF(AND(Stock[[#This Row],[SỐ LƯỢNG MUA]]&gt;0,Stock[[#This Row],[SỐ LƯỢNG CÒN LẠI
(auto-fill)]]=0),"BÁN",
IF(AND(Stock[[#This Row],[SỐ LƯỢNG MUA]]&gt;0,Stock[[#This Row],[SỐ LƯỢNG CÒN LẠI
(auto-fill)]]&gt;0),"NẮM GIỮ",""))</f>
        <v/>
      </c>
      <c r="C699" s="110">
        <f t="shared" si="10"/>
        <v>686</v>
      </c>
      <c r="D699" s="77"/>
      <c r="E699" s="78"/>
      <c r="F699" s="170"/>
      <c r="G699" s="83"/>
      <c r="H699" s="84"/>
      <c r="I699" s="114" t="str">
        <f>IF(Stock[[#This Row],[SỐ LƯỢNG MUA]]&gt;0,Stock[[#This Row],[GIÁ MUA]]*Stock[[#This Row],[SỐ LƯỢNG MUA]]*$D$11,"")</f>
        <v/>
      </c>
      <c r="J699" s="87"/>
      <c r="K699" s="88"/>
      <c r="L699" s="116" t="str">
        <f>IF(Stock[[#This Row],[SỐ LƯỢNG MUA]]&gt;0,Stock[[#This Row],[GIÁ MUA]]*(1+Stock[[#This Row],[% TĂNG KỲ VỌNG_1]]),"")</f>
        <v/>
      </c>
      <c r="M699" s="89"/>
      <c r="N699" s="116" t="str">
        <f>IF(Stock[[#This Row],[SỐ LƯỢNG MUA]]&gt;0,Stock[[#This Row],[GIÁ MUA]]*(1+Stock[[#This Row],[% TĂNG KỲ VỌNG_2]]),"")</f>
        <v/>
      </c>
      <c r="O699" s="89"/>
      <c r="P699" s="116" t="str">
        <f>IF(Stock[[#This Row],[SỐ LƯỢNG MUA]]&gt;0,Stock[[#This Row],[GIÁ MUA]]*(1+Stock[[#This Row],[% GIẢM ĐỂ CẮT LỖ]]),"")</f>
        <v/>
      </c>
      <c r="Q699" s="104"/>
      <c r="R699" s="117" t="str">
        <f>IF(Stock[[#This Row],[CỔ TỨC TIỀN MẶT]]&gt;0,Stock[[#This Row],[CỔ TỨC TIỀN MẶT]]/(Stock[[#This Row],[GIÁ MUA]]*Stock[[#This Row],[SỐ LƯỢNG MUA]]),"")</f>
        <v/>
      </c>
      <c r="S699" s="104"/>
      <c r="T699" s="77"/>
      <c r="U699" s="95"/>
      <c r="V699" s="96"/>
      <c r="W699" s="125" t="str">
        <f>IF(Stock[[#This Row],[SỐ LƯỢNG BÁN]]&gt;0,Stock[[#This Row],[GIÁ BÁN]]*Stock[[#This Row],[SỐ LƯỢNG BÁN]]*$D$11+Stock[[#This Row],[GIÁ BÁN]]*Stock[[#This Row],[SỐ LƯỢNG BÁN]]*$D$12,"")</f>
        <v/>
      </c>
      <c r="X699" s="126">
        <f>Stock[[#This Row],[SỐ LƯỢNG MUA]]+Stock[[#This Row],[CỔ TỨC BẰNG CỔ PHIẾU]]-Stock[[#This Row],[SỐ LƯỢNG BÁN]]</f>
        <v>0</v>
      </c>
      <c r="Y6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9" s="120">
        <f ca="1">IF(Stock[[#This Row],[NGÀY BÁN]]&gt;0,Stock[[#This Row],[NGÀY BÁN]]-Stock[[#This Row],[NGÀY MUA]]+1,IF(Stock[[#This Row],[NGÀY MUA]]=0,0,TODAY()-Stock[[#This Row],[NGÀY MUA]]+1))</f>
        <v>0</v>
      </c>
      <c r="AA699" s="121" t="str">
        <f>IFERROR(Stock[[#This Row],[CỔ TỨC TIỀN MẶT]]+Stock[[#This Row],[LÃI/(LỖ) TỪ BÁN CK
(auto-fill)]],"")</f>
        <v/>
      </c>
      <c r="AB6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9" s="90"/>
      <c r="AE699" s="146" t="str">
        <f>IF(Stock[[#This Row],[TRẠNG THÁI
(auto-fill)]]="NẮM GIỮ",Stock[[#This Row],[GIÁ THỊ TRƯỜNG]]-Stock[[#This Row],[GIÁ MUA]],"")</f>
        <v/>
      </c>
      <c r="AF699" s="151" t="str">
        <f>IFERROR(Stock[[#This Row],[TĂNG/
(GIẢM )]]/Stock[[#This Row],[GIÁ MUA]],"")</f>
        <v/>
      </c>
      <c r="AG699" s="128" t="str">
        <f>IF(Stock[[#This Row],[GIÁ THỊ TRƯỜNG]]&gt;0,Stock[[#This Row],[GIÁ THỊ TRƯỜNG]]*Stock[[#This Row],[SỐ LƯỢNG CÒN LẠI
(auto-fill)]],"")</f>
        <v/>
      </c>
    </row>
    <row r="700" spans="2:33">
      <c r="B700" s="111" t="str">
        <f>IF(AND(Stock[[#This Row],[SỐ LƯỢNG MUA]]&gt;0,Stock[[#This Row],[SỐ LƯỢNG CÒN LẠI
(auto-fill)]]=0),"BÁN",
IF(AND(Stock[[#This Row],[SỐ LƯỢNG MUA]]&gt;0,Stock[[#This Row],[SỐ LƯỢNG CÒN LẠI
(auto-fill)]]&gt;0),"NẮM GIỮ",""))</f>
        <v/>
      </c>
      <c r="C700" s="110">
        <f t="shared" si="10"/>
        <v>687</v>
      </c>
      <c r="D700" s="77"/>
      <c r="E700" s="78"/>
      <c r="F700" s="170"/>
      <c r="G700" s="83"/>
      <c r="H700" s="84"/>
      <c r="I700" s="114" t="str">
        <f>IF(Stock[[#This Row],[SỐ LƯỢNG MUA]]&gt;0,Stock[[#This Row],[GIÁ MUA]]*Stock[[#This Row],[SỐ LƯỢNG MUA]]*$D$11,"")</f>
        <v/>
      </c>
      <c r="J700" s="87"/>
      <c r="K700" s="88"/>
      <c r="L700" s="116" t="str">
        <f>IF(Stock[[#This Row],[SỐ LƯỢNG MUA]]&gt;0,Stock[[#This Row],[GIÁ MUA]]*(1+Stock[[#This Row],[% TĂNG KỲ VỌNG_1]]),"")</f>
        <v/>
      </c>
      <c r="M700" s="89"/>
      <c r="N700" s="116" t="str">
        <f>IF(Stock[[#This Row],[SỐ LƯỢNG MUA]]&gt;0,Stock[[#This Row],[GIÁ MUA]]*(1+Stock[[#This Row],[% TĂNG KỲ VỌNG_2]]),"")</f>
        <v/>
      </c>
      <c r="O700" s="89"/>
      <c r="P700" s="116" t="str">
        <f>IF(Stock[[#This Row],[SỐ LƯỢNG MUA]]&gt;0,Stock[[#This Row],[GIÁ MUA]]*(1+Stock[[#This Row],[% GIẢM ĐỂ CẮT LỖ]]),"")</f>
        <v/>
      </c>
      <c r="Q700" s="104"/>
      <c r="R700" s="117" t="str">
        <f>IF(Stock[[#This Row],[CỔ TỨC TIỀN MẶT]]&gt;0,Stock[[#This Row],[CỔ TỨC TIỀN MẶT]]/(Stock[[#This Row],[GIÁ MUA]]*Stock[[#This Row],[SỐ LƯỢNG MUA]]),"")</f>
        <v/>
      </c>
      <c r="S700" s="104"/>
      <c r="T700" s="77"/>
      <c r="U700" s="95"/>
      <c r="V700" s="96"/>
      <c r="W700" s="125" t="str">
        <f>IF(Stock[[#This Row],[SỐ LƯỢNG BÁN]]&gt;0,Stock[[#This Row],[GIÁ BÁN]]*Stock[[#This Row],[SỐ LƯỢNG BÁN]]*$D$11+Stock[[#This Row],[GIÁ BÁN]]*Stock[[#This Row],[SỐ LƯỢNG BÁN]]*$D$12,"")</f>
        <v/>
      </c>
      <c r="X700" s="126">
        <f>Stock[[#This Row],[SỐ LƯỢNG MUA]]+Stock[[#This Row],[CỔ TỨC BẰNG CỔ PHIẾU]]-Stock[[#This Row],[SỐ LƯỢNG BÁN]]</f>
        <v>0</v>
      </c>
      <c r="Y7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0" s="120">
        <f ca="1">IF(Stock[[#This Row],[NGÀY BÁN]]&gt;0,Stock[[#This Row],[NGÀY BÁN]]-Stock[[#This Row],[NGÀY MUA]]+1,IF(Stock[[#This Row],[NGÀY MUA]]=0,0,TODAY()-Stock[[#This Row],[NGÀY MUA]]+1))</f>
        <v>0</v>
      </c>
      <c r="AA700" s="121" t="str">
        <f>IFERROR(Stock[[#This Row],[CỔ TỨC TIỀN MẶT]]+Stock[[#This Row],[LÃI/(LỖ) TỪ BÁN CK
(auto-fill)]],"")</f>
        <v/>
      </c>
      <c r="AB7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0" s="90"/>
      <c r="AE700" s="146" t="str">
        <f>IF(Stock[[#This Row],[TRẠNG THÁI
(auto-fill)]]="NẮM GIỮ",Stock[[#This Row],[GIÁ THỊ TRƯỜNG]]-Stock[[#This Row],[GIÁ MUA]],"")</f>
        <v/>
      </c>
      <c r="AF700" s="151" t="str">
        <f>IFERROR(Stock[[#This Row],[TĂNG/
(GIẢM )]]/Stock[[#This Row],[GIÁ MUA]],"")</f>
        <v/>
      </c>
      <c r="AG700" s="128" t="str">
        <f>IF(Stock[[#This Row],[GIÁ THỊ TRƯỜNG]]&gt;0,Stock[[#This Row],[GIÁ THỊ TRƯỜNG]]*Stock[[#This Row],[SỐ LƯỢNG CÒN LẠI
(auto-fill)]],"")</f>
        <v/>
      </c>
    </row>
    <row r="701" spans="2:33">
      <c r="B701" s="111" t="str">
        <f>IF(AND(Stock[[#This Row],[SỐ LƯỢNG MUA]]&gt;0,Stock[[#This Row],[SỐ LƯỢNG CÒN LẠI
(auto-fill)]]=0),"BÁN",
IF(AND(Stock[[#This Row],[SỐ LƯỢNG MUA]]&gt;0,Stock[[#This Row],[SỐ LƯỢNG CÒN LẠI
(auto-fill)]]&gt;0),"NẮM GIỮ",""))</f>
        <v/>
      </c>
      <c r="C701" s="110">
        <f t="shared" si="10"/>
        <v>688</v>
      </c>
      <c r="D701" s="77"/>
      <c r="E701" s="78"/>
      <c r="F701" s="170"/>
      <c r="G701" s="83"/>
      <c r="H701" s="84"/>
      <c r="I701" s="114" t="str">
        <f>IF(Stock[[#This Row],[SỐ LƯỢNG MUA]]&gt;0,Stock[[#This Row],[GIÁ MUA]]*Stock[[#This Row],[SỐ LƯỢNG MUA]]*$D$11,"")</f>
        <v/>
      </c>
      <c r="J701" s="87"/>
      <c r="K701" s="88"/>
      <c r="L701" s="116" t="str">
        <f>IF(Stock[[#This Row],[SỐ LƯỢNG MUA]]&gt;0,Stock[[#This Row],[GIÁ MUA]]*(1+Stock[[#This Row],[% TĂNG KỲ VỌNG_1]]),"")</f>
        <v/>
      </c>
      <c r="M701" s="89"/>
      <c r="N701" s="116" t="str">
        <f>IF(Stock[[#This Row],[SỐ LƯỢNG MUA]]&gt;0,Stock[[#This Row],[GIÁ MUA]]*(1+Stock[[#This Row],[% TĂNG KỲ VỌNG_2]]),"")</f>
        <v/>
      </c>
      <c r="O701" s="89"/>
      <c r="P701" s="116" t="str">
        <f>IF(Stock[[#This Row],[SỐ LƯỢNG MUA]]&gt;0,Stock[[#This Row],[GIÁ MUA]]*(1+Stock[[#This Row],[% GIẢM ĐỂ CẮT LỖ]]),"")</f>
        <v/>
      </c>
      <c r="Q701" s="104"/>
      <c r="R701" s="117" t="str">
        <f>IF(Stock[[#This Row],[CỔ TỨC TIỀN MẶT]]&gt;0,Stock[[#This Row],[CỔ TỨC TIỀN MẶT]]/(Stock[[#This Row],[GIÁ MUA]]*Stock[[#This Row],[SỐ LƯỢNG MUA]]),"")</f>
        <v/>
      </c>
      <c r="S701" s="104"/>
      <c r="T701" s="77"/>
      <c r="U701" s="95"/>
      <c r="V701" s="96"/>
      <c r="W701" s="125" t="str">
        <f>IF(Stock[[#This Row],[SỐ LƯỢNG BÁN]]&gt;0,Stock[[#This Row],[GIÁ BÁN]]*Stock[[#This Row],[SỐ LƯỢNG BÁN]]*$D$11+Stock[[#This Row],[GIÁ BÁN]]*Stock[[#This Row],[SỐ LƯỢNG BÁN]]*$D$12,"")</f>
        <v/>
      </c>
      <c r="X701" s="126">
        <f>Stock[[#This Row],[SỐ LƯỢNG MUA]]+Stock[[#This Row],[CỔ TỨC BẰNG CỔ PHIẾU]]-Stock[[#This Row],[SỐ LƯỢNG BÁN]]</f>
        <v>0</v>
      </c>
      <c r="Y7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1" s="120">
        <f ca="1">IF(Stock[[#This Row],[NGÀY BÁN]]&gt;0,Stock[[#This Row],[NGÀY BÁN]]-Stock[[#This Row],[NGÀY MUA]]+1,IF(Stock[[#This Row],[NGÀY MUA]]=0,0,TODAY()-Stock[[#This Row],[NGÀY MUA]]+1))</f>
        <v>0</v>
      </c>
      <c r="AA701" s="121" t="str">
        <f>IFERROR(Stock[[#This Row],[CỔ TỨC TIỀN MẶT]]+Stock[[#This Row],[LÃI/(LỖ) TỪ BÁN CK
(auto-fill)]],"")</f>
        <v/>
      </c>
      <c r="AB7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1" s="90"/>
      <c r="AE701" s="146" t="str">
        <f>IF(Stock[[#This Row],[TRẠNG THÁI
(auto-fill)]]="NẮM GIỮ",Stock[[#This Row],[GIÁ THỊ TRƯỜNG]]-Stock[[#This Row],[GIÁ MUA]],"")</f>
        <v/>
      </c>
      <c r="AF701" s="151" t="str">
        <f>IFERROR(Stock[[#This Row],[TĂNG/
(GIẢM )]]/Stock[[#This Row],[GIÁ MUA]],"")</f>
        <v/>
      </c>
      <c r="AG701" s="128" t="str">
        <f>IF(Stock[[#This Row],[GIÁ THỊ TRƯỜNG]]&gt;0,Stock[[#This Row],[GIÁ THỊ TRƯỜNG]]*Stock[[#This Row],[SỐ LƯỢNG CÒN LẠI
(auto-fill)]],"")</f>
        <v/>
      </c>
    </row>
    <row r="702" spans="2:33">
      <c r="B702" s="111" t="str">
        <f>IF(AND(Stock[[#This Row],[SỐ LƯỢNG MUA]]&gt;0,Stock[[#This Row],[SỐ LƯỢNG CÒN LẠI
(auto-fill)]]=0),"BÁN",
IF(AND(Stock[[#This Row],[SỐ LƯỢNG MUA]]&gt;0,Stock[[#This Row],[SỐ LƯỢNG CÒN LẠI
(auto-fill)]]&gt;0),"NẮM GIỮ",""))</f>
        <v/>
      </c>
      <c r="C702" s="110">
        <f t="shared" si="10"/>
        <v>689</v>
      </c>
      <c r="D702" s="77"/>
      <c r="E702" s="78"/>
      <c r="F702" s="170"/>
      <c r="G702" s="83"/>
      <c r="H702" s="84"/>
      <c r="I702" s="114" t="str">
        <f>IF(Stock[[#This Row],[SỐ LƯỢNG MUA]]&gt;0,Stock[[#This Row],[GIÁ MUA]]*Stock[[#This Row],[SỐ LƯỢNG MUA]]*$D$11,"")</f>
        <v/>
      </c>
      <c r="J702" s="87"/>
      <c r="K702" s="88"/>
      <c r="L702" s="116" t="str">
        <f>IF(Stock[[#This Row],[SỐ LƯỢNG MUA]]&gt;0,Stock[[#This Row],[GIÁ MUA]]*(1+Stock[[#This Row],[% TĂNG KỲ VỌNG_1]]),"")</f>
        <v/>
      </c>
      <c r="M702" s="89"/>
      <c r="N702" s="116" t="str">
        <f>IF(Stock[[#This Row],[SỐ LƯỢNG MUA]]&gt;0,Stock[[#This Row],[GIÁ MUA]]*(1+Stock[[#This Row],[% TĂNG KỲ VỌNG_2]]),"")</f>
        <v/>
      </c>
      <c r="O702" s="89"/>
      <c r="P702" s="116" t="str">
        <f>IF(Stock[[#This Row],[SỐ LƯỢNG MUA]]&gt;0,Stock[[#This Row],[GIÁ MUA]]*(1+Stock[[#This Row],[% GIẢM ĐỂ CẮT LỖ]]),"")</f>
        <v/>
      </c>
      <c r="Q702" s="104"/>
      <c r="R702" s="117" t="str">
        <f>IF(Stock[[#This Row],[CỔ TỨC TIỀN MẶT]]&gt;0,Stock[[#This Row],[CỔ TỨC TIỀN MẶT]]/(Stock[[#This Row],[GIÁ MUA]]*Stock[[#This Row],[SỐ LƯỢNG MUA]]),"")</f>
        <v/>
      </c>
      <c r="S702" s="104"/>
      <c r="T702" s="77"/>
      <c r="U702" s="95"/>
      <c r="V702" s="96"/>
      <c r="W702" s="125" t="str">
        <f>IF(Stock[[#This Row],[SỐ LƯỢNG BÁN]]&gt;0,Stock[[#This Row],[GIÁ BÁN]]*Stock[[#This Row],[SỐ LƯỢNG BÁN]]*$D$11+Stock[[#This Row],[GIÁ BÁN]]*Stock[[#This Row],[SỐ LƯỢNG BÁN]]*$D$12,"")</f>
        <v/>
      </c>
      <c r="X702" s="126">
        <f>Stock[[#This Row],[SỐ LƯỢNG MUA]]+Stock[[#This Row],[CỔ TỨC BẰNG CỔ PHIẾU]]-Stock[[#This Row],[SỐ LƯỢNG BÁN]]</f>
        <v>0</v>
      </c>
      <c r="Y7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2" s="120">
        <f ca="1">IF(Stock[[#This Row],[NGÀY BÁN]]&gt;0,Stock[[#This Row],[NGÀY BÁN]]-Stock[[#This Row],[NGÀY MUA]]+1,IF(Stock[[#This Row],[NGÀY MUA]]=0,0,TODAY()-Stock[[#This Row],[NGÀY MUA]]+1))</f>
        <v>0</v>
      </c>
      <c r="AA702" s="121" t="str">
        <f>IFERROR(Stock[[#This Row],[CỔ TỨC TIỀN MẶT]]+Stock[[#This Row],[LÃI/(LỖ) TỪ BÁN CK
(auto-fill)]],"")</f>
        <v/>
      </c>
      <c r="AB7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2" s="90"/>
      <c r="AE702" s="146" t="str">
        <f>IF(Stock[[#This Row],[TRẠNG THÁI
(auto-fill)]]="NẮM GIỮ",Stock[[#This Row],[GIÁ THỊ TRƯỜNG]]-Stock[[#This Row],[GIÁ MUA]],"")</f>
        <v/>
      </c>
      <c r="AF702" s="151" t="str">
        <f>IFERROR(Stock[[#This Row],[TĂNG/
(GIẢM )]]/Stock[[#This Row],[GIÁ MUA]],"")</f>
        <v/>
      </c>
      <c r="AG702" s="128" t="str">
        <f>IF(Stock[[#This Row],[GIÁ THỊ TRƯỜNG]]&gt;0,Stock[[#This Row],[GIÁ THỊ TRƯỜNG]]*Stock[[#This Row],[SỐ LƯỢNG CÒN LẠI
(auto-fill)]],"")</f>
        <v/>
      </c>
    </row>
    <row r="703" spans="2:33">
      <c r="B703" s="111" t="str">
        <f>IF(AND(Stock[[#This Row],[SỐ LƯỢNG MUA]]&gt;0,Stock[[#This Row],[SỐ LƯỢNG CÒN LẠI
(auto-fill)]]=0),"BÁN",
IF(AND(Stock[[#This Row],[SỐ LƯỢNG MUA]]&gt;0,Stock[[#This Row],[SỐ LƯỢNG CÒN LẠI
(auto-fill)]]&gt;0),"NẮM GIỮ",""))</f>
        <v/>
      </c>
      <c r="C703" s="110">
        <f t="shared" si="10"/>
        <v>690</v>
      </c>
      <c r="D703" s="77"/>
      <c r="E703" s="78"/>
      <c r="F703" s="170"/>
      <c r="G703" s="83"/>
      <c r="H703" s="84"/>
      <c r="I703" s="114" t="str">
        <f>IF(Stock[[#This Row],[SỐ LƯỢNG MUA]]&gt;0,Stock[[#This Row],[GIÁ MUA]]*Stock[[#This Row],[SỐ LƯỢNG MUA]]*$D$11,"")</f>
        <v/>
      </c>
      <c r="J703" s="87"/>
      <c r="K703" s="88"/>
      <c r="L703" s="116" t="str">
        <f>IF(Stock[[#This Row],[SỐ LƯỢNG MUA]]&gt;0,Stock[[#This Row],[GIÁ MUA]]*(1+Stock[[#This Row],[% TĂNG KỲ VỌNG_1]]),"")</f>
        <v/>
      </c>
      <c r="M703" s="89"/>
      <c r="N703" s="116" t="str">
        <f>IF(Stock[[#This Row],[SỐ LƯỢNG MUA]]&gt;0,Stock[[#This Row],[GIÁ MUA]]*(1+Stock[[#This Row],[% TĂNG KỲ VỌNG_2]]),"")</f>
        <v/>
      </c>
      <c r="O703" s="89"/>
      <c r="P703" s="116" t="str">
        <f>IF(Stock[[#This Row],[SỐ LƯỢNG MUA]]&gt;0,Stock[[#This Row],[GIÁ MUA]]*(1+Stock[[#This Row],[% GIẢM ĐỂ CẮT LỖ]]),"")</f>
        <v/>
      </c>
      <c r="Q703" s="104"/>
      <c r="R703" s="117" t="str">
        <f>IF(Stock[[#This Row],[CỔ TỨC TIỀN MẶT]]&gt;0,Stock[[#This Row],[CỔ TỨC TIỀN MẶT]]/(Stock[[#This Row],[GIÁ MUA]]*Stock[[#This Row],[SỐ LƯỢNG MUA]]),"")</f>
        <v/>
      </c>
      <c r="S703" s="104"/>
      <c r="T703" s="77"/>
      <c r="U703" s="95"/>
      <c r="V703" s="96"/>
      <c r="W703" s="125" t="str">
        <f>IF(Stock[[#This Row],[SỐ LƯỢNG BÁN]]&gt;0,Stock[[#This Row],[GIÁ BÁN]]*Stock[[#This Row],[SỐ LƯỢNG BÁN]]*$D$11+Stock[[#This Row],[GIÁ BÁN]]*Stock[[#This Row],[SỐ LƯỢNG BÁN]]*$D$12,"")</f>
        <v/>
      </c>
      <c r="X703" s="126">
        <f>Stock[[#This Row],[SỐ LƯỢNG MUA]]+Stock[[#This Row],[CỔ TỨC BẰNG CỔ PHIẾU]]-Stock[[#This Row],[SỐ LƯỢNG BÁN]]</f>
        <v>0</v>
      </c>
      <c r="Y7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3" s="120">
        <f ca="1">IF(Stock[[#This Row],[NGÀY BÁN]]&gt;0,Stock[[#This Row],[NGÀY BÁN]]-Stock[[#This Row],[NGÀY MUA]]+1,IF(Stock[[#This Row],[NGÀY MUA]]=0,0,TODAY()-Stock[[#This Row],[NGÀY MUA]]+1))</f>
        <v>0</v>
      </c>
      <c r="AA703" s="121" t="str">
        <f>IFERROR(Stock[[#This Row],[CỔ TỨC TIỀN MẶT]]+Stock[[#This Row],[LÃI/(LỖ) TỪ BÁN CK
(auto-fill)]],"")</f>
        <v/>
      </c>
      <c r="AB7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3" s="90"/>
      <c r="AE703" s="146" t="str">
        <f>IF(Stock[[#This Row],[TRẠNG THÁI
(auto-fill)]]="NẮM GIỮ",Stock[[#This Row],[GIÁ THỊ TRƯỜNG]]-Stock[[#This Row],[GIÁ MUA]],"")</f>
        <v/>
      </c>
      <c r="AF703" s="151" t="str">
        <f>IFERROR(Stock[[#This Row],[TĂNG/
(GIẢM )]]/Stock[[#This Row],[GIÁ MUA]],"")</f>
        <v/>
      </c>
      <c r="AG703" s="128" t="str">
        <f>IF(Stock[[#This Row],[GIÁ THỊ TRƯỜNG]]&gt;0,Stock[[#This Row],[GIÁ THỊ TRƯỜNG]]*Stock[[#This Row],[SỐ LƯỢNG CÒN LẠI
(auto-fill)]],"")</f>
        <v/>
      </c>
    </row>
    <row r="704" spans="2:33">
      <c r="B704" s="111" t="str">
        <f>IF(AND(Stock[[#This Row],[SỐ LƯỢNG MUA]]&gt;0,Stock[[#This Row],[SỐ LƯỢNG CÒN LẠI
(auto-fill)]]=0),"BÁN",
IF(AND(Stock[[#This Row],[SỐ LƯỢNG MUA]]&gt;0,Stock[[#This Row],[SỐ LƯỢNG CÒN LẠI
(auto-fill)]]&gt;0),"NẮM GIỮ",""))</f>
        <v/>
      </c>
      <c r="C704" s="110">
        <f t="shared" si="10"/>
        <v>691</v>
      </c>
      <c r="D704" s="77"/>
      <c r="E704" s="78"/>
      <c r="F704" s="170"/>
      <c r="G704" s="83"/>
      <c r="H704" s="84"/>
      <c r="I704" s="114" t="str">
        <f>IF(Stock[[#This Row],[SỐ LƯỢNG MUA]]&gt;0,Stock[[#This Row],[GIÁ MUA]]*Stock[[#This Row],[SỐ LƯỢNG MUA]]*$D$11,"")</f>
        <v/>
      </c>
      <c r="J704" s="87"/>
      <c r="K704" s="88"/>
      <c r="L704" s="116" t="str">
        <f>IF(Stock[[#This Row],[SỐ LƯỢNG MUA]]&gt;0,Stock[[#This Row],[GIÁ MUA]]*(1+Stock[[#This Row],[% TĂNG KỲ VỌNG_1]]),"")</f>
        <v/>
      </c>
      <c r="M704" s="89"/>
      <c r="N704" s="116" t="str">
        <f>IF(Stock[[#This Row],[SỐ LƯỢNG MUA]]&gt;0,Stock[[#This Row],[GIÁ MUA]]*(1+Stock[[#This Row],[% TĂNG KỲ VỌNG_2]]),"")</f>
        <v/>
      </c>
      <c r="O704" s="89"/>
      <c r="P704" s="116" t="str">
        <f>IF(Stock[[#This Row],[SỐ LƯỢNG MUA]]&gt;0,Stock[[#This Row],[GIÁ MUA]]*(1+Stock[[#This Row],[% GIẢM ĐỂ CẮT LỖ]]),"")</f>
        <v/>
      </c>
      <c r="Q704" s="104"/>
      <c r="R704" s="117" t="str">
        <f>IF(Stock[[#This Row],[CỔ TỨC TIỀN MẶT]]&gt;0,Stock[[#This Row],[CỔ TỨC TIỀN MẶT]]/(Stock[[#This Row],[GIÁ MUA]]*Stock[[#This Row],[SỐ LƯỢNG MUA]]),"")</f>
        <v/>
      </c>
      <c r="S704" s="104"/>
      <c r="T704" s="77"/>
      <c r="U704" s="95"/>
      <c r="V704" s="96"/>
      <c r="W704" s="125" t="str">
        <f>IF(Stock[[#This Row],[SỐ LƯỢNG BÁN]]&gt;0,Stock[[#This Row],[GIÁ BÁN]]*Stock[[#This Row],[SỐ LƯỢNG BÁN]]*$D$11+Stock[[#This Row],[GIÁ BÁN]]*Stock[[#This Row],[SỐ LƯỢNG BÁN]]*$D$12,"")</f>
        <v/>
      </c>
      <c r="X704" s="126">
        <f>Stock[[#This Row],[SỐ LƯỢNG MUA]]+Stock[[#This Row],[CỔ TỨC BẰNG CỔ PHIẾU]]-Stock[[#This Row],[SỐ LƯỢNG BÁN]]</f>
        <v>0</v>
      </c>
      <c r="Y7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4" s="120">
        <f ca="1">IF(Stock[[#This Row],[NGÀY BÁN]]&gt;0,Stock[[#This Row],[NGÀY BÁN]]-Stock[[#This Row],[NGÀY MUA]]+1,IF(Stock[[#This Row],[NGÀY MUA]]=0,0,TODAY()-Stock[[#This Row],[NGÀY MUA]]+1))</f>
        <v>0</v>
      </c>
      <c r="AA704" s="121" t="str">
        <f>IFERROR(Stock[[#This Row],[CỔ TỨC TIỀN MẶT]]+Stock[[#This Row],[LÃI/(LỖ) TỪ BÁN CK
(auto-fill)]],"")</f>
        <v/>
      </c>
      <c r="AB7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4" s="90"/>
      <c r="AE704" s="146" t="str">
        <f>IF(Stock[[#This Row],[TRẠNG THÁI
(auto-fill)]]="NẮM GIỮ",Stock[[#This Row],[GIÁ THỊ TRƯỜNG]]-Stock[[#This Row],[GIÁ MUA]],"")</f>
        <v/>
      </c>
      <c r="AF704" s="151" t="str">
        <f>IFERROR(Stock[[#This Row],[TĂNG/
(GIẢM )]]/Stock[[#This Row],[GIÁ MUA]],"")</f>
        <v/>
      </c>
      <c r="AG704" s="128" t="str">
        <f>IF(Stock[[#This Row],[GIÁ THỊ TRƯỜNG]]&gt;0,Stock[[#This Row],[GIÁ THỊ TRƯỜNG]]*Stock[[#This Row],[SỐ LƯỢNG CÒN LẠI
(auto-fill)]],"")</f>
        <v/>
      </c>
    </row>
    <row r="705" spans="2:33">
      <c r="B705" s="111" t="str">
        <f>IF(AND(Stock[[#This Row],[SỐ LƯỢNG MUA]]&gt;0,Stock[[#This Row],[SỐ LƯỢNG CÒN LẠI
(auto-fill)]]=0),"BÁN",
IF(AND(Stock[[#This Row],[SỐ LƯỢNG MUA]]&gt;0,Stock[[#This Row],[SỐ LƯỢNG CÒN LẠI
(auto-fill)]]&gt;0),"NẮM GIỮ",""))</f>
        <v/>
      </c>
      <c r="C705" s="110">
        <f t="shared" si="10"/>
        <v>692</v>
      </c>
      <c r="D705" s="77"/>
      <c r="E705" s="78"/>
      <c r="F705" s="170"/>
      <c r="G705" s="83"/>
      <c r="H705" s="84"/>
      <c r="I705" s="114" t="str">
        <f>IF(Stock[[#This Row],[SỐ LƯỢNG MUA]]&gt;0,Stock[[#This Row],[GIÁ MUA]]*Stock[[#This Row],[SỐ LƯỢNG MUA]]*$D$11,"")</f>
        <v/>
      </c>
      <c r="J705" s="87"/>
      <c r="K705" s="88"/>
      <c r="L705" s="116" t="str">
        <f>IF(Stock[[#This Row],[SỐ LƯỢNG MUA]]&gt;0,Stock[[#This Row],[GIÁ MUA]]*(1+Stock[[#This Row],[% TĂNG KỲ VỌNG_1]]),"")</f>
        <v/>
      </c>
      <c r="M705" s="89"/>
      <c r="N705" s="116" t="str">
        <f>IF(Stock[[#This Row],[SỐ LƯỢNG MUA]]&gt;0,Stock[[#This Row],[GIÁ MUA]]*(1+Stock[[#This Row],[% TĂNG KỲ VỌNG_2]]),"")</f>
        <v/>
      </c>
      <c r="O705" s="89"/>
      <c r="P705" s="116" t="str">
        <f>IF(Stock[[#This Row],[SỐ LƯỢNG MUA]]&gt;0,Stock[[#This Row],[GIÁ MUA]]*(1+Stock[[#This Row],[% GIẢM ĐỂ CẮT LỖ]]),"")</f>
        <v/>
      </c>
      <c r="Q705" s="104"/>
      <c r="R705" s="117" t="str">
        <f>IF(Stock[[#This Row],[CỔ TỨC TIỀN MẶT]]&gt;0,Stock[[#This Row],[CỔ TỨC TIỀN MẶT]]/(Stock[[#This Row],[GIÁ MUA]]*Stock[[#This Row],[SỐ LƯỢNG MUA]]),"")</f>
        <v/>
      </c>
      <c r="S705" s="104"/>
      <c r="T705" s="77"/>
      <c r="U705" s="95"/>
      <c r="V705" s="96"/>
      <c r="W705" s="125" t="str">
        <f>IF(Stock[[#This Row],[SỐ LƯỢNG BÁN]]&gt;0,Stock[[#This Row],[GIÁ BÁN]]*Stock[[#This Row],[SỐ LƯỢNG BÁN]]*$D$11+Stock[[#This Row],[GIÁ BÁN]]*Stock[[#This Row],[SỐ LƯỢNG BÁN]]*$D$12,"")</f>
        <v/>
      </c>
      <c r="X705" s="126">
        <f>Stock[[#This Row],[SỐ LƯỢNG MUA]]+Stock[[#This Row],[CỔ TỨC BẰNG CỔ PHIẾU]]-Stock[[#This Row],[SỐ LƯỢNG BÁN]]</f>
        <v>0</v>
      </c>
      <c r="Y7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5" s="120">
        <f ca="1">IF(Stock[[#This Row],[NGÀY BÁN]]&gt;0,Stock[[#This Row],[NGÀY BÁN]]-Stock[[#This Row],[NGÀY MUA]]+1,IF(Stock[[#This Row],[NGÀY MUA]]=0,0,TODAY()-Stock[[#This Row],[NGÀY MUA]]+1))</f>
        <v>0</v>
      </c>
      <c r="AA705" s="121" t="str">
        <f>IFERROR(Stock[[#This Row],[CỔ TỨC TIỀN MẶT]]+Stock[[#This Row],[LÃI/(LỖ) TỪ BÁN CK
(auto-fill)]],"")</f>
        <v/>
      </c>
      <c r="AB7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5" s="90"/>
      <c r="AE705" s="146" t="str">
        <f>IF(Stock[[#This Row],[TRẠNG THÁI
(auto-fill)]]="NẮM GIỮ",Stock[[#This Row],[GIÁ THỊ TRƯỜNG]]-Stock[[#This Row],[GIÁ MUA]],"")</f>
        <v/>
      </c>
      <c r="AF705" s="151" t="str">
        <f>IFERROR(Stock[[#This Row],[TĂNG/
(GIẢM )]]/Stock[[#This Row],[GIÁ MUA]],"")</f>
        <v/>
      </c>
      <c r="AG705" s="128" t="str">
        <f>IF(Stock[[#This Row],[GIÁ THỊ TRƯỜNG]]&gt;0,Stock[[#This Row],[GIÁ THỊ TRƯỜNG]]*Stock[[#This Row],[SỐ LƯỢNG CÒN LẠI
(auto-fill)]],"")</f>
        <v/>
      </c>
    </row>
    <row r="706" spans="2:33">
      <c r="B706" s="111" t="str">
        <f>IF(AND(Stock[[#This Row],[SỐ LƯỢNG MUA]]&gt;0,Stock[[#This Row],[SỐ LƯỢNG CÒN LẠI
(auto-fill)]]=0),"BÁN",
IF(AND(Stock[[#This Row],[SỐ LƯỢNG MUA]]&gt;0,Stock[[#This Row],[SỐ LƯỢNG CÒN LẠI
(auto-fill)]]&gt;0),"NẮM GIỮ",""))</f>
        <v/>
      </c>
      <c r="C706" s="110">
        <f t="shared" si="10"/>
        <v>693</v>
      </c>
      <c r="D706" s="77"/>
      <c r="E706" s="78"/>
      <c r="F706" s="170"/>
      <c r="G706" s="83"/>
      <c r="H706" s="84"/>
      <c r="I706" s="114" t="str">
        <f>IF(Stock[[#This Row],[SỐ LƯỢNG MUA]]&gt;0,Stock[[#This Row],[GIÁ MUA]]*Stock[[#This Row],[SỐ LƯỢNG MUA]]*$D$11,"")</f>
        <v/>
      </c>
      <c r="J706" s="87"/>
      <c r="K706" s="88"/>
      <c r="L706" s="116" t="str">
        <f>IF(Stock[[#This Row],[SỐ LƯỢNG MUA]]&gt;0,Stock[[#This Row],[GIÁ MUA]]*(1+Stock[[#This Row],[% TĂNG KỲ VỌNG_1]]),"")</f>
        <v/>
      </c>
      <c r="M706" s="89"/>
      <c r="N706" s="116" t="str">
        <f>IF(Stock[[#This Row],[SỐ LƯỢNG MUA]]&gt;0,Stock[[#This Row],[GIÁ MUA]]*(1+Stock[[#This Row],[% TĂNG KỲ VỌNG_2]]),"")</f>
        <v/>
      </c>
      <c r="O706" s="89"/>
      <c r="P706" s="116" t="str">
        <f>IF(Stock[[#This Row],[SỐ LƯỢNG MUA]]&gt;0,Stock[[#This Row],[GIÁ MUA]]*(1+Stock[[#This Row],[% GIẢM ĐỂ CẮT LỖ]]),"")</f>
        <v/>
      </c>
      <c r="Q706" s="104"/>
      <c r="R706" s="117" t="str">
        <f>IF(Stock[[#This Row],[CỔ TỨC TIỀN MẶT]]&gt;0,Stock[[#This Row],[CỔ TỨC TIỀN MẶT]]/(Stock[[#This Row],[GIÁ MUA]]*Stock[[#This Row],[SỐ LƯỢNG MUA]]),"")</f>
        <v/>
      </c>
      <c r="S706" s="104"/>
      <c r="T706" s="77"/>
      <c r="U706" s="95"/>
      <c r="V706" s="96"/>
      <c r="W706" s="125" t="str">
        <f>IF(Stock[[#This Row],[SỐ LƯỢNG BÁN]]&gt;0,Stock[[#This Row],[GIÁ BÁN]]*Stock[[#This Row],[SỐ LƯỢNG BÁN]]*$D$11+Stock[[#This Row],[GIÁ BÁN]]*Stock[[#This Row],[SỐ LƯỢNG BÁN]]*$D$12,"")</f>
        <v/>
      </c>
      <c r="X706" s="126">
        <f>Stock[[#This Row],[SỐ LƯỢNG MUA]]+Stock[[#This Row],[CỔ TỨC BẰNG CỔ PHIẾU]]-Stock[[#This Row],[SỐ LƯỢNG BÁN]]</f>
        <v>0</v>
      </c>
      <c r="Y7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6" s="120">
        <f ca="1">IF(Stock[[#This Row],[NGÀY BÁN]]&gt;0,Stock[[#This Row],[NGÀY BÁN]]-Stock[[#This Row],[NGÀY MUA]]+1,IF(Stock[[#This Row],[NGÀY MUA]]=0,0,TODAY()-Stock[[#This Row],[NGÀY MUA]]+1))</f>
        <v>0</v>
      </c>
      <c r="AA706" s="121" t="str">
        <f>IFERROR(Stock[[#This Row],[CỔ TỨC TIỀN MẶT]]+Stock[[#This Row],[LÃI/(LỖ) TỪ BÁN CK
(auto-fill)]],"")</f>
        <v/>
      </c>
      <c r="AB7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6" s="90"/>
      <c r="AE706" s="146" t="str">
        <f>IF(Stock[[#This Row],[TRẠNG THÁI
(auto-fill)]]="NẮM GIỮ",Stock[[#This Row],[GIÁ THỊ TRƯỜNG]]-Stock[[#This Row],[GIÁ MUA]],"")</f>
        <v/>
      </c>
      <c r="AF706" s="151" t="str">
        <f>IFERROR(Stock[[#This Row],[TĂNG/
(GIẢM )]]/Stock[[#This Row],[GIÁ MUA]],"")</f>
        <v/>
      </c>
      <c r="AG706" s="128" t="str">
        <f>IF(Stock[[#This Row],[GIÁ THỊ TRƯỜNG]]&gt;0,Stock[[#This Row],[GIÁ THỊ TRƯỜNG]]*Stock[[#This Row],[SỐ LƯỢNG CÒN LẠI
(auto-fill)]],"")</f>
        <v/>
      </c>
    </row>
    <row r="707" spans="2:33">
      <c r="B707" s="111" t="str">
        <f>IF(AND(Stock[[#This Row],[SỐ LƯỢNG MUA]]&gt;0,Stock[[#This Row],[SỐ LƯỢNG CÒN LẠI
(auto-fill)]]=0),"BÁN",
IF(AND(Stock[[#This Row],[SỐ LƯỢNG MUA]]&gt;0,Stock[[#This Row],[SỐ LƯỢNG CÒN LẠI
(auto-fill)]]&gt;0),"NẮM GIỮ",""))</f>
        <v/>
      </c>
      <c r="C707" s="110">
        <f t="shared" si="10"/>
        <v>694</v>
      </c>
      <c r="D707" s="77"/>
      <c r="E707" s="78"/>
      <c r="F707" s="170"/>
      <c r="G707" s="83"/>
      <c r="H707" s="84"/>
      <c r="I707" s="114" t="str">
        <f>IF(Stock[[#This Row],[SỐ LƯỢNG MUA]]&gt;0,Stock[[#This Row],[GIÁ MUA]]*Stock[[#This Row],[SỐ LƯỢNG MUA]]*$D$11,"")</f>
        <v/>
      </c>
      <c r="J707" s="87"/>
      <c r="K707" s="88"/>
      <c r="L707" s="116" t="str">
        <f>IF(Stock[[#This Row],[SỐ LƯỢNG MUA]]&gt;0,Stock[[#This Row],[GIÁ MUA]]*(1+Stock[[#This Row],[% TĂNG KỲ VỌNG_1]]),"")</f>
        <v/>
      </c>
      <c r="M707" s="89"/>
      <c r="N707" s="116" t="str">
        <f>IF(Stock[[#This Row],[SỐ LƯỢNG MUA]]&gt;0,Stock[[#This Row],[GIÁ MUA]]*(1+Stock[[#This Row],[% TĂNG KỲ VỌNG_2]]),"")</f>
        <v/>
      </c>
      <c r="O707" s="89"/>
      <c r="P707" s="116" t="str">
        <f>IF(Stock[[#This Row],[SỐ LƯỢNG MUA]]&gt;0,Stock[[#This Row],[GIÁ MUA]]*(1+Stock[[#This Row],[% GIẢM ĐỂ CẮT LỖ]]),"")</f>
        <v/>
      </c>
      <c r="Q707" s="104"/>
      <c r="R707" s="117" t="str">
        <f>IF(Stock[[#This Row],[CỔ TỨC TIỀN MẶT]]&gt;0,Stock[[#This Row],[CỔ TỨC TIỀN MẶT]]/(Stock[[#This Row],[GIÁ MUA]]*Stock[[#This Row],[SỐ LƯỢNG MUA]]),"")</f>
        <v/>
      </c>
      <c r="S707" s="104"/>
      <c r="T707" s="77"/>
      <c r="U707" s="95"/>
      <c r="V707" s="96"/>
      <c r="W707" s="125" t="str">
        <f>IF(Stock[[#This Row],[SỐ LƯỢNG BÁN]]&gt;0,Stock[[#This Row],[GIÁ BÁN]]*Stock[[#This Row],[SỐ LƯỢNG BÁN]]*$D$11+Stock[[#This Row],[GIÁ BÁN]]*Stock[[#This Row],[SỐ LƯỢNG BÁN]]*$D$12,"")</f>
        <v/>
      </c>
      <c r="X707" s="126">
        <f>Stock[[#This Row],[SỐ LƯỢNG MUA]]+Stock[[#This Row],[CỔ TỨC BẰNG CỔ PHIẾU]]-Stock[[#This Row],[SỐ LƯỢNG BÁN]]</f>
        <v>0</v>
      </c>
      <c r="Y7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7" s="120">
        <f ca="1">IF(Stock[[#This Row],[NGÀY BÁN]]&gt;0,Stock[[#This Row],[NGÀY BÁN]]-Stock[[#This Row],[NGÀY MUA]]+1,IF(Stock[[#This Row],[NGÀY MUA]]=0,0,TODAY()-Stock[[#This Row],[NGÀY MUA]]+1))</f>
        <v>0</v>
      </c>
      <c r="AA707" s="121" t="str">
        <f>IFERROR(Stock[[#This Row],[CỔ TỨC TIỀN MẶT]]+Stock[[#This Row],[LÃI/(LỖ) TỪ BÁN CK
(auto-fill)]],"")</f>
        <v/>
      </c>
      <c r="AB7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7" s="90"/>
      <c r="AE707" s="146" t="str">
        <f>IF(Stock[[#This Row],[TRẠNG THÁI
(auto-fill)]]="NẮM GIỮ",Stock[[#This Row],[GIÁ THỊ TRƯỜNG]]-Stock[[#This Row],[GIÁ MUA]],"")</f>
        <v/>
      </c>
      <c r="AF707" s="151" t="str">
        <f>IFERROR(Stock[[#This Row],[TĂNG/
(GIẢM )]]/Stock[[#This Row],[GIÁ MUA]],"")</f>
        <v/>
      </c>
      <c r="AG707" s="128" t="str">
        <f>IF(Stock[[#This Row],[GIÁ THỊ TRƯỜNG]]&gt;0,Stock[[#This Row],[GIÁ THỊ TRƯỜNG]]*Stock[[#This Row],[SỐ LƯỢNG CÒN LẠI
(auto-fill)]],"")</f>
        <v/>
      </c>
    </row>
    <row r="708" spans="2:33">
      <c r="B708" s="111" t="str">
        <f>IF(AND(Stock[[#This Row],[SỐ LƯỢNG MUA]]&gt;0,Stock[[#This Row],[SỐ LƯỢNG CÒN LẠI
(auto-fill)]]=0),"BÁN",
IF(AND(Stock[[#This Row],[SỐ LƯỢNG MUA]]&gt;0,Stock[[#This Row],[SỐ LƯỢNG CÒN LẠI
(auto-fill)]]&gt;0),"NẮM GIỮ",""))</f>
        <v/>
      </c>
      <c r="C708" s="110">
        <f t="shared" si="10"/>
        <v>695</v>
      </c>
      <c r="D708" s="77"/>
      <c r="E708" s="78"/>
      <c r="F708" s="170"/>
      <c r="G708" s="83"/>
      <c r="H708" s="84"/>
      <c r="I708" s="114" t="str">
        <f>IF(Stock[[#This Row],[SỐ LƯỢNG MUA]]&gt;0,Stock[[#This Row],[GIÁ MUA]]*Stock[[#This Row],[SỐ LƯỢNG MUA]]*$D$11,"")</f>
        <v/>
      </c>
      <c r="J708" s="87"/>
      <c r="K708" s="88"/>
      <c r="L708" s="116" t="str">
        <f>IF(Stock[[#This Row],[SỐ LƯỢNG MUA]]&gt;0,Stock[[#This Row],[GIÁ MUA]]*(1+Stock[[#This Row],[% TĂNG KỲ VỌNG_1]]),"")</f>
        <v/>
      </c>
      <c r="M708" s="89"/>
      <c r="N708" s="116" t="str">
        <f>IF(Stock[[#This Row],[SỐ LƯỢNG MUA]]&gt;0,Stock[[#This Row],[GIÁ MUA]]*(1+Stock[[#This Row],[% TĂNG KỲ VỌNG_2]]),"")</f>
        <v/>
      </c>
      <c r="O708" s="89"/>
      <c r="P708" s="116" t="str">
        <f>IF(Stock[[#This Row],[SỐ LƯỢNG MUA]]&gt;0,Stock[[#This Row],[GIÁ MUA]]*(1+Stock[[#This Row],[% GIẢM ĐỂ CẮT LỖ]]),"")</f>
        <v/>
      </c>
      <c r="Q708" s="104"/>
      <c r="R708" s="117" t="str">
        <f>IF(Stock[[#This Row],[CỔ TỨC TIỀN MẶT]]&gt;0,Stock[[#This Row],[CỔ TỨC TIỀN MẶT]]/(Stock[[#This Row],[GIÁ MUA]]*Stock[[#This Row],[SỐ LƯỢNG MUA]]),"")</f>
        <v/>
      </c>
      <c r="S708" s="104"/>
      <c r="T708" s="77"/>
      <c r="U708" s="95"/>
      <c r="V708" s="96"/>
      <c r="W708" s="125" t="str">
        <f>IF(Stock[[#This Row],[SỐ LƯỢNG BÁN]]&gt;0,Stock[[#This Row],[GIÁ BÁN]]*Stock[[#This Row],[SỐ LƯỢNG BÁN]]*$D$11+Stock[[#This Row],[GIÁ BÁN]]*Stock[[#This Row],[SỐ LƯỢNG BÁN]]*$D$12,"")</f>
        <v/>
      </c>
      <c r="X708" s="126">
        <f>Stock[[#This Row],[SỐ LƯỢNG MUA]]+Stock[[#This Row],[CỔ TỨC BẰNG CỔ PHIẾU]]-Stock[[#This Row],[SỐ LƯỢNG BÁN]]</f>
        <v>0</v>
      </c>
      <c r="Y7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8" s="120">
        <f ca="1">IF(Stock[[#This Row],[NGÀY BÁN]]&gt;0,Stock[[#This Row],[NGÀY BÁN]]-Stock[[#This Row],[NGÀY MUA]]+1,IF(Stock[[#This Row],[NGÀY MUA]]=0,0,TODAY()-Stock[[#This Row],[NGÀY MUA]]+1))</f>
        <v>0</v>
      </c>
      <c r="AA708" s="121" t="str">
        <f>IFERROR(Stock[[#This Row],[CỔ TỨC TIỀN MẶT]]+Stock[[#This Row],[LÃI/(LỖ) TỪ BÁN CK
(auto-fill)]],"")</f>
        <v/>
      </c>
      <c r="AB7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8" s="90"/>
      <c r="AE708" s="146" t="str">
        <f>IF(Stock[[#This Row],[TRẠNG THÁI
(auto-fill)]]="NẮM GIỮ",Stock[[#This Row],[GIÁ THỊ TRƯỜNG]]-Stock[[#This Row],[GIÁ MUA]],"")</f>
        <v/>
      </c>
      <c r="AF708" s="151" t="str">
        <f>IFERROR(Stock[[#This Row],[TĂNG/
(GIẢM )]]/Stock[[#This Row],[GIÁ MUA]],"")</f>
        <v/>
      </c>
      <c r="AG708" s="128" t="str">
        <f>IF(Stock[[#This Row],[GIÁ THỊ TRƯỜNG]]&gt;0,Stock[[#This Row],[GIÁ THỊ TRƯỜNG]]*Stock[[#This Row],[SỐ LƯỢNG CÒN LẠI
(auto-fill)]],"")</f>
        <v/>
      </c>
    </row>
    <row r="709" spans="2:33">
      <c r="B709" s="111" t="str">
        <f>IF(AND(Stock[[#This Row],[SỐ LƯỢNG MUA]]&gt;0,Stock[[#This Row],[SỐ LƯỢNG CÒN LẠI
(auto-fill)]]=0),"BÁN",
IF(AND(Stock[[#This Row],[SỐ LƯỢNG MUA]]&gt;0,Stock[[#This Row],[SỐ LƯỢNG CÒN LẠI
(auto-fill)]]&gt;0),"NẮM GIỮ",""))</f>
        <v/>
      </c>
      <c r="C709" s="110">
        <f t="shared" si="10"/>
        <v>696</v>
      </c>
      <c r="D709" s="77"/>
      <c r="E709" s="78"/>
      <c r="F709" s="170"/>
      <c r="G709" s="83"/>
      <c r="H709" s="84"/>
      <c r="I709" s="114" t="str">
        <f>IF(Stock[[#This Row],[SỐ LƯỢNG MUA]]&gt;0,Stock[[#This Row],[GIÁ MUA]]*Stock[[#This Row],[SỐ LƯỢNG MUA]]*$D$11,"")</f>
        <v/>
      </c>
      <c r="J709" s="87"/>
      <c r="K709" s="88"/>
      <c r="L709" s="116" t="str">
        <f>IF(Stock[[#This Row],[SỐ LƯỢNG MUA]]&gt;0,Stock[[#This Row],[GIÁ MUA]]*(1+Stock[[#This Row],[% TĂNG KỲ VỌNG_1]]),"")</f>
        <v/>
      </c>
      <c r="M709" s="89"/>
      <c r="N709" s="116" t="str">
        <f>IF(Stock[[#This Row],[SỐ LƯỢNG MUA]]&gt;0,Stock[[#This Row],[GIÁ MUA]]*(1+Stock[[#This Row],[% TĂNG KỲ VỌNG_2]]),"")</f>
        <v/>
      </c>
      <c r="O709" s="89"/>
      <c r="P709" s="116" t="str">
        <f>IF(Stock[[#This Row],[SỐ LƯỢNG MUA]]&gt;0,Stock[[#This Row],[GIÁ MUA]]*(1+Stock[[#This Row],[% GIẢM ĐỂ CẮT LỖ]]),"")</f>
        <v/>
      </c>
      <c r="Q709" s="104"/>
      <c r="R709" s="117" t="str">
        <f>IF(Stock[[#This Row],[CỔ TỨC TIỀN MẶT]]&gt;0,Stock[[#This Row],[CỔ TỨC TIỀN MẶT]]/(Stock[[#This Row],[GIÁ MUA]]*Stock[[#This Row],[SỐ LƯỢNG MUA]]),"")</f>
        <v/>
      </c>
      <c r="S709" s="104"/>
      <c r="T709" s="77"/>
      <c r="U709" s="95"/>
      <c r="V709" s="96"/>
      <c r="W709" s="125" t="str">
        <f>IF(Stock[[#This Row],[SỐ LƯỢNG BÁN]]&gt;0,Stock[[#This Row],[GIÁ BÁN]]*Stock[[#This Row],[SỐ LƯỢNG BÁN]]*$D$11+Stock[[#This Row],[GIÁ BÁN]]*Stock[[#This Row],[SỐ LƯỢNG BÁN]]*$D$12,"")</f>
        <v/>
      </c>
      <c r="X709" s="126">
        <f>Stock[[#This Row],[SỐ LƯỢNG MUA]]+Stock[[#This Row],[CỔ TỨC BẰNG CỔ PHIẾU]]-Stock[[#This Row],[SỐ LƯỢNG BÁN]]</f>
        <v>0</v>
      </c>
      <c r="Y7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9" s="120">
        <f ca="1">IF(Stock[[#This Row],[NGÀY BÁN]]&gt;0,Stock[[#This Row],[NGÀY BÁN]]-Stock[[#This Row],[NGÀY MUA]]+1,IF(Stock[[#This Row],[NGÀY MUA]]=0,0,TODAY()-Stock[[#This Row],[NGÀY MUA]]+1))</f>
        <v>0</v>
      </c>
      <c r="AA709" s="121" t="str">
        <f>IFERROR(Stock[[#This Row],[CỔ TỨC TIỀN MẶT]]+Stock[[#This Row],[LÃI/(LỖ) TỪ BÁN CK
(auto-fill)]],"")</f>
        <v/>
      </c>
      <c r="AB7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9" s="90"/>
      <c r="AE709" s="146" t="str">
        <f>IF(Stock[[#This Row],[TRẠNG THÁI
(auto-fill)]]="NẮM GIỮ",Stock[[#This Row],[GIÁ THỊ TRƯỜNG]]-Stock[[#This Row],[GIÁ MUA]],"")</f>
        <v/>
      </c>
      <c r="AF709" s="151" t="str">
        <f>IFERROR(Stock[[#This Row],[TĂNG/
(GIẢM )]]/Stock[[#This Row],[GIÁ MUA]],"")</f>
        <v/>
      </c>
      <c r="AG709" s="128" t="str">
        <f>IF(Stock[[#This Row],[GIÁ THỊ TRƯỜNG]]&gt;0,Stock[[#This Row],[GIÁ THỊ TRƯỜNG]]*Stock[[#This Row],[SỐ LƯỢNG CÒN LẠI
(auto-fill)]],"")</f>
        <v/>
      </c>
    </row>
    <row r="710" spans="2:33">
      <c r="B710" s="111" t="str">
        <f>IF(AND(Stock[[#This Row],[SỐ LƯỢNG MUA]]&gt;0,Stock[[#This Row],[SỐ LƯỢNG CÒN LẠI
(auto-fill)]]=0),"BÁN",
IF(AND(Stock[[#This Row],[SỐ LƯỢNG MUA]]&gt;0,Stock[[#This Row],[SỐ LƯỢNG CÒN LẠI
(auto-fill)]]&gt;0),"NẮM GIỮ",""))</f>
        <v/>
      </c>
      <c r="C710" s="110">
        <f t="shared" si="10"/>
        <v>697</v>
      </c>
      <c r="D710" s="77"/>
      <c r="E710" s="78"/>
      <c r="F710" s="170"/>
      <c r="G710" s="83"/>
      <c r="H710" s="84"/>
      <c r="I710" s="114" t="str">
        <f>IF(Stock[[#This Row],[SỐ LƯỢNG MUA]]&gt;0,Stock[[#This Row],[GIÁ MUA]]*Stock[[#This Row],[SỐ LƯỢNG MUA]]*$D$11,"")</f>
        <v/>
      </c>
      <c r="J710" s="87"/>
      <c r="K710" s="88"/>
      <c r="L710" s="116" t="str">
        <f>IF(Stock[[#This Row],[SỐ LƯỢNG MUA]]&gt;0,Stock[[#This Row],[GIÁ MUA]]*(1+Stock[[#This Row],[% TĂNG KỲ VỌNG_1]]),"")</f>
        <v/>
      </c>
      <c r="M710" s="89"/>
      <c r="N710" s="116" t="str">
        <f>IF(Stock[[#This Row],[SỐ LƯỢNG MUA]]&gt;0,Stock[[#This Row],[GIÁ MUA]]*(1+Stock[[#This Row],[% TĂNG KỲ VỌNG_2]]),"")</f>
        <v/>
      </c>
      <c r="O710" s="89"/>
      <c r="P710" s="116" t="str">
        <f>IF(Stock[[#This Row],[SỐ LƯỢNG MUA]]&gt;0,Stock[[#This Row],[GIÁ MUA]]*(1+Stock[[#This Row],[% GIẢM ĐỂ CẮT LỖ]]),"")</f>
        <v/>
      </c>
      <c r="Q710" s="104"/>
      <c r="R710" s="117" t="str">
        <f>IF(Stock[[#This Row],[CỔ TỨC TIỀN MẶT]]&gt;0,Stock[[#This Row],[CỔ TỨC TIỀN MẶT]]/(Stock[[#This Row],[GIÁ MUA]]*Stock[[#This Row],[SỐ LƯỢNG MUA]]),"")</f>
        <v/>
      </c>
      <c r="S710" s="104"/>
      <c r="T710" s="77"/>
      <c r="U710" s="95"/>
      <c r="V710" s="96"/>
      <c r="W710" s="125" t="str">
        <f>IF(Stock[[#This Row],[SỐ LƯỢNG BÁN]]&gt;0,Stock[[#This Row],[GIÁ BÁN]]*Stock[[#This Row],[SỐ LƯỢNG BÁN]]*$D$11+Stock[[#This Row],[GIÁ BÁN]]*Stock[[#This Row],[SỐ LƯỢNG BÁN]]*$D$12,"")</f>
        <v/>
      </c>
      <c r="X710" s="126">
        <f>Stock[[#This Row],[SỐ LƯỢNG MUA]]+Stock[[#This Row],[CỔ TỨC BẰNG CỔ PHIẾU]]-Stock[[#This Row],[SỐ LƯỢNG BÁN]]</f>
        <v>0</v>
      </c>
      <c r="Y7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0" s="120">
        <f ca="1">IF(Stock[[#This Row],[NGÀY BÁN]]&gt;0,Stock[[#This Row],[NGÀY BÁN]]-Stock[[#This Row],[NGÀY MUA]]+1,IF(Stock[[#This Row],[NGÀY MUA]]=0,0,TODAY()-Stock[[#This Row],[NGÀY MUA]]+1))</f>
        <v>0</v>
      </c>
      <c r="AA710" s="121" t="str">
        <f>IFERROR(Stock[[#This Row],[CỔ TỨC TIỀN MẶT]]+Stock[[#This Row],[LÃI/(LỖ) TỪ BÁN CK
(auto-fill)]],"")</f>
        <v/>
      </c>
      <c r="AB7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0" s="90"/>
      <c r="AE710" s="146" t="str">
        <f>IF(Stock[[#This Row],[TRẠNG THÁI
(auto-fill)]]="NẮM GIỮ",Stock[[#This Row],[GIÁ THỊ TRƯỜNG]]-Stock[[#This Row],[GIÁ MUA]],"")</f>
        <v/>
      </c>
      <c r="AF710" s="151" t="str">
        <f>IFERROR(Stock[[#This Row],[TĂNG/
(GIẢM )]]/Stock[[#This Row],[GIÁ MUA]],"")</f>
        <v/>
      </c>
      <c r="AG710" s="128" t="str">
        <f>IF(Stock[[#This Row],[GIÁ THỊ TRƯỜNG]]&gt;0,Stock[[#This Row],[GIÁ THỊ TRƯỜNG]]*Stock[[#This Row],[SỐ LƯỢNG CÒN LẠI
(auto-fill)]],"")</f>
        <v/>
      </c>
    </row>
    <row r="711" spans="2:33">
      <c r="B711" s="111" t="str">
        <f>IF(AND(Stock[[#This Row],[SỐ LƯỢNG MUA]]&gt;0,Stock[[#This Row],[SỐ LƯỢNG CÒN LẠI
(auto-fill)]]=0),"BÁN",
IF(AND(Stock[[#This Row],[SỐ LƯỢNG MUA]]&gt;0,Stock[[#This Row],[SỐ LƯỢNG CÒN LẠI
(auto-fill)]]&gt;0),"NẮM GIỮ",""))</f>
        <v/>
      </c>
      <c r="C711" s="110">
        <f t="shared" si="10"/>
        <v>698</v>
      </c>
      <c r="D711" s="77"/>
      <c r="E711" s="78"/>
      <c r="F711" s="170"/>
      <c r="G711" s="83"/>
      <c r="H711" s="84"/>
      <c r="I711" s="114" t="str">
        <f>IF(Stock[[#This Row],[SỐ LƯỢNG MUA]]&gt;0,Stock[[#This Row],[GIÁ MUA]]*Stock[[#This Row],[SỐ LƯỢNG MUA]]*$D$11,"")</f>
        <v/>
      </c>
      <c r="J711" s="87"/>
      <c r="K711" s="88"/>
      <c r="L711" s="116" t="str">
        <f>IF(Stock[[#This Row],[SỐ LƯỢNG MUA]]&gt;0,Stock[[#This Row],[GIÁ MUA]]*(1+Stock[[#This Row],[% TĂNG KỲ VỌNG_1]]),"")</f>
        <v/>
      </c>
      <c r="M711" s="89"/>
      <c r="N711" s="116" t="str">
        <f>IF(Stock[[#This Row],[SỐ LƯỢNG MUA]]&gt;0,Stock[[#This Row],[GIÁ MUA]]*(1+Stock[[#This Row],[% TĂNG KỲ VỌNG_2]]),"")</f>
        <v/>
      </c>
      <c r="O711" s="89"/>
      <c r="P711" s="116" t="str">
        <f>IF(Stock[[#This Row],[SỐ LƯỢNG MUA]]&gt;0,Stock[[#This Row],[GIÁ MUA]]*(1+Stock[[#This Row],[% GIẢM ĐỂ CẮT LỖ]]),"")</f>
        <v/>
      </c>
      <c r="Q711" s="104"/>
      <c r="R711" s="117" t="str">
        <f>IF(Stock[[#This Row],[CỔ TỨC TIỀN MẶT]]&gt;0,Stock[[#This Row],[CỔ TỨC TIỀN MẶT]]/(Stock[[#This Row],[GIÁ MUA]]*Stock[[#This Row],[SỐ LƯỢNG MUA]]),"")</f>
        <v/>
      </c>
      <c r="S711" s="104"/>
      <c r="T711" s="77"/>
      <c r="U711" s="95"/>
      <c r="V711" s="96"/>
      <c r="W711" s="125" t="str">
        <f>IF(Stock[[#This Row],[SỐ LƯỢNG BÁN]]&gt;0,Stock[[#This Row],[GIÁ BÁN]]*Stock[[#This Row],[SỐ LƯỢNG BÁN]]*$D$11+Stock[[#This Row],[GIÁ BÁN]]*Stock[[#This Row],[SỐ LƯỢNG BÁN]]*$D$12,"")</f>
        <v/>
      </c>
      <c r="X711" s="126">
        <f>Stock[[#This Row],[SỐ LƯỢNG MUA]]+Stock[[#This Row],[CỔ TỨC BẰNG CỔ PHIẾU]]-Stock[[#This Row],[SỐ LƯỢNG BÁN]]</f>
        <v>0</v>
      </c>
      <c r="Y7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1" s="120">
        <f ca="1">IF(Stock[[#This Row],[NGÀY BÁN]]&gt;0,Stock[[#This Row],[NGÀY BÁN]]-Stock[[#This Row],[NGÀY MUA]]+1,IF(Stock[[#This Row],[NGÀY MUA]]=0,0,TODAY()-Stock[[#This Row],[NGÀY MUA]]+1))</f>
        <v>0</v>
      </c>
      <c r="AA711" s="121" t="str">
        <f>IFERROR(Stock[[#This Row],[CỔ TỨC TIỀN MẶT]]+Stock[[#This Row],[LÃI/(LỖ) TỪ BÁN CK
(auto-fill)]],"")</f>
        <v/>
      </c>
      <c r="AB7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1" s="90"/>
      <c r="AE711" s="146" t="str">
        <f>IF(Stock[[#This Row],[TRẠNG THÁI
(auto-fill)]]="NẮM GIỮ",Stock[[#This Row],[GIÁ THỊ TRƯỜNG]]-Stock[[#This Row],[GIÁ MUA]],"")</f>
        <v/>
      </c>
      <c r="AF711" s="151" t="str">
        <f>IFERROR(Stock[[#This Row],[TĂNG/
(GIẢM )]]/Stock[[#This Row],[GIÁ MUA]],"")</f>
        <v/>
      </c>
      <c r="AG711" s="128" t="str">
        <f>IF(Stock[[#This Row],[GIÁ THỊ TRƯỜNG]]&gt;0,Stock[[#This Row],[GIÁ THỊ TRƯỜNG]]*Stock[[#This Row],[SỐ LƯỢNG CÒN LẠI
(auto-fill)]],"")</f>
        <v/>
      </c>
    </row>
    <row r="712" spans="2:33">
      <c r="B712" s="111" t="str">
        <f>IF(AND(Stock[[#This Row],[SỐ LƯỢNG MUA]]&gt;0,Stock[[#This Row],[SỐ LƯỢNG CÒN LẠI
(auto-fill)]]=0),"BÁN",
IF(AND(Stock[[#This Row],[SỐ LƯỢNG MUA]]&gt;0,Stock[[#This Row],[SỐ LƯỢNG CÒN LẠI
(auto-fill)]]&gt;0),"NẮM GIỮ",""))</f>
        <v/>
      </c>
      <c r="C712" s="110">
        <f t="shared" si="10"/>
        <v>699</v>
      </c>
      <c r="D712" s="77"/>
      <c r="E712" s="78"/>
      <c r="F712" s="170"/>
      <c r="G712" s="83"/>
      <c r="H712" s="84"/>
      <c r="I712" s="114" t="str">
        <f>IF(Stock[[#This Row],[SỐ LƯỢNG MUA]]&gt;0,Stock[[#This Row],[GIÁ MUA]]*Stock[[#This Row],[SỐ LƯỢNG MUA]]*$D$11,"")</f>
        <v/>
      </c>
      <c r="J712" s="87"/>
      <c r="K712" s="88"/>
      <c r="L712" s="116" t="str">
        <f>IF(Stock[[#This Row],[SỐ LƯỢNG MUA]]&gt;0,Stock[[#This Row],[GIÁ MUA]]*(1+Stock[[#This Row],[% TĂNG KỲ VỌNG_1]]),"")</f>
        <v/>
      </c>
      <c r="M712" s="89"/>
      <c r="N712" s="116" t="str">
        <f>IF(Stock[[#This Row],[SỐ LƯỢNG MUA]]&gt;0,Stock[[#This Row],[GIÁ MUA]]*(1+Stock[[#This Row],[% TĂNG KỲ VỌNG_2]]),"")</f>
        <v/>
      </c>
      <c r="O712" s="89"/>
      <c r="P712" s="116" t="str">
        <f>IF(Stock[[#This Row],[SỐ LƯỢNG MUA]]&gt;0,Stock[[#This Row],[GIÁ MUA]]*(1+Stock[[#This Row],[% GIẢM ĐỂ CẮT LỖ]]),"")</f>
        <v/>
      </c>
      <c r="Q712" s="104"/>
      <c r="R712" s="117" t="str">
        <f>IF(Stock[[#This Row],[CỔ TỨC TIỀN MẶT]]&gt;0,Stock[[#This Row],[CỔ TỨC TIỀN MẶT]]/(Stock[[#This Row],[GIÁ MUA]]*Stock[[#This Row],[SỐ LƯỢNG MUA]]),"")</f>
        <v/>
      </c>
      <c r="S712" s="104"/>
      <c r="T712" s="77"/>
      <c r="U712" s="95"/>
      <c r="V712" s="96"/>
      <c r="W712" s="125" t="str">
        <f>IF(Stock[[#This Row],[SỐ LƯỢNG BÁN]]&gt;0,Stock[[#This Row],[GIÁ BÁN]]*Stock[[#This Row],[SỐ LƯỢNG BÁN]]*$D$11+Stock[[#This Row],[GIÁ BÁN]]*Stock[[#This Row],[SỐ LƯỢNG BÁN]]*$D$12,"")</f>
        <v/>
      </c>
      <c r="X712" s="126">
        <f>Stock[[#This Row],[SỐ LƯỢNG MUA]]+Stock[[#This Row],[CỔ TỨC BẰNG CỔ PHIẾU]]-Stock[[#This Row],[SỐ LƯỢNG BÁN]]</f>
        <v>0</v>
      </c>
      <c r="Y7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2" s="120">
        <f ca="1">IF(Stock[[#This Row],[NGÀY BÁN]]&gt;0,Stock[[#This Row],[NGÀY BÁN]]-Stock[[#This Row],[NGÀY MUA]]+1,IF(Stock[[#This Row],[NGÀY MUA]]=0,0,TODAY()-Stock[[#This Row],[NGÀY MUA]]+1))</f>
        <v>0</v>
      </c>
      <c r="AA712" s="121" t="str">
        <f>IFERROR(Stock[[#This Row],[CỔ TỨC TIỀN MẶT]]+Stock[[#This Row],[LÃI/(LỖ) TỪ BÁN CK
(auto-fill)]],"")</f>
        <v/>
      </c>
      <c r="AB7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2" s="90"/>
      <c r="AE712" s="146" t="str">
        <f>IF(Stock[[#This Row],[TRẠNG THÁI
(auto-fill)]]="NẮM GIỮ",Stock[[#This Row],[GIÁ THỊ TRƯỜNG]]-Stock[[#This Row],[GIÁ MUA]],"")</f>
        <v/>
      </c>
      <c r="AF712" s="151" t="str">
        <f>IFERROR(Stock[[#This Row],[TĂNG/
(GIẢM )]]/Stock[[#This Row],[GIÁ MUA]],"")</f>
        <v/>
      </c>
      <c r="AG712" s="128" t="str">
        <f>IF(Stock[[#This Row],[GIÁ THỊ TRƯỜNG]]&gt;0,Stock[[#This Row],[GIÁ THỊ TRƯỜNG]]*Stock[[#This Row],[SỐ LƯỢNG CÒN LẠI
(auto-fill)]],"")</f>
        <v/>
      </c>
    </row>
    <row r="713" spans="2:33">
      <c r="B713" s="111" t="str">
        <f>IF(AND(Stock[[#This Row],[SỐ LƯỢNG MUA]]&gt;0,Stock[[#This Row],[SỐ LƯỢNG CÒN LẠI
(auto-fill)]]=0),"BÁN",
IF(AND(Stock[[#This Row],[SỐ LƯỢNG MUA]]&gt;0,Stock[[#This Row],[SỐ LƯỢNG CÒN LẠI
(auto-fill)]]&gt;0),"NẮM GIỮ",""))</f>
        <v/>
      </c>
      <c r="C713" s="110">
        <f t="shared" si="10"/>
        <v>700</v>
      </c>
      <c r="D713" s="77"/>
      <c r="E713" s="78"/>
      <c r="F713" s="170"/>
      <c r="G713" s="83"/>
      <c r="H713" s="84"/>
      <c r="I713" s="114" t="str">
        <f>IF(Stock[[#This Row],[SỐ LƯỢNG MUA]]&gt;0,Stock[[#This Row],[GIÁ MUA]]*Stock[[#This Row],[SỐ LƯỢNG MUA]]*$D$11,"")</f>
        <v/>
      </c>
      <c r="J713" s="87"/>
      <c r="K713" s="88"/>
      <c r="L713" s="116" t="str">
        <f>IF(Stock[[#This Row],[SỐ LƯỢNG MUA]]&gt;0,Stock[[#This Row],[GIÁ MUA]]*(1+Stock[[#This Row],[% TĂNG KỲ VỌNG_1]]),"")</f>
        <v/>
      </c>
      <c r="M713" s="89"/>
      <c r="N713" s="116" t="str">
        <f>IF(Stock[[#This Row],[SỐ LƯỢNG MUA]]&gt;0,Stock[[#This Row],[GIÁ MUA]]*(1+Stock[[#This Row],[% TĂNG KỲ VỌNG_2]]),"")</f>
        <v/>
      </c>
      <c r="O713" s="89"/>
      <c r="P713" s="116" t="str">
        <f>IF(Stock[[#This Row],[SỐ LƯỢNG MUA]]&gt;0,Stock[[#This Row],[GIÁ MUA]]*(1+Stock[[#This Row],[% GIẢM ĐỂ CẮT LỖ]]),"")</f>
        <v/>
      </c>
      <c r="Q713" s="104"/>
      <c r="R713" s="117" t="str">
        <f>IF(Stock[[#This Row],[CỔ TỨC TIỀN MẶT]]&gt;0,Stock[[#This Row],[CỔ TỨC TIỀN MẶT]]/(Stock[[#This Row],[GIÁ MUA]]*Stock[[#This Row],[SỐ LƯỢNG MUA]]),"")</f>
        <v/>
      </c>
      <c r="S713" s="104"/>
      <c r="T713" s="77"/>
      <c r="U713" s="95"/>
      <c r="V713" s="96"/>
      <c r="W713" s="125" t="str">
        <f>IF(Stock[[#This Row],[SỐ LƯỢNG BÁN]]&gt;0,Stock[[#This Row],[GIÁ BÁN]]*Stock[[#This Row],[SỐ LƯỢNG BÁN]]*$D$11+Stock[[#This Row],[GIÁ BÁN]]*Stock[[#This Row],[SỐ LƯỢNG BÁN]]*$D$12,"")</f>
        <v/>
      </c>
      <c r="X713" s="126">
        <f>Stock[[#This Row],[SỐ LƯỢNG MUA]]+Stock[[#This Row],[CỔ TỨC BẰNG CỔ PHIẾU]]-Stock[[#This Row],[SỐ LƯỢNG BÁN]]</f>
        <v>0</v>
      </c>
      <c r="Y7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3" s="120">
        <f ca="1">IF(Stock[[#This Row],[NGÀY BÁN]]&gt;0,Stock[[#This Row],[NGÀY BÁN]]-Stock[[#This Row],[NGÀY MUA]]+1,IF(Stock[[#This Row],[NGÀY MUA]]=0,0,TODAY()-Stock[[#This Row],[NGÀY MUA]]+1))</f>
        <v>0</v>
      </c>
      <c r="AA713" s="121" t="str">
        <f>IFERROR(Stock[[#This Row],[CỔ TỨC TIỀN MẶT]]+Stock[[#This Row],[LÃI/(LỖ) TỪ BÁN CK
(auto-fill)]],"")</f>
        <v/>
      </c>
      <c r="AB7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3" s="90"/>
      <c r="AE713" s="146" t="str">
        <f>IF(Stock[[#This Row],[TRẠNG THÁI
(auto-fill)]]="NẮM GIỮ",Stock[[#This Row],[GIÁ THỊ TRƯỜNG]]-Stock[[#This Row],[GIÁ MUA]],"")</f>
        <v/>
      </c>
      <c r="AF713" s="151" t="str">
        <f>IFERROR(Stock[[#This Row],[TĂNG/
(GIẢM )]]/Stock[[#This Row],[GIÁ MUA]],"")</f>
        <v/>
      </c>
      <c r="AG713" s="128" t="str">
        <f>IF(Stock[[#This Row],[GIÁ THỊ TRƯỜNG]]&gt;0,Stock[[#This Row],[GIÁ THỊ TRƯỜNG]]*Stock[[#This Row],[SỐ LƯỢNG CÒN LẠI
(auto-fill)]],"")</f>
        <v/>
      </c>
    </row>
    <row r="714" spans="2:33">
      <c r="B714" s="111" t="str">
        <f>IF(AND(Stock[[#This Row],[SỐ LƯỢNG MUA]]&gt;0,Stock[[#This Row],[SỐ LƯỢNG CÒN LẠI
(auto-fill)]]=0),"BÁN",
IF(AND(Stock[[#This Row],[SỐ LƯỢNG MUA]]&gt;0,Stock[[#This Row],[SỐ LƯỢNG CÒN LẠI
(auto-fill)]]&gt;0),"NẮM GIỮ",""))</f>
        <v/>
      </c>
      <c r="C714" s="110">
        <f t="shared" si="10"/>
        <v>701</v>
      </c>
      <c r="D714" s="77"/>
      <c r="E714" s="78"/>
      <c r="F714" s="170"/>
      <c r="G714" s="83"/>
      <c r="H714" s="84"/>
      <c r="I714" s="114" t="str">
        <f>IF(Stock[[#This Row],[SỐ LƯỢNG MUA]]&gt;0,Stock[[#This Row],[GIÁ MUA]]*Stock[[#This Row],[SỐ LƯỢNG MUA]]*$D$11,"")</f>
        <v/>
      </c>
      <c r="J714" s="87"/>
      <c r="K714" s="88"/>
      <c r="L714" s="116" t="str">
        <f>IF(Stock[[#This Row],[SỐ LƯỢNG MUA]]&gt;0,Stock[[#This Row],[GIÁ MUA]]*(1+Stock[[#This Row],[% TĂNG KỲ VỌNG_1]]),"")</f>
        <v/>
      </c>
      <c r="M714" s="89"/>
      <c r="N714" s="116" t="str">
        <f>IF(Stock[[#This Row],[SỐ LƯỢNG MUA]]&gt;0,Stock[[#This Row],[GIÁ MUA]]*(1+Stock[[#This Row],[% TĂNG KỲ VỌNG_2]]),"")</f>
        <v/>
      </c>
      <c r="O714" s="89"/>
      <c r="P714" s="116" t="str">
        <f>IF(Stock[[#This Row],[SỐ LƯỢNG MUA]]&gt;0,Stock[[#This Row],[GIÁ MUA]]*(1+Stock[[#This Row],[% GIẢM ĐỂ CẮT LỖ]]),"")</f>
        <v/>
      </c>
      <c r="Q714" s="104"/>
      <c r="R714" s="117" t="str">
        <f>IF(Stock[[#This Row],[CỔ TỨC TIỀN MẶT]]&gt;0,Stock[[#This Row],[CỔ TỨC TIỀN MẶT]]/(Stock[[#This Row],[GIÁ MUA]]*Stock[[#This Row],[SỐ LƯỢNG MUA]]),"")</f>
        <v/>
      </c>
      <c r="S714" s="104"/>
      <c r="T714" s="77"/>
      <c r="U714" s="95"/>
      <c r="V714" s="96"/>
      <c r="W714" s="125" t="str">
        <f>IF(Stock[[#This Row],[SỐ LƯỢNG BÁN]]&gt;0,Stock[[#This Row],[GIÁ BÁN]]*Stock[[#This Row],[SỐ LƯỢNG BÁN]]*$D$11+Stock[[#This Row],[GIÁ BÁN]]*Stock[[#This Row],[SỐ LƯỢNG BÁN]]*$D$12,"")</f>
        <v/>
      </c>
      <c r="X714" s="126">
        <f>Stock[[#This Row],[SỐ LƯỢNG MUA]]+Stock[[#This Row],[CỔ TỨC BẰNG CỔ PHIẾU]]-Stock[[#This Row],[SỐ LƯỢNG BÁN]]</f>
        <v>0</v>
      </c>
      <c r="Y7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4" s="120">
        <f ca="1">IF(Stock[[#This Row],[NGÀY BÁN]]&gt;0,Stock[[#This Row],[NGÀY BÁN]]-Stock[[#This Row],[NGÀY MUA]]+1,IF(Stock[[#This Row],[NGÀY MUA]]=0,0,TODAY()-Stock[[#This Row],[NGÀY MUA]]+1))</f>
        <v>0</v>
      </c>
      <c r="AA714" s="121" t="str">
        <f>IFERROR(Stock[[#This Row],[CỔ TỨC TIỀN MẶT]]+Stock[[#This Row],[LÃI/(LỖ) TỪ BÁN CK
(auto-fill)]],"")</f>
        <v/>
      </c>
      <c r="AB7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4" s="90"/>
      <c r="AE714" s="146" t="str">
        <f>IF(Stock[[#This Row],[TRẠNG THÁI
(auto-fill)]]="NẮM GIỮ",Stock[[#This Row],[GIÁ THỊ TRƯỜNG]]-Stock[[#This Row],[GIÁ MUA]],"")</f>
        <v/>
      </c>
      <c r="AF714" s="151" t="str">
        <f>IFERROR(Stock[[#This Row],[TĂNG/
(GIẢM )]]/Stock[[#This Row],[GIÁ MUA]],"")</f>
        <v/>
      </c>
      <c r="AG714" s="128" t="str">
        <f>IF(Stock[[#This Row],[GIÁ THỊ TRƯỜNG]]&gt;0,Stock[[#This Row],[GIÁ THỊ TRƯỜNG]]*Stock[[#This Row],[SỐ LƯỢNG CÒN LẠI
(auto-fill)]],"")</f>
        <v/>
      </c>
    </row>
    <row r="715" spans="2:33">
      <c r="B715" s="111" t="str">
        <f>IF(AND(Stock[[#This Row],[SỐ LƯỢNG MUA]]&gt;0,Stock[[#This Row],[SỐ LƯỢNG CÒN LẠI
(auto-fill)]]=0),"BÁN",
IF(AND(Stock[[#This Row],[SỐ LƯỢNG MUA]]&gt;0,Stock[[#This Row],[SỐ LƯỢNG CÒN LẠI
(auto-fill)]]&gt;0),"NẮM GIỮ",""))</f>
        <v/>
      </c>
      <c r="C715" s="110">
        <f t="shared" si="10"/>
        <v>702</v>
      </c>
      <c r="D715" s="77"/>
      <c r="E715" s="78"/>
      <c r="F715" s="170"/>
      <c r="G715" s="83"/>
      <c r="H715" s="84"/>
      <c r="I715" s="114" t="str">
        <f>IF(Stock[[#This Row],[SỐ LƯỢNG MUA]]&gt;0,Stock[[#This Row],[GIÁ MUA]]*Stock[[#This Row],[SỐ LƯỢNG MUA]]*$D$11,"")</f>
        <v/>
      </c>
      <c r="J715" s="87"/>
      <c r="K715" s="88"/>
      <c r="L715" s="116" t="str">
        <f>IF(Stock[[#This Row],[SỐ LƯỢNG MUA]]&gt;0,Stock[[#This Row],[GIÁ MUA]]*(1+Stock[[#This Row],[% TĂNG KỲ VỌNG_1]]),"")</f>
        <v/>
      </c>
      <c r="M715" s="89"/>
      <c r="N715" s="116" t="str">
        <f>IF(Stock[[#This Row],[SỐ LƯỢNG MUA]]&gt;0,Stock[[#This Row],[GIÁ MUA]]*(1+Stock[[#This Row],[% TĂNG KỲ VỌNG_2]]),"")</f>
        <v/>
      </c>
      <c r="O715" s="89"/>
      <c r="P715" s="116" t="str">
        <f>IF(Stock[[#This Row],[SỐ LƯỢNG MUA]]&gt;0,Stock[[#This Row],[GIÁ MUA]]*(1+Stock[[#This Row],[% GIẢM ĐỂ CẮT LỖ]]),"")</f>
        <v/>
      </c>
      <c r="Q715" s="104"/>
      <c r="R715" s="117" t="str">
        <f>IF(Stock[[#This Row],[CỔ TỨC TIỀN MẶT]]&gt;0,Stock[[#This Row],[CỔ TỨC TIỀN MẶT]]/(Stock[[#This Row],[GIÁ MUA]]*Stock[[#This Row],[SỐ LƯỢNG MUA]]),"")</f>
        <v/>
      </c>
      <c r="S715" s="104"/>
      <c r="T715" s="77"/>
      <c r="U715" s="95"/>
      <c r="V715" s="96"/>
      <c r="W715" s="125" t="str">
        <f>IF(Stock[[#This Row],[SỐ LƯỢNG BÁN]]&gt;0,Stock[[#This Row],[GIÁ BÁN]]*Stock[[#This Row],[SỐ LƯỢNG BÁN]]*$D$11+Stock[[#This Row],[GIÁ BÁN]]*Stock[[#This Row],[SỐ LƯỢNG BÁN]]*$D$12,"")</f>
        <v/>
      </c>
      <c r="X715" s="126">
        <f>Stock[[#This Row],[SỐ LƯỢNG MUA]]+Stock[[#This Row],[CỔ TỨC BẰNG CỔ PHIẾU]]-Stock[[#This Row],[SỐ LƯỢNG BÁN]]</f>
        <v>0</v>
      </c>
      <c r="Y7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5" s="120">
        <f ca="1">IF(Stock[[#This Row],[NGÀY BÁN]]&gt;0,Stock[[#This Row],[NGÀY BÁN]]-Stock[[#This Row],[NGÀY MUA]]+1,IF(Stock[[#This Row],[NGÀY MUA]]=0,0,TODAY()-Stock[[#This Row],[NGÀY MUA]]+1))</f>
        <v>0</v>
      </c>
      <c r="AA715" s="121" t="str">
        <f>IFERROR(Stock[[#This Row],[CỔ TỨC TIỀN MẶT]]+Stock[[#This Row],[LÃI/(LỖ) TỪ BÁN CK
(auto-fill)]],"")</f>
        <v/>
      </c>
      <c r="AB7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5" s="90"/>
      <c r="AE715" s="146" t="str">
        <f>IF(Stock[[#This Row],[TRẠNG THÁI
(auto-fill)]]="NẮM GIỮ",Stock[[#This Row],[GIÁ THỊ TRƯỜNG]]-Stock[[#This Row],[GIÁ MUA]],"")</f>
        <v/>
      </c>
      <c r="AF715" s="151" t="str">
        <f>IFERROR(Stock[[#This Row],[TĂNG/
(GIẢM )]]/Stock[[#This Row],[GIÁ MUA]],"")</f>
        <v/>
      </c>
      <c r="AG715" s="128" t="str">
        <f>IF(Stock[[#This Row],[GIÁ THỊ TRƯỜNG]]&gt;0,Stock[[#This Row],[GIÁ THỊ TRƯỜNG]]*Stock[[#This Row],[SỐ LƯỢNG CÒN LẠI
(auto-fill)]],"")</f>
        <v/>
      </c>
    </row>
    <row r="716" spans="2:33">
      <c r="B716" s="111" t="str">
        <f>IF(AND(Stock[[#This Row],[SỐ LƯỢNG MUA]]&gt;0,Stock[[#This Row],[SỐ LƯỢNG CÒN LẠI
(auto-fill)]]=0),"BÁN",
IF(AND(Stock[[#This Row],[SỐ LƯỢNG MUA]]&gt;0,Stock[[#This Row],[SỐ LƯỢNG CÒN LẠI
(auto-fill)]]&gt;0),"NẮM GIỮ",""))</f>
        <v/>
      </c>
      <c r="C716" s="110">
        <f t="shared" si="10"/>
        <v>703</v>
      </c>
      <c r="D716" s="77"/>
      <c r="E716" s="78"/>
      <c r="F716" s="170"/>
      <c r="G716" s="83"/>
      <c r="H716" s="84"/>
      <c r="I716" s="114" t="str">
        <f>IF(Stock[[#This Row],[SỐ LƯỢNG MUA]]&gt;0,Stock[[#This Row],[GIÁ MUA]]*Stock[[#This Row],[SỐ LƯỢNG MUA]]*$D$11,"")</f>
        <v/>
      </c>
      <c r="J716" s="87"/>
      <c r="K716" s="88"/>
      <c r="L716" s="116" t="str">
        <f>IF(Stock[[#This Row],[SỐ LƯỢNG MUA]]&gt;0,Stock[[#This Row],[GIÁ MUA]]*(1+Stock[[#This Row],[% TĂNG KỲ VỌNG_1]]),"")</f>
        <v/>
      </c>
      <c r="M716" s="89"/>
      <c r="N716" s="116" t="str">
        <f>IF(Stock[[#This Row],[SỐ LƯỢNG MUA]]&gt;0,Stock[[#This Row],[GIÁ MUA]]*(1+Stock[[#This Row],[% TĂNG KỲ VỌNG_2]]),"")</f>
        <v/>
      </c>
      <c r="O716" s="89"/>
      <c r="P716" s="116" t="str">
        <f>IF(Stock[[#This Row],[SỐ LƯỢNG MUA]]&gt;0,Stock[[#This Row],[GIÁ MUA]]*(1+Stock[[#This Row],[% GIẢM ĐỂ CẮT LỖ]]),"")</f>
        <v/>
      </c>
      <c r="Q716" s="104"/>
      <c r="R716" s="117" t="str">
        <f>IF(Stock[[#This Row],[CỔ TỨC TIỀN MẶT]]&gt;0,Stock[[#This Row],[CỔ TỨC TIỀN MẶT]]/(Stock[[#This Row],[GIÁ MUA]]*Stock[[#This Row],[SỐ LƯỢNG MUA]]),"")</f>
        <v/>
      </c>
      <c r="S716" s="104"/>
      <c r="T716" s="77"/>
      <c r="U716" s="95"/>
      <c r="V716" s="96"/>
      <c r="W716" s="125" t="str">
        <f>IF(Stock[[#This Row],[SỐ LƯỢNG BÁN]]&gt;0,Stock[[#This Row],[GIÁ BÁN]]*Stock[[#This Row],[SỐ LƯỢNG BÁN]]*$D$11+Stock[[#This Row],[GIÁ BÁN]]*Stock[[#This Row],[SỐ LƯỢNG BÁN]]*$D$12,"")</f>
        <v/>
      </c>
      <c r="X716" s="126">
        <f>Stock[[#This Row],[SỐ LƯỢNG MUA]]+Stock[[#This Row],[CỔ TỨC BẰNG CỔ PHIẾU]]-Stock[[#This Row],[SỐ LƯỢNG BÁN]]</f>
        <v>0</v>
      </c>
      <c r="Y7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6" s="120">
        <f ca="1">IF(Stock[[#This Row],[NGÀY BÁN]]&gt;0,Stock[[#This Row],[NGÀY BÁN]]-Stock[[#This Row],[NGÀY MUA]]+1,IF(Stock[[#This Row],[NGÀY MUA]]=0,0,TODAY()-Stock[[#This Row],[NGÀY MUA]]+1))</f>
        <v>0</v>
      </c>
      <c r="AA716" s="121" t="str">
        <f>IFERROR(Stock[[#This Row],[CỔ TỨC TIỀN MẶT]]+Stock[[#This Row],[LÃI/(LỖ) TỪ BÁN CK
(auto-fill)]],"")</f>
        <v/>
      </c>
      <c r="AB7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6" s="90"/>
      <c r="AE716" s="146" t="str">
        <f>IF(Stock[[#This Row],[TRẠNG THÁI
(auto-fill)]]="NẮM GIỮ",Stock[[#This Row],[GIÁ THỊ TRƯỜNG]]-Stock[[#This Row],[GIÁ MUA]],"")</f>
        <v/>
      </c>
      <c r="AF716" s="151" t="str">
        <f>IFERROR(Stock[[#This Row],[TĂNG/
(GIẢM )]]/Stock[[#This Row],[GIÁ MUA]],"")</f>
        <v/>
      </c>
      <c r="AG716" s="128" t="str">
        <f>IF(Stock[[#This Row],[GIÁ THỊ TRƯỜNG]]&gt;0,Stock[[#This Row],[GIÁ THỊ TRƯỜNG]]*Stock[[#This Row],[SỐ LƯỢNG CÒN LẠI
(auto-fill)]],"")</f>
        <v/>
      </c>
    </row>
    <row r="717" spans="2:33">
      <c r="B717" s="111" t="str">
        <f>IF(AND(Stock[[#This Row],[SỐ LƯỢNG MUA]]&gt;0,Stock[[#This Row],[SỐ LƯỢNG CÒN LẠI
(auto-fill)]]=0),"BÁN",
IF(AND(Stock[[#This Row],[SỐ LƯỢNG MUA]]&gt;0,Stock[[#This Row],[SỐ LƯỢNG CÒN LẠI
(auto-fill)]]&gt;0),"NẮM GIỮ",""))</f>
        <v/>
      </c>
      <c r="C717" s="110">
        <f t="shared" si="10"/>
        <v>704</v>
      </c>
      <c r="D717" s="77"/>
      <c r="E717" s="78"/>
      <c r="F717" s="170"/>
      <c r="G717" s="83"/>
      <c r="H717" s="84"/>
      <c r="I717" s="114" t="str">
        <f>IF(Stock[[#This Row],[SỐ LƯỢNG MUA]]&gt;0,Stock[[#This Row],[GIÁ MUA]]*Stock[[#This Row],[SỐ LƯỢNG MUA]]*$D$11,"")</f>
        <v/>
      </c>
      <c r="J717" s="87"/>
      <c r="K717" s="88"/>
      <c r="L717" s="116" t="str">
        <f>IF(Stock[[#This Row],[SỐ LƯỢNG MUA]]&gt;0,Stock[[#This Row],[GIÁ MUA]]*(1+Stock[[#This Row],[% TĂNG KỲ VỌNG_1]]),"")</f>
        <v/>
      </c>
      <c r="M717" s="89"/>
      <c r="N717" s="116" t="str">
        <f>IF(Stock[[#This Row],[SỐ LƯỢNG MUA]]&gt;0,Stock[[#This Row],[GIÁ MUA]]*(1+Stock[[#This Row],[% TĂNG KỲ VỌNG_2]]),"")</f>
        <v/>
      </c>
      <c r="O717" s="89"/>
      <c r="P717" s="116" t="str">
        <f>IF(Stock[[#This Row],[SỐ LƯỢNG MUA]]&gt;0,Stock[[#This Row],[GIÁ MUA]]*(1+Stock[[#This Row],[% GIẢM ĐỂ CẮT LỖ]]),"")</f>
        <v/>
      </c>
      <c r="Q717" s="104"/>
      <c r="R717" s="117" t="str">
        <f>IF(Stock[[#This Row],[CỔ TỨC TIỀN MẶT]]&gt;0,Stock[[#This Row],[CỔ TỨC TIỀN MẶT]]/(Stock[[#This Row],[GIÁ MUA]]*Stock[[#This Row],[SỐ LƯỢNG MUA]]),"")</f>
        <v/>
      </c>
      <c r="S717" s="104"/>
      <c r="T717" s="77"/>
      <c r="U717" s="95"/>
      <c r="V717" s="96"/>
      <c r="W717" s="125" t="str">
        <f>IF(Stock[[#This Row],[SỐ LƯỢNG BÁN]]&gt;0,Stock[[#This Row],[GIÁ BÁN]]*Stock[[#This Row],[SỐ LƯỢNG BÁN]]*$D$11+Stock[[#This Row],[GIÁ BÁN]]*Stock[[#This Row],[SỐ LƯỢNG BÁN]]*$D$12,"")</f>
        <v/>
      </c>
      <c r="X717" s="126">
        <f>Stock[[#This Row],[SỐ LƯỢNG MUA]]+Stock[[#This Row],[CỔ TỨC BẰNG CỔ PHIẾU]]-Stock[[#This Row],[SỐ LƯỢNG BÁN]]</f>
        <v>0</v>
      </c>
      <c r="Y7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7" s="120">
        <f ca="1">IF(Stock[[#This Row],[NGÀY BÁN]]&gt;0,Stock[[#This Row],[NGÀY BÁN]]-Stock[[#This Row],[NGÀY MUA]]+1,IF(Stock[[#This Row],[NGÀY MUA]]=0,0,TODAY()-Stock[[#This Row],[NGÀY MUA]]+1))</f>
        <v>0</v>
      </c>
      <c r="AA717" s="121" t="str">
        <f>IFERROR(Stock[[#This Row],[CỔ TỨC TIỀN MẶT]]+Stock[[#This Row],[LÃI/(LỖ) TỪ BÁN CK
(auto-fill)]],"")</f>
        <v/>
      </c>
      <c r="AB7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7" s="90"/>
      <c r="AE717" s="146" t="str">
        <f>IF(Stock[[#This Row],[TRẠNG THÁI
(auto-fill)]]="NẮM GIỮ",Stock[[#This Row],[GIÁ THỊ TRƯỜNG]]-Stock[[#This Row],[GIÁ MUA]],"")</f>
        <v/>
      </c>
      <c r="AF717" s="151" t="str">
        <f>IFERROR(Stock[[#This Row],[TĂNG/
(GIẢM )]]/Stock[[#This Row],[GIÁ MUA]],"")</f>
        <v/>
      </c>
      <c r="AG717" s="128" t="str">
        <f>IF(Stock[[#This Row],[GIÁ THỊ TRƯỜNG]]&gt;0,Stock[[#This Row],[GIÁ THỊ TRƯỜNG]]*Stock[[#This Row],[SỐ LƯỢNG CÒN LẠI
(auto-fill)]],"")</f>
        <v/>
      </c>
    </row>
    <row r="718" spans="2:33">
      <c r="B718" s="111" t="str">
        <f>IF(AND(Stock[[#This Row],[SỐ LƯỢNG MUA]]&gt;0,Stock[[#This Row],[SỐ LƯỢNG CÒN LẠI
(auto-fill)]]=0),"BÁN",
IF(AND(Stock[[#This Row],[SỐ LƯỢNG MUA]]&gt;0,Stock[[#This Row],[SỐ LƯỢNG CÒN LẠI
(auto-fill)]]&gt;0),"NẮM GIỮ",""))</f>
        <v/>
      </c>
      <c r="C718" s="110">
        <f t="shared" si="10"/>
        <v>705</v>
      </c>
      <c r="D718" s="77"/>
      <c r="E718" s="78"/>
      <c r="F718" s="170"/>
      <c r="G718" s="83"/>
      <c r="H718" s="84"/>
      <c r="I718" s="114" t="str">
        <f>IF(Stock[[#This Row],[SỐ LƯỢNG MUA]]&gt;0,Stock[[#This Row],[GIÁ MUA]]*Stock[[#This Row],[SỐ LƯỢNG MUA]]*$D$11,"")</f>
        <v/>
      </c>
      <c r="J718" s="87"/>
      <c r="K718" s="88"/>
      <c r="L718" s="116" t="str">
        <f>IF(Stock[[#This Row],[SỐ LƯỢNG MUA]]&gt;0,Stock[[#This Row],[GIÁ MUA]]*(1+Stock[[#This Row],[% TĂNG KỲ VỌNG_1]]),"")</f>
        <v/>
      </c>
      <c r="M718" s="89"/>
      <c r="N718" s="116" t="str">
        <f>IF(Stock[[#This Row],[SỐ LƯỢNG MUA]]&gt;0,Stock[[#This Row],[GIÁ MUA]]*(1+Stock[[#This Row],[% TĂNG KỲ VỌNG_2]]),"")</f>
        <v/>
      </c>
      <c r="O718" s="89"/>
      <c r="P718" s="116" t="str">
        <f>IF(Stock[[#This Row],[SỐ LƯỢNG MUA]]&gt;0,Stock[[#This Row],[GIÁ MUA]]*(1+Stock[[#This Row],[% GIẢM ĐỂ CẮT LỖ]]),"")</f>
        <v/>
      </c>
      <c r="Q718" s="104"/>
      <c r="R718" s="117" t="str">
        <f>IF(Stock[[#This Row],[CỔ TỨC TIỀN MẶT]]&gt;0,Stock[[#This Row],[CỔ TỨC TIỀN MẶT]]/(Stock[[#This Row],[GIÁ MUA]]*Stock[[#This Row],[SỐ LƯỢNG MUA]]),"")</f>
        <v/>
      </c>
      <c r="S718" s="104"/>
      <c r="T718" s="77"/>
      <c r="U718" s="95"/>
      <c r="V718" s="96"/>
      <c r="W718" s="125" t="str">
        <f>IF(Stock[[#This Row],[SỐ LƯỢNG BÁN]]&gt;0,Stock[[#This Row],[GIÁ BÁN]]*Stock[[#This Row],[SỐ LƯỢNG BÁN]]*$D$11+Stock[[#This Row],[GIÁ BÁN]]*Stock[[#This Row],[SỐ LƯỢNG BÁN]]*$D$12,"")</f>
        <v/>
      </c>
      <c r="X718" s="126">
        <f>Stock[[#This Row],[SỐ LƯỢNG MUA]]+Stock[[#This Row],[CỔ TỨC BẰNG CỔ PHIẾU]]-Stock[[#This Row],[SỐ LƯỢNG BÁN]]</f>
        <v>0</v>
      </c>
      <c r="Y7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8" s="120">
        <f ca="1">IF(Stock[[#This Row],[NGÀY BÁN]]&gt;0,Stock[[#This Row],[NGÀY BÁN]]-Stock[[#This Row],[NGÀY MUA]]+1,IF(Stock[[#This Row],[NGÀY MUA]]=0,0,TODAY()-Stock[[#This Row],[NGÀY MUA]]+1))</f>
        <v>0</v>
      </c>
      <c r="AA718" s="121" t="str">
        <f>IFERROR(Stock[[#This Row],[CỔ TỨC TIỀN MẶT]]+Stock[[#This Row],[LÃI/(LỖ) TỪ BÁN CK
(auto-fill)]],"")</f>
        <v/>
      </c>
      <c r="AB7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8" s="90"/>
      <c r="AE718" s="146" t="str">
        <f>IF(Stock[[#This Row],[TRẠNG THÁI
(auto-fill)]]="NẮM GIỮ",Stock[[#This Row],[GIÁ THỊ TRƯỜNG]]-Stock[[#This Row],[GIÁ MUA]],"")</f>
        <v/>
      </c>
      <c r="AF718" s="151" t="str">
        <f>IFERROR(Stock[[#This Row],[TĂNG/
(GIẢM )]]/Stock[[#This Row],[GIÁ MUA]],"")</f>
        <v/>
      </c>
      <c r="AG718" s="128" t="str">
        <f>IF(Stock[[#This Row],[GIÁ THỊ TRƯỜNG]]&gt;0,Stock[[#This Row],[GIÁ THỊ TRƯỜNG]]*Stock[[#This Row],[SỐ LƯỢNG CÒN LẠI
(auto-fill)]],"")</f>
        <v/>
      </c>
    </row>
    <row r="719" spans="2:33">
      <c r="B719" s="111" t="str">
        <f>IF(AND(Stock[[#This Row],[SỐ LƯỢNG MUA]]&gt;0,Stock[[#This Row],[SỐ LƯỢNG CÒN LẠI
(auto-fill)]]=0),"BÁN",
IF(AND(Stock[[#This Row],[SỐ LƯỢNG MUA]]&gt;0,Stock[[#This Row],[SỐ LƯỢNG CÒN LẠI
(auto-fill)]]&gt;0),"NẮM GIỮ",""))</f>
        <v/>
      </c>
      <c r="C719" s="110">
        <f t="shared" si="10"/>
        <v>706</v>
      </c>
      <c r="D719" s="77"/>
      <c r="E719" s="78"/>
      <c r="F719" s="170"/>
      <c r="G719" s="83"/>
      <c r="H719" s="84"/>
      <c r="I719" s="114" t="str">
        <f>IF(Stock[[#This Row],[SỐ LƯỢNG MUA]]&gt;0,Stock[[#This Row],[GIÁ MUA]]*Stock[[#This Row],[SỐ LƯỢNG MUA]]*$D$11,"")</f>
        <v/>
      </c>
      <c r="J719" s="87"/>
      <c r="K719" s="88"/>
      <c r="L719" s="116" t="str">
        <f>IF(Stock[[#This Row],[SỐ LƯỢNG MUA]]&gt;0,Stock[[#This Row],[GIÁ MUA]]*(1+Stock[[#This Row],[% TĂNG KỲ VỌNG_1]]),"")</f>
        <v/>
      </c>
      <c r="M719" s="89"/>
      <c r="N719" s="116" t="str">
        <f>IF(Stock[[#This Row],[SỐ LƯỢNG MUA]]&gt;0,Stock[[#This Row],[GIÁ MUA]]*(1+Stock[[#This Row],[% TĂNG KỲ VỌNG_2]]),"")</f>
        <v/>
      </c>
      <c r="O719" s="89"/>
      <c r="P719" s="116" t="str">
        <f>IF(Stock[[#This Row],[SỐ LƯỢNG MUA]]&gt;0,Stock[[#This Row],[GIÁ MUA]]*(1+Stock[[#This Row],[% GIẢM ĐỂ CẮT LỖ]]),"")</f>
        <v/>
      </c>
      <c r="Q719" s="104"/>
      <c r="R719" s="117" t="str">
        <f>IF(Stock[[#This Row],[CỔ TỨC TIỀN MẶT]]&gt;0,Stock[[#This Row],[CỔ TỨC TIỀN MẶT]]/(Stock[[#This Row],[GIÁ MUA]]*Stock[[#This Row],[SỐ LƯỢNG MUA]]),"")</f>
        <v/>
      </c>
      <c r="S719" s="104"/>
      <c r="T719" s="77"/>
      <c r="U719" s="95"/>
      <c r="V719" s="96"/>
      <c r="W719" s="125" t="str">
        <f>IF(Stock[[#This Row],[SỐ LƯỢNG BÁN]]&gt;0,Stock[[#This Row],[GIÁ BÁN]]*Stock[[#This Row],[SỐ LƯỢNG BÁN]]*$D$11+Stock[[#This Row],[GIÁ BÁN]]*Stock[[#This Row],[SỐ LƯỢNG BÁN]]*$D$12,"")</f>
        <v/>
      </c>
      <c r="X719" s="126">
        <f>Stock[[#This Row],[SỐ LƯỢNG MUA]]+Stock[[#This Row],[CỔ TỨC BẰNG CỔ PHIẾU]]-Stock[[#This Row],[SỐ LƯỢNG BÁN]]</f>
        <v>0</v>
      </c>
      <c r="Y7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9" s="120">
        <f ca="1">IF(Stock[[#This Row],[NGÀY BÁN]]&gt;0,Stock[[#This Row],[NGÀY BÁN]]-Stock[[#This Row],[NGÀY MUA]]+1,IF(Stock[[#This Row],[NGÀY MUA]]=0,0,TODAY()-Stock[[#This Row],[NGÀY MUA]]+1))</f>
        <v>0</v>
      </c>
      <c r="AA719" s="121" t="str">
        <f>IFERROR(Stock[[#This Row],[CỔ TỨC TIỀN MẶT]]+Stock[[#This Row],[LÃI/(LỖ) TỪ BÁN CK
(auto-fill)]],"")</f>
        <v/>
      </c>
      <c r="AB7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9" s="90"/>
      <c r="AE719" s="146" t="str">
        <f>IF(Stock[[#This Row],[TRẠNG THÁI
(auto-fill)]]="NẮM GIỮ",Stock[[#This Row],[GIÁ THỊ TRƯỜNG]]-Stock[[#This Row],[GIÁ MUA]],"")</f>
        <v/>
      </c>
      <c r="AF719" s="151" t="str">
        <f>IFERROR(Stock[[#This Row],[TĂNG/
(GIẢM )]]/Stock[[#This Row],[GIÁ MUA]],"")</f>
        <v/>
      </c>
      <c r="AG719" s="128" t="str">
        <f>IF(Stock[[#This Row],[GIÁ THỊ TRƯỜNG]]&gt;0,Stock[[#This Row],[GIÁ THỊ TRƯỜNG]]*Stock[[#This Row],[SỐ LƯỢNG CÒN LẠI
(auto-fill)]],"")</f>
        <v/>
      </c>
    </row>
    <row r="720" spans="2:33">
      <c r="B720" s="111" t="str">
        <f>IF(AND(Stock[[#This Row],[SỐ LƯỢNG MUA]]&gt;0,Stock[[#This Row],[SỐ LƯỢNG CÒN LẠI
(auto-fill)]]=0),"BÁN",
IF(AND(Stock[[#This Row],[SỐ LƯỢNG MUA]]&gt;0,Stock[[#This Row],[SỐ LƯỢNG CÒN LẠI
(auto-fill)]]&gt;0),"NẮM GIỮ",""))</f>
        <v/>
      </c>
      <c r="C720" s="110">
        <f t="shared" ref="C720:C783" si="11">C719+1</f>
        <v>707</v>
      </c>
      <c r="D720" s="77"/>
      <c r="E720" s="78"/>
      <c r="F720" s="170"/>
      <c r="G720" s="83"/>
      <c r="H720" s="84"/>
      <c r="I720" s="114" t="str">
        <f>IF(Stock[[#This Row],[SỐ LƯỢNG MUA]]&gt;0,Stock[[#This Row],[GIÁ MUA]]*Stock[[#This Row],[SỐ LƯỢNG MUA]]*$D$11,"")</f>
        <v/>
      </c>
      <c r="J720" s="87"/>
      <c r="K720" s="88"/>
      <c r="L720" s="116" t="str">
        <f>IF(Stock[[#This Row],[SỐ LƯỢNG MUA]]&gt;0,Stock[[#This Row],[GIÁ MUA]]*(1+Stock[[#This Row],[% TĂNG KỲ VỌNG_1]]),"")</f>
        <v/>
      </c>
      <c r="M720" s="89"/>
      <c r="N720" s="116" t="str">
        <f>IF(Stock[[#This Row],[SỐ LƯỢNG MUA]]&gt;0,Stock[[#This Row],[GIÁ MUA]]*(1+Stock[[#This Row],[% TĂNG KỲ VỌNG_2]]),"")</f>
        <v/>
      </c>
      <c r="O720" s="89"/>
      <c r="P720" s="116" t="str">
        <f>IF(Stock[[#This Row],[SỐ LƯỢNG MUA]]&gt;0,Stock[[#This Row],[GIÁ MUA]]*(1+Stock[[#This Row],[% GIẢM ĐỂ CẮT LỖ]]),"")</f>
        <v/>
      </c>
      <c r="Q720" s="104"/>
      <c r="R720" s="117" t="str">
        <f>IF(Stock[[#This Row],[CỔ TỨC TIỀN MẶT]]&gt;0,Stock[[#This Row],[CỔ TỨC TIỀN MẶT]]/(Stock[[#This Row],[GIÁ MUA]]*Stock[[#This Row],[SỐ LƯỢNG MUA]]),"")</f>
        <v/>
      </c>
      <c r="S720" s="104"/>
      <c r="T720" s="77"/>
      <c r="U720" s="95"/>
      <c r="V720" s="96"/>
      <c r="W720" s="125" t="str">
        <f>IF(Stock[[#This Row],[SỐ LƯỢNG BÁN]]&gt;0,Stock[[#This Row],[GIÁ BÁN]]*Stock[[#This Row],[SỐ LƯỢNG BÁN]]*$D$11+Stock[[#This Row],[GIÁ BÁN]]*Stock[[#This Row],[SỐ LƯỢNG BÁN]]*$D$12,"")</f>
        <v/>
      </c>
      <c r="X720" s="126">
        <f>Stock[[#This Row],[SỐ LƯỢNG MUA]]+Stock[[#This Row],[CỔ TỨC BẰNG CỔ PHIẾU]]-Stock[[#This Row],[SỐ LƯỢNG BÁN]]</f>
        <v>0</v>
      </c>
      <c r="Y7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0" s="120">
        <f ca="1">IF(Stock[[#This Row],[NGÀY BÁN]]&gt;0,Stock[[#This Row],[NGÀY BÁN]]-Stock[[#This Row],[NGÀY MUA]]+1,IF(Stock[[#This Row],[NGÀY MUA]]=0,0,TODAY()-Stock[[#This Row],[NGÀY MUA]]+1))</f>
        <v>0</v>
      </c>
      <c r="AA720" s="121" t="str">
        <f>IFERROR(Stock[[#This Row],[CỔ TỨC TIỀN MẶT]]+Stock[[#This Row],[LÃI/(LỖ) TỪ BÁN CK
(auto-fill)]],"")</f>
        <v/>
      </c>
      <c r="AB7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0" s="90"/>
      <c r="AE720" s="146" t="str">
        <f>IF(Stock[[#This Row],[TRẠNG THÁI
(auto-fill)]]="NẮM GIỮ",Stock[[#This Row],[GIÁ THỊ TRƯỜNG]]-Stock[[#This Row],[GIÁ MUA]],"")</f>
        <v/>
      </c>
      <c r="AF720" s="151" t="str">
        <f>IFERROR(Stock[[#This Row],[TĂNG/
(GIẢM )]]/Stock[[#This Row],[GIÁ MUA]],"")</f>
        <v/>
      </c>
      <c r="AG720" s="128" t="str">
        <f>IF(Stock[[#This Row],[GIÁ THỊ TRƯỜNG]]&gt;0,Stock[[#This Row],[GIÁ THỊ TRƯỜNG]]*Stock[[#This Row],[SỐ LƯỢNG CÒN LẠI
(auto-fill)]],"")</f>
        <v/>
      </c>
    </row>
    <row r="721" spans="2:33">
      <c r="B721" s="111" t="str">
        <f>IF(AND(Stock[[#This Row],[SỐ LƯỢNG MUA]]&gt;0,Stock[[#This Row],[SỐ LƯỢNG CÒN LẠI
(auto-fill)]]=0),"BÁN",
IF(AND(Stock[[#This Row],[SỐ LƯỢNG MUA]]&gt;0,Stock[[#This Row],[SỐ LƯỢNG CÒN LẠI
(auto-fill)]]&gt;0),"NẮM GIỮ",""))</f>
        <v/>
      </c>
      <c r="C721" s="110">
        <f t="shared" si="11"/>
        <v>708</v>
      </c>
      <c r="D721" s="77"/>
      <c r="E721" s="78"/>
      <c r="F721" s="170"/>
      <c r="G721" s="83"/>
      <c r="H721" s="84"/>
      <c r="I721" s="114" t="str">
        <f>IF(Stock[[#This Row],[SỐ LƯỢNG MUA]]&gt;0,Stock[[#This Row],[GIÁ MUA]]*Stock[[#This Row],[SỐ LƯỢNG MUA]]*$D$11,"")</f>
        <v/>
      </c>
      <c r="J721" s="87"/>
      <c r="K721" s="88"/>
      <c r="L721" s="116" t="str">
        <f>IF(Stock[[#This Row],[SỐ LƯỢNG MUA]]&gt;0,Stock[[#This Row],[GIÁ MUA]]*(1+Stock[[#This Row],[% TĂNG KỲ VỌNG_1]]),"")</f>
        <v/>
      </c>
      <c r="M721" s="89"/>
      <c r="N721" s="116" t="str">
        <f>IF(Stock[[#This Row],[SỐ LƯỢNG MUA]]&gt;0,Stock[[#This Row],[GIÁ MUA]]*(1+Stock[[#This Row],[% TĂNG KỲ VỌNG_2]]),"")</f>
        <v/>
      </c>
      <c r="O721" s="89"/>
      <c r="P721" s="116" t="str">
        <f>IF(Stock[[#This Row],[SỐ LƯỢNG MUA]]&gt;0,Stock[[#This Row],[GIÁ MUA]]*(1+Stock[[#This Row],[% GIẢM ĐỂ CẮT LỖ]]),"")</f>
        <v/>
      </c>
      <c r="Q721" s="104"/>
      <c r="R721" s="117" t="str">
        <f>IF(Stock[[#This Row],[CỔ TỨC TIỀN MẶT]]&gt;0,Stock[[#This Row],[CỔ TỨC TIỀN MẶT]]/(Stock[[#This Row],[GIÁ MUA]]*Stock[[#This Row],[SỐ LƯỢNG MUA]]),"")</f>
        <v/>
      </c>
      <c r="S721" s="104"/>
      <c r="T721" s="77"/>
      <c r="U721" s="95"/>
      <c r="V721" s="96"/>
      <c r="W721" s="125" t="str">
        <f>IF(Stock[[#This Row],[SỐ LƯỢNG BÁN]]&gt;0,Stock[[#This Row],[GIÁ BÁN]]*Stock[[#This Row],[SỐ LƯỢNG BÁN]]*$D$11+Stock[[#This Row],[GIÁ BÁN]]*Stock[[#This Row],[SỐ LƯỢNG BÁN]]*$D$12,"")</f>
        <v/>
      </c>
      <c r="X721" s="126">
        <f>Stock[[#This Row],[SỐ LƯỢNG MUA]]+Stock[[#This Row],[CỔ TỨC BẰNG CỔ PHIẾU]]-Stock[[#This Row],[SỐ LƯỢNG BÁN]]</f>
        <v>0</v>
      </c>
      <c r="Y7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1" s="120">
        <f ca="1">IF(Stock[[#This Row],[NGÀY BÁN]]&gt;0,Stock[[#This Row],[NGÀY BÁN]]-Stock[[#This Row],[NGÀY MUA]]+1,IF(Stock[[#This Row],[NGÀY MUA]]=0,0,TODAY()-Stock[[#This Row],[NGÀY MUA]]+1))</f>
        <v>0</v>
      </c>
      <c r="AA721" s="121" t="str">
        <f>IFERROR(Stock[[#This Row],[CỔ TỨC TIỀN MẶT]]+Stock[[#This Row],[LÃI/(LỖ) TỪ BÁN CK
(auto-fill)]],"")</f>
        <v/>
      </c>
      <c r="AB7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1" s="90"/>
      <c r="AE721" s="146" t="str">
        <f>IF(Stock[[#This Row],[TRẠNG THÁI
(auto-fill)]]="NẮM GIỮ",Stock[[#This Row],[GIÁ THỊ TRƯỜNG]]-Stock[[#This Row],[GIÁ MUA]],"")</f>
        <v/>
      </c>
      <c r="AF721" s="151" t="str">
        <f>IFERROR(Stock[[#This Row],[TĂNG/
(GIẢM )]]/Stock[[#This Row],[GIÁ MUA]],"")</f>
        <v/>
      </c>
      <c r="AG721" s="128" t="str">
        <f>IF(Stock[[#This Row],[GIÁ THỊ TRƯỜNG]]&gt;0,Stock[[#This Row],[GIÁ THỊ TRƯỜNG]]*Stock[[#This Row],[SỐ LƯỢNG CÒN LẠI
(auto-fill)]],"")</f>
        <v/>
      </c>
    </row>
    <row r="722" spans="2:33">
      <c r="B722" s="111" t="str">
        <f>IF(AND(Stock[[#This Row],[SỐ LƯỢNG MUA]]&gt;0,Stock[[#This Row],[SỐ LƯỢNG CÒN LẠI
(auto-fill)]]=0),"BÁN",
IF(AND(Stock[[#This Row],[SỐ LƯỢNG MUA]]&gt;0,Stock[[#This Row],[SỐ LƯỢNG CÒN LẠI
(auto-fill)]]&gt;0),"NẮM GIỮ",""))</f>
        <v/>
      </c>
      <c r="C722" s="110">
        <f t="shared" si="11"/>
        <v>709</v>
      </c>
      <c r="D722" s="77"/>
      <c r="E722" s="78"/>
      <c r="F722" s="170"/>
      <c r="G722" s="83"/>
      <c r="H722" s="84"/>
      <c r="I722" s="114" t="str">
        <f>IF(Stock[[#This Row],[SỐ LƯỢNG MUA]]&gt;0,Stock[[#This Row],[GIÁ MUA]]*Stock[[#This Row],[SỐ LƯỢNG MUA]]*$D$11,"")</f>
        <v/>
      </c>
      <c r="J722" s="87"/>
      <c r="K722" s="88"/>
      <c r="L722" s="116" t="str">
        <f>IF(Stock[[#This Row],[SỐ LƯỢNG MUA]]&gt;0,Stock[[#This Row],[GIÁ MUA]]*(1+Stock[[#This Row],[% TĂNG KỲ VỌNG_1]]),"")</f>
        <v/>
      </c>
      <c r="M722" s="89"/>
      <c r="N722" s="116" t="str">
        <f>IF(Stock[[#This Row],[SỐ LƯỢNG MUA]]&gt;0,Stock[[#This Row],[GIÁ MUA]]*(1+Stock[[#This Row],[% TĂNG KỲ VỌNG_2]]),"")</f>
        <v/>
      </c>
      <c r="O722" s="89"/>
      <c r="P722" s="116" t="str">
        <f>IF(Stock[[#This Row],[SỐ LƯỢNG MUA]]&gt;0,Stock[[#This Row],[GIÁ MUA]]*(1+Stock[[#This Row],[% GIẢM ĐỂ CẮT LỖ]]),"")</f>
        <v/>
      </c>
      <c r="Q722" s="104"/>
      <c r="R722" s="117" t="str">
        <f>IF(Stock[[#This Row],[CỔ TỨC TIỀN MẶT]]&gt;0,Stock[[#This Row],[CỔ TỨC TIỀN MẶT]]/(Stock[[#This Row],[GIÁ MUA]]*Stock[[#This Row],[SỐ LƯỢNG MUA]]),"")</f>
        <v/>
      </c>
      <c r="S722" s="104"/>
      <c r="T722" s="77"/>
      <c r="U722" s="95"/>
      <c r="V722" s="96"/>
      <c r="W722" s="125" t="str">
        <f>IF(Stock[[#This Row],[SỐ LƯỢNG BÁN]]&gt;0,Stock[[#This Row],[GIÁ BÁN]]*Stock[[#This Row],[SỐ LƯỢNG BÁN]]*$D$11+Stock[[#This Row],[GIÁ BÁN]]*Stock[[#This Row],[SỐ LƯỢNG BÁN]]*$D$12,"")</f>
        <v/>
      </c>
      <c r="X722" s="126">
        <f>Stock[[#This Row],[SỐ LƯỢNG MUA]]+Stock[[#This Row],[CỔ TỨC BẰNG CỔ PHIẾU]]-Stock[[#This Row],[SỐ LƯỢNG BÁN]]</f>
        <v>0</v>
      </c>
      <c r="Y7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2" s="120">
        <f ca="1">IF(Stock[[#This Row],[NGÀY BÁN]]&gt;0,Stock[[#This Row],[NGÀY BÁN]]-Stock[[#This Row],[NGÀY MUA]]+1,IF(Stock[[#This Row],[NGÀY MUA]]=0,0,TODAY()-Stock[[#This Row],[NGÀY MUA]]+1))</f>
        <v>0</v>
      </c>
      <c r="AA722" s="121" t="str">
        <f>IFERROR(Stock[[#This Row],[CỔ TỨC TIỀN MẶT]]+Stock[[#This Row],[LÃI/(LỖ) TỪ BÁN CK
(auto-fill)]],"")</f>
        <v/>
      </c>
      <c r="AB7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2" s="90"/>
      <c r="AE722" s="146" t="str">
        <f>IF(Stock[[#This Row],[TRẠNG THÁI
(auto-fill)]]="NẮM GIỮ",Stock[[#This Row],[GIÁ THỊ TRƯỜNG]]-Stock[[#This Row],[GIÁ MUA]],"")</f>
        <v/>
      </c>
      <c r="AF722" s="151" t="str">
        <f>IFERROR(Stock[[#This Row],[TĂNG/
(GIẢM )]]/Stock[[#This Row],[GIÁ MUA]],"")</f>
        <v/>
      </c>
      <c r="AG722" s="128" t="str">
        <f>IF(Stock[[#This Row],[GIÁ THỊ TRƯỜNG]]&gt;0,Stock[[#This Row],[GIÁ THỊ TRƯỜNG]]*Stock[[#This Row],[SỐ LƯỢNG CÒN LẠI
(auto-fill)]],"")</f>
        <v/>
      </c>
    </row>
    <row r="723" spans="2:33">
      <c r="B723" s="111" t="str">
        <f>IF(AND(Stock[[#This Row],[SỐ LƯỢNG MUA]]&gt;0,Stock[[#This Row],[SỐ LƯỢNG CÒN LẠI
(auto-fill)]]=0),"BÁN",
IF(AND(Stock[[#This Row],[SỐ LƯỢNG MUA]]&gt;0,Stock[[#This Row],[SỐ LƯỢNG CÒN LẠI
(auto-fill)]]&gt;0),"NẮM GIỮ",""))</f>
        <v/>
      </c>
      <c r="C723" s="110">
        <f t="shared" si="11"/>
        <v>710</v>
      </c>
      <c r="D723" s="77"/>
      <c r="E723" s="78"/>
      <c r="F723" s="170"/>
      <c r="G723" s="83"/>
      <c r="H723" s="84"/>
      <c r="I723" s="114" t="str">
        <f>IF(Stock[[#This Row],[SỐ LƯỢNG MUA]]&gt;0,Stock[[#This Row],[GIÁ MUA]]*Stock[[#This Row],[SỐ LƯỢNG MUA]]*$D$11,"")</f>
        <v/>
      </c>
      <c r="J723" s="87"/>
      <c r="K723" s="88"/>
      <c r="L723" s="116" t="str">
        <f>IF(Stock[[#This Row],[SỐ LƯỢNG MUA]]&gt;0,Stock[[#This Row],[GIÁ MUA]]*(1+Stock[[#This Row],[% TĂNG KỲ VỌNG_1]]),"")</f>
        <v/>
      </c>
      <c r="M723" s="89"/>
      <c r="N723" s="116" t="str">
        <f>IF(Stock[[#This Row],[SỐ LƯỢNG MUA]]&gt;0,Stock[[#This Row],[GIÁ MUA]]*(1+Stock[[#This Row],[% TĂNG KỲ VỌNG_2]]),"")</f>
        <v/>
      </c>
      <c r="O723" s="89"/>
      <c r="P723" s="116" t="str">
        <f>IF(Stock[[#This Row],[SỐ LƯỢNG MUA]]&gt;0,Stock[[#This Row],[GIÁ MUA]]*(1+Stock[[#This Row],[% GIẢM ĐỂ CẮT LỖ]]),"")</f>
        <v/>
      </c>
      <c r="Q723" s="104"/>
      <c r="R723" s="117" t="str">
        <f>IF(Stock[[#This Row],[CỔ TỨC TIỀN MẶT]]&gt;0,Stock[[#This Row],[CỔ TỨC TIỀN MẶT]]/(Stock[[#This Row],[GIÁ MUA]]*Stock[[#This Row],[SỐ LƯỢNG MUA]]),"")</f>
        <v/>
      </c>
      <c r="S723" s="104"/>
      <c r="T723" s="77"/>
      <c r="U723" s="95"/>
      <c r="V723" s="96"/>
      <c r="W723" s="125" t="str">
        <f>IF(Stock[[#This Row],[SỐ LƯỢNG BÁN]]&gt;0,Stock[[#This Row],[GIÁ BÁN]]*Stock[[#This Row],[SỐ LƯỢNG BÁN]]*$D$11+Stock[[#This Row],[GIÁ BÁN]]*Stock[[#This Row],[SỐ LƯỢNG BÁN]]*$D$12,"")</f>
        <v/>
      </c>
      <c r="X723" s="126">
        <f>Stock[[#This Row],[SỐ LƯỢNG MUA]]+Stock[[#This Row],[CỔ TỨC BẰNG CỔ PHIẾU]]-Stock[[#This Row],[SỐ LƯỢNG BÁN]]</f>
        <v>0</v>
      </c>
      <c r="Y7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3" s="120">
        <f ca="1">IF(Stock[[#This Row],[NGÀY BÁN]]&gt;0,Stock[[#This Row],[NGÀY BÁN]]-Stock[[#This Row],[NGÀY MUA]]+1,IF(Stock[[#This Row],[NGÀY MUA]]=0,0,TODAY()-Stock[[#This Row],[NGÀY MUA]]+1))</f>
        <v>0</v>
      </c>
      <c r="AA723" s="121" t="str">
        <f>IFERROR(Stock[[#This Row],[CỔ TỨC TIỀN MẶT]]+Stock[[#This Row],[LÃI/(LỖ) TỪ BÁN CK
(auto-fill)]],"")</f>
        <v/>
      </c>
      <c r="AB7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3" s="90"/>
      <c r="AE723" s="146" t="str">
        <f>IF(Stock[[#This Row],[TRẠNG THÁI
(auto-fill)]]="NẮM GIỮ",Stock[[#This Row],[GIÁ THỊ TRƯỜNG]]-Stock[[#This Row],[GIÁ MUA]],"")</f>
        <v/>
      </c>
      <c r="AF723" s="151" t="str">
        <f>IFERROR(Stock[[#This Row],[TĂNG/
(GIẢM )]]/Stock[[#This Row],[GIÁ MUA]],"")</f>
        <v/>
      </c>
      <c r="AG723" s="128" t="str">
        <f>IF(Stock[[#This Row],[GIÁ THỊ TRƯỜNG]]&gt;0,Stock[[#This Row],[GIÁ THỊ TRƯỜNG]]*Stock[[#This Row],[SỐ LƯỢNG CÒN LẠI
(auto-fill)]],"")</f>
        <v/>
      </c>
    </row>
    <row r="724" spans="2:33">
      <c r="B724" s="111" t="str">
        <f>IF(AND(Stock[[#This Row],[SỐ LƯỢNG MUA]]&gt;0,Stock[[#This Row],[SỐ LƯỢNG CÒN LẠI
(auto-fill)]]=0),"BÁN",
IF(AND(Stock[[#This Row],[SỐ LƯỢNG MUA]]&gt;0,Stock[[#This Row],[SỐ LƯỢNG CÒN LẠI
(auto-fill)]]&gt;0),"NẮM GIỮ",""))</f>
        <v/>
      </c>
      <c r="C724" s="110">
        <f t="shared" si="11"/>
        <v>711</v>
      </c>
      <c r="D724" s="77"/>
      <c r="E724" s="78"/>
      <c r="F724" s="170"/>
      <c r="G724" s="83"/>
      <c r="H724" s="84"/>
      <c r="I724" s="114" t="str">
        <f>IF(Stock[[#This Row],[SỐ LƯỢNG MUA]]&gt;0,Stock[[#This Row],[GIÁ MUA]]*Stock[[#This Row],[SỐ LƯỢNG MUA]]*$D$11,"")</f>
        <v/>
      </c>
      <c r="J724" s="87"/>
      <c r="K724" s="88"/>
      <c r="L724" s="116" t="str">
        <f>IF(Stock[[#This Row],[SỐ LƯỢNG MUA]]&gt;0,Stock[[#This Row],[GIÁ MUA]]*(1+Stock[[#This Row],[% TĂNG KỲ VỌNG_1]]),"")</f>
        <v/>
      </c>
      <c r="M724" s="89"/>
      <c r="N724" s="116" t="str">
        <f>IF(Stock[[#This Row],[SỐ LƯỢNG MUA]]&gt;0,Stock[[#This Row],[GIÁ MUA]]*(1+Stock[[#This Row],[% TĂNG KỲ VỌNG_2]]),"")</f>
        <v/>
      </c>
      <c r="O724" s="89"/>
      <c r="P724" s="116" t="str">
        <f>IF(Stock[[#This Row],[SỐ LƯỢNG MUA]]&gt;0,Stock[[#This Row],[GIÁ MUA]]*(1+Stock[[#This Row],[% GIẢM ĐỂ CẮT LỖ]]),"")</f>
        <v/>
      </c>
      <c r="Q724" s="104"/>
      <c r="R724" s="117" t="str">
        <f>IF(Stock[[#This Row],[CỔ TỨC TIỀN MẶT]]&gt;0,Stock[[#This Row],[CỔ TỨC TIỀN MẶT]]/(Stock[[#This Row],[GIÁ MUA]]*Stock[[#This Row],[SỐ LƯỢNG MUA]]),"")</f>
        <v/>
      </c>
      <c r="S724" s="104"/>
      <c r="T724" s="77"/>
      <c r="U724" s="95"/>
      <c r="V724" s="96"/>
      <c r="W724" s="125" t="str">
        <f>IF(Stock[[#This Row],[SỐ LƯỢNG BÁN]]&gt;0,Stock[[#This Row],[GIÁ BÁN]]*Stock[[#This Row],[SỐ LƯỢNG BÁN]]*$D$11+Stock[[#This Row],[GIÁ BÁN]]*Stock[[#This Row],[SỐ LƯỢNG BÁN]]*$D$12,"")</f>
        <v/>
      </c>
      <c r="X724" s="126">
        <f>Stock[[#This Row],[SỐ LƯỢNG MUA]]+Stock[[#This Row],[CỔ TỨC BẰNG CỔ PHIẾU]]-Stock[[#This Row],[SỐ LƯỢNG BÁN]]</f>
        <v>0</v>
      </c>
      <c r="Y7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4" s="120">
        <f ca="1">IF(Stock[[#This Row],[NGÀY BÁN]]&gt;0,Stock[[#This Row],[NGÀY BÁN]]-Stock[[#This Row],[NGÀY MUA]]+1,IF(Stock[[#This Row],[NGÀY MUA]]=0,0,TODAY()-Stock[[#This Row],[NGÀY MUA]]+1))</f>
        <v>0</v>
      </c>
      <c r="AA724" s="121" t="str">
        <f>IFERROR(Stock[[#This Row],[CỔ TỨC TIỀN MẶT]]+Stock[[#This Row],[LÃI/(LỖ) TỪ BÁN CK
(auto-fill)]],"")</f>
        <v/>
      </c>
      <c r="AB7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4" s="90"/>
      <c r="AE724" s="146" t="str">
        <f>IF(Stock[[#This Row],[TRẠNG THÁI
(auto-fill)]]="NẮM GIỮ",Stock[[#This Row],[GIÁ THỊ TRƯỜNG]]-Stock[[#This Row],[GIÁ MUA]],"")</f>
        <v/>
      </c>
      <c r="AF724" s="151" t="str">
        <f>IFERROR(Stock[[#This Row],[TĂNG/
(GIẢM )]]/Stock[[#This Row],[GIÁ MUA]],"")</f>
        <v/>
      </c>
      <c r="AG724" s="128" t="str">
        <f>IF(Stock[[#This Row],[GIÁ THỊ TRƯỜNG]]&gt;0,Stock[[#This Row],[GIÁ THỊ TRƯỜNG]]*Stock[[#This Row],[SỐ LƯỢNG CÒN LẠI
(auto-fill)]],"")</f>
        <v/>
      </c>
    </row>
    <row r="725" spans="2:33">
      <c r="B725" s="111" t="str">
        <f>IF(AND(Stock[[#This Row],[SỐ LƯỢNG MUA]]&gt;0,Stock[[#This Row],[SỐ LƯỢNG CÒN LẠI
(auto-fill)]]=0),"BÁN",
IF(AND(Stock[[#This Row],[SỐ LƯỢNG MUA]]&gt;0,Stock[[#This Row],[SỐ LƯỢNG CÒN LẠI
(auto-fill)]]&gt;0),"NẮM GIỮ",""))</f>
        <v/>
      </c>
      <c r="C725" s="110">
        <f t="shared" si="11"/>
        <v>712</v>
      </c>
      <c r="D725" s="77"/>
      <c r="E725" s="78"/>
      <c r="F725" s="170"/>
      <c r="G725" s="83"/>
      <c r="H725" s="84"/>
      <c r="I725" s="114" t="str">
        <f>IF(Stock[[#This Row],[SỐ LƯỢNG MUA]]&gt;0,Stock[[#This Row],[GIÁ MUA]]*Stock[[#This Row],[SỐ LƯỢNG MUA]]*$D$11,"")</f>
        <v/>
      </c>
      <c r="J725" s="87"/>
      <c r="K725" s="88"/>
      <c r="L725" s="116" t="str">
        <f>IF(Stock[[#This Row],[SỐ LƯỢNG MUA]]&gt;0,Stock[[#This Row],[GIÁ MUA]]*(1+Stock[[#This Row],[% TĂNG KỲ VỌNG_1]]),"")</f>
        <v/>
      </c>
      <c r="M725" s="89"/>
      <c r="N725" s="116" t="str">
        <f>IF(Stock[[#This Row],[SỐ LƯỢNG MUA]]&gt;0,Stock[[#This Row],[GIÁ MUA]]*(1+Stock[[#This Row],[% TĂNG KỲ VỌNG_2]]),"")</f>
        <v/>
      </c>
      <c r="O725" s="89"/>
      <c r="P725" s="116" t="str">
        <f>IF(Stock[[#This Row],[SỐ LƯỢNG MUA]]&gt;0,Stock[[#This Row],[GIÁ MUA]]*(1+Stock[[#This Row],[% GIẢM ĐỂ CẮT LỖ]]),"")</f>
        <v/>
      </c>
      <c r="Q725" s="104"/>
      <c r="R725" s="117" t="str">
        <f>IF(Stock[[#This Row],[CỔ TỨC TIỀN MẶT]]&gt;0,Stock[[#This Row],[CỔ TỨC TIỀN MẶT]]/(Stock[[#This Row],[GIÁ MUA]]*Stock[[#This Row],[SỐ LƯỢNG MUA]]),"")</f>
        <v/>
      </c>
      <c r="S725" s="104"/>
      <c r="T725" s="77"/>
      <c r="U725" s="95"/>
      <c r="V725" s="96"/>
      <c r="W725" s="125" t="str">
        <f>IF(Stock[[#This Row],[SỐ LƯỢNG BÁN]]&gt;0,Stock[[#This Row],[GIÁ BÁN]]*Stock[[#This Row],[SỐ LƯỢNG BÁN]]*$D$11+Stock[[#This Row],[GIÁ BÁN]]*Stock[[#This Row],[SỐ LƯỢNG BÁN]]*$D$12,"")</f>
        <v/>
      </c>
      <c r="X725" s="126">
        <f>Stock[[#This Row],[SỐ LƯỢNG MUA]]+Stock[[#This Row],[CỔ TỨC BẰNG CỔ PHIẾU]]-Stock[[#This Row],[SỐ LƯỢNG BÁN]]</f>
        <v>0</v>
      </c>
      <c r="Y7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5" s="120">
        <f ca="1">IF(Stock[[#This Row],[NGÀY BÁN]]&gt;0,Stock[[#This Row],[NGÀY BÁN]]-Stock[[#This Row],[NGÀY MUA]]+1,IF(Stock[[#This Row],[NGÀY MUA]]=0,0,TODAY()-Stock[[#This Row],[NGÀY MUA]]+1))</f>
        <v>0</v>
      </c>
      <c r="AA725" s="121" t="str">
        <f>IFERROR(Stock[[#This Row],[CỔ TỨC TIỀN MẶT]]+Stock[[#This Row],[LÃI/(LỖ) TỪ BÁN CK
(auto-fill)]],"")</f>
        <v/>
      </c>
      <c r="AB7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5" s="90"/>
      <c r="AE725" s="146" t="str">
        <f>IF(Stock[[#This Row],[TRẠNG THÁI
(auto-fill)]]="NẮM GIỮ",Stock[[#This Row],[GIÁ THỊ TRƯỜNG]]-Stock[[#This Row],[GIÁ MUA]],"")</f>
        <v/>
      </c>
      <c r="AF725" s="151" t="str">
        <f>IFERROR(Stock[[#This Row],[TĂNG/
(GIẢM )]]/Stock[[#This Row],[GIÁ MUA]],"")</f>
        <v/>
      </c>
      <c r="AG725" s="128" t="str">
        <f>IF(Stock[[#This Row],[GIÁ THỊ TRƯỜNG]]&gt;0,Stock[[#This Row],[GIÁ THỊ TRƯỜNG]]*Stock[[#This Row],[SỐ LƯỢNG CÒN LẠI
(auto-fill)]],"")</f>
        <v/>
      </c>
    </row>
    <row r="726" spans="2:33">
      <c r="B726" s="111" t="str">
        <f>IF(AND(Stock[[#This Row],[SỐ LƯỢNG MUA]]&gt;0,Stock[[#This Row],[SỐ LƯỢNG CÒN LẠI
(auto-fill)]]=0),"BÁN",
IF(AND(Stock[[#This Row],[SỐ LƯỢNG MUA]]&gt;0,Stock[[#This Row],[SỐ LƯỢNG CÒN LẠI
(auto-fill)]]&gt;0),"NẮM GIỮ",""))</f>
        <v/>
      </c>
      <c r="C726" s="110">
        <f t="shared" si="11"/>
        <v>713</v>
      </c>
      <c r="D726" s="77"/>
      <c r="E726" s="78"/>
      <c r="F726" s="170"/>
      <c r="G726" s="83"/>
      <c r="H726" s="84"/>
      <c r="I726" s="114" t="str">
        <f>IF(Stock[[#This Row],[SỐ LƯỢNG MUA]]&gt;0,Stock[[#This Row],[GIÁ MUA]]*Stock[[#This Row],[SỐ LƯỢNG MUA]]*$D$11,"")</f>
        <v/>
      </c>
      <c r="J726" s="87"/>
      <c r="K726" s="88"/>
      <c r="L726" s="116" t="str">
        <f>IF(Stock[[#This Row],[SỐ LƯỢNG MUA]]&gt;0,Stock[[#This Row],[GIÁ MUA]]*(1+Stock[[#This Row],[% TĂNG KỲ VỌNG_1]]),"")</f>
        <v/>
      </c>
      <c r="M726" s="89"/>
      <c r="N726" s="116" t="str">
        <f>IF(Stock[[#This Row],[SỐ LƯỢNG MUA]]&gt;0,Stock[[#This Row],[GIÁ MUA]]*(1+Stock[[#This Row],[% TĂNG KỲ VỌNG_2]]),"")</f>
        <v/>
      </c>
      <c r="O726" s="89"/>
      <c r="P726" s="116" t="str">
        <f>IF(Stock[[#This Row],[SỐ LƯỢNG MUA]]&gt;0,Stock[[#This Row],[GIÁ MUA]]*(1+Stock[[#This Row],[% GIẢM ĐỂ CẮT LỖ]]),"")</f>
        <v/>
      </c>
      <c r="Q726" s="104"/>
      <c r="R726" s="117" t="str">
        <f>IF(Stock[[#This Row],[CỔ TỨC TIỀN MẶT]]&gt;0,Stock[[#This Row],[CỔ TỨC TIỀN MẶT]]/(Stock[[#This Row],[GIÁ MUA]]*Stock[[#This Row],[SỐ LƯỢNG MUA]]),"")</f>
        <v/>
      </c>
      <c r="S726" s="104"/>
      <c r="T726" s="77"/>
      <c r="U726" s="95"/>
      <c r="V726" s="96"/>
      <c r="W726" s="125" t="str">
        <f>IF(Stock[[#This Row],[SỐ LƯỢNG BÁN]]&gt;0,Stock[[#This Row],[GIÁ BÁN]]*Stock[[#This Row],[SỐ LƯỢNG BÁN]]*$D$11+Stock[[#This Row],[GIÁ BÁN]]*Stock[[#This Row],[SỐ LƯỢNG BÁN]]*$D$12,"")</f>
        <v/>
      </c>
      <c r="X726" s="126">
        <f>Stock[[#This Row],[SỐ LƯỢNG MUA]]+Stock[[#This Row],[CỔ TỨC BẰNG CỔ PHIẾU]]-Stock[[#This Row],[SỐ LƯỢNG BÁN]]</f>
        <v>0</v>
      </c>
      <c r="Y7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6" s="120">
        <f ca="1">IF(Stock[[#This Row],[NGÀY BÁN]]&gt;0,Stock[[#This Row],[NGÀY BÁN]]-Stock[[#This Row],[NGÀY MUA]]+1,IF(Stock[[#This Row],[NGÀY MUA]]=0,0,TODAY()-Stock[[#This Row],[NGÀY MUA]]+1))</f>
        <v>0</v>
      </c>
      <c r="AA726" s="121" t="str">
        <f>IFERROR(Stock[[#This Row],[CỔ TỨC TIỀN MẶT]]+Stock[[#This Row],[LÃI/(LỖ) TỪ BÁN CK
(auto-fill)]],"")</f>
        <v/>
      </c>
      <c r="AB7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6" s="90"/>
      <c r="AE726" s="146" t="str">
        <f>IF(Stock[[#This Row],[TRẠNG THÁI
(auto-fill)]]="NẮM GIỮ",Stock[[#This Row],[GIÁ THỊ TRƯỜNG]]-Stock[[#This Row],[GIÁ MUA]],"")</f>
        <v/>
      </c>
      <c r="AF726" s="151" t="str">
        <f>IFERROR(Stock[[#This Row],[TĂNG/
(GIẢM )]]/Stock[[#This Row],[GIÁ MUA]],"")</f>
        <v/>
      </c>
      <c r="AG726" s="128" t="str">
        <f>IF(Stock[[#This Row],[GIÁ THỊ TRƯỜNG]]&gt;0,Stock[[#This Row],[GIÁ THỊ TRƯỜNG]]*Stock[[#This Row],[SỐ LƯỢNG CÒN LẠI
(auto-fill)]],"")</f>
        <v/>
      </c>
    </row>
    <row r="727" spans="2:33">
      <c r="B727" s="111" t="str">
        <f>IF(AND(Stock[[#This Row],[SỐ LƯỢNG MUA]]&gt;0,Stock[[#This Row],[SỐ LƯỢNG CÒN LẠI
(auto-fill)]]=0),"BÁN",
IF(AND(Stock[[#This Row],[SỐ LƯỢNG MUA]]&gt;0,Stock[[#This Row],[SỐ LƯỢNG CÒN LẠI
(auto-fill)]]&gt;0),"NẮM GIỮ",""))</f>
        <v/>
      </c>
      <c r="C727" s="110">
        <f t="shared" si="11"/>
        <v>714</v>
      </c>
      <c r="D727" s="77"/>
      <c r="E727" s="78"/>
      <c r="F727" s="170"/>
      <c r="G727" s="83"/>
      <c r="H727" s="84"/>
      <c r="I727" s="114" t="str">
        <f>IF(Stock[[#This Row],[SỐ LƯỢNG MUA]]&gt;0,Stock[[#This Row],[GIÁ MUA]]*Stock[[#This Row],[SỐ LƯỢNG MUA]]*$D$11,"")</f>
        <v/>
      </c>
      <c r="J727" s="87"/>
      <c r="K727" s="88"/>
      <c r="L727" s="116" t="str">
        <f>IF(Stock[[#This Row],[SỐ LƯỢNG MUA]]&gt;0,Stock[[#This Row],[GIÁ MUA]]*(1+Stock[[#This Row],[% TĂNG KỲ VỌNG_1]]),"")</f>
        <v/>
      </c>
      <c r="M727" s="89"/>
      <c r="N727" s="116" t="str">
        <f>IF(Stock[[#This Row],[SỐ LƯỢNG MUA]]&gt;0,Stock[[#This Row],[GIÁ MUA]]*(1+Stock[[#This Row],[% TĂNG KỲ VỌNG_2]]),"")</f>
        <v/>
      </c>
      <c r="O727" s="89"/>
      <c r="P727" s="116" t="str">
        <f>IF(Stock[[#This Row],[SỐ LƯỢNG MUA]]&gt;0,Stock[[#This Row],[GIÁ MUA]]*(1+Stock[[#This Row],[% GIẢM ĐỂ CẮT LỖ]]),"")</f>
        <v/>
      </c>
      <c r="Q727" s="104"/>
      <c r="R727" s="117" t="str">
        <f>IF(Stock[[#This Row],[CỔ TỨC TIỀN MẶT]]&gt;0,Stock[[#This Row],[CỔ TỨC TIỀN MẶT]]/(Stock[[#This Row],[GIÁ MUA]]*Stock[[#This Row],[SỐ LƯỢNG MUA]]),"")</f>
        <v/>
      </c>
      <c r="S727" s="104"/>
      <c r="T727" s="77"/>
      <c r="U727" s="95"/>
      <c r="V727" s="96"/>
      <c r="W727" s="125" t="str">
        <f>IF(Stock[[#This Row],[SỐ LƯỢNG BÁN]]&gt;0,Stock[[#This Row],[GIÁ BÁN]]*Stock[[#This Row],[SỐ LƯỢNG BÁN]]*$D$11+Stock[[#This Row],[GIÁ BÁN]]*Stock[[#This Row],[SỐ LƯỢNG BÁN]]*$D$12,"")</f>
        <v/>
      </c>
      <c r="X727" s="126">
        <f>Stock[[#This Row],[SỐ LƯỢNG MUA]]+Stock[[#This Row],[CỔ TỨC BẰNG CỔ PHIẾU]]-Stock[[#This Row],[SỐ LƯỢNG BÁN]]</f>
        <v>0</v>
      </c>
      <c r="Y7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7" s="120">
        <f ca="1">IF(Stock[[#This Row],[NGÀY BÁN]]&gt;0,Stock[[#This Row],[NGÀY BÁN]]-Stock[[#This Row],[NGÀY MUA]]+1,IF(Stock[[#This Row],[NGÀY MUA]]=0,0,TODAY()-Stock[[#This Row],[NGÀY MUA]]+1))</f>
        <v>0</v>
      </c>
      <c r="AA727" s="121" t="str">
        <f>IFERROR(Stock[[#This Row],[CỔ TỨC TIỀN MẶT]]+Stock[[#This Row],[LÃI/(LỖ) TỪ BÁN CK
(auto-fill)]],"")</f>
        <v/>
      </c>
      <c r="AB7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7" s="90"/>
      <c r="AE727" s="146" t="str">
        <f>IF(Stock[[#This Row],[TRẠNG THÁI
(auto-fill)]]="NẮM GIỮ",Stock[[#This Row],[GIÁ THỊ TRƯỜNG]]-Stock[[#This Row],[GIÁ MUA]],"")</f>
        <v/>
      </c>
      <c r="AF727" s="151" t="str">
        <f>IFERROR(Stock[[#This Row],[TĂNG/
(GIẢM )]]/Stock[[#This Row],[GIÁ MUA]],"")</f>
        <v/>
      </c>
      <c r="AG727" s="128" t="str">
        <f>IF(Stock[[#This Row],[GIÁ THỊ TRƯỜNG]]&gt;0,Stock[[#This Row],[GIÁ THỊ TRƯỜNG]]*Stock[[#This Row],[SỐ LƯỢNG CÒN LẠI
(auto-fill)]],"")</f>
        <v/>
      </c>
    </row>
    <row r="728" spans="2:33">
      <c r="B728" s="111" t="str">
        <f>IF(AND(Stock[[#This Row],[SỐ LƯỢNG MUA]]&gt;0,Stock[[#This Row],[SỐ LƯỢNG CÒN LẠI
(auto-fill)]]=0),"BÁN",
IF(AND(Stock[[#This Row],[SỐ LƯỢNG MUA]]&gt;0,Stock[[#This Row],[SỐ LƯỢNG CÒN LẠI
(auto-fill)]]&gt;0),"NẮM GIỮ",""))</f>
        <v/>
      </c>
      <c r="C728" s="110">
        <f t="shared" si="11"/>
        <v>715</v>
      </c>
      <c r="D728" s="77"/>
      <c r="E728" s="78"/>
      <c r="F728" s="170"/>
      <c r="G728" s="83"/>
      <c r="H728" s="84"/>
      <c r="I728" s="114" t="str">
        <f>IF(Stock[[#This Row],[SỐ LƯỢNG MUA]]&gt;0,Stock[[#This Row],[GIÁ MUA]]*Stock[[#This Row],[SỐ LƯỢNG MUA]]*$D$11,"")</f>
        <v/>
      </c>
      <c r="J728" s="87"/>
      <c r="K728" s="88"/>
      <c r="L728" s="116" t="str">
        <f>IF(Stock[[#This Row],[SỐ LƯỢNG MUA]]&gt;0,Stock[[#This Row],[GIÁ MUA]]*(1+Stock[[#This Row],[% TĂNG KỲ VỌNG_1]]),"")</f>
        <v/>
      </c>
      <c r="M728" s="89"/>
      <c r="N728" s="116" t="str">
        <f>IF(Stock[[#This Row],[SỐ LƯỢNG MUA]]&gt;0,Stock[[#This Row],[GIÁ MUA]]*(1+Stock[[#This Row],[% TĂNG KỲ VỌNG_2]]),"")</f>
        <v/>
      </c>
      <c r="O728" s="89"/>
      <c r="P728" s="116" t="str">
        <f>IF(Stock[[#This Row],[SỐ LƯỢNG MUA]]&gt;0,Stock[[#This Row],[GIÁ MUA]]*(1+Stock[[#This Row],[% GIẢM ĐỂ CẮT LỖ]]),"")</f>
        <v/>
      </c>
      <c r="Q728" s="104"/>
      <c r="R728" s="117" t="str">
        <f>IF(Stock[[#This Row],[CỔ TỨC TIỀN MẶT]]&gt;0,Stock[[#This Row],[CỔ TỨC TIỀN MẶT]]/(Stock[[#This Row],[GIÁ MUA]]*Stock[[#This Row],[SỐ LƯỢNG MUA]]),"")</f>
        <v/>
      </c>
      <c r="S728" s="104"/>
      <c r="T728" s="77"/>
      <c r="U728" s="95"/>
      <c r="V728" s="96"/>
      <c r="W728" s="125" t="str">
        <f>IF(Stock[[#This Row],[SỐ LƯỢNG BÁN]]&gt;0,Stock[[#This Row],[GIÁ BÁN]]*Stock[[#This Row],[SỐ LƯỢNG BÁN]]*$D$11+Stock[[#This Row],[GIÁ BÁN]]*Stock[[#This Row],[SỐ LƯỢNG BÁN]]*$D$12,"")</f>
        <v/>
      </c>
      <c r="X728" s="126">
        <f>Stock[[#This Row],[SỐ LƯỢNG MUA]]+Stock[[#This Row],[CỔ TỨC BẰNG CỔ PHIẾU]]-Stock[[#This Row],[SỐ LƯỢNG BÁN]]</f>
        <v>0</v>
      </c>
      <c r="Y7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8" s="120">
        <f ca="1">IF(Stock[[#This Row],[NGÀY BÁN]]&gt;0,Stock[[#This Row],[NGÀY BÁN]]-Stock[[#This Row],[NGÀY MUA]]+1,IF(Stock[[#This Row],[NGÀY MUA]]=0,0,TODAY()-Stock[[#This Row],[NGÀY MUA]]+1))</f>
        <v>0</v>
      </c>
      <c r="AA728" s="121" t="str">
        <f>IFERROR(Stock[[#This Row],[CỔ TỨC TIỀN MẶT]]+Stock[[#This Row],[LÃI/(LỖ) TỪ BÁN CK
(auto-fill)]],"")</f>
        <v/>
      </c>
      <c r="AB7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8" s="90"/>
      <c r="AE728" s="146" t="str">
        <f>IF(Stock[[#This Row],[TRẠNG THÁI
(auto-fill)]]="NẮM GIỮ",Stock[[#This Row],[GIÁ THỊ TRƯỜNG]]-Stock[[#This Row],[GIÁ MUA]],"")</f>
        <v/>
      </c>
      <c r="AF728" s="151" t="str">
        <f>IFERROR(Stock[[#This Row],[TĂNG/
(GIẢM )]]/Stock[[#This Row],[GIÁ MUA]],"")</f>
        <v/>
      </c>
      <c r="AG728" s="128" t="str">
        <f>IF(Stock[[#This Row],[GIÁ THỊ TRƯỜNG]]&gt;0,Stock[[#This Row],[GIÁ THỊ TRƯỜNG]]*Stock[[#This Row],[SỐ LƯỢNG CÒN LẠI
(auto-fill)]],"")</f>
        <v/>
      </c>
    </row>
    <row r="729" spans="2:33">
      <c r="B729" s="111" t="str">
        <f>IF(AND(Stock[[#This Row],[SỐ LƯỢNG MUA]]&gt;0,Stock[[#This Row],[SỐ LƯỢNG CÒN LẠI
(auto-fill)]]=0),"BÁN",
IF(AND(Stock[[#This Row],[SỐ LƯỢNG MUA]]&gt;0,Stock[[#This Row],[SỐ LƯỢNG CÒN LẠI
(auto-fill)]]&gt;0),"NẮM GIỮ",""))</f>
        <v/>
      </c>
      <c r="C729" s="110">
        <f t="shared" si="11"/>
        <v>716</v>
      </c>
      <c r="D729" s="77"/>
      <c r="E729" s="78"/>
      <c r="F729" s="170"/>
      <c r="G729" s="83"/>
      <c r="H729" s="84"/>
      <c r="I729" s="114" t="str">
        <f>IF(Stock[[#This Row],[SỐ LƯỢNG MUA]]&gt;0,Stock[[#This Row],[GIÁ MUA]]*Stock[[#This Row],[SỐ LƯỢNG MUA]]*$D$11,"")</f>
        <v/>
      </c>
      <c r="J729" s="87"/>
      <c r="K729" s="88"/>
      <c r="L729" s="116" t="str">
        <f>IF(Stock[[#This Row],[SỐ LƯỢNG MUA]]&gt;0,Stock[[#This Row],[GIÁ MUA]]*(1+Stock[[#This Row],[% TĂNG KỲ VỌNG_1]]),"")</f>
        <v/>
      </c>
      <c r="M729" s="89"/>
      <c r="N729" s="116" t="str">
        <f>IF(Stock[[#This Row],[SỐ LƯỢNG MUA]]&gt;0,Stock[[#This Row],[GIÁ MUA]]*(1+Stock[[#This Row],[% TĂNG KỲ VỌNG_2]]),"")</f>
        <v/>
      </c>
      <c r="O729" s="89"/>
      <c r="P729" s="116" t="str">
        <f>IF(Stock[[#This Row],[SỐ LƯỢNG MUA]]&gt;0,Stock[[#This Row],[GIÁ MUA]]*(1+Stock[[#This Row],[% GIẢM ĐỂ CẮT LỖ]]),"")</f>
        <v/>
      </c>
      <c r="Q729" s="104"/>
      <c r="R729" s="117" t="str">
        <f>IF(Stock[[#This Row],[CỔ TỨC TIỀN MẶT]]&gt;0,Stock[[#This Row],[CỔ TỨC TIỀN MẶT]]/(Stock[[#This Row],[GIÁ MUA]]*Stock[[#This Row],[SỐ LƯỢNG MUA]]),"")</f>
        <v/>
      </c>
      <c r="S729" s="104"/>
      <c r="T729" s="77"/>
      <c r="U729" s="95"/>
      <c r="V729" s="96"/>
      <c r="W729" s="125" t="str">
        <f>IF(Stock[[#This Row],[SỐ LƯỢNG BÁN]]&gt;0,Stock[[#This Row],[GIÁ BÁN]]*Stock[[#This Row],[SỐ LƯỢNG BÁN]]*$D$11+Stock[[#This Row],[GIÁ BÁN]]*Stock[[#This Row],[SỐ LƯỢNG BÁN]]*$D$12,"")</f>
        <v/>
      </c>
      <c r="X729" s="126">
        <f>Stock[[#This Row],[SỐ LƯỢNG MUA]]+Stock[[#This Row],[CỔ TỨC BẰNG CỔ PHIẾU]]-Stock[[#This Row],[SỐ LƯỢNG BÁN]]</f>
        <v>0</v>
      </c>
      <c r="Y7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9" s="120">
        <f ca="1">IF(Stock[[#This Row],[NGÀY BÁN]]&gt;0,Stock[[#This Row],[NGÀY BÁN]]-Stock[[#This Row],[NGÀY MUA]]+1,IF(Stock[[#This Row],[NGÀY MUA]]=0,0,TODAY()-Stock[[#This Row],[NGÀY MUA]]+1))</f>
        <v>0</v>
      </c>
      <c r="AA729" s="121" t="str">
        <f>IFERROR(Stock[[#This Row],[CỔ TỨC TIỀN MẶT]]+Stock[[#This Row],[LÃI/(LỖ) TỪ BÁN CK
(auto-fill)]],"")</f>
        <v/>
      </c>
      <c r="AB7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9" s="90"/>
      <c r="AE729" s="146" t="str">
        <f>IF(Stock[[#This Row],[TRẠNG THÁI
(auto-fill)]]="NẮM GIỮ",Stock[[#This Row],[GIÁ THỊ TRƯỜNG]]-Stock[[#This Row],[GIÁ MUA]],"")</f>
        <v/>
      </c>
      <c r="AF729" s="151" t="str">
        <f>IFERROR(Stock[[#This Row],[TĂNG/
(GIẢM )]]/Stock[[#This Row],[GIÁ MUA]],"")</f>
        <v/>
      </c>
      <c r="AG729" s="128" t="str">
        <f>IF(Stock[[#This Row],[GIÁ THỊ TRƯỜNG]]&gt;0,Stock[[#This Row],[GIÁ THỊ TRƯỜNG]]*Stock[[#This Row],[SỐ LƯỢNG CÒN LẠI
(auto-fill)]],"")</f>
        <v/>
      </c>
    </row>
    <row r="730" spans="2:33">
      <c r="B730" s="111" t="str">
        <f>IF(AND(Stock[[#This Row],[SỐ LƯỢNG MUA]]&gt;0,Stock[[#This Row],[SỐ LƯỢNG CÒN LẠI
(auto-fill)]]=0),"BÁN",
IF(AND(Stock[[#This Row],[SỐ LƯỢNG MUA]]&gt;0,Stock[[#This Row],[SỐ LƯỢNG CÒN LẠI
(auto-fill)]]&gt;0),"NẮM GIỮ",""))</f>
        <v/>
      </c>
      <c r="C730" s="110">
        <f t="shared" si="11"/>
        <v>717</v>
      </c>
      <c r="D730" s="77"/>
      <c r="E730" s="78"/>
      <c r="F730" s="170"/>
      <c r="G730" s="83"/>
      <c r="H730" s="84"/>
      <c r="I730" s="114" t="str">
        <f>IF(Stock[[#This Row],[SỐ LƯỢNG MUA]]&gt;0,Stock[[#This Row],[GIÁ MUA]]*Stock[[#This Row],[SỐ LƯỢNG MUA]]*$D$11,"")</f>
        <v/>
      </c>
      <c r="J730" s="87"/>
      <c r="K730" s="88"/>
      <c r="L730" s="116" t="str">
        <f>IF(Stock[[#This Row],[SỐ LƯỢNG MUA]]&gt;0,Stock[[#This Row],[GIÁ MUA]]*(1+Stock[[#This Row],[% TĂNG KỲ VỌNG_1]]),"")</f>
        <v/>
      </c>
      <c r="M730" s="89"/>
      <c r="N730" s="116" t="str">
        <f>IF(Stock[[#This Row],[SỐ LƯỢNG MUA]]&gt;0,Stock[[#This Row],[GIÁ MUA]]*(1+Stock[[#This Row],[% TĂNG KỲ VỌNG_2]]),"")</f>
        <v/>
      </c>
      <c r="O730" s="89"/>
      <c r="P730" s="116" t="str">
        <f>IF(Stock[[#This Row],[SỐ LƯỢNG MUA]]&gt;0,Stock[[#This Row],[GIÁ MUA]]*(1+Stock[[#This Row],[% GIẢM ĐỂ CẮT LỖ]]),"")</f>
        <v/>
      </c>
      <c r="Q730" s="104"/>
      <c r="R730" s="117" t="str">
        <f>IF(Stock[[#This Row],[CỔ TỨC TIỀN MẶT]]&gt;0,Stock[[#This Row],[CỔ TỨC TIỀN MẶT]]/(Stock[[#This Row],[GIÁ MUA]]*Stock[[#This Row],[SỐ LƯỢNG MUA]]),"")</f>
        <v/>
      </c>
      <c r="S730" s="104"/>
      <c r="T730" s="77"/>
      <c r="U730" s="95"/>
      <c r="V730" s="96"/>
      <c r="W730" s="125" t="str">
        <f>IF(Stock[[#This Row],[SỐ LƯỢNG BÁN]]&gt;0,Stock[[#This Row],[GIÁ BÁN]]*Stock[[#This Row],[SỐ LƯỢNG BÁN]]*$D$11+Stock[[#This Row],[GIÁ BÁN]]*Stock[[#This Row],[SỐ LƯỢNG BÁN]]*$D$12,"")</f>
        <v/>
      </c>
      <c r="X730" s="126">
        <f>Stock[[#This Row],[SỐ LƯỢNG MUA]]+Stock[[#This Row],[CỔ TỨC BẰNG CỔ PHIẾU]]-Stock[[#This Row],[SỐ LƯỢNG BÁN]]</f>
        <v>0</v>
      </c>
      <c r="Y7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0" s="120">
        <f ca="1">IF(Stock[[#This Row],[NGÀY BÁN]]&gt;0,Stock[[#This Row],[NGÀY BÁN]]-Stock[[#This Row],[NGÀY MUA]]+1,IF(Stock[[#This Row],[NGÀY MUA]]=0,0,TODAY()-Stock[[#This Row],[NGÀY MUA]]+1))</f>
        <v>0</v>
      </c>
      <c r="AA730" s="121" t="str">
        <f>IFERROR(Stock[[#This Row],[CỔ TỨC TIỀN MẶT]]+Stock[[#This Row],[LÃI/(LỖ) TỪ BÁN CK
(auto-fill)]],"")</f>
        <v/>
      </c>
      <c r="AB7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0" s="90"/>
      <c r="AE730" s="146" t="str">
        <f>IF(Stock[[#This Row],[TRẠNG THÁI
(auto-fill)]]="NẮM GIỮ",Stock[[#This Row],[GIÁ THỊ TRƯỜNG]]-Stock[[#This Row],[GIÁ MUA]],"")</f>
        <v/>
      </c>
      <c r="AF730" s="151" t="str">
        <f>IFERROR(Stock[[#This Row],[TĂNG/
(GIẢM )]]/Stock[[#This Row],[GIÁ MUA]],"")</f>
        <v/>
      </c>
      <c r="AG730" s="128" t="str">
        <f>IF(Stock[[#This Row],[GIÁ THỊ TRƯỜNG]]&gt;0,Stock[[#This Row],[GIÁ THỊ TRƯỜNG]]*Stock[[#This Row],[SỐ LƯỢNG CÒN LẠI
(auto-fill)]],"")</f>
        <v/>
      </c>
    </row>
    <row r="731" spans="2:33">
      <c r="B731" s="111" t="str">
        <f>IF(AND(Stock[[#This Row],[SỐ LƯỢNG MUA]]&gt;0,Stock[[#This Row],[SỐ LƯỢNG CÒN LẠI
(auto-fill)]]=0),"BÁN",
IF(AND(Stock[[#This Row],[SỐ LƯỢNG MUA]]&gt;0,Stock[[#This Row],[SỐ LƯỢNG CÒN LẠI
(auto-fill)]]&gt;0),"NẮM GIỮ",""))</f>
        <v/>
      </c>
      <c r="C731" s="110">
        <f t="shared" si="11"/>
        <v>718</v>
      </c>
      <c r="D731" s="77"/>
      <c r="E731" s="78"/>
      <c r="F731" s="170"/>
      <c r="G731" s="83"/>
      <c r="H731" s="84"/>
      <c r="I731" s="114" t="str">
        <f>IF(Stock[[#This Row],[SỐ LƯỢNG MUA]]&gt;0,Stock[[#This Row],[GIÁ MUA]]*Stock[[#This Row],[SỐ LƯỢNG MUA]]*$D$11,"")</f>
        <v/>
      </c>
      <c r="J731" s="87"/>
      <c r="K731" s="88"/>
      <c r="L731" s="116" t="str">
        <f>IF(Stock[[#This Row],[SỐ LƯỢNG MUA]]&gt;0,Stock[[#This Row],[GIÁ MUA]]*(1+Stock[[#This Row],[% TĂNG KỲ VỌNG_1]]),"")</f>
        <v/>
      </c>
      <c r="M731" s="89"/>
      <c r="N731" s="116" t="str">
        <f>IF(Stock[[#This Row],[SỐ LƯỢNG MUA]]&gt;0,Stock[[#This Row],[GIÁ MUA]]*(1+Stock[[#This Row],[% TĂNG KỲ VỌNG_2]]),"")</f>
        <v/>
      </c>
      <c r="O731" s="89"/>
      <c r="P731" s="116" t="str">
        <f>IF(Stock[[#This Row],[SỐ LƯỢNG MUA]]&gt;0,Stock[[#This Row],[GIÁ MUA]]*(1+Stock[[#This Row],[% GIẢM ĐỂ CẮT LỖ]]),"")</f>
        <v/>
      </c>
      <c r="Q731" s="104"/>
      <c r="R731" s="117" t="str">
        <f>IF(Stock[[#This Row],[CỔ TỨC TIỀN MẶT]]&gt;0,Stock[[#This Row],[CỔ TỨC TIỀN MẶT]]/(Stock[[#This Row],[GIÁ MUA]]*Stock[[#This Row],[SỐ LƯỢNG MUA]]),"")</f>
        <v/>
      </c>
      <c r="S731" s="104"/>
      <c r="T731" s="77"/>
      <c r="U731" s="95"/>
      <c r="V731" s="96"/>
      <c r="W731" s="125" t="str">
        <f>IF(Stock[[#This Row],[SỐ LƯỢNG BÁN]]&gt;0,Stock[[#This Row],[GIÁ BÁN]]*Stock[[#This Row],[SỐ LƯỢNG BÁN]]*$D$11+Stock[[#This Row],[GIÁ BÁN]]*Stock[[#This Row],[SỐ LƯỢNG BÁN]]*$D$12,"")</f>
        <v/>
      </c>
      <c r="X731" s="126">
        <f>Stock[[#This Row],[SỐ LƯỢNG MUA]]+Stock[[#This Row],[CỔ TỨC BẰNG CỔ PHIẾU]]-Stock[[#This Row],[SỐ LƯỢNG BÁN]]</f>
        <v>0</v>
      </c>
      <c r="Y7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1" s="120">
        <f ca="1">IF(Stock[[#This Row],[NGÀY BÁN]]&gt;0,Stock[[#This Row],[NGÀY BÁN]]-Stock[[#This Row],[NGÀY MUA]]+1,IF(Stock[[#This Row],[NGÀY MUA]]=0,0,TODAY()-Stock[[#This Row],[NGÀY MUA]]+1))</f>
        <v>0</v>
      </c>
      <c r="AA731" s="121" t="str">
        <f>IFERROR(Stock[[#This Row],[CỔ TỨC TIỀN MẶT]]+Stock[[#This Row],[LÃI/(LỖ) TỪ BÁN CK
(auto-fill)]],"")</f>
        <v/>
      </c>
      <c r="AB7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1" s="90"/>
      <c r="AE731" s="146" t="str">
        <f>IF(Stock[[#This Row],[TRẠNG THÁI
(auto-fill)]]="NẮM GIỮ",Stock[[#This Row],[GIÁ THỊ TRƯỜNG]]-Stock[[#This Row],[GIÁ MUA]],"")</f>
        <v/>
      </c>
      <c r="AF731" s="151" t="str">
        <f>IFERROR(Stock[[#This Row],[TĂNG/
(GIẢM )]]/Stock[[#This Row],[GIÁ MUA]],"")</f>
        <v/>
      </c>
      <c r="AG731" s="128" t="str">
        <f>IF(Stock[[#This Row],[GIÁ THỊ TRƯỜNG]]&gt;0,Stock[[#This Row],[GIÁ THỊ TRƯỜNG]]*Stock[[#This Row],[SỐ LƯỢNG CÒN LẠI
(auto-fill)]],"")</f>
        <v/>
      </c>
    </row>
    <row r="732" spans="2:33">
      <c r="B732" s="111" t="str">
        <f>IF(AND(Stock[[#This Row],[SỐ LƯỢNG MUA]]&gt;0,Stock[[#This Row],[SỐ LƯỢNG CÒN LẠI
(auto-fill)]]=0),"BÁN",
IF(AND(Stock[[#This Row],[SỐ LƯỢNG MUA]]&gt;0,Stock[[#This Row],[SỐ LƯỢNG CÒN LẠI
(auto-fill)]]&gt;0),"NẮM GIỮ",""))</f>
        <v/>
      </c>
      <c r="C732" s="110">
        <f t="shared" si="11"/>
        <v>719</v>
      </c>
      <c r="D732" s="77"/>
      <c r="E732" s="78"/>
      <c r="F732" s="170"/>
      <c r="G732" s="83"/>
      <c r="H732" s="84"/>
      <c r="I732" s="114" t="str">
        <f>IF(Stock[[#This Row],[SỐ LƯỢNG MUA]]&gt;0,Stock[[#This Row],[GIÁ MUA]]*Stock[[#This Row],[SỐ LƯỢNG MUA]]*$D$11,"")</f>
        <v/>
      </c>
      <c r="J732" s="87"/>
      <c r="K732" s="88"/>
      <c r="L732" s="116" t="str">
        <f>IF(Stock[[#This Row],[SỐ LƯỢNG MUA]]&gt;0,Stock[[#This Row],[GIÁ MUA]]*(1+Stock[[#This Row],[% TĂNG KỲ VỌNG_1]]),"")</f>
        <v/>
      </c>
      <c r="M732" s="89"/>
      <c r="N732" s="116" t="str">
        <f>IF(Stock[[#This Row],[SỐ LƯỢNG MUA]]&gt;0,Stock[[#This Row],[GIÁ MUA]]*(1+Stock[[#This Row],[% TĂNG KỲ VỌNG_2]]),"")</f>
        <v/>
      </c>
      <c r="O732" s="89"/>
      <c r="P732" s="116" t="str">
        <f>IF(Stock[[#This Row],[SỐ LƯỢNG MUA]]&gt;0,Stock[[#This Row],[GIÁ MUA]]*(1+Stock[[#This Row],[% GIẢM ĐỂ CẮT LỖ]]),"")</f>
        <v/>
      </c>
      <c r="Q732" s="104"/>
      <c r="R732" s="117" t="str">
        <f>IF(Stock[[#This Row],[CỔ TỨC TIỀN MẶT]]&gt;0,Stock[[#This Row],[CỔ TỨC TIỀN MẶT]]/(Stock[[#This Row],[GIÁ MUA]]*Stock[[#This Row],[SỐ LƯỢNG MUA]]),"")</f>
        <v/>
      </c>
      <c r="S732" s="104"/>
      <c r="T732" s="77"/>
      <c r="U732" s="95"/>
      <c r="V732" s="96"/>
      <c r="W732" s="125" t="str">
        <f>IF(Stock[[#This Row],[SỐ LƯỢNG BÁN]]&gt;0,Stock[[#This Row],[GIÁ BÁN]]*Stock[[#This Row],[SỐ LƯỢNG BÁN]]*$D$11+Stock[[#This Row],[GIÁ BÁN]]*Stock[[#This Row],[SỐ LƯỢNG BÁN]]*$D$12,"")</f>
        <v/>
      </c>
      <c r="X732" s="126">
        <f>Stock[[#This Row],[SỐ LƯỢNG MUA]]+Stock[[#This Row],[CỔ TỨC BẰNG CỔ PHIẾU]]-Stock[[#This Row],[SỐ LƯỢNG BÁN]]</f>
        <v>0</v>
      </c>
      <c r="Y7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2" s="120">
        <f ca="1">IF(Stock[[#This Row],[NGÀY BÁN]]&gt;0,Stock[[#This Row],[NGÀY BÁN]]-Stock[[#This Row],[NGÀY MUA]]+1,IF(Stock[[#This Row],[NGÀY MUA]]=0,0,TODAY()-Stock[[#This Row],[NGÀY MUA]]+1))</f>
        <v>0</v>
      </c>
      <c r="AA732" s="121" t="str">
        <f>IFERROR(Stock[[#This Row],[CỔ TỨC TIỀN MẶT]]+Stock[[#This Row],[LÃI/(LỖ) TỪ BÁN CK
(auto-fill)]],"")</f>
        <v/>
      </c>
      <c r="AB7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2" s="90"/>
      <c r="AE732" s="146" t="str">
        <f>IF(Stock[[#This Row],[TRẠNG THÁI
(auto-fill)]]="NẮM GIỮ",Stock[[#This Row],[GIÁ THỊ TRƯỜNG]]-Stock[[#This Row],[GIÁ MUA]],"")</f>
        <v/>
      </c>
      <c r="AF732" s="151" t="str">
        <f>IFERROR(Stock[[#This Row],[TĂNG/
(GIẢM )]]/Stock[[#This Row],[GIÁ MUA]],"")</f>
        <v/>
      </c>
      <c r="AG732" s="128" t="str">
        <f>IF(Stock[[#This Row],[GIÁ THỊ TRƯỜNG]]&gt;0,Stock[[#This Row],[GIÁ THỊ TRƯỜNG]]*Stock[[#This Row],[SỐ LƯỢNG CÒN LẠI
(auto-fill)]],"")</f>
        <v/>
      </c>
    </row>
    <row r="733" spans="2:33">
      <c r="B733" s="111" t="str">
        <f>IF(AND(Stock[[#This Row],[SỐ LƯỢNG MUA]]&gt;0,Stock[[#This Row],[SỐ LƯỢNG CÒN LẠI
(auto-fill)]]=0),"BÁN",
IF(AND(Stock[[#This Row],[SỐ LƯỢNG MUA]]&gt;0,Stock[[#This Row],[SỐ LƯỢNG CÒN LẠI
(auto-fill)]]&gt;0),"NẮM GIỮ",""))</f>
        <v/>
      </c>
      <c r="C733" s="110">
        <f t="shared" si="11"/>
        <v>720</v>
      </c>
      <c r="D733" s="77"/>
      <c r="E733" s="78"/>
      <c r="F733" s="170"/>
      <c r="G733" s="83"/>
      <c r="H733" s="84"/>
      <c r="I733" s="114" t="str">
        <f>IF(Stock[[#This Row],[SỐ LƯỢNG MUA]]&gt;0,Stock[[#This Row],[GIÁ MUA]]*Stock[[#This Row],[SỐ LƯỢNG MUA]]*$D$11,"")</f>
        <v/>
      </c>
      <c r="J733" s="87"/>
      <c r="K733" s="88"/>
      <c r="L733" s="116" t="str">
        <f>IF(Stock[[#This Row],[SỐ LƯỢNG MUA]]&gt;0,Stock[[#This Row],[GIÁ MUA]]*(1+Stock[[#This Row],[% TĂNG KỲ VỌNG_1]]),"")</f>
        <v/>
      </c>
      <c r="M733" s="89"/>
      <c r="N733" s="116" t="str">
        <f>IF(Stock[[#This Row],[SỐ LƯỢNG MUA]]&gt;0,Stock[[#This Row],[GIÁ MUA]]*(1+Stock[[#This Row],[% TĂNG KỲ VỌNG_2]]),"")</f>
        <v/>
      </c>
      <c r="O733" s="89"/>
      <c r="P733" s="116" t="str">
        <f>IF(Stock[[#This Row],[SỐ LƯỢNG MUA]]&gt;0,Stock[[#This Row],[GIÁ MUA]]*(1+Stock[[#This Row],[% GIẢM ĐỂ CẮT LỖ]]),"")</f>
        <v/>
      </c>
      <c r="Q733" s="104"/>
      <c r="R733" s="117" t="str">
        <f>IF(Stock[[#This Row],[CỔ TỨC TIỀN MẶT]]&gt;0,Stock[[#This Row],[CỔ TỨC TIỀN MẶT]]/(Stock[[#This Row],[GIÁ MUA]]*Stock[[#This Row],[SỐ LƯỢNG MUA]]),"")</f>
        <v/>
      </c>
      <c r="S733" s="104"/>
      <c r="T733" s="77"/>
      <c r="U733" s="95"/>
      <c r="V733" s="96"/>
      <c r="W733" s="125" t="str">
        <f>IF(Stock[[#This Row],[SỐ LƯỢNG BÁN]]&gt;0,Stock[[#This Row],[GIÁ BÁN]]*Stock[[#This Row],[SỐ LƯỢNG BÁN]]*$D$11+Stock[[#This Row],[GIÁ BÁN]]*Stock[[#This Row],[SỐ LƯỢNG BÁN]]*$D$12,"")</f>
        <v/>
      </c>
      <c r="X733" s="126">
        <f>Stock[[#This Row],[SỐ LƯỢNG MUA]]+Stock[[#This Row],[CỔ TỨC BẰNG CỔ PHIẾU]]-Stock[[#This Row],[SỐ LƯỢNG BÁN]]</f>
        <v>0</v>
      </c>
      <c r="Y7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3" s="120">
        <f ca="1">IF(Stock[[#This Row],[NGÀY BÁN]]&gt;0,Stock[[#This Row],[NGÀY BÁN]]-Stock[[#This Row],[NGÀY MUA]]+1,IF(Stock[[#This Row],[NGÀY MUA]]=0,0,TODAY()-Stock[[#This Row],[NGÀY MUA]]+1))</f>
        <v>0</v>
      </c>
      <c r="AA733" s="121" t="str">
        <f>IFERROR(Stock[[#This Row],[CỔ TỨC TIỀN MẶT]]+Stock[[#This Row],[LÃI/(LỖ) TỪ BÁN CK
(auto-fill)]],"")</f>
        <v/>
      </c>
      <c r="AB7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3" s="90"/>
      <c r="AE733" s="146" t="str">
        <f>IF(Stock[[#This Row],[TRẠNG THÁI
(auto-fill)]]="NẮM GIỮ",Stock[[#This Row],[GIÁ THỊ TRƯỜNG]]-Stock[[#This Row],[GIÁ MUA]],"")</f>
        <v/>
      </c>
      <c r="AF733" s="151" t="str">
        <f>IFERROR(Stock[[#This Row],[TĂNG/
(GIẢM )]]/Stock[[#This Row],[GIÁ MUA]],"")</f>
        <v/>
      </c>
      <c r="AG733" s="128" t="str">
        <f>IF(Stock[[#This Row],[GIÁ THỊ TRƯỜNG]]&gt;0,Stock[[#This Row],[GIÁ THỊ TRƯỜNG]]*Stock[[#This Row],[SỐ LƯỢNG CÒN LẠI
(auto-fill)]],"")</f>
        <v/>
      </c>
    </row>
    <row r="734" spans="2:33">
      <c r="B734" s="111" t="str">
        <f>IF(AND(Stock[[#This Row],[SỐ LƯỢNG MUA]]&gt;0,Stock[[#This Row],[SỐ LƯỢNG CÒN LẠI
(auto-fill)]]=0),"BÁN",
IF(AND(Stock[[#This Row],[SỐ LƯỢNG MUA]]&gt;0,Stock[[#This Row],[SỐ LƯỢNG CÒN LẠI
(auto-fill)]]&gt;0),"NẮM GIỮ",""))</f>
        <v/>
      </c>
      <c r="C734" s="110">
        <f t="shared" si="11"/>
        <v>721</v>
      </c>
      <c r="D734" s="77"/>
      <c r="E734" s="78"/>
      <c r="F734" s="170"/>
      <c r="G734" s="83"/>
      <c r="H734" s="84"/>
      <c r="I734" s="114" t="str">
        <f>IF(Stock[[#This Row],[SỐ LƯỢNG MUA]]&gt;0,Stock[[#This Row],[GIÁ MUA]]*Stock[[#This Row],[SỐ LƯỢNG MUA]]*$D$11,"")</f>
        <v/>
      </c>
      <c r="J734" s="87"/>
      <c r="K734" s="88"/>
      <c r="L734" s="116" t="str">
        <f>IF(Stock[[#This Row],[SỐ LƯỢNG MUA]]&gt;0,Stock[[#This Row],[GIÁ MUA]]*(1+Stock[[#This Row],[% TĂNG KỲ VỌNG_1]]),"")</f>
        <v/>
      </c>
      <c r="M734" s="89"/>
      <c r="N734" s="116" t="str">
        <f>IF(Stock[[#This Row],[SỐ LƯỢNG MUA]]&gt;0,Stock[[#This Row],[GIÁ MUA]]*(1+Stock[[#This Row],[% TĂNG KỲ VỌNG_2]]),"")</f>
        <v/>
      </c>
      <c r="O734" s="89"/>
      <c r="P734" s="116" t="str">
        <f>IF(Stock[[#This Row],[SỐ LƯỢNG MUA]]&gt;0,Stock[[#This Row],[GIÁ MUA]]*(1+Stock[[#This Row],[% GIẢM ĐỂ CẮT LỖ]]),"")</f>
        <v/>
      </c>
      <c r="Q734" s="104"/>
      <c r="R734" s="117" t="str">
        <f>IF(Stock[[#This Row],[CỔ TỨC TIỀN MẶT]]&gt;0,Stock[[#This Row],[CỔ TỨC TIỀN MẶT]]/(Stock[[#This Row],[GIÁ MUA]]*Stock[[#This Row],[SỐ LƯỢNG MUA]]),"")</f>
        <v/>
      </c>
      <c r="S734" s="104"/>
      <c r="T734" s="77"/>
      <c r="U734" s="95"/>
      <c r="V734" s="96"/>
      <c r="W734" s="125" t="str">
        <f>IF(Stock[[#This Row],[SỐ LƯỢNG BÁN]]&gt;0,Stock[[#This Row],[GIÁ BÁN]]*Stock[[#This Row],[SỐ LƯỢNG BÁN]]*$D$11+Stock[[#This Row],[GIÁ BÁN]]*Stock[[#This Row],[SỐ LƯỢNG BÁN]]*$D$12,"")</f>
        <v/>
      </c>
      <c r="X734" s="126">
        <f>Stock[[#This Row],[SỐ LƯỢNG MUA]]+Stock[[#This Row],[CỔ TỨC BẰNG CỔ PHIẾU]]-Stock[[#This Row],[SỐ LƯỢNG BÁN]]</f>
        <v>0</v>
      </c>
      <c r="Y7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4" s="120">
        <f ca="1">IF(Stock[[#This Row],[NGÀY BÁN]]&gt;0,Stock[[#This Row],[NGÀY BÁN]]-Stock[[#This Row],[NGÀY MUA]]+1,IF(Stock[[#This Row],[NGÀY MUA]]=0,0,TODAY()-Stock[[#This Row],[NGÀY MUA]]+1))</f>
        <v>0</v>
      </c>
      <c r="AA734" s="121" t="str">
        <f>IFERROR(Stock[[#This Row],[CỔ TỨC TIỀN MẶT]]+Stock[[#This Row],[LÃI/(LỖ) TỪ BÁN CK
(auto-fill)]],"")</f>
        <v/>
      </c>
      <c r="AB7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4" s="90"/>
      <c r="AE734" s="146" t="str">
        <f>IF(Stock[[#This Row],[TRẠNG THÁI
(auto-fill)]]="NẮM GIỮ",Stock[[#This Row],[GIÁ THỊ TRƯỜNG]]-Stock[[#This Row],[GIÁ MUA]],"")</f>
        <v/>
      </c>
      <c r="AF734" s="151" t="str">
        <f>IFERROR(Stock[[#This Row],[TĂNG/
(GIẢM )]]/Stock[[#This Row],[GIÁ MUA]],"")</f>
        <v/>
      </c>
      <c r="AG734" s="128" t="str">
        <f>IF(Stock[[#This Row],[GIÁ THỊ TRƯỜNG]]&gt;0,Stock[[#This Row],[GIÁ THỊ TRƯỜNG]]*Stock[[#This Row],[SỐ LƯỢNG CÒN LẠI
(auto-fill)]],"")</f>
        <v/>
      </c>
    </row>
    <row r="735" spans="2:33">
      <c r="B735" s="111" t="str">
        <f>IF(AND(Stock[[#This Row],[SỐ LƯỢNG MUA]]&gt;0,Stock[[#This Row],[SỐ LƯỢNG CÒN LẠI
(auto-fill)]]=0),"BÁN",
IF(AND(Stock[[#This Row],[SỐ LƯỢNG MUA]]&gt;0,Stock[[#This Row],[SỐ LƯỢNG CÒN LẠI
(auto-fill)]]&gt;0),"NẮM GIỮ",""))</f>
        <v/>
      </c>
      <c r="C735" s="110">
        <f t="shared" si="11"/>
        <v>722</v>
      </c>
      <c r="D735" s="77"/>
      <c r="E735" s="78"/>
      <c r="F735" s="170"/>
      <c r="G735" s="83"/>
      <c r="H735" s="84"/>
      <c r="I735" s="114" t="str">
        <f>IF(Stock[[#This Row],[SỐ LƯỢNG MUA]]&gt;0,Stock[[#This Row],[GIÁ MUA]]*Stock[[#This Row],[SỐ LƯỢNG MUA]]*$D$11,"")</f>
        <v/>
      </c>
      <c r="J735" s="87"/>
      <c r="K735" s="88"/>
      <c r="L735" s="116" t="str">
        <f>IF(Stock[[#This Row],[SỐ LƯỢNG MUA]]&gt;0,Stock[[#This Row],[GIÁ MUA]]*(1+Stock[[#This Row],[% TĂNG KỲ VỌNG_1]]),"")</f>
        <v/>
      </c>
      <c r="M735" s="89"/>
      <c r="N735" s="116" t="str">
        <f>IF(Stock[[#This Row],[SỐ LƯỢNG MUA]]&gt;0,Stock[[#This Row],[GIÁ MUA]]*(1+Stock[[#This Row],[% TĂNG KỲ VỌNG_2]]),"")</f>
        <v/>
      </c>
      <c r="O735" s="89"/>
      <c r="P735" s="116" t="str">
        <f>IF(Stock[[#This Row],[SỐ LƯỢNG MUA]]&gt;0,Stock[[#This Row],[GIÁ MUA]]*(1+Stock[[#This Row],[% GIẢM ĐỂ CẮT LỖ]]),"")</f>
        <v/>
      </c>
      <c r="Q735" s="104"/>
      <c r="R735" s="117" t="str">
        <f>IF(Stock[[#This Row],[CỔ TỨC TIỀN MẶT]]&gt;0,Stock[[#This Row],[CỔ TỨC TIỀN MẶT]]/(Stock[[#This Row],[GIÁ MUA]]*Stock[[#This Row],[SỐ LƯỢNG MUA]]),"")</f>
        <v/>
      </c>
      <c r="S735" s="104"/>
      <c r="T735" s="77"/>
      <c r="U735" s="95"/>
      <c r="V735" s="96"/>
      <c r="W735" s="125" t="str">
        <f>IF(Stock[[#This Row],[SỐ LƯỢNG BÁN]]&gt;0,Stock[[#This Row],[GIÁ BÁN]]*Stock[[#This Row],[SỐ LƯỢNG BÁN]]*$D$11+Stock[[#This Row],[GIÁ BÁN]]*Stock[[#This Row],[SỐ LƯỢNG BÁN]]*$D$12,"")</f>
        <v/>
      </c>
      <c r="X735" s="126">
        <f>Stock[[#This Row],[SỐ LƯỢNG MUA]]+Stock[[#This Row],[CỔ TỨC BẰNG CỔ PHIẾU]]-Stock[[#This Row],[SỐ LƯỢNG BÁN]]</f>
        <v>0</v>
      </c>
      <c r="Y7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5" s="120">
        <f ca="1">IF(Stock[[#This Row],[NGÀY BÁN]]&gt;0,Stock[[#This Row],[NGÀY BÁN]]-Stock[[#This Row],[NGÀY MUA]]+1,IF(Stock[[#This Row],[NGÀY MUA]]=0,0,TODAY()-Stock[[#This Row],[NGÀY MUA]]+1))</f>
        <v>0</v>
      </c>
      <c r="AA735" s="121" t="str">
        <f>IFERROR(Stock[[#This Row],[CỔ TỨC TIỀN MẶT]]+Stock[[#This Row],[LÃI/(LỖ) TỪ BÁN CK
(auto-fill)]],"")</f>
        <v/>
      </c>
      <c r="AB7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5" s="90"/>
      <c r="AE735" s="146" t="str">
        <f>IF(Stock[[#This Row],[TRẠNG THÁI
(auto-fill)]]="NẮM GIỮ",Stock[[#This Row],[GIÁ THỊ TRƯỜNG]]-Stock[[#This Row],[GIÁ MUA]],"")</f>
        <v/>
      </c>
      <c r="AF735" s="151" t="str">
        <f>IFERROR(Stock[[#This Row],[TĂNG/
(GIẢM )]]/Stock[[#This Row],[GIÁ MUA]],"")</f>
        <v/>
      </c>
      <c r="AG735" s="128" t="str">
        <f>IF(Stock[[#This Row],[GIÁ THỊ TRƯỜNG]]&gt;0,Stock[[#This Row],[GIÁ THỊ TRƯỜNG]]*Stock[[#This Row],[SỐ LƯỢNG CÒN LẠI
(auto-fill)]],"")</f>
        <v/>
      </c>
    </row>
    <row r="736" spans="2:33">
      <c r="B736" s="111" t="str">
        <f>IF(AND(Stock[[#This Row],[SỐ LƯỢNG MUA]]&gt;0,Stock[[#This Row],[SỐ LƯỢNG CÒN LẠI
(auto-fill)]]=0),"BÁN",
IF(AND(Stock[[#This Row],[SỐ LƯỢNG MUA]]&gt;0,Stock[[#This Row],[SỐ LƯỢNG CÒN LẠI
(auto-fill)]]&gt;0),"NẮM GIỮ",""))</f>
        <v/>
      </c>
      <c r="C736" s="110">
        <f t="shared" si="11"/>
        <v>723</v>
      </c>
      <c r="D736" s="77"/>
      <c r="E736" s="78"/>
      <c r="F736" s="170"/>
      <c r="G736" s="83"/>
      <c r="H736" s="84"/>
      <c r="I736" s="114" t="str">
        <f>IF(Stock[[#This Row],[SỐ LƯỢNG MUA]]&gt;0,Stock[[#This Row],[GIÁ MUA]]*Stock[[#This Row],[SỐ LƯỢNG MUA]]*$D$11,"")</f>
        <v/>
      </c>
      <c r="J736" s="87"/>
      <c r="K736" s="88"/>
      <c r="L736" s="116" t="str">
        <f>IF(Stock[[#This Row],[SỐ LƯỢNG MUA]]&gt;0,Stock[[#This Row],[GIÁ MUA]]*(1+Stock[[#This Row],[% TĂNG KỲ VỌNG_1]]),"")</f>
        <v/>
      </c>
      <c r="M736" s="89"/>
      <c r="N736" s="116" t="str">
        <f>IF(Stock[[#This Row],[SỐ LƯỢNG MUA]]&gt;0,Stock[[#This Row],[GIÁ MUA]]*(1+Stock[[#This Row],[% TĂNG KỲ VỌNG_2]]),"")</f>
        <v/>
      </c>
      <c r="O736" s="89"/>
      <c r="P736" s="116" t="str">
        <f>IF(Stock[[#This Row],[SỐ LƯỢNG MUA]]&gt;0,Stock[[#This Row],[GIÁ MUA]]*(1+Stock[[#This Row],[% GIẢM ĐỂ CẮT LỖ]]),"")</f>
        <v/>
      </c>
      <c r="Q736" s="104"/>
      <c r="R736" s="117" t="str">
        <f>IF(Stock[[#This Row],[CỔ TỨC TIỀN MẶT]]&gt;0,Stock[[#This Row],[CỔ TỨC TIỀN MẶT]]/(Stock[[#This Row],[GIÁ MUA]]*Stock[[#This Row],[SỐ LƯỢNG MUA]]),"")</f>
        <v/>
      </c>
      <c r="S736" s="104"/>
      <c r="T736" s="77"/>
      <c r="U736" s="95"/>
      <c r="V736" s="96"/>
      <c r="W736" s="125" t="str">
        <f>IF(Stock[[#This Row],[SỐ LƯỢNG BÁN]]&gt;0,Stock[[#This Row],[GIÁ BÁN]]*Stock[[#This Row],[SỐ LƯỢNG BÁN]]*$D$11+Stock[[#This Row],[GIÁ BÁN]]*Stock[[#This Row],[SỐ LƯỢNG BÁN]]*$D$12,"")</f>
        <v/>
      </c>
      <c r="X736" s="126">
        <f>Stock[[#This Row],[SỐ LƯỢNG MUA]]+Stock[[#This Row],[CỔ TỨC BẰNG CỔ PHIẾU]]-Stock[[#This Row],[SỐ LƯỢNG BÁN]]</f>
        <v>0</v>
      </c>
      <c r="Y7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6" s="120">
        <f ca="1">IF(Stock[[#This Row],[NGÀY BÁN]]&gt;0,Stock[[#This Row],[NGÀY BÁN]]-Stock[[#This Row],[NGÀY MUA]]+1,IF(Stock[[#This Row],[NGÀY MUA]]=0,0,TODAY()-Stock[[#This Row],[NGÀY MUA]]+1))</f>
        <v>0</v>
      </c>
      <c r="AA736" s="121" t="str">
        <f>IFERROR(Stock[[#This Row],[CỔ TỨC TIỀN MẶT]]+Stock[[#This Row],[LÃI/(LỖ) TỪ BÁN CK
(auto-fill)]],"")</f>
        <v/>
      </c>
      <c r="AB7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6" s="90"/>
      <c r="AE736" s="146" t="str">
        <f>IF(Stock[[#This Row],[TRẠNG THÁI
(auto-fill)]]="NẮM GIỮ",Stock[[#This Row],[GIÁ THỊ TRƯỜNG]]-Stock[[#This Row],[GIÁ MUA]],"")</f>
        <v/>
      </c>
      <c r="AF736" s="151" t="str">
        <f>IFERROR(Stock[[#This Row],[TĂNG/
(GIẢM )]]/Stock[[#This Row],[GIÁ MUA]],"")</f>
        <v/>
      </c>
      <c r="AG736" s="128" t="str">
        <f>IF(Stock[[#This Row],[GIÁ THỊ TRƯỜNG]]&gt;0,Stock[[#This Row],[GIÁ THỊ TRƯỜNG]]*Stock[[#This Row],[SỐ LƯỢNG CÒN LẠI
(auto-fill)]],"")</f>
        <v/>
      </c>
    </row>
    <row r="737" spans="2:33">
      <c r="B737" s="111" t="str">
        <f>IF(AND(Stock[[#This Row],[SỐ LƯỢNG MUA]]&gt;0,Stock[[#This Row],[SỐ LƯỢNG CÒN LẠI
(auto-fill)]]=0),"BÁN",
IF(AND(Stock[[#This Row],[SỐ LƯỢNG MUA]]&gt;0,Stock[[#This Row],[SỐ LƯỢNG CÒN LẠI
(auto-fill)]]&gt;0),"NẮM GIỮ",""))</f>
        <v/>
      </c>
      <c r="C737" s="110">
        <f t="shared" si="11"/>
        <v>724</v>
      </c>
      <c r="D737" s="77"/>
      <c r="E737" s="78"/>
      <c r="F737" s="170"/>
      <c r="G737" s="83"/>
      <c r="H737" s="84"/>
      <c r="I737" s="114" t="str">
        <f>IF(Stock[[#This Row],[SỐ LƯỢNG MUA]]&gt;0,Stock[[#This Row],[GIÁ MUA]]*Stock[[#This Row],[SỐ LƯỢNG MUA]]*$D$11,"")</f>
        <v/>
      </c>
      <c r="J737" s="87"/>
      <c r="K737" s="88"/>
      <c r="L737" s="116" t="str">
        <f>IF(Stock[[#This Row],[SỐ LƯỢNG MUA]]&gt;0,Stock[[#This Row],[GIÁ MUA]]*(1+Stock[[#This Row],[% TĂNG KỲ VỌNG_1]]),"")</f>
        <v/>
      </c>
      <c r="M737" s="89"/>
      <c r="N737" s="116" t="str">
        <f>IF(Stock[[#This Row],[SỐ LƯỢNG MUA]]&gt;0,Stock[[#This Row],[GIÁ MUA]]*(1+Stock[[#This Row],[% TĂNG KỲ VỌNG_2]]),"")</f>
        <v/>
      </c>
      <c r="O737" s="89"/>
      <c r="P737" s="116" t="str">
        <f>IF(Stock[[#This Row],[SỐ LƯỢNG MUA]]&gt;0,Stock[[#This Row],[GIÁ MUA]]*(1+Stock[[#This Row],[% GIẢM ĐỂ CẮT LỖ]]),"")</f>
        <v/>
      </c>
      <c r="Q737" s="104"/>
      <c r="R737" s="117" t="str">
        <f>IF(Stock[[#This Row],[CỔ TỨC TIỀN MẶT]]&gt;0,Stock[[#This Row],[CỔ TỨC TIỀN MẶT]]/(Stock[[#This Row],[GIÁ MUA]]*Stock[[#This Row],[SỐ LƯỢNG MUA]]),"")</f>
        <v/>
      </c>
      <c r="S737" s="104"/>
      <c r="T737" s="77"/>
      <c r="U737" s="95"/>
      <c r="V737" s="96"/>
      <c r="W737" s="125" t="str">
        <f>IF(Stock[[#This Row],[SỐ LƯỢNG BÁN]]&gt;0,Stock[[#This Row],[GIÁ BÁN]]*Stock[[#This Row],[SỐ LƯỢNG BÁN]]*$D$11+Stock[[#This Row],[GIÁ BÁN]]*Stock[[#This Row],[SỐ LƯỢNG BÁN]]*$D$12,"")</f>
        <v/>
      </c>
      <c r="X737" s="126">
        <f>Stock[[#This Row],[SỐ LƯỢNG MUA]]+Stock[[#This Row],[CỔ TỨC BẰNG CỔ PHIẾU]]-Stock[[#This Row],[SỐ LƯỢNG BÁN]]</f>
        <v>0</v>
      </c>
      <c r="Y7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7" s="120">
        <f ca="1">IF(Stock[[#This Row],[NGÀY BÁN]]&gt;0,Stock[[#This Row],[NGÀY BÁN]]-Stock[[#This Row],[NGÀY MUA]]+1,IF(Stock[[#This Row],[NGÀY MUA]]=0,0,TODAY()-Stock[[#This Row],[NGÀY MUA]]+1))</f>
        <v>0</v>
      </c>
      <c r="AA737" s="121" t="str">
        <f>IFERROR(Stock[[#This Row],[CỔ TỨC TIỀN MẶT]]+Stock[[#This Row],[LÃI/(LỖ) TỪ BÁN CK
(auto-fill)]],"")</f>
        <v/>
      </c>
      <c r="AB7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7" s="90"/>
      <c r="AE737" s="146" t="str">
        <f>IF(Stock[[#This Row],[TRẠNG THÁI
(auto-fill)]]="NẮM GIỮ",Stock[[#This Row],[GIÁ THỊ TRƯỜNG]]-Stock[[#This Row],[GIÁ MUA]],"")</f>
        <v/>
      </c>
      <c r="AF737" s="151" t="str">
        <f>IFERROR(Stock[[#This Row],[TĂNG/
(GIẢM )]]/Stock[[#This Row],[GIÁ MUA]],"")</f>
        <v/>
      </c>
      <c r="AG737" s="128" t="str">
        <f>IF(Stock[[#This Row],[GIÁ THỊ TRƯỜNG]]&gt;0,Stock[[#This Row],[GIÁ THỊ TRƯỜNG]]*Stock[[#This Row],[SỐ LƯỢNG CÒN LẠI
(auto-fill)]],"")</f>
        <v/>
      </c>
    </row>
    <row r="738" spans="2:33">
      <c r="B738" s="111" t="str">
        <f>IF(AND(Stock[[#This Row],[SỐ LƯỢNG MUA]]&gt;0,Stock[[#This Row],[SỐ LƯỢNG CÒN LẠI
(auto-fill)]]=0),"BÁN",
IF(AND(Stock[[#This Row],[SỐ LƯỢNG MUA]]&gt;0,Stock[[#This Row],[SỐ LƯỢNG CÒN LẠI
(auto-fill)]]&gt;0),"NẮM GIỮ",""))</f>
        <v/>
      </c>
      <c r="C738" s="110">
        <f t="shared" si="11"/>
        <v>725</v>
      </c>
      <c r="D738" s="77"/>
      <c r="E738" s="78"/>
      <c r="F738" s="170"/>
      <c r="G738" s="83"/>
      <c r="H738" s="84"/>
      <c r="I738" s="114" t="str">
        <f>IF(Stock[[#This Row],[SỐ LƯỢNG MUA]]&gt;0,Stock[[#This Row],[GIÁ MUA]]*Stock[[#This Row],[SỐ LƯỢNG MUA]]*$D$11,"")</f>
        <v/>
      </c>
      <c r="J738" s="87"/>
      <c r="K738" s="88"/>
      <c r="L738" s="116" t="str">
        <f>IF(Stock[[#This Row],[SỐ LƯỢNG MUA]]&gt;0,Stock[[#This Row],[GIÁ MUA]]*(1+Stock[[#This Row],[% TĂNG KỲ VỌNG_1]]),"")</f>
        <v/>
      </c>
      <c r="M738" s="89"/>
      <c r="N738" s="116" t="str">
        <f>IF(Stock[[#This Row],[SỐ LƯỢNG MUA]]&gt;0,Stock[[#This Row],[GIÁ MUA]]*(1+Stock[[#This Row],[% TĂNG KỲ VỌNG_2]]),"")</f>
        <v/>
      </c>
      <c r="O738" s="89"/>
      <c r="P738" s="116" t="str">
        <f>IF(Stock[[#This Row],[SỐ LƯỢNG MUA]]&gt;0,Stock[[#This Row],[GIÁ MUA]]*(1+Stock[[#This Row],[% GIẢM ĐỂ CẮT LỖ]]),"")</f>
        <v/>
      </c>
      <c r="Q738" s="104"/>
      <c r="R738" s="117" t="str">
        <f>IF(Stock[[#This Row],[CỔ TỨC TIỀN MẶT]]&gt;0,Stock[[#This Row],[CỔ TỨC TIỀN MẶT]]/(Stock[[#This Row],[GIÁ MUA]]*Stock[[#This Row],[SỐ LƯỢNG MUA]]),"")</f>
        <v/>
      </c>
      <c r="S738" s="104"/>
      <c r="T738" s="77"/>
      <c r="U738" s="95"/>
      <c r="V738" s="96"/>
      <c r="W738" s="125" t="str">
        <f>IF(Stock[[#This Row],[SỐ LƯỢNG BÁN]]&gt;0,Stock[[#This Row],[GIÁ BÁN]]*Stock[[#This Row],[SỐ LƯỢNG BÁN]]*$D$11+Stock[[#This Row],[GIÁ BÁN]]*Stock[[#This Row],[SỐ LƯỢNG BÁN]]*$D$12,"")</f>
        <v/>
      </c>
      <c r="X738" s="126">
        <f>Stock[[#This Row],[SỐ LƯỢNG MUA]]+Stock[[#This Row],[CỔ TỨC BẰNG CỔ PHIẾU]]-Stock[[#This Row],[SỐ LƯỢNG BÁN]]</f>
        <v>0</v>
      </c>
      <c r="Y7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8" s="120">
        <f ca="1">IF(Stock[[#This Row],[NGÀY BÁN]]&gt;0,Stock[[#This Row],[NGÀY BÁN]]-Stock[[#This Row],[NGÀY MUA]]+1,IF(Stock[[#This Row],[NGÀY MUA]]=0,0,TODAY()-Stock[[#This Row],[NGÀY MUA]]+1))</f>
        <v>0</v>
      </c>
      <c r="AA738" s="121" t="str">
        <f>IFERROR(Stock[[#This Row],[CỔ TỨC TIỀN MẶT]]+Stock[[#This Row],[LÃI/(LỖ) TỪ BÁN CK
(auto-fill)]],"")</f>
        <v/>
      </c>
      <c r="AB7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8" s="90"/>
      <c r="AE738" s="146" t="str">
        <f>IF(Stock[[#This Row],[TRẠNG THÁI
(auto-fill)]]="NẮM GIỮ",Stock[[#This Row],[GIÁ THỊ TRƯỜNG]]-Stock[[#This Row],[GIÁ MUA]],"")</f>
        <v/>
      </c>
      <c r="AF738" s="151" t="str">
        <f>IFERROR(Stock[[#This Row],[TĂNG/
(GIẢM )]]/Stock[[#This Row],[GIÁ MUA]],"")</f>
        <v/>
      </c>
      <c r="AG738" s="128" t="str">
        <f>IF(Stock[[#This Row],[GIÁ THỊ TRƯỜNG]]&gt;0,Stock[[#This Row],[GIÁ THỊ TRƯỜNG]]*Stock[[#This Row],[SỐ LƯỢNG CÒN LẠI
(auto-fill)]],"")</f>
        <v/>
      </c>
    </row>
    <row r="739" spans="2:33">
      <c r="B739" s="111" t="str">
        <f>IF(AND(Stock[[#This Row],[SỐ LƯỢNG MUA]]&gt;0,Stock[[#This Row],[SỐ LƯỢNG CÒN LẠI
(auto-fill)]]=0),"BÁN",
IF(AND(Stock[[#This Row],[SỐ LƯỢNG MUA]]&gt;0,Stock[[#This Row],[SỐ LƯỢNG CÒN LẠI
(auto-fill)]]&gt;0),"NẮM GIỮ",""))</f>
        <v/>
      </c>
      <c r="C739" s="110">
        <f t="shared" si="11"/>
        <v>726</v>
      </c>
      <c r="D739" s="77"/>
      <c r="E739" s="78"/>
      <c r="F739" s="170"/>
      <c r="G739" s="83"/>
      <c r="H739" s="84"/>
      <c r="I739" s="114" t="str">
        <f>IF(Stock[[#This Row],[SỐ LƯỢNG MUA]]&gt;0,Stock[[#This Row],[GIÁ MUA]]*Stock[[#This Row],[SỐ LƯỢNG MUA]]*$D$11,"")</f>
        <v/>
      </c>
      <c r="J739" s="87"/>
      <c r="K739" s="88"/>
      <c r="L739" s="116" t="str">
        <f>IF(Stock[[#This Row],[SỐ LƯỢNG MUA]]&gt;0,Stock[[#This Row],[GIÁ MUA]]*(1+Stock[[#This Row],[% TĂNG KỲ VỌNG_1]]),"")</f>
        <v/>
      </c>
      <c r="M739" s="89"/>
      <c r="N739" s="116" t="str">
        <f>IF(Stock[[#This Row],[SỐ LƯỢNG MUA]]&gt;0,Stock[[#This Row],[GIÁ MUA]]*(1+Stock[[#This Row],[% TĂNG KỲ VỌNG_2]]),"")</f>
        <v/>
      </c>
      <c r="O739" s="89"/>
      <c r="P739" s="116" t="str">
        <f>IF(Stock[[#This Row],[SỐ LƯỢNG MUA]]&gt;0,Stock[[#This Row],[GIÁ MUA]]*(1+Stock[[#This Row],[% GIẢM ĐỂ CẮT LỖ]]),"")</f>
        <v/>
      </c>
      <c r="Q739" s="104"/>
      <c r="R739" s="117" t="str">
        <f>IF(Stock[[#This Row],[CỔ TỨC TIỀN MẶT]]&gt;0,Stock[[#This Row],[CỔ TỨC TIỀN MẶT]]/(Stock[[#This Row],[GIÁ MUA]]*Stock[[#This Row],[SỐ LƯỢNG MUA]]),"")</f>
        <v/>
      </c>
      <c r="S739" s="104"/>
      <c r="T739" s="77"/>
      <c r="U739" s="95"/>
      <c r="V739" s="96"/>
      <c r="W739" s="125" t="str">
        <f>IF(Stock[[#This Row],[SỐ LƯỢNG BÁN]]&gt;0,Stock[[#This Row],[GIÁ BÁN]]*Stock[[#This Row],[SỐ LƯỢNG BÁN]]*$D$11+Stock[[#This Row],[GIÁ BÁN]]*Stock[[#This Row],[SỐ LƯỢNG BÁN]]*$D$12,"")</f>
        <v/>
      </c>
      <c r="X739" s="126">
        <f>Stock[[#This Row],[SỐ LƯỢNG MUA]]+Stock[[#This Row],[CỔ TỨC BẰNG CỔ PHIẾU]]-Stock[[#This Row],[SỐ LƯỢNG BÁN]]</f>
        <v>0</v>
      </c>
      <c r="Y7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9" s="120">
        <f ca="1">IF(Stock[[#This Row],[NGÀY BÁN]]&gt;0,Stock[[#This Row],[NGÀY BÁN]]-Stock[[#This Row],[NGÀY MUA]]+1,IF(Stock[[#This Row],[NGÀY MUA]]=0,0,TODAY()-Stock[[#This Row],[NGÀY MUA]]+1))</f>
        <v>0</v>
      </c>
      <c r="AA739" s="121" t="str">
        <f>IFERROR(Stock[[#This Row],[CỔ TỨC TIỀN MẶT]]+Stock[[#This Row],[LÃI/(LỖ) TỪ BÁN CK
(auto-fill)]],"")</f>
        <v/>
      </c>
      <c r="AB7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9" s="90"/>
      <c r="AE739" s="146" t="str">
        <f>IF(Stock[[#This Row],[TRẠNG THÁI
(auto-fill)]]="NẮM GIỮ",Stock[[#This Row],[GIÁ THỊ TRƯỜNG]]-Stock[[#This Row],[GIÁ MUA]],"")</f>
        <v/>
      </c>
      <c r="AF739" s="151" t="str">
        <f>IFERROR(Stock[[#This Row],[TĂNG/
(GIẢM )]]/Stock[[#This Row],[GIÁ MUA]],"")</f>
        <v/>
      </c>
      <c r="AG739" s="128" t="str">
        <f>IF(Stock[[#This Row],[GIÁ THỊ TRƯỜNG]]&gt;0,Stock[[#This Row],[GIÁ THỊ TRƯỜNG]]*Stock[[#This Row],[SỐ LƯỢNG CÒN LẠI
(auto-fill)]],"")</f>
        <v/>
      </c>
    </row>
    <row r="740" spans="2:33">
      <c r="B740" s="111" t="str">
        <f>IF(AND(Stock[[#This Row],[SỐ LƯỢNG MUA]]&gt;0,Stock[[#This Row],[SỐ LƯỢNG CÒN LẠI
(auto-fill)]]=0),"BÁN",
IF(AND(Stock[[#This Row],[SỐ LƯỢNG MUA]]&gt;0,Stock[[#This Row],[SỐ LƯỢNG CÒN LẠI
(auto-fill)]]&gt;0),"NẮM GIỮ",""))</f>
        <v/>
      </c>
      <c r="C740" s="110">
        <f t="shared" si="11"/>
        <v>727</v>
      </c>
      <c r="D740" s="77"/>
      <c r="E740" s="78"/>
      <c r="F740" s="170"/>
      <c r="G740" s="83"/>
      <c r="H740" s="84"/>
      <c r="I740" s="114" t="str">
        <f>IF(Stock[[#This Row],[SỐ LƯỢNG MUA]]&gt;0,Stock[[#This Row],[GIÁ MUA]]*Stock[[#This Row],[SỐ LƯỢNG MUA]]*$D$11,"")</f>
        <v/>
      </c>
      <c r="J740" s="87"/>
      <c r="K740" s="88"/>
      <c r="L740" s="116" t="str">
        <f>IF(Stock[[#This Row],[SỐ LƯỢNG MUA]]&gt;0,Stock[[#This Row],[GIÁ MUA]]*(1+Stock[[#This Row],[% TĂNG KỲ VỌNG_1]]),"")</f>
        <v/>
      </c>
      <c r="M740" s="89"/>
      <c r="N740" s="116" t="str">
        <f>IF(Stock[[#This Row],[SỐ LƯỢNG MUA]]&gt;0,Stock[[#This Row],[GIÁ MUA]]*(1+Stock[[#This Row],[% TĂNG KỲ VỌNG_2]]),"")</f>
        <v/>
      </c>
      <c r="O740" s="89"/>
      <c r="P740" s="116" t="str">
        <f>IF(Stock[[#This Row],[SỐ LƯỢNG MUA]]&gt;0,Stock[[#This Row],[GIÁ MUA]]*(1+Stock[[#This Row],[% GIẢM ĐỂ CẮT LỖ]]),"")</f>
        <v/>
      </c>
      <c r="Q740" s="104"/>
      <c r="R740" s="117" t="str">
        <f>IF(Stock[[#This Row],[CỔ TỨC TIỀN MẶT]]&gt;0,Stock[[#This Row],[CỔ TỨC TIỀN MẶT]]/(Stock[[#This Row],[GIÁ MUA]]*Stock[[#This Row],[SỐ LƯỢNG MUA]]),"")</f>
        <v/>
      </c>
      <c r="S740" s="104"/>
      <c r="T740" s="77"/>
      <c r="U740" s="95"/>
      <c r="V740" s="96"/>
      <c r="W740" s="125" t="str">
        <f>IF(Stock[[#This Row],[SỐ LƯỢNG BÁN]]&gt;0,Stock[[#This Row],[GIÁ BÁN]]*Stock[[#This Row],[SỐ LƯỢNG BÁN]]*$D$11+Stock[[#This Row],[GIÁ BÁN]]*Stock[[#This Row],[SỐ LƯỢNG BÁN]]*$D$12,"")</f>
        <v/>
      </c>
      <c r="X740" s="126">
        <f>Stock[[#This Row],[SỐ LƯỢNG MUA]]+Stock[[#This Row],[CỔ TỨC BẰNG CỔ PHIẾU]]-Stock[[#This Row],[SỐ LƯỢNG BÁN]]</f>
        <v>0</v>
      </c>
      <c r="Y7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0" s="120">
        <f ca="1">IF(Stock[[#This Row],[NGÀY BÁN]]&gt;0,Stock[[#This Row],[NGÀY BÁN]]-Stock[[#This Row],[NGÀY MUA]]+1,IF(Stock[[#This Row],[NGÀY MUA]]=0,0,TODAY()-Stock[[#This Row],[NGÀY MUA]]+1))</f>
        <v>0</v>
      </c>
      <c r="AA740" s="121" t="str">
        <f>IFERROR(Stock[[#This Row],[CỔ TỨC TIỀN MẶT]]+Stock[[#This Row],[LÃI/(LỖ) TỪ BÁN CK
(auto-fill)]],"")</f>
        <v/>
      </c>
      <c r="AB7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0" s="90"/>
      <c r="AE740" s="146" t="str">
        <f>IF(Stock[[#This Row],[TRẠNG THÁI
(auto-fill)]]="NẮM GIỮ",Stock[[#This Row],[GIÁ THỊ TRƯỜNG]]-Stock[[#This Row],[GIÁ MUA]],"")</f>
        <v/>
      </c>
      <c r="AF740" s="151" t="str">
        <f>IFERROR(Stock[[#This Row],[TĂNG/
(GIẢM )]]/Stock[[#This Row],[GIÁ MUA]],"")</f>
        <v/>
      </c>
      <c r="AG740" s="128" t="str">
        <f>IF(Stock[[#This Row],[GIÁ THỊ TRƯỜNG]]&gt;0,Stock[[#This Row],[GIÁ THỊ TRƯỜNG]]*Stock[[#This Row],[SỐ LƯỢNG CÒN LẠI
(auto-fill)]],"")</f>
        <v/>
      </c>
    </row>
    <row r="741" spans="2:33">
      <c r="B741" s="111" t="str">
        <f>IF(AND(Stock[[#This Row],[SỐ LƯỢNG MUA]]&gt;0,Stock[[#This Row],[SỐ LƯỢNG CÒN LẠI
(auto-fill)]]=0),"BÁN",
IF(AND(Stock[[#This Row],[SỐ LƯỢNG MUA]]&gt;0,Stock[[#This Row],[SỐ LƯỢNG CÒN LẠI
(auto-fill)]]&gt;0),"NẮM GIỮ",""))</f>
        <v/>
      </c>
      <c r="C741" s="110">
        <f t="shared" si="11"/>
        <v>728</v>
      </c>
      <c r="D741" s="77"/>
      <c r="E741" s="78"/>
      <c r="F741" s="170"/>
      <c r="G741" s="83"/>
      <c r="H741" s="84"/>
      <c r="I741" s="114" t="str">
        <f>IF(Stock[[#This Row],[SỐ LƯỢNG MUA]]&gt;0,Stock[[#This Row],[GIÁ MUA]]*Stock[[#This Row],[SỐ LƯỢNG MUA]]*$D$11,"")</f>
        <v/>
      </c>
      <c r="J741" s="87"/>
      <c r="K741" s="88"/>
      <c r="L741" s="116" t="str">
        <f>IF(Stock[[#This Row],[SỐ LƯỢNG MUA]]&gt;0,Stock[[#This Row],[GIÁ MUA]]*(1+Stock[[#This Row],[% TĂNG KỲ VỌNG_1]]),"")</f>
        <v/>
      </c>
      <c r="M741" s="89"/>
      <c r="N741" s="116" t="str">
        <f>IF(Stock[[#This Row],[SỐ LƯỢNG MUA]]&gt;0,Stock[[#This Row],[GIÁ MUA]]*(1+Stock[[#This Row],[% TĂNG KỲ VỌNG_2]]),"")</f>
        <v/>
      </c>
      <c r="O741" s="89"/>
      <c r="P741" s="116" t="str">
        <f>IF(Stock[[#This Row],[SỐ LƯỢNG MUA]]&gt;0,Stock[[#This Row],[GIÁ MUA]]*(1+Stock[[#This Row],[% GIẢM ĐỂ CẮT LỖ]]),"")</f>
        <v/>
      </c>
      <c r="Q741" s="104"/>
      <c r="R741" s="117" t="str">
        <f>IF(Stock[[#This Row],[CỔ TỨC TIỀN MẶT]]&gt;0,Stock[[#This Row],[CỔ TỨC TIỀN MẶT]]/(Stock[[#This Row],[GIÁ MUA]]*Stock[[#This Row],[SỐ LƯỢNG MUA]]),"")</f>
        <v/>
      </c>
      <c r="S741" s="104"/>
      <c r="T741" s="77"/>
      <c r="U741" s="95"/>
      <c r="V741" s="96"/>
      <c r="W741" s="125" t="str">
        <f>IF(Stock[[#This Row],[SỐ LƯỢNG BÁN]]&gt;0,Stock[[#This Row],[GIÁ BÁN]]*Stock[[#This Row],[SỐ LƯỢNG BÁN]]*$D$11+Stock[[#This Row],[GIÁ BÁN]]*Stock[[#This Row],[SỐ LƯỢNG BÁN]]*$D$12,"")</f>
        <v/>
      </c>
      <c r="X741" s="126">
        <f>Stock[[#This Row],[SỐ LƯỢNG MUA]]+Stock[[#This Row],[CỔ TỨC BẰNG CỔ PHIẾU]]-Stock[[#This Row],[SỐ LƯỢNG BÁN]]</f>
        <v>0</v>
      </c>
      <c r="Y7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1" s="120">
        <f ca="1">IF(Stock[[#This Row],[NGÀY BÁN]]&gt;0,Stock[[#This Row],[NGÀY BÁN]]-Stock[[#This Row],[NGÀY MUA]]+1,IF(Stock[[#This Row],[NGÀY MUA]]=0,0,TODAY()-Stock[[#This Row],[NGÀY MUA]]+1))</f>
        <v>0</v>
      </c>
      <c r="AA741" s="121" t="str">
        <f>IFERROR(Stock[[#This Row],[CỔ TỨC TIỀN MẶT]]+Stock[[#This Row],[LÃI/(LỖ) TỪ BÁN CK
(auto-fill)]],"")</f>
        <v/>
      </c>
      <c r="AB7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1" s="90"/>
      <c r="AE741" s="146" t="str">
        <f>IF(Stock[[#This Row],[TRẠNG THÁI
(auto-fill)]]="NẮM GIỮ",Stock[[#This Row],[GIÁ THỊ TRƯỜNG]]-Stock[[#This Row],[GIÁ MUA]],"")</f>
        <v/>
      </c>
      <c r="AF741" s="151" t="str">
        <f>IFERROR(Stock[[#This Row],[TĂNG/
(GIẢM )]]/Stock[[#This Row],[GIÁ MUA]],"")</f>
        <v/>
      </c>
      <c r="AG741" s="128" t="str">
        <f>IF(Stock[[#This Row],[GIÁ THỊ TRƯỜNG]]&gt;0,Stock[[#This Row],[GIÁ THỊ TRƯỜNG]]*Stock[[#This Row],[SỐ LƯỢNG CÒN LẠI
(auto-fill)]],"")</f>
        <v/>
      </c>
    </row>
    <row r="742" spans="2:33">
      <c r="B742" s="111" t="str">
        <f>IF(AND(Stock[[#This Row],[SỐ LƯỢNG MUA]]&gt;0,Stock[[#This Row],[SỐ LƯỢNG CÒN LẠI
(auto-fill)]]=0),"BÁN",
IF(AND(Stock[[#This Row],[SỐ LƯỢNG MUA]]&gt;0,Stock[[#This Row],[SỐ LƯỢNG CÒN LẠI
(auto-fill)]]&gt;0),"NẮM GIỮ",""))</f>
        <v/>
      </c>
      <c r="C742" s="110">
        <f t="shared" si="11"/>
        <v>729</v>
      </c>
      <c r="D742" s="77"/>
      <c r="E742" s="78"/>
      <c r="F742" s="170"/>
      <c r="G742" s="83"/>
      <c r="H742" s="84"/>
      <c r="I742" s="114" t="str">
        <f>IF(Stock[[#This Row],[SỐ LƯỢNG MUA]]&gt;0,Stock[[#This Row],[GIÁ MUA]]*Stock[[#This Row],[SỐ LƯỢNG MUA]]*$D$11,"")</f>
        <v/>
      </c>
      <c r="J742" s="87"/>
      <c r="K742" s="88"/>
      <c r="L742" s="116" t="str">
        <f>IF(Stock[[#This Row],[SỐ LƯỢNG MUA]]&gt;0,Stock[[#This Row],[GIÁ MUA]]*(1+Stock[[#This Row],[% TĂNG KỲ VỌNG_1]]),"")</f>
        <v/>
      </c>
      <c r="M742" s="89"/>
      <c r="N742" s="116" t="str">
        <f>IF(Stock[[#This Row],[SỐ LƯỢNG MUA]]&gt;0,Stock[[#This Row],[GIÁ MUA]]*(1+Stock[[#This Row],[% TĂNG KỲ VỌNG_2]]),"")</f>
        <v/>
      </c>
      <c r="O742" s="89"/>
      <c r="P742" s="116" t="str">
        <f>IF(Stock[[#This Row],[SỐ LƯỢNG MUA]]&gt;0,Stock[[#This Row],[GIÁ MUA]]*(1+Stock[[#This Row],[% GIẢM ĐỂ CẮT LỖ]]),"")</f>
        <v/>
      </c>
      <c r="Q742" s="104"/>
      <c r="R742" s="117" t="str">
        <f>IF(Stock[[#This Row],[CỔ TỨC TIỀN MẶT]]&gt;0,Stock[[#This Row],[CỔ TỨC TIỀN MẶT]]/(Stock[[#This Row],[GIÁ MUA]]*Stock[[#This Row],[SỐ LƯỢNG MUA]]),"")</f>
        <v/>
      </c>
      <c r="S742" s="104"/>
      <c r="T742" s="77"/>
      <c r="U742" s="95"/>
      <c r="V742" s="96"/>
      <c r="W742" s="125" t="str">
        <f>IF(Stock[[#This Row],[SỐ LƯỢNG BÁN]]&gt;0,Stock[[#This Row],[GIÁ BÁN]]*Stock[[#This Row],[SỐ LƯỢNG BÁN]]*$D$11+Stock[[#This Row],[GIÁ BÁN]]*Stock[[#This Row],[SỐ LƯỢNG BÁN]]*$D$12,"")</f>
        <v/>
      </c>
      <c r="X742" s="126">
        <f>Stock[[#This Row],[SỐ LƯỢNG MUA]]+Stock[[#This Row],[CỔ TỨC BẰNG CỔ PHIẾU]]-Stock[[#This Row],[SỐ LƯỢNG BÁN]]</f>
        <v>0</v>
      </c>
      <c r="Y7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2" s="120">
        <f ca="1">IF(Stock[[#This Row],[NGÀY BÁN]]&gt;0,Stock[[#This Row],[NGÀY BÁN]]-Stock[[#This Row],[NGÀY MUA]]+1,IF(Stock[[#This Row],[NGÀY MUA]]=0,0,TODAY()-Stock[[#This Row],[NGÀY MUA]]+1))</f>
        <v>0</v>
      </c>
      <c r="AA742" s="121" t="str">
        <f>IFERROR(Stock[[#This Row],[CỔ TỨC TIỀN MẶT]]+Stock[[#This Row],[LÃI/(LỖ) TỪ BÁN CK
(auto-fill)]],"")</f>
        <v/>
      </c>
      <c r="AB7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2" s="90"/>
      <c r="AE742" s="146" t="str">
        <f>IF(Stock[[#This Row],[TRẠNG THÁI
(auto-fill)]]="NẮM GIỮ",Stock[[#This Row],[GIÁ THỊ TRƯỜNG]]-Stock[[#This Row],[GIÁ MUA]],"")</f>
        <v/>
      </c>
      <c r="AF742" s="151" t="str">
        <f>IFERROR(Stock[[#This Row],[TĂNG/
(GIẢM )]]/Stock[[#This Row],[GIÁ MUA]],"")</f>
        <v/>
      </c>
      <c r="AG742" s="128" t="str">
        <f>IF(Stock[[#This Row],[GIÁ THỊ TRƯỜNG]]&gt;0,Stock[[#This Row],[GIÁ THỊ TRƯỜNG]]*Stock[[#This Row],[SỐ LƯỢNG CÒN LẠI
(auto-fill)]],"")</f>
        <v/>
      </c>
    </row>
    <row r="743" spans="2:33">
      <c r="B743" s="111" t="str">
        <f>IF(AND(Stock[[#This Row],[SỐ LƯỢNG MUA]]&gt;0,Stock[[#This Row],[SỐ LƯỢNG CÒN LẠI
(auto-fill)]]=0),"BÁN",
IF(AND(Stock[[#This Row],[SỐ LƯỢNG MUA]]&gt;0,Stock[[#This Row],[SỐ LƯỢNG CÒN LẠI
(auto-fill)]]&gt;0),"NẮM GIỮ",""))</f>
        <v/>
      </c>
      <c r="C743" s="110">
        <f t="shared" si="11"/>
        <v>730</v>
      </c>
      <c r="D743" s="77"/>
      <c r="E743" s="78"/>
      <c r="F743" s="170"/>
      <c r="G743" s="83"/>
      <c r="H743" s="84"/>
      <c r="I743" s="114" t="str">
        <f>IF(Stock[[#This Row],[SỐ LƯỢNG MUA]]&gt;0,Stock[[#This Row],[GIÁ MUA]]*Stock[[#This Row],[SỐ LƯỢNG MUA]]*$D$11,"")</f>
        <v/>
      </c>
      <c r="J743" s="87"/>
      <c r="K743" s="88"/>
      <c r="L743" s="116" t="str">
        <f>IF(Stock[[#This Row],[SỐ LƯỢNG MUA]]&gt;0,Stock[[#This Row],[GIÁ MUA]]*(1+Stock[[#This Row],[% TĂNG KỲ VỌNG_1]]),"")</f>
        <v/>
      </c>
      <c r="M743" s="89"/>
      <c r="N743" s="116" t="str">
        <f>IF(Stock[[#This Row],[SỐ LƯỢNG MUA]]&gt;0,Stock[[#This Row],[GIÁ MUA]]*(1+Stock[[#This Row],[% TĂNG KỲ VỌNG_2]]),"")</f>
        <v/>
      </c>
      <c r="O743" s="89"/>
      <c r="P743" s="116" t="str">
        <f>IF(Stock[[#This Row],[SỐ LƯỢNG MUA]]&gt;0,Stock[[#This Row],[GIÁ MUA]]*(1+Stock[[#This Row],[% GIẢM ĐỂ CẮT LỖ]]),"")</f>
        <v/>
      </c>
      <c r="Q743" s="104"/>
      <c r="R743" s="117" t="str">
        <f>IF(Stock[[#This Row],[CỔ TỨC TIỀN MẶT]]&gt;0,Stock[[#This Row],[CỔ TỨC TIỀN MẶT]]/(Stock[[#This Row],[GIÁ MUA]]*Stock[[#This Row],[SỐ LƯỢNG MUA]]),"")</f>
        <v/>
      </c>
      <c r="S743" s="104"/>
      <c r="T743" s="77"/>
      <c r="U743" s="95"/>
      <c r="V743" s="96"/>
      <c r="W743" s="125" t="str">
        <f>IF(Stock[[#This Row],[SỐ LƯỢNG BÁN]]&gt;0,Stock[[#This Row],[GIÁ BÁN]]*Stock[[#This Row],[SỐ LƯỢNG BÁN]]*$D$11+Stock[[#This Row],[GIÁ BÁN]]*Stock[[#This Row],[SỐ LƯỢNG BÁN]]*$D$12,"")</f>
        <v/>
      </c>
      <c r="X743" s="126">
        <f>Stock[[#This Row],[SỐ LƯỢNG MUA]]+Stock[[#This Row],[CỔ TỨC BẰNG CỔ PHIẾU]]-Stock[[#This Row],[SỐ LƯỢNG BÁN]]</f>
        <v>0</v>
      </c>
      <c r="Y7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3" s="120">
        <f ca="1">IF(Stock[[#This Row],[NGÀY BÁN]]&gt;0,Stock[[#This Row],[NGÀY BÁN]]-Stock[[#This Row],[NGÀY MUA]]+1,IF(Stock[[#This Row],[NGÀY MUA]]=0,0,TODAY()-Stock[[#This Row],[NGÀY MUA]]+1))</f>
        <v>0</v>
      </c>
      <c r="AA743" s="121" t="str">
        <f>IFERROR(Stock[[#This Row],[CỔ TỨC TIỀN MẶT]]+Stock[[#This Row],[LÃI/(LỖ) TỪ BÁN CK
(auto-fill)]],"")</f>
        <v/>
      </c>
      <c r="AB7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3" s="90"/>
      <c r="AE743" s="146" t="str">
        <f>IF(Stock[[#This Row],[TRẠNG THÁI
(auto-fill)]]="NẮM GIỮ",Stock[[#This Row],[GIÁ THỊ TRƯỜNG]]-Stock[[#This Row],[GIÁ MUA]],"")</f>
        <v/>
      </c>
      <c r="AF743" s="151" t="str">
        <f>IFERROR(Stock[[#This Row],[TĂNG/
(GIẢM )]]/Stock[[#This Row],[GIÁ MUA]],"")</f>
        <v/>
      </c>
      <c r="AG743" s="128" t="str">
        <f>IF(Stock[[#This Row],[GIÁ THỊ TRƯỜNG]]&gt;0,Stock[[#This Row],[GIÁ THỊ TRƯỜNG]]*Stock[[#This Row],[SỐ LƯỢNG CÒN LẠI
(auto-fill)]],"")</f>
        <v/>
      </c>
    </row>
    <row r="744" spans="2:33">
      <c r="B744" s="111" t="str">
        <f>IF(AND(Stock[[#This Row],[SỐ LƯỢNG MUA]]&gt;0,Stock[[#This Row],[SỐ LƯỢNG CÒN LẠI
(auto-fill)]]=0),"BÁN",
IF(AND(Stock[[#This Row],[SỐ LƯỢNG MUA]]&gt;0,Stock[[#This Row],[SỐ LƯỢNG CÒN LẠI
(auto-fill)]]&gt;0),"NẮM GIỮ",""))</f>
        <v/>
      </c>
      <c r="C744" s="110">
        <f t="shared" si="11"/>
        <v>731</v>
      </c>
      <c r="D744" s="77"/>
      <c r="E744" s="78"/>
      <c r="F744" s="170"/>
      <c r="G744" s="83"/>
      <c r="H744" s="84"/>
      <c r="I744" s="114" t="str">
        <f>IF(Stock[[#This Row],[SỐ LƯỢNG MUA]]&gt;0,Stock[[#This Row],[GIÁ MUA]]*Stock[[#This Row],[SỐ LƯỢNG MUA]]*$D$11,"")</f>
        <v/>
      </c>
      <c r="J744" s="87"/>
      <c r="K744" s="88"/>
      <c r="L744" s="116" t="str">
        <f>IF(Stock[[#This Row],[SỐ LƯỢNG MUA]]&gt;0,Stock[[#This Row],[GIÁ MUA]]*(1+Stock[[#This Row],[% TĂNG KỲ VỌNG_1]]),"")</f>
        <v/>
      </c>
      <c r="M744" s="89"/>
      <c r="N744" s="116" t="str">
        <f>IF(Stock[[#This Row],[SỐ LƯỢNG MUA]]&gt;0,Stock[[#This Row],[GIÁ MUA]]*(1+Stock[[#This Row],[% TĂNG KỲ VỌNG_2]]),"")</f>
        <v/>
      </c>
      <c r="O744" s="89"/>
      <c r="P744" s="116" t="str">
        <f>IF(Stock[[#This Row],[SỐ LƯỢNG MUA]]&gt;0,Stock[[#This Row],[GIÁ MUA]]*(1+Stock[[#This Row],[% GIẢM ĐỂ CẮT LỖ]]),"")</f>
        <v/>
      </c>
      <c r="Q744" s="104"/>
      <c r="R744" s="117" t="str">
        <f>IF(Stock[[#This Row],[CỔ TỨC TIỀN MẶT]]&gt;0,Stock[[#This Row],[CỔ TỨC TIỀN MẶT]]/(Stock[[#This Row],[GIÁ MUA]]*Stock[[#This Row],[SỐ LƯỢNG MUA]]),"")</f>
        <v/>
      </c>
      <c r="S744" s="104"/>
      <c r="T744" s="77"/>
      <c r="U744" s="95"/>
      <c r="V744" s="96"/>
      <c r="W744" s="125" t="str">
        <f>IF(Stock[[#This Row],[SỐ LƯỢNG BÁN]]&gt;0,Stock[[#This Row],[GIÁ BÁN]]*Stock[[#This Row],[SỐ LƯỢNG BÁN]]*$D$11+Stock[[#This Row],[GIÁ BÁN]]*Stock[[#This Row],[SỐ LƯỢNG BÁN]]*$D$12,"")</f>
        <v/>
      </c>
      <c r="X744" s="126">
        <f>Stock[[#This Row],[SỐ LƯỢNG MUA]]+Stock[[#This Row],[CỔ TỨC BẰNG CỔ PHIẾU]]-Stock[[#This Row],[SỐ LƯỢNG BÁN]]</f>
        <v>0</v>
      </c>
      <c r="Y7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4" s="120">
        <f ca="1">IF(Stock[[#This Row],[NGÀY BÁN]]&gt;0,Stock[[#This Row],[NGÀY BÁN]]-Stock[[#This Row],[NGÀY MUA]]+1,IF(Stock[[#This Row],[NGÀY MUA]]=0,0,TODAY()-Stock[[#This Row],[NGÀY MUA]]+1))</f>
        <v>0</v>
      </c>
      <c r="AA744" s="121" t="str">
        <f>IFERROR(Stock[[#This Row],[CỔ TỨC TIỀN MẶT]]+Stock[[#This Row],[LÃI/(LỖ) TỪ BÁN CK
(auto-fill)]],"")</f>
        <v/>
      </c>
      <c r="AB7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4" s="90"/>
      <c r="AE744" s="146" t="str">
        <f>IF(Stock[[#This Row],[TRẠNG THÁI
(auto-fill)]]="NẮM GIỮ",Stock[[#This Row],[GIÁ THỊ TRƯỜNG]]-Stock[[#This Row],[GIÁ MUA]],"")</f>
        <v/>
      </c>
      <c r="AF744" s="151" t="str">
        <f>IFERROR(Stock[[#This Row],[TĂNG/
(GIẢM )]]/Stock[[#This Row],[GIÁ MUA]],"")</f>
        <v/>
      </c>
      <c r="AG744" s="128" t="str">
        <f>IF(Stock[[#This Row],[GIÁ THỊ TRƯỜNG]]&gt;0,Stock[[#This Row],[GIÁ THỊ TRƯỜNG]]*Stock[[#This Row],[SỐ LƯỢNG CÒN LẠI
(auto-fill)]],"")</f>
        <v/>
      </c>
    </row>
    <row r="745" spans="2:33">
      <c r="B745" s="111" t="str">
        <f>IF(AND(Stock[[#This Row],[SỐ LƯỢNG MUA]]&gt;0,Stock[[#This Row],[SỐ LƯỢNG CÒN LẠI
(auto-fill)]]=0),"BÁN",
IF(AND(Stock[[#This Row],[SỐ LƯỢNG MUA]]&gt;0,Stock[[#This Row],[SỐ LƯỢNG CÒN LẠI
(auto-fill)]]&gt;0),"NẮM GIỮ",""))</f>
        <v/>
      </c>
      <c r="C745" s="110">
        <f t="shared" si="11"/>
        <v>732</v>
      </c>
      <c r="D745" s="77"/>
      <c r="E745" s="78"/>
      <c r="F745" s="170"/>
      <c r="G745" s="83"/>
      <c r="H745" s="84"/>
      <c r="I745" s="114" t="str">
        <f>IF(Stock[[#This Row],[SỐ LƯỢNG MUA]]&gt;0,Stock[[#This Row],[GIÁ MUA]]*Stock[[#This Row],[SỐ LƯỢNG MUA]]*$D$11,"")</f>
        <v/>
      </c>
      <c r="J745" s="87"/>
      <c r="K745" s="88"/>
      <c r="L745" s="116" t="str">
        <f>IF(Stock[[#This Row],[SỐ LƯỢNG MUA]]&gt;0,Stock[[#This Row],[GIÁ MUA]]*(1+Stock[[#This Row],[% TĂNG KỲ VỌNG_1]]),"")</f>
        <v/>
      </c>
      <c r="M745" s="89"/>
      <c r="N745" s="116" t="str">
        <f>IF(Stock[[#This Row],[SỐ LƯỢNG MUA]]&gt;0,Stock[[#This Row],[GIÁ MUA]]*(1+Stock[[#This Row],[% TĂNG KỲ VỌNG_2]]),"")</f>
        <v/>
      </c>
      <c r="O745" s="89"/>
      <c r="P745" s="116" t="str">
        <f>IF(Stock[[#This Row],[SỐ LƯỢNG MUA]]&gt;0,Stock[[#This Row],[GIÁ MUA]]*(1+Stock[[#This Row],[% GIẢM ĐỂ CẮT LỖ]]),"")</f>
        <v/>
      </c>
      <c r="Q745" s="104"/>
      <c r="R745" s="117" t="str">
        <f>IF(Stock[[#This Row],[CỔ TỨC TIỀN MẶT]]&gt;0,Stock[[#This Row],[CỔ TỨC TIỀN MẶT]]/(Stock[[#This Row],[GIÁ MUA]]*Stock[[#This Row],[SỐ LƯỢNG MUA]]),"")</f>
        <v/>
      </c>
      <c r="S745" s="104"/>
      <c r="T745" s="77"/>
      <c r="U745" s="95"/>
      <c r="V745" s="96"/>
      <c r="W745" s="125" t="str">
        <f>IF(Stock[[#This Row],[SỐ LƯỢNG BÁN]]&gt;0,Stock[[#This Row],[GIÁ BÁN]]*Stock[[#This Row],[SỐ LƯỢNG BÁN]]*$D$11+Stock[[#This Row],[GIÁ BÁN]]*Stock[[#This Row],[SỐ LƯỢNG BÁN]]*$D$12,"")</f>
        <v/>
      </c>
      <c r="X745" s="126">
        <f>Stock[[#This Row],[SỐ LƯỢNG MUA]]+Stock[[#This Row],[CỔ TỨC BẰNG CỔ PHIẾU]]-Stock[[#This Row],[SỐ LƯỢNG BÁN]]</f>
        <v>0</v>
      </c>
      <c r="Y7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5" s="120">
        <f ca="1">IF(Stock[[#This Row],[NGÀY BÁN]]&gt;0,Stock[[#This Row],[NGÀY BÁN]]-Stock[[#This Row],[NGÀY MUA]]+1,IF(Stock[[#This Row],[NGÀY MUA]]=0,0,TODAY()-Stock[[#This Row],[NGÀY MUA]]+1))</f>
        <v>0</v>
      </c>
      <c r="AA745" s="121" t="str">
        <f>IFERROR(Stock[[#This Row],[CỔ TỨC TIỀN MẶT]]+Stock[[#This Row],[LÃI/(LỖ) TỪ BÁN CK
(auto-fill)]],"")</f>
        <v/>
      </c>
      <c r="AB7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5" s="90"/>
      <c r="AE745" s="146" t="str">
        <f>IF(Stock[[#This Row],[TRẠNG THÁI
(auto-fill)]]="NẮM GIỮ",Stock[[#This Row],[GIÁ THỊ TRƯỜNG]]-Stock[[#This Row],[GIÁ MUA]],"")</f>
        <v/>
      </c>
      <c r="AF745" s="151" t="str">
        <f>IFERROR(Stock[[#This Row],[TĂNG/
(GIẢM )]]/Stock[[#This Row],[GIÁ MUA]],"")</f>
        <v/>
      </c>
      <c r="AG745" s="128" t="str">
        <f>IF(Stock[[#This Row],[GIÁ THỊ TRƯỜNG]]&gt;0,Stock[[#This Row],[GIÁ THỊ TRƯỜNG]]*Stock[[#This Row],[SỐ LƯỢNG CÒN LẠI
(auto-fill)]],"")</f>
        <v/>
      </c>
    </row>
    <row r="746" spans="2:33">
      <c r="B746" s="111" t="str">
        <f>IF(AND(Stock[[#This Row],[SỐ LƯỢNG MUA]]&gt;0,Stock[[#This Row],[SỐ LƯỢNG CÒN LẠI
(auto-fill)]]=0),"BÁN",
IF(AND(Stock[[#This Row],[SỐ LƯỢNG MUA]]&gt;0,Stock[[#This Row],[SỐ LƯỢNG CÒN LẠI
(auto-fill)]]&gt;0),"NẮM GIỮ",""))</f>
        <v/>
      </c>
      <c r="C746" s="110">
        <f t="shared" si="11"/>
        <v>733</v>
      </c>
      <c r="D746" s="77"/>
      <c r="E746" s="78"/>
      <c r="F746" s="170"/>
      <c r="G746" s="83"/>
      <c r="H746" s="84"/>
      <c r="I746" s="114" t="str">
        <f>IF(Stock[[#This Row],[SỐ LƯỢNG MUA]]&gt;0,Stock[[#This Row],[GIÁ MUA]]*Stock[[#This Row],[SỐ LƯỢNG MUA]]*$D$11,"")</f>
        <v/>
      </c>
      <c r="J746" s="87"/>
      <c r="K746" s="88"/>
      <c r="L746" s="116" t="str">
        <f>IF(Stock[[#This Row],[SỐ LƯỢNG MUA]]&gt;0,Stock[[#This Row],[GIÁ MUA]]*(1+Stock[[#This Row],[% TĂNG KỲ VỌNG_1]]),"")</f>
        <v/>
      </c>
      <c r="M746" s="89"/>
      <c r="N746" s="116" t="str">
        <f>IF(Stock[[#This Row],[SỐ LƯỢNG MUA]]&gt;0,Stock[[#This Row],[GIÁ MUA]]*(1+Stock[[#This Row],[% TĂNG KỲ VỌNG_2]]),"")</f>
        <v/>
      </c>
      <c r="O746" s="89"/>
      <c r="P746" s="116" t="str">
        <f>IF(Stock[[#This Row],[SỐ LƯỢNG MUA]]&gt;0,Stock[[#This Row],[GIÁ MUA]]*(1+Stock[[#This Row],[% GIẢM ĐỂ CẮT LỖ]]),"")</f>
        <v/>
      </c>
      <c r="Q746" s="104"/>
      <c r="R746" s="117" t="str">
        <f>IF(Stock[[#This Row],[CỔ TỨC TIỀN MẶT]]&gt;0,Stock[[#This Row],[CỔ TỨC TIỀN MẶT]]/(Stock[[#This Row],[GIÁ MUA]]*Stock[[#This Row],[SỐ LƯỢNG MUA]]),"")</f>
        <v/>
      </c>
      <c r="S746" s="104"/>
      <c r="T746" s="77"/>
      <c r="U746" s="95"/>
      <c r="V746" s="96"/>
      <c r="W746" s="125" t="str">
        <f>IF(Stock[[#This Row],[SỐ LƯỢNG BÁN]]&gt;0,Stock[[#This Row],[GIÁ BÁN]]*Stock[[#This Row],[SỐ LƯỢNG BÁN]]*$D$11+Stock[[#This Row],[GIÁ BÁN]]*Stock[[#This Row],[SỐ LƯỢNG BÁN]]*$D$12,"")</f>
        <v/>
      </c>
      <c r="X746" s="126">
        <f>Stock[[#This Row],[SỐ LƯỢNG MUA]]+Stock[[#This Row],[CỔ TỨC BẰNG CỔ PHIẾU]]-Stock[[#This Row],[SỐ LƯỢNG BÁN]]</f>
        <v>0</v>
      </c>
      <c r="Y7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6" s="120">
        <f ca="1">IF(Stock[[#This Row],[NGÀY BÁN]]&gt;0,Stock[[#This Row],[NGÀY BÁN]]-Stock[[#This Row],[NGÀY MUA]]+1,IF(Stock[[#This Row],[NGÀY MUA]]=0,0,TODAY()-Stock[[#This Row],[NGÀY MUA]]+1))</f>
        <v>0</v>
      </c>
      <c r="AA746" s="121" t="str">
        <f>IFERROR(Stock[[#This Row],[CỔ TỨC TIỀN MẶT]]+Stock[[#This Row],[LÃI/(LỖ) TỪ BÁN CK
(auto-fill)]],"")</f>
        <v/>
      </c>
      <c r="AB7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6" s="90"/>
      <c r="AE746" s="146" t="str">
        <f>IF(Stock[[#This Row],[TRẠNG THÁI
(auto-fill)]]="NẮM GIỮ",Stock[[#This Row],[GIÁ THỊ TRƯỜNG]]-Stock[[#This Row],[GIÁ MUA]],"")</f>
        <v/>
      </c>
      <c r="AF746" s="151" t="str">
        <f>IFERROR(Stock[[#This Row],[TĂNG/
(GIẢM )]]/Stock[[#This Row],[GIÁ MUA]],"")</f>
        <v/>
      </c>
      <c r="AG746" s="128" t="str">
        <f>IF(Stock[[#This Row],[GIÁ THỊ TRƯỜNG]]&gt;0,Stock[[#This Row],[GIÁ THỊ TRƯỜNG]]*Stock[[#This Row],[SỐ LƯỢNG CÒN LẠI
(auto-fill)]],"")</f>
        <v/>
      </c>
    </row>
    <row r="747" spans="2:33">
      <c r="B747" s="111" t="str">
        <f>IF(AND(Stock[[#This Row],[SỐ LƯỢNG MUA]]&gt;0,Stock[[#This Row],[SỐ LƯỢNG CÒN LẠI
(auto-fill)]]=0),"BÁN",
IF(AND(Stock[[#This Row],[SỐ LƯỢNG MUA]]&gt;0,Stock[[#This Row],[SỐ LƯỢNG CÒN LẠI
(auto-fill)]]&gt;0),"NẮM GIỮ",""))</f>
        <v/>
      </c>
      <c r="C747" s="110">
        <f t="shared" si="11"/>
        <v>734</v>
      </c>
      <c r="D747" s="77"/>
      <c r="E747" s="78"/>
      <c r="F747" s="170"/>
      <c r="G747" s="83"/>
      <c r="H747" s="84"/>
      <c r="I747" s="114" t="str">
        <f>IF(Stock[[#This Row],[SỐ LƯỢNG MUA]]&gt;0,Stock[[#This Row],[GIÁ MUA]]*Stock[[#This Row],[SỐ LƯỢNG MUA]]*$D$11,"")</f>
        <v/>
      </c>
      <c r="J747" s="87"/>
      <c r="K747" s="88"/>
      <c r="L747" s="116" t="str">
        <f>IF(Stock[[#This Row],[SỐ LƯỢNG MUA]]&gt;0,Stock[[#This Row],[GIÁ MUA]]*(1+Stock[[#This Row],[% TĂNG KỲ VỌNG_1]]),"")</f>
        <v/>
      </c>
      <c r="M747" s="89"/>
      <c r="N747" s="116" t="str">
        <f>IF(Stock[[#This Row],[SỐ LƯỢNG MUA]]&gt;0,Stock[[#This Row],[GIÁ MUA]]*(1+Stock[[#This Row],[% TĂNG KỲ VỌNG_2]]),"")</f>
        <v/>
      </c>
      <c r="O747" s="89"/>
      <c r="P747" s="116" t="str">
        <f>IF(Stock[[#This Row],[SỐ LƯỢNG MUA]]&gt;0,Stock[[#This Row],[GIÁ MUA]]*(1+Stock[[#This Row],[% GIẢM ĐỂ CẮT LỖ]]),"")</f>
        <v/>
      </c>
      <c r="Q747" s="104"/>
      <c r="R747" s="117" t="str">
        <f>IF(Stock[[#This Row],[CỔ TỨC TIỀN MẶT]]&gt;0,Stock[[#This Row],[CỔ TỨC TIỀN MẶT]]/(Stock[[#This Row],[GIÁ MUA]]*Stock[[#This Row],[SỐ LƯỢNG MUA]]),"")</f>
        <v/>
      </c>
      <c r="S747" s="104"/>
      <c r="T747" s="77"/>
      <c r="U747" s="95"/>
      <c r="V747" s="96"/>
      <c r="W747" s="125" t="str">
        <f>IF(Stock[[#This Row],[SỐ LƯỢNG BÁN]]&gt;0,Stock[[#This Row],[GIÁ BÁN]]*Stock[[#This Row],[SỐ LƯỢNG BÁN]]*$D$11+Stock[[#This Row],[GIÁ BÁN]]*Stock[[#This Row],[SỐ LƯỢNG BÁN]]*$D$12,"")</f>
        <v/>
      </c>
      <c r="X747" s="126">
        <f>Stock[[#This Row],[SỐ LƯỢNG MUA]]+Stock[[#This Row],[CỔ TỨC BẰNG CỔ PHIẾU]]-Stock[[#This Row],[SỐ LƯỢNG BÁN]]</f>
        <v>0</v>
      </c>
      <c r="Y7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7" s="120">
        <f ca="1">IF(Stock[[#This Row],[NGÀY BÁN]]&gt;0,Stock[[#This Row],[NGÀY BÁN]]-Stock[[#This Row],[NGÀY MUA]]+1,IF(Stock[[#This Row],[NGÀY MUA]]=0,0,TODAY()-Stock[[#This Row],[NGÀY MUA]]+1))</f>
        <v>0</v>
      </c>
      <c r="AA747" s="121" t="str">
        <f>IFERROR(Stock[[#This Row],[CỔ TỨC TIỀN MẶT]]+Stock[[#This Row],[LÃI/(LỖ) TỪ BÁN CK
(auto-fill)]],"")</f>
        <v/>
      </c>
      <c r="AB7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7" s="90"/>
      <c r="AE747" s="146" t="str">
        <f>IF(Stock[[#This Row],[TRẠNG THÁI
(auto-fill)]]="NẮM GIỮ",Stock[[#This Row],[GIÁ THỊ TRƯỜNG]]-Stock[[#This Row],[GIÁ MUA]],"")</f>
        <v/>
      </c>
      <c r="AF747" s="151" t="str">
        <f>IFERROR(Stock[[#This Row],[TĂNG/
(GIẢM )]]/Stock[[#This Row],[GIÁ MUA]],"")</f>
        <v/>
      </c>
      <c r="AG747" s="128" t="str">
        <f>IF(Stock[[#This Row],[GIÁ THỊ TRƯỜNG]]&gt;0,Stock[[#This Row],[GIÁ THỊ TRƯỜNG]]*Stock[[#This Row],[SỐ LƯỢNG CÒN LẠI
(auto-fill)]],"")</f>
        <v/>
      </c>
    </row>
    <row r="748" spans="2:33">
      <c r="B748" s="111" t="str">
        <f>IF(AND(Stock[[#This Row],[SỐ LƯỢNG MUA]]&gt;0,Stock[[#This Row],[SỐ LƯỢNG CÒN LẠI
(auto-fill)]]=0),"BÁN",
IF(AND(Stock[[#This Row],[SỐ LƯỢNG MUA]]&gt;0,Stock[[#This Row],[SỐ LƯỢNG CÒN LẠI
(auto-fill)]]&gt;0),"NẮM GIỮ",""))</f>
        <v/>
      </c>
      <c r="C748" s="110">
        <f t="shared" si="11"/>
        <v>735</v>
      </c>
      <c r="D748" s="77"/>
      <c r="E748" s="78"/>
      <c r="F748" s="170"/>
      <c r="G748" s="83"/>
      <c r="H748" s="84"/>
      <c r="I748" s="114" t="str">
        <f>IF(Stock[[#This Row],[SỐ LƯỢNG MUA]]&gt;0,Stock[[#This Row],[GIÁ MUA]]*Stock[[#This Row],[SỐ LƯỢNG MUA]]*$D$11,"")</f>
        <v/>
      </c>
      <c r="J748" s="87"/>
      <c r="K748" s="88"/>
      <c r="L748" s="116" t="str">
        <f>IF(Stock[[#This Row],[SỐ LƯỢNG MUA]]&gt;0,Stock[[#This Row],[GIÁ MUA]]*(1+Stock[[#This Row],[% TĂNG KỲ VỌNG_1]]),"")</f>
        <v/>
      </c>
      <c r="M748" s="89"/>
      <c r="N748" s="116" t="str">
        <f>IF(Stock[[#This Row],[SỐ LƯỢNG MUA]]&gt;0,Stock[[#This Row],[GIÁ MUA]]*(1+Stock[[#This Row],[% TĂNG KỲ VỌNG_2]]),"")</f>
        <v/>
      </c>
      <c r="O748" s="89"/>
      <c r="P748" s="116" t="str">
        <f>IF(Stock[[#This Row],[SỐ LƯỢNG MUA]]&gt;0,Stock[[#This Row],[GIÁ MUA]]*(1+Stock[[#This Row],[% GIẢM ĐỂ CẮT LỖ]]),"")</f>
        <v/>
      </c>
      <c r="Q748" s="104"/>
      <c r="R748" s="117" t="str">
        <f>IF(Stock[[#This Row],[CỔ TỨC TIỀN MẶT]]&gt;0,Stock[[#This Row],[CỔ TỨC TIỀN MẶT]]/(Stock[[#This Row],[GIÁ MUA]]*Stock[[#This Row],[SỐ LƯỢNG MUA]]),"")</f>
        <v/>
      </c>
      <c r="S748" s="104"/>
      <c r="T748" s="77"/>
      <c r="U748" s="95"/>
      <c r="V748" s="96"/>
      <c r="W748" s="125" t="str">
        <f>IF(Stock[[#This Row],[SỐ LƯỢNG BÁN]]&gt;0,Stock[[#This Row],[GIÁ BÁN]]*Stock[[#This Row],[SỐ LƯỢNG BÁN]]*$D$11+Stock[[#This Row],[GIÁ BÁN]]*Stock[[#This Row],[SỐ LƯỢNG BÁN]]*$D$12,"")</f>
        <v/>
      </c>
      <c r="X748" s="126">
        <f>Stock[[#This Row],[SỐ LƯỢNG MUA]]+Stock[[#This Row],[CỔ TỨC BẰNG CỔ PHIẾU]]-Stock[[#This Row],[SỐ LƯỢNG BÁN]]</f>
        <v>0</v>
      </c>
      <c r="Y7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8" s="120">
        <f ca="1">IF(Stock[[#This Row],[NGÀY BÁN]]&gt;0,Stock[[#This Row],[NGÀY BÁN]]-Stock[[#This Row],[NGÀY MUA]]+1,IF(Stock[[#This Row],[NGÀY MUA]]=0,0,TODAY()-Stock[[#This Row],[NGÀY MUA]]+1))</f>
        <v>0</v>
      </c>
      <c r="AA748" s="121" t="str">
        <f>IFERROR(Stock[[#This Row],[CỔ TỨC TIỀN MẶT]]+Stock[[#This Row],[LÃI/(LỖ) TỪ BÁN CK
(auto-fill)]],"")</f>
        <v/>
      </c>
      <c r="AB7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8" s="90"/>
      <c r="AE748" s="146" t="str">
        <f>IF(Stock[[#This Row],[TRẠNG THÁI
(auto-fill)]]="NẮM GIỮ",Stock[[#This Row],[GIÁ THỊ TRƯỜNG]]-Stock[[#This Row],[GIÁ MUA]],"")</f>
        <v/>
      </c>
      <c r="AF748" s="151" t="str">
        <f>IFERROR(Stock[[#This Row],[TĂNG/
(GIẢM )]]/Stock[[#This Row],[GIÁ MUA]],"")</f>
        <v/>
      </c>
      <c r="AG748" s="128" t="str">
        <f>IF(Stock[[#This Row],[GIÁ THỊ TRƯỜNG]]&gt;0,Stock[[#This Row],[GIÁ THỊ TRƯỜNG]]*Stock[[#This Row],[SỐ LƯỢNG CÒN LẠI
(auto-fill)]],"")</f>
        <v/>
      </c>
    </row>
    <row r="749" spans="2:33">
      <c r="B749" s="111" t="str">
        <f>IF(AND(Stock[[#This Row],[SỐ LƯỢNG MUA]]&gt;0,Stock[[#This Row],[SỐ LƯỢNG CÒN LẠI
(auto-fill)]]=0),"BÁN",
IF(AND(Stock[[#This Row],[SỐ LƯỢNG MUA]]&gt;0,Stock[[#This Row],[SỐ LƯỢNG CÒN LẠI
(auto-fill)]]&gt;0),"NẮM GIỮ",""))</f>
        <v/>
      </c>
      <c r="C749" s="110">
        <f t="shared" si="11"/>
        <v>736</v>
      </c>
      <c r="D749" s="77"/>
      <c r="E749" s="78"/>
      <c r="F749" s="170"/>
      <c r="G749" s="83"/>
      <c r="H749" s="84"/>
      <c r="I749" s="114" t="str">
        <f>IF(Stock[[#This Row],[SỐ LƯỢNG MUA]]&gt;0,Stock[[#This Row],[GIÁ MUA]]*Stock[[#This Row],[SỐ LƯỢNG MUA]]*$D$11,"")</f>
        <v/>
      </c>
      <c r="J749" s="87"/>
      <c r="K749" s="88"/>
      <c r="L749" s="116" t="str">
        <f>IF(Stock[[#This Row],[SỐ LƯỢNG MUA]]&gt;0,Stock[[#This Row],[GIÁ MUA]]*(1+Stock[[#This Row],[% TĂNG KỲ VỌNG_1]]),"")</f>
        <v/>
      </c>
      <c r="M749" s="89"/>
      <c r="N749" s="116" t="str">
        <f>IF(Stock[[#This Row],[SỐ LƯỢNG MUA]]&gt;0,Stock[[#This Row],[GIÁ MUA]]*(1+Stock[[#This Row],[% TĂNG KỲ VỌNG_2]]),"")</f>
        <v/>
      </c>
      <c r="O749" s="89"/>
      <c r="P749" s="116" t="str">
        <f>IF(Stock[[#This Row],[SỐ LƯỢNG MUA]]&gt;0,Stock[[#This Row],[GIÁ MUA]]*(1+Stock[[#This Row],[% GIẢM ĐỂ CẮT LỖ]]),"")</f>
        <v/>
      </c>
      <c r="Q749" s="104"/>
      <c r="R749" s="117" t="str">
        <f>IF(Stock[[#This Row],[CỔ TỨC TIỀN MẶT]]&gt;0,Stock[[#This Row],[CỔ TỨC TIỀN MẶT]]/(Stock[[#This Row],[GIÁ MUA]]*Stock[[#This Row],[SỐ LƯỢNG MUA]]),"")</f>
        <v/>
      </c>
      <c r="S749" s="104"/>
      <c r="T749" s="77"/>
      <c r="U749" s="95"/>
      <c r="V749" s="96"/>
      <c r="W749" s="125" t="str">
        <f>IF(Stock[[#This Row],[SỐ LƯỢNG BÁN]]&gt;0,Stock[[#This Row],[GIÁ BÁN]]*Stock[[#This Row],[SỐ LƯỢNG BÁN]]*$D$11+Stock[[#This Row],[GIÁ BÁN]]*Stock[[#This Row],[SỐ LƯỢNG BÁN]]*$D$12,"")</f>
        <v/>
      </c>
      <c r="X749" s="126">
        <f>Stock[[#This Row],[SỐ LƯỢNG MUA]]+Stock[[#This Row],[CỔ TỨC BẰNG CỔ PHIẾU]]-Stock[[#This Row],[SỐ LƯỢNG BÁN]]</f>
        <v>0</v>
      </c>
      <c r="Y7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9" s="120">
        <f ca="1">IF(Stock[[#This Row],[NGÀY BÁN]]&gt;0,Stock[[#This Row],[NGÀY BÁN]]-Stock[[#This Row],[NGÀY MUA]]+1,IF(Stock[[#This Row],[NGÀY MUA]]=0,0,TODAY()-Stock[[#This Row],[NGÀY MUA]]+1))</f>
        <v>0</v>
      </c>
      <c r="AA749" s="121" t="str">
        <f>IFERROR(Stock[[#This Row],[CỔ TỨC TIỀN MẶT]]+Stock[[#This Row],[LÃI/(LỖ) TỪ BÁN CK
(auto-fill)]],"")</f>
        <v/>
      </c>
      <c r="AB7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9" s="90"/>
      <c r="AE749" s="146" t="str">
        <f>IF(Stock[[#This Row],[TRẠNG THÁI
(auto-fill)]]="NẮM GIỮ",Stock[[#This Row],[GIÁ THỊ TRƯỜNG]]-Stock[[#This Row],[GIÁ MUA]],"")</f>
        <v/>
      </c>
      <c r="AF749" s="151" t="str">
        <f>IFERROR(Stock[[#This Row],[TĂNG/
(GIẢM )]]/Stock[[#This Row],[GIÁ MUA]],"")</f>
        <v/>
      </c>
      <c r="AG749" s="128" t="str">
        <f>IF(Stock[[#This Row],[GIÁ THỊ TRƯỜNG]]&gt;0,Stock[[#This Row],[GIÁ THỊ TRƯỜNG]]*Stock[[#This Row],[SỐ LƯỢNG CÒN LẠI
(auto-fill)]],"")</f>
        <v/>
      </c>
    </row>
    <row r="750" spans="2:33">
      <c r="B750" s="111" t="str">
        <f>IF(AND(Stock[[#This Row],[SỐ LƯỢNG MUA]]&gt;0,Stock[[#This Row],[SỐ LƯỢNG CÒN LẠI
(auto-fill)]]=0),"BÁN",
IF(AND(Stock[[#This Row],[SỐ LƯỢNG MUA]]&gt;0,Stock[[#This Row],[SỐ LƯỢNG CÒN LẠI
(auto-fill)]]&gt;0),"NẮM GIỮ",""))</f>
        <v/>
      </c>
      <c r="C750" s="110">
        <f t="shared" si="11"/>
        <v>737</v>
      </c>
      <c r="D750" s="77"/>
      <c r="E750" s="78"/>
      <c r="F750" s="170"/>
      <c r="G750" s="83"/>
      <c r="H750" s="84"/>
      <c r="I750" s="114" t="str">
        <f>IF(Stock[[#This Row],[SỐ LƯỢNG MUA]]&gt;0,Stock[[#This Row],[GIÁ MUA]]*Stock[[#This Row],[SỐ LƯỢNG MUA]]*$D$11,"")</f>
        <v/>
      </c>
      <c r="J750" s="87"/>
      <c r="K750" s="88"/>
      <c r="L750" s="116" t="str">
        <f>IF(Stock[[#This Row],[SỐ LƯỢNG MUA]]&gt;0,Stock[[#This Row],[GIÁ MUA]]*(1+Stock[[#This Row],[% TĂNG KỲ VỌNG_1]]),"")</f>
        <v/>
      </c>
      <c r="M750" s="89"/>
      <c r="N750" s="116" t="str">
        <f>IF(Stock[[#This Row],[SỐ LƯỢNG MUA]]&gt;0,Stock[[#This Row],[GIÁ MUA]]*(1+Stock[[#This Row],[% TĂNG KỲ VỌNG_2]]),"")</f>
        <v/>
      </c>
      <c r="O750" s="89"/>
      <c r="P750" s="116" t="str">
        <f>IF(Stock[[#This Row],[SỐ LƯỢNG MUA]]&gt;0,Stock[[#This Row],[GIÁ MUA]]*(1+Stock[[#This Row],[% GIẢM ĐỂ CẮT LỖ]]),"")</f>
        <v/>
      </c>
      <c r="Q750" s="104"/>
      <c r="R750" s="117" t="str">
        <f>IF(Stock[[#This Row],[CỔ TỨC TIỀN MẶT]]&gt;0,Stock[[#This Row],[CỔ TỨC TIỀN MẶT]]/(Stock[[#This Row],[GIÁ MUA]]*Stock[[#This Row],[SỐ LƯỢNG MUA]]),"")</f>
        <v/>
      </c>
      <c r="S750" s="104"/>
      <c r="T750" s="77"/>
      <c r="U750" s="95"/>
      <c r="V750" s="96"/>
      <c r="W750" s="125" t="str">
        <f>IF(Stock[[#This Row],[SỐ LƯỢNG BÁN]]&gt;0,Stock[[#This Row],[GIÁ BÁN]]*Stock[[#This Row],[SỐ LƯỢNG BÁN]]*$D$11+Stock[[#This Row],[GIÁ BÁN]]*Stock[[#This Row],[SỐ LƯỢNG BÁN]]*$D$12,"")</f>
        <v/>
      </c>
      <c r="X750" s="126">
        <f>Stock[[#This Row],[SỐ LƯỢNG MUA]]+Stock[[#This Row],[CỔ TỨC BẰNG CỔ PHIẾU]]-Stock[[#This Row],[SỐ LƯỢNG BÁN]]</f>
        <v>0</v>
      </c>
      <c r="Y7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0" s="120">
        <f ca="1">IF(Stock[[#This Row],[NGÀY BÁN]]&gt;0,Stock[[#This Row],[NGÀY BÁN]]-Stock[[#This Row],[NGÀY MUA]]+1,IF(Stock[[#This Row],[NGÀY MUA]]=0,0,TODAY()-Stock[[#This Row],[NGÀY MUA]]+1))</f>
        <v>0</v>
      </c>
      <c r="AA750" s="121" t="str">
        <f>IFERROR(Stock[[#This Row],[CỔ TỨC TIỀN MẶT]]+Stock[[#This Row],[LÃI/(LỖ) TỪ BÁN CK
(auto-fill)]],"")</f>
        <v/>
      </c>
      <c r="AB7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0" s="90"/>
      <c r="AE750" s="146" t="str">
        <f>IF(Stock[[#This Row],[TRẠNG THÁI
(auto-fill)]]="NẮM GIỮ",Stock[[#This Row],[GIÁ THỊ TRƯỜNG]]-Stock[[#This Row],[GIÁ MUA]],"")</f>
        <v/>
      </c>
      <c r="AF750" s="151" t="str">
        <f>IFERROR(Stock[[#This Row],[TĂNG/
(GIẢM )]]/Stock[[#This Row],[GIÁ MUA]],"")</f>
        <v/>
      </c>
      <c r="AG750" s="128" t="str">
        <f>IF(Stock[[#This Row],[GIÁ THỊ TRƯỜNG]]&gt;0,Stock[[#This Row],[GIÁ THỊ TRƯỜNG]]*Stock[[#This Row],[SỐ LƯỢNG CÒN LẠI
(auto-fill)]],"")</f>
        <v/>
      </c>
    </row>
    <row r="751" spans="2:33">
      <c r="B751" s="111" t="str">
        <f>IF(AND(Stock[[#This Row],[SỐ LƯỢNG MUA]]&gt;0,Stock[[#This Row],[SỐ LƯỢNG CÒN LẠI
(auto-fill)]]=0),"BÁN",
IF(AND(Stock[[#This Row],[SỐ LƯỢNG MUA]]&gt;0,Stock[[#This Row],[SỐ LƯỢNG CÒN LẠI
(auto-fill)]]&gt;0),"NẮM GIỮ",""))</f>
        <v/>
      </c>
      <c r="C751" s="110">
        <f t="shared" si="11"/>
        <v>738</v>
      </c>
      <c r="D751" s="77"/>
      <c r="E751" s="78"/>
      <c r="F751" s="170"/>
      <c r="G751" s="83"/>
      <c r="H751" s="84"/>
      <c r="I751" s="114" t="str">
        <f>IF(Stock[[#This Row],[SỐ LƯỢNG MUA]]&gt;0,Stock[[#This Row],[GIÁ MUA]]*Stock[[#This Row],[SỐ LƯỢNG MUA]]*$D$11,"")</f>
        <v/>
      </c>
      <c r="J751" s="87"/>
      <c r="K751" s="88"/>
      <c r="L751" s="116" t="str">
        <f>IF(Stock[[#This Row],[SỐ LƯỢNG MUA]]&gt;0,Stock[[#This Row],[GIÁ MUA]]*(1+Stock[[#This Row],[% TĂNG KỲ VỌNG_1]]),"")</f>
        <v/>
      </c>
      <c r="M751" s="89"/>
      <c r="N751" s="116" t="str">
        <f>IF(Stock[[#This Row],[SỐ LƯỢNG MUA]]&gt;0,Stock[[#This Row],[GIÁ MUA]]*(1+Stock[[#This Row],[% TĂNG KỲ VỌNG_2]]),"")</f>
        <v/>
      </c>
      <c r="O751" s="89"/>
      <c r="P751" s="116" t="str">
        <f>IF(Stock[[#This Row],[SỐ LƯỢNG MUA]]&gt;0,Stock[[#This Row],[GIÁ MUA]]*(1+Stock[[#This Row],[% GIẢM ĐỂ CẮT LỖ]]),"")</f>
        <v/>
      </c>
      <c r="Q751" s="104"/>
      <c r="R751" s="117" t="str">
        <f>IF(Stock[[#This Row],[CỔ TỨC TIỀN MẶT]]&gt;0,Stock[[#This Row],[CỔ TỨC TIỀN MẶT]]/(Stock[[#This Row],[GIÁ MUA]]*Stock[[#This Row],[SỐ LƯỢNG MUA]]),"")</f>
        <v/>
      </c>
      <c r="S751" s="104"/>
      <c r="T751" s="77"/>
      <c r="U751" s="95"/>
      <c r="V751" s="96"/>
      <c r="W751" s="125" t="str">
        <f>IF(Stock[[#This Row],[SỐ LƯỢNG BÁN]]&gt;0,Stock[[#This Row],[GIÁ BÁN]]*Stock[[#This Row],[SỐ LƯỢNG BÁN]]*$D$11+Stock[[#This Row],[GIÁ BÁN]]*Stock[[#This Row],[SỐ LƯỢNG BÁN]]*$D$12,"")</f>
        <v/>
      </c>
      <c r="X751" s="126">
        <f>Stock[[#This Row],[SỐ LƯỢNG MUA]]+Stock[[#This Row],[CỔ TỨC BẰNG CỔ PHIẾU]]-Stock[[#This Row],[SỐ LƯỢNG BÁN]]</f>
        <v>0</v>
      </c>
      <c r="Y7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1" s="120">
        <f ca="1">IF(Stock[[#This Row],[NGÀY BÁN]]&gt;0,Stock[[#This Row],[NGÀY BÁN]]-Stock[[#This Row],[NGÀY MUA]]+1,IF(Stock[[#This Row],[NGÀY MUA]]=0,0,TODAY()-Stock[[#This Row],[NGÀY MUA]]+1))</f>
        <v>0</v>
      </c>
      <c r="AA751" s="121" t="str">
        <f>IFERROR(Stock[[#This Row],[CỔ TỨC TIỀN MẶT]]+Stock[[#This Row],[LÃI/(LỖ) TỪ BÁN CK
(auto-fill)]],"")</f>
        <v/>
      </c>
      <c r="AB7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1" s="90"/>
      <c r="AE751" s="146" t="str">
        <f>IF(Stock[[#This Row],[TRẠNG THÁI
(auto-fill)]]="NẮM GIỮ",Stock[[#This Row],[GIÁ THỊ TRƯỜNG]]-Stock[[#This Row],[GIÁ MUA]],"")</f>
        <v/>
      </c>
      <c r="AF751" s="151" t="str">
        <f>IFERROR(Stock[[#This Row],[TĂNG/
(GIẢM )]]/Stock[[#This Row],[GIÁ MUA]],"")</f>
        <v/>
      </c>
      <c r="AG751" s="128" t="str">
        <f>IF(Stock[[#This Row],[GIÁ THỊ TRƯỜNG]]&gt;0,Stock[[#This Row],[GIÁ THỊ TRƯỜNG]]*Stock[[#This Row],[SỐ LƯỢNG CÒN LẠI
(auto-fill)]],"")</f>
        <v/>
      </c>
    </row>
    <row r="752" spans="2:33">
      <c r="B752" s="111" t="str">
        <f>IF(AND(Stock[[#This Row],[SỐ LƯỢNG MUA]]&gt;0,Stock[[#This Row],[SỐ LƯỢNG CÒN LẠI
(auto-fill)]]=0),"BÁN",
IF(AND(Stock[[#This Row],[SỐ LƯỢNG MUA]]&gt;0,Stock[[#This Row],[SỐ LƯỢNG CÒN LẠI
(auto-fill)]]&gt;0),"NẮM GIỮ",""))</f>
        <v/>
      </c>
      <c r="C752" s="110">
        <f t="shared" si="11"/>
        <v>739</v>
      </c>
      <c r="D752" s="77"/>
      <c r="E752" s="78"/>
      <c r="F752" s="170"/>
      <c r="G752" s="83"/>
      <c r="H752" s="84"/>
      <c r="I752" s="114" t="str">
        <f>IF(Stock[[#This Row],[SỐ LƯỢNG MUA]]&gt;0,Stock[[#This Row],[GIÁ MUA]]*Stock[[#This Row],[SỐ LƯỢNG MUA]]*$D$11,"")</f>
        <v/>
      </c>
      <c r="J752" s="87"/>
      <c r="K752" s="88"/>
      <c r="L752" s="116" t="str">
        <f>IF(Stock[[#This Row],[SỐ LƯỢNG MUA]]&gt;0,Stock[[#This Row],[GIÁ MUA]]*(1+Stock[[#This Row],[% TĂNG KỲ VỌNG_1]]),"")</f>
        <v/>
      </c>
      <c r="M752" s="89"/>
      <c r="N752" s="116" t="str">
        <f>IF(Stock[[#This Row],[SỐ LƯỢNG MUA]]&gt;0,Stock[[#This Row],[GIÁ MUA]]*(1+Stock[[#This Row],[% TĂNG KỲ VỌNG_2]]),"")</f>
        <v/>
      </c>
      <c r="O752" s="89"/>
      <c r="P752" s="116" t="str">
        <f>IF(Stock[[#This Row],[SỐ LƯỢNG MUA]]&gt;0,Stock[[#This Row],[GIÁ MUA]]*(1+Stock[[#This Row],[% GIẢM ĐỂ CẮT LỖ]]),"")</f>
        <v/>
      </c>
      <c r="Q752" s="104"/>
      <c r="R752" s="117" t="str">
        <f>IF(Stock[[#This Row],[CỔ TỨC TIỀN MẶT]]&gt;0,Stock[[#This Row],[CỔ TỨC TIỀN MẶT]]/(Stock[[#This Row],[GIÁ MUA]]*Stock[[#This Row],[SỐ LƯỢNG MUA]]),"")</f>
        <v/>
      </c>
      <c r="S752" s="104"/>
      <c r="T752" s="77"/>
      <c r="U752" s="95"/>
      <c r="V752" s="96"/>
      <c r="W752" s="125" t="str">
        <f>IF(Stock[[#This Row],[SỐ LƯỢNG BÁN]]&gt;0,Stock[[#This Row],[GIÁ BÁN]]*Stock[[#This Row],[SỐ LƯỢNG BÁN]]*$D$11+Stock[[#This Row],[GIÁ BÁN]]*Stock[[#This Row],[SỐ LƯỢNG BÁN]]*$D$12,"")</f>
        <v/>
      </c>
      <c r="X752" s="126">
        <f>Stock[[#This Row],[SỐ LƯỢNG MUA]]+Stock[[#This Row],[CỔ TỨC BẰNG CỔ PHIẾU]]-Stock[[#This Row],[SỐ LƯỢNG BÁN]]</f>
        <v>0</v>
      </c>
      <c r="Y7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2" s="120">
        <f ca="1">IF(Stock[[#This Row],[NGÀY BÁN]]&gt;0,Stock[[#This Row],[NGÀY BÁN]]-Stock[[#This Row],[NGÀY MUA]]+1,IF(Stock[[#This Row],[NGÀY MUA]]=0,0,TODAY()-Stock[[#This Row],[NGÀY MUA]]+1))</f>
        <v>0</v>
      </c>
      <c r="AA752" s="121" t="str">
        <f>IFERROR(Stock[[#This Row],[CỔ TỨC TIỀN MẶT]]+Stock[[#This Row],[LÃI/(LỖ) TỪ BÁN CK
(auto-fill)]],"")</f>
        <v/>
      </c>
      <c r="AB7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2" s="90"/>
      <c r="AE752" s="146" t="str">
        <f>IF(Stock[[#This Row],[TRẠNG THÁI
(auto-fill)]]="NẮM GIỮ",Stock[[#This Row],[GIÁ THỊ TRƯỜNG]]-Stock[[#This Row],[GIÁ MUA]],"")</f>
        <v/>
      </c>
      <c r="AF752" s="151" t="str">
        <f>IFERROR(Stock[[#This Row],[TĂNG/
(GIẢM )]]/Stock[[#This Row],[GIÁ MUA]],"")</f>
        <v/>
      </c>
      <c r="AG752" s="128" t="str">
        <f>IF(Stock[[#This Row],[GIÁ THỊ TRƯỜNG]]&gt;0,Stock[[#This Row],[GIÁ THỊ TRƯỜNG]]*Stock[[#This Row],[SỐ LƯỢNG CÒN LẠI
(auto-fill)]],"")</f>
        <v/>
      </c>
    </row>
    <row r="753" spans="2:33">
      <c r="B753" s="111" t="str">
        <f>IF(AND(Stock[[#This Row],[SỐ LƯỢNG MUA]]&gt;0,Stock[[#This Row],[SỐ LƯỢNG CÒN LẠI
(auto-fill)]]=0),"BÁN",
IF(AND(Stock[[#This Row],[SỐ LƯỢNG MUA]]&gt;0,Stock[[#This Row],[SỐ LƯỢNG CÒN LẠI
(auto-fill)]]&gt;0),"NẮM GIỮ",""))</f>
        <v/>
      </c>
      <c r="C753" s="110">
        <f t="shared" si="11"/>
        <v>740</v>
      </c>
      <c r="D753" s="77"/>
      <c r="E753" s="78"/>
      <c r="F753" s="170"/>
      <c r="G753" s="83"/>
      <c r="H753" s="84"/>
      <c r="I753" s="114" t="str">
        <f>IF(Stock[[#This Row],[SỐ LƯỢNG MUA]]&gt;0,Stock[[#This Row],[GIÁ MUA]]*Stock[[#This Row],[SỐ LƯỢNG MUA]]*$D$11,"")</f>
        <v/>
      </c>
      <c r="J753" s="87"/>
      <c r="K753" s="88"/>
      <c r="L753" s="116" t="str">
        <f>IF(Stock[[#This Row],[SỐ LƯỢNG MUA]]&gt;0,Stock[[#This Row],[GIÁ MUA]]*(1+Stock[[#This Row],[% TĂNG KỲ VỌNG_1]]),"")</f>
        <v/>
      </c>
      <c r="M753" s="89"/>
      <c r="N753" s="116" t="str">
        <f>IF(Stock[[#This Row],[SỐ LƯỢNG MUA]]&gt;0,Stock[[#This Row],[GIÁ MUA]]*(1+Stock[[#This Row],[% TĂNG KỲ VỌNG_2]]),"")</f>
        <v/>
      </c>
      <c r="O753" s="89"/>
      <c r="P753" s="116" t="str">
        <f>IF(Stock[[#This Row],[SỐ LƯỢNG MUA]]&gt;0,Stock[[#This Row],[GIÁ MUA]]*(1+Stock[[#This Row],[% GIẢM ĐỂ CẮT LỖ]]),"")</f>
        <v/>
      </c>
      <c r="Q753" s="104"/>
      <c r="R753" s="117" t="str">
        <f>IF(Stock[[#This Row],[CỔ TỨC TIỀN MẶT]]&gt;0,Stock[[#This Row],[CỔ TỨC TIỀN MẶT]]/(Stock[[#This Row],[GIÁ MUA]]*Stock[[#This Row],[SỐ LƯỢNG MUA]]),"")</f>
        <v/>
      </c>
      <c r="S753" s="104"/>
      <c r="T753" s="77"/>
      <c r="U753" s="95"/>
      <c r="V753" s="96"/>
      <c r="W753" s="125" t="str">
        <f>IF(Stock[[#This Row],[SỐ LƯỢNG BÁN]]&gt;0,Stock[[#This Row],[GIÁ BÁN]]*Stock[[#This Row],[SỐ LƯỢNG BÁN]]*$D$11+Stock[[#This Row],[GIÁ BÁN]]*Stock[[#This Row],[SỐ LƯỢNG BÁN]]*$D$12,"")</f>
        <v/>
      </c>
      <c r="X753" s="126">
        <f>Stock[[#This Row],[SỐ LƯỢNG MUA]]+Stock[[#This Row],[CỔ TỨC BẰNG CỔ PHIẾU]]-Stock[[#This Row],[SỐ LƯỢNG BÁN]]</f>
        <v>0</v>
      </c>
      <c r="Y7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3" s="120">
        <f ca="1">IF(Stock[[#This Row],[NGÀY BÁN]]&gt;0,Stock[[#This Row],[NGÀY BÁN]]-Stock[[#This Row],[NGÀY MUA]]+1,IF(Stock[[#This Row],[NGÀY MUA]]=0,0,TODAY()-Stock[[#This Row],[NGÀY MUA]]+1))</f>
        <v>0</v>
      </c>
      <c r="AA753" s="121" t="str">
        <f>IFERROR(Stock[[#This Row],[CỔ TỨC TIỀN MẶT]]+Stock[[#This Row],[LÃI/(LỖ) TỪ BÁN CK
(auto-fill)]],"")</f>
        <v/>
      </c>
      <c r="AB7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3" s="90"/>
      <c r="AE753" s="146" t="str">
        <f>IF(Stock[[#This Row],[TRẠNG THÁI
(auto-fill)]]="NẮM GIỮ",Stock[[#This Row],[GIÁ THỊ TRƯỜNG]]-Stock[[#This Row],[GIÁ MUA]],"")</f>
        <v/>
      </c>
      <c r="AF753" s="151" t="str">
        <f>IFERROR(Stock[[#This Row],[TĂNG/
(GIẢM )]]/Stock[[#This Row],[GIÁ MUA]],"")</f>
        <v/>
      </c>
      <c r="AG753" s="128" t="str">
        <f>IF(Stock[[#This Row],[GIÁ THỊ TRƯỜNG]]&gt;0,Stock[[#This Row],[GIÁ THỊ TRƯỜNG]]*Stock[[#This Row],[SỐ LƯỢNG CÒN LẠI
(auto-fill)]],"")</f>
        <v/>
      </c>
    </row>
    <row r="754" spans="2:33">
      <c r="B754" s="111" t="str">
        <f>IF(AND(Stock[[#This Row],[SỐ LƯỢNG MUA]]&gt;0,Stock[[#This Row],[SỐ LƯỢNG CÒN LẠI
(auto-fill)]]=0),"BÁN",
IF(AND(Stock[[#This Row],[SỐ LƯỢNG MUA]]&gt;0,Stock[[#This Row],[SỐ LƯỢNG CÒN LẠI
(auto-fill)]]&gt;0),"NẮM GIỮ",""))</f>
        <v/>
      </c>
      <c r="C754" s="110">
        <f t="shared" si="11"/>
        <v>741</v>
      </c>
      <c r="D754" s="77"/>
      <c r="E754" s="78"/>
      <c r="F754" s="170"/>
      <c r="G754" s="83"/>
      <c r="H754" s="84"/>
      <c r="I754" s="114" t="str">
        <f>IF(Stock[[#This Row],[SỐ LƯỢNG MUA]]&gt;0,Stock[[#This Row],[GIÁ MUA]]*Stock[[#This Row],[SỐ LƯỢNG MUA]]*$D$11,"")</f>
        <v/>
      </c>
      <c r="J754" s="87"/>
      <c r="K754" s="88"/>
      <c r="L754" s="116" t="str">
        <f>IF(Stock[[#This Row],[SỐ LƯỢNG MUA]]&gt;0,Stock[[#This Row],[GIÁ MUA]]*(1+Stock[[#This Row],[% TĂNG KỲ VỌNG_1]]),"")</f>
        <v/>
      </c>
      <c r="M754" s="89"/>
      <c r="N754" s="116" t="str">
        <f>IF(Stock[[#This Row],[SỐ LƯỢNG MUA]]&gt;0,Stock[[#This Row],[GIÁ MUA]]*(1+Stock[[#This Row],[% TĂNG KỲ VỌNG_2]]),"")</f>
        <v/>
      </c>
      <c r="O754" s="89"/>
      <c r="P754" s="116" t="str">
        <f>IF(Stock[[#This Row],[SỐ LƯỢNG MUA]]&gt;0,Stock[[#This Row],[GIÁ MUA]]*(1+Stock[[#This Row],[% GIẢM ĐỂ CẮT LỖ]]),"")</f>
        <v/>
      </c>
      <c r="Q754" s="104"/>
      <c r="R754" s="117" t="str">
        <f>IF(Stock[[#This Row],[CỔ TỨC TIỀN MẶT]]&gt;0,Stock[[#This Row],[CỔ TỨC TIỀN MẶT]]/(Stock[[#This Row],[GIÁ MUA]]*Stock[[#This Row],[SỐ LƯỢNG MUA]]),"")</f>
        <v/>
      </c>
      <c r="S754" s="104"/>
      <c r="T754" s="77"/>
      <c r="U754" s="95"/>
      <c r="V754" s="96"/>
      <c r="W754" s="125" t="str">
        <f>IF(Stock[[#This Row],[SỐ LƯỢNG BÁN]]&gt;0,Stock[[#This Row],[GIÁ BÁN]]*Stock[[#This Row],[SỐ LƯỢNG BÁN]]*$D$11+Stock[[#This Row],[GIÁ BÁN]]*Stock[[#This Row],[SỐ LƯỢNG BÁN]]*$D$12,"")</f>
        <v/>
      </c>
      <c r="X754" s="126">
        <f>Stock[[#This Row],[SỐ LƯỢNG MUA]]+Stock[[#This Row],[CỔ TỨC BẰNG CỔ PHIẾU]]-Stock[[#This Row],[SỐ LƯỢNG BÁN]]</f>
        <v>0</v>
      </c>
      <c r="Y7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4" s="120">
        <f ca="1">IF(Stock[[#This Row],[NGÀY BÁN]]&gt;0,Stock[[#This Row],[NGÀY BÁN]]-Stock[[#This Row],[NGÀY MUA]]+1,IF(Stock[[#This Row],[NGÀY MUA]]=0,0,TODAY()-Stock[[#This Row],[NGÀY MUA]]+1))</f>
        <v>0</v>
      </c>
      <c r="AA754" s="121" t="str">
        <f>IFERROR(Stock[[#This Row],[CỔ TỨC TIỀN MẶT]]+Stock[[#This Row],[LÃI/(LỖ) TỪ BÁN CK
(auto-fill)]],"")</f>
        <v/>
      </c>
      <c r="AB7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4" s="90"/>
      <c r="AE754" s="146" t="str">
        <f>IF(Stock[[#This Row],[TRẠNG THÁI
(auto-fill)]]="NẮM GIỮ",Stock[[#This Row],[GIÁ THỊ TRƯỜNG]]-Stock[[#This Row],[GIÁ MUA]],"")</f>
        <v/>
      </c>
      <c r="AF754" s="151" t="str">
        <f>IFERROR(Stock[[#This Row],[TĂNG/
(GIẢM )]]/Stock[[#This Row],[GIÁ MUA]],"")</f>
        <v/>
      </c>
      <c r="AG754" s="128" t="str">
        <f>IF(Stock[[#This Row],[GIÁ THỊ TRƯỜNG]]&gt;0,Stock[[#This Row],[GIÁ THỊ TRƯỜNG]]*Stock[[#This Row],[SỐ LƯỢNG CÒN LẠI
(auto-fill)]],"")</f>
        <v/>
      </c>
    </row>
    <row r="755" spans="2:33">
      <c r="B755" s="111" t="str">
        <f>IF(AND(Stock[[#This Row],[SỐ LƯỢNG MUA]]&gt;0,Stock[[#This Row],[SỐ LƯỢNG CÒN LẠI
(auto-fill)]]=0),"BÁN",
IF(AND(Stock[[#This Row],[SỐ LƯỢNG MUA]]&gt;0,Stock[[#This Row],[SỐ LƯỢNG CÒN LẠI
(auto-fill)]]&gt;0),"NẮM GIỮ",""))</f>
        <v/>
      </c>
      <c r="C755" s="110">
        <f t="shared" si="11"/>
        <v>742</v>
      </c>
      <c r="D755" s="77"/>
      <c r="E755" s="78"/>
      <c r="F755" s="170"/>
      <c r="G755" s="83"/>
      <c r="H755" s="84"/>
      <c r="I755" s="114" t="str">
        <f>IF(Stock[[#This Row],[SỐ LƯỢNG MUA]]&gt;0,Stock[[#This Row],[GIÁ MUA]]*Stock[[#This Row],[SỐ LƯỢNG MUA]]*$D$11,"")</f>
        <v/>
      </c>
      <c r="J755" s="87"/>
      <c r="K755" s="88"/>
      <c r="L755" s="116" t="str">
        <f>IF(Stock[[#This Row],[SỐ LƯỢNG MUA]]&gt;0,Stock[[#This Row],[GIÁ MUA]]*(1+Stock[[#This Row],[% TĂNG KỲ VỌNG_1]]),"")</f>
        <v/>
      </c>
      <c r="M755" s="89"/>
      <c r="N755" s="116" t="str">
        <f>IF(Stock[[#This Row],[SỐ LƯỢNG MUA]]&gt;0,Stock[[#This Row],[GIÁ MUA]]*(1+Stock[[#This Row],[% TĂNG KỲ VỌNG_2]]),"")</f>
        <v/>
      </c>
      <c r="O755" s="89"/>
      <c r="P755" s="116" t="str">
        <f>IF(Stock[[#This Row],[SỐ LƯỢNG MUA]]&gt;0,Stock[[#This Row],[GIÁ MUA]]*(1+Stock[[#This Row],[% GIẢM ĐỂ CẮT LỖ]]),"")</f>
        <v/>
      </c>
      <c r="Q755" s="104"/>
      <c r="R755" s="117" t="str">
        <f>IF(Stock[[#This Row],[CỔ TỨC TIỀN MẶT]]&gt;0,Stock[[#This Row],[CỔ TỨC TIỀN MẶT]]/(Stock[[#This Row],[GIÁ MUA]]*Stock[[#This Row],[SỐ LƯỢNG MUA]]),"")</f>
        <v/>
      </c>
      <c r="S755" s="104"/>
      <c r="T755" s="77"/>
      <c r="U755" s="95"/>
      <c r="V755" s="96"/>
      <c r="W755" s="125" t="str">
        <f>IF(Stock[[#This Row],[SỐ LƯỢNG BÁN]]&gt;0,Stock[[#This Row],[GIÁ BÁN]]*Stock[[#This Row],[SỐ LƯỢNG BÁN]]*$D$11+Stock[[#This Row],[GIÁ BÁN]]*Stock[[#This Row],[SỐ LƯỢNG BÁN]]*$D$12,"")</f>
        <v/>
      </c>
      <c r="X755" s="126">
        <f>Stock[[#This Row],[SỐ LƯỢNG MUA]]+Stock[[#This Row],[CỔ TỨC BẰNG CỔ PHIẾU]]-Stock[[#This Row],[SỐ LƯỢNG BÁN]]</f>
        <v>0</v>
      </c>
      <c r="Y7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5" s="120">
        <f ca="1">IF(Stock[[#This Row],[NGÀY BÁN]]&gt;0,Stock[[#This Row],[NGÀY BÁN]]-Stock[[#This Row],[NGÀY MUA]]+1,IF(Stock[[#This Row],[NGÀY MUA]]=0,0,TODAY()-Stock[[#This Row],[NGÀY MUA]]+1))</f>
        <v>0</v>
      </c>
      <c r="AA755" s="121" t="str">
        <f>IFERROR(Stock[[#This Row],[CỔ TỨC TIỀN MẶT]]+Stock[[#This Row],[LÃI/(LỖ) TỪ BÁN CK
(auto-fill)]],"")</f>
        <v/>
      </c>
      <c r="AB7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5" s="90"/>
      <c r="AE755" s="146" t="str">
        <f>IF(Stock[[#This Row],[TRẠNG THÁI
(auto-fill)]]="NẮM GIỮ",Stock[[#This Row],[GIÁ THỊ TRƯỜNG]]-Stock[[#This Row],[GIÁ MUA]],"")</f>
        <v/>
      </c>
      <c r="AF755" s="151" t="str">
        <f>IFERROR(Stock[[#This Row],[TĂNG/
(GIẢM )]]/Stock[[#This Row],[GIÁ MUA]],"")</f>
        <v/>
      </c>
      <c r="AG755" s="128" t="str">
        <f>IF(Stock[[#This Row],[GIÁ THỊ TRƯỜNG]]&gt;0,Stock[[#This Row],[GIÁ THỊ TRƯỜNG]]*Stock[[#This Row],[SỐ LƯỢNG CÒN LẠI
(auto-fill)]],"")</f>
        <v/>
      </c>
    </row>
    <row r="756" spans="2:33">
      <c r="B756" s="111" t="str">
        <f>IF(AND(Stock[[#This Row],[SỐ LƯỢNG MUA]]&gt;0,Stock[[#This Row],[SỐ LƯỢNG CÒN LẠI
(auto-fill)]]=0),"BÁN",
IF(AND(Stock[[#This Row],[SỐ LƯỢNG MUA]]&gt;0,Stock[[#This Row],[SỐ LƯỢNG CÒN LẠI
(auto-fill)]]&gt;0),"NẮM GIỮ",""))</f>
        <v/>
      </c>
      <c r="C756" s="110">
        <f t="shared" si="11"/>
        <v>743</v>
      </c>
      <c r="D756" s="77"/>
      <c r="E756" s="78"/>
      <c r="F756" s="170"/>
      <c r="G756" s="83"/>
      <c r="H756" s="84"/>
      <c r="I756" s="114" t="str">
        <f>IF(Stock[[#This Row],[SỐ LƯỢNG MUA]]&gt;0,Stock[[#This Row],[GIÁ MUA]]*Stock[[#This Row],[SỐ LƯỢNG MUA]]*$D$11,"")</f>
        <v/>
      </c>
      <c r="J756" s="87"/>
      <c r="K756" s="88"/>
      <c r="L756" s="116" t="str">
        <f>IF(Stock[[#This Row],[SỐ LƯỢNG MUA]]&gt;0,Stock[[#This Row],[GIÁ MUA]]*(1+Stock[[#This Row],[% TĂNG KỲ VỌNG_1]]),"")</f>
        <v/>
      </c>
      <c r="M756" s="89"/>
      <c r="N756" s="116" t="str">
        <f>IF(Stock[[#This Row],[SỐ LƯỢNG MUA]]&gt;0,Stock[[#This Row],[GIÁ MUA]]*(1+Stock[[#This Row],[% TĂNG KỲ VỌNG_2]]),"")</f>
        <v/>
      </c>
      <c r="O756" s="89"/>
      <c r="P756" s="116" t="str">
        <f>IF(Stock[[#This Row],[SỐ LƯỢNG MUA]]&gt;0,Stock[[#This Row],[GIÁ MUA]]*(1+Stock[[#This Row],[% GIẢM ĐỂ CẮT LỖ]]),"")</f>
        <v/>
      </c>
      <c r="Q756" s="104"/>
      <c r="R756" s="117" t="str">
        <f>IF(Stock[[#This Row],[CỔ TỨC TIỀN MẶT]]&gt;0,Stock[[#This Row],[CỔ TỨC TIỀN MẶT]]/(Stock[[#This Row],[GIÁ MUA]]*Stock[[#This Row],[SỐ LƯỢNG MUA]]),"")</f>
        <v/>
      </c>
      <c r="S756" s="104"/>
      <c r="T756" s="77"/>
      <c r="U756" s="95"/>
      <c r="V756" s="96"/>
      <c r="W756" s="125" t="str">
        <f>IF(Stock[[#This Row],[SỐ LƯỢNG BÁN]]&gt;0,Stock[[#This Row],[GIÁ BÁN]]*Stock[[#This Row],[SỐ LƯỢNG BÁN]]*$D$11+Stock[[#This Row],[GIÁ BÁN]]*Stock[[#This Row],[SỐ LƯỢNG BÁN]]*$D$12,"")</f>
        <v/>
      </c>
      <c r="X756" s="126">
        <f>Stock[[#This Row],[SỐ LƯỢNG MUA]]+Stock[[#This Row],[CỔ TỨC BẰNG CỔ PHIẾU]]-Stock[[#This Row],[SỐ LƯỢNG BÁN]]</f>
        <v>0</v>
      </c>
      <c r="Y7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6" s="120">
        <f ca="1">IF(Stock[[#This Row],[NGÀY BÁN]]&gt;0,Stock[[#This Row],[NGÀY BÁN]]-Stock[[#This Row],[NGÀY MUA]]+1,IF(Stock[[#This Row],[NGÀY MUA]]=0,0,TODAY()-Stock[[#This Row],[NGÀY MUA]]+1))</f>
        <v>0</v>
      </c>
      <c r="AA756" s="121" t="str">
        <f>IFERROR(Stock[[#This Row],[CỔ TỨC TIỀN MẶT]]+Stock[[#This Row],[LÃI/(LỖ) TỪ BÁN CK
(auto-fill)]],"")</f>
        <v/>
      </c>
      <c r="AB7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6" s="90"/>
      <c r="AE756" s="146" t="str">
        <f>IF(Stock[[#This Row],[TRẠNG THÁI
(auto-fill)]]="NẮM GIỮ",Stock[[#This Row],[GIÁ THỊ TRƯỜNG]]-Stock[[#This Row],[GIÁ MUA]],"")</f>
        <v/>
      </c>
      <c r="AF756" s="151" t="str">
        <f>IFERROR(Stock[[#This Row],[TĂNG/
(GIẢM )]]/Stock[[#This Row],[GIÁ MUA]],"")</f>
        <v/>
      </c>
      <c r="AG756" s="128" t="str">
        <f>IF(Stock[[#This Row],[GIÁ THỊ TRƯỜNG]]&gt;0,Stock[[#This Row],[GIÁ THỊ TRƯỜNG]]*Stock[[#This Row],[SỐ LƯỢNG CÒN LẠI
(auto-fill)]],"")</f>
        <v/>
      </c>
    </row>
    <row r="757" spans="2:33">
      <c r="B757" s="111" t="str">
        <f>IF(AND(Stock[[#This Row],[SỐ LƯỢNG MUA]]&gt;0,Stock[[#This Row],[SỐ LƯỢNG CÒN LẠI
(auto-fill)]]=0),"BÁN",
IF(AND(Stock[[#This Row],[SỐ LƯỢNG MUA]]&gt;0,Stock[[#This Row],[SỐ LƯỢNG CÒN LẠI
(auto-fill)]]&gt;0),"NẮM GIỮ",""))</f>
        <v/>
      </c>
      <c r="C757" s="110">
        <f t="shared" si="11"/>
        <v>744</v>
      </c>
      <c r="D757" s="77"/>
      <c r="E757" s="78"/>
      <c r="F757" s="170"/>
      <c r="G757" s="83"/>
      <c r="H757" s="84"/>
      <c r="I757" s="114" t="str">
        <f>IF(Stock[[#This Row],[SỐ LƯỢNG MUA]]&gt;0,Stock[[#This Row],[GIÁ MUA]]*Stock[[#This Row],[SỐ LƯỢNG MUA]]*$D$11,"")</f>
        <v/>
      </c>
      <c r="J757" s="87"/>
      <c r="K757" s="88"/>
      <c r="L757" s="116" t="str">
        <f>IF(Stock[[#This Row],[SỐ LƯỢNG MUA]]&gt;0,Stock[[#This Row],[GIÁ MUA]]*(1+Stock[[#This Row],[% TĂNG KỲ VỌNG_1]]),"")</f>
        <v/>
      </c>
      <c r="M757" s="89"/>
      <c r="N757" s="116" t="str">
        <f>IF(Stock[[#This Row],[SỐ LƯỢNG MUA]]&gt;0,Stock[[#This Row],[GIÁ MUA]]*(1+Stock[[#This Row],[% TĂNG KỲ VỌNG_2]]),"")</f>
        <v/>
      </c>
      <c r="O757" s="89"/>
      <c r="P757" s="116" t="str">
        <f>IF(Stock[[#This Row],[SỐ LƯỢNG MUA]]&gt;0,Stock[[#This Row],[GIÁ MUA]]*(1+Stock[[#This Row],[% GIẢM ĐỂ CẮT LỖ]]),"")</f>
        <v/>
      </c>
      <c r="Q757" s="104"/>
      <c r="R757" s="117" t="str">
        <f>IF(Stock[[#This Row],[CỔ TỨC TIỀN MẶT]]&gt;0,Stock[[#This Row],[CỔ TỨC TIỀN MẶT]]/(Stock[[#This Row],[GIÁ MUA]]*Stock[[#This Row],[SỐ LƯỢNG MUA]]),"")</f>
        <v/>
      </c>
      <c r="S757" s="104"/>
      <c r="T757" s="77"/>
      <c r="U757" s="95"/>
      <c r="V757" s="96"/>
      <c r="W757" s="125" t="str">
        <f>IF(Stock[[#This Row],[SỐ LƯỢNG BÁN]]&gt;0,Stock[[#This Row],[GIÁ BÁN]]*Stock[[#This Row],[SỐ LƯỢNG BÁN]]*$D$11+Stock[[#This Row],[GIÁ BÁN]]*Stock[[#This Row],[SỐ LƯỢNG BÁN]]*$D$12,"")</f>
        <v/>
      </c>
      <c r="X757" s="126">
        <f>Stock[[#This Row],[SỐ LƯỢNG MUA]]+Stock[[#This Row],[CỔ TỨC BẰNG CỔ PHIẾU]]-Stock[[#This Row],[SỐ LƯỢNG BÁN]]</f>
        <v>0</v>
      </c>
      <c r="Y7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7" s="120">
        <f ca="1">IF(Stock[[#This Row],[NGÀY BÁN]]&gt;0,Stock[[#This Row],[NGÀY BÁN]]-Stock[[#This Row],[NGÀY MUA]]+1,IF(Stock[[#This Row],[NGÀY MUA]]=0,0,TODAY()-Stock[[#This Row],[NGÀY MUA]]+1))</f>
        <v>0</v>
      </c>
      <c r="AA757" s="121" t="str">
        <f>IFERROR(Stock[[#This Row],[CỔ TỨC TIỀN MẶT]]+Stock[[#This Row],[LÃI/(LỖ) TỪ BÁN CK
(auto-fill)]],"")</f>
        <v/>
      </c>
      <c r="AB7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7" s="90"/>
      <c r="AE757" s="146" t="str">
        <f>IF(Stock[[#This Row],[TRẠNG THÁI
(auto-fill)]]="NẮM GIỮ",Stock[[#This Row],[GIÁ THỊ TRƯỜNG]]-Stock[[#This Row],[GIÁ MUA]],"")</f>
        <v/>
      </c>
      <c r="AF757" s="151" t="str">
        <f>IFERROR(Stock[[#This Row],[TĂNG/
(GIẢM )]]/Stock[[#This Row],[GIÁ MUA]],"")</f>
        <v/>
      </c>
      <c r="AG757" s="128" t="str">
        <f>IF(Stock[[#This Row],[GIÁ THỊ TRƯỜNG]]&gt;0,Stock[[#This Row],[GIÁ THỊ TRƯỜNG]]*Stock[[#This Row],[SỐ LƯỢNG CÒN LẠI
(auto-fill)]],"")</f>
        <v/>
      </c>
    </row>
    <row r="758" spans="2:33">
      <c r="B758" s="111" t="str">
        <f>IF(AND(Stock[[#This Row],[SỐ LƯỢNG MUA]]&gt;0,Stock[[#This Row],[SỐ LƯỢNG CÒN LẠI
(auto-fill)]]=0),"BÁN",
IF(AND(Stock[[#This Row],[SỐ LƯỢNG MUA]]&gt;0,Stock[[#This Row],[SỐ LƯỢNG CÒN LẠI
(auto-fill)]]&gt;0),"NẮM GIỮ",""))</f>
        <v/>
      </c>
      <c r="C758" s="110">
        <f t="shared" si="11"/>
        <v>745</v>
      </c>
      <c r="D758" s="77"/>
      <c r="E758" s="78"/>
      <c r="F758" s="170"/>
      <c r="G758" s="83"/>
      <c r="H758" s="84"/>
      <c r="I758" s="114" t="str">
        <f>IF(Stock[[#This Row],[SỐ LƯỢNG MUA]]&gt;0,Stock[[#This Row],[GIÁ MUA]]*Stock[[#This Row],[SỐ LƯỢNG MUA]]*$D$11,"")</f>
        <v/>
      </c>
      <c r="J758" s="87"/>
      <c r="K758" s="88"/>
      <c r="L758" s="116" t="str">
        <f>IF(Stock[[#This Row],[SỐ LƯỢNG MUA]]&gt;0,Stock[[#This Row],[GIÁ MUA]]*(1+Stock[[#This Row],[% TĂNG KỲ VỌNG_1]]),"")</f>
        <v/>
      </c>
      <c r="M758" s="89"/>
      <c r="N758" s="116" t="str">
        <f>IF(Stock[[#This Row],[SỐ LƯỢNG MUA]]&gt;0,Stock[[#This Row],[GIÁ MUA]]*(1+Stock[[#This Row],[% TĂNG KỲ VỌNG_2]]),"")</f>
        <v/>
      </c>
      <c r="O758" s="89"/>
      <c r="P758" s="116" t="str">
        <f>IF(Stock[[#This Row],[SỐ LƯỢNG MUA]]&gt;0,Stock[[#This Row],[GIÁ MUA]]*(1+Stock[[#This Row],[% GIẢM ĐỂ CẮT LỖ]]),"")</f>
        <v/>
      </c>
      <c r="Q758" s="104"/>
      <c r="R758" s="117" t="str">
        <f>IF(Stock[[#This Row],[CỔ TỨC TIỀN MẶT]]&gt;0,Stock[[#This Row],[CỔ TỨC TIỀN MẶT]]/(Stock[[#This Row],[GIÁ MUA]]*Stock[[#This Row],[SỐ LƯỢNG MUA]]),"")</f>
        <v/>
      </c>
      <c r="S758" s="104"/>
      <c r="T758" s="77"/>
      <c r="U758" s="95"/>
      <c r="V758" s="96"/>
      <c r="W758" s="125" t="str">
        <f>IF(Stock[[#This Row],[SỐ LƯỢNG BÁN]]&gt;0,Stock[[#This Row],[GIÁ BÁN]]*Stock[[#This Row],[SỐ LƯỢNG BÁN]]*$D$11+Stock[[#This Row],[GIÁ BÁN]]*Stock[[#This Row],[SỐ LƯỢNG BÁN]]*$D$12,"")</f>
        <v/>
      </c>
      <c r="X758" s="126">
        <f>Stock[[#This Row],[SỐ LƯỢNG MUA]]+Stock[[#This Row],[CỔ TỨC BẰNG CỔ PHIẾU]]-Stock[[#This Row],[SỐ LƯỢNG BÁN]]</f>
        <v>0</v>
      </c>
      <c r="Y7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8" s="120">
        <f ca="1">IF(Stock[[#This Row],[NGÀY BÁN]]&gt;0,Stock[[#This Row],[NGÀY BÁN]]-Stock[[#This Row],[NGÀY MUA]]+1,IF(Stock[[#This Row],[NGÀY MUA]]=0,0,TODAY()-Stock[[#This Row],[NGÀY MUA]]+1))</f>
        <v>0</v>
      </c>
      <c r="AA758" s="121" t="str">
        <f>IFERROR(Stock[[#This Row],[CỔ TỨC TIỀN MẶT]]+Stock[[#This Row],[LÃI/(LỖ) TỪ BÁN CK
(auto-fill)]],"")</f>
        <v/>
      </c>
      <c r="AB7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8" s="90"/>
      <c r="AE758" s="146" t="str">
        <f>IF(Stock[[#This Row],[TRẠNG THÁI
(auto-fill)]]="NẮM GIỮ",Stock[[#This Row],[GIÁ THỊ TRƯỜNG]]-Stock[[#This Row],[GIÁ MUA]],"")</f>
        <v/>
      </c>
      <c r="AF758" s="151" t="str">
        <f>IFERROR(Stock[[#This Row],[TĂNG/
(GIẢM )]]/Stock[[#This Row],[GIÁ MUA]],"")</f>
        <v/>
      </c>
      <c r="AG758" s="128" t="str">
        <f>IF(Stock[[#This Row],[GIÁ THỊ TRƯỜNG]]&gt;0,Stock[[#This Row],[GIÁ THỊ TRƯỜNG]]*Stock[[#This Row],[SỐ LƯỢNG CÒN LẠI
(auto-fill)]],"")</f>
        <v/>
      </c>
    </row>
    <row r="759" spans="2:33">
      <c r="B759" s="111" t="str">
        <f>IF(AND(Stock[[#This Row],[SỐ LƯỢNG MUA]]&gt;0,Stock[[#This Row],[SỐ LƯỢNG CÒN LẠI
(auto-fill)]]=0),"BÁN",
IF(AND(Stock[[#This Row],[SỐ LƯỢNG MUA]]&gt;0,Stock[[#This Row],[SỐ LƯỢNG CÒN LẠI
(auto-fill)]]&gt;0),"NẮM GIỮ",""))</f>
        <v/>
      </c>
      <c r="C759" s="110">
        <f t="shared" si="11"/>
        <v>746</v>
      </c>
      <c r="D759" s="77"/>
      <c r="E759" s="78"/>
      <c r="F759" s="170"/>
      <c r="G759" s="83"/>
      <c r="H759" s="84"/>
      <c r="I759" s="114" t="str">
        <f>IF(Stock[[#This Row],[SỐ LƯỢNG MUA]]&gt;0,Stock[[#This Row],[GIÁ MUA]]*Stock[[#This Row],[SỐ LƯỢNG MUA]]*$D$11,"")</f>
        <v/>
      </c>
      <c r="J759" s="87"/>
      <c r="K759" s="88"/>
      <c r="L759" s="116" t="str">
        <f>IF(Stock[[#This Row],[SỐ LƯỢNG MUA]]&gt;0,Stock[[#This Row],[GIÁ MUA]]*(1+Stock[[#This Row],[% TĂNG KỲ VỌNG_1]]),"")</f>
        <v/>
      </c>
      <c r="M759" s="89"/>
      <c r="N759" s="116" t="str">
        <f>IF(Stock[[#This Row],[SỐ LƯỢNG MUA]]&gt;0,Stock[[#This Row],[GIÁ MUA]]*(1+Stock[[#This Row],[% TĂNG KỲ VỌNG_2]]),"")</f>
        <v/>
      </c>
      <c r="O759" s="89"/>
      <c r="P759" s="116" t="str">
        <f>IF(Stock[[#This Row],[SỐ LƯỢNG MUA]]&gt;0,Stock[[#This Row],[GIÁ MUA]]*(1+Stock[[#This Row],[% GIẢM ĐỂ CẮT LỖ]]),"")</f>
        <v/>
      </c>
      <c r="Q759" s="104"/>
      <c r="R759" s="117" t="str">
        <f>IF(Stock[[#This Row],[CỔ TỨC TIỀN MẶT]]&gt;0,Stock[[#This Row],[CỔ TỨC TIỀN MẶT]]/(Stock[[#This Row],[GIÁ MUA]]*Stock[[#This Row],[SỐ LƯỢNG MUA]]),"")</f>
        <v/>
      </c>
      <c r="S759" s="104"/>
      <c r="T759" s="77"/>
      <c r="U759" s="95"/>
      <c r="V759" s="96"/>
      <c r="W759" s="125" t="str">
        <f>IF(Stock[[#This Row],[SỐ LƯỢNG BÁN]]&gt;0,Stock[[#This Row],[GIÁ BÁN]]*Stock[[#This Row],[SỐ LƯỢNG BÁN]]*$D$11+Stock[[#This Row],[GIÁ BÁN]]*Stock[[#This Row],[SỐ LƯỢNG BÁN]]*$D$12,"")</f>
        <v/>
      </c>
      <c r="X759" s="126">
        <f>Stock[[#This Row],[SỐ LƯỢNG MUA]]+Stock[[#This Row],[CỔ TỨC BẰNG CỔ PHIẾU]]-Stock[[#This Row],[SỐ LƯỢNG BÁN]]</f>
        <v>0</v>
      </c>
      <c r="Y7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9" s="120">
        <f ca="1">IF(Stock[[#This Row],[NGÀY BÁN]]&gt;0,Stock[[#This Row],[NGÀY BÁN]]-Stock[[#This Row],[NGÀY MUA]]+1,IF(Stock[[#This Row],[NGÀY MUA]]=0,0,TODAY()-Stock[[#This Row],[NGÀY MUA]]+1))</f>
        <v>0</v>
      </c>
      <c r="AA759" s="121" t="str">
        <f>IFERROR(Stock[[#This Row],[CỔ TỨC TIỀN MẶT]]+Stock[[#This Row],[LÃI/(LỖ) TỪ BÁN CK
(auto-fill)]],"")</f>
        <v/>
      </c>
      <c r="AB7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9" s="90"/>
      <c r="AE759" s="146" t="str">
        <f>IF(Stock[[#This Row],[TRẠNG THÁI
(auto-fill)]]="NẮM GIỮ",Stock[[#This Row],[GIÁ THỊ TRƯỜNG]]-Stock[[#This Row],[GIÁ MUA]],"")</f>
        <v/>
      </c>
      <c r="AF759" s="151" t="str">
        <f>IFERROR(Stock[[#This Row],[TĂNG/
(GIẢM )]]/Stock[[#This Row],[GIÁ MUA]],"")</f>
        <v/>
      </c>
      <c r="AG759" s="128" t="str">
        <f>IF(Stock[[#This Row],[GIÁ THỊ TRƯỜNG]]&gt;0,Stock[[#This Row],[GIÁ THỊ TRƯỜNG]]*Stock[[#This Row],[SỐ LƯỢNG CÒN LẠI
(auto-fill)]],"")</f>
        <v/>
      </c>
    </row>
    <row r="760" spans="2:33">
      <c r="B760" s="111" t="str">
        <f>IF(AND(Stock[[#This Row],[SỐ LƯỢNG MUA]]&gt;0,Stock[[#This Row],[SỐ LƯỢNG CÒN LẠI
(auto-fill)]]=0),"BÁN",
IF(AND(Stock[[#This Row],[SỐ LƯỢNG MUA]]&gt;0,Stock[[#This Row],[SỐ LƯỢNG CÒN LẠI
(auto-fill)]]&gt;0),"NẮM GIỮ",""))</f>
        <v/>
      </c>
      <c r="C760" s="110">
        <f t="shared" si="11"/>
        <v>747</v>
      </c>
      <c r="D760" s="77"/>
      <c r="E760" s="78"/>
      <c r="F760" s="170"/>
      <c r="G760" s="83"/>
      <c r="H760" s="84"/>
      <c r="I760" s="114" t="str">
        <f>IF(Stock[[#This Row],[SỐ LƯỢNG MUA]]&gt;0,Stock[[#This Row],[GIÁ MUA]]*Stock[[#This Row],[SỐ LƯỢNG MUA]]*$D$11,"")</f>
        <v/>
      </c>
      <c r="J760" s="87"/>
      <c r="K760" s="88"/>
      <c r="L760" s="116" t="str">
        <f>IF(Stock[[#This Row],[SỐ LƯỢNG MUA]]&gt;0,Stock[[#This Row],[GIÁ MUA]]*(1+Stock[[#This Row],[% TĂNG KỲ VỌNG_1]]),"")</f>
        <v/>
      </c>
      <c r="M760" s="89"/>
      <c r="N760" s="116" t="str">
        <f>IF(Stock[[#This Row],[SỐ LƯỢNG MUA]]&gt;0,Stock[[#This Row],[GIÁ MUA]]*(1+Stock[[#This Row],[% TĂNG KỲ VỌNG_2]]),"")</f>
        <v/>
      </c>
      <c r="O760" s="89"/>
      <c r="P760" s="116" t="str">
        <f>IF(Stock[[#This Row],[SỐ LƯỢNG MUA]]&gt;0,Stock[[#This Row],[GIÁ MUA]]*(1+Stock[[#This Row],[% GIẢM ĐỂ CẮT LỖ]]),"")</f>
        <v/>
      </c>
      <c r="Q760" s="104"/>
      <c r="R760" s="117" t="str">
        <f>IF(Stock[[#This Row],[CỔ TỨC TIỀN MẶT]]&gt;0,Stock[[#This Row],[CỔ TỨC TIỀN MẶT]]/(Stock[[#This Row],[GIÁ MUA]]*Stock[[#This Row],[SỐ LƯỢNG MUA]]),"")</f>
        <v/>
      </c>
      <c r="S760" s="104"/>
      <c r="T760" s="77"/>
      <c r="U760" s="95"/>
      <c r="V760" s="96"/>
      <c r="W760" s="125" t="str">
        <f>IF(Stock[[#This Row],[SỐ LƯỢNG BÁN]]&gt;0,Stock[[#This Row],[GIÁ BÁN]]*Stock[[#This Row],[SỐ LƯỢNG BÁN]]*$D$11+Stock[[#This Row],[GIÁ BÁN]]*Stock[[#This Row],[SỐ LƯỢNG BÁN]]*$D$12,"")</f>
        <v/>
      </c>
      <c r="X760" s="126">
        <f>Stock[[#This Row],[SỐ LƯỢNG MUA]]+Stock[[#This Row],[CỔ TỨC BẰNG CỔ PHIẾU]]-Stock[[#This Row],[SỐ LƯỢNG BÁN]]</f>
        <v>0</v>
      </c>
      <c r="Y7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0" s="120">
        <f ca="1">IF(Stock[[#This Row],[NGÀY BÁN]]&gt;0,Stock[[#This Row],[NGÀY BÁN]]-Stock[[#This Row],[NGÀY MUA]]+1,IF(Stock[[#This Row],[NGÀY MUA]]=0,0,TODAY()-Stock[[#This Row],[NGÀY MUA]]+1))</f>
        <v>0</v>
      </c>
      <c r="AA760" s="121" t="str">
        <f>IFERROR(Stock[[#This Row],[CỔ TỨC TIỀN MẶT]]+Stock[[#This Row],[LÃI/(LỖ) TỪ BÁN CK
(auto-fill)]],"")</f>
        <v/>
      </c>
      <c r="AB7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0" s="90"/>
      <c r="AE760" s="146" t="str">
        <f>IF(Stock[[#This Row],[TRẠNG THÁI
(auto-fill)]]="NẮM GIỮ",Stock[[#This Row],[GIÁ THỊ TRƯỜNG]]-Stock[[#This Row],[GIÁ MUA]],"")</f>
        <v/>
      </c>
      <c r="AF760" s="151" t="str">
        <f>IFERROR(Stock[[#This Row],[TĂNG/
(GIẢM )]]/Stock[[#This Row],[GIÁ MUA]],"")</f>
        <v/>
      </c>
      <c r="AG760" s="128" t="str">
        <f>IF(Stock[[#This Row],[GIÁ THỊ TRƯỜNG]]&gt;0,Stock[[#This Row],[GIÁ THỊ TRƯỜNG]]*Stock[[#This Row],[SỐ LƯỢNG CÒN LẠI
(auto-fill)]],"")</f>
        <v/>
      </c>
    </row>
    <row r="761" spans="2:33">
      <c r="B761" s="111" t="str">
        <f>IF(AND(Stock[[#This Row],[SỐ LƯỢNG MUA]]&gt;0,Stock[[#This Row],[SỐ LƯỢNG CÒN LẠI
(auto-fill)]]=0),"BÁN",
IF(AND(Stock[[#This Row],[SỐ LƯỢNG MUA]]&gt;0,Stock[[#This Row],[SỐ LƯỢNG CÒN LẠI
(auto-fill)]]&gt;0),"NẮM GIỮ",""))</f>
        <v/>
      </c>
      <c r="C761" s="110">
        <f t="shared" si="11"/>
        <v>748</v>
      </c>
      <c r="D761" s="77"/>
      <c r="E761" s="78"/>
      <c r="F761" s="170"/>
      <c r="G761" s="83"/>
      <c r="H761" s="84"/>
      <c r="I761" s="114" t="str">
        <f>IF(Stock[[#This Row],[SỐ LƯỢNG MUA]]&gt;0,Stock[[#This Row],[GIÁ MUA]]*Stock[[#This Row],[SỐ LƯỢNG MUA]]*$D$11,"")</f>
        <v/>
      </c>
      <c r="J761" s="87"/>
      <c r="K761" s="88"/>
      <c r="L761" s="116" t="str">
        <f>IF(Stock[[#This Row],[SỐ LƯỢNG MUA]]&gt;0,Stock[[#This Row],[GIÁ MUA]]*(1+Stock[[#This Row],[% TĂNG KỲ VỌNG_1]]),"")</f>
        <v/>
      </c>
      <c r="M761" s="89"/>
      <c r="N761" s="116" t="str">
        <f>IF(Stock[[#This Row],[SỐ LƯỢNG MUA]]&gt;0,Stock[[#This Row],[GIÁ MUA]]*(1+Stock[[#This Row],[% TĂNG KỲ VỌNG_2]]),"")</f>
        <v/>
      </c>
      <c r="O761" s="89"/>
      <c r="P761" s="116" t="str">
        <f>IF(Stock[[#This Row],[SỐ LƯỢNG MUA]]&gt;0,Stock[[#This Row],[GIÁ MUA]]*(1+Stock[[#This Row],[% GIẢM ĐỂ CẮT LỖ]]),"")</f>
        <v/>
      </c>
      <c r="Q761" s="104"/>
      <c r="R761" s="117" t="str">
        <f>IF(Stock[[#This Row],[CỔ TỨC TIỀN MẶT]]&gt;0,Stock[[#This Row],[CỔ TỨC TIỀN MẶT]]/(Stock[[#This Row],[GIÁ MUA]]*Stock[[#This Row],[SỐ LƯỢNG MUA]]),"")</f>
        <v/>
      </c>
      <c r="S761" s="104"/>
      <c r="T761" s="77"/>
      <c r="U761" s="95"/>
      <c r="V761" s="96"/>
      <c r="W761" s="125" t="str">
        <f>IF(Stock[[#This Row],[SỐ LƯỢNG BÁN]]&gt;0,Stock[[#This Row],[GIÁ BÁN]]*Stock[[#This Row],[SỐ LƯỢNG BÁN]]*$D$11+Stock[[#This Row],[GIÁ BÁN]]*Stock[[#This Row],[SỐ LƯỢNG BÁN]]*$D$12,"")</f>
        <v/>
      </c>
      <c r="X761" s="126">
        <f>Stock[[#This Row],[SỐ LƯỢNG MUA]]+Stock[[#This Row],[CỔ TỨC BẰNG CỔ PHIẾU]]-Stock[[#This Row],[SỐ LƯỢNG BÁN]]</f>
        <v>0</v>
      </c>
      <c r="Y7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1" s="120">
        <f ca="1">IF(Stock[[#This Row],[NGÀY BÁN]]&gt;0,Stock[[#This Row],[NGÀY BÁN]]-Stock[[#This Row],[NGÀY MUA]]+1,IF(Stock[[#This Row],[NGÀY MUA]]=0,0,TODAY()-Stock[[#This Row],[NGÀY MUA]]+1))</f>
        <v>0</v>
      </c>
      <c r="AA761" s="121" t="str">
        <f>IFERROR(Stock[[#This Row],[CỔ TỨC TIỀN MẶT]]+Stock[[#This Row],[LÃI/(LỖ) TỪ BÁN CK
(auto-fill)]],"")</f>
        <v/>
      </c>
      <c r="AB7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1" s="90"/>
      <c r="AE761" s="146" t="str">
        <f>IF(Stock[[#This Row],[TRẠNG THÁI
(auto-fill)]]="NẮM GIỮ",Stock[[#This Row],[GIÁ THỊ TRƯỜNG]]-Stock[[#This Row],[GIÁ MUA]],"")</f>
        <v/>
      </c>
      <c r="AF761" s="151" t="str">
        <f>IFERROR(Stock[[#This Row],[TĂNG/
(GIẢM )]]/Stock[[#This Row],[GIÁ MUA]],"")</f>
        <v/>
      </c>
      <c r="AG761" s="128" t="str">
        <f>IF(Stock[[#This Row],[GIÁ THỊ TRƯỜNG]]&gt;0,Stock[[#This Row],[GIÁ THỊ TRƯỜNG]]*Stock[[#This Row],[SỐ LƯỢNG CÒN LẠI
(auto-fill)]],"")</f>
        <v/>
      </c>
    </row>
    <row r="762" spans="2:33">
      <c r="B762" s="111" t="str">
        <f>IF(AND(Stock[[#This Row],[SỐ LƯỢNG MUA]]&gt;0,Stock[[#This Row],[SỐ LƯỢNG CÒN LẠI
(auto-fill)]]=0),"BÁN",
IF(AND(Stock[[#This Row],[SỐ LƯỢNG MUA]]&gt;0,Stock[[#This Row],[SỐ LƯỢNG CÒN LẠI
(auto-fill)]]&gt;0),"NẮM GIỮ",""))</f>
        <v/>
      </c>
      <c r="C762" s="110">
        <f t="shared" si="11"/>
        <v>749</v>
      </c>
      <c r="D762" s="77"/>
      <c r="E762" s="78"/>
      <c r="F762" s="170"/>
      <c r="G762" s="83"/>
      <c r="H762" s="84"/>
      <c r="I762" s="114" t="str">
        <f>IF(Stock[[#This Row],[SỐ LƯỢNG MUA]]&gt;0,Stock[[#This Row],[GIÁ MUA]]*Stock[[#This Row],[SỐ LƯỢNG MUA]]*$D$11,"")</f>
        <v/>
      </c>
      <c r="J762" s="87"/>
      <c r="K762" s="88"/>
      <c r="L762" s="116" t="str">
        <f>IF(Stock[[#This Row],[SỐ LƯỢNG MUA]]&gt;0,Stock[[#This Row],[GIÁ MUA]]*(1+Stock[[#This Row],[% TĂNG KỲ VỌNG_1]]),"")</f>
        <v/>
      </c>
      <c r="M762" s="89"/>
      <c r="N762" s="116" t="str">
        <f>IF(Stock[[#This Row],[SỐ LƯỢNG MUA]]&gt;0,Stock[[#This Row],[GIÁ MUA]]*(1+Stock[[#This Row],[% TĂNG KỲ VỌNG_2]]),"")</f>
        <v/>
      </c>
      <c r="O762" s="89"/>
      <c r="P762" s="116" t="str">
        <f>IF(Stock[[#This Row],[SỐ LƯỢNG MUA]]&gt;0,Stock[[#This Row],[GIÁ MUA]]*(1+Stock[[#This Row],[% GIẢM ĐỂ CẮT LỖ]]),"")</f>
        <v/>
      </c>
      <c r="Q762" s="104"/>
      <c r="R762" s="117" t="str">
        <f>IF(Stock[[#This Row],[CỔ TỨC TIỀN MẶT]]&gt;0,Stock[[#This Row],[CỔ TỨC TIỀN MẶT]]/(Stock[[#This Row],[GIÁ MUA]]*Stock[[#This Row],[SỐ LƯỢNG MUA]]),"")</f>
        <v/>
      </c>
      <c r="S762" s="104"/>
      <c r="T762" s="77"/>
      <c r="U762" s="95"/>
      <c r="V762" s="96"/>
      <c r="W762" s="125" t="str">
        <f>IF(Stock[[#This Row],[SỐ LƯỢNG BÁN]]&gt;0,Stock[[#This Row],[GIÁ BÁN]]*Stock[[#This Row],[SỐ LƯỢNG BÁN]]*$D$11+Stock[[#This Row],[GIÁ BÁN]]*Stock[[#This Row],[SỐ LƯỢNG BÁN]]*$D$12,"")</f>
        <v/>
      </c>
      <c r="X762" s="126">
        <f>Stock[[#This Row],[SỐ LƯỢNG MUA]]+Stock[[#This Row],[CỔ TỨC BẰNG CỔ PHIẾU]]-Stock[[#This Row],[SỐ LƯỢNG BÁN]]</f>
        <v>0</v>
      </c>
      <c r="Y7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2" s="120">
        <f ca="1">IF(Stock[[#This Row],[NGÀY BÁN]]&gt;0,Stock[[#This Row],[NGÀY BÁN]]-Stock[[#This Row],[NGÀY MUA]]+1,IF(Stock[[#This Row],[NGÀY MUA]]=0,0,TODAY()-Stock[[#This Row],[NGÀY MUA]]+1))</f>
        <v>0</v>
      </c>
      <c r="AA762" s="121" t="str">
        <f>IFERROR(Stock[[#This Row],[CỔ TỨC TIỀN MẶT]]+Stock[[#This Row],[LÃI/(LỖ) TỪ BÁN CK
(auto-fill)]],"")</f>
        <v/>
      </c>
      <c r="AB7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2" s="90"/>
      <c r="AE762" s="146" t="str">
        <f>IF(Stock[[#This Row],[TRẠNG THÁI
(auto-fill)]]="NẮM GIỮ",Stock[[#This Row],[GIÁ THỊ TRƯỜNG]]-Stock[[#This Row],[GIÁ MUA]],"")</f>
        <v/>
      </c>
      <c r="AF762" s="151" t="str">
        <f>IFERROR(Stock[[#This Row],[TĂNG/
(GIẢM )]]/Stock[[#This Row],[GIÁ MUA]],"")</f>
        <v/>
      </c>
      <c r="AG762" s="128" t="str">
        <f>IF(Stock[[#This Row],[GIÁ THỊ TRƯỜNG]]&gt;0,Stock[[#This Row],[GIÁ THỊ TRƯỜNG]]*Stock[[#This Row],[SỐ LƯỢNG CÒN LẠI
(auto-fill)]],"")</f>
        <v/>
      </c>
    </row>
    <row r="763" spans="2:33">
      <c r="B763" s="111" t="str">
        <f>IF(AND(Stock[[#This Row],[SỐ LƯỢNG MUA]]&gt;0,Stock[[#This Row],[SỐ LƯỢNG CÒN LẠI
(auto-fill)]]=0),"BÁN",
IF(AND(Stock[[#This Row],[SỐ LƯỢNG MUA]]&gt;0,Stock[[#This Row],[SỐ LƯỢNG CÒN LẠI
(auto-fill)]]&gt;0),"NẮM GIỮ",""))</f>
        <v/>
      </c>
      <c r="C763" s="110">
        <f t="shared" si="11"/>
        <v>750</v>
      </c>
      <c r="D763" s="77"/>
      <c r="E763" s="78"/>
      <c r="F763" s="170"/>
      <c r="G763" s="83"/>
      <c r="H763" s="84"/>
      <c r="I763" s="114" t="str">
        <f>IF(Stock[[#This Row],[SỐ LƯỢNG MUA]]&gt;0,Stock[[#This Row],[GIÁ MUA]]*Stock[[#This Row],[SỐ LƯỢNG MUA]]*$D$11,"")</f>
        <v/>
      </c>
      <c r="J763" s="87"/>
      <c r="K763" s="88"/>
      <c r="L763" s="116" t="str">
        <f>IF(Stock[[#This Row],[SỐ LƯỢNG MUA]]&gt;0,Stock[[#This Row],[GIÁ MUA]]*(1+Stock[[#This Row],[% TĂNG KỲ VỌNG_1]]),"")</f>
        <v/>
      </c>
      <c r="M763" s="89"/>
      <c r="N763" s="116" t="str">
        <f>IF(Stock[[#This Row],[SỐ LƯỢNG MUA]]&gt;0,Stock[[#This Row],[GIÁ MUA]]*(1+Stock[[#This Row],[% TĂNG KỲ VỌNG_2]]),"")</f>
        <v/>
      </c>
      <c r="O763" s="89"/>
      <c r="P763" s="116" t="str">
        <f>IF(Stock[[#This Row],[SỐ LƯỢNG MUA]]&gt;0,Stock[[#This Row],[GIÁ MUA]]*(1+Stock[[#This Row],[% GIẢM ĐỂ CẮT LỖ]]),"")</f>
        <v/>
      </c>
      <c r="Q763" s="104"/>
      <c r="R763" s="117" t="str">
        <f>IF(Stock[[#This Row],[CỔ TỨC TIỀN MẶT]]&gt;0,Stock[[#This Row],[CỔ TỨC TIỀN MẶT]]/(Stock[[#This Row],[GIÁ MUA]]*Stock[[#This Row],[SỐ LƯỢNG MUA]]),"")</f>
        <v/>
      </c>
      <c r="S763" s="104"/>
      <c r="T763" s="77"/>
      <c r="U763" s="95"/>
      <c r="V763" s="96"/>
      <c r="W763" s="125" t="str">
        <f>IF(Stock[[#This Row],[SỐ LƯỢNG BÁN]]&gt;0,Stock[[#This Row],[GIÁ BÁN]]*Stock[[#This Row],[SỐ LƯỢNG BÁN]]*$D$11+Stock[[#This Row],[GIÁ BÁN]]*Stock[[#This Row],[SỐ LƯỢNG BÁN]]*$D$12,"")</f>
        <v/>
      </c>
      <c r="X763" s="126">
        <f>Stock[[#This Row],[SỐ LƯỢNG MUA]]+Stock[[#This Row],[CỔ TỨC BẰNG CỔ PHIẾU]]-Stock[[#This Row],[SỐ LƯỢNG BÁN]]</f>
        <v>0</v>
      </c>
      <c r="Y7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3" s="120">
        <f ca="1">IF(Stock[[#This Row],[NGÀY BÁN]]&gt;0,Stock[[#This Row],[NGÀY BÁN]]-Stock[[#This Row],[NGÀY MUA]]+1,IF(Stock[[#This Row],[NGÀY MUA]]=0,0,TODAY()-Stock[[#This Row],[NGÀY MUA]]+1))</f>
        <v>0</v>
      </c>
      <c r="AA763" s="121" t="str">
        <f>IFERROR(Stock[[#This Row],[CỔ TỨC TIỀN MẶT]]+Stock[[#This Row],[LÃI/(LỖ) TỪ BÁN CK
(auto-fill)]],"")</f>
        <v/>
      </c>
      <c r="AB7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3" s="90"/>
      <c r="AE763" s="146" t="str">
        <f>IF(Stock[[#This Row],[TRẠNG THÁI
(auto-fill)]]="NẮM GIỮ",Stock[[#This Row],[GIÁ THỊ TRƯỜNG]]-Stock[[#This Row],[GIÁ MUA]],"")</f>
        <v/>
      </c>
      <c r="AF763" s="151" t="str">
        <f>IFERROR(Stock[[#This Row],[TĂNG/
(GIẢM )]]/Stock[[#This Row],[GIÁ MUA]],"")</f>
        <v/>
      </c>
      <c r="AG763" s="128" t="str">
        <f>IF(Stock[[#This Row],[GIÁ THỊ TRƯỜNG]]&gt;0,Stock[[#This Row],[GIÁ THỊ TRƯỜNG]]*Stock[[#This Row],[SỐ LƯỢNG CÒN LẠI
(auto-fill)]],"")</f>
        <v/>
      </c>
    </row>
    <row r="764" spans="2:33">
      <c r="B764" s="111" t="str">
        <f>IF(AND(Stock[[#This Row],[SỐ LƯỢNG MUA]]&gt;0,Stock[[#This Row],[SỐ LƯỢNG CÒN LẠI
(auto-fill)]]=0),"BÁN",
IF(AND(Stock[[#This Row],[SỐ LƯỢNG MUA]]&gt;0,Stock[[#This Row],[SỐ LƯỢNG CÒN LẠI
(auto-fill)]]&gt;0),"NẮM GIỮ",""))</f>
        <v/>
      </c>
      <c r="C764" s="110">
        <f t="shared" si="11"/>
        <v>751</v>
      </c>
      <c r="D764" s="77"/>
      <c r="E764" s="78"/>
      <c r="F764" s="170"/>
      <c r="G764" s="83"/>
      <c r="H764" s="84"/>
      <c r="I764" s="114" t="str">
        <f>IF(Stock[[#This Row],[SỐ LƯỢNG MUA]]&gt;0,Stock[[#This Row],[GIÁ MUA]]*Stock[[#This Row],[SỐ LƯỢNG MUA]]*$D$11,"")</f>
        <v/>
      </c>
      <c r="J764" s="87"/>
      <c r="K764" s="88"/>
      <c r="L764" s="116" t="str">
        <f>IF(Stock[[#This Row],[SỐ LƯỢNG MUA]]&gt;0,Stock[[#This Row],[GIÁ MUA]]*(1+Stock[[#This Row],[% TĂNG KỲ VỌNG_1]]),"")</f>
        <v/>
      </c>
      <c r="M764" s="89"/>
      <c r="N764" s="116" t="str">
        <f>IF(Stock[[#This Row],[SỐ LƯỢNG MUA]]&gt;0,Stock[[#This Row],[GIÁ MUA]]*(1+Stock[[#This Row],[% TĂNG KỲ VỌNG_2]]),"")</f>
        <v/>
      </c>
      <c r="O764" s="89"/>
      <c r="P764" s="116" t="str">
        <f>IF(Stock[[#This Row],[SỐ LƯỢNG MUA]]&gt;0,Stock[[#This Row],[GIÁ MUA]]*(1+Stock[[#This Row],[% GIẢM ĐỂ CẮT LỖ]]),"")</f>
        <v/>
      </c>
      <c r="Q764" s="104"/>
      <c r="R764" s="117" t="str">
        <f>IF(Stock[[#This Row],[CỔ TỨC TIỀN MẶT]]&gt;0,Stock[[#This Row],[CỔ TỨC TIỀN MẶT]]/(Stock[[#This Row],[GIÁ MUA]]*Stock[[#This Row],[SỐ LƯỢNG MUA]]),"")</f>
        <v/>
      </c>
      <c r="S764" s="104"/>
      <c r="T764" s="77"/>
      <c r="U764" s="95"/>
      <c r="V764" s="96"/>
      <c r="W764" s="125" t="str">
        <f>IF(Stock[[#This Row],[SỐ LƯỢNG BÁN]]&gt;0,Stock[[#This Row],[GIÁ BÁN]]*Stock[[#This Row],[SỐ LƯỢNG BÁN]]*$D$11+Stock[[#This Row],[GIÁ BÁN]]*Stock[[#This Row],[SỐ LƯỢNG BÁN]]*$D$12,"")</f>
        <v/>
      </c>
      <c r="X764" s="126">
        <f>Stock[[#This Row],[SỐ LƯỢNG MUA]]+Stock[[#This Row],[CỔ TỨC BẰNG CỔ PHIẾU]]-Stock[[#This Row],[SỐ LƯỢNG BÁN]]</f>
        <v>0</v>
      </c>
      <c r="Y7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4" s="120">
        <f ca="1">IF(Stock[[#This Row],[NGÀY BÁN]]&gt;0,Stock[[#This Row],[NGÀY BÁN]]-Stock[[#This Row],[NGÀY MUA]]+1,IF(Stock[[#This Row],[NGÀY MUA]]=0,0,TODAY()-Stock[[#This Row],[NGÀY MUA]]+1))</f>
        <v>0</v>
      </c>
      <c r="AA764" s="121" t="str">
        <f>IFERROR(Stock[[#This Row],[CỔ TỨC TIỀN MẶT]]+Stock[[#This Row],[LÃI/(LỖ) TỪ BÁN CK
(auto-fill)]],"")</f>
        <v/>
      </c>
      <c r="AB7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4" s="90"/>
      <c r="AE764" s="146" t="str">
        <f>IF(Stock[[#This Row],[TRẠNG THÁI
(auto-fill)]]="NẮM GIỮ",Stock[[#This Row],[GIÁ THỊ TRƯỜNG]]-Stock[[#This Row],[GIÁ MUA]],"")</f>
        <v/>
      </c>
      <c r="AF764" s="151" t="str">
        <f>IFERROR(Stock[[#This Row],[TĂNG/
(GIẢM )]]/Stock[[#This Row],[GIÁ MUA]],"")</f>
        <v/>
      </c>
      <c r="AG764" s="128" t="str">
        <f>IF(Stock[[#This Row],[GIÁ THỊ TRƯỜNG]]&gt;0,Stock[[#This Row],[GIÁ THỊ TRƯỜNG]]*Stock[[#This Row],[SỐ LƯỢNG CÒN LẠI
(auto-fill)]],"")</f>
        <v/>
      </c>
    </row>
    <row r="765" spans="2:33">
      <c r="B765" s="111" t="str">
        <f>IF(AND(Stock[[#This Row],[SỐ LƯỢNG MUA]]&gt;0,Stock[[#This Row],[SỐ LƯỢNG CÒN LẠI
(auto-fill)]]=0),"BÁN",
IF(AND(Stock[[#This Row],[SỐ LƯỢNG MUA]]&gt;0,Stock[[#This Row],[SỐ LƯỢNG CÒN LẠI
(auto-fill)]]&gt;0),"NẮM GIỮ",""))</f>
        <v/>
      </c>
      <c r="C765" s="110">
        <f t="shared" si="11"/>
        <v>752</v>
      </c>
      <c r="D765" s="77"/>
      <c r="E765" s="78"/>
      <c r="F765" s="170"/>
      <c r="G765" s="83"/>
      <c r="H765" s="84"/>
      <c r="I765" s="114" t="str">
        <f>IF(Stock[[#This Row],[SỐ LƯỢNG MUA]]&gt;0,Stock[[#This Row],[GIÁ MUA]]*Stock[[#This Row],[SỐ LƯỢNG MUA]]*$D$11,"")</f>
        <v/>
      </c>
      <c r="J765" s="87"/>
      <c r="K765" s="88"/>
      <c r="L765" s="116" t="str">
        <f>IF(Stock[[#This Row],[SỐ LƯỢNG MUA]]&gt;0,Stock[[#This Row],[GIÁ MUA]]*(1+Stock[[#This Row],[% TĂNG KỲ VỌNG_1]]),"")</f>
        <v/>
      </c>
      <c r="M765" s="89"/>
      <c r="N765" s="116" t="str">
        <f>IF(Stock[[#This Row],[SỐ LƯỢNG MUA]]&gt;0,Stock[[#This Row],[GIÁ MUA]]*(1+Stock[[#This Row],[% TĂNG KỲ VỌNG_2]]),"")</f>
        <v/>
      </c>
      <c r="O765" s="89"/>
      <c r="P765" s="116" t="str">
        <f>IF(Stock[[#This Row],[SỐ LƯỢNG MUA]]&gt;0,Stock[[#This Row],[GIÁ MUA]]*(1+Stock[[#This Row],[% GIẢM ĐỂ CẮT LỖ]]),"")</f>
        <v/>
      </c>
      <c r="Q765" s="104"/>
      <c r="R765" s="117" t="str">
        <f>IF(Stock[[#This Row],[CỔ TỨC TIỀN MẶT]]&gt;0,Stock[[#This Row],[CỔ TỨC TIỀN MẶT]]/(Stock[[#This Row],[GIÁ MUA]]*Stock[[#This Row],[SỐ LƯỢNG MUA]]),"")</f>
        <v/>
      </c>
      <c r="S765" s="104"/>
      <c r="T765" s="77"/>
      <c r="U765" s="95"/>
      <c r="V765" s="96"/>
      <c r="W765" s="125" t="str">
        <f>IF(Stock[[#This Row],[SỐ LƯỢNG BÁN]]&gt;0,Stock[[#This Row],[GIÁ BÁN]]*Stock[[#This Row],[SỐ LƯỢNG BÁN]]*$D$11+Stock[[#This Row],[GIÁ BÁN]]*Stock[[#This Row],[SỐ LƯỢNG BÁN]]*$D$12,"")</f>
        <v/>
      </c>
      <c r="X765" s="126">
        <f>Stock[[#This Row],[SỐ LƯỢNG MUA]]+Stock[[#This Row],[CỔ TỨC BẰNG CỔ PHIẾU]]-Stock[[#This Row],[SỐ LƯỢNG BÁN]]</f>
        <v>0</v>
      </c>
      <c r="Y7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5" s="120">
        <f ca="1">IF(Stock[[#This Row],[NGÀY BÁN]]&gt;0,Stock[[#This Row],[NGÀY BÁN]]-Stock[[#This Row],[NGÀY MUA]]+1,IF(Stock[[#This Row],[NGÀY MUA]]=0,0,TODAY()-Stock[[#This Row],[NGÀY MUA]]+1))</f>
        <v>0</v>
      </c>
      <c r="AA765" s="121" t="str">
        <f>IFERROR(Stock[[#This Row],[CỔ TỨC TIỀN MẶT]]+Stock[[#This Row],[LÃI/(LỖ) TỪ BÁN CK
(auto-fill)]],"")</f>
        <v/>
      </c>
      <c r="AB7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5" s="90"/>
      <c r="AE765" s="146" t="str">
        <f>IF(Stock[[#This Row],[TRẠNG THÁI
(auto-fill)]]="NẮM GIỮ",Stock[[#This Row],[GIÁ THỊ TRƯỜNG]]-Stock[[#This Row],[GIÁ MUA]],"")</f>
        <v/>
      </c>
      <c r="AF765" s="151" t="str">
        <f>IFERROR(Stock[[#This Row],[TĂNG/
(GIẢM )]]/Stock[[#This Row],[GIÁ MUA]],"")</f>
        <v/>
      </c>
      <c r="AG765" s="128" t="str">
        <f>IF(Stock[[#This Row],[GIÁ THỊ TRƯỜNG]]&gt;0,Stock[[#This Row],[GIÁ THỊ TRƯỜNG]]*Stock[[#This Row],[SỐ LƯỢNG CÒN LẠI
(auto-fill)]],"")</f>
        <v/>
      </c>
    </row>
    <row r="766" spans="2:33">
      <c r="B766" s="111" t="str">
        <f>IF(AND(Stock[[#This Row],[SỐ LƯỢNG MUA]]&gt;0,Stock[[#This Row],[SỐ LƯỢNG CÒN LẠI
(auto-fill)]]=0),"BÁN",
IF(AND(Stock[[#This Row],[SỐ LƯỢNG MUA]]&gt;0,Stock[[#This Row],[SỐ LƯỢNG CÒN LẠI
(auto-fill)]]&gt;0),"NẮM GIỮ",""))</f>
        <v/>
      </c>
      <c r="C766" s="110">
        <f t="shared" si="11"/>
        <v>753</v>
      </c>
      <c r="D766" s="77"/>
      <c r="E766" s="78"/>
      <c r="F766" s="170"/>
      <c r="G766" s="83"/>
      <c r="H766" s="84"/>
      <c r="I766" s="114" t="str">
        <f>IF(Stock[[#This Row],[SỐ LƯỢNG MUA]]&gt;0,Stock[[#This Row],[GIÁ MUA]]*Stock[[#This Row],[SỐ LƯỢNG MUA]]*$D$11,"")</f>
        <v/>
      </c>
      <c r="J766" s="87"/>
      <c r="K766" s="88"/>
      <c r="L766" s="116" t="str">
        <f>IF(Stock[[#This Row],[SỐ LƯỢNG MUA]]&gt;0,Stock[[#This Row],[GIÁ MUA]]*(1+Stock[[#This Row],[% TĂNG KỲ VỌNG_1]]),"")</f>
        <v/>
      </c>
      <c r="M766" s="89"/>
      <c r="N766" s="116" t="str">
        <f>IF(Stock[[#This Row],[SỐ LƯỢNG MUA]]&gt;0,Stock[[#This Row],[GIÁ MUA]]*(1+Stock[[#This Row],[% TĂNG KỲ VỌNG_2]]),"")</f>
        <v/>
      </c>
      <c r="O766" s="89"/>
      <c r="P766" s="116" t="str">
        <f>IF(Stock[[#This Row],[SỐ LƯỢNG MUA]]&gt;0,Stock[[#This Row],[GIÁ MUA]]*(1+Stock[[#This Row],[% GIẢM ĐỂ CẮT LỖ]]),"")</f>
        <v/>
      </c>
      <c r="Q766" s="104"/>
      <c r="R766" s="117" t="str">
        <f>IF(Stock[[#This Row],[CỔ TỨC TIỀN MẶT]]&gt;0,Stock[[#This Row],[CỔ TỨC TIỀN MẶT]]/(Stock[[#This Row],[GIÁ MUA]]*Stock[[#This Row],[SỐ LƯỢNG MUA]]),"")</f>
        <v/>
      </c>
      <c r="S766" s="104"/>
      <c r="T766" s="77"/>
      <c r="U766" s="95"/>
      <c r="V766" s="96"/>
      <c r="W766" s="125" t="str">
        <f>IF(Stock[[#This Row],[SỐ LƯỢNG BÁN]]&gt;0,Stock[[#This Row],[GIÁ BÁN]]*Stock[[#This Row],[SỐ LƯỢNG BÁN]]*$D$11+Stock[[#This Row],[GIÁ BÁN]]*Stock[[#This Row],[SỐ LƯỢNG BÁN]]*$D$12,"")</f>
        <v/>
      </c>
      <c r="X766" s="126">
        <f>Stock[[#This Row],[SỐ LƯỢNG MUA]]+Stock[[#This Row],[CỔ TỨC BẰNG CỔ PHIẾU]]-Stock[[#This Row],[SỐ LƯỢNG BÁN]]</f>
        <v>0</v>
      </c>
      <c r="Y7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6" s="120">
        <f ca="1">IF(Stock[[#This Row],[NGÀY BÁN]]&gt;0,Stock[[#This Row],[NGÀY BÁN]]-Stock[[#This Row],[NGÀY MUA]]+1,IF(Stock[[#This Row],[NGÀY MUA]]=0,0,TODAY()-Stock[[#This Row],[NGÀY MUA]]+1))</f>
        <v>0</v>
      </c>
      <c r="AA766" s="121" t="str">
        <f>IFERROR(Stock[[#This Row],[CỔ TỨC TIỀN MẶT]]+Stock[[#This Row],[LÃI/(LỖ) TỪ BÁN CK
(auto-fill)]],"")</f>
        <v/>
      </c>
      <c r="AB7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6" s="90"/>
      <c r="AE766" s="146" t="str">
        <f>IF(Stock[[#This Row],[TRẠNG THÁI
(auto-fill)]]="NẮM GIỮ",Stock[[#This Row],[GIÁ THỊ TRƯỜNG]]-Stock[[#This Row],[GIÁ MUA]],"")</f>
        <v/>
      </c>
      <c r="AF766" s="151" t="str">
        <f>IFERROR(Stock[[#This Row],[TĂNG/
(GIẢM )]]/Stock[[#This Row],[GIÁ MUA]],"")</f>
        <v/>
      </c>
      <c r="AG766" s="128" t="str">
        <f>IF(Stock[[#This Row],[GIÁ THỊ TRƯỜNG]]&gt;0,Stock[[#This Row],[GIÁ THỊ TRƯỜNG]]*Stock[[#This Row],[SỐ LƯỢNG CÒN LẠI
(auto-fill)]],"")</f>
        <v/>
      </c>
    </row>
    <row r="767" spans="2:33">
      <c r="B767" s="111" t="str">
        <f>IF(AND(Stock[[#This Row],[SỐ LƯỢNG MUA]]&gt;0,Stock[[#This Row],[SỐ LƯỢNG CÒN LẠI
(auto-fill)]]=0),"BÁN",
IF(AND(Stock[[#This Row],[SỐ LƯỢNG MUA]]&gt;0,Stock[[#This Row],[SỐ LƯỢNG CÒN LẠI
(auto-fill)]]&gt;0),"NẮM GIỮ",""))</f>
        <v/>
      </c>
      <c r="C767" s="110">
        <f t="shared" si="11"/>
        <v>754</v>
      </c>
      <c r="D767" s="77"/>
      <c r="E767" s="78"/>
      <c r="F767" s="170"/>
      <c r="G767" s="83"/>
      <c r="H767" s="84"/>
      <c r="I767" s="114" t="str">
        <f>IF(Stock[[#This Row],[SỐ LƯỢNG MUA]]&gt;0,Stock[[#This Row],[GIÁ MUA]]*Stock[[#This Row],[SỐ LƯỢNG MUA]]*$D$11,"")</f>
        <v/>
      </c>
      <c r="J767" s="87"/>
      <c r="K767" s="88"/>
      <c r="L767" s="116" t="str">
        <f>IF(Stock[[#This Row],[SỐ LƯỢNG MUA]]&gt;0,Stock[[#This Row],[GIÁ MUA]]*(1+Stock[[#This Row],[% TĂNG KỲ VỌNG_1]]),"")</f>
        <v/>
      </c>
      <c r="M767" s="89"/>
      <c r="N767" s="116" t="str">
        <f>IF(Stock[[#This Row],[SỐ LƯỢNG MUA]]&gt;0,Stock[[#This Row],[GIÁ MUA]]*(1+Stock[[#This Row],[% TĂNG KỲ VỌNG_2]]),"")</f>
        <v/>
      </c>
      <c r="O767" s="89"/>
      <c r="P767" s="116" t="str">
        <f>IF(Stock[[#This Row],[SỐ LƯỢNG MUA]]&gt;0,Stock[[#This Row],[GIÁ MUA]]*(1+Stock[[#This Row],[% GIẢM ĐỂ CẮT LỖ]]),"")</f>
        <v/>
      </c>
      <c r="Q767" s="104"/>
      <c r="R767" s="117" t="str">
        <f>IF(Stock[[#This Row],[CỔ TỨC TIỀN MẶT]]&gt;0,Stock[[#This Row],[CỔ TỨC TIỀN MẶT]]/(Stock[[#This Row],[GIÁ MUA]]*Stock[[#This Row],[SỐ LƯỢNG MUA]]),"")</f>
        <v/>
      </c>
      <c r="S767" s="104"/>
      <c r="T767" s="77"/>
      <c r="U767" s="95"/>
      <c r="V767" s="96"/>
      <c r="W767" s="125" t="str">
        <f>IF(Stock[[#This Row],[SỐ LƯỢNG BÁN]]&gt;0,Stock[[#This Row],[GIÁ BÁN]]*Stock[[#This Row],[SỐ LƯỢNG BÁN]]*$D$11+Stock[[#This Row],[GIÁ BÁN]]*Stock[[#This Row],[SỐ LƯỢNG BÁN]]*$D$12,"")</f>
        <v/>
      </c>
      <c r="X767" s="126">
        <f>Stock[[#This Row],[SỐ LƯỢNG MUA]]+Stock[[#This Row],[CỔ TỨC BẰNG CỔ PHIẾU]]-Stock[[#This Row],[SỐ LƯỢNG BÁN]]</f>
        <v>0</v>
      </c>
      <c r="Y7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7" s="120">
        <f ca="1">IF(Stock[[#This Row],[NGÀY BÁN]]&gt;0,Stock[[#This Row],[NGÀY BÁN]]-Stock[[#This Row],[NGÀY MUA]]+1,IF(Stock[[#This Row],[NGÀY MUA]]=0,0,TODAY()-Stock[[#This Row],[NGÀY MUA]]+1))</f>
        <v>0</v>
      </c>
      <c r="AA767" s="121" t="str">
        <f>IFERROR(Stock[[#This Row],[CỔ TỨC TIỀN MẶT]]+Stock[[#This Row],[LÃI/(LỖ) TỪ BÁN CK
(auto-fill)]],"")</f>
        <v/>
      </c>
      <c r="AB7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7" s="90"/>
      <c r="AE767" s="146" t="str">
        <f>IF(Stock[[#This Row],[TRẠNG THÁI
(auto-fill)]]="NẮM GIỮ",Stock[[#This Row],[GIÁ THỊ TRƯỜNG]]-Stock[[#This Row],[GIÁ MUA]],"")</f>
        <v/>
      </c>
      <c r="AF767" s="151" t="str">
        <f>IFERROR(Stock[[#This Row],[TĂNG/
(GIẢM )]]/Stock[[#This Row],[GIÁ MUA]],"")</f>
        <v/>
      </c>
      <c r="AG767" s="128" t="str">
        <f>IF(Stock[[#This Row],[GIÁ THỊ TRƯỜNG]]&gt;0,Stock[[#This Row],[GIÁ THỊ TRƯỜNG]]*Stock[[#This Row],[SỐ LƯỢNG CÒN LẠI
(auto-fill)]],"")</f>
        <v/>
      </c>
    </row>
    <row r="768" spans="2:33">
      <c r="B768" s="111" t="str">
        <f>IF(AND(Stock[[#This Row],[SỐ LƯỢNG MUA]]&gt;0,Stock[[#This Row],[SỐ LƯỢNG CÒN LẠI
(auto-fill)]]=0),"BÁN",
IF(AND(Stock[[#This Row],[SỐ LƯỢNG MUA]]&gt;0,Stock[[#This Row],[SỐ LƯỢNG CÒN LẠI
(auto-fill)]]&gt;0),"NẮM GIỮ",""))</f>
        <v/>
      </c>
      <c r="C768" s="110">
        <f t="shared" si="11"/>
        <v>755</v>
      </c>
      <c r="D768" s="77"/>
      <c r="E768" s="78"/>
      <c r="F768" s="170"/>
      <c r="G768" s="83"/>
      <c r="H768" s="84"/>
      <c r="I768" s="114" t="str">
        <f>IF(Stock[[#This Row],[SỐ LƯỢNG MUA]]&gt;0,Stock[[#This Row],[GIÁ MUA]]*Stock[[#This Row],[SỐ LƯỢNG MUA]]*$D$11,"")</f>
        <v/>
      </c>
      <c r="J768" s="87"/>
      <c r="K768" s="88"/>
      <c r="L768" s="116" t="str">
        <f>IF(Stock[[#This Row],[SỐ LƯỢNG MUA]]&gt;0,Stock[[#This Row],[GIÁ MUA]]*(1+Stock[[#This Row],[% TĂNG KỲ VỌNG_1]]),"")</f>
        <v/>
      </c>
      <c r="M768" s="89"/>
      <c r="N768" s="116" t="str">
        <f>IF(Stock[[#This Row],[SỐ LƯỢNG MUA]]&gt;0,Stock[[#This Row],[GIÁ MUA]]*(1+Stock[[#This Row],[% TĂNG KỲ VỌNG_2]]),"")</f>
        <v/>
      </c>
      <c r="O768" s="89"/>
      <c r="P768" s="116" t="str">
        <f>IF(Stock[[#This Row],[SỐ LƯỢNG MUA]]&gt;0,Stock[[#This Row],[GIÁ MUA]]*(1+Stock[[#This Row],[% GIẢM ĐỂ CẮT LỖ]]),"")</f>
        <v/>
      </c>
      <c r="Q768" s="104"/>
      <c r="R768" s="117" t="str">
        <f>IF(Stock[[#This Row],[CỔ TỨC TIỀN MẶT]]&gt;0,Stock[[#This Row],[CỔ TỨC TIỀN MẶT]]/(Stock[[#This Row],[GIÁ MUA]]*Stock[[#This Row],[SỐ LƯỢNG MUA]]),"")</f>
        <v/>
      </c>
      <c r="S768" s="104"/>
      <c r="T768" s="77"/>
      <c r="U768" s="95"/>
      <c r="V768" s="96"/>
      <c r="W768" s="125" t="str">
        <f>IF(Stock[[#This Row],[SỐ LƯỢNG BÁN]]&gt;0,Stock[[#This Row],[GIÁ BÁN]]*Stock[[#This Row],[SỐ LƯỢNG BÁN]]*$D$11+Stock[[#This Row],[GIÁ BÁN]]*Stock[[#This Row],[SỐ LƯỢNG BÁN]]*$D$12,"")</f>
        <v/>
      </c>
      <c r="X768" s="126">
        <f>Stock[[#This Row],[SỐ LƯỢNG MUA]]+Stock[[#This Row],[CỔ TỨC BẰNG CỔ PHIẾU]]-Stock[[#This Row],[SỐ LƯỢNG BÁN]]</f>
        <v>0</v>
      </c>
      <c r="Y7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8" s="120">
        <f ca="1">IF(Stock[[#This Row],[NGÀY BÁN]]&gt;0,Stock[[#This Row],[NGÀY BÁN]]-Stock[[#This Row],[NGÀY MUA]]+1,IF(Stock[[#This Row],[NGÀY MUA]]=0,0,TODAY()-Stock[[#This Row],[NGÀY MUA]]+1))</f>
        <v>0</v>
      </c>
      <c r="AA768" s="121" t="str">
        <f>IFERROR(Stock[[#This Row],[CỔ TỨC TIỀN MẶT]]+Stock[[#This Row],[LÃI/(LỖ) TỪ BÁN CK
(auto-fill)]],"")</f>
        <v/>
      </c>
      <c r="AB7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8" s="90"/>
      <c r="AE768" s="146" t="str">
        <f>IF(Stock[[#This Row],[TRẠNG THÁI
(auto-fill)]]="NẮM GIỮ",Stock[[#This Row],[GIÁ THỊ TRƯỜNG]]-Stock[[#This Row],[GIÁ MUA]],"")</f>
        <v/>
      </c>
      <c r="AF768" s="151" t="str">
        <f>IFERROR(Stock[[#This Row],[TĂNG/
(GIẢM )]]/Stock[[#This Row],[GIÁ MUA]],"")</f>
        <v/>
      </c>
      <c r="AG768" s="128" t="str">
        <f>IF(Stock[[#This Row],[GIÁ THỊ TRƯỜNG]]&gt;0,Stock[[#This Row],[GIÁ THỊ TRƯỜNG]]*Stock[[#This Row],[SỐ LƯỢNG CÒN LẠI
(auto-fill)]],"")</f>
        <v/>
      </c>
    </row>
    <row r="769" spans="2:33">
      <c r="B769" s="111" t="str">
        <f>IF(AND(Stock[[#This Row],[SỐ LƯỢNG MUA]]&gt;0,Stock[[#This Row],[SỐ LƯỢNG CÒN LẠI
(auto-fill)]]=0),"BÁN",
IF(AND(Stock[[#This Row],[SỐ LƯỢNG MUA]]&gt;0,Stock[[#This Row],[SỐ LƯỢNG CÒN LẠI
(auto-fill)]]&gt;0),"NẮM GIỮ",""))</f>
        <v/>
      </c>
      <c r="C769" s="110">
        <f t="shared" si="11"/>
        <v>756</v>
      </c>
      <c r="D769" s="77"/>
      <c r="E769" s="78"/>
      <c r="F769" s="170"/>
      <c r="G769" s="83"/>
      <c r="H769" s="84"/>
      <c r="I769" s="114" t="str">
        <f>IF(Stock[[#This Row],[SỐ LƯỢNG MUA]]&gt;0,Stock[[#This Row],[GIÁ MUA]]*Stock[[#This Row],[SỐ LƯỢNG MUA]]*$D$11,"")</f>
        <v/>
      </c>
      <c r="J769" s="87"/>
      <c r="K769" s="88"/>
      <c r="L769" s="116" t="str">
        <f>IF(Stock[[#This Row],[SỐ LƯỢNG MUA]]&gt;0,Stock[[#This Row],[GIÁ MUA]]*(1+Stock[[#This Row],[% TĂNG KỲ VỌNG_1]]),"")</f>
        <v/>
      </c>
      <c r="M769" s="89"/>
      <c r="N769" s="116" t="str">
        <f>IF(Stock[[#This Row],[SỐ LƯỢNG MUA]]&gt;0,Stock[[#This Row],[GIÁ MUA]]*(1+Stock[[#This Row],[% TĂNG KỲ VỌNG_2]]),"")</f>
        <v/>
      </c>
      <c r="O769" s="89"/>
      <c r="P769" s="116" t="str">
        <f>IF(Stock[[#This Row],[SỐ LƯỢNG MUA]]&gt;0,Stock[[#This Row],[GIÁ MUA]]*(1+Stock[[#This Row],[% GIẢM ĐỂ CẮT LỖ]]),"")</f>
        <v/>
      </c>
      <c r="Q769" s="104"/>
      <c r="R769" s="117" t="str">
        <f>IF(Stock[[#This Row],[CỔ TỨC TIỀN MẶT]]&gt;0,Stock[[#This Row],[CỔ TỨC TIỀN MẶT]]/(Stock[[#This Row],[GIÁ MUA]]*Stock[[#This Row],[SỐ LƯỢNG MUA]]),"")</f>
        <v/>
      </c>
      <c r="S769" s="104"/>
      <c r="T769" s="77"/>
      <c r="U769" s="95"/>
      <c r="V769" s="96"/>
      <c r="W769" s="125" t="str">
        <f>IF(Stock[[#This Row],[SỐ LƯỢNG BÁN]]&gt;0,Stock[[#This Row],[GIÁ BÁN]]*Stock[[#This Row],[SỐ LƯỢNG BÁN]]*$D$11+Stock[[#This Row],[GIÁ BÁN]]*Stock[[#This Row],[SỐ LƯỢNG BÁN]]*$D$12,"")</f>
        <v/>
      </c>
      <c r="X769" s="126">
        <f>Stock[[#This Row],[SỐ LƯỢNG MUA]]+Stock[[#This Row],[CỔ TỨC BẰNG CỔ PHIẾU]]-Stock[[#This Row],[SỐ LƯỢNG BÁN]]</f>
        <v>0</v>
      </c>
      <c r="Y7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9" s="120">
        <f ca="1">IF(Stock[[#This Row],[NGÀY BÁN]]&gt;0,Stock[[#This Row],[NGÀY BÁN]]-Stock[[#This Row],[NGÀY MUA]]+1,IF(Stock[[#This Row],[NGÀY MUA]]=0,0,TODAY()-Stock[[#This Row],[NGÀY MUA]]+1))</f>
        <v>0</v>
      </c>
      <c r="AA769" s="121" t="str">
        <f>IFERROR(Stock[[#This Row],[CỔ TỨC TIỀN MẶT]]+Stock[[#This Row],[LÃI/(LỖ) TỪ BÁN CK
(auto-fill)]],"")</f>
        <v/>
      </c>
      <c r="AB7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9" s="90"/>
      <c r="AE769" s="146" t="str">
        <f>IF(Stock[[#This Row],[TRẠNG THÁI
(auto-fill)]]="NẮM GIỮ",Stock[[#This Row],[GIÁ THỊ TRƯỜNG]]-Stock[[#This Row],[GIÁ MUA]],"")</f>
        <v/>
      </c>
      <c r="AF769" s="151" t="str">
        <f>IFERROR(Stock[[#This Row],[TĂNG/
(GIẢM )]]/Stock[[#This Row],[GIÁ MUA]],"")</f>
        <v/>
      </c>
      <c r="AG769" s="128" t="str">
        <f>IF(Stock[[#This Row],[GIÁ THỊ TRƯỜNG]]&gt;0,Stock[[#This Row],[GIÁ THỊ TRƯỜNG]]*Stock[[#This Row],[SỐ LƯỢNG CÒN LẠI
(auto-fill)]],"")</f>
        <v/>
      </c>
    </row>
    <row r="770" spans="2:33">
      <c r="B770" s="111" t="str">
        <f>IF(AND(Stock[[#This Row],[SỐ LƯỢNG MUA]]&gt;0,Stock[[#This Row],[SỐ LƯỢNG CÒN LẠI
(auto-fill)]]=0),"BÁN",
IF(AND(Stock[[#This Row],[SỐ LƯỢNG MUA]]&gt;0,Stock[[#This Row],[SỐ LƯỢNG CÒN LẠI
(auto-fill)]]&gt;0),"NẮM GIỮ",""))</f>
        <v/>
      </c>
      <c r="C770" s="110">
        <f t="shared" si="11"/>
        <v>757</v>
      </c>
      <c r="D770" s="77"/>
      <c r="E770" s="78"/>
      <c r="F770" s="170"/>
      <c r="G770" s="83"/>
      <c r="H770" s="84"/>
      <c r="I770" s="114" t="str">
        <f>IF(Stock[[#This Row],[SỐ LƯỢNG MUA]]&gt;0,Stock[[#This Row],[GIÁ MUA]]*Stock[[#This Row],[SỐ LƯỢNG MUA]]*$D$11,"")</f>
        <v/>
      </c>
      <c r="J770" s="87"/>
      <c r="K770" s="88"/>
      <c r="L770" s="116" t="str">
        <f>IF(Stock[[#This Row],[SỐ LƯỢNG MUA]]&gt;0,Stock[[#This Row],[GIÁ MUA]]*(1+Stock[[#This Row],[% TĂNG KỲ VỌNG_1]]),"")</f>
        <v/>
      </c>
      <c r="M770" s="89"/>
      <c r="N770" s="116" t="str">
        <f>IF(Stock[[#This Row],[SỐ LƯỢNG MUA]]&gt;0,Stock[[#This Row],[GIÁ MUA]]*(1+Stock[[#This Row],[% TĂNG KỲ VỌNG_2]]),"")</f>
        <v/>
      </c>
      <c r="O770" s="89"/>
      <c r="P770" s="116" t="str">
        <f>IF(Stock[[#This Row],[SỐ LƯỢNG MUA]]&gt;0,Stock[[#This Row],[GIÁ MUA]]*(1+Stock[[#This Row],[% GIẢM ĐỂ CẮT LỖ]]),"")</f>
        <v/>
      </c>
      <c r="Q770" s="104"/>
      <c r="R770" s="117" t="str">
        <f>IF(Stock[[#This Row],[CỔ TỨC TIỀN MẶT]]&gt;0,Stock[[#This Row],[CỔ TỨC TIỀN MẶT]]/(Stock[[#This Row],[GIÁ MUA]]*Stock[[#This Row],[SỐ LƯỢNG MUA]]),"")</f>
        <v/>
      </c>
      <c r="S770" s="104"/>
      <c r="T770" s="77"/>
      <c r="U770" s="95"/>
      <c r="V770" s="96"/>
      <c r="W770" s="125" t="str">
        <f>IF(Stock[[#This Row],[SỐ LƯỢNG BÁN]]&gt;0,Stock[[#This Row],[GIÁ BÁN]]*Stock[[#This Row],[SỐ LƯỢNG BÁN]]*$D$11+Stock[[#This Row],[GIÁ BÁN]]*Stock[[#This Row],[SỐ LƯỢNG BÁN]]*$D$12,"")</f>
        <v/>
      </c>
      <c r="X770" s="126">
        <f>Stock[[#This Row],[SỐ LƯỢNG MUA]]+Stock[[#This Row],[CỔ TỨC BẰNG CỔ PHIẾU]]-Stock[[#This Row],[SỐ LƯỢNG BÁN]]</f>
        <v>0</v>
      </c>
      <c r="Y7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0" s="120">
        <f ca="1">IF(Stock[[#This Row],[NGÀY BÁN]]&gt;0,Stock[[#This Row],[NGÀY BÁN]]-Stock[[#This Row],[NGÀY MUA]]+1,IF(Stock[[#This Row],[NGÀY MUA]]=0,0,TODAY()-Stock[[#This Row],[NGÀY MUA]]+1))</f>
        <v>0</v>
      </c>
      <c r="AA770" s="121" t="str">
        <f>IFERROR(Stock[[#This Row],[CỔ TỨC TIỀN MẶT]]+Stock[[#This Row],[LÃI/(LỖ) TỪ BÁN CK
(auto-fill)]],"")</f>
        <v/>
      </c>
      <c r="AB7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0" s="90"/>
      <c r="AE770" s="146" t="str">
        <f>IF(Stock[[#This Row],[TRẠNG THÁI
(auto-fill)]]="NẮM GIỮ",Stock[[#This Row],[GIÁ THỊ TRƯỜNG]]-Stock[[#This Row],[GIÁ MUA]],"")</f>
        <v/>
      </c>
      <c r="AF770" s="151" t="str">
        <f>IFERROR(Stock[[#This Row],[TĂNG/
(GIẢM )]]/Stock[[#This Row],[GIÁ MUA]],"")</f>
        <v/>
      </c>
      <c r="AG770" s="128" t="str">
        <f>IF(Stock[[#This Row],[GIÁ THỊ TRƯỜNG]]&gt;0,Stock[[#This Row],[GIÁ THỊ TRƯỜNG]]*Stock[[#This Row],[SỐ LƯỢNG CÒN LẠI
(auto-fill)]],"")</f>
        <v/>
      </c>
    </row>
    <row r="771" spans="2:33">
      <c r="B771" s="111" t="str">
        <f>IF(AND(Stock[[#This Row],[SỐ LƯỢNG MUA]]&gt;0,Stock[[#This Row],[SỐ LƯỢNG CÒN LẠI
(auto-fill)]]=0),"BÁN",
IF(AND(Stock[[#This Row],[SỐ LƯỢNG MUA]]&gt;0,Stock[[#This Row],[SỐ LƯỢNG CÒN LẠI
(auto-fill)]]&gt;0),"NẮM GIỮ",""))</f>
        <v/>
      </c>
      <c r="C771" s="110">
        <f t="shared" si="11"/>
        <v>758</v>
      </c>
      <c r="D771" s="77"/>
      <c r="E771" s="78"/>
      <c r="F771" s="170"/>
      <c r="G771" s="83"/>
      <c r="H771" s="84"/>
      <c r="I771" s="114" t="str">
        <f>IF(Stock[[#This Row],[SỐ LƯỢNG MUA]]&gt;0,Stock[[#This Row],[GIÁ MUA]]*Stock[[#This Row],[SỐ LƯỢNG MUA]]*$D$11,"")</f>
        <v/>
      </c>
      <c r="J771" s="87"/>
      <c r="K771" s="88"/>
      <c r="L771" s="116" t="str">
        <f>IF(Stock[[#This Row],[SỐ LƯỢNG MUA]]&gt;0,Stock[[#This Row],[GIÁ MUA]]*(1+Stock[[#This Row],[% TĂNG KỲ VỌNG_1]]),"")</f>
        <v/>
      </c>
      <c r="M771" s="89"/>
      <c r="N771" s="116" t="str">
        <f>IF(Stock[[#This Row],[SỐ LƯỢNG MUA]]&gt;0,Stock[[#This Row],[GIÁ MUA]]*(1+Stock[[#This Row],[% TĂNG KỲ VỌNG_2]]),"")</f>
        <v/>
      </c>
      <c r="O771" s="89"/>
      <c r="P771" s="116" t="str">
        <f>IF(Stock[[#This Row],[SỐ LƯỢNG MUA]]&gt;0,Stock[[#This Row],[GIÁ MUA]]*(1+Stock[[#This Row],[% GIẢM ĐỂ CẮT LỖ]]),"")</f>
        <v/>
      </c>
      <c r="Q771" s="104"/>
      <c r="R771" s="117" t="str">
        <f>IF(Stock[[#This Row],[CỔ TỨC TIỀN MẶT]]&gt;0,Stock[[#This Row],[CỔ TỨC TIỀN MẶT]]/(Stock[[#This Row],[GIÁ MUA]]*Stock[[#This Row],[SỐ LƯỢNG MUA]]),"")</f>
        <v/>
      </c>
      <c r="S771" s="104"/>
      <c r="T771" s="77"/>
      <c r="U771" s="95"/>
      <c r="V771" s="96"/>
      <c r="W771" s="125" t="str">
        <f>IF(Stock[[#This Row],[SỐ LƯỢNG BÁN]]&gt;0,Stock[[#This Row],[GIÁ BÁN]]*Stock[[#This Row],[SỐ LƯỢNG BÁN]]*$D$11+Stock[[#This Row],[GIÁ BÁN]]*Stock[[#This Row],[SỐ LƯỢNG BÁN]]*$D$12,"")</f>
        <v/>
      </c>
      <c r="X771" s="126">
        <f>Stock[[#This Row],[SỐ LƯỢNG MUA]]+Stock[[#This Row],[CỔ TỨC BẰNG CỔ PHIẾU]]-Stock[[#This Row],[SỐ LƯỢNG BÁN]]</f>
        <v>0</v>
      </c>
      <c r="Y7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1" s="120">
        <f ca="1">IF(Stock[[#This Row],[NGÀY BÁN]]&gt;0,Stock[[#This Row],[NGÀY BÁN]]-Stock[[#This Row],[NGÀY MUA]]+1,IF(Stock[[#This Row],[NGÀY MUA]]=0,0,TODAY()-Stock[[#This Row],[NGÀY MUA]]+1))</f>
        <v>0</v>
      </c>
      <c r="AA771" s="121" t="str">
        <f>IFERROR(Stock[[#This Row],[CỔ TỨC TIỀN MẶT]]+Stock[[#This Row],[LÃI/(LỖ) TỪ BÁN CK
(auto-fill)]],"")</f>
        <v/>
      </c>
      <c r="AB7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1" s="90"/>
      <c r="AE771" s="146" t="str">
        <f>IF(Stock[[#This Row],[TRẠNG THÁI
(auto-fill)]]="NẮM GIỮ",Stock[[#This Row],[GIÁ THỊ TRƯỜNG]]-Stock[[#This Row],[GIÁ MUA]],"")</f>
        <v/>
      </c>
      <c r="AF771" s="151" t="str">
        <f>IFERROR(Stock[[#This Row],[TĂNG/
(GIẢM )]]/Stock[[#This Row],[GIÁ MUA]],"")</f>
        <v/>
      </c>
      <c r="AG771" s="128" t="str">
        <f>IF(Stock[[#This Row],[GIÁ THỊ TRƯỜNG]]&gt;0,Stock[[#This Row],[GIÁ THỊ TRƯỜNG]]*Stock[[#This Row],[SỐ LƯỢNG CÒN LẠI
(auto-fill)]],"")</f>
        <v/>
      </c>
    </row>
    <row r="772" spans="2:33">
      <c r="B772" s="111" t="str">
        <f>IF(AND(Stock[[#This Row],[SỐ LƯỢNG MUA]]&gt;0,Stock[[#This Row],[SỐ LƯỢNG CÒN LẠI
(auto-fill)]]=0),"BÁN",
IF(AND(Stock[[#This Row],[SỐ LƯỢNG MUA]]&gt;0,Stock[[#This Row],[SỐ LƯỢNG CÒN LẠI
(auto-fill)]]&gt;0),"NẮM GIỮ",""))</f>
        <v/>
      </c>
      <c r="C772" s="110">
        <f t="shared" si="11"/>
        <v>759</v>
      </c>
      <c r="D772" s="77"/>
      <c r="E772" s="78"/>
      <c r="F772" s="170"/>
      <c r="G772" s="83"/>
      <c r="H772" s="84"/>
      <c r="I772" s="114" t="str">
        <f>IF(Stock[[#This Row],[SỐ LƯỢNG MUA]]&gt;0,Stock[[#This Row],[GIÁ MUA]]*Stock[[#This Row],[SỐ LƯỢNG MUA]]*$D$11,"")</f>
        <v/>
      </c>
      <c r="J772" s="87"/>
      <c r="K772" s="88"/>
      <c r="L772" s="116" t="str">
        <f>IF(Stock[[#This Row],[SỐ LƯỢNG MUA]]&gt;0,Stock[[#This Row],[GIÁ MUA]]*(1+Stock[[#This Row],[% TĂNG KỲ VỌNG_1]]),"")</f>
        <v/>
      </c>
      <c r="M772" s="89"/>
      <c r="N772" s="116" t="str">
        <f>IF(Stock[[#This Row],[SỐ LƯỢNG MUA]]&gt;0,Stock[[#This Row],[GIÁ MUA]]*(1+Stock[[#This Row],[% TĂNG KỲ VỌNG_2]]),"")</f>
        <v/>
      </c>
      <c r="O772" s="89"/>
      <c r="P772" s="116" t="str">
        <f>IF(Stock[[#This Row],[SỐ LƯỢNG MUA]]&gt;0,Stock[[#This Row],[GIÁ MUA]]*(1+Stock[[#This Row],[% GIẢM ĐỂ CẮT LỖ]]),"")</f>
        <v/>
      </c>
      <c r="Q772" s="104"/>
      <c r="R772" s="117" t="str">
        <f>IF(Stock[[#This Row],[CỔ TỨC TIỀN MẶT]]&gt;0,Stock[[#This Row],[CỔ TỨC TIỀN MẶT]]/(Stock[[#This Row],[GIÁ MUA]]*Stock[[#This Row],[SỐ LƯỢNG MUA]]),"")</f>
        <v/>
      </c>
      <c r="S772" s="104"/>
      <c r="T772" s="77"/>
      <c r="U772" s="95"/>
      <c r="V772" s="96"/>
      <c r="W772" s="125" t="str">
        <f>IF(Stock[[#This Row],[SỐ LƯỢNG BÁN]]&gt;0,Stock[[#This Row],[GIÁ BÁN]]*Stock[[#This Row],[SỐ LƯỢNG BÁN]]*$D$11+Stock[[#This Row],[GIÁ BÁN]]*Stock[[#This Row],[SỐ LƯỢNG BÁN]]*$D$12,"")</f>
        <v/>
      </c>
      <c r="X772" s="126">
        <f>Stock[[#This Row],[SỐ LƯỢNG MUA]]+Stock[[#This Row],[CỔ TỨC BẰNG CỔ PHIẾU]]-Stock[[#This Row],[SỐ LƯỢNG BÁN]]</f>
        <v>0</v>
      </c>
      <c r="Y7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2" s="120">
        <f ca="1">IF(Stock[[#This Row],[NGÀY BÁN]]&gt;0,Stock[[#This Row],[NGÀY BÁN]]-Stock[[#This Row],[NGÀY MUA]]+1,IF(Stock[[#This Row],[NGÀY MUA]]=0,0,TODAY()-Stock[[#This Row],[NGÀY MUA]]+1))</f>
        <v>0</v>
      </c>
      <c r="AA772" s="121" t="str">
        <f>IFERROR(Stock[[#This Row],[CỔ TỨC TIỀN MẶT]]+Stock[[#This Row],[LÃI/(LỖ) TỪ BÁN CK
(auto-fill)]],"")</f>
        <v/>
      </c>
      <c r="AB7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2" s="90"/>
      <c r="AE772" s="146" t="str">
        <f>IF(Stock[[#This Row],[TRẠNG THÁI
(auto-fill)]]="NẮM GIỮ",Stock[[#This Row],[GIÁ THỊ TRƯỜNG]]-Stock[[#This Row],[GIÁ MUA]],"")</f>
        <v/>
      </c>
      <c r="AF772" s="151" t="str">
        <f>IFERROR(Stock[[#This Row],[TĂNG/
(GIẢM )]]/Stock[[#This Row],[GIÁ MUA]],"")</f>
        <v/>
      </c>
      <c r="AG772" s="128" t="str">
        <f>IF(Stock[[#This Row],[GIÁ THỊ TRƯỜNG]]&gt;0,Stock[[#This Row],[GIÁ THỊ TRƯỜNG]]*Stock[[#This Row],[SỐ LƯỢNG CÒN LẠI
(auto-fill)]],"")</f>
        <v/>
      </c>
    </row>
    <row r="773" spans="2:33">
      <c r="B773" s="111" t="str">
        <f>IF(AND(Stock[[#This Row],[SỐ LƯỢNG MUA]]&gt;0,Stock[[#This Row],[SỐ LƯỢNG CÒN LẠI
(auto-fill)]]=0),"BÁN",
IF(AND(Stock[[#This Row],[SỐ LƯỢNG MUA]]&gt;0,Stock[[#This Row],[SỐ LƯỢNG CÒN LẠI
(auto-fill)]]&gt;0),"NẮM GIỮ",""))</f>
        <v/>
      </c>
      <c r="C773" s="110">
        <f t="shared" si="11"/>
        <v>760</v>
      </c>
      <c r="D773" s="77"/>
      <c r="E773" s="78"/>
      <c r="F773" s="170"/>
      <c r="G773" s="83"/>
      <c r="H773" s="84"/>
      <c r="I773" s="114" t="str">
        <f>IF(Stock[[#This Row],[SỐ LƯỢNG MUA]]&gt;0,Stock[[#This Row],[GIÁ MUA]]*Stock[[#This Row],[SỐ LƯỢNG MUA]]*$D$11,"")</f>
        <v/>
      </c>
      <c r="J773" s="87"/>
      <c r="K773" s="88"/>
      <c r="L773" s="116" t="str">
        <f>IF(Stock[[#This Row],[SỐ LƯỢNG MUA]]&gt;0,Stock[[#This Row],[GIÁ MUA]]*(1+Stock[[#This Row],[% TĂNG KỲ VỌNG_1]]),"")</f>
        <v/>
      </c>
      <c r="M773" s="89"/>
      <c r="N773" s="116" t="str">
        <f>IF(Stock[[#This Row],[SỐ LƯỢNG MUA]]&gt;0,Stock[[#This Row],[GIÁ MUA]]*(1+Stock[[#This Row],[% TĂNG KỲ VỌNG_2]]),"")</f>
        <v/>
      </c>
      <c r="O773" s="89"/>
      <c r="P773" s="116" t="str">
        <f>IF(Stock[[#This Row],[SỐ LƯỢNG MUA]]&gt;0,Stock[[#This Row],[GIÁ MUA]]*(1+Stock[[#This Row],[% GIẢM ĐỂ CẮT LỖ]]),"")</f>
        <v/>
      </c>
      <c r="Q773" s="104"/>
      <c r="R773" s="117" t="str">
        <f>IF(Stock[[#This Row],[CỔ TỨC TIỀN MẶT]]&gt;0,Stock[[#This Row],[CỔ TỨC TIỀN MẶT]]/(Stock[[#This Row],[GIÁ MUA]]*Stock[[#This Row],[SỐ LƯỢNG MUA]]),"")</f>
        <v/>
      </c>
      <c r="S773" s="104"/>
      <c r="T773" s="77"/>
      <c r="U773" s="95"/>
      <c r="V773" s="96"/>
      <c r="W773" s="125" t="str">
        <f>IF(Stock[[#This Row],[SỐ LƯỢNG BÁN]]&gt;0,Stock[[#This Row],[GIÁ BÁN]]*Stock[[#This Row],[SỐ LƯỢNG BÁN]]*$D$11+Stock[[#This Row],[GIÁ BÁN]]*Stock[[#This Row],[SỐ LƯỢNG BÁN]]*$D$12,"")</f>
        <v/>
      </c>
      <c r="X773" s="126">
        <f>Stock[[#This Row],[SỐ LƯỢNG MUA]]+Stock[[#This Row],[CỔ TỨC BẰNG CỔ PHIẾU]]-Stock[[#This Row],[SỐ LƯỢNG BÁN]]</f>
        <v>0</v>
      </c>
      <c r="Y7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3" s="120">
        <f ca="1">IF(Stock[[#This Row],[NGÀY BÁN]]&gt;0,Stock[[#This Row],[NGÀY BÁN]]-Stock[[#This Row],[NGÀY MUA]]+1,IF(Stock[[#This Row],[NGÀY MUA]]=0,0,TODAY()-Stock[[#This Row],[NGÀY MUA]]+1))</f>
        <v>0</v>
      </c>
      <c r="AA773" s="121" t="str">
        <f>IFERROR(Stock[[#This Row],[CỔ TỨC TIỀN MẶT]]+Stock[[#This Row],[LÃI/(LỖ) TỪ BÁN CK
(auto-fill)]],"")</f>
        <v/>
      </c>
      <c r="AB7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3" s="90"/>
      <c r="AE773" s="146" t="str">
        <f>IF(Stock[[#This Row],[TRẠNG THÁI
(auto-fill)]]="NẮM GIỮ",Stock[[#This Row],[GIÁ THỊ TRƯỜNG]]-Stock[[#This Row],[GIÁ MUA]],"")</f>
        <v/>
      </c>
      <c r="AF773" s="151" t="str">
        <f>IFERROR(Stock[[#This Row],[TĂNG/
(GIẢM )]]/Stock[[#This Row],[GIÁ MUA]],"")</f>
        <v/>
      </c>
      <c r="AG773" s="128" t="str">
        <f>IF(Stock[[#This Row],[GIÁ THỊ TRƯỜNG]]&gt;0,Stock[[#This Row],[GIÁ THỊ TRƯỜNG]]*Stock[[#This Row],[SỐ LƯỢNG CÒN LẠI
(auto-fill)]],"")</f>
        <v/>
      </c>
    </row>
    <row r="774" spans="2:33">
      <c r="B774" s="111" t="str">
        <f>IF(AND(Stock[[#This Row],[SỐ LƯỢNG MUA]]&gt;0,Stock[[#This Row],[SỐ LƯỢNG CÒN LẠI
(auto-fill)]]=0),"BÁN",
IF(AND(Stock[[#This Row],[SỐ LƯỢNG MUA]]&gt;0,Stock[[#This Row],[SỐ LƯỢNG CÒN LẠI
(auto-fill)]]&gt;0),"NẮM GIỮ",""))</f>
        <v/>
      </c>
      <c r="C774" s="110">
        <f t="shared" si="11"/>
        <v>761</v>
      </c>
      <c r="D774" s="77"/>
      <c r="E774" s="78"/>
      <c r="F774" s="170"/>
      <c r="G774" s="83"/>
      <c r="H774" s="84"/>
      <c r="I774" s="114" t="str">
        <f>IF(Stock[[#This Row],[SỐ LƯỢNG MUA]]&gt;0,Stock[[#This Row],[GIÁ MUA]]*Stock[[#This Row],[SỐ LƯỢNG MUA]]*$D$11,"")</f>
        <v/>
      </c>
      <c r="J774" s="87"/>
      <c r="K774" s="88"/>
      <c r="L774" s="116" t="str">
        <f>IF(Stock[[#This Row],[SỐ LƯỢNG MUA]]&gt;0,Stock[[#This Row],[GIÁ MUA]]*(1+Stock[[#This Row],[% TĂNG KỲ VỌNG_1]]),"")</f>
        <v/>
      </c>
      <c r="M774" s="89"/>
      <c r="N774" s="116" t="str">
        <f>IF(Stock[[#This Row],[SỐ LƯỢNG MUA]]&gt;0,Stock[[#This Row],[GIÁ MUA]]*(1+Stock[[#This Row],[% TĂNG KỲ VỌNG_2]]),"")</f>
        <v/>
      </c>
      <c r="O774" s="89"/>
      <c r="P774" s="116" t="str">
        <f>IF(Stock[[#This Row],[SỐ LƯỢNG MUA]]&gt;0,Stock[[#This Row],[GIÁ MUA]]*(1+Stock[[#This Row],[% GIẢM ĐỂ CẮT LỖ]]),"")</f>
        <v/>
      </c>
      <c r="Q774" s="104"/>
      <c r="R774" s="117" t="str">
        <f>IF(Stock[[#This Row],[CỔ TỨC TIỀN MẶT]]&gt;0,Stock[[#This Row],[CỔ TỨC TIỀN MẶT]]/(Stock[[#This Row],[GIÁ MUA]]*Stock[[#This Row],[SỐ LƯỢNG MUA]]),"")</f>
        <v/>
      </c>
      <c r="S774" s="104"/>
      <c r="T774" s="77"/>
      <c r="U774" s="95"/>
      <c r="V774" s="96"/>
      <c r="W774" s="125" t="str">
        <f>IF(Stock[[#This Row],[SỐ LƯỢNG BÁN]]&gt;0,Stock[[#This Row],[GIÁ BÁN]]*Stock[[#This Row],[SỐ LƯỢNG BÁN]]*$D$11+Stock[[#This Row],[GIÁ BÁN]]*Stock[[#This Row],[SỐ LƯỢNG BÁN]]*$D$12,"")</f>
        <v/>
      </c>
      <c r="X774" s="126">
        <f>Stock[[#This Row],[SỐ LƯỢNG MUA]]+Stock[[#This Row],[CỔ TỨC BẰNG CỔ PHIẾU]]-Stock[[#This Row],[SỐ LƯỢNG BÁN]]</f>
        <v>0</v>
      </c>
      <c r="Y7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4" s="120">
        <f ca="1">IF(Stock[[#This Row],[NGÀY BÁN]]&gt;0,Stock[[#This Row],[NGÀY BÁN]]-Stock[[#This Row],[NGÀY MUA]]+1,IF(Stock[[#This Row],[NGÀY MUA]]=0,0,TODAY()-Stock[[#This Row],[NGÀY MUA]]+1))</f>
        <v>0</v>
      </c>
      <c r="AA774" s="121" t="str">
        <f>IFERROR(Stock[[#This Row],[CỔ TỨC TIỀN MẶT]]+Stock[[#This Row],[LÃI/(LỖ) TỪ BÁN CK
(auto-fill)]],"")</f>
        <v/>
      </c>
      <c r="AB7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4" s="90"/>
      <c r="AE774" s="146" t="str">
        <f>IF(Stock[[#This Row],[TRẠNG THÁI
(auto-fill)]]="NẮM GIỮ",Stock[[#This Row],[GIÁ THỊ TRƯỜNG]]-Stock[[#This Row],[GIÁ MUA]],"")</f>
        <v/>
      </c>
      <c r="AF774" s="151" t="str">
        <f>IFERROR(Stock[[#This Row],[TĂNG/
(GIẢM )]]/Stock[[#This Row],[GIÁ MUA]],"")</f>
        <v/>
      </c>
      <c r="AG774" s="128" t="str">
        <f>IF(Stock[[#This Row],[GIÁ THỊ TRƯỜNG]]&gt;0,Stock[[#This Row],[GIÁ THỊ TRƯỜNG]]*Stock[[#This Row],[SỐ LƯỢNG CÒN LẠI
(auto-fill)]],"")</f>
        <v/>
      </c>
    </row>
    <row r="775" spans="2:33">
      <c r="B775" s="111" t="str">
        <f>IF(AND(Stock[[#This Row],[SỐ LƯỢNG MUA]]&gt;0,Stock[[#This Row],[SỐ LƯỢNG CÒN LẠI
(auto-fill)]]=0),"BÁN",
IF(AND(Stock[[#This Row],[SỐ LƯỢNG MUA]]&gt;0,Stock[[#This Row],[SỐ LƯỢNG CÒN LẠI
(auto-fill)]]&gt;0),"NẮM GIỮ",""))</f>
        <v/>
      </c>
      <c r="C775" s="110">
        <f t="shared" si="11"/>
        <v>762</v>
      </c>
      <c r="D775" s="77"/>
      <c r="E775" s="78"/>
      <c r="F775" s="170"/>
      <c r="G775" s="83"/>
      <c r="H775" s="84"/>
      <c r="I775" s="114" t="str">
        <f>IF(Stock[[#This Row],[SỐ LƯỢNG MUA]]&gt;0,Stock[[#This Row],[GIÁ MUA]]*Stock[[#This Row],[SỐ LƯỢNG MUA]]*$D$11,"")</f>
        <v/>
      </c>
      <c r="J775" s="87"/>
      <c r="K775" s="88"/>
      <c r="L775" s="116" t="str">
        <f>IF(Stock[[#This Row],[SỐ LƯỢNG MUA]]&gt;0,Stock[[#This Row],[GIÁ MUA]]*(1+Stock[[#This Row],[% TĂNG KỲ VỌNG_1]]),"")</f>
        <v/>
      </c>
      <c r="M775" s="89"/>
      <c r="N775" s="116" t="str">
        <f>IF(Stock[[#This Row],[SỐ LƯỢNG MUA]]&gt;0,Stock[[#This Row],[GIÁ MUA]]*(1+Stock[[#This Row],[% TĂNG KỲ VỌNG_2]]),"")</f>
        <v/>
      </c>
      <c r="O775" s="89"/>
      <c r="P775" s="116" t="str">
        <f>IF(Stock[[#This Row],[SỐ LƯỢNG MUA]]&gt;0,Stock[[#This Row],[GIÁ MUA]]*(1+Stock[[#This Row],[% GIẢM ĐỂ CẮT LỖ]]),"")</f>
        <v/>
      </c>
      <c r="Q775" s="104"/>
      <c r="R775" s="117" t="str">
        <f>IF(Stock[[#This Row],[CỔ TỨC TIỀN MẶT]]&gt;0,Stock[[#This Row],[CỔ TỨC TIỀN MẶT]]/(Stock[[#This Row],[GIÁ MUA]]*Stock[[#This Row],[SỐ LƯỢNG MUA]]),"")</f>
        <v/>
      </c>
      <c r="S775" s="104"/>
      <c r="T775" s="77"/>
      <c r="U775" s="95"/>
      <c r="V775" s="96"/>
      <c r="W775" s="125" t="str">
        <f>IF(Stock[[#This Row],[SỐ LƯỢNG BÁN]]&gt;0,Stock[[#This Row],[GIÁ BÁN]]*Stock[[#This Row],[SỐ LƯỢNG BÁN]]*$D$11+Stock[[#This Row],[GIÁ BÁN]]*Stock[[#This Row],[SỐ LƯỢNG BÁN]]*$D$12,"")</f>
        <v/>
      </c>
      <c r="X775" s="126">
        <f>Stock[[#This Row],[SỐ LƯỢNG MUA]]+Stock[[#This Row],[CỔ TỨC BẰNG CỔ PHIẾU]]-Stock[[#This Row],[SỐ LƯỢNG BÁN]]</f>
        <v>0</v>
      </c>
      <c r="Y7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5" s="120">
        <f ca="1">IF(Stock[[#This Row],[NGÀY BÁN]]&gt;0,Stock[[#This Row],[NGÀY BÁN]]-Stock[[#This Row],[NGÀY MUA]]+1,IF(Stock[[#This Row],[NGÀY MUA]]=0,0,TODAY()-Stock[[#This Row],[NGÀY MUA]]+1))</f>
        <v>0</v>
      </c>
      <c r="AA775" s="121" t="str">
        <f>IFERROR(Stock[[#This Row],[CỔ TỨC TIỀN MẶT]]+Stock[[#This Row],[LÃI/(LỖ) TỪ BÁN CK
(auto-fill)]],"")</f>
        <v/>
      </c>
      <c r="AB7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5" s="90"/>
      <c r="AE775" s="146" t="str">
        <f>IF(Stock[[#This Row],[TRẠNG THÁI
(auto-fill)]]="NẮM GIỮ",Stock[[#This Row],[GIÁ THỊ TRƯỜNG]]-Stock[[#This Row],[GIÁ MUA]],"")</f>
        <v/>
      </c>
      <c r="AF775" s="151" t="str">
        <f>IFERROR(Stock[[#This Row],[TĂNG/
(GIẢM )]]/Stock[[#This Row],[GIÁ MUA]],"")</f>
        <v/>
      </c>
      <c r="AG775" s="128" t="str">
        <f>IF(Stock[[#This Row],[GIÁ THỊ TRƯỜNG]]&gt;0,Stock[[#This Row],[GIÁ THỊ TRƯỜNG]]*Stock[[#This Row],[SỐ LƯỢNG CÒN LẠI
(auto-fill)]],"")</f>
        <v/>
      </c>
    </row>
    <row r="776" spans="2:33">
      <c r="B776" s="111" t="str">
        <f>IF(AND(Stock[[#This Row],[SỐ LƯỢNG MUA]]&gt;0,Stock[[#This Row],[SỐ LƯỢNG CÒN LẠI
(auto-fill)]]=0),"BÁN",
IF(AND(Stock[[#This Row],[SỐ LƯỢNG MUA]]&gt;0,Stock[[#This Row],[SỐ LƯỢNG CÒN LẠI
(auto-fill)]]&gt;0),"NẮM GIỮ",""))</f>
        <v/>
      </c>
      <c r="C776" s="110">
        <f t="shared" si="11"/>
        <v>763</v>
      </c>
      <c r="D776" s="77"/>
      <c r="E776" s="78"/>
      <c r="F776" s="170"/>
      <c r="G776" s="83"/>
      <c r="H776" s="84"/>
      <c r="I776" s="114" t="str">
        <f>IF(Stock[[#This Row],[SỐ LƯỢNG MUA]]&gt;0,Stock[[#This Row],[GIÁ MUA]]*Stock[[#This Row],[SỐ LƯỢNG MUA]]*$D$11,"")</f>
        <v/>
      </c>
      <c r="J776" s="87"/>
      <c r="K776" s="88"/>
      <c r="L776" s="116" t="str">
        <f>IF(Stock[[#This Row],[SỐ LƯỢNG MUA]]&gt;0,Stock[[#This Row],[GIÁ MUA]]*(1+Stock[[#This Row],[% TĂNG KỲ VỌNG_1]]),"")</f>
        <v/>
      </c>
      <c r="M776" s="89"/>
      <c r="N776" s="116" t="str">
        <f>IF(Stock[[#This Row],[SỐ LƯỢNG MUA]]&gt;0,Stock[[#This Row],[GIÁ MUA]]*(1+Stock[[#This Row],[% TĂNG KỲ VỌNG_2]]),"")</f>
        <v/>
      </c>
      <c r="O776" s="89"/>
      <c r="P776" s="116" t="str">
        <f>IF(Stock[[#This Row],[SỐ LƯỢNG MUA]]&gt;0,Stock[[#This Row],[GIÁ MUA]]*(1+Stock[[#This Row],[% GIẢM ĐỂ CẮT LỖ]]),"")</f>
        <v/>
      </c>
      <c r="Q776" s="104"/>
      <c r="R776" s="117" t="str">
        <f>IF(Stock[[#This Row],[CỔ TỨC TIỀN MẶT]]&gt;0,Stock[[#This Row],[CỔ TỨC TIỀN MẶT]]/(Stock[[#This Row],[GIÁ MUA]]*Stock[[#This Row],[SỐ LƯỢNG MUA]]),"")</f>
        <v/>
      </c>
      <c r="S776" s="104"/>
      <c r="T776" s="77"/>
      <c r="U776" s="95"/>
      <c r="V776" s="96"/>
      <c r="W776" s="125" t="str">
        <f>IF(Stock[[#This Row],[SỐ LƯỢNG BÁN]]&gt;0,Stock[[#This Row],[GIÁ BÁN]]*Stock[[#This Row],[SỐ LƯỢNG BÁN]]*$D$11+Stock[[#This Row],[GIÁ BÁN]]*Stock[[#This Row],[SỐ LƯỢNG BÁN]]*$D$12,"")</f>
        <v/>
      </c>
      <c r="X776" s="126">
        <f>Stock[[#This Row],[SỐ LƯỢNG MUA]]+Stock[[#This Row],[CỔ TỨC BẰNG CỔ PHIẾU]]-Stock[[#This Row],[SỐ LƯỢNG BÁN]]</f>
        <v>0</v>
      </c>
      <c r="Y7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6" s="120">
        <f ca="1">IF(Stock[[#This Row],[NGÀY BÁN]]&gt;0,Stock[[#This Row],[NGÀY BÁN]]-Stock[[#This Row],[NGÀY MUA]]+1,IF(Stock[[#This Row],[NGÀY MUA]]=0,0,TODAY()-Stock[[#This Row],[NGÀY MUA]]+1))</f>
        <v>0</v>
      </c>
      <c r="AA776" s="121" t="str">
        <f>IFERROR(Stock[[#This Row],[CỔ TỨC TIỀN MẶT]]+Stock[[#This Row],[LÃI/(LỖ) TỪ BÁN CK
(auto-fill)]],"")</f>
        <v/>
      </c>
      <c r="AB7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6" s="90"/>
      <c r="AE776" s="146" t="str">
        <f>IF(Stock[[#This Row],[TRẠNG THÁI
(auto-fill)]]="NẮM GIỮ",Stock[[#This Row],[GIÁ THỊ TRƯỜNG]]-Stock[[#This Row],[GIÁ MUA]],"")</f>
        <v/>
      </c>
      <c r="AF776" s="151" t="str">
        <f>IFERROR(Stock[[#This Row],[TĂNG/
(GIẢM )]]/Stock[[#This Row],[GIÁ MUA]],"")</f>
        <v/>
      </c>
      <c r="AG776" s="128" t="str">
        <f>IF(Stock[[#This Row],[GIÁ THỊ TRƯỜNG]]&gt;0,Stock[[#This Row],[GIÁ THỊ TRƯỜNG]]*Stock[[#This Row],[SỐ LƯỢNG CÒN LẠI
(auto-fill)]],"")</f>
        <v/>
      </c>
    </row>
    <row r="777" spans="2:33">
      <c r="B777" s="111" t="str">
        <f>IF(AND(Stock[[#This Row],[SỐ LƯỢNG MUA]]&gt;0,Stock[[#This Row],[SỐ LƯỢNG CÒN LẠI
(auto-fill)]]=0),"BÁN",
IF(AND(Stock[[#This Row],[SỐ LƯỢNG MUA]]&gt;0,Stock[[#This Row],[SỐ LƯỢNG CÒN LẠI
(auto-fill)]]&gt;0),"NẮM GIỮ",""))</f>
        <v/>
      </c>
      <c r="C777" s="110">
        <f t="shared" si="11"/>
        <v>764</v>
      </c>
      <c r="D777" s="77"/>
      <c r="E777" s="78"/>
      <c r="F777" s="170"/>
      <c r="G777" s="83"/>
      <c r="H777" s="84"/>
      <c r="I777" s="114" t="str">
        <f>IF(Stock[[#This Row],[SỐ LƯỢNG MUA]]&gt;0,Stock[[#This Row],[GIÁ MUA]]*Stock[[#This Row],[SỐ LƯỢNG MUA]]*$D$11,"")</f>
        <v/>
      </c>
      <c r="J777" s="87"/>
      <c r="K777" s="88"/>
      <c r="L777" s="116" t="str">
        <f>IF(Stock[[#This Row],[SỐ LƯỢNG MUA]]&gt;0,Stock[[#This Row],[GIÁ MUA]]*(1+Stock[[#This Row],[% TĂNG KỲ VỌNG_1]]),"")</f>
        <v/>
      </c>
      <c r="M777" s="89"/>
      <c r="N777" s="116" t="str">
        <f>IF(Stock[[#This Row],[SỐ LƯỢNG MUA]]&gt;0,Stock[[#This Row],[GIÁ MUA]]*(1+Stock[[#This Row],[% TĂNG KỲ VỌNG_2]]),"")</f>
        <v/>
      </c>
      <c r="O777" s="89"/>
      <c r="P777" s="116" t="str">
        <f>IF(Stock[[#This Row],[SỐ LƯỢNG MUA]]&gt;0,Stock[[#This Row],[GIÁ MUA]]*(1+Stock[[#This Row],[% GIẢM ĐỂ CẮT LỖ]]),"")</f>
        <v/>
      </c>
      <c r="Q777" s="104"/>
      <c r="R777" s="117" t="str">
        <f>IF(Stock[[#This Row],[CỔ TỨC TIỀN MẶT]]&gt;0,Stock[[#This Row],[CỔ TỨC TIỀN MẶT]]/(Stock[[#This Row],[GIÁ MUA]]*Stock[[#This Row],[SỐ LƯỢNG MUA]]),"")</f>
        <v/>
      </c>
      <c r="S777" s="104"/>
      <c r="T777" s="77"/>
      <c r="U777" s="95"/>
      <c r="V777" s="96"/>
      <c r="W777" s="125" t="str">
        <f>IF(Stock[[#This Row],[SỐ LƯỢNG BÁN]]&gt;0,Stock[[#This Row],[GIÁ BÁN]]*Stock[[#This Row],[SỐ LƯỢNG BÁN]]*$D$11+Stock[[#This Row],[GIÁ BÁN]]*Stock[[#This Row],[SỐ LƯỢNG BÁN]]*$D$12,"")</f>
        <v/>
      </c>
      <c r="X777" s="126">
        <f>Stock[[#This Row],[SỐ LƯỢNG MUA]]+Stock[[#This Row],[CỔ TỨC BẰNG CỔ PHIẾU]]-Stock[[#This Row],[SỐ LƯỢNG BÁN]]</f>
        <v>0</v>
      </c>
      <c r="Y7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7" s="120">
        <f ca="1">IF(Stock[[#This Row],[NGÀY BÁN]]&gt;0,Stock[[#This Row],[NGÀY BÁN]]-Stock[[#This Row],[NGÀY MUA]]+1,IF(Stock[[#This Row],[NGÀY MUA]]=0,0,TODAY()-Stock[[#This Row],[NGÀY MUA]]+1))</f>
        <v>0</v>
      </c>
      <c r="AA777" s="121" t="str">
        <f>IFERROR(Stock[[#This Row],[CỔ TỨC TIỀN MẶT]]+Stock[[#This Row],[LÃI/(LỖ) TỪ BÁN CK
(auto-fill)]],"")</f>
        <v/>
      </c>
      <c r="AB7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7" s="90"/>
      <c r="AE777" s="146" t="str">
        <f>IF(Stock[[#This Row],[TRẠNG THÁI
(auto-fill)]]="NẮM GIỮ",Stock[[#This Row],[GIÁ THỊ TRƯỜNG]]-Stock[[#This Row],[GIÁ MUA]],"")</f>
        <v/>
      </c>
      <c r="AF777" s="151" t="str">
        <f>IFERROR(Stock[[#This Row],[TĂNG/
(GIẢM )]]/Stock[[#This Row],[GIÁ MUA]],"")</f>
        <v/>
      </c>
      <c r="AG777" s="128" t="str">
        <f>IF(Stock[[#This Row],[GIÁ THỊ TRƯỜNG]]&gt;0,Stock[[#This Row],[GIÁ THỊ TRƯỜNG]]*Stock[[#This Row],[SỐ LƯỢNG CÒN LẠI
(auto-fill)]],"")</f>
        <v/>
      </c>
    </row>
    <row r="778" spans="2:33">
      <c r="B778" s="111" t="str">
        <f>IF(AND(Stock[[#This Row],[SỐ LƯỢNG MUA]]&gt;0,Stock[[#This Row],[SỐ LƯỢNG CÒN LẠI
(auto-fill)]]=0),"BÁN",
IF(AND(Stock[[#This Row],[SỐ LƯỢNG MUA]]&gt;0,Stock[[#This Row],[SỐ LƯỢNG CÒN LẠI
(auto-fill)]]&gt;0),"NẮM GIỮ",""))</f>
        <v/>
      </c>
      <c r="C778" s="110">
        <f t="shared" si="11"/>
        <v>765</v>
      </c>
      <c r="D778" s="77"/>
      <c r="E778" s="78"/>
      <c r="F778" s="170"/>
      <c r="G778" s="83"/>
      <c r="H778" s="84"/>
      <c r="I778" s="114" t="str">
        <f>IF(Stock[[#This Row],[SỐ LƯỢNG MUA]]&gt;0,Stock[[#This Row],[GIÁ MUA]]*Stock[[#This Row],[SỐ LƯỢNG MUA]]*$D$11,"")</f>
        <v/>
      </c>
      <c r="J778" s="87"/>
      <c r="K778" s="88"/>
      <c r="L778" s="116" t="str">
        <f>IF(Stock[[#This Row],[SỐ LƯỢNG MUA]]&gt;0,Stock[[#This Row],[GIÁ MUA]]*(1+Stock[[#This Row],[% TĂNG KỲ VỌNG_1]]),"")</f>
        <v/>
      </c>
      <c r="M778" s="89"/>
      <c r="N778" s="116" t="str">
        <f>IF(Stock[[#This Row],[SỐ LƯỢNG MUA]]&gt;0,Stock[[#This Row],[GIÁ MUA]]*(1+Stock[[#This Row],[% TĂNG KỲ VỌNG_2]]),"")</f>
        <v/>
      </c>
      <c r="O778" s="89"/>
      <c r="P778" s="116" t="str">
        <f>IF(Stock[[#This Row],[SỐ LƯỢNG MUA]]&gt;0,Stock[[#This Row],[GIÁ MUA]]*(1+Stock[[#This Row],[% GIẢM ĐỂ CẮT LỖ]]),"")</f>
        <v/>
      </c>
      <c r="Q778" s="104"/>
      <c r="R778" s="117" t="str">
        <f>IF(Stock[[#This Row],[CỔ TỨC TIỀN MẶT]]&gt;0,Stock[[#This Row],[CỔ TỨC TIỀN MẶT]]/(Stock[[#This Row],[GIÁ MUA]]*Stock[[#This Row],[SỐ LƯỢNG MUA]]),"")</f>
        <v/>
      </c>
      <c r="S778" s="104"/>
      <c r="T778" s="77"/>
      <c r="U778" s="95"/>
      <c r="V778" s="96"/>
      <c r="W778" s="125" t="str">
        <f>IF(Stock[[#This Row],[SỐ LƯỢNG BÁN]]&gt;0,Stock[[#This Row],[GIÁ BÁN]]*Stock[[#This Row],[SỐ LƯỢNG BÁN]]*$D$11+Stock[[#This Row],[GIÁ BÁN]]*Stock[[#This Row],[SỐ LƯỢNG BÁN]]*$D$12,"")</f>
        <v/>
      </c>
      <c r="X778" s="126">
        <f>Stock[[#This Row],[SỐ LƯỢNG MUA]]+Stock[[#This Row],[CỔ TỨC BẰNG CỔ PHIẾU]]-Stock[[#This Row],[SỐ LƯỢNG BÁN]]</f>
        <v>0</v>
      </c>
      <c r="Y7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8" s="120">
        <f ca="1">IF(Stock[[#This Row],[NGÀY BÁN]]&gt;0,Stock[[#This Row],[NGÀY BÁN]]-Stock[[#This Row],[NGÀY MUA]]+1,IF(Stock[[#This Row],[NGÀY MUA]]=0,0,TODAY()-Stock[[#This Row],[NGÀY MUA]]+1))</f>
        <v>0</v>
      </c>
      <c r="AA778" s="121" t="str">
        <f>IFERROR(Stock[[#This Row],[CỔ TỨC TIỀN MẶT]]+Stock[[#This Row],[LÃI/(LỖ) TỪ BÁN CK
(auto-fill)]],"")</f>
        <v/>
      </c>
      <c r="AB7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8" s="90"/>
      <c r="AE778" s="146" t="str">
        <f>IF(Stock[[#This Row],[TRẠNG THÁI
(auto-fill)]]="NẮM GIỮ",Stock[[#This Row],[GIÁ THỊ TRƯỜNG]]-Stock[[#This Row],[GIÁ MUA]],"")</f>
        <v/>
      </c>
      <c r="AF778" s="151" t="str">
        <f>IFERROR(Stock[[#This Row],[TĂNG/
(GIẢM )]]/Stock[[#This Row],[GIÁ MUA]],"")</f>
        <v/>
      </c>
      <c r="AG778" s="128" t="str">
        <f>IF(Stock[[#This Row],[GIÁ THỊ TRƯỜNG]]&gt;0,Stock[[#This Row],[GIÁ THỊ TRƯỜNG]]*Stock[[#This Row],[SỐ LƯỢNG CÒN LẠI
(auto-fill)]],"")</f>
        <v/>
      </c>
    </row>
    <row r="779" spans="2:33">
      <c r="B779" s="111" t="str">
        <f>IF(AND(Stock[[#This Row],[SỐ LƯỢNG MUA]]&gt;0,Stock[[#This Row],[SỐ LƯỢNG CÒN LẠI
(auto-fill)]]=0),"BÁN",
IF(AND(Stock[[#This Row],[SỐ LƯỢNG MUA]]&gt;0,Stock[[#This Row],[SỐ LƯỢNG CÒN LẠI
(auto-fill)]]&gt;0),"NẮM GIỮ",""))</f>
        <v/>
      </c>
      <c r="C779" s="110">
        <f t="shared" si="11"/>
        <v>766</v>
      </c>
      <c r="D779" s="77"/>
      <c r="E779" s="78"/>
      <c r="F779" s="170"/>
      <c r="G779" s="83"/>
      <c r="H779" s="84"/>
      <c r="I779" s="114" t="str">
        <f>IF(Stock[[#This Row],[SỐ LƯỢNG MUA]]&gt;0,Stock[[#This Row],[GIÁ MUA]]*Stock[[#This Row],[SỐ LƯỢNG MUA]]*$D$11,"")</f>
        <v/>
      </c>
      <c r="J779" s="87"/>
      <c r="K779" s="88"/>
      <c r="L779" s="116" t="str">
        <f>IF(Stock[[#This Row],[SỐ LƯỢNG MUA]]&gt;0,Stock[[#This Row],[GIÁ MUA]]*(1+Stock[[#This Row],[% TĂNG KỲ VỌNG_1]]),"")</f>
        <v/>
      </c>
      <c r="M779" s="89"/>
      <c r="N779" s="116" t="str">
        <f>IF(Stock[[#This Row],[SỐ LƯỢNG MUA]]&gt;0,Stock[[#This Row],[GIÁ MUA]]*(1+Stock[[#This Row],[% TĂNG KỲ VỌNG_2]]),"")</f>
        <v/>
      </c>
      <c r="O779" s="89"/>
      <c r="P779" s="116" t="str">
        <f>IF(Stock[[#This Row],[SỐ LƯỢNG MUA]]&gt;0,Stock[[#This Row],[GIÁ MUA]]*(1+Stock[[#This Row],[% GIẢM ĐỂ CẮT LỖ]]),"")</f>
        <v/>
      </c>
      <c r="Q779" s="104"/>
      <c r="R779" s="117" t="str">
        <f>IF(Stock[[#This Row],[CỔ TỨC TIỀN MẶT]]&gt;0,Stock[[#This Row],[CỔ TỨC TIỀN MẶT]]/(Stock[[#This Row],[GIÁ MUA]]*Stock[[#This Row],[SỐ LƯỢNG MUA]]),"")</f>
        <v/>
      </c>
      <c r="S779" s="104"/>
      <c r="T779" s="77"/>
      <c r="U779" s="95"/>
      <c r="V779" s="96"/>
      <c r="W779" s="125" t="str">
        <f>IF(Stock[[#This Row],[SỐ LƯỢNG BÁN]]&gt;0,Stock[[#This Row],[GIÁ BÁN]]*Stock[[#This Row],[SỐ LƯỢNG BÁN]]*$D$11+Stock[[#This Row],[GIÁ BÁN]]*Stock[[#This Row],[SỐ LƯỢNG BÁN]]*$D$12,"")</f>
        <v/>
      </c>
      <c r="X779" s="126">
        <f>Stock[[#This Row],[SỐ LƯỢNG MUA]]+Stock[[#This Row],[CỔ TỨC BẰNG CỔ PHIẾU]]-Stock[[#This Row],[SỐ LƯỢNG BÁN]]</f>
        <v>0</v>
      </c>
      <c r="Y7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9" s="120">
        <f ca="1">IF(Stock[[#This Row],[NGÀY BÁN]]&gt;0,Stock[[#This Row],[NGÀY BÁN]]-Stock[[#This Row],[NGÀY MUA]]+1,IF(Stock[[#This Row],[NGÀY MUA]]=0,0,TODAY()-Stock[[#This Row],[NGÀY MUA]]+1))</f>
        <v>0</v>
      </c>
      <c r="AA779" s="121" t="str">
        <f>IFERROR(Stock[[#This Row],[CỔ TỨC TIỀN MẶT]]+Stock[[#This Row],[LÃI/(LỖ) TỪ BÁN CK
(auto-fill)]],"")</f>
        <v/>
      </c>
      <c r="AB7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9" s="90"/>
      <c r="AE779" s="146" t="str">
        <f>IF(Stock[[#This Row],[TRẠNG THÁI
(auto-fill)]]="NẮM GIỮ",Stock[[#This Row],[GIÁ THỊ TRƯỜNG]]-Stock[[#This Row],[GIÁ MUA]],"")</f>
        <v/>
      </c>
      <c r="AF779" s="151" t="str">
        <f>IFERROR(Stock[[#This Row],[TĂNG/
(GIẢM )]]/Stock[[#This Row],[GIÁ MUA]],"")</f>
        <v/>
      </c>
      <c r="AG779" s="128" t="str">
        <f>IF(Stock[[#This Row],[GIÁ THỊ TRƯỜNG]]&gt;0,Stock[[#This Row],[GIÁ THỊ TRƯỜNG]]*Stock[[#This Row],[SỐ LƯỢNG CÒN LẠI
(auto-fill)]],"")</f>
        <v/>
      </c>
    </row>
    <row r="780" spans="2:33">
      <c r="B780" s="111" t="str">
        <f>IF(AND(Stock[[#This Row],[SỐ LƯỢNG MUA]]&gt;0,Stock[[#This Row],[SỐ LƯỢNG CÒN LẠI
(auto-fill)]]=0),"BÁN",
IF(AND(Stock[[#This Row],[SỐ LƯỢNG MUA]]&gt;0,Stock[[#This Row],[SỐ LƯỢNG CÒN LẠI
(auto-fill)]]&gt;0),"NẮM GIỮ",""))</f>
        <v/>
      </c>
      <c r="C780" s="110">
        <f t="shared" si="11"/>
        <v>767</v>
      </c>
      <c r="D780" s="77"/>
      <c r="E780" s="78"/>
      <c r="F780" s="170"/>
      <c r="G780" s="83"/>
      <c r="H780" s="84"/>
      <c r="I780" s="114" t="str">
        <f>IF(Stock[[#This Row],[SỐ LƯỢNG MUA]]&gt;0,Stock[[#This Row],[GIÁ MUA]]*Stock[[#This Row],[SỐ LƯỢNG MUA]]*$D$11,"")</f>
        <v/>
      </c>
      <c r="J780" s="87"/>
      <c r="K780" s="88"/>
      <c r="L780" s="116" t="str">
        <f>IF(Stock[[#This Row],[SỐ LƯỢNG MUA]]&gt;0,Stock[[#This Row],[GIÁ MUA]]*(1+Stock[[#This Row],[% TĂNG KỲ VỌNG_1]]),"")</f>
        <v/>
      </c>
      <c r="M780" s="89"/>
      <c r="N780" s="116" t="str">
        <f>IF(Stock[[#This Row],[SỐ LƯỢNG MUA]]&gt;0,Stock[[#This Row],[GIÁ MUA]]*(1+Stock[[#This Row],[% TĂNG KỲ VỌNG_2]]),"")</f>
        <v/>
      </c>
      <c r="O780" s="89"/>
      <c r="P780" s="116" t="str">
        <f>IF(Stock[[#This Row],[SỐ LƯỢNG MUA]]&gt;0,Stock[[#This Row],[GIÁ MUA]]*(1+Stock[[#This Row],[% GIẢM ĐỂ CẮT LỖ]]),"")</f>
        <v/>
      </c>
      <c r="Q780" s="104"/>
      <c r="R780" s="117" t="str">
        <f>IF(Stock[[#This Row],[CỔ TỨC TIỀN MẶT]]&gt;0,Stock[[#This Row],[CỔ TỨC TIỀN MẶT]]/(Stock[[#This Row],[GIÁ MUA]]*Stock[[#This Row],[SỐ LƯỢNG MUA]]),"")</f>
        <v/>
      </c>
      <c r="S780" s="104"/>
      <c r="T780" s="77"/>
      <c r="U780" s="95"/>
      <c r="V780" s="96"/>
      <c r="W780" s="125" t="str">
        <f>IF(Stock[[#This Row],[SỐ LƯỢNG BÁN]]&gt;0,Stock[[#This Row],[GIÁ BÁN]]*Stock[[#This Row],[SỐ LƯỢNG BÁN]]*$D$11+Stock[[#This Row],[GIÁ BÁN]]*Stock[[#This Row],[SỐ LƯỢNG BÁN]]*$D$12,"")</f>
        <v/>
      </c>
      <c r="X780" s="126">
        <f>Stock[[#This Row],[SỐ LƯỢNG MUA]]+Stock[[#This Row],[CỔ TỨC BẰNG CỔ PHIẾU]]-Stock[[#This Row],[SỐ LƯỢNG BÁN]]</f>
        <v>0</v>
      </c>
      <c r="Y7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0" s="120">
        <f ca="1">IF(Stock[[#This Row],[NGÀY BÁN]]&gt;0,Stock[[#This Row],[NGÀY BÁN]]-Stock[[#This Row],[NGÀY MUA]]+1,IF(Stock[[#This Row],[NGÀY MUA]]=0,0,TODAY()-Stock[[#This Row],[NGÀY MUA]]+1))</f>
        <v>0</v>
      </c>
      <c r="AA780" s="121" t="str">
        <f>IFERROR(Stock[[#This Row],[CỔ TỨC TIỀN MẶT]]+Stock[[#This Row],[LÃI/(LỖ) TỪ BÁN CK
(auto-fill)]],"")</f>
        <v/>
      </c>
      <c r="AB7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0" s="90"/>
      <c r="AE780" s="146" t="str">
        <f>IF(Stock[[#This Row],[TRẠNG THÁI
(auto-fill)]]="NẮM GIỮ",Stock[[#This Row],[GIÁ THỊ TRƯỜNG]]-Stock[[#This Row],[GIÁ MUA]],"")</f>
        <v/>
      </c>
      <c r="AF780" s="151" t="str">
        <f>IFERROR(Stock[[#This Row],[TĂNG/
(GIẢM )]]/Stock[[#This Row],[GIÁ MUA]],"")</f>
        <v/>
      </c>
      <c r="AG780" s="128" t="str">
        <f>IF(Stock[[#This Row],[GIÁ THỊ TRƯỜNG]]&gt;0,Stock[[#This Row],[GIÁ THỊ TRƯỜNG]]*Stock[[#This Row],[SỐ LƯỢNG CÒN LẠI
(auto-fill)]],"")</f>
        <v/>
      </c>
    </row>
    <row r="781" spans="2:33">
      <c r="B781" s="111" t="str">
        <f>IF(AND(Stock[[#This Row],[SỐ LƯỢNG MUA]]&gt;0,Stock[[#This Row],[SỐ LƯỢNG CÒN LẠI
(auto-fill)]]=0),"BÁN",
IF(AND(Stock[[#This Row],[SỐ LƯỢNG MUA]]&gt;0,Stock[[#This Row],[SỐ LƯỢNG CÒN LẠI
(auto-fill)]]&gt;0),"NẮM GIỮ",""))</f>
        <v/>
      </c>
      <c r="C781" s="110">
        <f t="shared" si="11"/>
        <v>768</v>
      </c>
      <c r="D781" s="77"/>
      <c r="E781" s="78"/>
      <c r="F781" s="170"/>
      <c r="G781" s="83"/>
      <c r="H781" s="84"/>
      <c r="I781" s="114" t="str">
        <f>IF(Stock[[#This Row],[SỐ LƯỢNG MUA]]&gt;0,Stock[[#This Row],[GIÁ MUA]]*Stock[[#This Row],[SỐ LƯỢNG MUA]]*$D$11,"")</f>
        <v/>
      </c>
      <c r="J781" s="87"/>
      <c r="K781" s="88"/>
      <c r="L781" s="116" t="str">
        <f>IF(Stock[[#This Row],[SỐ LƯỢNG MUA]]&gt;0,Stock[[#This Row],[GIÁ MUA]]*(1+Stock[[#This Row],[% TĂNG KỲ VỌNG_1]]),"")</f>
        <v/>
      </c>
      <c r="M781" s="89"/>
      <c r="N781" s="116" t="str">
        <f>IF(Stock[[#This Row],[SỐ LƯỢNG MUA]]&gt;0,Stock[[#This Row],[GIÁ MUA]]*(1+Stock[[#This Row],[% TĂNG KỲ VỌNG_2]]),"")</f>
        <v/>
      </c>
      <c r="O781" s="89"/>
      <c r="P781" s="116" t="str">
        <f>IF(Stock[[#This Row],[SỐ LƯỢNG MUA]]&gt;0,Stock[[#This Row],[GIÁ MUA]]*(1+Stock[[#This Row],[% GIẢM ĐỂ CẮT LỖ]]),"")</f>
        <v/>
      </c>
      <c r="Q781" s="104"/>
      <c r="R781" s="117" t="str">
        <f>IF(Stock[[#This Row],[CỔ TỨC TIỀN MẶT]]&gt;0,Stock[[#This Row],[CỔ TỨC TIỀN MẶT]]/(Stock[[#This Row],[GIÁ MUA]]*Stock[[#This Row],[SỐ LƯỢNG MUA]]),"")</f>
        <v/>
      </c>
      <c r="S781" s="104"/>
      <c r="T781" s="77"/>
      <c r="U781" s="95"/>
      <c r="V781" s="96"/>
      <c r="W781" s="125" t="str">
        <f>IF(Stock[[#This Row],[SỐ LƯỢNG BÁN]]&gt;0,Stock[[#This Row],[GIÁ BÁN]]*Stock[[#This Row],[SỐ LƯỢNG BÁN]]*$D$11+Stock[[#This Row],[GIÁ BÁN]]*Stock[[#This Row],[SỐ LƯỢNG BÁN]]*$D$12,"")</f>
        <v/>
      </c>
      <c r="X781" s="126">
        <f>Stock[[#This Row],[SỐ LƯỢNG MUA]]+Stock[[#This Row],[CỔ TỨC BẰNG CỔ PHIẾU]]-Stock[[#This Row],[SỐ LƯỢNG BÁN]]</f>
        <v>0</v>
      </c>
      <c r="Y7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1" s="120">
        <f ca="1">IF(Stock[[#This Row],[NGÀY BÁN]]&gt;0,Stock[[#This Row],[NGÀY BÁN]]-Stock[[#This Row],[NGÀY MUA]]+1,IF(Stock[[#This Row],[NGÀY MUA]]=0,0,TODAY()-Stock[[#This Row],[NGÀY MUA]]+1))</f>
        <v>0</v>
      </c>
      <c r="AA781" s="121" t="str">
        <f>IFERROR(Stock[[#This Row],[CỔ TỨC TIỀN MẶT]]+Stock[[#This Row],[LÃI/(LỖ) TỪ BÁN CK
(auto-fill)]],"")</f>
        <v/>
      </c>
      <c r="AB7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1" s="90"/>
      <c r="AE781" s="146" t="str">
        <f>IF(Stock[[#This Row],[TRẠNG THÁI
(auto-fill)]]="NẮM GIỮ",Stock[[#This Row],[GIÁ THỊ TRƯỜNG]]-Stock[[#This Row],[GIÁ MUA]],"")</f>
        <v/>
      </c>
      <c r="AF781" s="151" t="str">
        <f>IFERROR(Stock[[#This Row],[TĂNG/
(GIẢM )]]/Stock[[#This Row],[GIÁ MUA]],"")</f>
        <v/>
      </c>
      <c r="AG781" s="128" t="str">
        <f>IF(Stock[[#This Row],[GIÁ THỊ TRƯỜNG]]&gt;0,Stock[[#This Row],[GIÁ THỊ TRƯỜNG]]*Stock[[#This Row],[SỐ LƯỢNG CÒN LẠI
(auto-fill)]],"")</f>
        <v/>
      </c>
    </row>
    <row r="782" spans="2:33">
      <c r="B782" s="111" t="str">
        <f>IF(AND(Stock[[#This Row],[SỐ LƯỢNG MUA]]&gt;0,Stock[[#This Row],[SỐ LƯỢNG CÒN LẠI
(auto-fill)]]=0),"BÁN",
IF(AND(Stock[[#This Row],[SỐ LƯỢNG MUA]]&gt;0,Stock[[#This Row],[SỐ LƯỢNG CÒN LẠI
(auto-fill)]]&gt;0),"NẮM GIỮ",""))</f>
        <v/>
      </c>
      <c r="C782" s="110">
        <f t="shared" si="11"/>
        <v>769</v>
      </c>
      <c r="D782" s="77"/>
      <c r="E782" s="78"/>
      <c r="F782" s="170"/>
      <c r="G782" s="83"/>
      <c r="H782" s="84"/>
      <c r="I782" s="114" t="str">
        <f>IF(Stock[[#This Row],[SỐ LƯỢNG MUA]]&gt;0,Stock[[#This Row],[GIÁ MUA]]*Stock[[#This Row],[SỐ LƯỢNG MUA]]*$D$11,"")</f>
        <v/>
      </c>
      <c r="J782" s="87"/>
      <c r="K782" s="88"/>
      <c r="L782" s="116" t="str">
        <f>IF(Stock[[#This Row],[SỐ LƯỢNG MUA]]&gt;0,Stock[[#This Row],[GIÁ MUA]]*(1+Stock[[#This Row],[% TĂNG KỲ VỌNG_1]]),"")</f>
        <v/>
      </c>
      <c r="M782" s="89"/>
      <c r="N782" s="116" t="str">
        <f>IF(Stock[[#This Row],[SỐ LƯỢNG MUA]]&gt;0,Stock[[#This Row],[GIÁ MUA]]*(1+Stock[[#This Row],[% TĂNG KỲ VỌNG_2]]),"")</f>
        <v/>
      </c>
      <c r="O782" s="89"/>
      <c r="P782" s="116" t="str">
        <f>IF(Stock[[#This Row],[SỐ LƯỢNG MUA]]&gt;0,Stock[[#This Row],[GIÁ MUA]]*(1+Stock[[#This Row],[% GIẢM ĐỂ CẮT LỖ]]),"")</f>
        <v/>
      </c>
      <c r="Q782" s="104"/>
      <c r="R782" s="117" t="str">
        <f>IF(Stock[[#This Row],[CỔ TỨC TIỀN MẶT]]&gt;0,Stock[[#This Row],[CỔ TỨC TIỀN MẶT]]/(Stock[[#This Row],[GIÁ MUA]]*Stock[[#This Row],[SỐ LƯỢNG MUA]]),"")</f>
        <v/>
      </c>
      <c r="S782" s="104"/>
      <c r="T782" s="77"/>
      <c r="U782" s="95"/>
      <c r="V782" s="96"/>
      <c r="W782" s="125" t="str">
        <f>IF(Stock[[#This Row],[SỐ LƯỢNG BÁN]]&gt;0,Stock[[#This Row],[GIÁ BÁN]]*Stock[[#This Row],[SỐ LƯỢNG BÁN]]*$D$11+Stock[[#This Row],[GIÁ BÁN]]*Stock[[#This Row],[SỐ LƯỢNG BÁN]]*$D$12,"")</f>
        <v/>
      </c>
      <c r="X782" s="126">
        <f>Stock[[#This Row],[SỐ LƯỢNG MUA]]+Stock[[#This Row],[CỔ TỨC BẰNG CỔ PHIẾU]]-Stock[[#This Row],[SỐ LƯỢNG BÁN]]</f>
        <v>0</v>
      </c>
      <c r="Y7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2" s="120">
        <f ca="1">IF(Stock[[#This Row],[NGÀY BÁN]]&gt;0,Stock[[#This Row],[NGÀY BÁN]]-Stock[[#This Row],[NGÀY MUA]]+1,IF(Stock[[#This Row],[NGÀY MUA]]=0,0,TODAY()-Stock[[#This Row],[NGÀY MUA]]+1))</f>
        <v>0</v>
      </c>
      <c r="AA782" s="121" t="str">
        <f>IFERROR(Stock[[#This Row],[CỔ TỨC TIỀN MẶT]]+Stock[[#This Row],[LÃI/(LỖ) TỪ BÁN CK
(auto-fill)]],"")</f>
        <v/>
      </c>
      <c r="AB7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2" s="90"/>
      <c r="AE782" s="146" t="str">
        <f>IF(Stock[[#This Row],[TRẠNG THÁI
(auto-fill)]]="NẮM GIỮ",Stock[[#This Row],[GIÁ THỊ TRƯỜNG]]-Stock[[#This Row],[GIÁ MUA]],"")</f>
        <v/>
      </c>
      <c r="AF782" s="151" t="str">
        <f>IFERROR(Stock[[#This Row],[TĂNG/
(GIẢM )]]/Stock[[#This Row],[GIÁ MUA]],"")</f>
        <v/>
      </c>
      <c r="AG782" s="128" t="str">
        <f>IF(Stock[[#This Row],[GIÁ THỊ TRƯỜNG]]&gt;0,Stock[[#This Row],[GIÁ THỊ TRƯỜNG]]*Stock[[#This Row],[SỐ LƯỢNG CÒN LẠI
(auto-fill)]],"")</f>
        <v/>
      </c>
    </row>
    <row r="783" spans="2:33">
      <c r="B783" s="111" t="str">
        <f>IF(AND(Stock[[#This Row],[SỐ LƯỢNG MUA]]&gt;0,Stock[[#This Row],[SỐ LƯỢNG CÒN LẠI
(auto-fill)]]=0),"BÁN",
IF(AND(Stock[[#This Row],[SỐ LƯỢNG MUA]]&gt;0,Stock[[#This Row],[SỐ LƯỢNG CÒN LẠI
(auto-fill)]]&gt;0),"NẮM GIỮ",""))</f>
        <v/>
      </c>
      <c r="C783" s="110">
        <f t="shared" si="11"/>
        <v>770</v>
      </c>
      <c r="D783" s="77"/>
      <c r="E783" s="78"/>
      <c r="F783" s="170"/>
      <c r="G783" s="83"/>
      <c r="H783" s="84"/>
      <c r="I783" s="114" t="str">
        <f>IF(Stock[[#This Row],[SỐ LƯỢNG MUA]]&gt;0,Stock[[#This Row],[GIÁ MUA]]*Stock[[#This Row],[SỐ LƯỢNG MUA]]*$D$11,"")</f>
        <v/>
      </c>
      <c r="J783" s="87"/>
      <c r="K783" s="88"/>
      <c r="L783" s="116" t="str">
        <f>IF(Stock[[#This Row],[SỐ LƯỢNG MUA]]&gt;0,Stock[[#This Row],[GIÁ MUA]]*(1+Stock[[#This Row],[% TĂNG KỲ VỌNG_1]]),"")</f>
        <v/>
      </c>
      <c r="M783" s="89"/>
      <c r="N783" s="116" t="str">
        <f>IF(Stock[[#This Row],[SỐ LƯỢNG MUA]]&gt;0,Stock[[#This Row],[GIÁ MUA]]*(1+Stock[[#This Row],[% TĂNG KỲ VỌNG_2]]),"")</f>
        <v/>
      </c>
      <c r="O783" s="89"/>
      <c r="P783" s="116" t="str">
        <f>IF(Stock[[#This Row],[SỐ LƯỢNG MUA]]&gt;0,Stock[[#This Row],[GIÁ MUA]]*(1+Stock[[#This Row],[% GIẢM ĐỂ CẮT LỖ]]),"")</f>
        <v/>
      </c>
      <c r="Q783" s="104"/>
      <c r="R783" s="117" t="str">
        <f>IF(Stock[[#This Row],[CỔ TỨC TIỀN MẶT]]&gt;0,Stock[[#This Row],[CỔ TỨC TIỀN MẶT]]/(Stock[[#This Row],[GIÁ MUA]]*Stock[[#This Row],[SỐ LƯỢNG MUA]]),"")</f>
        <v/>
      </c>
      <c r="S783" s="104"/>
      <c r="T783" s="77"/>
      <c r="U783" s="95"/>
      <c r="V783" s="96"/>
      <c r="W783" s="125" t="str">
        <f>IF(Stock[[#This Row],[SỐ LƯỢNG BÁN]]&gt;0,Stock[[#This Row],[GIÁ BÁN]]*Stock[[#This Row],[SỐ LƯỢNG BÁN]]*$D$11+Stock[[#This Row],[GIÁ BÁN]]*Stock[[#This Row],[SỐ LƯỢNG BÁN]]*$D$12,"")</f>
        <v/>
      </c>
      <c r="X783" s="126">
        <f>Stock[[#This Row],[SỐ LƯỢNG MUA]]+Stock[[#This Row],[CỔ TỨC BẰNG CỔ PHIẾU]]-Stock[[#This Row],[SỐ LƯỢNG BÁN]]</f>
        <v>0</v>
      </c>
      <c r="Y7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3" s="120">
        <f ca="1">IF(Stock[[#This Row],[NGÀY BÁN]]&gt;0,Stock[[#This Row],[NGÀY BÁN]]-Stock[[#This Row],[NGÀY MUA]]+1,IF(Stock[[#This Row],[NGÀY MUA]]=0,0,TODAY()-Stock[[#This Row],[NGÀY MUA]]+1))</f>
        <v>0</v>
      </c>
      <c r="AA783" s="121" t="str">
        <f>IFERROR(Stock[[#This Row],[CỔ TỨC TIỀN MẶT]]+Stock[[#This Row],[LÃI/(LỖ) TỪ BÁN CK
(auto-fill)]],"")</f>
        <v/>
      </c>
      <c r="AB7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3" s="90"/>
      <c r="AE783" s="146" t="str">
        <f>IF(Stock[[#This Row],[TRẠNG THÁI
(auto-fill)]]="NẮM GIỮ",Stock[[#This Row],[GIÁ THỊ TRƯỜNG]]-Stock[[#This Row],[GIÁ MUA]],"")</f>
        <v/>
      </c>
      <c r="AF783" s="151" t="str">
        <f>IFERROR(Stock[[#This Row],[TĂNG/
(GIẢM )]]/Stock[[#This Row],[GIÁ MUA]],"")</f>
        <v/>
      </c>
      <c r="AG783" s="128" t="str">
        <f>IF(Stock[[#This Row],[GIÁ THỊ TRƯỜNG]]&gt;0,Stock[[#This Row],[GIÁ THỊ TRƯỜNG]]*Stock[[#This Row],[SỐ LƯỢNG CÒN LẠI
(auto-fill)]],"")</f>
        <v/>
      </c>
    </row>
    <row r="784" spans="2:33">
      <c r="B784" s="111" t="str">
        <f>IF(AND(Stock[[#This Row],[SỐ LƯỢNG MUA]]&gt;0,Stock[[#This Row],[SỐ LƯỢNG CÒN LẠI
(auto-fill)]]=0),"BÁN",
IF(AND(Stock[[#This Row],[SỐ LƯỢNG MUA]]&gt;0,Stock[[#This Row],[SỐ LƯỢNG CÒN LẠI
(auto-fill)]]&gt;0),"NẮM GIỮ",""))</f>
        <v/>
      </c>
      <c r="C784" s="110">
        <f t="shared" ref="C784:C847" si="12">C783+1</f>
        <v>771</v>
      </c>
      <c r="D784" s="77"/>
      <c r="E784" s="78"/>
      <c r="F784" s="170"/>
      <c r="G784" s="83"/>
      <c r="H784" s="84"/>
      <c r="I784" s="114" t="str">
        <f>IF(Stock[[#This Row],[SỐ LƯỢNG MUA]]&gt;0,Stock[[#This Row],[GIÁ MUA]]*Stock[[#This Row],[SỐ LƯỢNG MUA]]*$D$11,"")</f>
        <v/>
      </c>
      <c r="J784" s="87"/>
      <c r="K784" s="88"/>
      <c r="L784" s="116" t="str">
        <f>IF(Stock[[#This Row],[SỐ LƯỢNG MUA]]&gt;0,Stock[[#This Row],[GIÁ MUA]]*(1+Stock[[#This Row],[% TĂNG KỲ VỌNG_1]]),"")</f>
        <v/>
      </c>
      <c r="M784" s="89"/>
      <c r="N784" s="116" t="str">
        <f>IF(Stock[[#This Row],[SỐ LƯỢNG MUA]]&gt;0,Stock[[#This Row],[GIÁ MUA]]*(1+Stock[[#This Row],[% TĂNG KỲ VỌNG_2]]),"")</f>
        <v/>
      </c>
      <c r="O784" s="89"/>
      <c r="P784" s="116" t="str">
        <f>IF(Stock[[#This Row],[SỐ LƯỢNG MUA]]&gt;0,Stock[[#This Row],[GIÁ MUA]]*(1+Stock[[#This Row],[% GIẢM ĐỂ CẮT LỖ]]),"")</f>
        <v/>
      </c>
      <c r="Q784" s="104"/>
      <c r="R784" s="117" t="str">
        <f>IF(Stock[[#This Row],[CỔ TỨC TIỀN MẶT]]&gt;0,Stock[[#This Row],[CỔ TỨC TIỀN MẶT]]/(Stock[[#This Row],[GIÁ MUA]]*Stock[[#This Row],[SỐ LƯỢNG MUA]]),"")</f>
        <v/>
      </c>
      <c r="S784" s="104"/>
      <c r="T784" s="77"/>
      <c r="U784" s="95"/>
      <c r="V784" s="96"/>
      <c r="W784" s="125" t="str">
        <f>IF(Stock[[#This Row],[SỐ LƯỢNG BÁN]]&gt;0,Stock[[#This Row],[GIÁ BÁN]]*Stock[[#This Row],[SỐ LƯỢNG BÁN]]*$D$11+Stock[[#This Row],[GIÁ BÁN]]*Stock[[#This Row],[SỐ LƯỢNG BÁN]]*$D$12,"")</f>
        <v/>
      </c>
      <c r="X784" s="126">
        <f>Stock[[#This Row],[SỐ LƯỢNG MUA]]+Stock[[#This Row],[CỔ TỨC BẰNG CỔ PHIẾU]]-Stock[[#This Row],[SỐ LƯỢNG BÁN]]</f>
        <v>0</v>
      </c>
      <c r="Y7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4" s="120">
        <f ca="1">IF(Stock[[#This Row],[NGÀY BÁN]]&gt;0,Stock[[#This Row],[NGÀY BÁN]]-Stock[[#This Row],[NGÀY MUA]]+1,IF(Stock[[#This Row],[NGÀY MUA]]=0,0,TODAY()-Stock[[#This Row],[NGÀY MUA]]+1))</f>
        <v>0</v>
      </c>
      <c r="AA784" s="121" t="str">
        <f>IFERROR(Stock[[#This Row],[CỔ TỨC TIỀN MẶT]]+Stock[[#This Row],[LÃI/(LỖ) TỪ BÁN CK
(auto-fill)]],"")</f>
        <v/>
      </c>
      <c r="AB7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4" s="90"/>
      <c r="AE784" s="146" t="str">
        <f>IF(Stock[[#This Row],[TRẠNG THÁI
(auto-fill)]]="NẮM GIỮ",Stock[[#This Row],[GIÁ THỊ TRƯỜNG]]-Stock[[#This Row],[GIÁ MUA]],"")</f>
        <v/>
      </c>
      <c r="AF784" s="151" t="str">
        <f>IFERROR(Stock[[#This Row],[TĂNG/
(GIẢM )]]/Stock[[#This Row],[GIÁ MUA]],"")</f>
        <v/>
      </c>
      <c r="AG784" s="128" t="str">
        <f>IF(Stock[[#This Row],[GIÁ THỊ TRƯỜNG]]&gt;0,Stock[[#This Row],[GIÁ THỊ TRƯỜNG]]*Stock[[#This Row],[SỐ LƯỢNG CÒN LẠI
(auto-fill)]],"")</f>
        <v/>
      </c>
    </row>
    <row r="785" spans="2:33">
      <c r="B785" s="111" t="str">
        <f>IF(AND(Stock[[#This Row],[SỐ LƯỢNG MUA]]&gt;0,Stock[[#This Row],[SỐ LƯỢNG CÒN LẠI
(auto-fill)]]=0),"BÁN",
IF(AND(Stock[[#This Row],[SỐ LƯỢNG MUA]]&gt;0,Stock[[#This Row],[SỐ LƯỢNG CÒN LẠI
(auto-fill)]]&gt;0),"NẮM GIỮ",""))</f>
        <v/>
      </c>
      <c r="C785" s="110">
        <f t="shared" si="12"/>
        <v>772</v>
      </c>
      <c r="D785" s="77"/>
      <c r="E785" s="78"/>
      <c r="F785" s="170"/>
      <c r="G785" s="83"/>
      <c r="H785" s="84"/>
      <c r="I785" s="114" t="str">
        <f>IF(Stock[[#This Row],[SỐ LƯỢNG MUA]]&gt;0,Stock[[#This Row],[GIÁ MUA]]*Stock[[#This Row],[SỐ LƯỢNG MUA]]*$D$11,"")</f>
        <v/>
      </c>
      <c r="J785" s="87"/>
      <c r="K785" s="88"/>
      <c r="L785" s="116" t="str">
        <f>IF(Stock[[#This Row],[SỐ LƯỢNG MUA]]&gt;0,Stock[[#This Row],[GIÁ MUA]]*(1+Stock[[#This Row],[% TĂNG KỲ VỌNG_1]]),"")</f>
        <v/>
      </c>
      <c r="M785" s="89"/>
      <c r="N785" s="116" t="str">
        <f>IF(Stock[[#This Row],[SỐ LƯỢNG MUA]]&gt;0,Stock[[#This Row],[GIÁ MUA]]*(1+Stock[[#This Row],[% TĂNG KỲ VỌNG_2]]),"")</f>
        <v/>
      </c>
      <c r="O785" s="89"/>
      <c r="P785" s="116" t="str">
        <f>IF(Stock[[#This Row],[SỐ LƯỢNG MUA]]&gt;0,Stock[[#This Row],[GIÁ MUA]]*(1+Stock[[#This Row],[% GIẢM ĐỂ CẮT LỖ]]),"")</f>
        <v/>
      </c>
      <c r="Q785" s="104"/>
      <c r="R785" s="117" t="str">
        <f>IF(Stock[[#This Row],[CỔ TỨC TIỀN MẶT]]&gt;0,Stock[[#This Row],[CỔ TỨC TIỀN MẶT]]/(Stock[[#This Row],[GIÁ MUA]]*Stock[[#This Row],[SỐ LƯỢNG MUA]]),"")</f>
        <v/>
      </c>
      <c r="S785" s="104"/>
      <c r="T785" s="77"/>
      <c r="U785" s="95"/>
      <c r="V785" s="96"/>
      <c r="W785" s="125" t="str">
        <f>IF(Stock[[#This Row],[SỐ LƯỢNG BÁN]]&gt;0,Stock[[#This Row],[GIÁ BÁN]]*Stock[[#This Row],[SỐ LƯỢNG BÁN]]*$D$11+Stock[[#This Row],[GIÁ BÁN]]*Stock[[#This Row],[SỐ LƯỢNG BÁN]]*$D$12,"")</f>
        <v/>
      </c>
      <c r="X785" s="126">
        <f>Stock[[#This Row],[SỐ LƯỢNG MUA]]+Stock[[#This Row],[CỔ TỨC BẰNG CỔ PHIẾU]]-Stock[[#This Row],[SỐ LƯỢNG BÁN]]</f>
        <v>0</v>
      </c>
      <c r="Y7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5" s="120">
        <f ca="1">IF(Stock[[#This Row],[NGÀY BÁN]]&gt;0,Stock[[#This Row],[NGÀY BÁN]]-Stock[[#This Row],[NGÀY MUA]]+1,IF(Stock[[#This Row],[NGÀY MUA]]=0,0,TODAY()-Stock[[#This Row],[NGÀY MUA]]+1))</f>
        <v>0</v>
      </c>
      <c r="AA785" s="121" t="str">
        <f>IFERROR(Stock[[#This Row],[CỔ TỨC TIỀN MẶT]]+Stock[[#This Row],[LÃI/(LỖ) TỪ BÁN CK
(auto-fill)]],"")</f>
        <v/>
      </c>
      <c r="AB7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5" s="90"/>
      <c r="AE785" s="146" t="str">
        <f>IF(Stock[[#This Row],[TRẠNG THÁI
(auto-fill)]]="NẮM GIỮ",Stock[[#This Row],[GIÁ THỊ TRƯỜNG]]-Stock[[#This Row],[GIÁ MUA]],"")</f>
        <v/>
      </c>
      <c r="AF785" s="151" t="str">
        <f>IFERROR(Stock[[#This Row],[TĂNG/
(GIẢM )]]/Stock[[#This Row],[GIÁ MUA]],"")</f>
        <v/>
      </c>
      <c r="AG785" s="128" t="str">
        <f>IF(Stock[[#This Row],[GIÁ THỊ TRƯỜNG]]&gt;0,Stock[[#This Row],[GIÁ THỊ TRƯỜNG]]*Stock[[#This Row],[SỐ LƯỢNG CÒN LẠI
(auto-fill)]],"")</f>
        <v/>
      </c>
    </row>
    <row r="786" spans="2:33">
      <c r="B786" s="111" t="str">
        <f>IF(AND(Stock[[#This Row],[SỐ LƯỢNG MUA]]&gt;0,Stock[[#This Row],[SỐ LƯỢNG CÒN LẠI
(auto-fill)]]=0),"BÁN",
IF(AND(Stock[[#This Row],[SỐ LƯỢNG MUA]]&gt;0,Stock[[#This Row],[SỐ LƯỢNG CÒN LẠI
(auto-fill)]]&gt;0),"NẮM GIỮ",""))</f>
        <v/>
      </c>
      <c r="C786" s="110">
        <f t="shared" si="12"/>
        <v>773</v>
      </c>
      <c r="D786" s="77"/>
      <c r="E786" s="78"/>
      <c r="F786" s="170"/>
      <c r="G786" s="83"/>
      <c r="H786" s="84"/>
      <c r="I786" s="114" t="str">
        <f>IF(Stock[[#This Row],[SỐ LƯỢNG MUA]]&gt;0,Stock[[#This Row],[GIÁ MUA]]*Stock[[#This Row],[SỐ LƯỢNG MUA]]*$D$11,"")</f>
        <v/>
      </c>
      <c r="J786" s="87"/>
      <c r="K786" s="88"/>
      <c r="L786" s="116" t="str">
        <f>IF(Stock[[#This Row],[SỐ LƯỢNG MUA]]&gt;0,Stock[[#This Row],[GIÁ MUA]]*(1+Stock[[#This Row],[% TĂNG KỲ VỌNG_1]]),"")</f>
        <v/>
      </c>
      <c r="M786" s="89"/>
      <c r="N786" s="116" t="str">
        <f>IF(Stock[[#This Row],[SỐ LƯỢNG MUA]]&gt;0,Stock[[#This Row],[GIÁ MUA]]*(1+Stock[[#This Row],[% TĂNG KỲ VỌNG_2]]),"")</f>
        <v/>
      </c>
      <c r="O786" s="89"/>
      <c r="P786" s="116" t="str">
        <f>IF(Stock[[#This Row],[SỐ LƯỢNG MUA]]&gt;0,Stock[[#This Row],[GIÁ MUA]]*(1+Stock[[#This Row],[% GIẢM ĐỂ CẮT LỖ]]),"")</f>
        <v/>
      </c>
      <c r="Q786" s="104"/>
      <c r="R786" s="117" t="str">
        <f>IF(Stock[[#This Row],[CỔ TỨC TIỀN MẶT]]&gt;0,Stock[[#This Row],[CỔ TỨC TIỀN MẶT]]/(Stock[[#This Row],[GIÁ MUA]]*Stock[[#This Row],[SỐ LƯỢNG MUA]]),"")</f>
        <v/>
      </c>
      <c r="S786" s="104"/>
      <c r="T786" s="77"/>
      <c r="U786" s="95"/>
      <c r="V786" s="96"/>
      <c r="W786" s="125" t="str">
        <f>IF(Stock[[#This Row],[SỐ LƯỢNG BÁN]]&gt;0,Stock[[#This Row],[GIÁ BÁN]]*Stock[[#This Row],[SỐ LƯỢNG BÁN]]*$D$11+Stock[[#This Row],[GIÁ BÁN]]*Stock[[#This Row],[SỐ LƯỢNG BÁN]]*$D$12,"")</f>
        <v/>
      </c>
      <c r="X786" s="126">
        <f>Stock[[#This Row],[SỐ LƯỢNG MUA]]+Stock[[#This Row],[CỔ TỨC BẰNG CỔ PHIẾU]]-Stock[[#This Row],[SỐ LƯỢNG BÁN]]</f>
        <v>0</v>
      </c>
      <c r="Y7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6" s="120">
        <f ca="1">IF(Stock[[#This Row],[NGÀY BÁN]]&gt;0,Stock[[#This Row],[NGÀY BÁN]]-Stock[[#This Row],[NGÀY MUA]]+1,IF(Stock[[#This Row],[NGÀY MUA]]=0,0,TODAY()-Stock[[#This Row],[NGÀY MUA]]+1))</f>
        <v>0</v>
      </c>
      <c r="AA786" s="121" t="str">
        <f>IFERROR(Stock[[#This Row],[CỔ TỨC TIỀN MẶT]]+Stock[[#This Row],[LÃI/(LỖ) TỪ BÁN CK
(auto-fill)]],"")</f>
        <v/>
      </c>
      <c r="AB7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6" s="90"/>
      <c r="AE786" s="146" t="str">
        <f>IF(Stock[[#This Row],[TRẠNG THÁI
(auto-fill)]]="NẮM GIỮ",Stock[[#This Row],[GIÁ THỊ TRƯỜNG]]-Stock[[#This Row],[GIÁ MUA]],"")</f>
        <v/>
      </c>
      <c r="AF786" s="151" t="str">
        <f>IFERROR(Stock[[#This Row],[TĂNG/
(GIẢM )]]/Stock[[#This Row],[GIÁ MUA]],"")</f>
        <v/>
      </c>
      <c r="AG786" s="128" t="str">
        <f>IF(Stock[[#This Row],[GIÁ THỊ TRƯỜNG]]&gt;0,Stock[[#This Row],[GIÁ THỊ TRƯỜNG]]*Stock[[#This Row],[SỐ LƯỢNG CÒN LẠI
(auto-fill)]],"")</f>
        <v/>
      </c>
    </row>
    <row r="787" spans="2:33">
      <c r="B787" s="111" t="str">
        <f>IF(AND(Stock[[#This Row],[SỐ LƯỢNG MUA]]&gt;0,Stock[[#This Row],[SỐ LƯỢNG CÒN LẠI
(auto-fill)]]=0),"BÁN",
IF(AND(Stock[[#This Row],[SỐ LƯỢNG MUA]]&gt;0,Stock[[#This Row],[SỐ LƯỢNG CÒN LẠI
(auto-fill)]]&gt;0),"NẮM GIỮ",""))</f>
        <v/>
      </c>
      <c r="C787" s="110">
        <f t="shared" si="12"/>
        <v>774</v>
      </c>
      <c r="D787" s="77"/>
      <c r="E787" s="78"/>
      <c r="F787" s="170"/>
      <c r="G787" s="83"/>
      <c r="H787" s="84"/>
      <c r="I787" s="114" t="str">
        <f>IF(Stock[[#This Row],[SỐ LƯỢNG MUA]]&gt;0,Stock[[#This Row],[GIÁ MUA]]*Stock[[#This Row],[SỐ LƯỢNG MUA]]*$D$11,"")</f>
        <v/>
      </c>
      <c r="J787" s="87"/>
      <c r="K787" s="88"/>
      <c r="L787" s="116" t="str">
        <f>IF(Stock[[#This Row],[SỐ LƯỢNG MUA]]&gt;0,Stock[[#This Row],[GIÁ MUA]]*(1+Stock[[#This Row],[% TĂNG KỲ VỌNG_1]]),"")</f>
        <v/>
      </c>
      <c r="M787" s="89"/>
      <c r="N787" s="116" t="str">
        <f>IF(Stock[[#This Row],[SỐ LƯỢNG MUA]]&gt;0,Stock[[#This Row],[GIÁ MUA]]*(1+Stock[[#This Row],[% TĂNG KỲ VỌNG_2]]),"")</f>
        <v/>
      </c>
      <c r="O787" s="89"/>
      <c r="P787" s="116" t="str">
        <f>IF(Stock[[#This Row],[SỐ LƯỢNG MUA]]&gt;0,Stock[[#This Row],[GIÁ MUA]]*(1+Stock[[#This Row],[% GIẢM ĐỂ CẮT LỖ]]),"")</f>
        <v/>
      </c>
      <c r="Q787" s="104"/>
      <c r="R787" s="117" t="str">
        <f>IF(Stock[[#This Row],[CỔ TỨC TIỀN MẶT]]&gt;0,Stock[[#This Row],[CỔ TỨC TIỀN MẶT]]/(Stock[[#This Row],[GIÁ MUA]]*Stock[[#This Row],[SỐ LƯỢNG MUA]]),"")</f>
        <v/>
      </c>
      <c r="S787" s="104"/>
      <c r="T787" s="77"/>
      <c r="U787" s="95"/>
      <c r="V787" s="96"/>
      <c r="W787" s="125" t="str">
        <f>IF(Stock[[#This Row],[SỐ LƯỢNG BÁN]]&gt;0,Stock[[#This Row],[GIÁ BÁN]]*Stock[[#This Row],[SỐ LƯỢNG BÁN]]*$D$11+Stock[[#This Row],[GIÁ BÁN]]*Stock[[#This Row],[SỐ LƯỢNG BÁN]]*$D$12,"")</f>
        <v/>
      </c>
      <c r="X787" s="126">
        <f>Stock[[#This Row],[SỐ LƯỢNG MUA]]+Stock[[#This Row],[CỔ TỨC BẰNG CỔ PHIẾU]]-Stock[[#This Row],[SỐ LƯỢNG BÁN]]</f>
        <v>0</v>
      </c>
      <c r="Y7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7" s="120">
        <f ca="1">IF(Stock[[#This Row],[NGÀY BÁN]]&gt;0,Stock[[#This Row],[NGÀY BÁN]]-Stock[[#This Row],[NGÀY MUA]]+1,IF(Stock[[#This Row],[NGÀY MUA]]=0,0,TODAY()-Stock[[#This Row],[NGÀY MUA]]+1))</f>
        <v>0</v>
      </c>
      <c r="AA787" s="121" t="str">
        <f>IFERROR(Stock[[#This Row],[CỔ TỨC TIỀN MẶT]]+Stock[[#This Row],[LÃI/(LỖ) TỪ BÁN CK
(auto-fill)]],"")</f>
        <v/>
      </c>
      <c r="AB7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7" s="90"/>
      <c r="AE787" s="146" t="str">
        <f>IF(Stock[[#This Row],[TRẠNG THÁI
(auto-fill)]]="NẮM GIỮ",Stock[[#This Row],[GIÁ THỊ TRƯỜNG]]-Stock[[#This Row],[GIÁ MUA]],"")</f>
        <v/>
      </c>
      <c r="AF787" s="151" t="str">
        <f>IFERROR(Stock[[#This Row],[TĂNG/
(GIẢM )]]/Stock[[#This Row],[GIÁ MUA]],"")</f>
        <v/>
      </c>
      <c r="AG787" s="128" t="str">
        <f>IF(Stock[[#This Row],[GIÁ THỊ TRƯỜNG]]&gt;0,Stock[[#This Row],[GIÁ THỊ TRƯỜNG]]*Stock[[#This Row],[SỐ LƯỢNG CÒN LẠI
(auto-fill)]],"")</f>
        <v/>
      </c>
    </row>
    <row r="788" spans="2:33">
      <c r="B788" s="111" t="str">
        <f>IF(AND(Stock[[#This Row],[SỐ LƯỢNG MUA]]&gt;0,Stock[[#This Row],[SỐ LƯỢNG CÒN LẠI
(auto-fill)]]=0),"BÁN",
IF(AND(Stock[[#This Row],[SỐ LƯỢNG MUA]]&gt;0,Stock[[#This Row],[SỐ LƯỢNG CÒN LẠI
(auto-fill)]]&gt;0),"NẮM GIỮ",""))</f>
        <v/>
      </c>
      <c r="C788" s="110">
        <f t="shared" si="12"/>
        <v>775</v>
      </c>
      <c r="D788" s="77"/>
      <c r="E788" s="78"/>
      <c r="F788" s="170"/>
      <c r="G788" s="83"/>
      <c r="H788" s="84"/>
      <c r="I788" s="114" t="str">
        <f>IF(Stock[[#This Row],[SỐ LƯỢNG MUA]]&gt;0,Stock[[#This Row],[GIÁ MUA]]*Stock[[#This Row],[SỐ LƯỢNG MUA]]*$D$11,"")</f>
        <v/>
      </c>
      <c r="J788" s="87"/>
      <c r="K788" s="88"/>
      <c r="L788" s="116" t="str">
        <f>IF(Stock[[#This Row],[SỐ LƯỢNG MUA]]&gt;0,Stock[[#This Row],[GIÁ MUA]]*(1+Stock[[#This Row],[% TĂNG KỲ VỌNG_1]]),"")</f>
        <v/>
      </c>
      <c r="M788" s="89"/>
      <c r="N788" s="116" t="str">
        <f>IF(Stock[[#This Row],[SỐ LƯỢNG MUA]]&gt;0,Stock[[#This Row],[GIÁ MUA]]*(1+Stock[[#This Row],[% TĂNG KỲ VỌNG_2]]),"")</f>
        <v/>
      </c>
      <c r="O788" s="89"/>
      <c r="P788" s="116" t="str">
        <f>IF(Stock[[#This Row],[SỐ LƯỢNG MUA]]&gt;0,Stock[[#This Row],[GIÁ MUA]]*(1+Stock[[#This Row],[% GIẢM ĐỂ CẮT LỖ]]),"")</f>
        <v/>
      </c>
      <c r="Q788" s="104"/>
      <c r="R788" s="117" t="str">
        <f>IF(Stock[[#This Row],[CỔ TỨC TIỀN MẶT]]&gt;0,Stock[[#This Row],[CỔ TỨC TIỀN MẶT]]/(Stock[[#This Row],[GIÁ MUA]]*Stock[[#This Row],[SỐ LƯỢNG MUA]]),"")</f>
        <v/>
      </c>
      <c r="S788" s="104"/>
      <c r="T788" s="77"/>
      <c r="U788" s="95"/>
      <c r="V788" s="96"/>
      <c r="W788" s="125" t="str">
        <f>IF(Stock[[#This Row],[SỐ LƯỢNG BÁN]]&gt;0,Stock[[#This Row],[GIÁ BÁN]]*Stock[[#This Row],[SỐ LƯỢNG BÁN]]*$D$11+Stock[[#This Row],[GIÁ BÁN]]*Stock[[#This Row],[SỐ LƯỢNG BÁN]]*$D$12,"")</f>
        <v/>
      </c>
      <c r="X788" s="126">
        <f>Stock[[#This Row],[SỐ LƯỢNG MUA]]+Stock[[#This Row],[CỔ TỨC BẰNG CỔ PHIẾU]]-Stock[[#This Row],[SỐ LƯỢNG BÁN]]</f>
        <v>0</v>
      </c>
      <c r="Y7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8" s="120">
        <f ca="1">IF(Stock[[#This Row],[NGÀY BÁN]]&gt;0,Stock[[#This Row],[NGÀY BÁN]]-Stock[[#This Row],[NGÀY MUA]]+1,IF(Stock[[#This Row],[NGÀY MUA]]=0,0,TODAY()-Stock[[#This Row],[NGÀY MUA]]+1))</f>
        <v>0</v>
      </c>
      <c r="AA788" s="121" t="str">
        <f>IFERROR(Stock[[#This Row],[CỔ TỨC TIỀN MẶT]]+Stock[[#This Row],[LÃI/(LỖ) TỪ BÁN CK
(auto-fill)]],"")</f>
        <v/>
      </c>
      <c r="AB7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8" s="90"/>
      <c r="AE788" s="146" t="str">
        <f>IF(Stock[[#This Row],[TRẠNG THÁI
(auto-fill)]]="NẮM GIỮ",Stock[[#This Row],[GIÁ THỊ TRƯỜNG]]-Stock[[#This Row],[GIÁ MUA]],"")</f>
        <v/>
      </c>
      <c r="AF788" s="151" t="str">
        <f>IFERROR(Stock[[#This Row],[TĂNG/
(GIẢM )]]/Stock[[#This Row],[GIÁ MUA]],"")</f>
        <v/>
      </c>
      <c r="AG788" s="128" t="str">
        <f>IF(Stock[[#This Row],[GIÁ THỊ TRƯỜNG]]&gt;0,Stock[[#This Row],[GIÁ THỊ TRƯỜNG]]*Stock[[#This Row],[SỐ LƯỢNG CÒN LẠI
(auto-fill)]],"")</f>
        <v/>
      </c>
    </row>
    <row r="789" spans="2:33">
      <c r="B789" s="111" t="str">
        <f>IF(AND(Stock[[#This Row],[SỐ LƯỢNG MUA]]&gt;0,Stock[[#This Row],[SỐ LƯỢNG CÒN LẠI
(auto-fill)]]=0),"BÁN",
IF(AND(Stock[[#This Row],[SỐ LƯỢNG MUA]]&gt;0,Stock[[#This Row],[SỐ LƯỢNG CÒN LẠI
(auto-fill)]]&gt;0),"NẮM GIỮ",""))</f>
        <v/>
      </c>
      <c r="C789" s="110">
        <f t="shared" si="12"/>
        <v>776</v>
      </c>
      <c r="D789" s="77"/>
      <c r="E789" s="78"/>
      <c r="F789" s="170"/>
      <c r="G789" s="83"/>
      <c r="H789" s="84"/>
      <c r="I789" s="114" t="str">
        <f>IF(Stock[[#This Row],[SỐ LƯỢNG MUA]]&gt;0,Stock[[#This Row],[GIÁ MUA]]*Stock[[#This Row],[SỐ LƯỢNG MUA]]*$D$11,"")</f>
        <v/>
      </c>
      <c r="J789" s="87"/>
      <c r="K789" s="88"/>
      <c r="L789" s="116" t="str">
        <f>IF(Stock[[#This Row],[SỐ LƯỢNG MUA]]&gt;0,Stock[[#This Row],[GIÁ MUA]]*(1+Stock[[#This Row],[% TĂNG KỲ VỌNG_1]]),"")</f>
        <v/>
      </c>
      <c r="M789" s="89"/>
      <c r="N789" s="116" t="str">
        <f>IF(Stock[[#This Row],[SỐ LƯỢNG MUA]]&gt;0,Stock[[#This Row],[GIÁ MUA]]*(1+Stock[[#This Row],[% TĂNG KỲ VỌNG_2]]),"")</f>
        <v/>
      </c>
      <c r="O789" s="89"/>
      <c r="P789" s="116" t="str">
        <f>IF(Stock[[#This Row],[SỐ LƯỢNG MUA]]&gt;0,Stock[[#This Row],[GIÁ MUA]]*(1+Stock[[#This Row],[% GIẢM ĐỂ CẮT LỖ]]),"")</f>
        <v/>
      </c>
      <c r="Q789" s="104"/>
      <c r="R789" s="117" t="str">
        <f>IF(Stock[[#This Row],[CỔ TỨC TIỀN MẶT]]&gt;0,Stock[[#This Row],[CỔ TỨC TIỀN MẶT]]/(Stock[[#This Row],[GIÁ MUA]]*Stock[[#This Row],[SỐ LƯỢNG MUA]]),"")</f>
        <v/>
      </c>
      <c r="S789" s="104"/>
      <c r="T789" s="77"/>
      <c r="U789" s="95"/>
      <c r="V789" s="96"/>
      <c r="W789" s="125" t="str">
        <f>IF(Stock[[#This Row],[SỐ LƯỢNG BÁN]]&gt;0,Stock[[#This Row],[GIÁ BÁN]]*Stock[[#This Row],[SỐ LƯỢNG BÁN]]*$D$11+Stock[[#This Row],[GIÁ BÁN]]*Stock[[#This Row],[SỐ LƯỢNG BÁN]]*$D$12,"")</f>
        <v/>
      </c>
      <c r="X789" s="126">
        <f>Stock[[#This Row],[SỐ LƯỢNG MUA]]+Stock[[#This Row],[CỔ TỨC BẰNG CỔ PHIẾU]]-Stock[[#This Row],[SỐ LƯỢNG BÁN]]</f>
        <v>0</v>
      </c>
      <c r="Y7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9" s="120">
        <f ca="1">IF(Stock[[#This Row],[NGÀY BÁN]]&gt;0,Stock[[#This Row],[NGÀY BÁN]]-Stock[[#This Row],[NGÀY MUA]]+1,IF(Stock[[#This Row],[NGÀY MUA]]=0,0,TODAY()-Stock[[#This Row],[NGÀY MUA]]+1))</f>
        <v>0</v>
      </c>
      <c r="AA789" s="121" t="str">
        <f>IFERROR(Stock[[#This Row],[CỔ TỨC TIỀN MẶT]]+Stock[[#This Row],[LÃI/(LỖ) TỪ BÁN CK
(auto-fill)]],"")</f>
        <v/>
      </c>
      <c r="AB7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9" s="90"/>
      <c r="AE789" s="146" t="str">
        <f>IF(Stock[[#This Row],[TRẠNG THÁI
(auto-fill)]]="NẮM GIỮ",Stock[[#This Row],[GIÁ THỊ TRƯỜNG]]-Stock[[#This Row],[GIÁ MUA]],"")</f>
        <v/>
      </c>
      <c r="AF789" s="151" t="str">
        <f>IFERROR(Stock[[#This Row],[TĂNG/
(GIẢM )]]/Stock[[#This Row],[GIÁ MUA]],"")</f>
        <v/>
      </c>
      <c r="AG789" s="128" t="str">
        <f>IF(Stock[[#This Row],[GIÁ THỊ TRƯỜNG]]&gt;0,Stock[[#This Row],[GIÁ THỊ TRƯỜNG]]*Stock[[#This Row],[SỐ LƯỢNG CÒN LẠI
(auto-fill)]],"")</f>
        <v/>
      </c>
    </row>
    <row r="790" spans="2:33">
      <c r="B790" s="111" t="str">
        <f>IF(AND(Stock[[#This Row],[SỐ LƯỢNG MUA]]&gt;0,Stock[[#This Row],[SỐ LƯỢNG CÒN LẠI
(auto-fill)]]=0),"BÁN",
IF(AND(Stock[[#This Row],[SỐ LƯỢNG MUA]]&gt;0,Stock[[#This Row],[SỐ LƯỢNG CÒN LẠI
(auto-fill)]]&gt;0),"NẮM GIỮ",""))</f>
        <v/>
      </c>
      <c r="C790" s="110">
        <f t="shared" si="12"/>
        <v>777</v>
      </c>
      <c r="D790" s="77"/>
      <c r="E790" s="78"/>
      <c r="F790" s="170"/>
      <c r="G790" s="83"/>
      <c r="H790" s="84"/>
      <c r="I790" s="114" t="str">
        <f>IF(Stock[[#This Row],[SỐ LƯỢNG MUA]]&gt;0,Stock[[#This Row],[GIÁ MUA]]*Stock[[#This Row],[SỐ LƯỢNG MUA]]*$D$11,"")</f>
        <v/>
      </c>
      <c r="J790" s="87"/>
      <c r="K790" s="88"/>
      <c r="L790" s="116" t="str">
        <f>IF(Stock[[#This Row],[SỐ LƯỢNG MUA]]&gt;0,Stock[[#This Row],[GIÁ MUA]]*(1+Stock[[#This Row],[% TĂNG KỲ VỌNG_1]]),"")</f>
        <v/>
      </c>
      <c r="M790" s="89"/>
      <c r="N790" s="116" t="str">
        <f>IF(Stock[[#This Row],[SỐ LƯỢNG MUA]]&gt;0,Stock[[#This Row],[GIÁ MUA]]*(1+Stock[[#This Row],[% TĂNG KỲ VỌNG_2]]),"")</f>
        <v/>
      </c>
      <c r="O790" s="89"/>
      <c r="P790" s="116" t="str">
        <f>IF(Stock[[#This Row],[SỐ LƯỢNG MUA]]&gt;0,Stock[[#This Row],[GIÁ MUA]]*(1+Stock[[#This Row],[% GIẢM ĐỂ CẮT LỖ]]),"")</f>
        <v/>
      </c>
      <c r="Q790" s="104"/>
      <c r="R790" s="117" t="str">
        <f>IF(Stock[[#This Row],[CỔ TỨC TIỀN MẶT]]&gt;0,Stock[[#This Row],[CỔ TỨC TIỀN MẶT]]/(Stock[[#This Row],[GIÁ MUA]]*Stock[[#This Row],[SỐ LƯỢNG MUA]]),"")</f>
        <v/>
      </c>
      <c r="S790" s="104"/>
      <c r="T790" s="77"/>
      <c r="U790" s="95"/>
      <c r="V790" s="96"/>
      <c r="W790" s="125" t="str">
        <f>IF(Stock[[#This Row],[SỐ LƯỢNG BÁN]]&gt;0,Stock[[#This Row],[GIÁ BÁN]]*Stock[[#This Row],[SỐ LƯỢNG BÁN]]*$D$11+Stock[[#This Row],[GIÁ BÁN]]*Stock[[#This Row],[SỐ LƯỢNG BÁN]]*$D$12,"")</f>
        <v/>
      </c>
      <c r="X790" s="126">
        <f>Stock[[#This Row],[SỐ LƯỢNG MUA]]+Stock[[#This Row],[CỔ TỨC BẰNG CỔ PHIẾU]]-Stock[[#This Row],[SỐ LƯỢNG BÁN]]</f>
        <v>0</v>
      </c>
      <c r="Y7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0" s="120">
        <f ca="1">IF(Stock[[#This Row],[NGÀY BÁN]]&gt;0,Stock[[#This Row],[NGÀY BÁN]]-Stock[[#This Row],[NGÀY MUA]]+1,IF(Stock[[#This Row],[NGÀY MUA]]=0,0,TODAY()-Stock[[#This Row],[NGÀY MUA]]+1))</f>
        <v>0</v>
      </c>
      <c r="AA790" s="121" t="str">
        <f>IFERROR(Stock[[#This Row],[CỔ TỨC TIỀN MẶT]]+Stock[[#This Row],[LÃI/(LỖ) TỪ BÁN CK
(auto-fill)]],"")</f>
        <v/>
      </c>
      <c r="AB7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0" s="90"/>
      <c r="AE790" s="146" t="str">
        <f>IF(Stock[[#This Row],[TRẠNG THÁI
(auto-fill)]]="NẮM GIỮ",Stock[[#This Row],[GIÁ THỊ TRƯỜNG]]-Stock[[#This Row],[GIÁ MUA]],"")</f>
        <v/>
      </c>
      <c r="AF790" s="151" t="str">
        <f>IFERROR(Stock[[#This Row],[TĂNG/
(GIẢM )]]/Stock[[#This Row],[GIÁ MUA]],"")</f>
        <v/>
      </c>
      <c r="AG790" s="128" t="str">
        <f>IF(Stock[[#This Row],[GIÁ THỊ TRƯỜNG]]&gt;0,Stock[[#This Row],[GIÁ THỊ TRƯỜNG]]*Stock[[#This Row],[SỐ LƯỢNG CÒN LẠI
(auto-fill)]],"")</f>
        <v/>
      </c>
    </row>
    <row r="791" spans="2:33">
      <c r="B791" s="111" t="str">
        <f>IF(AND(Stock[[#This Row],[SỐ LƯỢNG MUA]]&gt;0,Stock[[#This Row],[SỐ LƯỢNG CÒN LẠI
(auto-fill)]]=0),"BÁN",
IF(AND(Stock[[#This Row],[SỐ LƯỢNG MUA]]&gt;0,Stock[[#This Row],[SỐ LƯỢNG CÒN LẠI
(auto-fill)]]&gt;0),"NẮM GIỮ",""))</f>
        <v/>
      </c>
      <c r="C791" s="110">
        <f t="shared" si="12"/>
        <v>778</v>
      </c>
      <c r="D791" s="77"/>
      <c r="E791" s="78"/>
      <c r="F791" s="170"/>
      <c r="G791" s="83"/>
      <c r="H791" s="84"/>
      <c r="I791" s="114" t="str">
        <f>IF(Stock[[#This Row],[SỐ LƯỢNG MUA]]&gt;0,Stock[[#This Row],[GIÁ MUA]]*Stock[[#This Row],[SỐ LƯỢNG MUA]]*$D$11,"")</f>
        <v/>
      </c>
      <c r="J791" s="87"/>
      <c r="K791" s="88"/>
      <c r="L791" s="116" t="str">
        <f>IF(Stock[[#This Row],[SỐ LƯỢNG MUA]]&gt;0,Stock[[#This Row],[GIÁ MUA]]*(1+Stock[[#This Row],[% TĂNG KỲ VỌNG_1]]),"")</f>
        <v/>
      </c>
      <c r="M791" s="89"/>
      <c r="N791" s="116" t="str">
        <f>IF(Stock[[#This Row],[SỐ LƯỢNG MUA]]&gt;0,Stock[[#This Row],[GIÁ MUA]]*(1+Stock[[#This Row],[% TĂNG KỲ VỌNG_2]]),"")</f>
        <v/>
      </c>
      <c r="O791" s="89"/>
      <c r="P791" s="116" t="str">
        <f>IF(Stock[[#This Row],[SỐ LƯỢNG MUA]]&gt;0,Stock[[#This Row],[GIÁ MUA]]*(1+Stock[[#This Row],[% GIẢM ĐỂ CẮT LỖ]]),"")</f>
        <v/>
      </c>
      <c r="Q791" s="104"/>
      <c r="R791" s="117" t="str">
        <f>IF(Stock[[#This Row],[CỔ TỨC TIỀN MẶT]]&gt;0,Stock[[#This Row],[CỔ TỨC TIỀN MẶT]]/(Stock[[#This Row],[GIÁ MUA]]*Stock[[#This Row],[SỐ LƯỢNG MUA]]),"")</f>
        <v/>
      </c>
      <c r="S791" s="104"/>
      <c r="T791" s="77"/>
      <c r="U791" s="95"/>
      <c r="V791" s="96"/>
      <c r="W791" s="125" t="str">
        <f>IF(Stock[[#This Row],[SỐ LƯỢNG BÁN]]&gt;0,Stock[[#This Row],[GIÁ BÁN]]*Stock[[#This Row],[SỐ LƯỢNG BÁN]]*$D$11+Stock[[#This Row],[GIÁ BÁN]]*Stock[[#This Row],[SỐ LƯỢNG BÁN]]*$D$12,"")</f>
        <v/>
      </c>
      <c r="X791" s="126">
        <f>Stock[[#This Row],[SỐ LƯỢNG MUA]]+Stock[[#This Row],[CỔ TỨC BẰNG CỔ PHIẾU]]-Stock[[#This Row],[SỐ LƯỢNG BÁN]]</f>
        <v>0</v>
      </c>
      <c r="Y7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1" s="120">
        <f ca="1">IF(Stock[[#This Row],[NGÀY BÁN]]&gt;0,Stock[[#This Row],[NGÀY BÁN]]-Stock[[#This Row],[NGÀY MUA]]+1,IF(Stock[[#This Row],[NGÀY MUA]]=0,0,TODAY()-Stock[[#This Row],[NGÀY MUA]]+1))</f>
        <v>0</v>
      </c>
      <c r="AA791" s="121" t="str">
        <f>IFERROR(Stock[[#This Row],[CỔ TỨC TIỀN MẶT]]+Stock[[#This Row],[LÃI/(LỖ) TỪ BÁN CK
(auto-fill)]],"")</f>
        <v/>
      </c>
      <c r="AB7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1" s="90"/>
      <c r="AE791" s="146" t="str">
        <f>IF(Stock[[#This Row],[TRẠNG THÁI
(auto-fill)]]="NẮM GIỮ",Stock[[#This Row],[GIÁ THỊ TRƯỜNG]]-Stock[[#This Row],[GIÁ MUA]],"")</f>
        <v/>
      </c>
      <c r="AF791" s="151" t="str">
        <f>IFERROR(Stock[[#This Row],[TĂNG/
(GIẢM )]]/Stock[[#This Row],[GIÁ MUA]],"")</f>
        <v/>
      </c>
      <c r="AG791" s="128" t="str">
        <f>IF(Stock[[#This Row],[GIÁ THỊ TRƯỜNG]]&gt;0,Stock[[#This Row],[GIÁ THỊ TRƯỜNG]]*Stock[[#This Row],[SỐ LƯỢNG CÒN LẠI
(auto-fill)]],"")</f>
        <v/>
      </c>
    </row>
    <row r="792" spans="2:33">
      <c r="B792" s="111" t="str">
        <f>IF(AND(Stock[[#This Row],[SỐ LƯỢNG MUA]]&gt;0,Stock[[#This Row],[SỐ LƯỢNG CÒN LẠI
(auto-fill)]]=0),"BÁN",
IF(AND(Stock[[#This Row],[SỐ LƯỢNG MUA]]&gt;0,Stock[[#This Row],[SỐ LƯỢNG CÒN LẠI
(auto-fill)]]&gt;0),"NẮM GIỮ",""))</f>
        <v/>
      </c>
      <c r="C792" s="110">
        <f t="shared" si="12"/>
        <v>779</v>
      </c>
      <c r="D792" s="77"/>
      <c r="E792" s="78"/>
      <c r="F792" s="170"/>
      <c r="G792" s="83"/>
      <c r="H792" s="84"/>
      <c r="I792" s="114" t="str">
        <f>IF(Stock[[#This Row],[SỐ LƯỢNG MUA]]&gt;0,Stock[[#This Row],[GIÁ MUA]]*Stock[[#This Row],[SỐ LƯỢNG MUA]]*$D$11,"")</f>
        <v/>
      </c>
      <c r="J792" s="87"/>
      <c r="K792" s="88"/>
      <c r="L792" s="116" t="str">
        <f>IF(Stock[[#This Row],[SỐ LƯỢNG MUA]]&gt;0,Stock[[#This Row],[GIÁ MUA]]*(1+Stock[[#This Row],[% TĂNG KỲ VỌNG_1]]),"")</f>
        <v/>
      </c>
      <c r="M792" s="89"/>
      <c r="N792" s="116" t="str">
        <f>IF(Stock[[#This Row],[SỐ LƯỢNG MUA]]&gt;0,Stock[[#This Row],[GIÁ MUA]]*(1+Stock[[#This Row],[% TĂNG KỲ VỌNG_2]]),"")</f>
        <v/>
      </c>
      <c r="O792" s="89"/>
      <c r="P792" s="116" t="str">
        <f>IF(Stock[[#This Row],[SỐ LƯỢNG MUA]]&gt;0,Stock[[#This Row],[GIÁ MUA]]*(1+Stock[[#This Row],[% GIẢM ĐỂ CẮT LỖ]]),"")</f>
        <v/>
      </c>
      <c r="Q792" s="104"/>
      <c r="R792" s="117" t="str">
        <f>IF(Stock[[#This Row],[CỔ TỨC TIỀN MẶT]]&gt;0,Stock[[#This Row],[CỔ TỨC TIỀN MẶT]]/(Stock[[#This Row],[GIÁ MUA]]*Stock[[#This Row],[SỐ LƯỢNG MUA]]),"")</f>
        <v/>
      </c>
      <c r="S792" s="104"/>
      <c r="T792" s="77"/>
      <c r="U792" s="95"/>
      <c r="V792" s="96"/>
      <c r="W792" s="125" t="str">
        <f>IF(Stock[[#This Row],[SỐ LƯỢNG BÁN]]&gt;0,Stock[[#This Row],[GIÁ BÁN]]*Stock[[#This Row],[SỐ LƯỢNG BÁN]]*$D$11+Stock[[#This Row],[GIÁ BÁN]]*Stock[[#This Row],[SỐ LƯỢNG BÁN]]*$D$12,"")</f>
        <v/>
      </c>
      <c r="X792" s="126">
        <f>Stock[[#This Row],[SỐ LƯỢNG MUA]]+Stock[[#This Row],[CỔ TỨC BẰNG CỔ PHIẾU]]-Stock[[#This Row],[SỐ LƯỢNG BÁN]]</f>
        <v>0</v>
      </c>
      <c r="Y7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2" s="120">
        <f ca="1">IF(Stock[[#This Row],[NGÀY BÁN]]&gt;0,Stock[[#This Row],[NGÀY BÁN]]-Stock[[#This Row],[NGÀY MUA]]+1,IF(Stock[[#This Row],[NGÀY MUA]]=0,0,TODAY()-Stock[[#This Row],[NGÀY MUA]]+1))</f>
        <v>0</v>
      </c>
      <c r="AA792" s="121" t="str">
        <f>IFERROR(Stock[[#This Row],[CỔ TỨC TIỀN MẶT]]+Stock[[#This Row],[LÃI/(LỖ) TỪ BÁN CK
(auto-fill)]],"")</f>
        <v/>
      </c>
      <c r="AB7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2" s="90"/>
      <c r="AE792" s="146" t="str">
        <f>IF(Stock[[#This Row],[TRẠNG THÁI
(auto-fill)]]="NẮM GIỮ",Stock[[#This Row],[GIÁ THỊ TRƯỜNG]]-Stock[[#This Row],[GIÁ MUA]],"")</f>
        <v/>
      </c>
      <c r="AF792" s="151" t="str">
        <f>IFERROR(Stock[[#This Row],[TĂNG/
(GIẢM )]]/Stock[[#This Row],[GIÁ MUA]],"")</f>
        <v/>
      </c>
      <c r="AG792" s="128" t="str">
        <f>IF(Stock[[#This Row],[GIÁ THỊ TRƯỜNG]]&gt;0,Stock[[#This Row],[GIÁ THỊ TRƯỜNG]]*Stock[[#This Row],[SỐ LƯỢNG CÒN LẠI
(auto-fill)]],"")</f>
        <v/>
      </c>
    </row>
    <row r="793" spans="2:33">
      <c r="B793" s="111" t="str">
        <f>IF(AND(Stock[[#This Row],[SỐ LƯỢNG MUA]]&gt;0,Stock[[#This Row],[SỐ LƯỢNG CÒN LẠI
(auto-fill)]]=0),"BÁN",
IF(AND(Stock[[#This Row],[SỐ LƯỢNG MUA]]&gt;0,Stock[[#This Row],[SỐ LƯỢNG CÒN LẠI
(auto-fill)]]&gt;0),"NẮM GIỮ",""))</f>
        <v/>
      </c>
      <c r="C793" s="110">
        <f t="shared" si="12"/>
        <v>780</v>
      </c>
      <c r="D793" s="77"/>
      <c r="E793" s="78"/>
      <c r="F793" s="170"/>
      <c r="G793" s="83"/>
      <c r="H793" s="84"/>
      <c r="I793" s="114" t="str">
        <f>IF(Stock[[#This Row],[SỐ LƯỢNG MUA]]&gt;0,Stock[[#This Row],[GIÁ MUA]]*Stock[[#This Row],[SỐ LƯỢNG MUA]]*$D$11,"")</f>
        <v/>
      </c>
      <c r="J793" s="87"/>
      <c r="K793" s="88"/>
      <c r="L793" s="116" t="str">
        <f>IF(Stock[[#This Row],[SỐ LƯỢNG MUA]]&gt;0,Stock[[#This Row],[GIÁ MUA]]*(1+Stock[[#This Row],[% TĂNG KỲ VỌNG_1]]),"")</f>
        <v/>
      </c>
      <c r="M793" s="89"/>
      <c r="N793" s="116" t="str">
        <f>IF(Stock[[#This Row],[SỐ LƯỢNG MUA]]&gt;0,Stock[[#This Row],[GIÁ MUA]]*(1+Stock[[#This Row],[% TĂNG KỲ VỌNG_2]]),"")</f>
        <v/>
      </c>
      <c r="O793" s="89"/>
      <c r="P793" s="116" t="str">
        <f>IF(Stock[[#This Row],[SỐ LƯỢNG MUA]]&gt;0,Stock[[#This Row],[GIÁ MUA]]*(1+Stock[[#This Row],[% GIẢM ĐỂ CẮT LỖ]]),"")</f>
        <v/>
      </c>
      <c r="Q793" s="104"/>
      <c r="R793" s="117" t="str">
        <f>IF(Stock[[#This Row],[CỔ TỨC TIỀN MẶT]]&gt;0,Stock[[#This Row],[CỔ TỨC TIỀN MẶT]]/(Stock[[#This Row],[GIÁ MUA]]*Stock[[#This Row],[SỐ LƯỢNG MUA]]),"")</f>
        <v/>
      </c>
      <c r="S793" s="104"/>
      <c r="T793" s="77"/>
      <c r="U793" s="95"/>
      <c r="V793" s="96"/>
      <c r="W793" s="125" t="str">
        <f>IF(Stock[[#This Row],[SỐ LƯỢNG BÁN]]&gt;0,Stock[[#This Row],[GIÁ BÁN]]*Stock[[#This Row],[SỐ LƯỢNG BÁN]]*$D$11+Stock[[#This Row],[GIÁ BÁN]]*Stock[[#This Row],[SỐ LƯỢNG BÁN]]*$D$12,"")</f>
        <v/>
      </c>
      <c r="X793" s="126">
        <f>Stock[[#This Row],[SỐ LƯỢNG MUA]]+Stock[[#This Row],[CỔ TỨC BẰNG CỔ PHIẾU]]-Stock[[#This Row],[SỐ LƯỢNG BÁN]]</f>
        <v>0</v>
      </c>
      <c r="Y7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3" s="120">
        <f ca="1">IF(Stock[[#This Row],[NGÀY BÁN]]&gt;0,Stock[[#This Row],[NGÀY BÁN]]-Stock[[#This Row],[NGÀY MUA]]+1,IF(Stock[[#This Row],[NGÀY MUA]]=0,0,TODAY()-Stock[[#This Row],[NGÀY MUA]]+1))</f>
        <v>0</v>
      </c>
      <c r="AA793" s="121" t="str">
        <f>IFERROR(Stock[[#This Row],[CỔ TỨC TIỀN MẶT]]+Stock[[#This Row],[LÃI/(LỖ) TỪ BÁN CK
(auto-fill)]],"")</f>
        <v/>
      </c>
      <c r="AB7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3" s="90"/>
      <c r="AE793" s="146" t="str">
        <f>IF(Stock[[#This Row],[TRẠNG THÁI
(auto-fill)]]="NẮM GIỮ",Stock[[#This Row],[GIÁ THỊ TRƯỜNG]]-Stock[[#This Row],[GIÁ MUA]],"")</f>
        <v/>
      </c>
      <c r="AF793" s="151" t="str">
        <f>IFERROR(Stock[[#This Row],[TĂNG/
(GIẢM )]]/Stock[[#This Row],[GIÁ MUA]],"")</f>
        <v/>
      </c>
      <c r="AG793" s="128" t="str">
        <f>IF(Stock[[#This Row],[GIÁ THỊ TRƯỜNG]]&gt;0,Stock[[#This Row],[GIÁ THỊ TRƯỜNG]]*Stock[[#This Row],[SỐ LƯỢNG CÒN LẠI
(auto-fill)]],"")</f>
        <v/>
      </c>
    </row>
    <row r="794" spans="2:33">
      <c r="B794" s="111" t="str">
        <f>IF(AND(Stock[[#This Row],[SỐ LƯỢNG MUA]]&gt;0,Stock[[#This Row],[SỐ LƯỢNG CÒN LẠI
(auto-fill)]]=0),"BÁN",
IF(AND(Stock[[#This Row],[SỐ LƯỢNG MUA]]&gt;0,Stock[[#This Row],[SỐ LƯỢNG CÒN LẠI
(auto-fill)]]&gt;0),"NẮM GIỮ",""))</f>
        <v/>
      </c>
      <c r="C794" s="110">
        <f t="shared" si="12"/>
        <v>781</v>
      </c>
      <c r="D794" s="77"/>
      <c r="E794" s="78"/>
      <c r="F794" s="170"/>
      <c r="G794" s="83"/>
      <c r="H794" s="84"/>
      <c r="I794" s="114" t="str">
        <f>IF(Stock[[#This Row],[SỐ LƯỢNG MUA]]&gt;0,Stock[[#This Row],[GIÁ MUA]]*Stock[[#This Row],[SỐ LƯỢNG MUA]]*$D$11,"")</f>
        <v/>
      </c>
      <c r="J794" s="87"/>
      <c r="K794" s="88"/>
      <c r="L794" s="116" t="str">
        <f>IF(Stock[[#This Row],[SỐ LƯỢNG MUA]]&gt;0,Stock[[#This Row],[GIÁ MUA]]*(1+Stock[[#This Row],[% TĂNG KỲ VỌNG_1]]),"")</f>
        <v/>
      </c>
      <c r="M794" s="89"/>
      <c r="N794" s="116" t="str">
        <f>IF(Stock[[#This Row],[SỐ LƯỢNG MUA]]&gt;0,Stock[[#This Row],[GIÁ MUA]]*(1+Stock[[#This Row],[% TĂNG KỲ VỌNG_2]]),"")</f>
        <v/>
      </c>
      <c r="O794" s="89"/>
      <c r="P794" s="116" t="str">
        <f>IF(Stock[[#This Row],[SỐ LƯỢNG MUA]]&gt;0,Stock[[#This Row],[GIÁ MUA]]*(1+Stock[[#This Row],[% GIẢM ĐỂ CẮT LỖ]]),"")</f>
        <v/>
      </c>
      <c r="Q794" s="104"/>
      <c r="R794" s="117" t="str">
        <f>IF(Stock[[#This Row],[CỔ TỨC TIỀN MẶT]]&gt;0,Stock[[#This Row],[CỔ TỨC TIỀN MẶT]]/(Stock[[#This Row],[GIÁ MUA]]*Stock[[#This Row],[SỐ LƯỢNG MUA]]),"")</f>
        <v/>
      </c>
      <c r="S794" s="104"/>
      <c r="T794" s="77"/>
      <c r="U794" s="95"/>
      <c r="V794" s="96"/>
      <c r="W794" s="125" t="str">
        <f>IF(Stock[[#This Row],[SỐ LƯỢNG BÁN]]&gt;0,Stock[[#This Row],[GIÁ BÁN]]*Stock[[#This Row],[SỐ LƯỢNG BÁN]]*$D$11+Stock[[#This Row],[GIÁ BÁN]]*Stock[[#This Row],[SỐ LƯỢNG BÁN]]*$D$12,"")</f>
        <v/>
      </c>
      <c r="X794" s="126">
        <f>Stock[[#This Row],[SỐ LƯỢNG MUA]]+Stock[[#This Row],[CỔ TỨC BẰNG CỔ PHIẾU]]-Stock[[#This Row],[SỐ LƯỢNG BÁN]]</f>
        <v>0</v>
      </c>
      <c r="Y7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4" s="120">
        <f ca="1">IF(Stock[[#This Row],[NGÀY BÁN]]&gt;0,Stock[[#This Row],[NGÀY BÁN]]-Stock[[#This Row],[NGÀY MUA]]+1,IF(Stock[[#This Row],[NGÀY MUA]]=0,0,TODAY()-Stock[[#This Row],[NGÀY MUA]]+1))</f>
        <v>0</v>
      </c>
      <c r="AA794" s="121" t="str">
        <f>IFERROR(Stock[[#This Row],[CỔ TỨC TIỀN MẶT]]+Stock[[#This Row],[LÃI/(LỖ) TỪ BÁN CK
(auto-fill)]],"")</f>
        <v/>
      </c>
      <c r="AB7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4" s="90"/>
      <c r="AE794" s="146" t="str">
        <f>IF(Stock[[#This Row],[TRẠNG THÁI
(auto-fill)]]="NẮM GIỮ",Stock[[#This Row],[GIÁ THỊ TRƯỜNG]]-Stock[[#This Row],[GIÁ MUA]],"")</f>
        <v/>
      </c>
      <c r="AF794" s="151" t="str">
        <f>IFERROR(Stock[[#This Row],[TĂNG/
(GIẢM )]]/Stock[[#This Row],[GIÁ MUA]],"")</f>
        <v/>
      </c>
      <c r="AG794" s="128" t="str">
        <f>IF(Stock[[#This Row],[GIÁ THỊ TRƯỜNG]]&gt;0,Stock[[#This Row],[GIÁ THỊ TRƯỜNG]]*Stock[[#This Row],[SỐ LƯỢNG CÒN LẠI
(auto-fill)]],"")</f>
        <v/>
      </c>
    </row>
    <row r="795" spans="2:33">
      <c r="B795" s="111" t="str">
        <f>IF(AND(Stock[[#This Row],[SỐ LƯỢNG MUA]]&gt;0,Stock[[#This Row],[SỐ LƯỢNG CÒN LẠI
(auto-fill)]]=0),"BÁN",
IF(AND(Stock[[#This Row],[SỐ LƯỢNG MUA]]&gt;0,Stock[[#This Row],[SỐ LƯỢNG CÒN LẠI
(auto-fill)]]&gt;0),"NẮM GIỮ",""))</f>
        <v/>
      </c>
      <c r="C795" s="110">
        <f t="shared" si="12"/>
        <v>782</v>
      </c>
      <c r="D795" s="77"/>
      <c r="E795" s="78"/>
      <c r="F795" s="170"/>
      <c r="G795" s="83"/>
      <c r="H795" s="84"/>
      <c r="I795" s="114" t="str">
        <f>IF(Stock[[#This Row],[SỐ LƯỢNG MUA]]&gt;0,Stock[[#This Row],[GIÁ MUA]]*Stock[[#This Row],[SỐ LƯỢNG MUA]]*$D$11,"")</f>
        <v/>
      </c>
      <c r="J795" s="87"/>
      <c r="K795" s="88"/>
      <c r="L795" s="116" t="str">
        <f>IF(Stock[[#This Row],[SỐ LƯỢNG MUA]]&gt;0,Stock[[#This Row],[GIÁ MUA]]*(1+Stock[[#This Row],[% TĂNG KỲ VỌNG_1]]),"")</f>
        <v/>
      </c>
      <c r="M795" s="89"/>
      <c r="N795" s="116" t="str">
        <f>IF(Stock[[#This Row],[SỐ LƯỢNG MUA]]&gt;0,Stock[[#This Row],[GIÁ MUA]]*(1+Stock[[#This Row],[% TĂNG KỲ VỌNG_2]]),"")</f>
        <v/>
      </c>
      <c r="O795" s="89"/>
      <c r="P795" s="116" t="str">
        <f>IF(Stock[[#This Row],[SỐ LƯỢNG MUA]]&gt;0,Stock[[#This Row],[GIÁ MUA]]*(1+Stock[[#This Row],[% GIẢM ĐỂ CẮT LỖ]]),"")</f>
        <v/>
      </c>
      <c r="Q795" s="104"/>
      <c r="R795" s="117" t="str">
        <f>IF(Stock[[#This Row],[CỔ TỨC TIỀN MẶT]]&gt;0,Stock[[#This Row],[CỔ TỨC TIỀN MẶT]]/(Stock[[#This Row],[GIÁ MUA]]*Stock[[#This Row],[SỐ LƯỢNG MUA]]),"")</f>
        <v/>
      </c>
      <c r="S795" s="104"/>
      <c r="T795" s="77"/>
      <c r="U795" s="95"/>
      <c r="V795" s="96"/>
      <c r="W795" s="125" t="str">
        <f>IF(Stock[[#This Row],[SỐ LƯỢNG BÁN]]&gt;0,Stock[[#This Row],[GIÁ BÁN]]*Stock[[#This Row],[SỐ LƯỢNG BÁN]]*$D$11+Stock[[#This Row],[GIÁ BÁN]]*Stock[[#This Row],[SỐ LƯỢNG BÁN]]*$D$12,"")</f>
        <v/>
      </c>
      <c r="X795" s="126">
        <f>Stock[[#This Row],[SỐ LƯỢNG MUA]]+Stock[[#This Row],[CỔ TỨC BẰNG CỔ PHIẾU]]-Stock[[#This Row],[SỐ LƯỢNG BÁN]]</f>
        <v>0</v>
      </c>
      <c r="Y7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5" s="120">
        <f ca="1">IF(Stock[[#This Row],[NGÀY BÁN]]&gt;0,Stock[[#This Row],[NGÀY BÁN]]-Stock[[#This Row],[NGÀY MUA]]+1,IF(Stock[[#This Row],[NGÀY MUA]]=0,0,TODAY()-Stock[[#This Row],[NGÀY MUA]]+1))</f>
        <v>0</v>
      </c>
      <c r="AA795" s="121" t="str">
        <f>IFERROR(Stock[[#This Row],[CỔ TỨC TIỀN MẶT]]+Stock[[#This Row],[LÃI/(LỖ) TỪ BÁN CK
(auto-fill)]],"")</f>
        <v/>
      </c>
      <c r="AB7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5" s="90"/>
      <c r="AE795" s="146" t="str">
        <f>IF(Stock[[#This Row],[TRẠNG THÁI
(auto-fill)]]="NẮM GIỮ",Stock[[#This Row],[GIÁ THỊ TRƯỜNG]]-Stock[[#This Row],[GIÁ MUA]],"")</f>
        <v/>
      </c>
      <c r="AF795" s="151" t="str">
        <f>IFERROR(Stock[[#This Row],[TĂNG/
(GIẢM )]]/Stock[[#This Row],[GIÁ MUA]],"")</f>
        <v/>
      </c>
      <c r="AG795" s="128" t="str">
        <f>IF(Stock[[#This Row],[GIÁ THỊ TRƯỜNG]]&gt;0,Stock[[#This Row],[GIÁ THỊ TRƯỜNG]]*Stock[[#This Row],[SỐ LƯỢNG CÒN LẠI
(auto-fill)]],"")</f>
        <v/>
      </c>
    </row>
    <row r="796" spans="2:33">
      <c r="B796" s="111" t="str">
        <f>IF(AND(Stock[[#This Row],[SỐ LƯỢNG MUA]]&gt;0,Stock[[#This Row],[SỐ LƯỢNG CÒN LẠI
(auto-fill)]]=0),"BÁN",
IF(AND(Stock[[#This Row],[SỐ LƯỢNG MUA]]&gt;0,Stock[[#This Row],[SỐ LƯỢNG CÒN LẠI
(auto-fill)]]&gt;0),"NẮM GIỮ",""))</f>
        <v/>
      </c>
      <c r="C796" s="110">
        <f t="shared" si="12"/>
        <v>783</v>
      </c>
      <c r="D796" s="77"/>
      <c r="E796" s="78"/>
      <c r="F796" s="170"/>
      <c r="G796" s="83"/>
      <c r="H796" s="84"/>
      <c r="I796" s="114" t="str">
        <f>IF(Stock[[#This Row],[SỐ LƯỢNG MUA]]&gt;0,Stock[[#This Row],[GIÁ MUA]]*Stock[[#This Row],[SỐ LƯỢNG MUA]]*$D$11,"")</f>
        <v/>
      </c>
      <c r="J796" s="87"/>
      <c r="K796" s="88"/>
      <c r="L796" s="116" t="str">
        <f>IF(Stock[[#This Row],[SỐ LƯỢNG MUA]]&gt;0,Stock[[#This Row],[GIÁ MUA]]*(1+Stock[[#This Row],[% TĂNG KỲ VỌNG_1]]),"")</f>
        <v/>
      </c>
      <c r="M796" s="89"/>
      <c r="N796" s="116" t="str">
        <f>IF(Stock[[#This Row],[SỐ LƯỢNG MUA]]&gt;0,Stock[[#This Row],[GIÁ MUA]]*(1+Stock[[#This Row],[% TĂNG KỲ VỌNG_2]]),"")</f>
        <v/>
      </c>
      <c r="O796" s="89"/>
      <c r="P796" s="116" t="str">
        <f>IF(Stock[[#This Row],[SỐ LƯỢNG MUA]]&gt;0,Stock[[#This Row],[GIÁ MUA]]*(1+Stock[[#This Row],[% GIẢM ĐỂ CẮT LỖ]]),"")</f>
        <v/>
      </c>
      <c r="Q796" s="104"/>
      <c r="R796" s="117" t="str">
        <f>IF(Stock[[#This Row],[CỔ TỨC TIỀN MẶT]]&gt;0,Stock[[#This Row],[CỔ TỨC TIỀN MẶT]]/(Stock[[#This Row],[GIÁ MUA]]*Stock[[#This Row],[SỐ LƯỢNG MUA]]),"")</f>
        <v/>
      </c>
      <c r="S796" s="104"/>
      <c r="T796" s="77"/>
      <c r="U796" s="95"/>
      <c r="V796" s="96"/>
      <c r="W796" s="125" t="str">
        <f>IF(Stock[[#This Row],[SỐ LƯỢNG BÁN]]&gt;0,Stock[[#This Row],[GIÁ BÁN]]*Stock[[#This Row],[SỐ LƯỢNG BÁN]]*$D$11+Stock[[#This Row],[GIÁ BÁN]]*Stock[[#This Row],[SỐ LƯỢNG BÁN]]*$D$12,"")</f>
        <v/>
      </c>
      <c r="X796" s="126">
        <f>Stock[[#This Row],[SỐ LƯỢNG MUA]]+Stock[[#This Row],[CỔ TỨC BẰNG CỔ PHIẾU]]-Stock[[#This Row],[SỐ LƯỢNG BÁN]]</f>
        <v>0</v>
      </c>
      <c r="Y7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6" s="120">
        <f ca="1">IF(Stock[[#This Row],[NGÀY BÁN]]&gt;0,Stock[[#This Row],[NGÀY BÁN]]-Stock[[#This Row],[NGÀY MUA]]+1,IF(Stock[[#This Row],[NGÀY MUA]]=0,0,TODAY()-Stock[[#This Row],[NGÀY MUA]]+1))</f>
        <v>0</v>
      </c>
      <c r="AA796" s="121" t="str">
        <f>IFERROR(Stock[[#This Row],[CỔ TỨC TIỀN MẶT]]+Stock[[#This Row],[LÃI/(LỖ) TỪ BÁN CK
(auto-fill)]],"")</f>
        <v/>
      </c>
      <c r="AB7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6" s="90"/>
      <c r="AE796" s="146" t="str">
        <f>IF(Stock[[#This Row],[TRẠNG THÁI
(auto-fill)]]="NẮM GIỮ",Stock[[#This Row],[GIÁ THỊ TRƯỜNG]]-Stock[[#This Row],[GIÁ MUA]],"")</f>
        <v/>
      </c>
      <c r="AF796" s="151" t="str">
        <f>IFERROR(Stock[[#This Row],[TĂNG/
(GIẢM )]]/Stock[[#This Row],[GIÁ MUA]],"")</f>
        <v/>
      </c>
      <c r="AG796" s="128" t="str">
        <f>IF(Stock[[#This Row],[GIÁ THỊ TRƯỜNG]]&gt;0,Stock[[#This Row],[GIÁ THỊ TRƯỜNG]]*Stock[[#This Row],[SỐ LƯỢNG CÒN LẠI
(auto-fill)]],"")</f>
        <v/>
      </c>
    </row>
    <row r="797" spans="2:33">
      <c r="B797" s="111" t="str">
        <f>IF(AND(Stock[[#This Row],[SỐ LƯỢNG MUA]]&gt;0,Stock[[#This Row],[SỐ LƯỢNG CÒN LẠI
(auto-fill)]]=0),"BÁN",
IF(AND(Stock[[#This Row],[SỐ LƯỢNG MUA]]&gt;0,Stock[[#This Row],[SỐ LƯỢNG CÒN LẠI
(auto-fill)]]&gt;0),"NẮM GIỮ",""))</f>
        <v/>
      </c>
      <c r="C797" s="110">
        <f t="shared" si="12"/>
        <v>784</v>
      </c>
      <c r="D797" s="77"/>
      <c r="E797" s="78"/>
      <c r="F797" s="170"/>
      <c r="G797" s="83"/>
      <c r="H797" s="84"/>
      <c r="I797" s="114" t="str">
        <f>IF(Stock[[#This Row],[SỐ LƯỢNG MUA]]&gt;0,Stock[[#This Row],[GIÁ MUA]]*Stock[[#This Row],[SỐ LƯỢNG MUA]]*$D$11,"")</f>
        <v/>
      </c>
      <c r="J797" s="87"/>
      <c r="K797" s="88"/>
      <c r="L797" s="116" t="str">
        <f>IF(Stock[[#This Row],[SỐ LƯỢNG MUA]]&gt;0,Stock[[#This Row],[GIÁ MUA]]*(1+Stock[[#This Row],[% TĂNG KỲ VỌNG_1]]),"")</f>
        <v/>
      </c>
      <c r="M797" s="89"/>
      <c r="N797" s="116" t="str">
        <f>IF(Stock[[#This Row],[SỐ LƯỢNG MUA]]&gt;0,Stock[[#This Row],[GIÁ MUA]]*(1+Stock[[#This Row],[% TĂNG KỲ VỌNG_2]]),"")</f>
        <v/>
      </c>
      <c r="O797" s="89"/>
      <c r="P797" s="116" t="str">
        <f>IF(Stock[[#This Row],[SỐ LƯỢNG MUA]]&gt;0,Stock[[#This Row],[GIÁ MUA]]*(1+Stock[[#This Row],[% GIẢM ĐỂ CẮT LỖ]]),"")</f>
        <v/>
      </c>
      <c r="Q797" s="104"/>
      <c r="R797" s="117" t="str">
        <f>IF(Stock[[#This Row],[CỔ TỨC TIỀN MẶT]]&gt;0,Stock[[#This Row],[CỔ TỨC TIỀN MẶT]]/(Stock[[#This Row],[GIÁ MUA]]*Stock[[#This Row],[SỐ LƯỢNG MUA]]),"")</f>
        <v/>
      </c>
      <c r="S797" s="104"/>
      <c r="T797" s="77"/>
      <c r="U797" s="95"/>
      <c r="V797" s="96"/>
      <c r="W797" s="125" t="str">
        <f>IF(Stock[[#This Row],[SỐ LƯỢNG BÁN]]&gt;0,Stock[[#This Row],[GIÁ BÁN]]*Stock[[#This Row],[SỐ LƯỢNG BÁN]]*$D$11+Stock[[#This Row],[GIÁ BÁN]]*Stock[[#This Row],[SỐ LƯỢNG BÁN]]*$D$12,"")</f>
        <v/>
      </c>
      <c r="X797" s="126">
        <f>Stock[[#This Row],[SỐ LƯỢNG MUA]]+Stock[[#This Row],[CỔ TỨC BẰNG CỔ PHIẾU]]-Stock[[#This Row],[SỐ LƯỢNG BÁN]]</f>
        <v>0</v>
      </c>
      <c r="Y7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7" s="120">
        <f ca="1">IF(Stock[[#This Row],[NGÀY BÁN]]&gt;0,Stock[[#This Row],[NGÀY BÁN]]-Stock[[#This Row],[NGÀY MUA]]+1,IF(Stock[[#This Row],[NGÀY MUA]]=0,0,TODAY()-Stock[[#This Row],[NGÀY MUA]]+1))</f>
        <v>0</v>
      </c>
      <c r="AA797" s="121" t="str">
        <f>IFERROR(Stock[[#This Row],[CỔ TỨC TIỀN MẶT]]+Stock[[#This Row],[LÃI/(LỖ) TỪ BÁN CK
(auto-fill)]],"")</f>
        <v/>
      </c>
      <c r="AB7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7" s="90"/>
      <c r="AE797" s="146" t="str">
        <f>IF(Stock[[#This Row],[TRẠNG THÁI
(auto-fill)]]="NẮM GIỮ",Stock[[#This Row],[GIÁ THỊ TRƯỜNG]]-Stock[[#This Row],[GIÁ MUA]],"")</f>
        <v/>
      </c>
      <c r="AF797" s="151" t="str">
        <f>IFERROR(Stock[[#This Row],[TĂNG/
(GIẢM )]]/Stock[[#This Row],[GIÁ MUA]],"")</f>
        <v/>
      </c>
      <c r="AG797" s="128" t="str">
        <f>IF(Stock[[#This Row],[GIÁ THỊ TRƯỜNG]]&gt;0,Stock[[#This Row],[GIÁ THỊ TRƯỜNG]]*Stock[[#This Row],[SỐ LƯỢNG CÒN LẠI
(auto-fill)]],"")</f>
        <v/>
      </c>
    </row>
    <row r="798" spans="2:33">
      <c r="B798" s="111" t="str">
        <f>IF(AND(Stock[[#This Row],[SỐ LƯỢNG MUA]]&gt;0,Stock[[#This Row],[SỐ LƯỢNG CÒN LẠI
(auto-fill)]]=0),"BÁN",
IF(AND(Stock[[#This Row],[SỐ LƯỢNG MUA]]&gt;0,Stock[[#This Row],[SỐ LƯỢNG CÒN LẠI
(auto-fill)]]&gt;0),"NẮM GIỮ",""))</f>
        <v/>
      </c>
      <c r="C798" s="110">
        <f t="shared" si="12"/>
        <v>785</v>
      </c>
      <c r="D798" s="77"/>
      <c r="E798" s="78"/>
      <c r="F798" s="170"/>
      <c r="G798" s="83"/>
      <c r="H798" s="84"/>
      <c r="I798" s="114" t="str">
        <f>IF(Stock[[#This Row],[SỐ LƯỢNG MUA]]&gt;0,Stock[[#This Row],[GIÁ MUA]]*Stock[[#This Row],[SỐ LƯỢNG MUA]]*$D$11,"")</f>
        <v/>
      </c>
      <c r="J798" s="87"/>
      <c r="K798" s="88"/>
      <c r="L798" s="116" t="str">
        <f>IF(Stock[[#This Row],[SỐ LƯỢNG MUA]]&gt;0,Stock[[#This Row],[GIÁ MUA]]*(1+Stock[[#This Row],[% TĂNG KỲ VỌNG_1]]),"")</f>
        <v/>
      </c>
      <c r="M798" s="89"/>
      <c r="N798" s="116" t="str">
        <f>IF(Stock[[#This Row],[SỐ LƯỢNG MUA]]&gt;0,Stock[[#This Row],[GIÁ MUA]]*(1+Stock[[#This Row],[% TĂNG KỲ VỌNG_2]]),"")</f>
        <v/>
      </c>
      <c r="O798" s="89"/>
      <c r="P798" s="116" t="str">
        <f>IF(Stock[[#This Row],[SỐ LƯỢNG MUA]]&gt;0,Stock[[#This Row],[GIÁ MUA]]*(1+Stock[[#This Row],[% GIẢM ĐỂ CẮT LỖ]]),"")</f>
        <v/>
      </c>
      <c r="Q798" s="104"/>
      <c r="R798" s="117" t="str">
        <f>IF(Stock[[#This Row],[CỔ TỨC TIỀN MẶT]]&gt;0,Stock[[#This Row],[CỔ TỨC TIỀN MẶT]]/(Stock[[#This Row],[GIÁ MUA]]*Stock[[#This Row],[SỐ LƯỢNG MUA]]),"")</f>
        <v/>
      </c>
      <c r="S798" s="104"/>
      <c r="T798" s="77"/>
      <c r="U798" s="95"/>
      <c r="V798" s="96"/>
      <c r="W798" s="125" t="str">
        <f>IF(Stock[[#This Row],[SỐ LƯỢNG BÁN]]&gt;0,Stock[[#This Row],[GIÁ BÁN]]*Stock[[#This Row],[SỐ LƯỢNG BÁN]]*$D$11+Stock[[#This Row],[GIÁ BÁN]]*Stock[[#This Row],[SỐ LƯỢNG BÁN]]*$D$12,"")</f>
        <v/>
      </c>
      <c r="X798" s="126">
        <f>Stock[[#This Row],[SỐ LƯỢNG MUA]]+Stock[[#This Row],[CỔ TỨC BẰNG CỔ PHIẾU]]-Stock[[#This Row],[SỐ LƯỢNG BÁN]]</f>
        <v>0</v>
      </c>
      <c r="Y7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8" s="120">
        <f ca="1">IF(Stock[[#This Row],[NGÀY BÁN]]&gt;0,Stock[[#This Row],[NGÀY BÁN]]-Stock[[#This Row],[NGÀY MUA]]+1,IF(Stock[[#This Row],[NGÀY MUA]]=0,0,TODAY()-Stock[[#This Row],[NGÀY MUA]]+1))</f>
        <v>0</v>
      </c>
      <c r="AA798" s="121" t="str">
        <f>IFERROR(Stock[[#This Row],[CỔ TỨC TIỀN MẶT]]+Stock[[#This Row],[LÃI/(LỖ) TỪ BÁN CK
(auto-fill)]],"")</f>
        <v/>
      </c>
      <c r="AB7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8" s="90"/>
      <c r="AE798" s="146" t="str">
        <f>IF(Stock[[#This Row],[TRẠNG THÁI
(auto-fill)]]="NẮM GIỮ",Stock[[#This Row],[GIÁ THỊ TRƯỜNG]]-Stock[[#This Row],[GIÁ MUA]],"")</f>
        <v/>
      </c>
      <c r="AF798" s="151" t="str">
        <f>IFERROR(Stock[[#This Row],[TĂNG/
(GIẢM )]]/Stock[[#This Row],[GIÁ MUA]],"")</f>
        <v/>
      </c>
      <c r="AG798" s="128" t="str">
        <f>IF(Stock[[#This Row],[GIÁ THỊ TRƯỜNG]]&gt;0,Stock[[#This Row],[GIÁ THỊ TRƯỜNG]]*Stock[[#This Row],[SỐ LƯỢNG CÒN LẠI
(auto-fill)]],"")</f>
        <v/>
      </c>
    </row>
    <row r="799" spans="2:33">
      <c r="B799" s="111" t="str">
        <f>IF(AND(Stock[[#This Row],[SỐ LƯỢNG MUA]]&gt;0,Stock[[#This Row],[SỐ LƯỢNG CÒN LẠI
(auto-fill)]]=0),"BÁN",
IF(AND(Stock[[#This Row],[SỐ LƯỢNG MUA]]&gt;0,Stock[[#This Row],[SỐ LƯỢNG CÒN LẠI
(auto-fill)]]&gt;0),"NẮM GIỮ",""))</f>
        <v/>
      </c>
      <c r="C799" s="110">
        <f t="shared" si="12"/>
        <v>786</v>
      </c>
      <c r="D799" s="77"/>
      <c r="E799" s="78"/>
      <c r="F799" s="170"/>
      <c r="G799" s="83"/>
      <c r="H799" s="84"/>
      <c r="I799" s="114" t="str">
        <f>IF(Stock[[#This Row],[SỐ LƯỢNG MUA]]&gt;0,Stock[[#This Row],[GIÁ MUA]]*Stock[[#This Row],[SỐ LƯỢNG MUA]]*$D$11,"")</f>
        <v/>
      </c>
      <c r="J799" s="87"/>
      <c r="K799" s="88"/>
      <c r="L799" s="116" t="str">
        <f>IF(Stock[[#This Row],[SỐ LƯỢNG MUA]]&gt;0,Stock[[#This Row],[GIÁ MUA]]*(1+Stock[[#This Row],[% TĂNG KỲ VỌNG_1]]),"")</f>
        <v/>
      </c>
      <c r="M799" s="89"/>
      <c r="N799" s="116" t="str">
        <f>IF(Stock[[#This Row],[SỐ LƯỢNG MUA]]&gt;0,Stock[[#This Row],[GIÁ MUA]]*(1+Stock[[#This Row],[% TĂNG KỲ VỌNG_2]]),"")</f>
        <v/>
      </c>
      <c r="O799" s="89"/>
      <c r="P799" s="116" t="str">
        <f>IF(Stock[[#This Row],[SỐ LƯỢNG MUA]]&gt;0,Stock[[#This Row],[GIÁ MUA]]*(1+Stock[[#This Row],[% GIẢM ĐỂ CẮT LỖ]]),"")</f>
        <v/>
      </c>
      <c r="Q799" s="104"/>
      <c r="R799" s="117" t="str">
        <f>IF(Stock[[#This Row],[CỔ TỨC TIỀN MẶT]]&gt;0,Stock[[#This Row],[CỔ TỨC TIỀN MẶT]]/(Stock[[#This Row],[GIÁ MUA]]*Stock[[#This Row],[SỐ LƯỢNG MUA]]),"")</f>
        <v/>
      </c>
      <c r="S799" s="104"/>
      <c r="T799" s="77"/>
      <c r="U799" s="95"/>
      <c r="V799" s="96"/>
      <c r="W799" s="125" t="str">
        <f>IF(Stock[[#This Row],[SỐ LƯỢNG BÁN]]&gt;0,Stock[[#This Row],[GIÁ BÁN]]*Stock[[#This Row],[SỐ LƯỢNG BÁN]]*$D$11+Stock[[#This Row],[GIÁ BÁN]]*Stock[[#This Row],[SỐ LƯỢNG BÁN]]*$D$12,"")</f>
        <v/>
      </c>
      <c r="X799" s="126">
        <f>Stock[[#This Row],[SỐ LƯỢNG MUA]]+Stock[[#This Row],[CỔ TỨC BẰNG CỔ PHIẾU]]-Stock[[#This Row],[SỐ LƯỢNG BÁN]]</f>
        <v>0</v>
      </c>
      <c r="Y7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9" s="120">
        <f ca="1">IF(Stock[[#This Row],[NGÀY BÁN]]&gt;0,Stock[[#This Row],[NGÀY BÁN]]-Stock[[#This Row],[NGÀY MUA]]+1,IF(Stock[[#This Row],[NGÀY MUA]]=0,0,TODAY()-Stock[[#This Row],[NGÀY MUA]]+1))</f>
        <v>0</v>
      </c>
      <c r="AA799" s="121" t="str">
        <f>IFERROR(Stock[[#This Row],[CỔ TỨC TIỀN MẶT]]+Stock[[#This Row],[LÃI/(LỖ) TỪ BÁN CK
(auto-fill)]],"")</f>
        <v/>
      </c>
      <c r="AB7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9" s="90"/>
      <c r="AE799" s="146" t="str">
        <f>IF(Stock[[#This Row],[TRẠNG THÁI
(auto-fill)]]="NẮM GIỮ",Stock[[#This Row],[GIÁ THỊ TRƯỜNG]]-Stock[[#This Row],[GIÁ MUA]],"")</f>
        <v/>
      </c>
      <c r="AF799" s="151" t="str">
        <f>IFERROR(Stock[[#This Row],[TĂNG/
(GIẢM )]]/Stock[[#This Row],[GIÁ MUA]],"")</f>
        <v/>
      </c>
      <c r="AG799" s="128" t="str">
        <f>IF(Stock[[#This Row],[GIÁ THỊ TRƯỜNG]]&gt;0,Stock[[#This Row],[GIÁ THỊ TRƯỜNG]]*Stock[[#This Row],[SỐ LƯỢNG CÒN LẠI
(auto-fill)]],"")</f>
        <v/>
      </c>
    </row>
    <row r="800" spans="2:33">
      <c r="B800" s="111" t="str">
        <f>IF(AND(Stock[[#This Row],[SỐ LƯỢNG MUA]]&gt;0,Stock[[#This Row],[SỐ LƯỢNG CÒN LẠI
(auto-fill)]]=0),"BÁN",
IF(AND(Stock[[#This Row],[SỐ LƯỢNG MUA]]&gt;0,Stock[[#This Row],[SỐ LƯỢNG CÒN LẠI
(auto-fill)]]&gt;0),"NẮM GIỮ",""))</f>
        <v/>
      </c>
      <c r="C800" s="110">
        <f t="shared" si="12"/>
        <v>787</v>
      </c>
      <c r="D800" s="77"/>
      <c r="E800" s="78"/>
      <c r="F800" s="170"/>
      <c r="G800" s="83"/>
      <c r="H800" s="84"/>
      <c r="I800" s="114" t="str">
        <f>IF(Stock[[#This Row],[SỐ LƯỢNG MUA]]&gt;0,Stock[[#This Row],[GIÁ MUA]]*Stock[[#This Row],[SỐ LƯỢNG MUA]]*$D$11,"")</f>
        <v/>
      </c>
      <c r="J800" s="87"/>
      <c r="K800" s="88"/>
      <c r="L800" s="116" t="str">
        <f>IF(Stock[[#This Row],[SỐ LƯỢNG MUA]]&gt;0,Stock[[#This Row],[GIÁ MUA]]*(1+Stock[[#This Row],[% TĂNG KỲ VỌNG_1]]),"")</f>
        <v/>
      </c>
      <c r="M800" s="89"/>
      <c r="N800" s="116" t="str">
        <f>IF(Stock[[#This Row],[SỐ LƯỢNG MUA]]&gt;0,Stock[[#This Row],[GIÁ MUA]]*(1+Stock[[#This Row],[% TĂNG KỲ VỌNG_2]]),"")</f>
        <v/>
      </c>
      <c r="O800" s="89"/>
      <c r="P800" s="116" t="str">
        <f>IF(Stock[[#This Row],[SỐ LƯỢNG MUA]]&gt;0,Stock[[#This Row],[GIÁ MUA]]*(1+Stock[[#This Row],[% GIẢM ĐỂ CẮT LỖ]]),"")</f>
        <v/>
      </c>
      <c r="Q800" s="104"/>
      <c r="R800" s="117" t="str">
        <f>IF(Stock[[#This Row],[CỔ TỨC TIỀN MẶT]]&gt;0,Stock[[#This Row],[CỔ TỨC TIỀN MẶT]]/(Stock[[#This Row],[GIÁ MUA]]*Stock[[#This Row],[SỐ LƯỢNG MUA]]),"")</f>
        <v/>
      </c>
      <c r="S800" s="104"/>
      <c r="T800" s="77"/>
      <c r="U800" s="95"/>
      <c r="V800" s="96"/>
      <c r="W800" s="125" t="str">
        <f>IF(Stock[[#This Row],[SỐ LƯỢNG BÁN]]&gt;0,Stock[[#This Row],[GIÁ BÁN]]*Stock[[#This Row],[SỐ LƯỢNG BÁN]]*$D$11+Stock[[#This Row],[GIÁ BÁN]]*Stock[[#This Row],[SỐ LƯỢNG BÁN]]*$D$12,"")</f>
        <v/>
      </c>
      <c r="X800" s="126">
        <f>Stock[[#This Row],[SỐ LƯỢNG MUA]]+Stock[[#This Row],[CỔ TỨC BẰNG CỔ PHIẾU]]-Stock[[#This Row],[SỐ LƯỢNG BÁN]]</f>
        <v>0</v>
      </c>
      <c r="Y8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0" s="120">
        <f ca="1">IF(Stock[[#This Row],[NGÀY BÁN]]&gt;0,Stock[[#This Row],[NGÀY BÁN]]-Stock[[#This Row],[NGÀY MUA]]+1,IF(Stock[[#This Row],[NGÀY MUA]]=0,0,TODAY()-Stock[[#This Row],[NGÀY MUA]]+1))</f>
        <v>0</v>
      </c>
      <c r="AA800" s="121" t="str">
        <f>IFERROR(Stock[[#This Row],[CỔ TỨC TIỀN MẶT]]+Stock[[#This Row],[LÃI/(LỖ) TỪ BÁN CK
(auto-fill)]],"")</f>
        <v/>
      </c>
      <c r="AB8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0" s="90"/>
      <c r="AE800" s="146" t="str">
        <f>IF(Stock[[#This Row],[TRẠNG THÁI
(auto-fill)]]="NẮM GIỮ",Stock[[#This Row],[GIÁ THỊ TRƯỜNG]]-Stock[[#This Row],[GIÁ MUA]],"")</f>
        <v/>
      </c>
      <c r="AF800" s="151" t="str">
        <f>IFERROR(Stock[[#This Row],[TĂNG/
(GIẢM )]]/Stock[[#This Row],[GIÁ MUA]],"")</f>
        <v/>
      </c>
      <c r="AG800" s="128" t="str">
        <f>IF(Stock[[#This Row],[GIÁ THỊ TRƯỜNG]]&gt;0,Stock[[#This Row],[GIÁ THỊ TRƯỜNG]]*Stock[[#This Row],[SỐ LƯỢNG CÒN LẠI
(auto-fill)]],"")</f>
        <v/>
      </c>
    </row>
    <row r="801" spans="2:33">
      <c r="B801" s="111" t="str">
        <f>IF(AND(Stock[[#This Row],[SỐ LƯỢNG MUA]]&gt;0,Stock[[#This Row],[SỐ LƯỢNG CÒN LẠI
(auto-fill)]]=0),"BÁN",
IF(AND(Stock[[#This Row],[SỐ LƯỢNG MUA]]&gt;0,Stock[[#This Row],[SỐ LƯỢNG CÒN LẠI
(auto-fill)]]&gt;0),"NẮM GIỮ",""))</f>
        <v/>
      </c>
      <c r="C801" s="110">
        <f t="shared" si="12"/>
        <v>788</v>
      </c>
      <c r="D801" s="77"/>
      <c r="E801" s="78"/>
      <c r="F801" s="170"/>
      <c r="G801" s="83"/>
      <c r="H801" s="84"/>
      <c r="I801" s="114" t="str">
        <f>IF(Stock[[#This Row],[SỐ LƯỢNG MUA]]&gt;0,Stock[[#This Row],[GIÁ MUA]]*Stock[[#This Row],[SỐ LƯỢNG MUA]]*$D$11,"")</f>
        <v/>
      </c>
      <c r="J801" s="87"/>
      <c r="K801" s="88"/>
      <c r="L801" s="116" t="str">
        <f>IF(Stock[[#This Row],[SỐ LƯỢNG MUA]]&gt;0,Stock[[#This Row],[GIÁ MUA]]*(1+Stock[[#This Row],[% TĂNG KỲ VỌNG_1]]),"")</f>
        <v/>
      </c>
      <c r="M801" s="89"/>
      <c r="N801" s="116" t="str">
        <f>IF(Stock[[#This Row],[SỐ LƯỢNG MUA]]&gt;0,Stock[[#This Row],[GIÁ MUA]]*(1+Stock[[#This Row],[% TĂNG KỲ VỌNG_2]]),"")</f>
        <v/>
      </c>
      <c r="O801" s="89"/>
      <c r="P801" s="116" t="str">
        <f>IF(Stock[[#This Row],[SỐ LƯỢNG MUA]]&gt;0,Stock[[#This Row],[GIÁ MUA]]*(1+Stock[[#This Row],[% GIẢM ĐỂ CẮT LỖ]]),"")</f>
        <v/>
      </c>
      <c r="Q801" s="104"/>
      <c r="R801" s="117" t="str">
        <f>IF(Stock[[#This Row],[CỔ TỨC TIỀN MẶT]]&gt;0,Stock[[#This Row],[CỔ TỨC TIỀN MẶT]]/(Stock[[#This Row],[GIÁ MUA]]*Stock[[#This Row],[SỐ LƯỢNG MUA]]),"")</f>
        <v/>
      </c>
      <c r="S801" s="104"/>
      <c r="T801" s="77"/>
      <c r="U801" s="95"/>
      <c r="V801" s="96"/>
      <c r="W801" s="125" t="str">
        <f>IF(Stock[[#This Row],[SỐ LƯỢNG BÁN]]&gt;0,Stock[[#This Row],[GIÁ BÁN]]*Stock[[#This Row],[SỐ LƯỢNG BÁN]]*$D$11+Stock[[#This Row],[GIÁ BÁN]]*Stock[[#This Row],[SỐ LƯỢNG BÁN]]*$D$12,"")</f>
        <v/>
      </c>
      <c r="X801" s="126">
        <f>Stock[[#This Row],[SỐ LƯỢNG MUA]]+Stock[[#This Row],[CỔ TỨC BẰNG CỔ PHIẾU]]-Stock[[#This Row],[SỐ LƯỢNG BÁN]]</f>
        <v>0</v>
      </c>
      <c r="Y8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1" s="120">
        <f ca="1">IF(Stock[[#This Row],[NGÀY BÁN]]&gt;0,Stock[[#This Row],[NGÀY BÁN]]-Stock[[#This Row],[NGÀY MUA]]+1,IF(Stock[[#This Row],[NGÀY MUA]]=0,0,TODAY()-Stock[[#This Row],[NGÀY MUA]]+1))</f>
        <v>0</v>
      </c>
      <c r="AA801" s="121" t="str">
        <f>IFERROR(Stock[[#This Row],[CỔ TỨC TIỀN MẶT]]+Stock[[#This Row],[LÃI/(LỖ) TỪ BÁN CK
(auto-fill)]],"")</f>
        <v/>
      </c>
      <c r="AB8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1" s="90"/>
      <c r="AE801" s="146" t="str">
        <f>IF(Stock[[#This Row],[TRẠNG THÁI
(auto-fill)]]="NẮM GIỮ",Stock[[#This Row],[GIÁ THỊ TRƯỜNG]]-Stock[[#This Row],[GIÁ MUA]],"")</f>
        <v/>
      </c>
      <c r="AF801" s="151" t="str">
        <f>IFERROR(Stock[[#This Row],[TĂNG/
(GIẢM )]]/Stock[[#This Row],[GIÁ MUA]],"")</f>
        <v/>
      </c>
      <c r="AG801" s="128" t="str">
        <f>IF(Stock[[#This Row],[GIÁ THỊ TRƯỜNG]]&gt;0,Stock[[#This Row],[GIÁ THỊ TRƯỜNG]]*Stock[[#This Row],[SỐ LƯỢNG CÒN LẠI
(auto-fill)]],"")</f>
        <v/>
      </c>
    </row>
    <row r="802" spans="2:33">
      <c r="B802" s="111" t="str">
        <f>IF(AND(Stock[[#This Row],[SỐ LƯỢNG MUA]]&gt;0,Stock[[#This Row],[SỐ LƯỢNG CÒN LẠI
(auto-fill)]]=0),"BÁN",
IF(AND(Stock[[#This Row],[SỐ LƯỢNG MUA]]&gt;0,Stock[[#This Row],[SỐ LƯỢNG CÒN LẠI
(auto-fill)]]&gt;0),"NẮM GIỮ",""))</f>
        <v/>
      </c>
      <c r="C802" s="110">
        <f t="shared" si="12"/>
        <v>789</v>
      </c>
      <c r="D802" s="77"/>
      <c r="E802" s="78"/>
      <c r="F802" s="170"/>
      <c r="G802" s="83"/>
      <c r="H802" s="84"/>
      <c r="I802" s="114" t="str">
        <f>IF(Stock[[#This Row],[SỐ LƯỢNG MUA]]&gt;0,Stock[[#This Row],[GIÁ MUA]]*Stock[[#This Row],[SỐ LƯỢNG MUA]]*$D$11,"")</f>
        <v/>
      </c>
      <c r="J802" s="87"/>
      <c r="K802" s="88"/>
      <c r="L802" s="116" t="str">
        <f>IF(Stock[[#This Row],[SỐ LƯỢNG MUA]]&gt;0,Stock[[#This Row],[GIÁ MUA]]*(1+Stock[[#This Row],[% TĂNG KỲ VỌNG_1]]),"")</f>
        <v/>
      </c>
      <c r="M802" s="89"/>
      <c r="N802" s="116" t="str">
        <f>IF(Stock[[#This Row],[SỐ LƯỢNG MUA]]&gt;0,Stock[[#This Row],[GIÁ MUA]]*(1+Stock[[#This Row],[% TĂNG KỲ VỌNG_2]]),"")</f>
        <v/>
      </c>
      <c r="O802" s="89"/>
      <c r="P802" s="116" t="str">
        <f>IF(Stock[[#This Row],[SỐ LƯỢNG MUA]]&gt;0,Stock[[#This Row],[GIÁ MUA]]*(1+Stock[[#This Row],[% GIẢM ĐỂ CẮT LỖ]]),"")</f>
        <v/>
      </c>
      <c r="Q802" s="104"/>
      <c r="R802" s="117" t="str">
        <f>IF(Stock[[#This Row],[CỔ TỨC TIỀN MẶT]]&gt;0,Stock[[#This Row],[CỔ TỨC TIỀN MẶT]]/(Stock[[#This Row],[GIÁ MUA]]*Stock[[#This Row],[SỐ LƯỢNG MUA]]),"")</f>
        <v/>
      </c>
      <c r="S802" s="104"/>
      <c r="T802" s="77"/>
      <c r="U802" s="95"/>
      <c r="V802" s="96"/>
      <c r="W802" s="125" t="str">
        <f>IF(Stock[[#This Row],[SỐ LƯỢNG BÁN]]&gt;0,Stock[[#This Row],[GIÁ BÁN]]*Stock[[#This Row],[SỐ LƯỢNG BÁN]]*$D$11+Stock[[#This Row],[GIÁ BÁN]]*Stock[[#This Row],[SỐ LƯỢNG BÁN]]*$D$12,"")</f>
        <v/>
      </c>
      <c r="X802" s="126">
        <f>Stock[[#This Row],[SỐ LƯỢNG MUA]]+Stock[[#This Row],[CỔ TỨC BẰNG CỔ PHIẾU]]-Stock[[#This Row],[SỐ LƯỢNG BÁN]]</f>
        <v>0</v>
      </c>
      <c r="Y8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2" s="120">
        <f ca="1">IF(Stock[[#This Row],[NGÀY BÁN]]&gt;0,Stock[[#This Row],[NGÀY BÁN]]-Stock[[#This Row],[NGÀY MUA]]+1,IF(Stock[[#This Row],[NGÀY MUA]]=0,0,TODAY()-Stock[[#This Row],[NGÀY MUA]]+1))</f>
        <v>0</v>
      </c>
      <c r="AA802" s="121" t="str">
        <f>IFERROR(Stock[[#This Row],[CỔ TỨC TIỀN MẶT]]+Stock[[#This Row],[LÃI/(LỖ) TỪ BÁN CK
(auto-fill)]],"")</f>
        <v/>
      </c>
      <c r="AB8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2" s="90"/>
      <c r="AE802" s="146" t="str">
        <f>IF(Stock[[#This Row],[TRẠNG THÁI
(auto-fill)]]="NẮM GIỮ",Stock[[#This Row],[GIÁ THỊ TRƯỜNG]]-Stock[[#This Row],[GIÁ MUA]],"")</f>
        <v/>
      </c>
      <c r="AF802" s="151" t="str">
        <f>IFERROR(Stock[[#This Row],[TĂNG/
(GIẢM )]]/Stock[[#This Row],[GIÁ MUA]],"")</f>
        <v/>
      </c>
      <c r="AG802" s="128" t="str">
        <f>IF(Stock[[#This Row],[GIÁ THỊ TRƯỜNG]]&gt;0,Stock[[#This Row],[GIÁ THỊ TRƯỜNG]]*Stock[[#This Row],[SỐ LƯỢNG CÒN LẠI
(auto-fill)]],"")</f>
        <v/>
      </c>
    </row>
    <row r="803" spans="2:33">
      <c r="B803" s="111" t="str">
        <f>IF(AND(Stock[[#This Row],[SỐ LƯỢNG MUA]]&gt;0,Stock[[#This Row],[SỐ LƯỢNG CÒN LẠI
(auto-fill)]]=0),"BÁN",
IF(AND(Stock[[#This Row],[SỐ LƯỢNG MUA]]&gt;0,Stock[[#This Row],[SỐ LƯỢNG CÒN LẠI
(auto-fill)]]&gt;0),"NẮM GIỮ",""))</f>
        <v/>
      </c>
      <c r="C803" s="110">
        <f t="shared" si="12"/>
        <v>790</v>
      </c>
      <c r="D803" s="77"/>
      <c r="E803" s="78"/>
      <c r="F803" s="170"/>
      <c r="G803" s="83"/>
      <c r="H803" s="84"/>
      <c r="I803" s="114" t="str">
        <f>IF(Stock[[#This Row],[SỐ LƯỢNG MUA]]&gt;0,Stock[[#This Row],[GIÁ MUA]]*Stock[[#This Row],[SỐ LƯỢNG MUA]]*$D$11,"")</f>
        <v/>
      </c>
      <c r="J803" s="87"/>
      <c r="K803" s="88"/>
      <c r="L803" s="116" t="str">
        <f>IF(Stock[[#This Row],[SỐ LƯỢNG MUA]]&gt;0,Stock[[#This Row],[GIÁ MUA]]*(1+Stock[[#This Row],[% TĂNG KỲ VỌNG_1]]),"")</f>
        <v/>
      </c>
      <c r="M803" s="89"/>
      <c r="N803" s="116" t="str">
        <f>IF(Stock[[#This Row],[SỐ LƯỢNG MUA]]&gt;0,Stock[[#This Row],[GIÁ MUA]]*(1+Stock[[#This Row],[% TĂNG KỲ VỌNG_2]]),"")</f>
        <v/>
      </c>
      <c r="O803" s="89"/>
      <c r="P803" s="116" t="str">
        <f>IF(Stock[[#This Row],[SỐ LƯỢNG MUA]]&gt;0,Stock[[#This Row],[GIÁ MUA]]*(1+Stock[[#This Row],[% GIẢM ĐỂ CẮT LỖ]]),"")</f>
        <v/>
      </c>
      <c r="Q803" s="104"/>
      <c r="R803" s="117" t="str">
        <f>IF(Stock[[#This Row],[CỔ TỨC TIỀN MẶT]]&gt;0,Stock[[#This Row],[CỔ TỨC TIỀN MẶT]]/(Stock[[#This Row],[GIÁ MUA]]*Stock[[#This Row],[SỐ LƯỢNG MUA]]),"")</f>
        <v/>
      </c>
      <c r="S803" s="104"/>
      <c r="T803" s="77"/>
      <c r="U803" s="95"/>
      <c r="V803" s="96"/>
      <c r="W803" s="125" t="str">
        <f>IF(Stock[[#This Row],[SỐ LƯỢNG BÁN]]&gt;0,Stock[[#This Row],[GIÁ BÁN]]*Stock[[#This Row],[SỐ LƯỢNG BÁN]]*$D$11+Stock[[#This Row],[GIÁ BÁN]]*Stock[[#This Row],[SỐ LƯỢNG BÁN]]*$D$12,"")</f>
        <v/>
      </c>
      <c r="X803" s="126">
        <f>Stock[[#This Row],[SỐ LƯỢNG MUA]]+Stock[[#This Row],[CỔ TỨC BẰNG CỔ PHIẾU]]-Stock[[#This Row],[SỐ LƯỢNG BÁN]]</f>
        <v>0</v>
      </c>
      <c r="Y8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3" s="120">
        <f ca="1">IF(Stock[[#This Row],[NGÀY BÁN]]&gt;0,Stock[[#This Row],[NGÀY BÁN]]-Stock[[#This Row],[NGÀY MUA]]+1,IF(Stock[[#This Row],[NGÀY MUA]]=0,0,TODAY()-Stock[[#This Row],[NGÀY MUA]]+1))</f>
        <v>0</v>
      </c>
      <c r="AA803" s="121" t="str">
        <f>IFERROR(Stock[[#This Row],[CỔ TỨC TIỀN MẶT]]+Stock[[#This Row],[LÃI/(LỖ) TỪ BÁN CK
(auto-fill)]],"")</f>
        <v/>
      </c>
      <c r="AB8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3" s="90"/>
      <c r="AE803" s="146" t="str">
        <f>IF(Stock[[#This Row],[TRẠNG THÁI
(auto-fill)]]="NẮM GIỮ",Stock[[#This Row],[GIÁ THỊ TRƯỜNG]]-Stock[[#This Row],[GIÁ MUA]],"")</f>
        <v/>
      </c>
      <c r="AF803" s="151" t="str">
        <f>IFERROR(Stock[[#This Row],[TĂNG/
(GIẢM )]]/Stock[[#This Row],[GIÁ MUA]],"")</f>
        <v/>
      </c>
      <c r="AG803" s="128" t="str">
        <f>IF(Stock[[#This Row],[GIÁ THỊ TRƯỜNG]]&gt;0,Stock[[#This Row],[GIÁ THỊ TRƯỜNG]]*Stock[[#This Row],[SỐ LƯỢNG CÒN LẠI
(auto-fill)]],"")</f>
        <v/>
      </c>
    </row>
    <row r="804" spans="2:33">
      <c r="B804" s="111" t="str">
        <f>IF(AND(Stock[[#This Row],[SỐ LƯỢNG MUA]]&gt;0,Stock[[#This Row],[SỐ LƯỢNG CÒN LẠI
(auto-fill)]]=0),"BÁN",
IF(AND(Stock[[#This Row],[SỐ LƯỢNG MUA]]&gt;0,Stock[[#This Row],[SỐ LƯỢNG CÒN LẠI
(auto-fill)]]&gt;0),"NẮM GIỮ",""))</f>
        <v/>
      </c>
      <c r="C804" s="110">
        <f t="shared" si="12"/>
        <v>791</v>
      </c>
      <c r="D804" s="77"/>
      <c r="E804" s="78"/>
      <c r="F804" s="170"/>
      <c r="G804" s="83"/>
      <c r="H804" s="84"/>
      <c r="I804" s="114" t="str">
        <f>IF(Stock[[#This Row],[SỐ LƯỢNG MUA]]&gt;0,Stock[[#This Row],[GIÁ MUA]]*Stock[[#This Row],[SỐ LƯỢNG MUA]]*$D$11,"")</f>
        <v/>
      </c>
      <c r="J804" s="87"/>
      <c r="K804" s="88"/>
      <c r="L804" s="116" t="str">
        <f>IF(Stock[[#This Row],[SỐ LƯỢNG MUA]]&gt;0,Stock[[#This Row],[GIÁ MUA]]*(1+Stock[[#This Row],[% TĂNG KỲ VỌNG_1]]),"")</f>
        <v/>
      </c>
      <c r="M804" s="89"/>
      <c r="N804" s="116" t="str">
        <f>IF(Stock[[#This Row],[SỐ LƯỢNG MUA]]&gt;0,Stock[[#This Row],[GIÁ MUA]]*(1+Stock[[#This Row],[% TĂNG KỲ VỌNG_2]]),"")</f>
        <v/>
      </c>
      <c r="O804" s="89"/>
      <c r="P804" s="116" t="str">
        <f>IF(Stock[[#This Row],[SỐ LƯỢNG MUA]]&gt;0,Stock[[#This Row],[GIÁ MUA]]*(1+Stock[[#This Row],[% GIẢM ĐỂ CẮT LỖ]]),"")</f>
        <v/>
      </c>
      <c r="Q804" s="104"/>
      <c r="R804" s="117" t="str">
        <f>IF(Stock[[#This Row],[CỔ TỨC TIỀN MẶT]]&gt;0,Stock[[#This Row],[CỔ TỨC TIỀN MẶT]]/(Stock[[#This Row],[GIÁ MUA]]*Stock[[#This Row],[SỐ LƯỢNG MUA]]),"")</f>
        <v/>
      </c>
      <c r="S804" s="104"/>
      <c r="T804" s="77"/>
      <c r="U804" s="95"/>
      <c r="V804" s="96"/>
      <c r="W804" s="125" t="str">
        <f>IF(Stock[[#This Row],[SỐ LƯỢNG BÁN]]&gt;0,Stock[[#This Row],[GIÁ BÁN]]*Stock[[#This Row],[SỐ LƯỢNG BÁN]]*$D$11+Stock[[#This Row],[GIÁ BÁN]]*Stock[[#This Row],[SỐ LƯỢNG BÁN]]*$D$12,"")</f>
        <v/>
      </c>
      <c r="X804" s="126">
        <f>Stock[[#This Row],[SỐ LƯỢNG MUA]]+Stock[[#This Row],[CỔ TỨC BẰNG CỔ PHIẾU]]-Stock[[#This Row],[SỐ LƯỢNG BÁN]]</f>
        <v>0</v>
      </c>
      <c r="Y8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4" s="120">
        <f ca="1">IF(Stock[[#This Row],[NGÀY BÁN]]&gt;0,Stock[[#This Row],[NGÀY BÁN]]-Stock[[#This Row],[NGÀY MUA]]+1,IF(Stock[[#This Row],[NGÀY MUA]]=0,0,TODAY()-Stock[[#This Row],[NGÀY MUA]]+1))</f>
        <v>0</v>
      </c>
      <c r="AA804" s="121" t="str">
        <f>IFERROR(Stock[[#This Row],[CỔ TỨC TIỀN MẶT]]+Stock[[#This Row],[LÃI/(LỖ) TỪ BÁN CK
(auto-fill)]],"")</f>
        <v/>
      </c>
      <c r="AB8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4" s="90"/>
      <c r="AE804" s="146" t="str">
        <f>IF(Stock[[#This Row],[TRẠNG THÁI
(auto-fill)]]="NẮM GIỮ",Stock[[#This Row],[GIÁ THỊ TRƯỜNG]]-Stock[[#This Row],[GIÁ MUA]],"")</f>
        <v/>
      </c>
      <c r="AF804" s="151" t="str">
        <f>IFERROR(Stock[[#This Row],[TĂNG/
(GIẢM )]]/Stock[[#This Row],[GIÁ MUA]],"")</f>
        <v/>
      </c>
      <c r="AG804" s="128" t="str">
        <f>IF(Stock[[#This Row],[GIÁ THỊ TRƯỜNG]]&gt;0,Stock[[#This Row],[GIÁ THỊ TRƯỜNG]]*Stock[[#This Row],[SỐ LƯỢNG CÒN LẠI
(auto-fill)]],"")</f>
        <v/>
      </c>
    </row>
    <row r="805" spans="2:33">
      <c r="B805" s="111" t="str">
        <f>IF(AND(Stock[[#This Row],[SỐ LƯỢNG MUA]]&gt;0,Stock[[#This Row],[SỐ LƯỢNG CÒN LẠI
(auto-fill)]]=0),"BÁN",
IF(AND(Stock[[#This Row],[SỐ LƯỢNG MUA]]&gt;0,Stock[[#This Row],[SỐ LƯỢNG CÒN LẠI
(auto-fill)]]&gt;0),"NẮM GIỮ",""))</f>
        <v/>
      </c>
      <c r="C805" s="110">
        <f t="shared" si="12"/>
        <v>792</v>
      </c>
      <c r="D805" s="77"/>
      <c r="E805" s="78"/>
      <c r="F805" s="170"/>
      <c r="G805" s="83"/>
      <c r="H805" s="84"/>
      <c r="I805" s="114" t="str">
        <f>IF(Stock[[#This Row],[SỐ LƯỢNG MUA]]&gt;0,Stock[[#This Row],[GIÁ MUA]]*Stock[[#This Row],[SỐ LƯỢNG MUA]]*$D$11,"")</f>
        <v/>
      </c>
      <c r="J805" s="87"/>
      <c r="K805" s="88"/>
      <c r="L805" s="116" t="str">
        <f>IF(Stock[[#This Row],[SỐ LƯỢNG MUA]]&gt;0,Stock[[#This Row],[GIÁ MUA]]*(1+Stock[[#This Row],[% TĂNG KỲ VỌNG_1]]),"")</f>
        <v/>
      </c>
      <c r="M805" s="89"/>
      <c r="N805" s="116" t="str">
        <f>IF(Stock[[#This Row],[SỐ LƯỢNG MUA]]&gt;0,Stock[[#This Row],[GIÁ MUA]]*(1+Stock[[#This Row],[% TĂNG KỲ VỌNG_2]]),"")</f>
        <v/>
      </c>
      <c r="O805" s="89"/>
      <c r="P805" s="116" t="str">
        <f>IF(Stock[[#This Row],[SỐ LƯỢNG MUA]]&gt;0,Stock[[#This Row],[GIÁ MUA]]*(1+Stock[[#This Row],[% GIẢM ĐỂ CẮT LỖ]]),"")</f>
        <v/>
      </c>
      <c r="Q805" s="104"/>
      <c r="R805" s="117" t="str">
        <f>IF(Stock[[#This Row],[CỔ TỨC TIỀN MẶT]]&gt;0,Stock[[#This Row],[CỔ TỨC TIỀN MẶT]]/(Stock[[#This Row],[GIÁ MUA]]*Stock[[#This Row],[SỐ LƯỢNG MUA]]),"")</f>
        <v/>
      </c>
      <c r="S805" s="104"/>
      <c r="T805" s="77"/>
      <c r="U805" s="95"/>
      <c r="V805" s="96"/>
      <c r="W805" s="125" t="str">
        <f>IF(Stock[[#This Row],[SỐ LƯỢNG BÁN]]&gt;0,Stock[[#This Row],[GIÁ BÁN]]*Stock[[#This Row],[SỐ LƯỢNG BÁN]]*$D$11+Stock[[#This Row],[GIÁ BÁN]]*Stock[[#This Row],[SỐ LƯỢNG BÁN]]*$D$12,"")</f>
        <v/>
      </c>
      <c r="X805" s="126">
        <f>Stock[[#This Row],[SỐ LƯỢNG MUA]]+Stock[[#This Row],[CỔ TỨC BẰNG CỔ PHIẾU]]-Stock[[#This Row],[SỐ LƯỢNG BÁN]]</f>
        <v>0</v>
      </c>
      <c r="Y8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5" s="120">
        <f ca="1">IF(Stock[[#This Row],[NGÀY BÁN]]&gt;0,Stock[[#This Row],[NGÀY BÁN]]-Stock[[#This Row],[NGÀY MUA]]+1,IF(Stock[[#This Row],[NGÀY MUA]]=0,0,TODAY()-Stock[[#This Row],[NGÀY MUA]]+1))</f>
        <v>0</v>
      </c>
      <c r="AA805" s="121" t="str">
        <f>IFERROR(Stock[[#This Row],[CỔ TỨC TIỀN MẶT]]+Stock[[#This Row],[LÃI/(LỖ) TỪ BÁN CK
(auto-fill)]],"")</f>
        <v/>
      </c>
      <c r="AB8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5" s="90"/>
      <c r="AE805" s="146" t="str">
        <f>IF(Stock[[#This Row],[TRẠNG THÁI
(auto-fill)]]="NẮM GIỮ",Stock[[#This Row],[GIÁ THỊ TRƯỜNG]]-Stock[[#This Row],[GIÁ MUA]],"")</f>
        <v/>
      </c>
      <c r="AF805" s="151" t="str">
        <f>IFERROR(Stock[[#This Row],[TĂNG/
(GIẢM )]]/Stock[[#This Row],[GIÁ MUA]],"")</f>
        <v/>
      </c>
      <c r="AG805" s="128" t="str">
        <f>IF(Stock[[#This Row],[GIÁ THỊ TRƯỜNG]]&gt;0,Stock[[#This Row],[GIÁ THỊ TRƯỜNG]]*Stock[[#This Row],[SỐ LƯỢNG CÒN LẠI
(auto-fill)]],"")</f>
        <v/>
      </c>
    </row>
    <row r="806" spans="2:33">
      <c r="B806" s="111" t="str">
        <f>IF(AND(Stock[[#This Row],[SỐ LƯỢNG MUA]]&gt;0,Stock[[#This Row],[SỐ LƯỢNG CÒN LẠI
(auto-fill)]]=0),"BÁN",
IF(AND(Stock[[#This Row],[SỐ LƯỢNG MUA]]&gt;0,Stock[[#This Row],[SỐ LƯỢNG CÒN LẠI
(auto-fill)]]&gt;0),"NẮM GIỮ",""))</f>
        <v/>
      </c>
      <c r="C806" s="110">
        <f t="shared" si="12"/>
        <v>793</v>
      </c>
      <c r="D806" s="77"/>
      <c r="E806" s="78"/>
      <c r="F806" s="170"/>
      <c r="G806" s="83"/>
      <c r="H806" s="84"/>
      <c r="I806" s="114" t="str">
        <f>IF(Stock[[#This Row],[SỐ LƯỢNG MUA]]&gt;0,Stock[[#This Row],[GIÁ MUA]]*Stock[[#This Row],[SỐ LƯỢNG MUA]]*$D$11,"")</f>
        <v/>
      </c>
      <c r="J806" s="87"/>
      <c r="K806" s="88"/>
      <c r="L806" s="116" t="str">
        <f>IF(Stock[[#This Row],[SỐ LƯỢNG MUA]]&gt;0,Stock[[#This Row],[GIÁ MUA]]*(1+Stock[[#This Row],[% TĂNG KỲ VỌNG_1]]),"")</f>
        <v/>
      </c>
      <c r="M806" s="89"/>
      <c r="N806" s="116" t="str">
        <f>IF(Stock[[#This Row],[SỐ LƯỢNG MUA]]&gt;0,Stock[[#This Row],[GIÁ MUA]]*(1+Stock[[#This Row],[% TĂNG KỲ VỌNG_2]]),"")</f>
        <v/>
      </c>
      <c r="O806" s="89"/>
      <c r="P806" s="116" t="str">
        <f>IF(Stock[[#This Row],[SỐ LƯỢNG MUA]]&gt;0,Stock[[#This Row],[GIÁ MUA]]*(1+Stock[[#This Row],[% GIẢM ĐỂ CẮT LỖ]]),"")</f>
        <v/>
      </c>
      <c r="Q806" s="104"/>
      <c r="R806" s="117" t="str">
        <f>IF(Stock[[#This Row],[CỔ TỨC TIỀN MẶT]]&gt;0,Stock[[#This Row],[CỔ TỨC TIỀN MẶT]]/(Stock[[#This Row],[GIÁ MUA]]*Stock[[#This Row],[SỐ LƯỢNG MUA]]),"")</f>
        <v/>
      </c>
      <c r="S806" s="104"/>
      <c r="T806" s="77"/>
      <c r="U806" s="95"/>
      <c r="V806" s="96"/>
      <c r="W806" s="125" t="str">
        <f>IF(Stock[[#This Row],[SỐ LƯỢNG BÁN]]&gt;0,Stock[[#This Row],[GIÁ BÁN]]*Stock[[#This Row],[SỐ LƯỢNG BÁN]]*$D$11+Stock[[#This Row],[GIÁ BÁN]]*Stock[[#This Row],[SỐ LƯỢNG BÁN]]*$D$12,"")</f>
        <v/>
      </c>
      <c r="X806" s="126">
        <f>Stock[[#This Row],[SỐ LƯỢNG MUA]]+Stock[[#This Row],[CỔ TỨC BẰNG CỔ PHIẾU]]-Stock[[#This Row],[SỐ LƯỢNG BÁN]]</f>
        <v>0</v>
      </c>
      <c r="Y8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6" s="120">
        <f ca="1">IF(Stock[[#This Row],[NGÀY BÁN]]&gt;0,Stock[[#This Row],[NGÀY BÁN]]-Stock[[#This Row],[NGÀY MUA]]+1,IF(Stock[[#This Row],[NGÀY MUA]]=0,0,TODAY()-Stock[[#This Row],[NGÀY MUA]]+1))</f>
        <v>0</v>
      </c>
      <c r="AA806" s="121" t="str">
        <f>IFERROR(Stock[[#This Row],[CỔ TỨC TIỀN MẶT]]+Stock[[#This Row],[LÃI/(LỖ) TỪ BÁN CK
(auto-fill)]],"")</f>
        <v/>
      </c>
      <c r="AB8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6" s="90"/>
      <c r="AE806" s="146" t="str">
        <f>IF(Stock[[#This Row],[TRẠNG THÁI
(auto-fill)]]="NẮM GIỮ",Stock[[#This Row],[GIÁ THỊ TRƯỜNG]]-Stock[[#This Row],[GIÁ MUA]],"")</f>
        <v/>
      </c>
      <c r="AF806" s="151" t="str">
        <f>IFERROR(Stock[[#This Row],[TĂNG/
(GIẢM )]]/Stock[[#This Row],[GIÁ MUA]],"")</f>
        <v/>
      </c>
      <c r="AG806" s="128" t="str">
        <f>IF(Stock[[#This Row],[GIÁ THỊ TRƯỜNG]]&gt;0,Stock[[#This Row],[GIÁ THỊ TRƯỜNG]]*Stock[[#This Row],[SỐ LƯỢNG CÒN LẠI
(auto-fill)]],"")</f>
        <v/>
      </c>
    </row>
    <row r="807" spans="2:33">
      <c r="B807" s="111" t="str">
        <f>IF(AND(Stock[[#This Row],[SỐ LƯỢNG MUA]]&gt;0,Stock[[#This Row],[SỐ LƯỢNG CÒN LẠI
(auto-fill)]]=0),"BÁN",
IF(AND(Stock[[#This Row],[SỐ LƯỢNG MUA]]&gt;0,Stock[[#This Row],[SỐ LƯỢNG CÒN LẠI
(auto-fill)]]&gt;0),"NẮM GIỮ",""))</f>
        <v/>
      </c>
      <c r="C807" s="110">
        <f t="shared" si="12"/>
        <v>794</v>
      </c>
      <c r="D807" s="77"/>
      <c r="E807" s="78"/>
      <c r="F807" s="170"/>
      <c r="G807" s="83"/>
      <c r="H807" s="84"/>
      <c r="I807" s="114" t="str">
        <f>IF(Stock[[#This Row],[SỐ LƯỢNG MUA]]&gt;0,Stock[[#This Row],[GIÁ MUA]]*Stock[[#This Row],[SỐ LƯỢNG MUA]]*$D$11,"")</f>
        <v/>
      </c>
      <c r="J807" s="87"/>
      <c r="K807" s="88"/>
      <c r="L807" s="116" t="str">
        <f>IF(Stock[[#This Row],[SỐ LƯỢNG MUA]]&gt;0,Stock[[#This Row],[GIÁ MUA]]*(1+Stock[[#This Row],[% TĂNG KỲ VỌNG_1]]),"")</f>
        <v/>
      </c>
      <c r="M807" s="89"/>
      <c r="N807" s="116" t="str">
        <f>IF(Stock[[#This Row],[SỐ LƯỢNG MUA]]&gt;0,Stock[[#This Row],[GIÁ MUA]]*(1+Stock[[#This Row],[% TĂNG KỲ VỌNG_2]]),"")</f>
        <v/>
      </c>
      <c r="O807" s="89"/>
      <c r="P807" s="116" t="str">
        <f>IF(Stock[[#This Row],[SỐ LƯỢNG MUA]]&gt;0,Stock[[#This Row],[GIÁ MUA]]*(1+Stock[[#This Row],[% GIẢM ĐỂ CẮT LỖ]]),"")</f>
        <v/>
      </c>
      <c r="Q807" s="104"/>
      <c r="R807" s="117" t="str">
        <f>IF(Stock[[#This Row],[CỔ TỨC TIỀN MẶT]]&gt;0,Stock[[#This Row],[CỔ TỨC TIỀN MẶT]]/(Stock[[#This Row],[GIÁ MUA]]*Stock[[#This Row],[SỐ LƯỢNG MUA]]),"")</f>
        <v/>
      </c>
      <c r="S807" s="104"/>
      <c r="T807" s="77"/>
      <c r="U807" s="95"/>
      <c r="V807" s="96"/>
      <c r="W807" s="125" t="str">
        <f>IF(Stock[[#This Row],[SỐ LƯỢNG BÁN]]&gt;0,Stock[[#This Row],[GIÁ BÁN]]*Stock[[#This Row],[SỐ LƯỢNG BÁN]]*$D$11+Stock[[#This Row],[GIÁ BÁN]]*Stock[[#This Row],[SỐ LƯỢNG BÁN]]*$D$12,"")</f>
        <v/>
      </c>
      <c r="X807" s="126">
        <f>Stock[[#This Row],[SỐ LƯỢNG MUA]]+Stock[[#This Row],[CỔ TỨC BẰNG CỔ PHIẾU]]-Stock[[#This Row],[SỐ LƯỢNG BÁN]]</f>
        <v>0</v>
      </c>
      <c r="Y8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7" s="120">
        <f ca="1">IF(Stock[[#This Row],[NGÀY BÁN]]&gt;0,Stock[[#This Row],[NGÀY BÁN]]-Stock[[#This Row],[NGÀY MUA]]+1,IF(Stock[[#This Row],[NGÀY MUA]]=0,0,TODAY()-Stock[[#This Row],[NGÀY MUA]]+1))</f>
        <v>0</v>
      </c>
      <c r="AA807" s="121" t="str">
        <f>IFERROR(Stock[[#This Row],[CỔ TỨC TIỀN MẶT]]+Stock[[#This Row],[LÃI/(LỖ) TỪ BÁN CK
(auto-fill)]],"")</f>
        <v/>
      </c>
      <c r="AB8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7" s="90"/>
      <c r="AE807" s="146" t="str">
        <f>IF(Stock[[#This Row],[TRẠNG THÁI
(auto-fill)]]="NẮM GIỮ",Stock[[#This Row],[GIÁ THỊ TRƯỜNG]]-Stock[[#This Row],[GIÁ MUA]],"")</f>
        <v/>
      </c>
      <c r="AF807" s="151" t="str">
        <f>IFERROR(Stock[[#This Row],[TĂNG/
(GIẢM )]]/Stock[[#This Row],[GIÁ MUA]],"")</f>
        <v/>
      </c>
      <c r="AG807" s="128" t="str">
        <f>IF(Stock[[#This Row],[GIÁ THỊ TRƯỜNG]]&gt;0,Stock[[#This Row],[GIÁ THỊ TRƯỜNG]]*Stock[[#This Row],[SỐ LƯỢNG CÒN LẠI
(auto-fill)]],"")</f>
        <v/>
      </c>
    </row>
    <row r="808" spans="2:33">
      <c r="B808" s="111" t="str">
        <f>IF(AND(Stock[[#This Row],[SỐ LƯỢNG MUA]]&gt;0,Stock[[#This Row],[SỐ LƯỢNG CÒN LẠI
(auto-fill)]]=0),"BÁN",
IF(AND(Stock[[#This Row],[SỐ LƯỢNG MUA]]&gt;0,Stock[[#This Row],[SỐ LƯỢNG CÒN LẠI
(auto-fill)]]&gt;0),"NẮM GIỮ",""))</f>
        <v/>
      </c>
      <c r="C808" s="110">
        <f t="shared" si="12"/>
        <v>795</v>
      </c>
      <c r="D808" s="77"/>
      <c r="E808" s="78"/>
      <c r="F808" s="170"/>
      <c r="G808" s="83"/>
      <c r="H808" s="84"/>
      <c r="I808" s="114" t="str">
        <f>IF(Stock[[#This Row],[SỐ LƯỢNG MUA]]&gt;0,Stock[[#This Row],[GIÁ MUA]]*Stock[[#This Row],[SỐ LƯỢNG MUA]]*$D$11,"")</f>
        <v/>
      </c>
      <c r="J808" s="87"/>
      <c r="K808" s="88"/>
      <c r="L808" s="116" t="str">
        <f>IF(Stock[[#This Row],[SỐ LƯỢNG MUA]]&gt;0,Stock[[#This Row],[GIÁ MUA]]*(1+Stock[[#This Row],[% TĂNG KỲ VỌNG_1]]),"")</f>
        <v/>
      </c>
      <c r="M808" s="89"/>
      <c r="N808" s="116" t="str">
        <f>IF(Stock[[#This Row],[SỐ LƯỢNG MUA]]&gt;0,Stock[[#This Row],[GIÁ MUA]]*(1+Stock[[#This Row],[% TĂNG KỲ VỌNG_2]]),"")</f>
        <v/>
      </c>
      <c r="O808" s="89"/>
      <c r="P808" s="116" t="str">
        <f>IF(Stock[[#This Row],[SỐ LƯỢNG MUA]]&gt;0,Stock[[#This Row],[GIÁ MUA]]*(1+Stock[[#This Row],[% GIẢM ĐỂ CẮT LỖ]]),"")</f>
        <v/>
      </c>
      <c r="Q808" s="104"/>
      <c r="R808" s="117" t="str">
        <f>IF(Stock[[#This Row],[CỔ TỨC TIỀN MẶT]]&gt;0,Stock[[#This Row],[CỔ TỨC TIỀN MẶT]]/(Stock[[#This Row],[GIÁ MUA]]*Stock[[#This Row],[SỐ LƯỢNG MUA]]),"")</f>
        <v/>
      </c>
      <c r="S808" s="104"/>
      <c r="T808" s="77"/>
      <c r="U808" s="95"/>
      <c r="V808" s="96"/>
      <c r="W808" s="125" t="str">
        <f>IF(Stock[[#This Row],[SỐ LƯỢNG BÁN]]&gt;0,Stock[[#This Row],[GIÁ BÁN]]*Stock[[#This Row],[SỐ LƯỢNG BÁN]]*$D$11+Stock[[#This Row],[GIÁ BÁN]]*Stock[[#This Row],[SỐ LƯỢNG BÁN]]*$D$12,"")</f>
        <v/>
      </c>
      <c r="X808" s="126">
        <f>Stock[[#This Row],[SỐ LƯỢNG MUA]]+Stock[[#This Row],[CỔ TỨC BẰNG CỔ PHIẾU]]-Stock[[#This Row],[SỐ LƯỢNG BÁN]]</f>
        <v>0</v>
      </c>
      <c r="Y8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8" s="120">
        <f ca="1">IF(Stock[[#This Row],[NGÀY BÁN]]&gt;0,Stock[[#This Row],[NGÀY BÁN]]-Stock[[#This Row],[NGÀY MUA]]+1,IF(Stock[[#This Row],[NGÀY MUA]]=0,0,TODAY()-Stock[[#This Row],[NGÀY MUA]]+1))</f>
        <v>0</v>
      </c>
      <c r="AA808" s="121" t="str">
        <f>IFERROR(Stock[[#This Row],[CỔ TỨC TIỀN MẶT]]+Stock[[#This Row],[LÃI/(LỖ) TỪ BÁN CK
(auto-fill)]],"")</f>
        <v/>
      </c>
      <c r="AB8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8" s="90"/>
      <c r="AE808" s="146" t="str">
        <f>IF(Stock[[#This Row],[TRẠNG THÁI
(auto-fill)]]="NẮM GIỮ",Stock[[#This Row],[GIÁ THỊ TRƯỜNG]]-Stock[[#This Row],[GIÁ MUA]],"")</f>
        <v/>
      </c>
      <c r="AF808" s="151" t="str">
        <f>IFERROR(Stock[[#This Row],[TĂNG/
(GIẢM )]]/Stock[[#This Row],[GIÁ MUA]],"")</f>
        <v/>
      </c>
      <c r="AG808" s="128" t="str">
        <f>IF(Stock[[#This Row],[GIÁ THỊ TRƯỜNG]]&gt;0,Stock[[#This Row],[GIÁ THỊ TRƯỜNG]]*Stock[[#This Row],[SỐ LƯỢNG CÒN LẠI
(auto-fill)]],"")</f>
        <v/>
      </c>
    </row>
    <row r="809" spans="2:33">
      <c r="B809" s="111" t="str">
        <f>IF(AND(Stock[[#This Row],[SỐ LƯỢNG MUA]]&gt;0,Stock[[#This Row],[SỐ LƯỢNG CÒN LẠI
(auto-fill)]]=0),"BÁN",
IF(AND(Stock[[#This Row],[SỐ LƯỢNG MUA]]&gt;0,Stock[[#This Row],[SỐ LƯỢNG CÒN LẠI
(auto-fill)]]&gt;0),"NẮM GIỮ",""))</f>
        <v/>
      </c>
      <c r="C809" s="110">
        <f t="shared" si="12"/>
        <v>796</v>
      </c>
      <c r="D809" s="77"/>
      <c r="E809" s="78"/>
      <c r="F809" s="170"/>
      <c r="G809" s="83"/>
      <c r="H809" s="84"/>
      <c r="I809" s="114" t="str">
        <f>IF(Stock[[#This Row],[SỐ LƯỢNG MUA]]&gt;0,Stock[[#This Row],[GIÁ MUA]]*Stock[[#This Row],[SỐ LƯỢNG MUA]]*$D$11,"")</f>
        <v/>
      </c>
      <c r="J809" s="87"/>
      <c r="K809" s="88"/>
      <c r="L809" s="116" t="str">
        <f>IF(Stock[[#This Row],[SỐ LƯỢNG MUA]]&gt;0,Stock[[#This Row],[GIÁ MUA]]*(1+Stock[[#This Row],[% TĂNG KỲ VỌNG_1]]),"")</f>
        <v/>
      </c>
      <c r="M809" s="89"/>
      <c r="N809" s="116" t="str">
        <f>IF(Stock[[#This Row],[SỐ LƯỢNG MUA]]&gt;0,Stock[[#This Row],[GIÁ MUA]]*(1+Stock[[#This Row],[% TĂNG KỲ VỌNG_2]]),"")</f>
        <v/>
      </c>
      <c r="O809" s="89"/>
      <c r="P809" s="116" t="str">
        <f>IF(Stock[[#This Row],[SỐ LƯỢNG MUA]]&gt;0,Stock[[#This Row],[GIÁ MUA]]*(1+Stock[[#This Row],[% GIẢM ĐỂ CẮT LỖ]]),"")</f>
        <v/>
      </c>
      <c r="Q809" s="104"/>
      <c r="R809" s="117" t="str">
        <f>IF(Stock[[#This Row],[CỔ TỨC TIỀN MẶT]]&gt;0,Stock[[#This Row],[CỔ TỨC TIỀN MẶT]]/(Stock[[#This Row],[GIÁ MUA]]*Stock[[#This Row],[SỐ LƯỢNG MUA]]),"")</f>
        <v/>
      </c>
      <c r="S809" s="104"/>
      <c r="T809" s="77"/>
      <c r="U809" s="95"/>
      <c r="V809" s="96"/>
      <c r="W809" s="125" t="str">
        <f>IF(Stock[[#This Row],[SỐ LƯỢNG BÁN]]&gt;0,Stock[[#This Row],[GIÁ BÁN]]*Stock[[#This Row],[SỐ LƯỢNG BÁN]]*$D$11+Stock[[#This Row],[GIÁ BÁN]]*Stock[[#This Row],[SỐ LƯỢNG BÁN]]*$D$12,"")</f>
        <v/>
      </c>
      <c r="X809" s="126">
        <f>Stock[[#This Row],[SỐ LƯỢNG MUA]]+Stock[[#This Row],[CỔ TỨC BẰNG CỔ PHIẾU]]-Stock[[#This Row],[SỐ LƯỢNG BÁN]]</f>
        <v>0</v>
      </c>
      <c r="Y8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9" s="120">
        <f ca="1">IF(Stock[[#This Row],[NGÀY BÁN]]&gt;0,Stock[[#This Row],[NGÀY BÁN]]-Stock[[#This Row],[NGÀY MUA]]+1,IF(Stock[[#This Row],[NGÀY MUA]]=0,0,TODAY()-Stock[[#This Row],[NGÀY MUA]]+1))</f>
        <v>0</v>
      </c>
      <c r="AA809" s="121" t="str">
        <f>IFERROR(Stock[[#This Row],[CỔ TỨC TIỀN MẶT]]+Stock[[#This Row],[LÃI/(LỖ) TỪ BÁN CK
(auto-fill)]],"")</f>
        <v/>
      </c>
      <c r="AB8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9" s="90"/>
      <c r="AE809" s="146" t="str">
        <f>IF(Stock[[#This Row],[TRẠNG THÁI
(auto-fill)]]="NẮM GIỮ",Stock[[#This Row],[GIÁ THỊ TRƯỜNG]]-Stock[[#This Row],[GIÁ MUA]],"")</f>
        <v/>
      </c>
      <c r="AF809" s="151" t="str">
        <f>IFERROR(Stock[[#This Row],[TĂNG/
(GIẢM )]]/Stock[[#This Row],[GIÁ MUA]],"")</f>
        <v/>
      </c>
      <c r="AG809" s="128" t="str">
        <f>IF(Stock[[#This Row],[GIÁ THỊ TRƯỜNG]]&gt;0,Stock[[#This Row],[GIÁ THỊ TRƯỜNG]]*Stock[[#This Row],[SỐ LƯỢNG CÒN LẠI
(auto-fill)]],"")</f>
        <v/>
      </c>
    </row>
    <row r="810" spans="2:33">
      <c r="B810" s="111" t="str">
        <f>IF(AND(Stock[[#This Row],[SỐ LƯỢNG MUA]]&gt;0,Stock[[#This Row],[SỐ LƯỢNG CÒN LẠI
(auto-fill)]]=0),"BÁN",
IF(AND(Stock[[#This Row],[SỐ LƯỢNG MUA]]&gt;0,Stock[[#This Row],[SỐ LƯỢNG CÒN LẠI
(auto-fill)]]&gt;0),"NẮM GIỮ",""))</f>
        <v/>
      </c>
      <c r="C810" s="110">
        <f t="shared" si="12"/>
        <v>797</v>
      </c>
      <c r="D810" s="77"/>
      <c r="E810" s="78"/>
      <c r="F810" s="170"/>
      <c r="G810" s="83"/>
      <c r="H810" s="84"/>
      <c r="I810" s="114" t="str">
        <f>IF(Stock[[#This Row],[SỐ LƯỢNG MUA]]&gt;0,Stock[[#This Row],[GIÁ MUA]]*Stock[[#This Row],[SỐ LƯỢNG MUA]]*$D$11,"")</f>
        <v/>
      </c>
      <c r="J810" s="87"/>
      <c r="K810" s="88"/>
      <c r="L810" s="116" t="str">
        <f>IF(Stock[[#This Row],[SỐ LƯỢNG MUA]]&gt;0,Stock[[#This Row],[GIÁ MUA]]*(1+Stock[[#This Row],[% TĂNG KỲ VỌNG_1]]),"")</f>
        <v/>
      </c>
      <c r="M810" s="89"/>
      <c r="N810" s="116" t="str">
        <f>IF(Stock[[#This Row],[SỐ LƯỢNG MUA]]&gt;0,Stock[[#This Row],[GIÁ MUA]]*(1+Stock[[#This Row],[% TĂNG KỲ VỌNG_2]]),"")</f>
        <v/>
      </c>
      <c r="O810" s="89"/>
      <c r="P810" s="116" t="str">
        <f>IF(Stock[[#This Row],[SỐ LƯỢNG MUA]]&gt;0,Stock[[#This Row],[GIÁ MUA]]*(1+Stock[[#This Row],[% GIẢM ĐỂ CẮT LỖ]]),"")</f>
        <v/>
      </c>
      <c r="Q810" s="104"/>
      <c r="R810" s="117" t="str">
        <f>IF(Stock[[#This Row],[CỔ TỨC TIỀN MẶT]]&gt;0,Stock[[#This Row],[CỔ TỨC TIỀN MẶT]]/(Stock[[#This Row],[GIÁ MUA]]*Stock[[#This Row],[SỐ LƯỢNG MUA]]),"")</f>
        <v/>
      </c>
      <c r="S810" s="104"/>
      <c r="T810" s="77"/>
      <c r="U810" s="95"/>
      <c r="V810" s="96"/>
      <c r="W810" s="125" t="str">
        <f>IF(Stock[[#This Row],[SỐ LƯỢNG BÁN]]&gt;0,Stock[[#This Row],[GIÁ BÁN]]*Stock[[#This Row],[SỐ LƯỢNG BÁN]]*$D$11+Stock[[#This Row],[GIÁ BÁN]]*Stock[[#This Row],[SỐ LƯỢNG BÁN]]*$D$12,"")</f>
        <v/>
      </c>
      <c r="X810" s="126">
        <f>Stock[[#This Row],[SỐ LƯỢNG MUA]]+Stock[[#This Row],[CỔ TỨC BẰNG CỔ PHIẾU]]-Stock[[#This Row],[SỐ LƯỢNG BÁN]]</f>
        <v>0</v>
      </c>
      <c r="Y8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0" s="120">
        <f ca="1">IF(Stock[[#This Row],[NGÀY BÁN]]&gt;0,Stock[[#This Row],[NGÀY BÁN]]-Stock[[#This Row],[NGÀY MUA]]+1,IF(Stock[[#This Row],[NGÀY MUA]]=0,0,TODAY()-Stock[[#This Row],[NGÀY MUA]]+1))</f>
        <v>0</v>
      </c>
      <c r="AA810" s="121" t="str">
        <f>IFERROR(Stock[[#This Row],[CỔ TỨC TIỀN MẶT]]+Stock[[#This Row],[LÃI/(LỖ) TỪ BÁN CK
(auto-fill)]],"")</f>
        <v/>
      </c>
      <c r="AB8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0" s="90"/>
      <c r="AE810" s="146" t="str">
        <f>IF(Stock[[#This Row],[TRẠNG THÁI
(auto-fill)]]="NẮM GIỮ",Stock[[#This Row],[GIÁ THỊ TRƯỜNG]]-Stock[[#This Row],[GIÁ MUA]],"")</f>
        <v/>
      </c>
      <c r="AF810" s="151" t="str">
        <f>IFERROR(Stock[[#This Row],[TĂNG/
(GIẢM )]]/Stock[[#This Row],[GIÁ MUA]],"")</f>
        <v/>
      </c>
      <c r="AG810" s="128" t="str">
        <f>IF(Stock[[#This Row],[GIÁ THỊ TRƯỜNG]]&gt;0,Stock[[#This Row],[GIÁ THỊ TRƯỜNG]]*Stock[[#This Row],[SỐ LƯỢNG CÒN LẠI
(auto-fill)]],"")</f>
        <v/>
      </c>
    </row>
    <row r="811" spans="2:33">
      <c r="B811" s="111" t="str">
        <f>IF(AND(Stock[[#This Row],[SỐ LƯỢNG MUA]]&gt;0,Stock[[#This Row],[SỐ LƯỢNG CÒN LẠI
(auto-fill)]]=0),"BÁN",
IF(AND(Stock[[#This Row],[SỐ LƯỢNG MUA]]&gt;0,Stock[[#This Row],[SỐ LƯỢNG CÒN LẠI
(auto-fill)]]&gt;0),"NẮM GIỮ",""))</f>
        <v/>
      </c>
      <c r="C811" s="110">
        <f t="shared" si="12"/>
        <v>798</v>
      </c>
      <c r="D811" s="77"/>
      <c r="E811" s="78"/>
      <c r="F811" s="170"/>
      <c r="G811" s="83"/>
      <c r="H811" s="84"/>
      <c r="I811" s="114" t="str">
        <f>IF(Stock[[#This Row],[SỐ LƯỢNG MUA]]&gt;0,Stock[[#This Row],[GIÁ MUA]]*Stock[[#This Row],[SỐ LƯỢNG MUA]]*$D$11,"")</f>
        <v/>
      </c>
      <c r="J811" s="87"/>
      <c r="K811" s="88"/>
      <c r="L811" s="116" t="str">
        <f>IF(Stock[[#This Row],[SỐ LƯỢNG MUA]]&gt;0,Stock[[#This Row],[GIÁ MUA]]*(1+Stock[[#This Row],[% TĂNG KỲ VỌNG_1]]),"")</f>
        <v/>
      </c>
      <c r="M811" s="89"/>
      <c r="N811" s="116" t="str">
        <f>IF(Stock[[#This Row],[SỐ LƯỢNG MUA]]&gt;0,Stock[[#This Row],[GIÁ MUA]]*(1+Stock[[#This Row],[% TĂNG KỲ VỌNG_2]]),"")</f>
        <v/>
      </c>
      <c r="O811" s="89"/>
      <c r="P811" s="116" t="str">
        <f>IF(Stock[[#This Row],[SỐ LƯỢNG MUA]]&gt;0,Stock[[#This Row],[GIÁ MUA]]*(1+Stock[[#This Row],[% GIẢM ĐỂ CẮT LỖ]]),"")</f>
        <v/>
      </c>
      <c r="Q811" s="104"/>
      <c r="R811" s="117" t="str">
        <f>IF(Stock[[#This Row],[CỔ TỨC TIỀN MẶT]]&gt;0,Stock[[#This Row],[CỔ TỨC TIỀN MẶT]]/(Stock[[#This Row],[GIÁ MUA]]*Stock[[#This Row],[SỐ LƯỢNG MUA]]),"")</f>
        <v/>
      </c>
      <c r="S811" s="104"/>
      <c r="T811" s="77"/>
      <c r="U811" s="95"/>
      <c r="V811" s="96"/>
      <c r="W811" s="125" t="str">
        <f>IF(Stock[[#This Row],[SỐ LƯỢNG BÁN]]&gt;0,Stock[[#This Row],[GIÁ BÁN]]*Stock[[#This Row],[SỐ LƯỢNG BÁN]]*$D$11+Stock[[#This Row],[GIÁ BÁN]]*Stock[[#This Row],[SỐ LƯỢNG BÁN]]*$D$12,"")</f>
        <v/>
      </c>
      <c r="X811" s="126">
        <f>Stock[[#This Row],[SỐ LƯỢNG MUA]]+Stock[[#This Row],[CỔ TỨC BẰNG CỔ PHIẾU]]-Stock[[#This Row],[SỐ LƯỢNG BÁN]]</f>
        <v>0</v>
      </c>
      <c r="Y8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1" s="120">
        <f ca="1">IF(Stock[[#This Row],[NGÀY BÁN]]&gt;0,Stock[[#This Row],[NGÀY BÁN]]-Stock[[#This Row],[NGÀY MUA]]+1,IF(Stock[[#This Row],[NGÀY MUA]]=0,0,TODAY()-Stock[[#This Row],[NGÀY MUA]]+1))</f>
        <v>0</v>
      </c>
      <c r="AA811" s="121" t="str">
        <f>IFERROR(Stock[[#This Row],[CỔ TỨC TIỀN MẶT]]+Stock[[#This Row],[LÃI/(LỖ) TỪ BÁN CK
(auto-fill)]],"")</f>
        <v/>
      </c>
      <c r="AB8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1" s="90"/>
      <c r="AE811" s="146" t="str">
        <f>IF(Stock[[#This Row],[TRẠNG THÁI
(auto-fill)]]="NẮM GIỮ",Stock[[#This Row],[GIÁ THỊ TRƯỜNG]]-Stock[[#This Row],[GIÁ MUA]],"")</f>
        <v/>
      </c>
      <c r="AF811" s="151" t="str">
        <f>IFERROR(Stock[[#This Row],[TĂNG/
(GIẢM )]]/Stock[[#This Row],[GIÁ MUA]],"")</f>
        <v/>
      </c>
      <c r="AG811" s="128" t="str">
        <f>IF(Stock[[#This Row],[GIÁ THỊ TRƯỜNG]]&gt;0,Stock[[#This Row],[GIÁ THỊ TRƯỜNG]]*Stock[[#This Row],[SỐ LƯỢNG CÒN LẠI
(auto-fill)]],"")</f>
        <v/>
      </c>
    </row>
    <row r="812" spans="2:33">
      <c r="B812" s="111" t="str">
        <f>IF(AND(Stock[[#This Row],[SỐ LƯỢNG MUA]]&gt;0,Stock[[#This Row],[SỐ LƯỢNG CÒN LẠI
(auto-fill)]]=0),"BÁN",
IF(AND(Stock[[#This Row],[SỐ LƯỢNG MUA]]&gt;0,Stock[[#This Row],[SỐ LƯỢNG CÒN LẠI
(auto-fill)]]&gt;0),"NẮM GIỮ",""))</f>
        <v/>
      </c>
      <c r="C812" s="110">
        <f t="shared" si="12"/>
        <v>799</v>
      </c>
      <c r="D812" s="77"/>
      <c r="E812" s="78"/>
      <c r="F812" s="170"/>
      <c r="G812" s="83"/>
      <c r="H812" s="84"/>
      <c r="I812" s="114" t="str">
        <f>IF(Stock[[#This Row],[SỐ LƯỢNG MUA]]&gt;0,Stock[[#This Row],[GIÁ MUA]]*Stock[[#This Row],[SỐ LƯỢNG MUA]]*$D$11,"")</f>
        <v/>
      </c>
      <c r="J812" s="87"/>
      <c r="K812" s="88"/>
      <c r="L812" s="116" t="str">
        <f>IF(Stock[[#This Row],[SỐ LƯỢNG MUA]]&gt;0,Stock[[#This Row],[GIÁ MUA]]*(1+Stock[[#This Row],[% TĂNG KỲ VỌNG_1]]),"")</f>
        <v/>
      </c>
      <c r="M812" s="89"/>
      <c r="N812" s="116" t="str">
        <f>IF(Stock[[#This Row],[SỐ LƯỢNG MUA]]&gt;0,Stock[[#This Row],[GIÁ MUA]]*(1+Stock[[#This Row],[% TĂNG KỲ VỌNG_2]]),"")</f>
        <v/>
      </c>
      <c r="O812" s="89"/>
      <c r="P812" s="116" t="str">
        <f>IF(Stock[[#This Row],[SỐ LƯỢNG MUA]]&gt;0,Stock[[#This Row],[GIÁ MUA]]*(1+Stock[[#This Row],[% GIẢM ĐỂ CẮT LỖ]]),"")</f>
        <v/>
      </c>
      <c r="Q812" s="104"/>
      <c r="R812" s="117" t="str">
        <f>IF(Stock[[#This Row],[CỔ TỨC TIỀN MẶT]]&gt;0,Stock[[#This Row],[CỔ TỨC TIỀN MẶT]]/(Stock[[#This Row],[GIÁ MUA]]*Stock[[#This Row],[SỐ LƯỢNG MUA]]),"")</f>
        <v/>
      </c>
      <c r="S812" s="104"/>
      <c r="T812" s="77"/>
      <c r="U812" s="95"/>
      <c r="V812" s="96"/>
      <c r="W812" s="125" t="str">
        <f>IF(Stock[[#This Row],[SỐ LƯỢNG BÁN]]&gt;0,Stock[[#This Row],[GIÁ BÁN]]*Stock[[#This Row],[SỐ LƯỢNG BÁN]]*$D$11+Stock[[#This Row],[GIÁ BÁN]]*Stock[[#This Row],[SỐ LƯỢNG BÁN]]*$D$12,"")</f>
        <v/>
      </c>
      <c r="X812" s="126">
        <f>Stock[[#This Row],[SỐ LƯỢNG MUA]]+Stock[[#This Row],[CỔ TỨC BẰNG CỔ PHIẾU]]-Stock[[#This Row],[SỐ LƯỢNG BÁN]]</f>
        <v>0</v>
      </c>
      <c r="Y8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2" s="120">
        <f ca="1">IF(Stock[[#This Row],[NGÀY BÁN]]&gt;0,Stock[[#This Row],[NGÀY BÁN]]-Stock[[#This Row],[NGÀY MUA]]+1,IF(Stock[[#This Row],[NGÀY MUA]]=0,0,TODAY()-Stock[[#This Row],[NGÀY MUA]]+1))</f>
        <v>0</v>
      </c>
      <c r="AA812" s="121" t="str">
        <f>IFERROR(Stock[[#This Row],[CỔ TỨC TIỀN MẶT]]+Stock[[#This Row],[LÃI/(LỖ) TỪ BÁN CK
(auto-fill)]],"")</f>
        <v/>
      </c>
      <c r="AB8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2" s="90"/>
      <c r="AE812" s="146" t="str">
        <f>IF(Stock[[#This Row],[TRẠNG THÁI
(auto-fill)]]="NẮM GIỮ",Stock[[#This Row],[GIÁ THỊ TRƯỜNG]]-Stock[[#This Row],[GIÁ MUA]],"")</f>
        <v/>
      </c>
      <c r="AF812" s="151" t="str">
        <f>IFERROR(Stock[[#This Row],[TĂNG/
(GIẢM )]]/Stock[[#This Row],[GIÁ MUA]],"")</f>
        <v/>
      </c>
      <c r="AG812" s="128" t="str">
        <f>IF(Stock[[#This Row],[GIÁ THỊ TRƯỜNG]]&gt;0,Stock[[#This Row],[GIÁ THỊ TRƯỜNG]]*Stock[[#This Row],[SỐ LƯỢNG CÒN LẠI
(auto-fill)]],"")</f>
        <v/>
      </c>
    </row>
    <row r="813" spans="2:33">
      <c r="B813" s="111" t="str">
        <f>IF(AND(Stock[[#This Row],[SỐ LƯỢNG MUA]]&gt;0,Stock[[#This Row],[SỐ LƯỢNG CÒN LẠI
(auto-fill)]]=0),"BÁN",
IF(AND(Stock[[#This Row],[SỐ LƯỢNG MUA]]&gt;0,Stock[[#This Row],[SỐ LƯỢNG CÒN LẠI
(auto-fill)]]&gt;0),"NẮM GIỮ",""))</f>
        <v/>
      </c>
      <c r="C813" s="110">
        <f t="shared" si="12"/>
        <v>800</v>
      </c>
      <c r="D813" s="77"/>
      <c r="E813" s="78"/>
      <c r="F813" s="170"/>
      <c r="G813" s="83"/>
      <c r="H813" s="84"/>
      <c r="I813" s="114" t="str">
        <f>IF(Stock[[#This Row],[SỐ LƯỢNG MUA]]&gt;0,Stock[[#This Row],[GIÁ MUA]]*Stock[[#This Row],[SỐ LƯỢNG MUA]]*$D$11,"")</f>
        <v/>
      </c>
      <c r="J813" s="87"/>
      <c r="K813" s="88"/>
      <c r="L813" s="116" t="str">
        <f>IF(Stock[[#This Row],[SỐ LƯỢNG MUA]]&gt;0,Stock[[#This Row],[GIÁ MUA]]*(1+Stock[[#This Row],[% TĂNG KỲ VỌNG_1]]),"")</f>
        <v/>
      </c>
      <c r="M813" s="89"/>
      <c r="N813" s="116" t="str">
        <f>IF(Stock[[#This Row],[SỐ LƯỢNG MUA]]&gt;0,Stock[[#This Row],[GIÁ MUA]]*(1+Stock[[#This Row],[% TĂNG KỲ VỌNG_2]]),"")</f>
        <v/>
      </c>
      <c r="O813" s="89"/>
      <c r="P813" s="116" t="str">
        <f>IF(Stock[[#This Row],[SỐ LƯỢNG MUA]]&gt;0,Stock[[#This Row],[GIÁ MUA]]*(1+Stock[[#This Row],[% GIẢM ĐỂ CẮT LỖ]]),"")</f>
        <v/>
      </c>
      <c r="Q813" s="104"/>
      <c r="R813" s="117" t="str">
        <f>IF(Stock[[#This Row],[CỔ TỨC TIỀN MẶT]]&gt;0,Stock[[#This Row],[CỔ TỨC TIỀN MẶT]]/(Stock[[#This Row],[GIÁ MUA]]*Stock[[#This Row],[SỐ LƯỢNG MUA]]),"")</f>
        <v/>
      </c>
      <c r="S813" s="104"/>
      <c r="T813" s="77"/>
      <c r="U813" s="95"/>
      <c r="V813" s="96"/>
      <c r="W813" s="125" t="str">
        <f>IF(Stock[[#This Row],[SỐ LƯỢNG BÁN]]&gt;0,Stock[[#This Row],[GIÁ BÁN]]*Stock[[#This Row],[SỐ LƯỢNG BÁN]]*$D$11+Stock[[#This Row],[GIÁ BÁN]]*Stock[[#This Row],[SỐ LƯỢNG BÁN]]*$D$12,"")</f>
        <v/>
      </c>
      <c r="X813" s="126">
        <f>Stock[[#This Row],[SỐ LƯỢNG MUA]]+Stock[[#This Row],[CỔ TỨC BẰNG CỔ PHIẾU]]-Stock[[#This Row],[SỐ LƯỢNG BÁN]]</f>
        <v>0</v>
      </c>
      <c r="Y8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3" s="120">
        <f ca="1">IF(Stock[[#This Row],[NGÀY BÁN]]&gt;0,Stock[[#This Row],[NGÀY BÁN]]-Stock[[#This Row],[NGÀY MUA]]+1,IF(Stock[[#This Row],[NGÀY MUA]]=0,0,TODAY()-Stock[[#This Row],[NGÀY MUA]]+1))</f>
        <v>0</v>
      </c>
      <c r="AA813" s="121" t="str">
        <f>IFERROR(Stock[[#This Row],[CỔ TỨC TIỀN MẶT]]+Stock[[#This Row],[LÃI/(LỖ) TỪ BÁN CK
(auto-fill)]],"")</f>
        <v/>
      </c>
      <c r="AB8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3" s="90"/>
      <c r="AE813" s="146" t="str">
        <f>IF(Stock[[#This Row],[TRẠNG THÁI
(auto-fill)]]="NẮM GIỮ",Stock[[#This Row],[GIÁ THỊ TRƯỜNG]]-Stock[[#This Row],[GIÁ MUA]],"")</f>
        <v/>
      </c>
      <c r="AF813" s="151" t="str">
        <f>IFERROR(Stock[[#This Row],[TĂNG/
(GIẢM )]]/Stock[[#This Row],[GIÁ MUA]],"")</f>
        <v/>
      </c>
      <c r="AG813" s="128" t="str">
        <f>IF(Stock[[#This Row],[GIÁ THỊ TRƯỜNG]]&gt;0,Stock[[#This Row],[GIÁ THỊ TRƯỜNG]]*Stock[[#This Row],[SỐ LƯỢNG CÒN LẠI
(auto-fill)]],"")</f>
        <v/>
      </c>
    </row>
    <row r="814" spans="2:33">
      <c r="B814" s="111" t="str">
        <f>IF(AND(Stock[[#This Row],[SỐ LƯỢNG MUA]]&gt;0,Stock[[#This Row],[SỐ LƯỢNG CÒN LẠI
(auto-fill)]]=0),"BÁN",
IF(AND(Stock[[#This Row],[SỐ LƯỢNG MUA]]&gt;0,Stock[[#This Row],[SỐ LƯỢNG CÒN LẠI
(auto-fill)]]&gt;0),"NẮM GIỮ",""))</f>
        <v/>
      </c>
      <c r="C814" s="110">
        <f t="shared" si="12"/>
        <v>801</v>
      </c>
      <c r="D814" s="77"/>
      <c r="E814" s="78"/>
      <c r="F814" s="170"/>
      <c r="G814" s="83"/>
      <c r="H814" s="84"/>
      <c r="I814" s="114" t="str">
        <f>IF(Stock[[#This Row],[SỐ LƯỢNG MUA]]&gt;0,Stock[[#This Row],[GIÁ MUA]]*Stock[[#This Row],[SỐ LƯỢNG MUA]]*$D$11,"")</f>
        <v/>
      </c>
      <c r="J814" s="87"/>
      <c r="K814" s="88"/>
      <c r="L814" s="116" t="str">
        <f>IF(Stock[[#This Row],[SỐ LƯỢNG MUA]]&gt;0,Stock[[#This Row],[GIÁ MUA]]*(1+Stock[[#This Row],[% TĂNG KỲ VỌNG_1]]),"")</f>
        <v/>
      </c>
      <c r="M814" s="89"/>
      <c r="N814" s="116" t="str">
        <f>IF(Stock[[#This Row],[SỐ LƯỢNG MUA]]&gt;0,Stock[[#This Row],[GIÁ MUA]]*(1+Stock[[#This Row],[% TĂNG KỲ VỌNG_2]]),"")</f>
        <v/>
      </c>
      <c r="O814" s="89"/>
      <c r="P814" s="116" t="str">
        <f>IF(Stock[[#This Row],[SỐ LƯỢNG MUA]]&gt;0,Stock[[#This Row],[GIÁ MUA]]*(1+Stock[[#This Row],[% GIẢM ĐỂ CẮT LỖ]]),"")</f>
        <v/>
      </c>
      <c r="Q814" s="104"/>
      <c r="R814" s="117" t="str">
        <f>IF(Stock[[#This Row],[CỔ TỨC TIỀN MẶT]]&gt;0,Stock[[#This Row],[CỔ TỨC TIỀN MẶT]]/(Stock[[#This Row],[GIÁ MUA]]*Stock[[#This Row],[SỐ LƯỢNG MUA]]),"")</f>
        <v/>
      </c>
      <c r="S814" s="104"/>
      <c r="T814" s="77"/>
      <c r="U814" s="95"/>
      <c r="V814" s="96"/>
      <c r="W814" s="125" t="str">
        <f>IF(Stock[[#This Row],[SỐ LƯỢNG BÁN]]&gt;0,Stock[[#This Row],[GIÁ BÁN]]*Stock[[#This Row],[SỐ LƯỢNG BÁN]]*$D$11+Stock[[#This Row],[GIÁ BÁN]]*Stock[[#This Row],[SỐ LƯỢNG BÁN]]*$D$12,"")</f>
        <v/>
      </c>
      <c r="X814" s="126">
        <f>Stock[[#This Row],[SỐ LƯỢNG MUA]]+Stock[[#This Row],[CỔ TỨC BẰNG CỔ PHIẾU]]-Stock[[#This Row],[SỐ LƯỢNG BÁN]]</f>
        <v>0</v>
      </c>
      <c r="Y8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4" s="120">
        <f ca="1">IF(Stock[[#This Row],[NGÀY BÁN]]&gt;0,Stock[[#This Row],[NGÀY BÁN]]-Stock[[#This Row],[NGÀY MUA]]+1,IF(Stock[[#This Row],[NGÀY MUA]]=0,0,TODAY()-Stock[[#This Row],[NGÀY MUA]]+1))</f>
        <v>0</v>
      </c>
      <c r="AA814" s="121" t="str">
        <f>IFERROR(Stock[[#This Row],[CỔ TỨC TIỀN MẶT]]+Stock[[#This Row],[LÃI/(LỖ) TỪ BÁN CK
(auto-fill)]],"")</f>
        <v/>
      </c>
      <c r="AB8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4" s="90"/>
      <c r="AE814" s="146" t="str">
        <f>IF(Stock[[#This Row],[TRẠNG THÁI
(auto-fill)]]="NẮM GIỮ",Stock[[#This Row],[GIÁ THỊ TRƯỜNG]]-Stock[[#This Row],[GIÁ MUA]],"")</f>
        <v/>
      </c>
      <c r="AF814" s="151" t="str">
        <f>IFERROR(Stock[[#This Row],[TĂNG/
(GIẢM )]]/Stock[[#This Row],[GIÁ MUA]],"")</f>
        <v/>
      </c>
      <c r="AG814" s="128" t="str">
        <f>IF(Stock[[#This Row],[GIÁ THỊ TRƯỜNG]]&gt;0,Stock[[#This Row],[GIÁ THỊ TRƯỜNG]]*Stock[[#This Row],[SỐ LƯỢNG CÒN LẠI
(auto-fill)]],"")</f>
        <v/>
      </c>
    </row>
    <row r="815" spans="2:33">
      <c r="B815" s="111" t="str">
        <f>IF(AND(Stock[[#This Row],[SỐ LƯỢNG MUA]]&gt;0,Stock[[#This Row],[SỐ LƯỢNG CÒN LẠI
(auto-fill)]]=0),"BÁN",
IF(AND(Stock[[#This Row],[SỐ LƯỢNG MUA]]&gt;0,Stock[[#This Row],[SỐ LƯỢNG CÒN LẠI
(auto-fill)]]&gt;0),"NẮM GIỮ",""))</f>
        <v/>
      </c>
      <c r="C815" s="110">
        <f t="shared" si="12"/>
        <v>802</v>
      </c>
      <c r="D815" s="77"/>
      <c r="E815" s="78"/>
      <c r="F815" s="170"/>
      <c r="G815" s="83"/>
      <c r="H815" s="84"/>
      <c r="I815" s="114" t="str">
        <f>IF(Stock[[#This Row],[SỐ LƯỢNG MUA]]&gt;0,Stock[[#This Row],[GIÁ MUA]]*Stock[[#This Row],[SỐ LƯỢNG MUA]]*$D$11,"")</f>
        <v/>
      </c>
      <c r="J815" s="87"/>
      <c r="K815" s="88"/>
      <c r="L815" s="116" t="str">
        <f>IF(Stock[[#This Row],[SỐ LƯỢNG MUA]]&gt;0,Stock[[#This Row],[GIÁ MUA]]*(1+Stock[[#This Row],[% TĂNG KỲ VỌNG_1]]),"")</f>
        <v/>
      </c>
      <c r="M815" s="89"/>
      <c r="N815" s="116" t="str">
        <f>IF(Stock[[#This Row],[SỐ LƯỢNG MUA]]&gt;0,Stock[[#This Row],[GIÁ MUA]]*(1+Stock[[#This Row],[% TĂNG KỲ VỌNG_2]]),"")</f>
        <v/>
      </c>
      <c r="O815" s="89"/>
      <c r="P815" s="116" t="str">
        <f>IF(Stock[[#This Row],[SỐ LƯỢNG MUA]]&gt;0,Stock[[#This Row],[GIÁ MUA]]*(1+Stock[[#This Row],[% GIẢM ĐỂ CẮT LỖ]]),"")</f>
        <v/>
      </c>
      <c r="Q815" s="104"/>
      <c r="R815" s="117" t="str">
        <f>IF(Stock[[#This Row],[CỔ TỨC TIỀN MẶT]]&gt;0,Stock[[#This Row],[CỔ TỨC TIỀN MẶT]]/(Stock[[#This Row],[GIÁ MUA]]*Stock[[#This Row],[SỐ LƯỢNG MUA]]),"")</f>
        <v/>
      </c>
      <c r="S815" s="104"/>
      <c r="T815" s="77"/>
      <c r="U815" s="95"/>
      <c r="V815" s="96"/>
      <c r="W815" s="125" t="str">
        <f>IF(Stock[[#This Row],[SỐ LƯỢNG BÁN]]&gt;0,Stock[[#This Row],[GIÁ BÁN]]*Stock[[#This Row],[SỐ LƯỢNG BÁN]]*$D$11+Stock[[#This Row],[GIÁ BÁN]]*Stock[[#This Row],[SỐ LƯỢNG BÁN]]*$D$12,"")</f>
        <v/>
      </c>
      <c r="X815" s="126">
        <f>Stock[[#This Row],[SỐ LƯỢNG MUA]]+Stock[[#This Row],[CỔ TỨC BẰNG CỔ PHIẾU]]-Stock[[#This Row],[SỐ LƯỢNG BÁN]]</f>
        <v>0</v>
      </c>
      <c r="Y8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5" s="120">
        <f ca="1">IF(Stock[[#This Row],[NGÀY BÁN]]&gt;0,Stock[[#This Row],[NGÀY BÁN]]-Stock[[#This Row],[NGÀY MUA]]+1,IF(Stock[[#This Row],[NGÀY MUA]]=0,0,TODAY()-Stock[[#This Row],[NGÀY MUA]]+1))</f>
        <v>0</v>
      </c>
      <c r="AA815" s="121" t="str">
        <f>IFERROR(Stock[[#This Row],[CỔ TỨC TIỀN MẶT]]+Stock[[#This Row],[LÃI/(LỖ) TỪ BÁN CK
(auto-fill)]],"")</f>
        <v/>
      </c>
      <c r="AB8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5" s="90"/>
      <c r="AE815" s="146" t="str">
        <f>IF(Stock[[#This Row],[TRẠNG THÁI
(auto-fill)]]="NẮM GIỮ",Stock[[#This Row],[GIÁ THỊ TRƯỜNG]]-Stock[[#This Row],[GIÁ MUA]],"")</f>
        <v/>
      </c>
      <c r="AF815" s="151" t="str">
        <f>IFERROR(Stock[[#This Row],[TĂNG/
(GIẢM )]]/Stock[[#This Row],[GIÁ MUA]],"")</f>
        <v/>
      </c>
      <c r="AG815" s="128" t="str">
        <f>IF(Stock[[#This Row],[GIÁ THỊ TRƯỜNG]]&gt;0,Stock[[#This Row],[GIÁ THỊ TRƯỜNG]]*Stock[[#This Row],[SỐ LƯỢNG CÒN LẠI
(auto-fill)]],"")</f>
        <v/>
      </c>
    </row>
    <row r="816" spans="2:33">
      <c r="B816" s="111" t="str">
        <f>IF(AND(Stock[[#This Row],[SỐ LƯỢNG MUA]]&gt;0,Stock[[#This Row],[SỐ LƯỢNG CÒN LẠI
(auto-fill)]]=0),"BÁN",
IF(AND(Stock[[#This Row],[SỐ LƯỢNG MUA]]&gt;0,Stock[[#This Row],[SỐ LƯỢNG CÒN LẠI
(auto-fill)]]&gt;0),"NẮM GIỮ",""))</f>
        <v/>
      </c>
      <c r="C816" s="110">
        <f t="shared" si="12"/>
        <v>803</v>
      </c>
      <c r="D816" s="77"/>
      <c r="E816" s="78"/>
      <c r="F816" s="170"/>
      <c r="G816" s="83"/>
      <c r="H816" s="84"/>
      <c r="I816" s="114" t="str">
        <f>IF(Stock[[#This Row],[SỐ LƯỢNG MUA]]&gt;0,Stock[[#This Row],[GIÁ MUA]]*Stock[[#This Row],[SỐ LƯỢNG MUA]]*$D$11,"")</f>
        <v/>
      </c>
      <c r="J816" s="87"/>
      <c r="K816" s="88"/>
      <c r="L816" s="116" t="str">
        <f>IF(Stock[[#This Row],[SỐ LƯỢNG MUA]]&gt;0,Stock[[#This Row],[GIÁ MUA]]*(1+Stock[[#This Row],[% TĂNG KỲ VỌNG_1]]),"")</f>
        <v/>
      </c>
      <c r="M816" s="89"/>
      <c r="N816" s="116" t="str">
        <f>IF(Stock[[#This Row],[SỐ LƯỢNG MUA]]&gt;0,Stock[[#This Row],[GIÁ MUA]]*(1+Stock[[#This Row],[% TĂNG KỲ VỌNG_2]]),"")</f>
        <v/>
      </c>
      <c r="O816" s="89"/>
      <c r="P816" s="116" t="str">
        <f>IF(Stock[[#This Row],[SỐ LƯỢNG MUA]]&gt;0,Stock[[#This Row],[GIÁ MUA]]*(1+Stock[[#This Row],[% GIẢM ĐỂ CẮT LỖ]]),"")</f>
        <v/>
      </c>
      <c r="Q816" s="104"/>
      <c r="R816" s="117" t="str">
        <f>IF(Stock[[#This Row],[CỔ TỨC TIỀN MẶT]]&gt;0,Stock[[#This Row],[CỔ TỨC TIỀN MẶT]]/(Stock[[#This Row],[GIÁ MUA]]*Stock[[#This Row],[SỐ LƯỢNG MUA]]),"")</f>
        <v/>
      </c>
      <c r="S816" s="104"/>
      <c r="T816" s="77"/>
      <c r="U816" s="95"/>
      <c r="V816" s="96"/>
      <c r="W816" s="125" t="str">
        <f>IF(Stock[[#This Row],[SỐ LƯỢNG BÁN]]&gt;0,Stock[[#This Row],[GIÁ BÁN]]*Stock[[#This Row],[SỐ LƯỢNG BÁN]]*$D$11+Stock[[#This Row],[GIÁ BÁN]]*Stock[[#This Row],[SỐ LƯỢNG BÁN]]*$D$12,"")</f>
        <v/>
      </c>
      <c r="X816" s="126">
        <f>Stock[[#This Row],[SỐ LƯỢNG MUA]]+Stock[[#This Row],[CỔ TỨC BẰNG CỔ PHIẾU]]-Stock[[#This Row],[SỐ LƯỢNG BÁN]]</f>
        <v>0</v>
      </c>
      <c r="Y8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6" s="120">
        <f ca="1">IF(Stock[[#This Row],[NGÀY BÁN]]&gt;0,Stock[[#This Row],[NGÀY BÁN]]-Stock[[#This Row],[NGÀY MUA]]+1,IF(Stock[[#This Row],[NGÀY MUA]]=0,0,TODAY()-Stock[[#This Row],[NGÀY MUA]]+1))</f>
        <v>0</v>
      </c>
      <c r="AA816" s="121" t="str">
        <f>IFERROR(Stock[[#This Row],[CỔ TỨC TIỀN MẶT]]+Stock[[#This Row],[LÃI/(LỖ) TỪ BÁN CK
(auto-fill)]],"")</f>
        <v/>
      </c>
      <c r="AB8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6" s="90"/>
      <c r="AE816" s="146" t="str">
        <f>IF(Stock[[#This Row],[TRẠNG THÁI
(auto-fill)]]="NẮM GIỮ",Stock[[#This Row],[GIÁ THỊ TRƯỜNG]]-Stock[[#This Row],[GIÁ MUA]],"")</f>
        <v/>
      </c>
      <c r="AF816" s="151" t="str">
        <f>IFERROR(Stock[[#This Row],[TĂNG/
(GIẢM )]]/Stock[[#This Row],[GIÁ MUA]],"")</f>
        <v/>
      </c>
      <c r="AG816" s="128" t="str">
        <f>IF(Stock[[#This Row],[GIÁ THỊ TRƯỜNG]]&gt;0,Stock[[#This Row],[GIÁ THỊ TRƯỜNG]]*Stock[[#This Row],[SỐ LƯỢNG CÒN LẠI
(auto-fill)]],"")</f>
        <v/>
      </c>
    </row>
    <row r="817" spans="2:33">
      <c r="B817" s="111" t="str">
        <f>IF(AND(Stock[[#This Row],[SỐ LƯỢNG MUA]]&gt;0,Stock[[#This Row],[SỐ LƯỢNG CÒN LẠI
(auto-fill)]]=0),"BÁN",
IF(AND(Stock[[#This Row],[SỐ LƯỢNG MUA]]&gt;0,Stock[[#This Row],[SỐ LƯỢNG CÒN LẠI
(auto-fill)]]&gt;0),"NẮM GIỮ",""))</f>
        <v/>
      </c>
      <c r="C817" s="110">
        <f t="shared" si="12"/>
        <v>804</v>
      </c>
      <c r="D817" s="77"/>
      <c r="E817" s="78"/>
      <c r="F817" s="170"/>
      <c r="G817" s="83"/>
      <c r="H817" s="84"/>
      <c r="I817" s="114" t="str">
        <f>IF(Stock[[#This Row],[SỐ LƯỢNG MUA]]&gt;0,Stock[[#This Row],[GIÁ MUA]]*Stock[[#This Row],[SỐ LƯỢNG MUA]]*$D$11,"")</f>
        <v/>
      </c>
      <c r="J817" s="87"/>
      <c r="K817" s="88"/>
      <c r="L817" s="116" t="str">
        <f>IF(Stock[[#This Row],[SỐ LƯỢNG MUA]]&gt;0,Stock[[#This Row],[GIÁ MUA]]*(1+Stock[[#This Row],[% TĂNG KỲ VỌNG_1]]),"")</f>
        <v/>
      </c>
      <c r="M817" s="89"/>
      <c r="N817" s="116" t="str">
        <f>IF(Stock[[#This Row],[SỐ LƯỢNG MUA]]&gt;0,Stock[[#This Row],[GIÁ MUA]]*(1+Stock[[#This Row],[% TĂNG KỲ VỌNG_2]]),"")</f>
        <v/>
      </c>
      <c r="O817" s="89"/>
      <c r="P817" s="116" t="str">
        <f>IF(Stock[[#This Row],[SỐ LƯỢNG MUA]]&gt;0,Stock[[#This Row],[GIÁ MUA]]*(1+Stock[[#This Row],[% GIẢM ĐỂ CẮT LỖ]]),"")</f>
        <v/>
      </c>
      <c r="Q817" s="104"/>
      <c r="R817" s="117" t="str">
        <f>IF(Stock[[#This Row],[CỔ TỨC TIỀN MẶT]]&gt;0,Stock[[#This Row],[CỔ TỨC TIỀN MẶT]]/(Stock[[#This Row],[GIÁ MUA]]*Stock[[#This Row],[SỐ LƯỢNG MUA]]),"")</f>
        <v/>
      </c>
      <c r="S817" s="104"/>
      <c r="T817" s="77"/>
      <c r="U817" s="95"/>
      <c r="V817" s="96"/>
      <c r="W817" s="125" t="str">
        <f>IF(Stock[[#This Row],[SỐ LƯỢNG BÁN]]&gt;0,Stock[[#This Row],[GIÁ BÁN]]*Stock[[#This Row],[SỐ LƯỢNG BÁN]]*$D$11+Stock[[#This Row],[GIÁ BÁN]]*Stock[[#This Row],[SỐ LƯỢNG BÁN]]*$D$12,"")</f>
        <v/>
      </c>
      <c r="X817" s="126">
        <f>Stock[[#This Row],[SỐ LƯỢNG MUA]]+Stock[[#This Row],[CỔ TỨC BẰNG CỔ PHIẾU]]-Stock[[#This Row],[SỐ LƯỢNG BÁN]]</f>
        <v>0</v>
      </c>
      <c r="Y8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7" s="120">
        <f ca="1">IF(Stock[[#This Row],[NGÀY BÁN]]&gt;0,Stock[[#This Row],[NGÀY BÁN]]-Stock[[#This Row],[NGÀY MUA]]+1,IF(Stock[[#This Row],[NGÀY MUA]]=0,0,TODAY()-Stock[[#This Row],[NGÀY MUA]]+1))</f>
        <v>0</v>
      </c>
      <c r="AA817" s="121" t="str">
        <f>IFERROR(Stock[[#This Row],[CỔ TỨC TIỀN MẶT]]+Stock[[#This Row],[LÃI/(LỖ) TỪ BÁN CK
(auto-fill)]],"")</f>
        <v/>
      </c>
      <c r="AB8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7" s="90"/>
      <c r="AE817" s="146" t="str">
        <f>IF(Stock[[#This Row],[TRẠNG THÁI
(auto-fill)]]="NẮM GIỮ",Stock[[#This Row],[GIÁ THỊ TRƯỜNG]]-Stock[[#This Row],[GIÁ MUA]],"")</f>
        <v/>
      </c>
      <c r="AF817" s="151" t="str">
        <f>IFERROR(Stock[[#This Row],[TĂNG/
(GIẢM )]]/Stock[[#This Row],[GIÁ MUA]],"")</f>
        <v/>
      </c>
      <c r="AG817" s="128" t="str">
        <f>IF(Stock[[#This Row],[GIÁ THỊ TRƯỜNG]]&gt;0,Stock[[#This Row],[GIÁ THỊ TRƯỜNG]]*Stock[[#This Row],[SỐ LƯỢNG CÒN LẠI
(auto-fill)]],"")</f>
        <v/>
      </c>
    </row>
    <row r="818" spans="2:33">
      <c r="B818" s="111" t="str">
        <f>IF(AND(Stock[[#This Row],[SỐ LƯỢNG MUA]]&gt;0,Stock[[#This Row],[SỐ LƯỢNG CÒN LẠI
(auto-fill)]]=0),"BÁN",
IF(AND(Stock[[#This Row],[SỐ LƯỢNG MUA]]&gt;0,Stock[[#This Row],[SỐ LƯỢNG CÒN LẠI
(auto-fill)]]&gt;0),"NẮM GIỮ",""))</f>
        <v/>
      </c>
      <c r="C818" s="110">
        <f t="shared" si="12"/>
        <v>805</v>
      </c>
      <c r="D818" s="77"/>
      <c r="E818" s="78"/>
      <c r="F818" s="170"/>
      <c r="G818" s="83"/>
      <c r="H818" s="84"/>
      <c r="I818" s="114" t="str">
        <f>IF(Stock[[#This Row],[SỐ LƯỢNG MUA]]&gt;0,Stock[[#This Row],[GIÁ MUA]]*Stock[[#This Row],[SỐ LƯỢNG MUA]]*$D$11,"")</f>
        <v/>
      </c>
      <c r="J818" s="87"/>
      <c r="K818" s="88"/>
      <c r="L818" s="116" t="str">
        <f>IF(Stock[[#This Row],[SỐ LƯỢNG MUA]]&gt;0,Stock[[#This Row],[GIÁ MUA]]*(1+Stock[[#This Row],[% TĂNG KỲ VỌNG_1]]),"")</f>
        <v/>
      </c>
      <c r="M818" s="89"/>
      <c r="N818" s="116" t="str">
        <f>IF(Stock[[#This Row],[SỐ LƯỢNG MUA]]&gt;0,Stock[[#This Row],[GIÁ MUA]]*(1+Stock[[#This Row],[% TĂNG KỲ VỌNG_2]]),"")</f>
        <v/>
      </c>
      <c r="O818" s="89"/>
      <c r="P818" s="116" t="str">
        <f>IF(Stock[[#This Row],[SỐ LƯỢNG MUA]]&gt;0,Stock[[#This Row],[GIÁ MUA]]*(1+Stock[[#This Row],[% GIẢM ĐỂ CẮT LỖ]]),"")</f>
        <v/>
      </c>
      <c r="Q818" s="104"/>
      <c r="R818" s="117" t="str">
        <f>IF(Stock[[#This Row],[CỔ TỨC TIỀN MẶT]]&gt;0,Stock[[#This Row],[CỔ TỨC TIỀN MẶT]]/(Stock[[#This Row],[GIÁ MUA]]*Stock[[#This Row],[SỐ LƯỢNG MUA]]),"")</f>
        <v/>
      </c>
      <c r="S818" s="104"/>
      <c r="T818" s="77"/>
      <c r="U818" s="95"/>
      <c r="V818" s="96"/>
      <c r="W818" s="125" t="str">
        <f>IF(Stock[[#This Row],[SỐ LƯỢNG BÁN]]&gt;0,Stock[[#This Row],[GIÁ BÁN]]*Stock[[#This Row],[SỐ LƯỢNG BÁN]]*$D$11+Stock[[#This Row],[GIÁ BÁN]]*Stock[[#This Row],[SỐ LƯỢNG BÁN]]*$D$12,"")</f>
        <v/>
      </c>
      <c r="X818" s="126">
        <f>Stock[[#This Row],[SỐ LƯỢNG MUA]]+Stock[[#This Row],[CỔ TỨC BẰNG CỔ PHIẾU]]-Stock[[#This Row],[SỐ LƯỢNG BÁN]]</f>
        <v>0</v>
      </c>
      <c r="Y8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8" s="120">
        <f ca="1">IF(Stock[[#This Row],[NGÀY BÁN]]&gt;0,Stock[[#This Row],[NGÀY BÁN]]-Stock[[#This Row],[NGÀY MUA]]+1,IF(Stock[[#This Row],[NGÀY MUA]]=0,0,TODAY()-Stock[[#This Row],[NGÀY MUA]]+1))</f>
        <v>0</v>
      </c>
      <c r="AA818" s="121" t="str">
        <f>IFERROR(Stock[[#This Row],[CỔ TỨC TIỀN MẶT]]+Stock[[#This Row],[LÃI/(LỖ) TỪ BÁN CK
(auto-fill)]],"")</f>
        <v/>
      </c>
      <c r="AB8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8" s="90"/>
      <c r="AE818" s="146" t="str">
        <f>IF(Stock[[#This Row],[TRẠNG THÁI
(auto-fill)]]="NẮM GIỮ",Stock[[#This Row],[GIÁ THỊ TRƯỜNG]]-Stock[[#This Row],[GIÁ MUA]],"")</f>
        <v/>
      </c>
      <c r="AF818" s="151" t="str">
        <f>IFERROR(Stock[[#This Row],[TĂNG/
(GIẢM )]]/Stock[[#This Row],[GIÁ MUA]],"")</f>
        <v/>
      </c>
      <c r="AG818" s="128" t="str">
        <f>IF(Stock[[#This Row],[GIÁ THỊ TRƯỜNG]]&gt;0,Stock[[#This Row],[GIÁ THỊ TRƯỜNG]]*Stock[[#This Row],[SỐ LƯỢNG CÒN LẠI
(auto-fill)]],"")</f>
        <v/>
      </c>
    </row>
    <row r="819" spans="2:33">
      <c r="B819" s="111" t="str">
        <f>IF(AND(Stock[[#This Row],[SỐ LƯỢNG MUA]]&gt;0,Stock[[#This Row],[SỐ LƯỢNG CÒN LẠI
(auto-fill)]]=0),"BÁN",
IF(AND(Stock[[#This Row],[SỐ LƯỢNG MUA]]&gt;0,Stock[[#This Row],[SỐ LƯỢNG CÒN LẠI
(auto-fill)]]&gt;0),"NẮM GIỮ",""))</f>
        <v/>
      </c>
      <c r="C819" s="110">
        <f t="shared" si="12"/>
        <v>806</v>
      </c>
      <c r="D819" s="77"/>
      <c r="E819" s="78"/>
      <c r="F819" s="170"/>
      <c r="G819" s="83"/>
      <c r="H819" s="84"/>
      <c r="I819" s="114" t="str">
        <f>IF(Stock[[#This Row],[SỐ LƯỢNG MUA]]&gt;0,Stock[[#This Row],[GIÁ MUA]]*Stock[[#This Row],[SỐ LƯỢNG MUA]]*$D$11,"")</f>
        <v/>
      </c>
      <c r="J819" s="87"/>
      <c r="K819" s="88"/>
      <c r="L819" s="116" t="str">
        <f>IF(Stock[[#This Row],[SỐ LƯỢNG MUA]]&gt;0,Stock[[#This Row],[GIÁ MUA]]*(1+Stock[[#This Row],[% TĂNG KỲ VỌNG_1]]),"")</f>
        <v/>
      </c>
      <c r="M819" s="89"/>
      <c r="N819" s="116" t="str">
        <f>IF(Stock[[#This Row],[SỐ LƯỢNG MUA]]&gt;0,Stock[[#This Row],[GIÁ MUA]]*(1+Stock[[#This Row],[% TĂNG KỲ VỌNG_2]]),"")</f>
        <v/>
      </c>
      <c r="O819" s="89"/>
      <c r="P819" s="116" t="str">
        <f>IF(Stock[[#This Row],[SỐ LƯỢNG MUA]]&gt;0,Stock[[#This Row],[GIÁ MUA]]*(1+Stock[[#This Row],[% GIẢM ĐỂ CẮT LỖ]]),"")</f>
        <v/>
      </c>
      <c r="Q819" s="104"/>
      <c r="R819" s="117" t="str">
        <f>IF(Stock[[#This Row],[CỔ TỨC TIỀN MẶT]]&gt;0,Stock[[#This Row],[CỔ TỨC TIỀN MẶT]]/(Stock[[#This Row],[GIÁ MUA]]*Stock[[#This Row],[SỐ LƯỢNG MUA]]),"")</f>
        <v/>
      </c>
      <c r="S819" s="104"/>
      <c r="T819" s="77"/>
      <c r="U819" s="95"/>
      <c r="V819" s="96"/>
      <c r="W819" s="125" t="str">
        <f>IF(Stock[[#This Row],[SỐ LƯỢNG BÁN]]&gt;0,Stock[[#This Row],[GIÁ BÁN]]*Stock[[#This Row],[SỐ LƯỢNG BÁN]]*$D$11+Stock[[#This Row],[GIÁ BÁN]]*Stock[[#This Row],[SỐ LƯỢNG BÁN]]*$D$12,"")</f>
        <v/>
      </c>
      <c r="X819" s="126">
        <f>Stock[[#This Row],[SỐ LƯỢNG MUA]]+Stock[[#This Row],[CỔ TỨC BẰNG CỔ PHIẾU]]-Stock[[#This Row],[SỐ LƯỢNG BÁN]]</f>
        <v>0</v>
      </c>
      <c r="Y8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9" s="120">
        <f ca="1">IF(Stock[[#This Row],[NGÀY BÁN]]&gt;0,Stock[[#This Row],[NGÀY BÁN]]-Stock[[#This Row],[NGÀY MUA]]+1,IF(Stock[[#This Row],[NGÀY MUA]]=0,0,TODAY()-Stock[[#This Row],[NGÀY MUA]]+1))</f>
        <v>0</v>
      </c>
      <c r="AA819" s="121" t="str">
        <f>IFERROR(Stock[[#This Row],[CỔ TỨC TIỀN MẶT]]+Stock[[#This Row],[LÃI/(LỖ) TỪ BÁN CK
(auto-fill)]],"")</f>
        <v/>
      </c>
      <c r="AB8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9" s="90"/>
      <c r="AE819" s="146" t="str">
        <f>IF(Stock[[#This Row],[TRẠNG THÁI
(auto-fill)]]="NẮM GIỮ",Stock[[#This Row],[GIÁ THỊ TRƯỜNG]]-Stock[[#This Row],[GIÁ MUA]],"")</f>
        <v/>
      </c>
      <c r="AF819" s="151" t="str">
        <f>IFERROR(Stock[[#This Row],[TĂNG/
(GIẢM )]]/Stock[[#This Row],[GIÁ MUA]],"")</f>
        <v/>
      </c>
      <c r="AG819" s="128" t="str">
        <f>IF(Stock[[#This Row],[GIÁ THỊ TRƯỜNG]]&gt;0,Stock[[#This Row],[GIÁ THỊ TRƯỜNG]]*Stock[[#This Row],[SỐ LƯỢNG CÒN LẠI
(auto-fill)]],"")</f>
        <v/>
      </c>
    </row>
    <row r="820" spans="2:33">
      <c r="B820" s="111" t="str">
        <f>IF(AND(Stock[[#This Row],[SỐ LƯỢNG MUA]]&gt;0,Stock[[#This Row],[SỐ LƯỢNG CÒN LẠI
(auto-fill)]]=0),"BÁN",
IF(AND(Stock[[#This Row],[SỐ LƯỢNG MUA]]&gt;0,Stock[[#This Row],[SỐ LƯỢNG CÒN LẠI
(auto-fill)]]&gt;0),"NẮM GIỮ",""))</f>
        <v/>
      </c>
      <c r="C820" s="110">
        <f t="shared" si="12"/>
        <v>807</v>
      </c>
      <c r="D820" s="77"/>
      <c r="E820" s="78"/>
      <c r="F820" s="170"/>
      <c r="G820" s="83"/>
      <c r="H820" s="84"/>
      <c r="I820" s="114" t="str">
        <f>IF(Stock[[#This Row],[SỐ LƯỢNG MUA]]&gt;0,Stock[[#This Row],[GIÁ MUA]]*Stock[[#This Row],[SỐ LƯỢNG MUA]]*$D$11,"")</f>
        <v/>
      </c>
      <c r="J820" s="87"/>
      <c r="K820" s="88"/>
      <c r="L820" s="116" t="str">
        <f>IF(Stock[[#This Row],[SỐ LƯỢNG MUA]]&gt;0,Stock[[#This Row],[GIÁ MUA]]*(1+Stock[[#This Row],[% TĂNG KỲ VỌNG_1]]),"")</f>
        <v/>
      </c>
      <c r="M820" s="89"/>
      <c r="N820" s="116" t="str">
        <f>IF(Stock[[#This Row],[SỐ LƯỢNG MUA]]&gt;0,Stock[[#This Row],[GIÁ MUA]]*(1+Stock[[#This Row],[% TĂNG KỲ VỌNG_2]]),"")</f>
        <v/>
      </c>
      <c r="O820" s="89"/>
      <c r="P820" s="116" t="str">
        <f>IF(Stock[[#This Row],[SỐ LƯỢNG MUA]]&gt;0,Stock[[#This Row],[GIÁ MUA]]*(1+Stock[[#This Row],[% GIẢM ĐỂ CẮT LỖ]]),"")</f>
        <v/>
      </c>
      <c r="Q820" s="104"/>
      <c r="R820" s="117" t="str">
        <f>IF(Stock[[#This Row],[CỔ TỨC TIỀN MẶT]]&gt;0,Stock[[#This Row],[CỔ TỨC TIỀN MẶT]]/(Stock[[#This Row],[GIÁ MUA]]*Stock[[#This Row],[SỐ LƯỢNG MUA]]),"")</f>
        <v/>
      </c>
      <c r="S820" s="104"/>
      <c r="T820" s="77"/>
      <c r="U820" s="95"/>
      <c r="V820" s="96"/>
      <c r="W820" s="125" t="str">
        <f>IF(Stock[[#This Row],[SỐ LƯỢNG BÁN]]&gt;0,Stock[[#This Row],[GIÁ BÁN]]*Stock[[#This Row],[SỐ LƯỢNG BÁN]]*$D$11+Stock[[#This Row],[GIÁ BÁN]]*Stock[[#This Row],[SỐ LƯỢNG BÁN]]*$D$12,"")</f>
        <v/>
      </c>
      <c r="X820" s="126">
        <f>Stock[[#This Row],[SỐ LƯỢNG MUA]]+Stock[[#This Row],[CỔ TỨC BẰNG CỔ PHIẾU]]-Stock[[#This Row],[SỐ LƯỢNG BÁN]]</f>
        <v>0</v>
      </c>
      <c r="Y8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0" s="120">
        <f ca="1">IF(Stock[[#This Row],[NGÀY BÁN]]&gt;0,Stock[[#This Row],[NGÀY BÁN]]-Stock[[#This Row],[NGÀY MUA]]+1,IF(Stock[[#This Row],[NGÀY MUA]]=0,0,TODAY()-Stock[[#This Row],[NGÀY MUA]]+1))</f>
        <v>0</v>
      </c>
      <c r="AA820" s="121" t="str">
        <f>IFERROR(Stock[[#This Row],[CỔ TỨC TIỀN MẶT]]+Stock[[#This Row],[LÃI/(LỖ) TỪ BÁN CK
(auto-fill)]],"")</f>
        <v/>
      </c>
      <c r="AB8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0" s="90"/>
      <c r="AE820" s="146" t="str">
        <f>IF(Stock[[#This Row],[TRẠNG THÁI
(auto-fill)]]="NẮM GIỮ",Stock[[#This Row],[GIÁ THỊ TRƯỜNG]]-Stock[[#This Row],[GIÁ MUA]],"")</f>
        <v/>
      </c>
      <c r="AF820" s="151" t="str">
        <f>IFERROR(Stock[[#This Row],[TĂNG/
(GIẢM )]]/Stock[[#This Row],[GIÁ MUA]],"")</f>
        <v/>
      </c>
      <c r="AG820" s="128" t="str">
        <f>IF(Stock[[#This Row],[GIÁ THỊ TRƯỜNG]]&gt;0,Stock[[#This Row],[GIÁ THỊ TRƯỜNG]]*Stock[[#This Row],[SỐ LƯỢNG CÒN LẠI
(auto-fill)]],"")</f>
        <v/>
      </c>
    </row>
    <row r="821" spans="2:33">
      <c r="B821" s="111" t="str">
        <f>IF(AND(Stock[[#This Row],[SỐ LƯỢNG MUA]]&gt;0,Stock[[#This Row],[SỐ LƯỢNG CÒN LẠI
(auto-fill)]]=0),"BÁN",
IF(AND(Stock[[#This Row],[SỐ LƯỢNG MUA]]&gt;0,Stock[[#This Row],[SỐ LƯỢNG CÒN LẠI
(auto-fill)]]&gt;0),"NẮM GIỮ",""))</f>
        <v/>
      </c>
      <c r="C821" s="110">
        <f t="shared" si="12"/>
        <v>808</v>
      </c>
      <c r="D821" s="77"/>
      <c r="E821" s="78"/>
      <c r="F821" s="170"/>
      <c r="G821" s="83"/>
      <c r="H821" s="84"/>
      <c r="I821" s="114" t="str">
        <f>IF(Stock[[#This Row],[SỐ LƯỢNG MUA]]&gt;0,Stock[[#This Row],[GIÁ MUA]]*Stock[[#This Row],[SỐ LƯỢNG MUA]]*$D$11,"")</f>
        <v/>
      </c>
      <c r="J821" s="87"/>
      <c r="K821" s="88"/>
      <c r="L821" s="116" t="str">
        <f>IF(Stock[[#This Row],[SỐ LƯỢNG MUA]]&gt;0,Stock[[#This Row],[GIÁ MUA]]*(1+Stock[[#This Row],[% TĂNG KỲ VỌNG_1]]),"")</f>
        <v/>
      </c>
      <c r="M821" s="89"/>
      <c r="N821" s="116" t="str">
        <f>IF(Stock[[#This Row],[SỐ LƯỢNG MUA]]&gt;0,Stock[[#This Row],[GIÁ MUA]]*(1+Stock[[#This Row],[% TĂNG KỲ VỌNG_2]]),"")</f>
        <v/>
      </c>
      <c r="O821" s="89"/>
      <c r="P821" s="116" t="str">
        <f>IF(Stock[[#This Row],[SỐ LƯỢNG MUA]]&gt;0,Stock[[#This Row],[GIÁ MUA]]*(1+Stock[[#This Row],[% GIẢM ĐỂ CẮT LỖ]]),"")</f>
        <v/>
      </c>
      <c r="Q821" s="104"/>
      <c r="R821" s="117" t="str">
        <f>IF(Stock[[#This Row],[CỔ TỨC TIỀN MẶT]]&gt;0,Stock[[#This Row],[CỔ TỨC TIỀN MẶT]]/(Stock[[#This Row],[GIÁ MUA]]*Stock[[#This Row],[SỐ LƯỢNG MUA]]),"")</f>
        <v/>
      </c>
      <c r="S821" s="104"/>
      <c r="T821" s="77"/>
      <c r="U821" s="95"/>
      <c r="V821" s="96"/>
      <c r="W821" s="125" t="str">
        <f>IF(Stock[[#This Row],[SỐ LƯỢNG BÁN]]&gt;0,Stock[[#This Row],[GIÁ BÁN]]*Stock[[#This Row],[SỐ LƯỢNG BÁN]]*$D$11+Stock[[#This Row],[GIÁ BÁN]]*Stock[[#This Row],[SỐ LƯỢNG BÁN]]*$D$12,"")</f>
        <v/>
      </c>
      <c r="X821" s="126">
        <f>Stock[[#This Row],[SỐ LƯỢNG MUA]]+Stock[[#This Row],[CỔ TỨC BẰNG CỔ PHIẾU]]-Stock[[#This Row],[SỐ LƯỢNG BÁN]]</f>
        <v>0</v>
      </c>
      <c r="Y8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1" s="120">
        <f ca="1">IF(Stock[[#This Row],[NGÀY BÁN]]&gt;0,Stock[[#This Row],[NGÀY BÁN]]-Stock[[#This Row],[NGÀY MUA]]+1,IF(Stock[[#This Row],[NGÀY MUA]]=0,0,TODAY()-Stock[[#This Row],[NGÀY MUA]]+1))</f>
        <v>0</v>
      </c>
      <c r="AA821" s="121" t="str">
        <f>IFERROR(Stock[[#This Row],[CỔ TỨC TIỀN MẶT]]+Stock[[#This Row],[LÃI/(LỖ) TỪ BÁN CK
(auto-fill)]],"")</f>
        <v/>
      </c>
      <c r="AB8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1" s="90"/>
      <c r="AE821" s="146" t="str">
        <f>IF(Stock[[#This Row],[TRẠNG THÁI
(auto-fill)]]="NẮM GIỮ",Stock[[#This Row],[GIÁ THỊ TRƯỜNG]]-Stock[[#This Row],[GIÁ MUA]],"")</f>
        <v/>
      </c>
      <c r="AF821" s="151" t="str">
        <f>IFERROR(Stock[[#This Row],[TĂNG/
(GIẢM )]]/Stock[[#This Row],[GIÁ MUA]],"")</f>
        <v/>
      </c>
      <c r="AG821" s="128" t="str">
        <f>IF(Stock[[#This Row],[GIÁ THỊ TRƯỜNG]]&gt;0,Stock[[#This Row],[GIÁ THỊ TRƯỜNG]]*Stock[[#This Row],[SỐ LƯỢNG CÒN LẠI
(auto-fill)]],"")</f>
        <v/>
      </c>
    </row>
    <row r="822" spans="2:33">
      <c r="B822" s="111" t="str">
        <f>IF(AND(Stock[[#This Row],[SỐ LƯỢNG MUA]]&gt;0,Stock[[#This Row],[SỐ LƯỢNG CÒN LẠI
(auto-fill)]]=0),"BÁN",
IF(AND(Stock[[#This Row],[SỐ LƯỢNG MUA]]&gt;0,Stock[[#This Row],[SỐ LƯỢNG CÒN LẠI
(auto-fill)]]&gt;0),"NẮM GIỮ",""))</f>
        <v/>
      </c>
      <c r="C822" s="110">
        <f t="shared" si="12"/>
        <v>809</v>
      </c>
      <c r="D822" s="77"/>
      <c r="E822" s="78"/>
      <c r="F822" s="170"/>
      <c r="G822" s="83"/>
      <c r="H822" s="84"/>
      <c r="I822" s="114" t="str">
        <f>IF(Stock[[#This Row],[SỐ LƯỢNG MUA]]&gt;0,Stock[[#This Row],[GIÁ MUA]]*Stock[[#This Row],[SỐ LƯỢNG MUA]]*$D$11,"")</f>
        <v/>
      </c>
      <c r="J822" s="87"/>
      <c r="K822" s="88"/>
      <c r="L822" s="116" t="str">
        <f>IF(Stock[[#This Row],[SỐ LƯỢNG MUA]]&gt;0,Stock[[#This Row],[GIÁ MUA]]*(1+Stock[[#This Row],[% TĂNG KỲ VỌNG_1]]),"")</f>
        <v/>
      </c>
      <c r="M822" s="89"/>
      <c r="N822" s="116" t="str">
        <f>IF(Stock[[#This Row],[SỐ LƯỢNG MUA]]&gt;0,Stock[[#This Row],[GIÁ MUA]]*(1+Stock[[#This Row],[% TĂNG KỲ VỌNG_2]]),"")</f>
        <v/>
      </c>
      <c r="O822" s="89"/>
      <c r="P822" s="116" t="str">
        <f>IF(Stock[[#This Row],[SỐ LƯỢNG MUA]]&gt;0,Stock[[#This Row],[GIÁ MUA]]*(1+Stock[[#This Row],[% GIẢM ĐỂ CẮT LỖ]]),"")</f>
        <v/>
      </c>
      <c r="Q822" s="104"/>
      <c r="R822" s="117" t="str">
        <f>IF(Stock[[#This Row],[CỔ TỨC TIỀN MẶT]]&gt;0,Stock[[#This Row],[CỔ TỨC TIỀN MẶT]]/(Stock[[#This Row],[GIÁ MUA]]*Stock[[#This Row],[SỐ LƯỢNG MUA]]),"")</f>
        <v/>
      </c>
      <c r="S822" s="104"/>
      <c r="T822" s="77"/>
      <c r="U822" s="95"/>
      <c r="V822" s="96"/>
      <c r="W822" s="125" t="str">
        <f>IF(Stock[[#This Row],[SỐ LƯỢNG BÁN]]&gt;0,Stock[[#This Row],[GIÁ BÁN]]*Stock[[#This Row],[SỐ LƯỢNG BÁN]]*$D$11+Stock[[#This Row],[GIÁ BÁN]]*Stock[[#This Row],[SỐ LƯỢNG BÁN]]*$D$12,"")</f>
        <v/>
      </c>
      <c r="X822" s="126">
        <f>Stock[[#This Row],[SỐ LƯỢNG MUA]]+Stock[[#This Row],[CỔ TỨC BẰNG CỔ PHIẾU]]-Stock[[#This Row],[SỐ LƯỢNG BÁN]]</f>
        <v>0</v>
      </c>
      <c r="Y8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2" s="120">
        <f ca="1">IF(Stock[[#This Row],[NGÀY BÁN]]&gt;0,Stock[[#This Row],[NGÀY BÁN]]-Stock[[#This Row],[NGÀY MUA]]+1,IF(Stock[[#This Row],[NGÀY MUA]]=0,0,TODAY()-Stock[[#This Row],[NGÀY MUA]]+1))</f>
        <v>0</v>
      </c>
      <c r="AA822" s="121" t="str">
        <f>IFERROR(Stock[[#This Row],[CỔ TỨC TIỀN MẶT]]+Stock[[#This Row],[LÃI/(LỖ) TỪ BÁN CK
(auto-fill)]],"")</f>
        <v/>
      </c>
      <c r="AB8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2" s="90"/>
      <c r="AE822" s="146" t="str">
        <f>IF(Stock[[#This Row],[TRẠNG THÁI
(auto-fill)]]="NẮM GIỮ",Stock[[#This Row],[GIÁ THỊ TRƯỜNG]]-Stock[[#This Row],[GIÁ MUA]],"")</f>
        <v/>
      </c>
      <c r="AF822" s="151" t="str">
        <f>IFERROR(Stock[[#This Row],[TĂNG/
(GIẢM )]]/Stock[[#This Row],[GIÁ MUA]],"")</f>
        <v/>
      </c>
      <c r="AG822" s="128" t="str">
        <f>IF(Stock[[#This Row],[GIÁ THỊ TRƯỜNG]]&gt;0,Stock[[#This Row],[GIÁ THỊ TRƯỜNG]]*Stock[[#This Row],[SỐ LƯỢNG CÒN LẠI
(auto-fill)]],"")</f>
        <v/>
      </c>
    </row>
    <row r="823" spans="2:33">
      <c r="B823" s="111" t="str">
        <f>IF(AND(Stock[[#This Row],[SỐ LƯỢNG MUA]]&gt;0,Stock[[#This Row],[SỐ LƯỢNG CÒN LẠI
(auto-fill)]]=0),"BÁN",
IF(AND(Stock[[#This Row],[SỐ LƯỢNG MUA]]&gt;0,Stock[[#This Row],[SỐ LƯỢNG CÒN LẠI
(auto-fill)]]&gt;0),"NẮM GIỮ",""))</f>
        <v/>
      </c>
      <c r="C823" s="110">
        <f t="shared" si="12"/>
        <v>810</v>
      </c>
      <c r="D823" s="77"/>
      <c r="E823" s="78"/>
      <c r="F823" s="170"/>
      <c r="G823" s="83"/>
      <c r="H823" s="84"/>
      <c r="I823" s="114" t="str">
        <f>IF(Stock[[#This Row],[SỐ LƯỢNG MUA]]&gt;0,Stock[[#This Row],[GIÁ MUA]]*Stock[[#This Row],[SỐ LƯỢNG MUA]]*$D$11,"")</f>
        <v/>
      </c>
      <c r="J823" s="87"/>
      <c r="K823" s="88"/>
      <c r="L823" s="116" t="str">
        <f>IF(Stock[[#This Row],[SỐ LƯỢNG MUA]]&gt;0,Stock[[#This Row],[GIÁ MUA]]*(1+Stock[[#This Row],[% TĂNG KỲ VỌNG_1]]),"")</f>
        <v/>
      </c>
      <c r="M823" s="89"/>
      <c r="N823" s="116" t="str">
        <f>IF(Stock[[#This Row],[SỐ LƯỢNG MUA]]&gt;0,Stock[[#This Row],[GIÁ MUA]]*(1+Stock[[#This Row],[% TĂNG KỲ VỌNG_2]]),"")</f>
        <v/>
      </c>
      <c r="O823" s="89"/>
      <c r="P823" s="116" t="str">
        <f>IF(Stock[[#This Row],[SỐ LƯỢNG MUA]]&gt;0,Stock[[#This Row],[GIÁ MUA]]*(1+Stock[[#This Row],[% GIẢM ĐỂ CẮT LỖ]]),"")</f>
        <v/>
      </c>
      <c r="Q823" s="104"/>
      <c r="R823" s="117" t="str">
        <f>IF(Stock[[#This Row],[CỔ TỨC TIỀN MẶT]]&gt;0,Stock[[#This Row],[CỔ TỨC TIỀN MẶT]]/(Stock[[#This Row],[GIÁ MUA]]*Stock[[#This Row],[SỐ LƯỢNG MUA]]),"")</f>
        <v/>
      </c>
      <c r="S823" s="104"/>
      <c r="T823" s="77"/>
      <c r="U823" s="95"/>
      <c r="V823" s="96"/>
      <c r="W823" s="125" t="str">
        <f>IF(Stock[[#This Row],[SỐ LƯỢNG BÁN]]&gt;0,Stock[[#This Row],[GIÁ BÁN]]*Stock[[#This Row],[SỐ LƯỢNG BÁN]]*$D$11+Stock[[#This Row],[GIÁ BÁN]]*Stock[[#This Row],[SỐ LƯỢNG BÁN]]*$D$12,"")</f>
        <v/>
      </c>
      <c r="X823" s="126">
        <f>Stock[[#This Row],[SỐ LƯỢNG MUA]]+Stock[[#This Row],[CỔ TỨC BẰNG CỔ PHIẾU]]-Stock[[#This Row],[SỐ LƯỢNG BÁN]]</f>
        <v>0</v>
      </c>
      <c r="Y8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3" s="120">
        <f ca="1">IF(Stock[[#This Row],[NGÀY BÁN]]&gt;0,Stock[[#This Row],[NGÀY BÁN]]-Stock[[#This Row],[NGÀY MUA]]+1,IF(Stock[[#This Row],[NGÀY MUA]]=0,0,TODAY()-Stock[[#This Row],[NGÀY MUA]]+1))</f>
        <v>0</v>
      </c>
      <c r="AA823" s="121" t="str">
        <f>IFERROR(Stock[[#This Row],[CỔ TỨC TIỀN MẶT]]+Stock[[#This Row],[LÃI/(LỖ) TỪ BÁN CK
(auto-fill)]],"")</f>
        <v/>
      </c>
      <c r="AB8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3" s="90"/>
      <c r="AE823" s="146" t="str">
        <f>IF(Stock[[#This Row],[TRẠNG THÁI
(auto-fill)]]="NẮM GIỮ",Stock[[#This Row],[GIÁ THỊ TRƯỜNG]]-Stock[[#This Row],[GIÁ MUA]],"")</f>
        <v/>
      </c>
      <c r="AF823" s="151" t="str">
        <f>IFERROR(Stock[[#This Row],[TĂNG/
(GIẢM )]]/Stock[[#This Row],[GIÁ MUA]],"")</f>
        <v/>
      </c>
      <c r="AG823" s="128" t="str">
        <f>IF(Stock[[#This Row],[GIÁ THỊ TRƯỜNG]]&gt;0,Stock[[#This Row],[GIÁ THỊ TRƯỜNG]]*Stock[[#This Row],[SỐ LƯỢNG CÒN LẠI
(auto-fill)]],"")</f>
        <v/>
      </c>
    </row>
    <row r="824" spans="2:33">
      <c r="B824" s="111" t="str">
        <f>IF(AND(Stock[[#This Row],[SỐ LƯỢNG MUA]]&gt;0,Stock[[#This Row],[SỐ LƯỢNG CÒN LẠI
(auto-fill)]]=0),"BÁN",
IF(AND(Stock[[#This Row],[SỐ LƯỢNG MUA]]&gt;0,Stock[[#This Row],[SỐ LƯỢNG CÒN LẠI
(auto-fill)]]&gt;0),"NẮM GIỮ",""))</f>
        <v/>
      </c>
      <c r="C824" s="110">
        <f t="shared" si="12"/>
        <v>811</v>
      </c>
      <c r="D824" s="77"/>
      <c r="E824" s="78"/>
      <c r="F824" s="170"/>
      <c r="G824" s="83"/>
      <c r="H824" s="84"/>
      <c r="I824" s="114" t="str">
        <f>IF(Stock[[#This Row],[SỐ LƯỢNG MUA]]&gt;0,Stock[[#This Row],[GIÁ MUA]]*Stock[[#This Row],[SỐ LƯỢNG MUA]]*$D$11,"")</f>
        <v/>
      </c>
      <c r="J824" s="87"/>
      <c r="K824" s="88"/>
      <c r="L824" s="116" t="str">
        <f>IF(Stock[[#This Row],[SỐ LƯỢNG MUA]]&gt;0,Stock[[#This Row],[GIÁ MUA]]*(1+Stock[[#This Row],[% TĂNG KỲ VỌNG_1]]),"")</f>
        <v/>
      </c>
      <c r="M824" s="89"/>
      <c r="N824" s="116" t="str">
        <f>IF(Stock[[#This Row],[SỐ LƯỢNG MUA]]&gt;0,Stock[[#This Row],[GIÁ MUA]]*(1+Stock[[#This Row],[% TĂNG KỲ VỌNG_2]]),"")</f>
        <v/>
      </c>
      <c r="O824" s="89"/>
      <c r="P824" s="116" t="str">
        <f>IF(Stock[[#This Row],[SỐ LƯỢNG MUA]]&gt;0,Stock[[#This Row],[GIÁ MUA]]*(1+Stock[[#This Row],[% GIẢM ĐỂ CẮT LỖ]]),"")</f>
        <v/>
      </c>
      <c r="Q824" s="104"/>
      <c r="R824" s="117" t="str">
        <f>IF(Stock[[#This Row],[CỔ TỨC TIỀN MẶT]]&gt;0,Stock[[#This Row],[CỔ TỨC TIỀN MẶT]]/(Stock[[#This Row],[GIÁ MUA]]*Stock[[#This Row],[SỐ LƯỢNG MUA]]),"")</f>
        <v/>
      </c>
      <c r="S824" s="104"/>
      <c r="T824" s="77"/>
      <c r="U824" s="95"/>
      <c r="V824" s="96"/>
      <c r="W824" s="125" t="str">
        <f>IF(Stock[[#This Row],[SỐ LƯỢNG BÁN]]&gt;0,Stock[[#This Row],[GIÁ BÁN]]*Stock[[#This Row],[SỐ LƯỢNG BÁN]]*$D$11+Stock[[#This Row],[GIÁ BÁN]]*Stock[[#This Row],[SỐ LƯỢNG BÁN]]*$D$12,"")</f>
        <v/>
      </c>
      <c r="X824" s="126">
        <f>Stock[[#This Row],[SỐ LƯỢNG MUA]]+Stock[[#This Row],[CỔ TỨC BẰNG CỔ PHIẾU]]-Stock[[#This Row],[SỐ LƯỢNG BÁN]]</f>
        <v>0</v>
      </c>
      <c r="Y8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4" s="120">
        <f ca="1">IF(Stock[[#This Row],[NGÀY BÁN]]&gt;0,Stock[[#This Row],[NGÀY BÁN]]-Stock[[#This Row],[NGÀY MUA]]+1,IF(Stock[[#This Row],[NGÀY MUA]]=0,0,TODAY()-Stock[[#This Row],[NGÀY MUA]]+1))</f>
        <v>0</v>
      </c>
      <c r="AA824" s="121" t="str">
        <f>IFERROR(Stock[[#This Row],[CỔ TỨC TIỀN MẶT]]+Stock[[#This Row],[LÃI/(LỖ) TỪ BÁN CK
(auto-fill)]],"")</f>
        <v/>
      </c>
      <c r="AB8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4" s="90"/>
      <c r="AE824" s="146" t="str">
        <f>IF(Stock[[#This Row],[TRẠNG THÁI
(auto-fill)]]="NẮM GIỮ",Stock[[#This Row],[GIÁ THỊ TRƯỜNG]]-Stock[[#This Row],[GIÁ MUA]],"")</f>
        <v/>
      </c>
      <c r="AF824" s="151" t="str">
        <f>IFERROR(Stock[[#This Row],[TĂNG/
(GIẢM )]]/Stock[[#This Row],[GIÁ MUA]],"")</f>
        <v/>
      </c>
      <c r="AG824" s="128" t="str">
        <f>IF(Stock[[#This Row],[GIÁ THỊ TRƯỜNG]]&gt;0,Stock[[#This Row],[GIÁ THỊ TRƯỜNG]]*Stock[[#This Row],[SỐ LƯỢNG CÒN LẠI
(auto-fill)]],"")</f>
        <v/>
      </c>
    </row>
    <row r="825" spans="2:33">
      <c r="B825" s="111" t="str">
        <f>IF(AND(Stock[[#This Row],[SỐ LƯỢNG MUA]]&gt;0,Stock[[#This Row],[SỐ LƯỢNG CÒN LẠI
(auto-fill)]]=0),"BÁN",
IF(AND(Stock[[#This Row],[SỐ LƯỢNG MUA]]&gt;0,Stock[[#This Row],[SỐ LƯỢNG CÒN LẠI
(auto-fill)]]&gt;0),"NẮM GIỮ",""))</f>
        <v/>
      </c>
      <c r="C825" s="110">
        <f t="shared" si="12"/>
        <v>812</v>
      </c>
      <c r="D825" s="77"/>
      <c r="E825" s="78"/>
      <c r="F825" s="170"/>
      <c r="G825" s="83"/>
      <c r="H825" s="84"/>
      <c r="I825" s="114" t="str">
        <f>IF(Stock[[#This Row],[SỐ LƯỢNG MUA]]&gt;0,Stock[[#This Row],[GIÁ MUA]]*Stock[[#This Row],[SỐ LƯỢNG MUA]]*$D$11,"")</f>
        <v/>
      </c>
      <c r="J825" s="87"/>
      <c r="K825" s="88"/>
      <c r="L825" s="116" t="str">
        <f>IF(Stock[[#This Row],[SỐ LƯỢNG MUA]]&gt;0,Stock[[#This Row],[GIÁ MUA]]*(1+Stock[[#This Row],[% TĂNG KỲ VỌNG_1]]),"")</f>
        <v/>
      </c>
      <c r="M825" s="89"/>
      <c r="N825" s="116" t="str">
        <f>IF(Stock[[#This Row],[SỐ LƯỢNG MUA]]&gt;0,Stock[[#This Row],[GIÁ MUA]]*(1+Stock[[#This Row],[% TĂNG KỲ VỌNG_2]]),"")</f>
        <v/>
      </c>
      <c r="O825" s="89"/>
      <c r="P825" s="116" t="str">
        <f>IF(Stock[[#This Row],[SỐ LƯỢNG MUA]]&gt;0,Stock[[#This Row],[GIÁ MUA]]*(1+Stock[[#This Row],[% GIẢM ĐỂ CẮT LỖ]]),"")</f>
        <v/>
      </c>
      <c r="Q825" s="104"/>
      <c r="R825" s="117" t="str">
        <f>IF(Stock[[#This Row],[CỔ TỨC TIỀN MẶT]]&gt;0,Stock[[#This Row],[CỔ TỨC TIỀN MẶT]]/(Stock[[#This Row],[GIÁ MUA]]*Stock[[#This Row],[SỐ LƯỢNG MUA]]),"")</f>
        <v/>
      </c>
      <c r="S825" s="104"/>
      <c r="T825" s="77"/>
      <c r="U825" s="95"/>
      <c r="V825" s="96"/>
      <c r="W825" s="125" t="str">
        <f>IF(Stock[[#This Row],[SỐ LƯỢNG BÁN]]&gt;0,Stock[[#This Row],[GIÁ BÁN]]*Stock[[#This Row],[SỐ LƯỢNG BÁN]]*$D$11+Stock[[#This Row],[GIÁ BÁN]]*Stock[[#This Row],[SỐ LƯỢNG BÁN]]*$D$12,"")</f>
        <v/>
      </c>
      <c r="X825" s="126">
        <f>Stock[[#This Row],[SỐ LƯỢNG MUA]]+Stock[[#This Row],[CỔ TỨC BẰNG CỔ PHIẾU]]-Stock[[#This Row],[SỐ LƯỢNG BÁN]]</f>
        <v>0</v>
      </c>
      <c r="Y8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5" s="120">
        <f ca="1">IF(Stock[[#This Row],[NGÀY BÁN]]&gt;0,Stock[[#This Row],[NGÀY BÁN]]-Stock[[#This Row],[NGÀY MUA]]+1,IF(Stock[[#This Row],[NGÀY MUA]]=0,0,TODAY()-Stock[[#This Row],[NGÀY MUA]]+1))</f>
        <v>0</v>
      </c>
      <c r="AA825" s="121" t="str">
        <f>IFERROR(Stock[[#This Row],[CỔ TỨC TIỀN MẶT]]+Stock[[#This Row],[LÃI/(LỖ) TỪ BÁN CK
(auto-fill)]],"")</f>
        <v/>
      </c>
      <c r="AB8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5" s="90"/>
      <c r="AE825" s="146" t="str">
        <f>IF(Stock[[#This Row],[TRẠNG THÁI
(auto-fill)]]="NẮM GIỮ",Stock[[#This Row],[GIÁ THỊ TRƯỜNG]]-Stock[[#This Row],[GIÁ MUA]],"")</f>
        <v/>
      </c>
      <c r="AF825" s="151" t="str">
        <f>IFERROR(Stock[[#This Row],[TĂNG/
(GIẢM )]]/Stock[[#This Row],[GIÁ MUA]],"")</f>
        <v/>
      </c>
      <c r="AG825" s="128" t="str">
        <f>IF(Stock[[#This Row],[GIÁ THỊ TRƯỜNG]]&gt;0,Stock[[#This Row],[GIÁ THỊ TRƯỜNG]]*Stock[[#This Row],[SỐ LƯỢNG CÒN LẠI
(auto-fill)]],"")</f>
        <v/>
      </c>
    </row>
    <row r="826" spans="2:33">
      <c r="B826" s="111" t="str">
        <f>IF(AND(Stock[[#This Row],[SỐ LƯỢNG MUA]]&gt;0,Stock[[#This Row],[SỐ LƯỢNG CÒN LẠI
(auto-fill)]]=0),"BÁN",
IF(AND(Stock[[#This Row],[SỐ LƯỢNG MUA]]&gt;0,Stock[[#This Row],[SỐ LƯỢNG CÒN LẠI
(auto-fill)]]&gt;0),"NẮM GIỮ",""))</f>
        <v/>
      </c>
      <c r="C826" s="110">
        <f t="shared" si="12"/>
        <v>813</v>
      </c>
      <c r="D826" s="77"/>
      <c r="E826" s="78"/>
      <c r="F826" s="170"/>
      <c r="G826" s="83"/>
      <c r="H826" s="84"/>
      <c r="I826" s="114" t="str">
        <f>IF(Stock[[#This Row],[SỐ LƯỢNG MUA]]&gt;0,Stock[[#This Row],[GIÁ MUA]]*Stock[[#This Row],[SỐ LƯỢNG MUA]]*$D$11,"")</f>
        <v/>
      </c>
      <c r="J826" s="87"/>
      <c r="K826" s="88"/>
      <c r="L826" s="116" t="str">
        <f>IF(Stock[[#This Row],[SỐ LƯỢNG MUA]]&gt;0,Stock[[#This Row],[GIÁ MUA]]*(1+Stock[[#This Row],[% TĂNG KỲ VỌNG_1]]),"")</f>
        <v/>
      </c>
      <c r="M826" s="89"/>
      <c r="N826" s="116" t="str">
        <f>IF(Stock[[#This Row],[SỐ LƯỢNG MUA]]&gt;0,Stock[[#This Row],[GIÁ MUA]]*(1+Stock[[#This Row],[% TĂNG KỲ VỌNG_2]]),"")</f>
        <v/>
      </c>
      <c r="O826" s="89"/>
      <c r="P826" s="116" t="str">
        <f>IF(Stock[[#This Row],[SỐ LƯỢNG MUA]]&gt;0,Stock[[#This Row],[GIÁ MUA]]*(1+Stock[[#This Row],[% GIẢM ĐỂ CẮT LỖ]]),"")</f>
        <v/>
      </c>
      <c r="Q826" s="104"/>
      <c r="R826" s="117" t="str">
        <f>IF(Stock[[#This Row],[CỔ TỨC TIỀN MẶT]]&gt;0,Stock[[#This Row],[CỔ TỨC TIỀN MẶT]]/(Stock[[#This Row],[GIÁ MUA]]*Stock[[#This Row],[SỐ LƯỢNG MUA]]),"")</f>
        <v/>
      </c>
      <c r="S826" s="104"/>
      <c r="T826" s="77"/>
      <c r="U826" s="95"/>
      <c r="V826" s="96"/>
      <c r="W826" s="125" t="str">
        <f>IF(Stock[[#This Row],[SỐ LƯỢNG BÁN]]&gt;0,Stock[[#This Row],[GIÁ BÁN]]*Stock[[#This Row],[SỐ LƯỢNG BÁN]]*$D$11+Stock[[#This Row],[GIÁ BÁN]]*Stock[[#This Row],[SỐ LƯỢNG BÁN]]*$D$12,"")</f>
        <v/>
      </c>
      <c r="X826" s="126">
        <f>Stock[[#This Row],[SỐ LƯỢNG MUA]]+Stock[[#This Row],[CỔ TỨC BẰNG CỔ PHIẾU]]-Stock[[#This Row],[SỐ LƯỢNG BÁN]]</f>
        <v>0</v>
      </c>
      <c r="Y8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6" s="120">
        <f ca="1">IF(Stock[[#This Row],[NGÀY BÁN]]&gt;0,Stock[[#This Row],[NGÀY BÁN]]-Stock[[#This Row],[NGÀY MUA]]+1,IF(Stock[[#This Row],[NGÀY MUA]]=0,0,TODAY()-Stock[[#This Row],[NGÀY MUA]]+1))</f>
        <v>0</v>
      </c>
      <c r="AA826" s="121" t="str">
        <f>IFERROR(Stock[[#This Row],[CỔ TỨC TIỀN MẶT]]+Stock[[#This Row],[LÃI/(LỖ) TỪ BÁN CK
(auto-fill)]],"")</f>
        <v/>
      </c>
      <c r="AB8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6" s="90"/>
      <c r="AE826" s="146" t="str">
        <f>IF(Stock[[#This Row],[TRẠNG THÁI
(auto-fill)]]="NẮM GIỮ",Stock[[#This Row],[GIÁ THỊ TRƯỜNG]]-Stock[[#This Row],[GIÁ MUA]],"")</f>
        <v/>
      </c>
      <c r="AF826" s="151" t="str">
        <f>IFERROR(Stock[[#This Row],[TĂNG/
(GIẢM )]]/Stock[[#This Row],[GIÁ MUA]],"")</f>
        <v/>
      </c>
      <c r="AG826" s="128" t="str">
        <f>IF(Stock[[#This Row],[GIÁ THỊ TRƯỜNG]]&gt;0,Stock[[#This Row],[GIÁ THỊ TRƯỜNG]]*Stock[[#This Row],[SỐ LƯỢNG CÒN LẠI
(auto-fill)]],"")</f>
        <v/>
      </c>
    </row>
    <row r="827" spans="2:33">
      <c r="B827" s="111" t="str">
        <f>IF(AND(Stock[[#This Row],[SỐ LƯỢNG MUA]]&gt;0,Stock[[#This Row],[SỐ LƯỢNG CÒN LẠI
(auto-fill)]]=0),"BÁN",
IF(AND(Stock[[#This Row],[SỐ LƯỢNG MUA]]&gt;0,Stock[[#This Row],[SỐ LƯỢNG CÒN LẠI
(auto-fill)]]&gt;0),"NẮM GIỮ",""))</f>
        <v/>
      </c>
      <c r="C827" s="110">
        <f t="shared" si="12"/>
        <v>814</v>
      </c>
      <c r="D827" s="77"/>
      <c r="E827" s="78"/>
      <c r="F827" s="170"/>
      <c r="G827" s="83"/>
      <c r="H827" s="84"/>
      <c r="I827" s="114" t="str">
        <f>IF(Stock[[#This Row],[SỐ LƯỢNG MUA]]&gt;0,Stock[[#This Row],[GIÁ MUA]]*Stock[[#This Row],[SỐ LƯỢNG MUA]]*$D$11,"")</f>
        <v/>
      </c>
      <c r="J827" s="87"/>
      <c r="K827" s="88"/>
      <c r="L827" s="116" t="str">
        <f>IF(Stock[[#This Row],[SỐ LƯỢNG MUA]]&gt;0,Stock[[#This Row],[GIÁ MUA]]*(1+Stock[[#This Row],[% TĂNG KỲ VỌNG_1]]),"")</f>
        <v/>
      </c>
      <c r="M827" s="89"/>
      <c r="N827" s="116" t="str">
        <f>IF(Stock[[#This Row],[SỐ LƯỢNG MUA]]&gt;0,Stock[[#This Row],[GIÁ MUA]]*(1+Stock[[#This Row],[% TĂNG KỲ VỌNG_2]]),"")</f>
        <v/>
      </c>
      <c r="O827" s="89"/>
      <c r="P827" s="116" t="str">
        <f>IF(Stock[[#This Row],[SỐ LƯỢNG MUA]]&gt;0,Stock[[#This Row],[GIÁ MUA]]*(1+Stock[[#This Row],[% GIẢM ĐỂ CẮT LỖ]]),"")</f>
        <v/>
      </c>
      <c r="Q827" s="104"/>
      <c r="R827" s="117" t="str">
        <f>IF(Stock[[#This Row],[CỔ TỨC TIỀN MẶT]]&gt;0,Stock[[#This Row],[CỔ TỨC TIỀN MẶT]]/(Stock[[#This Row],[GIÁ MUA]]*Stock[[#This Row],[SỐ LƯỢNG MUA]]),"")</f>
        <v/>
      </c>
      <c r="S827" s="104"/>
      <c r="T827" s="77"/>
      <c r="U827" s="95"/>
      <c r="V827" s="96"/>
      <c r="W827" s="125" t="str">
        <f>IF(Stock[[#This Row],[SỐ LƯỢNG BÁN]]&gt;0,Stock[[#This Row],[GIÁ BÁN]]*Stock[[#This Row],[SỐ LƯỢNG BÁN]]*$D$11+Stock[[#This Row],[GIÁ BÁN]]*Stock[[#This Row],[SỐ LƯỢNG BÁN]]*$D$12,"")</f>
        <v/>
      </c>
      <c r="X827" s="126">
        <f>Stock[[#This Row],[SỐ LƯỢNG MUA]]+Stock[[#This Row],[CỔ TỨC BẰNG CỔ PHIẾU]]-Stock[[#This Row],[SỐ LƯỢNG BÁN]]</f>
        <v>0</v>
      </c>
      <c r="Y8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7" s="120">
        <f ca="1">IF(Stock[[#This Row],[NGÀY BÁN]]&gt;0,Stock[[#This Row],[NGÀY BÁN]]-Stock[[#This Row],[NGÀY MUA]]+1,IF(Stock[[#This Row],[NGÀY MUA]]=0,0,TODAY()-Stock[[#This Row],[NGÀY MUA]]+1))</f>
        <v>0</v>
      </c>
      <c r="AA827" s="121" t="str">
        <f>IFERROR(Stock[[#This Row],[CỔ TỨC TIỀN MẶT]]+Stock[[#This Row],[LÃI/(LỖ) TỪ BÁN CK
(auto-fill)]],"")</f>
        <v/>
      </c>
      <c r="AB8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7" s="90"/>
      <c r="AE827" s="146" t="str">
        <f>IF(Stock[[#This Row],[TRẠNG THÁI
(auto-fill)]]="NẮM GIỮ",Stock[[#This Row],[GIÁ THỊ TRƯỜNG]]-Stock[[#This Row],[GIÁ MUA]],"")</f>
        <v/>
      </c>
      <c r="AF827" s="151" t="str">
        <f>IFERROR(Stock[[#This Row],[TĂNG/
(GIẢM )]]/Stock[[#This Row],[GIÁ MUA]],"")</f>
        <v/>
      </c>
      <c r="AG827" s="128" t="str">
        <f>IF(Stock[[#This Row],[GIÁ THỊ TRƯỜNG]]&gt;0,Stock[[#This Row],[GIÁ THỊ TRƯỜNG]]*Stock[[#This Row],[SỐ LƯỢNG CÒN LẠI
(auto-fill)]],"")</f>
        <v/>
      </c>
    </row>
    <row r="828" spans="2:33">
      <c r="B828" s="111" t="str">
        <f>IF(AND(Stock[[#This Row],[SỐ LƯỢNG MUA]]&gt;0,Stock[[#This Row],[SỐ LƯỢNG CÒN LẠI
(auto-fill)]]=0),"BÁN",
IF(AND(Stock[[#This Row],[SỐ LƯỢNG MUA]]&gt;0,Stock[[#This Row],[SỐ LƯỢNG CÒN LẠI
(auto-fill)]]&gt;0),"NẮM GIỮ",""))</f>
        <v/>
      </c>
      <c r="C828" s="110">
        <f t="shared" si="12"/>
        <v>815</v>
      </c>
      <c r="D828" s="77"/>
      <c r="E828" s="78"/>
      <c r="F828" s="170"/>
      <c r="G828" s="83"/>
      <c r="H828" s="84"/>
      <c r="I828" s="114" t="str">
        <f>IF(Stock[[#This Row],[SỐ LƯỢNG MUA]]&gt;0,Stock[[#This Row],[GIÁ MUA]]*Stock[[#This Row],[SỐ LƯỢNG MUA]]*$D$11,"")</f>
        <v/>
      </c>
      <c r="J828" s="87"/>
      <c r="K828" s="88"/>
      <c r="L828" s="116" t="str">
        <f>IF(Stock[[#This Row],[SỐ LƯỢNG MUA]]&gt;0,Stock[[#This Row],[GIÁ MUA]]*(1+Stock[[#This Row],[% TĂNG KỲ VỌNG_1]]),"")</f>
        <v/>
      </c>
      <c r="M828" s="89"/>
      <c r="N828" s="116" t="str">
        <f>IF(Stock[[#This Row],[SỐ LƯỢNG MUA]]&gt;0,Stock[[#This Row],[GIÁ MUA]]*(1+Stock[[#This Row],[% TĂNG KỲ VỌNG_2]]),"")</f>
        <v/>
      </c>
      <c r="O828" s="89"/>
      <c r="P828" s="116" t="str">
        <f>IF(Stock[[#This Row],[SỐ LƯỢNG MUA]]&gt;0,Stock[[#This Row],[GIÁ MUA]]*(1+Stock[[#This Row],[% GIẢM ĐỂ CẮT LỖ]]),"")</f>
        <v/>
      </c>
      <c r="Q828" s="104"/>
      <c r="R828" s="117" t="str">
        <f>IF(Stock[[#This Row],[CỔ TỨC TIỀN MẶT]]&gt;0,Stock[[#This Row],[CỔ TỨC TIỀN MẶT]]/(Stock[[#This Row],[GIÁ MUA]]*Stock[[#This Row],[SỐ LƯỢNG MUA]]),"")</f>
        <v/>
      </c>
      <c r="S828" s="104"/>
      <c r="T828" s="77"/>
      <c r="U828" s="95"/>
      <c r="V828" s="96"/>
      <c r="W828" s="125" t="str">
        <f>IF(Stock[[#This Row],[SỐ LƯỢNG BÁN]]&gt;0,Stock[[#This Row],[GIÁ BÁN]]*Stock[[#This Row],[SỐ LƯỢNG BÁN]]*$D$11+Stock[[#This Row],[GIÁ BÁN]]*Stock[[#This Row],[SỐ LƯỢNG BÁN]]*$D$12,"")</f>
        <v/>
      </c>
      <c r="X828" s="126">
        <f>Stock[[#This Row],[SỐ LƯỢNG MUA]]+Stock[[#This Row],[CỔ TỨC BẰNG CỔ PHIẾU]]-Stock[[#This Row],[SỐ LƯỢNG BÁN]]</f>
        <v>0</v>
      </c>
      <c r="Y8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8" s="120">
        <f ca="1">IF(Stock[[#This Row],[NGÀY BÁN]]&gt;0,Stock[[#This Row],[NGÀY BÁN]]-Stock[[#This Row],[NGÀY MUA]]+1,IF(Stock[[#This Row],[NGÀY MUA]]=0,0,TODAY()-Stock[[#This Row],[NGÀY MUA]]+1))</f>
        <v>0</v>
      </c>
      <c r="AA828" s="121" t="str">
        <f>IFERROR(Stock[[#This Row],[CỔ TỨC TIỀN MẶT]]+Stock[[#This Row],[LÃI/(LỖ) TỪ BÁN CK
(auto-fill)]],"")</f>
        <v/>
      </c>
      <c r="AB8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8" s="90"/>
      <c r="AE828" s="146" t="str">
        <f>IF(Stock[[#This Row],[TRẠNG THÁI
(auto-fill)]]="NẮM GIỮ",Stock[[#This Row],[GIÁ THỊ TRƯỜNG]]-Stock[[#This Row],[GIÁ MUA]],"")</f>
        <v/>
      </c>
      <c r="AF828" s="151" t="str">
        <f>IFERROR(Stock[[#This Row],[TĂNG/
(GIẢM )]]/Stock[[#This Row],[GIÁ MUA]],"")</f>
        <v/>
      </c>
      <c r="AG828" s="128" t="str">
        <f>IF(Stock[[#This Row],[GIÁ THỊ TRƯỜNG]]&gt;0,Stock[[#This Row],[GIÁ THỊ TRƯỜNG]]*Stock[[#This Row],[SỐ LƯỢNG CÒN LẠI
(auto-fill)]],"")</f>
        <v/>
      </c>
    </row>
    <row r="829" spans="2:33">
      <c r="B829" s="111" t="str">
        <f>IF(AND(Stock[[#This Row],[SỐ LƯỢNG MUA]]&gt;0,Stock[[#This Row],[SỐ LƯỢNG CÒN LẠI
(auto-fill)]]=0),"BÁN",
IF(AND(Stock[[#This Row],[SỐ LƯỢNG MUA]]&gt;0,Stock[[#This Row],[SỐ LƯỢNG CÒN LẠI
(auto-fill)]]&gt;0),"NẮM GIỮ",""))</f>
        <v/>
      </c>
      <c r="C829" s="110">
        <f t="shared" si="12"/>
        <v>816</v>
      </c>
      <c r="D829" s="77"/>
      <c r="E829" s="78"/>
      <c r="F829" s="170"/>
      <c r="G829" s="83"/>
      <c r="H829" s="84"/>
      <c r="I829" s="114" t="str">
        <f>IF(Stock[[#This Row],[SỐ LƯỢNG MUA]]&gt;0,Stock[[#This Row],[GIÁ MUA]]*Stock[[#This Row],[SỐ LƯỢNG MUA]]*$D$11,"")</f>
        <v/>
      </c>
      <c r="J829" s="87"/>
      <c r="K829" s="88"/>
      <c r="L829" s="116" t="str">
        <f>IF(Stock[[#This Row],[SỐ LƯỢNG MUA]]&gt;0,Stock[[#This Row],[GIÁ MUA]]*(1+Stock[[#This Row],[% TĂNG KỲ VỌNG_1]]),"")</f>
        <v/>
      </c>
      <c r="M829" s="89"/>
      <c r="N829" s="116" t="str">
        <f>IF(Stock[[#This Row],[SỐ LƯỢNG MUA]]&gt;0,Stock[[#This Row],[GIÁ MUA]]*(1+Stock[[#This Row],[% TĂNG KỲ VỌNG_2]]),"")</f>
        <v/>
      </c>
      <c r="O829" s="89"/>
      <c r="P829" s="116" t="str">
        <f>IF(Stock[[#This Row],[SỐ LƯỢNG MUA]]&gt;0,Stock[[#This Row],[GIÁ MUA]]*(1+Stock[[#This Row],[% GIẢM ĐỂ CẮT LỖ]]),"")</f>
        <v/>
      </c>
      <c r="Q829" s="104"/>
      <c r="R829" s="117" t="str">
        <f>IF(Stock[[#This Row],[CỔ TỨC TIỀN MẶT]]&gt;0,Stock[[#This Row],[CỔ TỨC TIỀN MẶT]]/(Stock[[#This Row],[GIÁ MUA]]*Stock[[#This Row],[SỐ LƯỢNG MUA]]),"")</f>
        <v/>
      </c>
      <c r="S829" s="104"/>
      <c r="T829" s="77"/>
      <c r="U829" s="95"/>
      <c r="V829" s="96"/>
      <c r="W829" s="125" t="str">
        <f>IF(Stock[[#This Row],[SỐ LƯỢNG BÁN]]&gt;0,Stock[[#This Row],[GIÁ BÁN]]*Stock[[#This Row],[SỐ LƯỢNG BÁN]]*$D$11+Stock[[#This Row],[GIÁ BÁN]]*Stock[[#This Row],[SỐ LƯỢNG BÁN]]*$D$12,"")</f>
        <v/>
      </c>
      <c r="X829" s="126">
        <f>Stock[[#This Row],[SỐ LƯỢNG MUA]]+Stock[[#This Row],[CỔ TỨC BẰNG CỔ PHIẾU]]-Stock[[#This Row],[SỐ LƯỢNG BÁN]]</f>
        <v>0</v>
      </c>
      <c r="Y8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9" s="120">
        <f ca="1">IF(Stock[[#This Row],[NGÀY BÁN]]&gt;0,Stock[[#This Row],[NGÀY BÁN]]-Stock[[#This Row],[NGÀY MUA]]+1,IF(Stock[[#This Row],[NGÀY MUA]]=0,0,TODAY()-Stock[[#This Row],[NGÀY MUA]]+1))</f>
        <v>0</v>
      </c>
      <c r="AA829" s="121" t="str">
        <f>IFERROR(Stock[[#This Row],[CỔ TỨC TIỀN MẶT]]+Stock[[#This Row],[LÃI/(LỖ) TỪ BÁN CK
(auto-fill)]],"")</f>
        <v/>
      </c>
      <c r="AB8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9" s="90"/>
      <c r="AE829" s="146" t="str">
        <f>IF(Stock[[#This Row],[TRẠNG THÁI
(auto-fill)]]="NẮM GIỮ",Stock[[#This Row],[GIÁ THỊ TRƯỜNG]]-Stock[[#This Row],[GIÁ MUA]],"")</f>
        <v/>
      </c>
      <c r="AF829" s="151" t="str">
        <f>IFERROR(Stock[[#This Row],[TĂNG/
(GIẢM )]]/Stock[[#This Row],[GIÁ MUA]],"")</f>
        <v/>
      </c>
      <c r="AG829" s="128" t="str">
        <f>IF(Stock[[#This Row],[GIÁ THỊ TRƯỜNG]]&gt;0,Stock[[#This Row],[GIÁ THỊ TRƯỜNG]]*Stock[[#This Row],[SỐ LƯỢNG CÒN LẠI
(auto-fill)]],"")</f>
        <v/>
      </c>
    </row>
    <row r="830" spans="2:33">
      <c r="B830" s="111" t="str">
        <f>IF(AND(Stock[[#This Row],[SỐ LƯỢNG MUA]]&gt;0,Stock[[#This Row],[SỐ LƯỢNG CÒN LẠI
(auto-fill)]]=0),"BÁN",
IF(AND(Stock[[#This Row],[SỐ LƯỢNG MUA]]&gt;0,Stock[[#This Row],[SỐ LƯỢNG CÒN LẠI
(auto-fill)]]&gt;0),"NẮM GIỮ",""))</f>
        <v/>
      </c>
      <c r="C830" s="110">
        <f t="shared" si="12"/>
        <v>817</v>
      </c>
      <c r="D830" s="77"/>
      <c r="E830" s="78"/>
      <c r="F830" s="170"/>
      <c r="G830" s="83"/>
      <c r="H830" s="84"/>
      <c r="I830" s="114" t="str">
        <f>IF(Stock[[#This Row],[SỐ LƯỢNG MUA]]&gt;0,Stock[[#This Row],[GIÁ MUA]]*Stock[[#This Row],[SỐ LƯỢNG MUA]]*$D$11,"")</f>
        <v/>
      </c>
      <c r="J830" s="87"/>
      <c r="K830" s="88"/>
      <c r="L830" s="116" t="str">
        <f>IF(Stock[[#This Row],[SỐ LƯỢNG MUA]]&gt;0,Stock[[#This Row],[GIÁ MUA]]*(1+Stock[[#This Row],[% TĂNG KỲ VỌNG_1]]),"")</f>
        <v/>
      </c>
      <c r="M830" s="89"/>
      <c r="N830" s="116" t="str">
        <f>IF(Stock[[#This Row],[SỐ LƯỢNG MUA]]&gt;0,Stock[[#This Row],[GIÁ MUA]]*(1+Stock[[#This Row],[% TĂNG KỲ VỌNG_2]]),"")</f>
        <v/>
      </c>
      <c r="O830" s="89"/>
      <c r="P830" s="116" t="str">
        <f>IF(Stock[[#This Row],[SỐ LƯỢNG MUA]]&gt;0,Stock[[#This Row],[GIÁ MUA]]*(1+Stock[[#This Row],[% GIẢM ĐỂ CẮT LỖ]]),"")</f>
        <v/>
      </c>
      <c r="Q830" s="104"/>
      <c r="R830" s="117" t="str">
        <f>IF(Stock[[#This Row],[CỔ TỨC TIỀN MẶT]]&gt;0,Stock[[#This Row],[CỔ TỨC TIỀN MẶT]]/(Stock[[#This Row],[GIÁ MUA]]*Stock[[#This Row],[SỐ LƯỢNG MUA]]),"")</f>
        <v/>
      </c>
      <c r="S830" s="104"/>
      <c r="T830" s="77"/>
      <c r="U830" s="95"/>
      <c r="V830" s="96"/>
      <c r="W830" s="125" t="str">
        <f>IF(Stock[[#This Row],[SỐ LƯỢNG BÁN]]&gt;0,Stock[[#This Row],[GIÁ BÁN]]*Stock[[#This Row],[SỐ LƯỢNG BÁN]]*$D$11+Stock[[#This Row],[GIÁ BÁN]]*Stock[[#This Row],[SỐ LƯỢNG BÁN]]*$D$12,"")</f>
        <v/>
      </c>
      <c r="X830" s="126">
        <f>Stock[[#This Row],[SỐ LƯỢNG MUA]]+Stock[[#This Row],[CỔ TỨC BẰNG CỔ PHIẾU]]-Stock[[#This Row],[SỐ LƯỢNG BÁN]]</f>
        <v>0</v>
      </c>
      <c r="Y8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0" s="120">
        <f ca="1">IF(Stock[[#This Row],[NGÀY BÁN]]&gt;0,Stock[[#This Row],[NGÀY BÁN]]-Stock[[#This Row],[NGÀY MUA]]+1,IF(Stock[[#This Row],[NGÀY MUA]]=0,0,TODAY()-Stock[[#This Row],[NGÀY MUA]]+1))</f>
        <v>0</v>
      </c>
      <c r="AA830" s="121" t="str">
        <f>IFERROR(Stock[[#This Row],[CỔ TỨC TIỀN MẶT]]+Stock[[#This Row],[LÃI/(LỖ) TỪ BÁN CK
(auto-fill)]],"")</f>
        <v/>
      </c>
      <c r="AB8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0" s="90"/>
      <c r="AE830" s="146" t="str">
        <f>IF(Stock[[#This Row],[TRẠNG THÁI
(auto-fill)]]="NẮM GIỮ",Stock[[#This Row],[GIÁ THỊ TRƯỜNG]]-Stock[[#This Row],[GIÁ MUA]],"")</f>
        <v/>
      </c>
      <c r="AF830" s="151" t="str">
        <f>IFERROR(Stock[[#This Row],[TĂNG/
(GIẢM )]]/Stock[[#This Row],[GIÁ MUA]],"")</f>
        <v/>
      </c>
      <c r="AG830" s="128" t="str">
        <f>IF(Stock[[#This Row],[GIÁ THỊ TRƯỜNG]]&gt;0,Stock[[#This Row],[GIÁ THỊ TRƯỜNG]]*Stock[[#This Row],[SỐ LƯỢNG CÒN LẠI
(auto-fill)]],"")</f>
        <v/>
      </c>
    </row>
    <row r="831" spans="2:33">
      <c r="B831" s="111" t="str">
        <f>IF(AND(Stock[[#This Row],[SỐ LƯỢNG MUA]]&gt;0,Stock[[#This Row],[SỐ LƯỢNG CÒN LẠI
(auto-fill)]]=0),"BÁN",
IF(AND(Stock[[#This Row],[SỐ LƯỢNG MUA]]&gt;0,Stock[[#This Row],[SỐ LƯỢNG CÒN LẠI
(auto-fill)]]&gt;0),"NẮM GIỮ",""))</f>
        <v/>
      </c>
      <c r="C831" s="110">
        <f t="shared" si="12"/>
        <v>818</v>
      </c>
      <c r="D831" s="77"/>
      <c r="E831" s="78"/>
      <c r="F831" s="170"/>
      <c r="G831" s="83"/>
      <c r="H831" s="84"/>
      <c r="I831" s="114" t="str">
        <f>IF(Stock[[#This Row],[SỐ LƯỢNG MUA]]&gt;0,Stock[[#This Row],[GIÁ MUA]]*Stock[[#This Row],[SỐ LƯỢNG MUA]]*$D$11,"")</f>
        <v/>
      </c>
      <c r="J831" s="87"/>
      <c r="K831" s="88"/>
      <c r="L831" s="116" t="str">
        <f>IF(Stock[[#This Row],[SỐ LƯỢNG MUA]]&gt;0,Stock[[#This Row],[GIÁ MUA]]*(1+Stock[[#This Row],[% TĂNG KỲ VỌNG_1]]),"")</f>
        <v/>
      </c>
      <c r="M831" s="89"/>
      <c r="N831" s="116" t="str">
        <f>IF(Stock[[#This Row],[SỐ LƯỢNG MUA]]&gt;0,Stock[[#This Row],[GIÁ MUA]]*(1+Stock[[#This Row],[% TĂNG KỲ VỌNG_2]]),"")</f>
        <v/>
      </c>
      <c r="O831" s="89"/>
      <c r="P831" s="116" t="str">
        <f>IF(Stock[[#This Row],[SỐ LƯỢNG MUA]]&gt;0,Stock[[#This Row],[GIÁ MUA]]*(1+Stock[[#This Row],[% GIẢM ĐỂ CẮT LỖ]]),"")</f>
        <v/>
      </c>
      <c r="Q831" s="104"/>
      <c r="R831" s="117" t="str">
        <f>IF(Stock[[#This Row],[CỔ TỨC TIỀN MẶT]]&gt;0,Stock[[#This Row],[CỔ TỨC TIỀN MẶT]]/(Stock[[#This Row],[GIÁ MUA]]*Stock[[#This Row],[SỐ LƯỢNG MUA]]),"")</f>
        <v/>
      </c>
      <c r="S831" s="104"/>
      <c r="T831" s="77"/>
      <c r="U831" s="95"/>
      <c r="V831" s="96"/>
      <c r="W831" s="125" t="str">
        <f>IF(Stock[[#This Row],[SỐ LƯỢNG BÁN]]&gt;0,Stock[[#This Row],[GIÁ BÁN]]*Stock[[#This Row],[SỐ LƯỢNG BÁN]]*$D$11+Stock[[#This Row],[GIÁ BÁN]]*Stock[[#This Row],[SỐ LƯỢNG BÁN]]*$D$12,"")</f>
        <v/>
      </c>
      <c r="X831" s="126">
        <f>Stock[[#This Row],[SỐ LƯỢNG MUA]]+Stock[[#This Row],[CỔ TỨC BẰNG CỔ PHIẾU]]-Stock[[#This Row],[SỐ LƯỢNG BÁN]]</f>
        <v>0</v>
      </c>
      <c r="Y8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1" s="120">
        <f ca="1">IF(Stock[[#This Row],[NGÀY BÁN]]&gt;0,Stock[[#This Row],[NGÀY BÁN]]-Stock[[#This Row],[NGÀY MUA]]+1,IF(Stock[[#This Row],[NGÀY MUA]]=0,0,TODAY()-Stock[[#This Row],[NGÀY MUA]]+1))</f>
        <v>0</v>
      </c>
      <c r="AA831" s="121" t="str">
        <f>IFERROR(Stock[[#This Row],[CỔ TỨC TIỀN MẶT]]+Stock[[#This Row],[LÃI/(LỖ) TỪ BÁN CK
(auto-fill)]],"")</f>
        <v/>
      </c>
      <c r="AB8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1" s="90"/>
      <c r="AE831" s="146" t="str">
        <f>IF(Stock[[#This Row],[TRẠNG THÁI
(auto-fill)]]="NẮM GIỮ",Stock[[#This Row],[GIÁ THỊ TRƯỜNG]]-Stock[[#This Row],[GIÁ MUA]],"")</f>
        <v/>
      </c>
      <c r="AF831" s="151" t="str">
        <f>IFERROR(Stock[[#This Row],[TĂNG/
(GIẢM )]]/Stock[[#This Row],[GIÁ MUA]],"")</f>
        <v/>
      </c>
      <c r="AG831" s="128" t="str">
        <f>IF(Stock[[#This Row],[GIÁ THỊ TRƯỜNG]]&gt;0,Stock[[#This Row],[GIÁ THỊ TRƯỜNG]]*Stock[[#This Row],[SỐ LƯỢNG CÒN LẠI
(auto-fill)]],"")</f>
        <v/>
      </c>
    </row>
    <row r="832" spans="2:33">
      <c r="B832" s="111" t="str">
        <f>IF(AND(Stock[[#This Row],[SỐ LƯỢNG MUA]]&gt;0,Stock[[#This Row],[SỐ LƯỢNG CÒN LẠI
(auto-fill)]]=0),"BÁN",
IF(AND(Stock[[#This Row],[SỐ LƯỢNG MUA]]&gt;0,Stock[[#This Row],[SỐ LƯỢNG CÒN LẠI
(auto-fill)]]&gt;0),"NẮM GIỮ",""))</f>
        <v/>
      </c>
      <c r="C832" s="110">
        <f t="shared" si="12"/>
        <v>819</v>
      </c>
      <c r="D832" s="77"/>
      <c r="E832" s="78"/>
      <c r="F832" s="170"/>
      <c r="G832" s="83"/>
      <c r="H832" s="84"/>
      <c r="I832" s="114" t="str">
        <f>IF(Stock[[#This Row],[SỐ LƯỢNG MUA]]&gt;0,Stock[[#This Row],[GIÁ MUA]]*Stock[[#This Row],[SỐ LƯỢNG MUA]]*$D$11,"")</f>
        <v/>
      </c>
      <c r="J832" s="87"/>
      <c r="K832" s="88"/>
      <c r="L832" s="116" t="str">
        <f>IF(Stock[[#This Row],[SỐ LƯỢNG MUA]]&gt;0,Stock[[#This Row],[GIÁ MUA]]*(1+Stock[[#This Row],[% TĂNG KỲ VỌNG_1]]),"")</f>
        <v/>
      </c>
      <c r="M832" s="89"/>
      <c r="N832" s="116" t="str">
        <f>IF(Stock[[#This Row],[SỐ LƯỢNG MUA]]&gt;0,Stock[[#This Row],[GIÁ MUA]]*(1+Stock[[#This Row],[% TĂNG KỲ VỌNG_2]]),"")</f>
        <v/>
      </c>
      <c r="O832" s="89"/>
      <c r="P832" s="116" t="str">
        <f>IF(Stock[[#This Row],[SỐ LƯỢNG MUA]]&gt;0,Stock[[#This Row],[GIÁ MUA]]*(1+Stock[[#This Row],[% GIẢM ĐỂ CẮT LỖ]]),"")</f>
        <v/>
      </c>
      <c r="Q832" s="104"/>
      <c r="R832" s="117" t="str">
        <f>IF(Stock[[#This Row],[CỔ TỨC TIỀN MẶT]]&gt;0,Stock[[#This Row],[CỔ TỨC TIỀN MẶT]]/(Stock[[#This Row],[GIÁ MUA]]*Stock[[#This Row],[SỐ LƯỢNG MUA]]),"")</f>
        <v/>
      </c>
      <c r="S832" s="104"/>
      <c r="T832" s="77"/>
      <c r="U832" s="95"/>
      <c r="V832" s="96"/>
      <c r="W832" s="125" t="str">
        <f>IF(Stock[[#This Row],[SỐ LƯỢNG BÁN]]&gt;0,Stock[[#This Row],[GIÁ BÁN]]*Stock[[#This Row],[SỐ LƯỢNG BÁN]]*$D$11+Stock[[#This Row],[GIÁ BÁN]]*Stock[[#This Row],[SỐ LƯỢNG BÁN]]*$D$12,"")</f>
        <v/>
      </c>
      <c r="X832" s="126">
        <f>Stock[[#This Row],[SỐ LƯỢNG MUA]]+Stock[[#This Row],[CỔ TỨC BẰNG CỔ PHIẾU]]-Stock[[#This Row],[SỐ LƯỢNG BÁN]]</f>
        <v>0</v>
      </c>
      <c r="Y8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2" s="120">
        <f ca="1">IF(Stock[[#This Row],[NGÀY BÁN]]&gt;0,Stock[[#This Row],[NGÀY BÁN]]-Stock[[#This Row],[NGÀY MUA]]+1,IF(Stock[[#This Row],[NGÀY MUA]]=0,0,TODAY()-Stock[[#This Row],[NGÀY MUA]]+1))</f>
        <v>0</v>
      </c>
      <c r="AA832" s="121" t="str">
        <f>IFERROR(Stock[[#This Row],[CỔ TỨC TIỀN MẶT]]+Stock[[#This Row],[LÃI/(LỖ) TỪ BÁN CK
(auto-fill)]],"")</f>
        <v/>
      </c>
      <c r="AB8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2" s="90"/>
      <c r="AE832" s="146" t="str">
        <f>IF(Stock[[#This Row],[TRẠNG THÁI
(auto-fill)]]="NẮM GIỮ",Stock[[#This Row],[GIÁ THỊ TRƯỜNG]]-Stock[[#This Row],[GIÁ MUA]],"")</f>
        <v/>
      </c>
      <c r="AF832" s="151" t="str">
        <f>IFERROR(Stock[[#This Row],[TĂNG/
(GIẢM )]]/Stock[[#This Row],[GIÁ MUA]],"")</f>
        <v/>
      </c>
      <c r="AG832" s="128" t="str">
        <f>IF(Stock[[#This Row],[GIÁ THỊ TRƯỜNG]]&gt;0,Stock[[#This Row],[GIÁ THỊ TRƯỜNG]]*Stock[[#This Row],[SỐ LƯỢNG CÒN LẠI
(auto-fill)]],"")</f>
        <v/>
      </c>
    </row>
    <row r="833" spans="2:33">
      <c r="B833" s="111" t="str">
        <f>IF(AND(Stock[[#This Row],[SỐ LƯỢNG MUA]]&gt;0,Stock[[#This Row],[SỐ LƯỢNG CÒN LẠI
(auto-fill)]]=0),"BÁN",
IF(AND(Stock[[#This Row],[SỐ LƯỢNG MUA]]&gt;0,Stock[[#This Row],[SỐ LƯỢNG CÒN LẠI
(auto-fill)]]&gt;0),"NẮM GIỮ",""))</f>
        <v/>
      </c>
      <c r="C833" s="110">
        <f t="shared" si="12"/>
        <v>820</v>
      </c>
      <c r="D833" s="77"/>
      <c r="E833" s="78"/>
      <c r="F833" s="170"/>
      <c r="G833" s="83"/>
      <c r="H833" s="84"/>
      <c r="I833" s="114" t="str">
        <f>IF(Stock[[#This Row],[SỐ LƯỢNG MUA]]&gt;0,Stock[[#This Row],[GIÁ MUA]]*Stock[[#This Row],[SỐ LƯỢNG MUA]]*$D$11,"")</f>
        <v/>
      </c>
      <c r="J833" s="87"/>
      <c r="K833" s="88"/>
      <c r="L833" s="116" t="str">
        <f>IF(Stock[[#This Row],[SỐ LƯỢNG MUA]]&gt;0,Stock[[#This Row],[GIÁ MUA]]*(1+Stock[[#This Row],[% TĂNG KỲ VỌNG_1]]),"")</f>
        <v/>
      </c>
      <c r="M833" s="89"/>
      <c r="N833" s="116" t="str">
        <f>IF(Stock[[#This Row],[SỐ LƯỢNG MUA]]&gt;0,Stock[[#This Row],[GIÁ MUA]]*(1+Stock[[#This Row],[% TĂNG KỲ VỌNG_2]]),"")</f>
        <v/>
      </c>
      <c r="O833" s="89"/>
      <c r="P833" s="116" t="str">
        <f>IF(Stock[[#This Row],[SỐ LƯỢNG MUA]]&gt;0,Stock[[#This Row],[GIÁ MUA]]*(1+Stock[[#This Row],[% GIẢM ĐỂ CẮT LỖ]]),"")</f>
        <v/>
      </c>
      <c r="Q833" s="104"/>
      <c r="R833" s="117" t="str">
        <f>IF(Stock[[#This Row],[CỔ TỨC TIỀN MẶT]]&gt;0,Stock[[#This Row],[CỔ TỨC TIỀN MẶT]]/(Stock[[#This Row],[GIÁ MUA]]*Stock[[#This Row],[SỐ LƯỢNG MUA]]),"")</f>
        <v/>
      </c>
      <c r="S833" s="104"/>
      <c r="T833" s="77"/>
      <c r="U833" s="95"/>
      <c r="V833" s="96"/>
      <c r="W833" s="125" t="str">
        <f>IF(Stock[[#This Row],[SỐ LƯỢNG BÁN]]&gt;0,Stock[[#This Row],[GIÁ BÁN]]*Stock[[#This Row],[SỐ LƯỢNG BÁN]]*$D$11+Stock[[#This Row],[GIÁ BÁN]]*Stock[[#This Row],[SỐ LƯỢNG BÁN]]*$D$12,"")</f>
        <v/>
      </c>
      <c r="X833" s="126">
        <f>Stock[[#This Row],[SỐ LƯỢNG MUA]]+Stock[[#This Row],[CỔ TỨC BẰNG CỔ PHIẾU]]-Stock[[#This Row],[SỐ LƯỢNG BÁN]]</f>
        <v>0</v>
      </c>
      <c r="Y8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3" s="120">
        <f ca="1">IF(Stock[[#This Row],[NGÀY BÁN]]&gt;0,Stock[[#This Row],[NGÀY BÁN]]-Stock[[#This Row],[NGÀY MUA]]+1,IF(Stock[[#This Row],[NGÀY MUA]]=0,0,TODAY()-Stock[[#This Row],[NGÀY MUA]]+1))</f>
        <v>0</v>
      </c>
      <c r="AA833" s="121" t="str">
        <f>IFERROR(Stock[[#This Row],[CỔ TỨC TIỀN MẶT]]+Stock[[#This Row],[LÃI/(LỖ) TỪ BÁN CK
(auto-fill)]],"")</f>
        <v/>
      </c>
      <c r="AB8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3" s="90"/>
      <c r="AE833" s="146" t="str">
        <f>IF(Stock[[#This Row],[TRẠNG THÁI
(auto-fill)]]="NẮM GIỮ",Stock[[#This Row],[GIÁ THỊ TRƯỜNG]]-Stock[[#This Row],[GIÁ MUA]],"")</f>
        <v/>
      </c>
      <c r="AF833" s="151" t="str">
        <f>IFERROR(Stock[[#This Row],[TĂNG/
(GIẢM )]]/Stock[[#This Row],[GIÁ MUA]],"")</f>
        <v/>
      </c>
      <c r="AG833" s="128" t="str">
        <f>IF(Stock[[#This Row],[GIÁ THỊ TRƯỜNG]]&gt;0,Stock[[#This Row],[GIÁ THỊ TRƯỜNG]]*Stock[[#This Row],[SỐ LƯỢNG CÒN LẠI
(auto-fill)]],"")</f>
        <v/>
      </c>
    </row>
    <row r="834" spans="2:33">
      <c r="B834" s="111" t="str">
        <f>IF(AND(Stock[[#This Row],[SỐ LƯỢNG MUA]]&gt;0,Stock[[#This Row],[SỐ LƯỢNG CÒN LẠI
(auto-fill)]]=0),"BÁN",
IF(AND(Stock[[#This Row],[SỐ LƯỢNG MUA]]&gt;0,Stock[[#This Row],[SỐ LƯỢNG CÒN LẠI
(auto-fill)]]&gt;0),"NẮM GIỮ",""))</f>
        <v/>
      </c>
      <c r="C834" s="110">
        <f t="shared" si="12"/>
        <v>821</v>
      </c>
      <c r="D834" s="77"/>
      <c r="E834" s="78"/>
      <c r="F834" s="170"/>
      <c r="G834" s="83"/>
      <c r="H834" s="84"/>
      <c r="I834" s="114" t="str">
        <f>IF(Stock[[#This Row],[SỐ LƯỢNG MUA]]&gt;0,Stock[[#This Row],[GIÁ MUA]]*Stock[[#This Row],[SỐ LƯỢNG MUA]]*$D$11,"")</f>
        <v/>
      </c>
      <c r="J834" s="87"/>
      <c r="K834" s="88"/>
      <c r="L834" s="116" t="str">
        <f>IF(Stock[[#This Row],[SỐ LƯỢNG MUA]]&gt;0,Stock[[#This Row],[GIÁ MUA]]*(1+Stock[[#This Row],[% TĂNG KỲ VỌNG_1]]),"")</f>
        <v/>
      </c>
      <c r="M834" s="89"/>
      <c r="N834" s="116" t="str">
        <f>IF(Stock[[#This Row],[SỐ LƯỢNG MUA]]&gt;0,Stock[[#This Row],[GIÁ MUA]]*(1+Stock[[#This Row],[% TĂNG KỲ VỌNG_2]]),"")</f>
        <v/>
      </c>
      <c r="O834" s="89"/>
      <c r="P834" s="116" t="str">
        <f>IF(Stock[[#This Row],[SỐ LƯỢNG MUA]]&gt;0,Stock[[#This Row],[GIÁ MUA]]*(1+Stock[[#This Row],[% GIẢM ĐỂ CẮT LỖ]]),"")</f>
        <v/>
      </c>
      <c r="Q834" s="104"/>
      <c r="R834" s="117" t="str">
        <f>IF(Stock[[#This Row],[CỔ TỨC TIỀN MẶT]]&gt;0,Stock[[#This Row],[CỔ TỨC TIỀN MẶT]]/(Stock[[#This Row],[GIÁ MUA]]*Stock[[#This Row],[SỐ LƯỢNG MUA]]),"")</f>
        <v/>
      </c>
      <c r="S834" s="104"/>
      <c r="T834" s="77"/>
      <c r="U834" s="95"/>
      <c r="V834" s="96"/>
      <c r="W834" s="125" t="str">
        <f>IF(Stock[[#This Row],[SỐ LƯỢNG BÁN]]&gt;0,Stock[[#This Row],[GIÁ BÁN]]*Stock[[#This Row],[SỐ LƯỢNG BÁN]]*$D$11+Stock[[#This Row],[GIÁ BÁN]]*Stock[[#This Row],[SỐ LƯỢNG BÁN]]*$D$12,"")</f>
        <v/>
      </c>
      <c r="X834" s="126">
        <f>Stock[[#This Row],[SỐ LƯỢNG MUA]]+Stock[[#This Row],[CỔ TỨC BẰNG CỔ PHIẾU]]-Stock[[#This Row],[SỐ LƯỢNG BÁN]]</f>
        <v>0</v>
      </c>
      <c r="Y8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4" s="120">
        <f ca="1">IF(Stock[[#This Row],[NGÀY BÁN]]&gt;0,Stock[[#This Row],[NGÀY BÁN]]-Stock[[#This Row],[NGÀY MUA]]+1,IF(Stock[[#This Row],[NGÀY MUA]]=0,0,TODAY()-Stock[[#This Row],[NGÀY MUA]]+1))</f>
        <v>0</v>
      </c>
      <c r="AA834" s="121" t="str">
        <f>IFERROR(Stock[[#This Row],[CỔ TỨC TIỀN MẶT]]+Stock[[#This Row],[LÃI/(LỖ) TỪ BÁN CK
(auto-fill)]],"")</f>
        <v/>
      </c>
      <c r="AB8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4" s="90"/>
      <c r="AE834" s="146" t="str">
        <f>IF(Stock[[#This Row],[TRẠNG THÁI
(auto-fill)]]="NẮM GIỮ",Stock[[#This Row],[GIÁ THỊ TRƯỜNG]]-Stock[[#This Row],[GIÁ MUA]],"")</f>
        <v/>
      </c>
      <c r="AF834" s="151" t="str">
        <f>IFERROR(Stock[[#This Row],[TĂNG/
(GIẢM )]]/Stock[[#This Row],[GIÁ MUA]],"")</f>
        <v/>
      </c>
      <c r="AG834" s="128" t="str">
        <f>IF(Stock[[#This Row],[GIÁ THỊ TRƯỜNG]]&gt;0,Stock[[#This Row],[GIÁ THỊ TRƯỜNG]]*Stock[[#This Row],[SỐ LƯỢNG CÒN LẠI
(auto-fill)]],"")</f>
        <v/>
      </c>
    </row>
    <row r="835" spans="2:33">
      <c r="B835" s="111" t="str">
        <f>IF(AND(Stock[[#This Row],[SỐ LƯỢNG MUA]]&gt;0,Stock[[#This Row],[SỐ LƯỢNG CÒN LẠI
(auto-fill)]]=0),"BÁN",
IF(AND(Stock[[#This Row],[SỐ LƯỢNG MUA]]&gt;0,Stock[[#This Row],[SỐ LƯỢNG CÒN LẠI
(auto-fill)]]&gt;0),"NẮM GIỮ",""))</f>
        <v/>
      </c>
      <c r="C835" s="110">
        <f t="shared" si="12"/>
        <v>822</v>
      </c>
      <c r="D835" s="77"/>
      <c r="E835" s="78"/>
      <c r="F835" s="170"/>
      <c r="G835" s="83"/>
      <c r="H835" s="84"/>
      <c r="I835" s="114" t="str">
        <f>IF(Stock[[#This Row],[SỐ LƯỢNG MUA]]&gt;0,Stock[[#This Row],[GIÁ MUA]]*Stock[[#This Row],[SỐ LƯỢNG MUA]]*$D$11,"")</f>
        <v/>
      </c>
      <c r="J835" s="87"/>
      <c r="K835" s="88"/>
      <c r="L835" s="116" t="str">
        <f>IF(Stock[[#This Row],[SỐ LƯỢNG MUA]]&gt;0,Stock[[#This Row],[GIÁ MUA]]*(1+Stock[[#This Row],[% TĂNG KỲ VỌNG_1]]),"")</f>
        <v/>
      </c>
      <c r="M835" s="89"/>
      <c r="N835" s="116" t="str">
        <f>IF(Stock[[#This Row],[SỐ LƯỢNG MUA]]&gt;0,Stock[[#This Row],[GIÁ MUA]]*(1+Stock[[#This Row],[% TĂNG KỲ VỌNG_2]]),"")</f>
        <v/>
      </c>
      <c r="O835" s="89"/>
      <c r="P835" s="116" t="str">
        <f>IF(Stock[[#This Row],[SỐ LƯỢNG MUA]]&gt;0,Stock[[#This Row],[GIÁ MUA]]*(1+Stock[[#This Row],[% GIẢM ĐỂ CẮT LỖ]]),"")</f>
        <v/>
      </c>
      <c r="Q835" s="104"/>
      <c r="R835" s="117" t="str">
        <f>IF(Stock[[#This Row],[CỔ TỨC TIỀN MẶT]]&gt;0,Stock[[#This Row],[CỔ TỨC TIỀN MẶT]]/(Stock[[#This Row],[GIÁ MUA]]*Stock[[#This Row],[SỐ LƯỢNG MUA]]),"")</f>
        <v/>
      </c>
      <c r="S835" s="104"/>
      <c r="T835" s="77"/>
      <c r="U835" s="95"/>
      <c r="V835" s="96"/>
      <c r="W835" s="125" t="str">
        <f>IF(Stock[[#This Row],[SỐ LƯỢNG BÁN]]&gt;0,Stock[[#This Row],[GIÁ BÁN]]*Stock[[#This Row],[SỐ LƯỢNG BÁN]]*$D$11+Stock[[#This Row],[GIÁ BÁN]]*Stock[[#This Row],[SỐ LƯỢNG BÁN]]*$D$12,"")</f>
        <v/>
      </c>
      <c r="X835" s="126">
        <f>Stock[[#This Row],[SỐ LƯỢNG MUA]]+Stock[[#This Row],[CỔ TỨC BẰNG CỔ PHIẾU]]-Stock[[#This Row],[SỐ LƯỢNG BÁN]]</f>
        <v>0</v>
      </c>
      <c r="Y8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5" s="120">
        <f ca="1">IF(Stock[[#This Row],[NGÀY BÁN]]&gt;0,Stock[[#This Row],[NGÀY BÁN]]-Stock[[#This Row],[NGÀY MUA]]+1,IF(Stock[[#This Row],[NGÀY MUA]]=0,0,TODAY()-Stock[[#This Row],[NGÀY MUA]]+1))</f>
        <v>0</v>
      </c>
      <c r="AA835" s="121" t="str">
        <f>IFERROR(Stock[[#This Row],[CỔ TỨC TIỀN MẶT]]+Stock[[#This Row],[LÃI/(LỖ) TỪ BÁN CK
(auto-fill)]],"")</f>
        <v/>
      </c>
      <c r="AB8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5" s="90"/>
      <c r="AE835" s="146" t="str">
        <f>IF(Stock[[#This Row],[TRẠNG THÁI
(auto-fill)]]="NẮM GIỮ",Stock[[#This Row],[GIÁ THỊ TRƯỜNG]]-Stock[[#This Row],[GIÁ MUA]],"")</f>
        <v/>
      </c>
      <c r="AF835" s="151" t="str">
        <f>IFERROR(Stock[[#This Row],[TĂNG/
(GIẢM )]]/Stock[[#This Row],[GIÁ MUA]],"")</f>
        <v/>
      </c>
      <c r="AG835" s="128" t="str">
        <f>IF(Stock[[#This Row],[GIÁ THỊ TRƯỜNG]]&gt;0,Stock[[#This Row],[GIÁ THỊ TRƯỜNG]]*Stock[[#This Row],[SỐ LƯỢNG CÒN LẠI
(auto-fill)]],"")</f>
        <v/>
      </c>
    </row>
    <row r="836" spans="2:33">
      <c r="B836" s="111" t="str">
        <f>IF(AND(Stock[[#This Row],[SỐ LƯỢNG MUA]]&gt;0,Stock[[#This Row],[SỐ LƯỢNG CÒN LẠI
(auto-fill)]]=0),"BÁN",
IF(AND(Stock[[#This Row],[SỐ LƯỢNG MUA]]&gt;0,Stock[[#This Row],[SỐ LƯỢNG CÒN LẠI
(auto-fill)]]&gt;0),"NẮM GIỮ",""))</f>
        <v/>
      </c>
      <c r="C836" s="110">
        <f t="shared" si="12"/>
        <v>823</v>
      </c>
      <c r="D836" s="77"/>
      <c r="E836" s="78"/>
      <c r="F836" s="170"/>
      <c r="G836" s="83"/>
      <c r="H836" s="84"/>
      <c r="I836" s="114" t="str">
        <f>IF(Stock[[#This Row],[SỐ LƯỢNG MUA]]&gt;0,Stock[[#This Row],[GIÁ MUA]]*Stock[[#This Row],[SỐ LƯỢNG MUA]]*$D$11,"")</f>
        <v/>
      </c>
      <c r="J836" s="87"/>
      <c r="K836" s="88"/>
      <c r="L836" s="116" t="str">
        <f>IF(Stock[[#This Row],[SỐ LƯỢNG MUA]]&gt;0,Stock[[#This Row],[GIÁ MUA]]*(1+Stock[[#This Row],[% TĂNG KỲ VỌNG_1]]),"")</f>
        <v/>
      </c>
      <c r="M836" s="89"/>
      <c r="N836" s="116" t="str">
        <f>IF(Stock[[#This Row],[SỐ LƯỢNG MUA]]&gt;0,Stock[[#This Row],[GIÁ MUA]]*(1+Stock[[#This Row],[% TĂNG KỲ VỌNG_2]]),"")</f>
        <v/>
      </c>
      <c r="O836" s="89"/>
      <c r="P836" s="116" t="str">
        <f>IF(Stock[[#This Row],[SỐ LƯỢNG MUA]]&gt;0,Stock[[#This Row],[GIÁ MUA]]*(1+Stock[[#This Row],[% GIẢM ĐỂ CẮT LỖ]]),"")</f>
        <v/>
      </c>
      <c r="Q836" s="104"/>
      <c r="R836" s="117" t="str">
        <f>IF(Stock[[#This Row],[CỔ TỨC TIỀN MẶT]]&gt;0,Stock[[#This Row],[CỔ TỨC TIỀN MẶT]]/(Stock[[#This Row],[GIÁ MUA]]*Stock[[#This Row],[SỐ LƯỢNG MUA]]),"")</f>
        <v/>
      </c>
      <c r="S836" s="104"/>
      <c r="T836" s="77"/>
      <c r="U836" s="95"/>
      <c r="V836" s="96"/>
      <c r="W836" s="125" t="str">
        <f>IF(Stock[[#This Row],[SỐ LƯỢNG BÁN]]&gt;0,Stock[[#This Row],[GIÁ BÁN]]*Stock[[#This Row],[SỐ LƯỢNG BÁN]]*$D$11+Stock[[#This Row],[GIÁ BÁN]]*Stock[[#This Row],[SỐ LƯỢNG BÁN]]*$D$12,"")</f>
        <v/>
      </c>
      <c r="X836" s="126">
        <f>Stock[[#This Row],[SỐ LƯỢNG MUA]]+Stock[[#This Row],[CỔ TỨC BẰNG CỔ PHIẾU]]-Stock[[#This Row],[SỐ LƯỢNG BÁN]]</f>
        <v>0</v>
      </c>
      <c r="Y8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6" s="120">
        <f ca="1">IF(Stock[[#This Row],[NGÀY BÁN]]&gt;0,Stock[[#This Row],[NGÀY BÁN]]-Stock[[#This Row],[NGÀY MUA]]+1,IF(Stock[[#This Row],[NGÀY MUA]]=0,0,TODAY()-Stock[[#This Row],[NGÀY MUA]]+1))</f>
        <v>0</v>
      </c>
      <c r="AA836" s="121" t="str">
        <f>IFERROR(Stock[[#This Row],[CỔ TỨC TIỀN MẶT]]+Stock[[#This Row],[LÃI/(LỖ) TỪ BÁN CK
(auto-fill)]],"")</f>
        <v/>
      </c>
      <c r="AB8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6" s="90"/>
      <c r="AE836" s="146" t="str">
        <f>IF(Stock[[#This Row],[TRẠNG THÁI
(auto-fill)]]="NẮM GIỮ",Stock[[#This Row],[GIÁ THỊ TRƯỜNG]]-Stock[[#This Row],[GIÁ MUA]],"")</f>
        <v/>
      </c>
      <c r="AF836" s="151" t="str">
        <f>IFERROR(Stock[[#This Row],[TĂNG/
(GIẢM )]]/Stock[[#This Row],[GIÁ MUA]],"")</f>
        <v/>
      </c>
      <c r="AG836" s="128" t="str">
        <f>IF(Stock[[#This Row],[GIÁ THỊ TRƯỜNG]]&gt;0,Stock[[#This Row],[GIÁ THỊ TRƯỜNG]]*Stock[[#This Row],[SỐ LƯỢNG CÒN LẠI
(auto-fill)]],"")</f>
        <v/>
      </c>
    </row>
    <row r="837" spans="2:33">
      <c r="B837" s="111" t="str">
        <f>IF(AND(Stock[[#This Row],[SỐ LƯỢNG MUA]]&gt;0,Stock[[#This Row],[SỐ LƯỢNG CÒN LẠI
(auto-fill)]]=0),"BÁN",
IF(AND(Stock[[#This Row],[SỐ LƯỢNG MUA]]&gt;0,Stock[[#This Row],[SỐ LƯỢNG CÒN LẠI
(auto-fill)]]&gt;0),"NẮM GIỮ",""))</f>
        <v/>
      </c>
      <c r="C837" s="110">
        <f t="shared" si="12"/>
        <v>824</v>
      </c>
      <c r="D837" s="77"/>
      <c r="E837" s="78"/>
      <c r="F837" s="170"/>
      <c r="G837" s="83"/>
      <c r="H837" s="84"/>
      <c r="I837" s="114" t="str">
        <f>IF(Stock[[#This Row],[SỐ LƯỢNG MUA]]&gt;0,Stock[[#This Row],[GIÁ MUA]]*Stock[[#This Row],[SỐ LƯỢNG MUA]]*$D$11,"")</f>
        <v/>
      </c>
      <c r="J837" s="87"/>
      <c r="K837" s="88"/>
      <c r="L837" s="116" t="str">
        <f>IF(Stock[[#This Row],[SỐ LƯỢNG MUA]]&gt;0,Stock[[#This Row],[GIÁ MUA]]*(1+Stock[[#This Row],[% TĂNG KỲ VỌNG_1]]),"")</f>
        <v/>
      </c>
      <c r="M837" s="89"/>
      <c r="N837" s="116" t="str">
        <f>IF(Stock[[#This Row],[SỐ LƯỢNG MUA]]&gt;0,Stock[[#This Row],[GIÁ MUA]]*(1+Stock[[#This Row],[% TĂNG KỲ VỌNG_2]]),"")</f>
        <v/>
      </c>
      <c r="O837" s="89"/>
      <c r="P837" s="116" t="str">
        <f>IF(Stock[[#This Row],[SỐ LƯỢNG MUA]]&gt;0,Stock[[#This Row],[GIÁ MUA]]*(1+Stock[[#This Row],[% GIẢM ĐỂ CẮT LỖ]]),"")</f>
        <v/>
      </c>
      <c r="Q837" s="104"/>
      <c r="R837" s="117" t="str">
        <f>IF(Stock[[#This Row],[CỔ TỨC TIỀN MẶT]]&gt;0,Stock[[#This Row],[CỔ TỨC TIỀN MẶT]]/(Stock[[#This Row],[GIÁ MUA]]*Stock[[#This Row],[SỐ LƯỢNG MUA]]),"")</f>
        <v/>
      </c>
      <c r="S837" s="104"/>
      <c r="T837" s="77"/>
      <c r="U837" s="95"/>
      <c r="V837" s="96"/>
      <c r="W837" s="125" t="str">
        <f>IF(Stock[[#This Row],[SỐ LƯỢNG BÁN]]&gt;0,Stock[[#This Row],[GIÁ BÁN]]*Stock[[#This Row],[SỐ LƯỢNG BÁN]]*$D$11+Stock[[#This Row],[GIÁ BÁN]]*Stock[[#This Row],[SỐ LƯỢNG BÁN]]*$D$12,"")</f>
        <v/>
      </c>
      <c r="X837" s="126">
        <f>Stock[[#This Row],[SỐ LƯỢNG MUA]]+Stock[[#This Row],[CỔ TỨC BẰNG CỔ PHIẾU]]-Stock[[#This Row],[SỐ LƯỢNG BÁN]]</f>
        <v>0</v>
      </c>
      <c r="Y8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7" s="120">
        <f ca="1">IF(Stock[[#This Row],[NGÀY BÁN]]&gt;0,Stock[[#This Row],[NGÀY BÁN]]-Stock[[#This Row],[NGÀY MUA]]+1,IF(Stock[[#This Row],[NGÀY MUA]]=0,0,TODAY()-Stock[[#This Row],[NGÀY MUA]]+1))</f>
        <v>0</v>
      </c>
      <c r="AA837" s="121" t="str">
        <f>IFERROR(Stock[[#This Row],[CỔ TỨC TIỀN MẶT]]+Stock[[#This Row],[LÃI/(LỖ) TỪ BÁN CK
(auto-fill)]],"")</f>
        <v/>
      </c>
      <c r="AB8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7" s="90"/>
      <c r="AE837" s="146" t="str">
        <f>IF(Stock[[#This Row],[TRẠNG THÁI
(auto-fill)]]="NẮM GIỮ",Stock[[#This Row],[GIÁ THỊ TRƯỜNG]]-Stock[[#This Row],[GIÁ MUA]],"")</f>
        <v/>
      </c>
      <c r="AF837" s="151" t="str">
        <f>IFERROR(Stock[[#This Row],[TĂNG/
(GIẢM )]]/Stock[[#This Row],[GIÁ MUA]],"")</f>
        <v/>
      </c>
      <c r="AG837" s="128" t="str">
        <f>IF(Stock[[#This Row],[GIÁ THỊ TRƯỜNG]]&gt;0,Stock[[#This Row],[GIÁ THỊ TRƯỜNG]]*Stock[[#This Row],[SỐ LƯỢNG CÒN LẠI
(auto-fill)]],"")</f>
        <v/>
      </c>
    </row>
    <row r="838" spans="2:33">
      <c r="B838" s="111" t="str">
        <f>IF(AND(Stock[[#This Row],[SỐ LƯỢNG MUA]]&gt;0,Stock[[#This Row],[SỐ LƯỢNG CÒN LẠI
(auto-fill)]]=0),"BÁN",
IF(AND(Stock[[#This Row],[SỐ LƯỢNG MUA]]&gt;0,Stock[[#This Row],[SỐ LƯỢNG CÒN LẠI
(auto-fill)]]&gt;0),"NẮM GIỮ",""))</f>
        <v/>
      </c>
      <c r="C838" s="110">
        <f t="shared" si="12"/>
        <v>825</v>
      </c>
      <c r="D838" s="77"/>
      <c r="E838" s="78"/>
      <c r="F838" s="170"/>
      <c r="G838" s="83"/>
      <c r="H838" s="84"/>
      <c r="I838" s="114" t="str">
        <f>IF(Stock[[#This Row],[SỐ LƯỢNG MUA]]&gt;0,Stock[[#This Row],[GIÁ MUA]]*Stock[[#This Row],[SỐ LƯỢNG MUA]]*$D$11,"")</f>
        <v/>
      </c>
      <c r="J838" s="87"/>
      <c r="K838" s="88"/>
      <c r="L838" s="116" t="str">
        <f>IF(Stock[[#This Row],[SỐ LƯỢNG MUA]]&gt;0,Stock[[#This Row],[GIÁ MUA]]*(1+Stock[[#This Row],[% TĂNG KỲ VỌNG_1]]),"")</f>
        <v/>
      </c>
      <c r="M838" s="89"/>
      <c r="N838" s="116" t="str">
        <f>IF(Stock[[#This Row],[SỐ LƯỢNG MUA]]&gt;0,Stock[[#This Row],[GIÁ MUA]]*(1+Stock[[#This Row],[% TĂNG KỲ VỌNG_2]]),"")</f>
        <v/>
      </c>
      <c r="O838" s="89"/>
      <c r="P838" s="116" t="str">
        <f>IF(Stock[[#This Row],[SỐ LƯỢNG MUA]]&gt;0,Stock[[#This Row],[GIÁ MUA]]*(1+Stock[[#This Row],[% GIẢM ĐỂ CẮT LỖ]]),"")</f>
        <v/>
      </c>
      <c r="Q838" s="104"/>
      <c r="R838" s="117" t="str">
        <f>IF(Stock[[#This Row],[CỔ TỨC TIỀN MẶT]]&gt;0,Stock[[#This Row],[CỔ TỨC TIỀN MẶT]]/(Stock[[#This Row],[GIÁ MUA]]*Stock[[#This Row],[SỐ LƯỢNG MUA]]),"")</f>
        <v/>
      </c>
      <c r="S838" s="104"/>
      <c r="T838" s="77"/>
      <c r="U838" s="95"/>
      <c r="V838" s="96"/>
      <c r="W838" s="125" t="str">
        <f>IF(Stock[[#This Row],[SỐ LƯỢNG BÁN]]&gt;0,Stock[[#This Row],[GIÁ BÁN]]*Stock[[#This Row],[SỐ LƯỢNG BÁN]]*$D$11+Stock[[#This Row],[GIÁ BÁN]]*Stock[[#This Row],[SỐ LƯỢNG BÁN]]*$D$12,"")</f>
        <v/>
      </c>
      <c r="X838" s="126">
        <f>Stock[[#This Row],[SỐ LƯỢNG MUA]]+Stock[[#This Row],[CỔ TỨC BẰNG CỔ PHIẾU]]-Stock[[#This Row],[SỐ LƯỢNG BÁN]]</f>
        <v>0</v>
      </c>
      <c r="Y8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8" s="120">
        <f ca="1">IF(Stock[[#This Row],[NGÀY BÁN]]&gt;0,Stock[[#This Row],[NGÀY BÁN]]-Stock[[#This Row],[NGÀY MUA]]+1,IF(Stock[[#This Row],[NGÀY MUA]]=0,0,TODAY()-Stock[[#This Row],[NGÀY MUA]]+1))</f>
        <v>0</v>
      </c>
      <c r="AA838" s="121" t="str">
        <f>IFERROR(Stock[[#This Row],[CỔ TỨC TIỀN MẶT]]+Stock[[#This Row],[LÃI/(LỖ) TỪ BÁN CK
(auto-fill)]],"")</f>
        <v/>
      </c>
      <c r="AB8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8" s="90"/>
      <c r="AE838" s="146" t="str">
        <f>IF(Stock[[#This Row],[TRẠNG THÁI
(auto-fill)]]="NẮM GIỮ",Stock[[#This Row],[GIÁ THỊ TRƯỜNG]]-Stock[[#This Row],[GIÁ MUA]],"")</f>
        <v/>
      </c>
      <c r="AF838" s="151" t="str">
        <f>IFERROR(Stock[[#This Row],[TĂNG/
(GIẢM )]]/Stock[[#This Row],[GIÁ MUA]],"")</f>
        <v/>
      </c>
      <c r="AG838" s="128" t="str">
        <f>IF(Stock[[#This Row],[GIÁ THỊ TRƯỜNG]]&gt;0,Stock[[#This Row],[GIÁ THỊ TRƯỜNG]]*Stock[[#This Row],[SỐ LƯỢNG CÒN LẠI
(auto-fill)]],"")</f>
        <v/>
      </c>
    </row>
    <row r="839" spans="2:33">
      <c r="B839" s="111" t="str">
        <f>IF(AND(Stock[[#This Row],[SỐ LƯỢNG MUA]]&gt;0,Stock[[#This Row],[SỐ LƯỢNG CÒN LẠI
(auto-fill)]]=0),"BÁN",
IF(AND(Stock[[#This Row],[SỐ LƯỢNG MUA]]&gt;0,Stock[[#This Row],[SỐ LƯỢNG CÒN LẠI
(auto-fill)]]&gt;0),"NẮM GIỮ",""))</f>
        <v/>
      </c>
      <c r="C839" s="110">
        <f t="shared" si="12"/>
        <v>826</v>
      </c>
      <c r="D839" s="77"/>
      <c r="E839" s="78"/>
      <c r="F839" s="170"/>
      <c r="G839" s="83"/>
      <c r="H839" s="84"/>
      <c r="I839" s="114" t="str">
        <f>IF(Stock[[#This Row],[SỐ LƯỢNG MUA]]&gt;0,Stock[[#This Row],[GIÁ MUA]]*Stock[[#This Row],[SỐ LƯỢNG MUA]]*$D$11,"")</f>
        <v/>
      </c>
      <c r="J839" s="87"/>
      <c r="K839" s="88"/>
      <c r="L839" s="116" t="str">
        <f>IF(Stock[[#This Row],[SỐ LƯỢNG MUA]]&gt;0,Stock[[#This Row],[GIÁ MUA]]*(1+Stock[[#This Row],[% TĂNG KỲ VỌNG_1]]),"")</f>
        <v/>
      </c>
      <c r="M839" s="89"/>
      <c r="N839" s="116" t="str">
        <f>IF(Stock[[#This Row],[SỐ LƯỢNG MUA]]&gt;0,Stock[[#This Row],[GIÁ MUA]]*(1+Stock[[#This Row],[% TĂNG KỲ VỌNG_2]]),"")</f>
        <v/>
      </c>
      <c r="O839" s="89"/>
      <c r="P839" s="116" t="str">
        <f>IF(Stock[[#This Row],[SỐ LƯỢNG MUA]]&gt;0,Stock[[#This Row],[GIÁ MUA]]*(1+Stock[[#This Row],[% GIẢM ĐỂ CẮT LỖ]]),"")</f>
        <v/>
      </c>
      <c r="Q839" s="104"/>
      <c r="R839" s="117" t="str">
        <f>IF(Stock[[#This Row],[CỔ TỨC TIỀN MẶT]]&gt;0,Stock[[#This Row],[CỔ TỨC TIỀN MẶT]]/(Stock[[#This Row],[GIÁ MUA]]*Stock[[#This Row],[SỐ LƯỢNG MUA]]),"")</f>
        <v/>
      </c>
      <c r="S839" s="104"/>
      <c r="T839" s="77"/>
      <c r="U839" s="95"/>
      <c r="V839" s="96"/>
      <c r="W839" s="125" t="str">
        <f>IF(Stock[[#This Row],[SỐ LƯỢNG BÁN]]&gt;0,Stock[[#This Row],[GIÁ BÁN]]*Stock[[#This Row],[SỐ LƯỢNG BÁN]]*$D$11+Stock[[#This Row],[GIÁ BÁN]]*Stock[[#This Row],[SỐ LƯỢNG BÁN]]*$D$12,"")</f>
        <v/>
      </c>
      <c r="X839" s="126">
        <f>Stock[[#This Row],[SỐ LƯỢNG MUA]]+Stock[[#This Row],[CỔ TỨC BẰNG CỔ PHIẾU]]-Stock[[#This Row],[SỐ LƯỢNG BÁN]]</f>
        <v>0</v>
      </c>
      <c r="Y8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9" s="120">
        <f ca="1">IF(Stock[[#This Row],[NGÀY BÁN]]&gt;0,Stock[[#This Row],[NGÀY BÁN]]-Stock[[#This Row],[NGÀY MUA]]+1,IF(Stock[[#This Row],[NGÀY MUA]]=0,0,TODAY()-Stock[[#This Row],[NGÀY MUA]]+1))</f>
        <v>0</v>
      </c>
      <c r="AA839" s="121" t="str">
        <f>IFERROR(Stock[[#This Row],[CỔ TỨC TIỀN MẶT]]+Stock[[#This Row],[LÃI/(LỖ) TỪ BÁN CK
(auto-fill)]],"")</f>
        <v/>
      </c>
      <c r="AB8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9" s="90"/>
      <c r="AE839" s="146" t="str">
        <f>IF(Stock[[#This Row],[TRẠNG THÁI
(auto-fill)]]="NẮM GIỮ",Stock[[#This Row],[GIÁ THỊ TRƯỜNG]]-Stock[[#This Row],[GIÁ MUA]],"")</f>
        <v/>
      </c>
      <c r="AF839" s="151" t="str">
        <f>IFERROR(Stock[[#This Row],[TĂNG/
(GIẢM )]]/Stock[[#This Row],[GIÁ MUA]],"")</f>
        <v/>
      </c>
      <c r="AG839" s="128" t="str">
        <f>IF(Stock[[#This Row],[GIÁ THỊ TRƯỜNG]]&gt;0,Stock[[#This Row],[GIÁ THỊ TRƯỜNG]]*Stock[[#This Row],[SỐ LƯỢNG CÒN LẠI
(auto-fill)]],"")</f>
        <v/>
      </c>
    </row>
    <row r="840" spans="2:33">
      <c r="B840" s="111" t="str">
        <f>IF(AND(Stock[[#This Row],[SỐ LƯỢNG MUA]]&gt;0,Stock[[#This Row],[SỐ LƯỢNG CÒN LẠI
(auto-fill)]]=0),"BÁN",
IF(AND(Stock[[#This Row],[SỐ LƯỢNG MUA]]&gt;0,Stock[[#This Row],[SỐ LƯỢNG CÒN LẠI
(auto-fill)]]&gt;0),"NẮM GIỮ",""))</f>
        <v/>
      </c>
      <c r="C840" s="110">
        <f t="shared" si="12"/>
        <v>827</v>
      </c>
      <c r="D840" s="77"/>
      <c r="E840" s="78"/>
      <c r="F840" s="170"/>
      <c r="G840" s="83"/>
      <c r="H840" s="84"/>
      <c r="I840" s="114" t="str">
        <f>IF(Stock[[#This Row],[SỐ LƯỢNG MUA]]&gt;0,Stock[[#This Row],[GIÁ MUA]]*Stock[[#This Row],[SỐ LƯỢNG MUA]]*$D$11,"")</f>
        <v/>
      </c>
      <c r="J840" s="87"/>
      <c r="K840" s="88"/>
      <c r="L840" s="116" t="str">
        <f>IF(Stock[[#This Row],[SỐ LƯỢNG MUA]]&gt;0,Stock[[#This Row],[GIÁ MUA]]*(1+Stock[[#This Row],[% TĂNG KỲ VỌNG_1]]),"")</f>
        <v/>
      </c>
      <c r="M840" s="89"/>
      <c r="N840" s="116" t="str">
        <f>IF(Stock[[#This Row],[SỐ LƯỢNG MUA]]&gt;0,Stock[[#This Row],[GIÁ MUA]]*(1+Stock[[#This Row],[% TĂNG KỲ VỌNG_2]]),"")</f>
        <v/>
      </c>
      <c r="O840" s="89"/>
      <c r="P840" s="116" t="str">
        <f>IF(Stock[[#This Row],[SỐ LƯỢNG MUA]]&gt;0,Stock[[#This Row],[GIÁ MUA]]*(1+Stock[[#This Row],[% GIẢM ĐỂ CẮT LỖ]]),"")</f>
        <v/>
      </c>
      <c r="Q840" s="104"/>
      <c r="R840" s="117" t="str">
        <f>IF(Stock[[#This Row],[CỔ TỨC TIỀN MẶT]]&gt;0,Stock[[#This Row],[CỔ TỨC TIỀN MẶT]]/(Stock[[#This Row],[GIÁ MUA]]*Stock[[#This Row],[SỐ LƯỢNG MUA]]),"")</f>
        <v/>
      </c>
      <c r="S840" s="104"/>
      <c r="T840" s="77"/>
      <c r="U840" s="95"/>
      <c r="V840" s="96"/>
      <c r="W840" s="125" t="str">
        <f>IF(Stock[[#This Row],[SỐ LƯỢNG BÁN]]&gt;0,Stock[[#This Row],[GIÁ BÁN]]*Stock[[#This Row],[SỐ LƯỢNG BÁN]]*$D$11+Stock[[#This Row],[GIÁ BÁN]]*Stock[[#This Row],[SỐ LƯỢNG BÁN]]*$D$12,"")</f>
        <v/>
      </c>
      <c r="X840" s="126">
        <f>Stock[[#This Row],[SỐ LƯỢNG MUA]]+Stock[[#This Row],[CỔ TỨC BẰNG CỔ PHIẾU]]-Stock[[#This Row],[SỐ LƯỢNG BÁN]]</f>
        <v>0</v>
      </c>
      <c r="Y8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0" s="120">
        <f ca="1">IF(Stock[[#This Row],[NGÀY BÁN]]&gt;0,Stock[[#This Row],[NGÀY BÁN]]-Stock[[#This Row],[NGÀY MUA]]+1,IF(Stock[[#This Row],[NGÀY MUA]]=0,0,TODAY()-Stock[[#This Row],[NGÀY MUA]]+1))</f>
        <v>0</v>
      </c>
      <c r="AA840" s="121" t="str">
        <f>IFERROR(Stock[[#This Row],[CỔ TỨC TIỀN MẶT]]+Stock[[#This Row],[LÃI/(LỖ) TỪ BÁN CK
(auto-fill)]],"")</f>
        <v/>
      </c>
      <c r="AB8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0" s="90"/>
      <c r="AE840" s="146" t="str">
        <f>IF(Stock[[#This Row],[TRẠNG THÁI
(auto-fill)]]="NẮM GIỮ",Stock[[#This Row],[GIÁ THỊ TRƯỜNG]]-Stock[[#This Row],[GIÁ MUA]],"")</f>
        <v/>
      </c>
      <c r="AF840" s="151" t="str">
        <f>IFERROR(Stock[[#This Row],[TĂNG/
(GIẢM )]]/Stock[[#This Row],[GIÁ MUA]],"")</f>
        <v/>
      </c>
      <c r="AG840" s="128" t="str">
        <f>IF(Stock[[#This Row],[GIÁ THỊ TRƯỜNG]]&gt;0,Stock[[#This Row],[GIÁ THỊ TRƯỜNG]]*Stock[[#This Row],[SỐ LƯỢNG CÒN LẠI
(auto-fill)]],"")</f>
        <v/>
      </c>
    </row>
    <row r="841" spans="2:33">
      <c r="B841" s="111" t="str">
        <f>IF(AND(Stock[[#This Row],[SỐ LƯỢNG MUA]]&gt;0,Stock[[#This Row],[SỐ LƯỢNG CÒN LẠI
(auto-fill)]]=0),"BÁN",
IF(AND(Stock[[#This Row],[SỐ LƯỢNG MUA]]&gt;0,Stock[[#This Row],[SỐ LƯỢNG CÒN LẠI
(auto-fill)]]&gt;0),"NẮM GIỮ",""))</f>
        <v/>
      </c>
      <c r="C841" s="110">
        <f t="shared" si="12"/>
        <v>828</v>
      </c>
      <c r="D841" s="77"/>
      <c r="E841" s="78"/>
      <c r="F841" s="170"/>
      <c r="G841" s="83"/>
      <c r="H841" s="84"/>
      <c r="I841" s="114" t="str">
        <f>IF(Stock[[#This Row],[SỐ LƯỢNG MUA]]&gt;0,Stock[[#This Row],[GIÁ MUA]]*Stock[[#This Row],[SỐ LƯỢNG MUA]]*$D$11,"")</f>
        <v/>
      </c>
      <c r="J841" s="87"/>
      <c r="K841" s="88"/>
      <c r="L841" s="116" t="str">
        <f>IF(Stock[[#This Row],[SỐ LƯỢNG MUA]]&gt;0,Stock[[#This Row],[GIÁ MUA]]*(1+Stock[[#This Row],[% TĂNG KỲ VỌNG_1]]),"")</f>
        <v/>
      </c>
      <c r="M841" s="89"/>
      <c r="N841" s="116" t="str">
        <f>IF(Stock[[#This Row],[SỐ LƯỢNG MUA]]&gt;0,Stock[[#This Row],[GIÁ MUA]]*(1+Stock[[#This Row],[% TĂNG KỲ VỌNG_2]]),"")</f>
        <v/>
      </c>
      <c r="O841" s="89"/>
      <c r="P841" s="116" t="str">
        <f>IF(Stock[[#This Row],[SỐ LƯỢNG MUA]]&gt;0,Stock[[#This Row],[GIÁ MUA]]*(1+Stock[[#This Row],[% GIẢM ĐỂ CẮT LỖ]]),"")</f>
        <v/>
      </c>
      <c r="Q841" s="104"/>
      <c r="R841" s="117" t="str">
        <f>IF(Stock[[#This Row],[CỔ TỨC TIỀN MẶT]]&gt;0,Stock[[#This Row],[CỔ TỨC TIỀN MẶT]]/(Stock[[#This Row],[GIÁ MUA]]*Stock[[#This Row],[SỐ LƯỢNG MUA]]),"")</f>
        <v/>
      </c>
      <c r="S841" s="104"/>
      <c r="T841" s="77"/>
      <c r="U841" s="95"/>
      <c r="V841" s="96"/>
      <c r="W841" s="125" t="str">
        <f>IF(Stock[[#This Row],[SỐ LƯỢNG BÁN]]&gt;0,Stock[[#This Row],[GIÁ BÁN]]*Stock[[#This Row],[SỐ LƯỢNG BÁN]]*$D$11+Stock[[#This Row],[GIÁ BÁN]]*Stock[[#This Row],[SỐ LƯỢNG BÁN]]*$D$12,"")</f>
        <v/>
      </c>
      <c r="X841" s="126">
        <f>Stock[[#This Row],[SỐ LƯỢNG MUA]]+Stock[[#This Row],[CỔ TỨC BẰNG CỔ PHIẾU]]-Stock[[#This Row],[SỐ LƯỢNG BÁN]]</f>
        <v>0</v>
      </c>
      <c r="Y8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1" s="120">
        <f ca="1">IF(Stock[[#This Row],[NGÀY BÁN]]&gt;0,Stock[[#This Row],[NGÀY BÁN]]-Stock[[#This Row],[NGÀY MUA]]+1,IF(Stock[[#This Row],[NGÀY MUA]]=0,0,TODAY()-Stock[[#This Row],[NGÀY MUA]]+1))</f>
        <v>0</v>
      </c>
      <c r="AA841" s="121" t="str">
        <f>IFERROR(Stock[[#This Row],[CỔ TỨC TIỀN MẶT]]+Stock[[#This Row],[LÃI/(LỖ) TỪ BÁN CK
(auto-fill)]],"")</f>
        <v/>
      </c>
      <c r="AB8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1" s="90"/>
      <c r="AE841" s="146" t="str">
        <f>IF(Stock[[#This Row],[TRẠNG THÁI
(auto-fill)]]="NẮM GIỮ",Stock[[#This Row],[GIÁ THỊ TRƯỜNG]]-Stock[[#This Row],[GIÁ MUA]],"")</f>
        <v/>
      </c>
      <c r="AF841" s="151" t="str">
        <f>IFERROR(Stock[[#This Row],[TĂNG/
(GIẢM )]]/Stock[[#This Row],[GIÁ MUA]],"")</f>
        <v/>
      </c>
      <c r="AG841" s="128" t="str">
        <f>IF(Stock[[#This Row],[GIÁ THỊ TRƯỜNG]]&gt;0,Stock[[#This Row],[GIÁ THỊ TRƯỜNG]]*Stock[[#This Row],[SỐ LƯỢNG CÒN LẠI
(auto-fill)]],"")</f>
        <v/>
      </c>
    </row>
    <row r="842" spans="2:33">
      <c r="B842" s="111" t="str">
        <f>IF(AND(Stock[[#This Row],[SỐ LƯỢNG MUA]]&gt;0,Stock[[#This Row],[SỐ LƯỢNG CÒN LẠI
(auto-fill)]]=0),"BÁN",
IF(AND(Stock[[#This Row],[SỐ LƯỢNG MUA]]&gt;0,Stock[[#This Row],[SỐ LƯỢNG CÒN LẠI
(auto-fill)]]&gt;0),"NẮM GIỮ",""))</f>
        <v/>
      </c>
      <c r="C842" s="110">
        <f t="shared" si="12"/>
        <v>829</v>
      </c>
      <c r="D842" s="77"/>
      <c r="E842" s="78"/>
      <c r="F842" s="170"/>
      <c r="G842" s="83"/>
      <c r="H842" s="84"/>
      <c r="I842" s="114" t="str">
        <f>IF(Stock[[#This Row],[SỐ LƯỢNG MUA]]&gt;0,Stock[[#This Row],[GIÁ MUA]]*Stock[[#This Row],[SỐ LƯỢNG MUA]]*$D$11,"")</f>
        <v/>
      </c>
      <c r="J842" s="87"/>
      <c r="K842" s="88"/>
      <c r="L842" s="116" t="str">
        <f>IF(Stock[[#This Row],[SỐ LƯỢNG MUA]]&gt;0,Stock[[#This Row],[GIÁ MUA]]*(1+Stock[[#This Row],[% TĂNG KỲ VỌNG_1]]),"")</f>
        <v/>
      </c>
      <c r="M842" s="89"/>
      <c r="N842" s="116" t="str">
        <f>IF(Stock[[#This Row],[SỐ LƯỢNG MUA]]&gt;0,Stock[[#This Row],[GIÁ MUA]]*(1+Stock[[#This Row],[% TĂNG KỲ VỌNG_2]]),"")</f>
        <v/>
      </c>
      <c r="O842" s="89"/>
      <c r="P842" s="116" t="str">
        <f>IF(Stock[[#This Row],[SỐ LƯỢNG MUA]]&gt;0,Stock[[#This Row],[GIÁ MUA]]*(1+Stock[[#This Row],[% GIẢM ĐỂ CẮT LỖ]]),"")</f>
        <v/>
      </c>
      <c r="Q842" s="104"/>
      <c r="R842" s="117" t="str">
        <f>IF(Stock[[#This Row],[CỔ TỨC TIỀN MẶT]]&gt;0,Stock[[#This Row],[CỔ TỨC TIỀN MẶT]]/(Stock[[#This Row],[GIÁ MUA]]*Stock[[#This Row],[SỐ LƯỢNG MUA]]),"")</f>
        <v/>
      </c>
      <c r="S842" s="104"/>
      <c r="T842" s="77"/>
      <c r="U842" s="95"/>
      <c r="V842" s="96"/>
      <c r="W842" s="125" t="str">
        <f>IF(Stock[[#This Row],[SỐ LƯỢNG BÁN]]&gt;0,Stock[[#This Row],[GIÁ BÁN]]*Stock[[#This Row],[SỐ LƯỢNG BÁN]]*$D$11+Stock[[#This Row],[GIÁ BÁN]]*Stock[[#This Row],[SỐ LƯỢNG BÁN]]*$D$12,"")</f>
        <v/>
      </c>
      <c r="X842" s="126">
        <f>Stock[[#This Row],[SỐ LƯỢNG MUA]]+Stock[[#This Row],[CỔ TỨC BẰNG CỔ PHIẾU]]-Stock[[#This Row],[SỐ LƯỢNG BÁN]]</f>
        <v>0</v>
      </c>
      <c r="Y8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2" s="120">
        <f ca="1">IF(Stock[[#This Row],[NGÀY BÁN]]&gt;0,Stock[[#This Row],[NGÀY BÁN]]-Stock[[#This Row],[NGÀY MUA]]+1,IF(Stock[[#This Row],[NGÀY MUA]]=0,0,TODAY()-Stock[[#This Row],[NGÀY MUA]]+1))</f>
        <v>0</v>
      </c>
      <c r="AA842" s="121" t="str">
        <f>IFERROR(Stock[[#This Row],[CỔ TỨC TIỀN MẶT]]+Stock[[#This Row],[LÃI/(LỖ) TỪ BÁN CK
(auto-fill)]],"")</f>
        <v/>
      </c>
      <c r="AB8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2" s="90"/>
      <c r="AE842" s="146" t="str">
        <f>IF(Stock[[#This Row],[TRẠNG THÁI
(auto-fill)]]="NẮM GIỮ",Stock[[#This Row],[GIÁ THỊ TRƯỜNG]]-Stock[[#This Row],[GIÁ MUA]],"")</f>
        <v/>
      </c>
      <c r="AF842" s="151" t="str">
        <f>IFERROR(Stock[[#This Row],[TĂNG/
(GIẢM )]]/Stock[[#This Row],[GIÁ MUA]],"")</f>
        <v/>
      </c>
      <c r="AG842" s="128" t="str">
        <f>IF(Stock[[#This Row],[GIÁ THỊ TRƯỜNG]]&gt;0,Stock[[#This Row],[GIÁ THỊ TRƯỜNG]]*Stock[[#This Row],[SỐ LƯỢNG CÒN LẠI
(auto-fill)]],"")</f>
        <v/>
      </c>
    </row>
    <row r="843" spans="2:33">
      <c r="B843" s="111" t="str">
        <f>IF(AND(Stock[[#This Row],[SỐ LƯỢNG MUA]]&gt;0,Stock[[#This Row],[SỐ LƯỢNG CÒN LẠI
(auto-fill)]]=0),"BÁN",
IF(AND(Stock[[#This Row],[SỐ LƯỢNG MUA]]&gt;0,Stock[[#This Row],[SỐ LƯỢNG CÒN LẠI
(auto-fill)]]&gt;0),"NẮM GIỮ",""))</f>
        <v/>
      </c>
      <c r="C843" s="110">
        <f t="shared" si="12"/>
        <v>830</v>
      </c>
      <c r="D843" s="77"/>
      <c r="E843" s="78"/>
      <c r="F843" s="170"/>
      <c r="G843" s="83"/>
      <c r="H843" s="84"/>
      <c r="I843" s="114" t="str">
        <f>IF(Stock[[#This Row],[SỐ LƯỢNG MUA]]&gt;0,Stock[[#This Row],[GIÁ MUA]]*Stock[[#This Row],[SỐ LƯỢNG MUA]]*$D$11,"")</f>
        <v/>
      </c>
      <c r="J843" s="87"/>
      <c r="K843" s="88"/>
      <c r="L843" s="116" t="str">
        <f>IF(Stock[[#This Row],[SỐ LƯỢNG MUA]]&gt;0,Stock[[#This Row],[GIÁ MUA]]*(1+Stock[[#This Row],[% TĂNG KỲ VỌNG_1]]),"")</f>
        <v/>
      </c>
      <c r="M843" s="89"/>
      <c r="N843" s="116" t="str">
        <f>IF(Stock[[#This Row],[SỐ LƯỢNG MUA]]&gt;0,Stock[[#This Row],[GIÁ MUA]]*(1+Stock[[#This Row],[% TĂNG KỲ VỌNG_2]]),"")</f>
        <v/>
      </c>
      <c r="O843" s="89"/>
      <c r="P843" s="116" t="str">
        <f>IF(Stock[[#This Row],[SỐ LƯỢNG MUA]]&gt;0,Stock[[#This Row],[GIÁ MUA]]*(1+Stock[[#This Row],[% GIẢM ĐỂ CẮT LỖ]]),"")</f>
        <v/>
      </c>
      <c r="Q843" s="104"/>
      <c r="R843" s="117" t="str">
        <f>IF(Stock[[#This Row],[CỔ TỨC TIỀN MẶT]]&gt;0,Stock[[#This Row],[CỔ TỨC TIỀN MẶT]]/(Stock[[#This Row],[GIÁ MUA]]*Stock[[#This Row],[SỐ LƯỢNG MUA]]),"")</f>
        <v/>
      </c>
      <c r="S843" s="104"/>
      <c r="T843" s="77"/>
      <c r="U843" s="95"/>
      <c r="V843" s="96"/>
      <c r="W843" s="125" t="str">
        <f>IF(Stock[[#This Row],[SỐ LƯỢNG BÁN]]&gt;0,Stock[[#This Row],[GIÁ BÁN]]*Stock[[#This Row],[SỐ LƯỢNG BÁN]]*$D$11+Stock[[#This Row],[GIÁ BÁN]]*Stock[[#This Row],[SỐ LƯỢNG BÁN]]*$D$12,"")</f>
        <v/>
      </c>
      <c r="X843" s="126">
        <f>Stock[[#This Row],[SỐ LƯỢNG MUA]]+Stock[[#This Row],[CỔ TỨC BẰNG CỔ PHIẾU]]-Stock[[#This Row],[SỐ LƯỢNG BÁN]]</f>
        <v>0</v>
      </c>
      <c r="Y8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3" s="120">
        <f ca="1">IF(Stock[[#This Row],[NGÀY BÁN]]&gt;0,Stock[[#This Row],[NGÀY BÁN]]-Stock[[#This Row],[NGÀY MUA]]+1,IF(Stock[[#This Row],[NGÀY MUA]]=0,0,TODAY()-Stock[[#This Row],[NGÀY MUA]]+1))</f>
        <v>0</v>
      </c>
      <c r="AA843" s="121" t="str">
        <f>IFERROR(Stock[[#This Row],[CỔ TỨC TIỀN MẶT]]+Stock[[#This Row],[LÃI/(LỖ) TỪ BÁN CK
(auto-fill)]],"")</f>
        <v/>
      </c>
      <c r="AB8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3" s="90"/>
      <c r="AE843" s="146" t="str">
        <f>IF(Stock[[#This Row],[TRẠNG THÁI
(auto-fill)]]="NẮM GIỮ",Stock[[#This Row],[GIÁ THỊ TRƯỜNG]]-Stock[[#This Row],[GIÁ MUA]],"")</f>
        <v/>
      </c>
      <c r="AF843" s="151" t="str">
        <f>IFERROR(Stock[[#This Row],[TĂNG/
(GIẢM )]]/Stock[[#This Row],[GIÁ MUA]],"")</f>
        <v/>
      </c>
      <c r="AG843" s="128" t="str">
        <f>IF(Stock[[#This Row],[GIÁ THỊ TRƯỜNG]]&gt;0,Stock[[#This Row],[GIÁ THỊ TRƯỜNG]]*Stock[[#This Row],[SỐ LƯỢNG CÒN LẠI
(auto-fill)]],"")</f>
        <v/>
      </c>
    </row>
    <row r="844" spans="2:33">
      <c r="B844" s="111" t="str">
        <f>IF(AND(Stock[[#This Row],[SỐ LƯỢNG MUA]]&gt;0,Stock[[#This Row],[SỐ LƯỢNG CÒN LẠI
(auto-fill)]]=0),"BÁN",
IF(AND(Stock[[#This Row],[SỐ LƯỢNG MUA]]&gt;0,Stock[[#This Row],[SỐ LƯỢNG CÒN LẠI
(auto-fill)]]&gt;0),"NẮM GIỮ",""))</f>
        <v/>
      </c>
      <c r="C844" s="110">
        <f t="shared" si="12"/>
        <v>831</v>
      </c>
      <c r="D844" s="77"/>
      <c r="E844" s="78"/>
      <c r="F844" s="170"/>
      <c r="G844" s="83"/>
      <c r="H844" s="84"/>
      <c r="I844" s="114" t="str">
        <f>IF(Stock[[#This Row],[SỐ LƯỢNG MUA]]&gt;0,Stock[[#This Row],[GIÁ MUA]]*Stock[[#This Row],[SỐ LƯỢNG MUA]]*$D$11,"")</f>
        <v/>
      </c>
      <c r="J844" s="87"/>
      <c r="K844" s="88"/>
      <c r="L844" s="116" t="str">
        <f>IF(Stock[[#This Row],[SỐ LƯỢNG MUA]]&gt;0,Stock[[#This Row],[GIÁ MUA]]*(1+Stock[[#This Row],[% TĂNG KỲ VỌNG_1]]),"")</f>
        <v/>
      </c>
      <c r="M844" s="89"/>
      <c r="N844" s="116" t="str">
        <f>IF(Stock[[#This Row],[SỐ LƯỢNG MUA]]&gt;0,Stock[[#This Row],[GIÁ MUA]]*(1+Stock[[#This Row],[% TĂNG KỲ VỌNG_2]]),"")</f>
        <v/>
      </c>
      <c r="O844" s="89"/>
      <c r="P844" s="116" t="str">
        <f>IF(Stock[[#This Row],[SỐ LƯỢNG MUA]]&gt;0,Stock[[#This Row],[GIÁ MUA]]*(1+Stock[[#This Row],[% GIẢM ĐỂ CẮT LỖ]]),"")</f>
        <v/>
      </c>
      <c r="Q844" s="104"/>
      <c r="R844" s="117" t="str">
        <f>IF(Stock[[#This Row],[CỔ TỨC TIỀN MẶT]]&gt;0,Stock[[#This Row],[CỔ TỨC TIỀN MẶT]]/(Stock[[#This Row],[GIÁ MUA]]*Stock[[#This Row],[SỐ LƯỢNG MUA]]),"")</f>
        <v/>
      </c>
      <c r="S844" s="104"/>
      <c r="T844" s="77"/>
      <c r="U844" s="95"/>
      <c r="V844" s="96"/>
      <c r="W844" s="125" t="str">
        <f>IF(Stock[[#This Row],[SỐ LƯỢNG BÁN]]&gt;0,Stock[[#This Row],[GIÁ BÁN]]*Stock[[#This Row],[SỐ LƯỢNG BÁN]]*$D$11+Stock[[#This Row],[GIÁ BÁN]]*Stock[[#This Row],[SỐ LƯỢNG BÁN]]*$D$12,"")</f>
        <v/>
      </c>
      <c r="X844" s="126">
        <f>Stock[[#This Row],[SỐ LƯỢNG MUA]]+Stock[[#This Row],[CỔ TỨC BẰNG CỔ PHIẾU]]-Stock[[#This Row],[SỐ LƯỢNG BÁN]]</f>
        <v>0</v>
      </c>
      <c r="Y8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4" s="120">
        <f ca="1">IF(Stock[[#This Row],[NGÀY BÁN]]&gt;0,Stock[[#This Row],[NGÀY BÁN]]-Stock[[#This Row],[NGÀY MUA]]+1,IF(Stock[[#This Row],[NGÀY MUA]]=0,0,TODAY()-Stock[[#This Row],[NGÀY MUA]]+1))</f>
        <v>0</v>
      </c>
      <c r="AA844" s="121" t="str">
        <f>IFERROR(Stock[[#This Row],[CỔ TỨC TIỀN MẶT]]+Stock[[#This Row],[LÃI/(LỖ) TỪ BÁN CK
(auto-fill)]],"")</f>
        <v/>
      </c>
      <c r="AB8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4" s="90"/>
      <c r="AE844" s="146" t="str">
        <f>IF(Stock[[#This Row],[TRẠNG THÁI
(auto-fill)]]="NẮM GIỮ",Stock[[#This Row],[GIÁ THỊ TRƯỜNG]]-Stock[[#This Row],[GIÁ MUA]],"")</f>
        <v/>
      </c>
      <c r="AF844" s="151" t="str">
        <f>IFERROR(Stock[[#This Row],[TĂNG/
(GIẢM )]]/Stock[[#This Row],[GIÁ MUA]],"")</f>
        <v/>
      </c>
      <c r="AG844" s="128" t="str">
        <f>IF(Stock[[#This Row],[GIÁ THỊ TRƯỜNG]]&gt;0,Stock[[#This Row],[GIÁ THỊ TRƯỜNG]]*Stock[[#This Row],[SỐ LƯỢNG CÒN LẠI
(auto-fill)]],"")</f>
        <v/>
      </c>
    </row>
    <row r="845" spans="2:33">
      <c r="B845" s="111" t="str">
        <f>IF(AND(Stock[[#This Row],[SỐ LƯỢNG MUA]]&gt;0,Stock[[#This Row],[SỐ LƯỢNG CÒN LẠI
(auto-fill)]]=0),"BÁN",
IF(AND(Stock[[#This Row],[SỐ LƯỢNG MUA]]&gt;0,Stock[[#This Row],[SỐ LƯỢNG CÒN LẠI
(auto-fill)]]&gt;0),"NẮM GIỮ",""))</f>
        <v/>
      </c>
      <c r="C845" s="110">
        <f t="shared" si="12"/>
        <v>832</v>
      </c>
      <c r="D845" s="77"/>
      <c r="E845" s="78"/>
      <c r="F845" s="170"/>
      <c r="G845" s="83"/>
      <c r="H845" s="84"/>
      <c r="I845" s="114" t="str">
        <f>IF(Stock[[#This Row],[SỐ LƯỢNG MUA]]&gt;0,Stock[[#This Row],[GIÁ MUA]]*Stock[[#This Row],[SỐ LƯỢNG MUA]]*$D$11,"")</f>
        <v/>
      </c>
      <c r="J845" s="87"/>
      <c r="K845" s="88"/>
      <c r="L845" s="116" t="str">
        <f>IF(Stock[[#This Row],[SỐ LƯỢNG MUA]]&gt;0,Stock[[#This Row],[GIÁ MUA]]*(1+Stock[[#This Row],[% TĂNG KỲ VỌNG_1]]),"")</f>
        <v/>
      </c>
      <c r="M845" s="89"/>
      <c r="N845" s="116" t="str">
        <f>IF(Stock[[#This Row],[SỐ LƯỢNG MUA]]&gt;0,Stock[[#This Row],[GIÁ MUA]]*(1+Stock[[#This Row],[% TĂNG KỲ VỌNG_2]]),"")</f>
        <v/>
      </c>
      <c r="O845" s="89"/>
      <c r="P845" s="116" t="str">
        <f>IF(Stock[[#This Row],[SỐ LƯỢNG MUA]]&gt;0,Stock[[#This Row],[GIÁ MUA]]*(1+Stock[[#This Row],[% GIẢM ĐỂ CẮT LỖ]]),"")</f>
        <v/>
      </c>
      <c r="Q845" s="104"/>
      <c r="R845" s="117" t="str">
        <f>IF(Stock[[#This Row],[CỔ TỨC TIỀN MẶT]]&gt;0,Stock[[#This Row],[CỔ TỨC TIỀN MẶT]]/(Stock[[#This Row],[GIÁ MUA]]*Stock[[#This Row],[SỐ LƯỢNG MUA]]),"")</f>
        <v/>
      </c>
      <c r="S845" s="104"/>
      <c r="T845" s="77"/>
      <c r="U845" s="95"/>
      <c r="V845" s="96"/>
      <c r="W845" s="125" t="str">
        <f>IF(Stock[[#This Row],[SỐ LƯỢNG BÁN]]&gt;0,Stock[[#This Row],[GIÁ BÁN]]*Stock[[#This Row],[SỐ LƯỢNG BÁN]]*$D$11+Stock[[#This Row],[GIÁ BÁN]]*Stock[[#This Row],[SỐ LƯỢNG BÁN]]*$D$12,"")</f>
        <v/>
      </c>
      <c r="X845" s="126">
        <f>Stock[[#This Row],[SỐ LƯỢNG MUA]]+Stock[[#This Row],[CỔ TỨC BẰNG CỔ PHIẾU]]-Stock[[#This Row],[SỐ LƯỢNG BÁN]]</f>
        <v>0</v>
      </c>
      <c r="Y8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5" s="120">
        <f ca="1">IF(Stock[[#This Row],[NGÀY BÁN]]&gt;0,Stock[[#This Row],[NGÀY BÁN]]-Stock[[#This Row],[NGÀY MUA]]+1,IF(Stock[[#This Row],[NGÀY MUA]]=0,0,TODAY()-Stock[[#This Row],[NGÀY MUA]]+1))</f>
        <v>0</v>
      </c>
      <c r="AA845" s="121" t="str">
        <f>IFERROR(Stock[[#This Row],[CỔ TỨC TIỀN MẶT]]+Stock[[#This Row],[LÃI/(LỖ) TỪ BÁN CK
(auto-fill)]],"")</f>
        <v/>
      </c>
      <c r="AB8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5" s="90"/>
      <c r="AE845" s="146" t="str">
        <f>IF(Stock[[#This Row],[TRẠNG THÁI
(auto-fill)]]="NẮM GIỮ",Stock[[#This Row],[GIÁ THỊ TRƯỜNG]]-Stock[[#This Row],[GIÁ MUA]],"")</f>
        <v/>
      </c>
      <c r="AF845" s="151" t="str">
        <f>IFERROR(Stock[[#This Row],[TĂNG/
(GIẢM )]]/Stock[[#This Row],[GIÁ MUA]],"")</f>
        <v/>
      </c>
      <c r="AG845" s="128" t="str">
        <f>IF(Stock[[#This Row],[GIÁ THỊ TRƯỜNG]]&gt;0,Stock[[#This Row],[GIÁ THỊ TRƯỜNG]]*Stock[[#This Row],[SỐ LƯỢNG CÒN LẠI
(auto-fill)]],"")</f>
        <v/>
      </c>
    </row>
    <row r="846" spans="2:33">
      <c r="B846" s="111" t="str">
        <f>IF(AND(Stock[[#This Row],[SỐ LƯỢNG MUA]]&gt;0,Stock[[#This Row],[SỐ LƯỢNG CÒN LẠI
(auto-fill)]]=0),"BÁN",
IF(AND(Stock[[#This Row],[SỐ LƯỢNG MUA]]&gt;0,Stock[[#This Row],[SỐ LƯỢNG CÒN LẠI
(auto-fill)]]&gt;0),"NẮM GIỮ",""))</f>
        <v/>
      </c>
      <c r="C846" s="110">
        <f t="shared" si="12"/>
        <v>833</v>
      </c>
      <c r="D846" s="77"/>
      <c r="E846" s="78"/>
      <c r="F846" s="170"/>
      <c r="G846" s="83"/>
      <c r="H846" s="84"/>
      <c r="I846" s="114" t="str">
        <f>IF(Stock[[#This Row],[SỐ LƯỢNG MUA]]&gt;0,Stock[[#This Row],[GIÁ MUA]]*Stock[[#This Row],[SỐ LƯỢNG MUA]]*$D$11,"")</f>
        <v/>
      </c>
      <c r="J846" s="87"/>
      <c r="K846" s="88"/>
      <c r="L846" s="116" t="str">
        <f>IF(Stock[[#This Row],[SỐ LƯỢNG MUA]]&gt;0,Stock[[#This Row],[GIÁ MUA]]*(1+Stock[[#This Row],[% TĂNG KỲ VỌNG_1]]),"")</f>
        <v/>
      </c>
      <c r="M846" s="89"/>
      <c r="N846" s="116" t="str">
        <f>IF(Stock[[#This Row],[SỐ LƯỢNG MUA]]&gt;0,Stock[[#This Row],[GIÁ MUA]]*(1+Stock[[#This Row],[% TĂNG KỲ VỌNG_2]]),"")</f>
        <v/>
      </c>
      <c r="O846" s="89"/>
      <c r="P846" s="116" t="str">
        <f>IF(Stock[[#This Row],[SỐ LƯỢNG MUA]]&gt;0,Stock[[#This Row],[GIÁ MUA]]*(1+Stock[[#This Row],[% GIẢM ĐỂ CẮT LỖ]]),"")</f>
        <v/>
      </c>
      <c r="Q846" s="104"/>
      <c r="R846" s="117" t="str">
        <f>IF(Stock[[#This Row],[CỔ TỨC TIỀN MẶT]]&gt;0,Stock[[#This Row],[CỔ TỨC TIỀN MẶT]]/(Stock[[#This Row],[GIÁ MUA]]*Stock[[#This Row],[SỐ LƯỢNG MUA]]),"")</f>
        <v/>
      </c>
      <c r="S846" s="104"/>
      <c r="T846" s="77"/>
      <c r="U846" s="95"/>
      <c r="V846" s="96"/>
      <c r="W846" s="125" t="str">
        <f>IF(Stock[[#This Row],[SỐ LƯỢNG BÁN]]&gt;0,Stock[[#This Row],[GIÁ BÁN]]*Stock[[#This Row],[SỐ LƯỢNG BÁN]]*$D$11+Stock[[#This Row],[GIÁ BÁN]]*Stock[[#This Row],[SỐ LƯỢNG BÁN]]*$D$12,"")</f>
        <v/>
      </c>
      <c r="X846" s="126">
        <f>Stock[[#This Row],[SỐ LƯỢNG MUA]]+Stock[[#This Row],[CỔ TỨC BẰNG CỔ PHIẾU]]-Stock[[#This Row],[SỐ LƯỢNG BÁN]]</f>
        <v>0</v>
      </c>
      <c r="Y8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6" s="120">
        <f ca="1">IF(Stock[[#This Row],[NGÀY BÁN]]&gt;0,Stock[[#This Row],[NGÀY BÁN]]-Stock[[#This Row],[NGÀY MUA]]+1,IF(Stock[[#This Row],[NGÀY MUA]]=0,0,TODAY()-Stock[[#This Row],[NGÀY MUA]]+1))</f>
        <v>0</v>
      </c>
      <c r="AA846" s="121" t="str">
        <f>IFERROR(Stock[[#This Row],[CỔ TỨC TIỀN MẶT]]+Stock[[#This Row],[LÃI/(LỖ) TỪ BÁN CK
(auto-fill)]],"")</f>
        <v/>
      </c>
      <c r="AB8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6" s="90"/>
      <c r="AE846" s="146" t="str">
        <f>IF(Stock[[#This Row],[TRẠNG THÁI
(auto-fill)]]="NẮM GIỮ",Stock[[#This Row],[GIÁ THỊ TRƯỜNG]]-Stock[[#This Row],[GIÁ MUA]],"")</f>
        <v/>
      </c>
      <c r="AF846" s="151" t="str">
        <f>IFERROR(Stock[[#This Row],[TĂNG/
(GIẢM )]]/Stock[[#This Row],[GIÁ MUA]],"")</f>
        <v/>
      </c>
      <c r="AG846" s="128" t="str">
        <f>IF(Stock[[#This Row],[GIÁ THỊ TRƯỜNG]]&gt;0,Stock[[#This Row],[GIÁ THỊ TRƯỜNG]]*Stock[[#This Row],[SỐ LƯỢNG CÒN LẠI
(auto-fill)]],"")</f>
        <v/>
      </c>
    </row>
    <row r="847" spans="2:33">
      <c r="B847" s="111" t="str">
        <f>IF(AND(Stock[[#This Row],[SỐ LƯỢNG MUA]]&gt;0,Stock[[#This Row],[SỐ LƯỢNG CÒN LẠI
(auto-fill)]]=0),"BÁN",
IF(AND(Stock[[#This Row],[SỐ LƯỢNG MUA]]&gt;0,Stock[[#This Row],[SỐ LƯỢNG CÒN LẠI
(auto-fill)]]&gt;0),"NẮM GIỮ",""))</f>
        <v/>
      </c>
      <c r="C847" s="110">
        <f t="shared" si="12"/>
        <v>834</v>
      </c>
      <c r="D847" s="77"/>
      <c r="E847" s="78"/>
      <c r="F847" s="170"/>
      <c r="G847" s="83"/>
      <c r="H847" s="84"/>
      <c r="I847" s="114" t="str">
        <f>IF(Stock[[#This Row],[SỐ LƯỢNG MUA]]&gt;0,Stock[[#This Row],[GIÁ MUA]]*Stock[[#This Row],[SỐ LƯỢNG MUA]]*$D$11,"")</f>
        <v/>
      </c>
      <c r="J847" s="87"/>
      <c r="K847" s="88"/>
      <c r="L847" s="116" t="str">
        <f>IF(Stock[[#This Row],[SỐ LƯỢNG MUA]]&gt;0,Stock[[#This Row],[GIÁ MUA]]*(1+Stock[[#This Row],[% TĂNG KỲ VỌNG_1]]),"")</f>
        <v/>
      </c>
      <c r="M847" s="89"/>
      <c r="N847" s="116" t="str">
        <f>IF(Stock[[#This Row],[SỐ LƯỢNG MUA]]&gt;0,Stock[[#This Row],[GIÁ MUA]]*(1+Stock[[#This Row],[% TĂNG KỲ VỌNG_2]]),"")</f>
        <v/>
      </c>
      <c r="O847" s="89"/>
      <c r="P847" s="116" t="str">
        <f>IF(Stock[[#This Row],[SỐ LƯỢNG MUA]]&gt;0,Stock[[#This Row],[GIÁ MUA]]*(1+Stock[[#This Row],[% GIẢM ĐỂ CẮT LỖ]]),"")</f>
        <v/>
      </c>
      <c r="Q847" s="104"/>
      <c r="R847" s="117" t="str">
        <f>IF(Stock[[#This Row],[CỔ TỨC TIỀN MẶT]]&gt;0,Stock[[#This Row],[CỔ TỨC TIỀN MẶT]]/(Stock[[#This Row],[GIÁ MUA]]*Stock[[#This Row],[SỐ LƯỢNG MUA]]),"")</f>
        <v/>
      </c>
      <c r="S847" s="104"/>
      <c r="T847" s="77"/>
      <c r="U847" s="95"/>
      <c r="V847" s="96"/>
      <c r="W847" s="125" t="str">
        <f>IF(Stock[[#This Row],[SỐ LƯỢNG BÁN]]&gt;0,Stock[[#This Row],[GIÁ BÁN]]*Stock[[#This Row],[SỐ LƯỢNG BÁN]]*$D$11+Stock[[#This Row],[GIÁ BÁN]]*Stock[[#This Row],[SỐ LƯỢNG BÁN]]*$D$12,"")</f>
        <v/>
      </c>
      <c r="X847" s="126">
        <f>Stock[[#This Row],[SỐ LƯỢNG MUA]]+Stock[[#This Row],[CỔ TỨC BẰNG CỔ PHIẾU]]-Stock[[#This Row],[SỐ LƯỢNG BÁN]]</f>
        <v>0</v>
      </c>
      <c r="Y8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7" s="120">
        <f ca="1">IF(Stock[[#This Row],[NGÀY BÁN]]&gt;0,Stock[[#This Row],[NGÀY BÁN]]-Stock[[#This Row],[NGÀY MUA]]+1,IF(Stock[[#This Row],[NGÀY MUA]]=0,0,TODAY()-Stock[[#This Row],[NGÀY MUA]]+1))</f>
        <v>0</v>
      </c>
      <c r="AA847" s="121" t="str">
        <f>IFERROR(Stock[[#This Row],[CỔ TỨC TIỀN MẶT]]+Stock[[#This Row],[LÃI/(LỖ) TỪ BÁN CK
(auto-fill)]],"")</f>
        <v/>
      </c>
      <c r="AB8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7" s="90"/>
      <c r="AE847" s="146" t="str">
        <f>IF(Stock[[#This Row],[TRẠNG THÁI
(auto-fill)]]="NẮM GIỮ",Stock[[#This Row],[GIÁ THỊ TRƯỜNG]]-Stock[[#This Row],[GIÁ MUA]],"")</f>
        <v/>
      </c>
      <c r="AF847" s="151" t="str">
        <f>IFERROR(Stock[[#This Row],[TĂNG/
(GIẢM )]]/Stock[[#This Row],[GIÁ MUA]],"")</f>
        <v/>
      </c>
      <c r="AG847" s="128" t="str">
        <f>IF(Stock[[#This Row],[GIÁ THỊ TRƯỜNG]]&gt;0,Stock[[#This Row],[GIÁ THỊ TRƯỜNG]]*Stock[[#This Row],[SỐ LƯỢNG CÒN LẠI
(auto-fill)]],"")</f>
        <v/>
      </c>
    </row>
    <row r="848" spans="2:33">
      <c r="B848" s="111" t="str">
        <f>IF(AND(Stock[[#This Row],[SỐ LƯỢNG MUA]]&gt;0,Stock[[#This Row],[SỐ LƯỢNG CÒN LẠI
(auto-fill)]]=0),"BÁN",
IF(AND(Stock[[#This Row],[SỐ LƯỢNG MUA]]&gt;0,Stock[[#This Row],[SỐ LƯỢNG CÒN LẠI
(auto-fill)]]&gt;0),"NẮM GIỮ",""))</f>
        <v/>
      </c>
      <c r="C848" s="110">
        <f t="shared" ref="C848:C911" si="13">C847+1</f>
        <v>835</v>
      </c>
      <c r="D848" s="77"/>
      <c r="E848" s="78"/>
      <c r="F848" s="170"/>
      <c r="G848" s="83"/>
      <c r="H848" s="84"/>
      <c r="I848" s="114" t="str">
        <f>IF(Stock[[#This Row],[SỐ LƯỢNG MUA]]&gt;0,Stock[[#This Row],[GIÁ MUA]]*Stock[[#This Row],[SỐ LƯỢNG MUA]]*$D$11,"")</f>
        <v/>
      </c>
      <c r="J848" s="87"/>
      <c r="K848" s="88"/>
      <c r="L848" s="116" t="str">
        <f>IF(Stock[[#This Row],[SỐ LƯỢNG MUA]]&gt;0,Stock[[#This Row],[GIÁ MUA]]*(1+Stock[[#This Row],[% TĂNG KỲ VỌNG_1]]),"")</f>
        <v/>
      </c>
      <c r="M848" s="89"/>
      <c r="N848" s="116" t="str">
        <f>IF(Stock[[#This Row],[SỐ LƯỢNG MUA]]&gt;0,Stock[[#This Row],[GIÁ MUA]]*(1+Stock[[#This Row],[% TĂNG KỲ VỌNG_2]]),"")</f>
        <v/>
      </c>
      <c r="O848" s="89"/>
      <c r="P848" s="116" t="str">
        <f>IF(Stock[[#This Row],[SỐ LƯỢNG MUA]]&gt;0,Stock[[#This Row],[GIÁ MUA]]*(1+Stock[[#This Row],[% GIẢM ĐỂ CẮT LỖ]]),"")</f>
        <v/>
      </c>
      <c r="Q848" s="104"/>
      <c r="R848" s="117" t="str">
        <f>IF(Stock[[#This Row],[CỔ TỨC TIỀN MẶT]]&gt;0,Stock[[#This Row],[CỔ TỨC TIỀN MẶT]]/(Stock[[#This Row],[GIÁ MUA]]*Stock[[#This Row],[SỐ LƯỢNG MUA]]),"")</f>
        <v/>
      </c>
      <c r="S848" s="104"/>
      <c r="T848" s="77"/>
      <c r="U848" s="95"/>
      <c r="V848" s="96"/>
      <c r="W848" s="125" t="str">
        <f>IF(Stock[[#This Row],[SỐ LƯỢNG BÁN]]&gt;0,Stock[[#This Row],[GIÁ BÁN]]*Stock[[#This Row],[SỐ LƯỢNG BÁN]]*$D$11+Stock[[#This Row],[GIÁ BÁN]]*Stock[[#This Row],[SỐ LƯỢNG BÁN]]*$D$12,"")</f>
        <v/>
      </c>
      <c r="X848" s="126">
        <f>Stock[[#This Row],[SỐ LƯỢNG MUA]]+Stock[[#This Row],[CỔ TỨC BẰNG CỔ PHIẾU]]-Stock[[#This Row],[SỐ LƯỢNG BÁN]]</f>
        <v>0</v>
      </c>
      <c r="Y8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8" s="120">
        <f ca="1">IF(Stock[[#This Row],[NGÀY BÁN]]&gt;0,Stock[[#This Row],[NGÀY BÁN]]-Stock[[#This Row],[NGÀY MUA]]+1,IF(Stock[[#This Row],[NGÀY MUA]]=0,0,TODAY()-Stock[[#This Row],[NGÀY MUA]]+1))</f>
        <v>0</v>
      </c>
      <c r="AA848" s="121" t="str">
        <f>IFERROR(Stock[[#This Row],[CỔ TỨC TIỀN MẶT]]+Stock[[#This Row],[LÃI/(LỖ) TỪ BÁN CK
(auto-fill)]],"")</f>
        <v/>
      </c>
      <c r="AB8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8" s="90"/>
      <c r="AE848" s="146" t="str">
        <f>IF(Stock[[#This Row],[TRẠNG THÁI
(auto-fill)]]="NẮM GIỮ",Stock[[#This Row],[GIÁ THỊ TRƯỜNG]]-Stock[[#This Row],[GIÁ MUA]],"")</f>
        <v/>
      </c>
      <c r="AF848" s="151" t="str">
        <f>IFERROR(Stock[[#This Row],[TĂNG/
(GIẢM )]]/Stock[[#This Row],[GIÁ MUA]],"")</f>
        <v/>
      </c>
      <c r="AG848" s="128" t="str">
        <f>IF(Stock[[#This Row],[GIÁ THỊ TRƯỜNG]]&gt;0,Stock[[#This Row],[GIÁ THỊ TRƯỜNG]]*Stock[[#This Row],[SỐ LƯỢNG CÒN LẠI
(auto-fill)]],"")</f>
        <v/>
      </c>
    </row>
    <row r="849" spans="2:33">
      <c r="B849" s="111" t="str">
        <f>IF(AND(Stock[[#This Row],[SỐ LƯỢNG MUA]]&gt;0,Stock[[#This Row],[SỐ LƯỢNG CÒN LẠI
(auto-fill)]]=0),"BÁN",
IF(AND(Stock[[#This Row],[SỐ LƯỢNG MUA]]&gt;0,Stock[[#This Row],[SỐ LƯỢNG CÒN LẠI
(auto-fill)]]&gt;0),"NẮM GIỮ",""))</f>
        <v/>
      </c>
      <c r="C849" s="110">
        <f t="shared" si="13"/>
        <v>836</v>
      </c>
      <c r="D849" s="77"/>
      <c r="E849" s="78"/>
      <c r="F849" s="170"/>
      <c r="G849" s="83"/>
      <c r="H849" s="84"/>
      <c r="I849" s="114" t="str">
        <f>IF(Stock[[#This Row],[SỐ LƯỢNG MUA]]&gt;0,Stock[[#This Row],[GIÁ MUA]]*Stock[[#This Row],[SỐ LƯỢNG MUA]]*$D$11,"")</f>
        <v/>
      </c>
      <c r="J849" s="87"/>
      <c r="K849" s="88"/>
      <c r="L849" s="116" t="str">
        <f>IF(Stock[[#This Row],[SỐ LƯỢNG MUA]]&gt;0,Stock[[#This Row],[GIÁ MUA]]*(1+Stock[[#This Row],[% TĂNG KỲ VỌNG_1]]),"")</f>
        <v/>
      </c>
      <c r="M849" s="89"/>
      <c r="N849" s="116" t="str">
        <f>IF(Stock[[#This Row],[SỐ LƯỢNG MUA]]&gt;0,Stock[[#This Row],[GIÁ MUA]]*(1+Stock[[#This Row],[% TĂNG KỲ VỌNG_2]]),"")</f>
        <v/>
      </c>
      <c r="O849" s="89"/>
      <c r="P849" s="116" t="str">
        <f>IF(Stock[[#This Row],[SỐ LƯỢNG MUA]]&gt;0,Stock[[#This Row],[GIÁ MUA]]*(1+Stock[[#This Row],[% GIẢM ĐỂ CẮT LỖ]]),"")</f>
        <v/>
      </c>
      <c r="Q849" s="104"/>
      <c r="R849" s="117" t="str">
        <f>IF(Stock[[#This Row],[CỔ TỨC TIỀN MẶT]]&gt;0,Stock[[#This Row],[CỔ TỨC TIỀN MẶT]]/(Stock[[#This Row],[GIÁ MUA]]*Stock[[#This Row],[SỐ LƯỢNG MUA]]),"")</f>
        <v/>
      </c>
      <c r="S849" s="104"/>
      <c r="T849" s="77"/>
      <c r="U849" s="95"/>
      <c r="V849" s="96"/>
      <c r="W849" s="125" t="str">
        <f>IF(Stock[[#This Row],[SỐ LƯỢNG BÁN]]&gt;0,Stock[[#This Row],[GIÁ BÁN]]*Stock[[#This Row],[SỐ LƯỢNG BÁN]]*$D$11+Stock[[#This Row],[GIÁ BÁN]]*Stock[[#This Row],[SỐ LƯỢNG BÁN]]*$D$12,"")</f>
        <v/>
      </c>
      <c r="X849" s="126">
        <f>Stock[[#This Row],[SỐ LƯỢNG MUA]]+Stock[[#This Row],[CỔ TỨC BẰNG CỔ PHIẾU]]-Stock[[#This Row],[SỐ LƯỢNG BÁN]]</f>
        <v>0</v>
      </c>
      <c r="Y8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9" s="120">
        <f ca="1">IF(Stock[[#This Row],[NGÀY BÁN]]&gt;0,Stock[[#This Row],[NGÀY BÁN]]-Stock[[#This Row],[NGÀY MUA]]+1,IF(Stock[[#This Row],[NGÀY MUA]]=0,0,TODAY()-Stock[[#This Row],[NGÀY MUA]]+1))</f>
        <v>0</v>
      </c>
      <c r="AA849" s="121" t="str">
        <f>IFERROR(Stock[[#This Row],[CỔ TỨC TIỀN MẶT]]+Stock[[#This Row],[LÃI/(LỖ) TỪ BÁN CK
(auto-fill)]],"")</f>
        <v/>
      </c>
      <c r="AB8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9" s="90"/>
      <c r="AE849" s="146" t="str">
        <f>IF(Stock[[#This Row],[TRẠNG THÁI
(auto-fill)]]="NẮM GIỮ",Stock[[#This Row],[GIÁ THỊ TRƯỜNG]]-Stock[[#This Row],[GIÁ MUA]],"")</f>
        <v/>
      </c>
      <c r="AF849" s="151" t="str">
        <f>IFERROR(Stock[[#This Row],[TĂNG/
(GIẢM )]]/Stock[[#This Row],[GIÁ MUA]],"")</f>
        <v/>
      </c>
      <c r="AG849" s="128" t="str">
        <f>IF(Stock[[#This Row],[GIÁ THỊ TRƯỜNG]]&gt;0,Stock[[#This Row],[GIÁ THỊ TRƯỜNG]]*Stock[[#This Row],[SỐ LƯỢNG CÒN LẠI
(auto-fill)]],"")</f>
        <v/>
      </c>
    </row>
    <row r="850" spans="2:33">
      <c r="B850" s="111" t="str">
        <f>IF(AND(Stock[[#This Row],[SỐ LƯỢNG MUA]]&gt;0,Stock[[#This Row],[SỐ LƯỢNG CÒN LẠI
(auto-fill)]]=0),"BÁN",
IF(AND(Stock[[#This Row],[SỐ LƯỢNG MUA]]&gt;0,Stock[[#This Row],[SỐ LƯỢNG CÒN LẠI
(auto-fill)]]&gt;0),"NẮM GIỮ",""))</f>
        <v/>
      </c>
      <c r="C850" s="110">
        <f t="shared" si="13"/>
        <v>837</v>
      </c>
      <c r="D850" s="77"/>
      <c r="E850" s="78"/>
      <c r="F850" s="170"/>
      <c r="G850" s="83"/>
      <c r="H850" s="84"/>
      <c r="I850" s="114" t="str">
        <f>IF(Stock[[#This Row],[SỐ LƯỢNG MUA]]&gt;0,Stock[[#This Row],[GIÁ MUA]]*Stock[[#This Row],[SỐ LƯỢNG MUA]]*$D$11,"")</f>
        <v/>
      </c>
      <c r="J850" s="87"/>
      <c r="K850" s="88"/>
      <c r="L850" s="116" t="str">
        <f>IF(Stock[[#This Row],[SỐ LƯỢNG MUA]]&gt;0,Stock[[#This Row],[GIÁ MUA]]*(1+Stock[[#This Row],[% TĂNG KỲ VỌNG_1]]),"")</f>
        <v/>
      </c>
      <c r="M850" s="89"/>
      <c r="N850" s="116" t="str">
        <f>IF(Stock[[#This Row],[SỐ LƯỢNG MUA]]&gt;0,Stock[[#This Row],[GIÁ MUA]]*(1+Stock[[#This Row],[% TĂNG KỲ VỌNG_2]]),"")</f>
        <v/>
      </c>
      <c r="O850" s="89"/>
      <c r="P850" s="116" t="str">
        <f>IF(Stock[[#This Row],[SỐ LƯỢNG MUA]]&gt;0,Stock[[#This Row],[GIÁ MUA]]*(1+Stock[[#This Row],[% GIẢM ĐỂ CẮT LỖ]]),"")</f>
        <v/>
      </c>
      <c r="Q850" s="104"/>
      <c r="R850" s="117" t="str">
        <f>IF(Stock[[#This Row],[CỔ TỨC TIỀN MẶT]]&gt;0,Stock[[#This Row],[CỔ TỨC TIỀN MẶT]]/(Stock[[#This Row],[GIÁ MUA]]*Stock[[#This Row],[SỐ LƯỢNG MUA]]),"")</f>
        <v/>
      </c>
      <c r="S850" s="104"/>
      <c r="T850" s="77"/>
      <c r="U850" s="95"/>
      <c r="V850" s="96"/>
      <c r="W850" s="125" t="str">
        <f>IF(Stock[[#This Row],[SỐ LƯỢNG BÁN]]&gt;0,Stock[[#This Row],[GIÁ BÁN]]*Stock[[#This Row],[SỐ LƯỢNG BÁN]]*$D$11+Stock[[#This Row],[GIÁ BÁN]]*Stock[[#This Row],[SỐ LƯỢNG BÁN]]*$D$12,"")</f>
        <v/>
      </c>
      <c r="X850" s="126">
        <f>Stock[[#This Row],[SỐ LƯỢNG MUA]]+Stock[[#This Row],[CỔ TỨC BẰNG CỔ PHIẾU]]-Stock[[#This Row],[SỐ LƯỢNG BÁN]]</f>
        <v>0</v>
      </c>
      <c r="Y8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0" s="120">
        <f ca="1">IF(Stock[[#This Row],[NGÀY BÁN]]&gt;0,Stock[[#This Row],[NGÀY BÁN]]-Stock[[#This Row],[NGÀY MUA]]+1,IF(Stock[[#This Row],[NGÀY MUA]]=0,0,TODAY()-Stock[[#This Row],[NGÀY MUA]]+1))</f>
        <v>0</v>
      </c>
      <c r="AA850" s="121" t="str">
        <f>IFERROR(Stock[[#This Row],[CỔ TỨC TIỀN MẶT]]+Stock[[#This Row],[LÃI/(LỖ) TỪ BÁN CK
(auto-fill)]],"")</f>
        <v/>
      </c>
      <c r="AB8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0" s="90"/>
      <c r="AE850" s="146" t="str">
        <f>IF(Stock[[#This Row],[TRẠNG THÁI
(auto-fill)]]="NẮM GIỮ",Stock[[#This Row],[GIÁ THỊ TRƯỜNG]]-Stock[[#This Row],[GIÁ MUA]],"")</f>
        <v/>
      </c>
      <c r="AF850" s="151" t="str">
        <f>IFERROR(Stock[[#This Row],[TĂNG/
(GIẢM )]]/Stock[[#This Row],[GIÁ MUA]],"")</f>
        <v/>
      </c>
      <c r="AG850" s="128" t="str">
        <f>IF(Stock[[#This Row],[GIÁ THỊ TRƯỜNG]]&gt;0,Stock[[#This Row],[GIÁ THỊ TRƯỜNG]]*Stock[[#This Row],[SỐ LƯỢNG CÒN LẠI
(auto-fill)]],"")</f>
        <v/>
      </c>
    </row>
    <row r="851" spans="2:33">
      <c r="B851" s="111" t="str">
        <f>IF(AND(Stock[[#This Row],[SỐ LƯỢNG MUA]]&gt;0,Stock[[#This Row],[SỐ LƯỢNG CÒN LẠI
(auto-fill)]]=0),"BÁN",
IF(AND(Stock[[#This Row],[SỐ LƯỢNG MUA]]&gt;0,Stock[[#This Row],[SỐ LƯỢNG CÒN LẠI
(auto-fill)]]&gt;0),"NẮM GIỮ",""))</f>
        <v/>
      </c>
      <c r="C851" s="110">
        <f t="shared" si="13"/>
        <v>838</v>
      </c>
      <c r="D851" s="77"/>
      <c r="E851" s="78"/>
      <c r="F851" s="170"/>
      <c r="G851" s="83"/>
      <c r="H851" s="84"/>
      <c r="I851" s="114" t="str">
        <f>IF(Stock[[#This Row],[SỐ LƯỢNG MUA]]&gt;0,Stock[[#This Row],[GIÁ MUA]]*Stock[[#This Row],[SỐ LƯỢNG MUA]]*$D$11,"")</f>
        <v/>
      </c>
      <c r="J851" s="87"/>
      <c r="K851" s="88"/>
      <c r="L851" s="116" t="str">
        <f>IF(Stock[[#This Row],[SỐ LƯỢNG MUA]]&gt;0,Stock[[#This Row],[GIÁ MUA]]*(1+Stock[[#This Row],[% TĂNG KỲ VỌNG_1]]),"")</f>
        <v/>
      </c>
      <c r="M851" s="89"/>
      <c r="N851" s="116" t="str">
        <f>IF(Stock[[#This Row],[SỐ LƯỢNG MUA]]&gt;0,Stock[[#This Row],[GIÁ MUA]]*(1+Stock[[#This Row],[% TĂNG KỲ VỌNG_2]]),"")</f>
        <v/>
      </c>
      <c r="O851" s="89"/>
      <c r="P851" s="116" t="str">
        <f>IF(Stock[[#This Row],[SỐ LƯỢNG MUA]]&gt;0,Stock[[#This Row],[GIÁ MUA]]*(1+Stock[[#This Row],[% GIẢM ĐỂ CẮT LỖ]]),"")</f>
        <v/>
      </c>
      <c r="Q851" s="104"/>
      <c r="R851" s="117" t="str">
        <f>IF(Stock[[#This Row],[CỔ TỨC TIỀN MẶT]]&gt;0,Stock[[#This Row],[CỔ TỨC TIỀN MẶT]]/(Stock[[#This Row],[GIÁ MUA]]*Stock[[#This Row],[SỐ LƯỢNG MUA]]),"")</f>
        <v/>
      </c>
      <c r="S851" s="104"/>
      <c r="T851" s="77"/>
      <c r="U851" s="95"/>
      <c r="V851" s="96"/>
      <c r="W851" s="125" t="str">
        <f>IF(Stock[[#This Row],[SỐ LƯỢNG BÁN]]&gt;0,Stock[[#This Row],[GIÁ BÁN]]*Stock[[#This Row],[SỐ LƯỢNG BÁN]]*$D$11+Stock[[#This Row],[GIÁ BÁN]]*Stock[[#This Row],[SỐ LƯỢNG BÁN]]*$D$12,"")</f>
        <v/>
      </c>
      <c r="X851" s="126">
        <f>Stock[[#This Row],[SỐ LƯỢNG MUA]]+Stock[[#This Row],[CỔ TỨC BẰNG CỔ PHIẾU]]-Stock[[#This Row],[SỐ LƯỢNG BÁN]]</f>
        <v>0</v>
      </c>
      <c r="Y8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1" s="120">
        <f ca="1">IF(Stock[[#This Row],[NGÀY BÁN]]&gt;0,Stock[[#This Row],[NGÀY BÁN]]-Stock[[#This Row],[NGÀY MUA]]+1,IF(Stock[[#This Row],[NGÀY MUA]]=0,0,TODAY()-Stock[[#This Row],[NGÀY MUA]]+1))</f>
        <v>0</v>
      </c>
      <c r="AA851" s="121" t="str">
        <f>IFERROR(Stock[[#This Row],[CỔ TỨC TIỀN MẶT]]+Stock[[#This Row],[LÃI/(LỖ) TỪ BÁN CK
(auto-fill)]],"")</f>
        <v/>
      </c>
      <c r="AB8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1" s="90"/>
      <c r="AE851" s="146" t="str">
        <f>IF(Stock[[#This Row],[TRẠNG THÁI
(auto-fill)]]="NẮM GIỮ",Stock[[#This Row],[GIÁ THỊ TRƯỜNG]]-Stock[[#This Row],[GIÁ MUA]],"")</f>
        <v/>
      </c>
      <c r="AF851" s="151" t="str">
        <f>IFERROR(Stock[[#This Row],[TĂNG/
(GIẢM )]]/Stock[[#This Row],[GIÁ MUA]],"")</f>
        <v/>
      </c>
      <c r="AG851" s="128" t="str">
        <f>IF(Stock[[#This Row],[GIÁ THỊ TRƯỜNG]]&gt;0,Stock[[#This Row],[GIÁ THỊ TRƯỜNG]]*Stock[[#This Row],[SỐ LƯỢNG CÒN LẠI
(auto-fill)]],"")</f>
        <v/>
      </c>
    </row>
    <row r="852" spans="2:33">
      <c r="B852" s="111" t="str">
        <f>IF(AND(Stock[[#This Row],[SỐ LƯỢNG MUA]]&gt;0,Stock[[#This Row],[SỐ LƯỢNG CÒN LẠI
(auto-fill)]]=0),"BÁN",
IF(AND(Stock[[#This Row],[SỐ LƯỢNG MUA]]&gt;0,Stock[[#This Row],[SỐ LƯỢNG CÒN LẠI
(auto-fill)]]&gt;0),"NẮM GIỮ",""))</f>
        <v/>
      </c>
      <c r="C852" s="110">
        <f t="shared" si="13"/>
        <v>839</v>
      </c>
      <c r="D852" s="77"/>
      <c r="E852" s="78"/>
      <c r="F852" s="170"/>
      <c r="G852" s="83"/>
      <c r="H852" s="84"/>
      <c r="I852" s="114" t="str">
        <f>IF(Stock[[#This Row],[SỐ LƯỢNG MUA]]&gt;0,Stock[[#This Row],[GIÁ MUA]]*Stock[[#This Row],[SỐ LƯỢNG MUA]]*$D$11,"")</f>
        <v/>
      </c>
      <c r="J852" s="87"/>
      <c r="K852" s="88"/>
      <c r="L852" s="116" t="str">
        <f>IF(Stock[[#This Row],[SỐ LƯỢNG MUA]]&gt;0,Stock[[#This Row],[GIÁ MUA]]*(1+Stock[[#This Row],[% TĂNG KỲ VỌNG_1]]),"")</f>
        <v/>
      </c>
      <c r="M852" s="89"/>
      <c r="N852" s="116" t="str">
        <f>IF(Stock[[#This Row],[SỐ LƯỢNG MUA]]&gt;0,Stock[[#This Row],[GIÁ MUA]]*(1+Stock[[#This Row],[% TĂNG KỲ VỌNG_2]]),"")</f>
        <v/>
      </c>
      <c r="O852" s="89"/>
      <c r="P852" s="116" t="str">
        <f>IF(Stock[[#This Row],[SỐ LƯỢNG MUA]]&gt;0,Stock[[#This Row],[GIÁ MUA]]*(1+Stock[[#This Row],[% GIẢM ĐỂ CẮT LỖ]]),"")</f>
        <v/>
      </c>
      <c r="Q852" s="104"/>
      <c r="R852" s="117" t="str">
        <f>IF(Stock[[#This Row],[CỔ TỨC TIỀN MẶT]]&gt;0,Stock[[#This Row],[CỔ TỨC TIỀN MẶT]]/(Stock[[#This Row],[GIÁ MUA]]*Stock[[#This Row],[SỐ LƯỢNG MUA]]),"")</f>
        <v/>
      </c>
      <c r="S852" s="104"/>
      <c r="T852" s="77"/>
      <c r="U852" s="95"/>
      <c r="V852" s="96"/>
      <c r="W852" s="125" t="str">
        <f>IF(Stock[[#This Row],[SỐ LƯỢNG BÁN]]&gt;0,Stock[[#This Row],[GIÁ BÁN]]*Stock[[#This Row],[SỐ LƯỢNG BÁN]]*$D$11+Stock[[#This Row],[GIÁ BÁN]]*Stock[[#This Row],[SỐ LƯỢNG BÁN]]*$D$12,"")</f>
        <v/>
      </c>
      <c r="X852" s="126">
        <f>Stock[[#This Row],[SỐ LƯỢNG MUA]]+Stock[[#This Row],[CỔ TỨC BẰNG CỔ PHIẾU]]-Stock[[#This Row],[SỐ LƯỢNG BÁN]]</f>
        <v>0</v>
      </c>
      <c r="Y8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2" s="120">
        <f ca="1">IF(Stock[[#This Row],[NGÀY BÁN]]&gt;0,Stock[[#This Row],[NGÀY BÁN]]-Stock[[#This Row],[NGÀY MUA]]+1,IF(Stock[[#This Row],[NGÀY MUA]]=0,0,TODAY()-Stock[[#This Row],[NGÀY MUA]]+1))</f>
        <v>0</v>
      </c>
      <c r="AA852" s="121" t="str">
        <f>IFERROR(Stock[[#This Row],[CỔ TỨC TIỀN MẶT]]+Stock[[#This Row],[LÃI/(LỖ) TỪ BÁN CK
(auto-fill)]],"")</f>
        <v/>
      </c>
      <c r="AB8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2" s="90"/>
      <c r="AE852" s="146" t="str">
        <f>IF(Stock[[#This Row],[TRẠNG THÁI
(auto-fill)]]="NẮM GIỮ",Stock[[#This Row],[GIÁ THỊ TRƯỜNG]]-Stock[[#This Row],[GIÁ MUA]],"")</f>
        <v/>
      </c>
      <c r="AF852" s="151" t="str">
        <f>IFERROR(Stock[[#This Row],[TĂNG/
(GIẢM )]]/Stock[[#This Row],[GIÁ MUA]],"")</f>
        <v/>
      </c>
      <c r="AG852" s="128" t="str">
        <f>IF(Stock[[#This Row],[GIÁ THỊ TRƯỜNG]]&gt;0,Stock[[#This Row],[GIÁ THỊ TRƯỜNG]]*Stock[[#This Row],[SỐ LƯỢNG CÒN LẠI
(auto-fill)]],"")</f>
        <v/>
      </c>
    </row>
    <row r="853" spans="2:33">
      <c r="B853" s="111" t="str">
        <f>IF(AND(Stock[[#This Row],[SỐ LƯỢNG MUA]]&gt;0,Stock[[#This Row],[SỐ LƯỢNG CÒN LẠI
(auto-fill)]]=0),"BÁN",
IF(AND(Stock[[#This Row],[SỐ LƯỢNG MUA]]&gt;0,Stock[[#This Row],[SỐ LƯỢNG CÒN LẠI
(auto-fill)]]&gt;0),"NẮM GIỮ",""))</f>
        <v/>
      </c>
      <c r="C853" s="110">
        <f t="shared" si="13"/>
        <v>840</v>
      </c>
      <c r="D853" s="77"/>
      <c r="E853" s="78"/>
      <c r="F853" s="170"/>
      <c r="G853" s="83"/>
      <c r="H853" s="84"/>
      <c r="I853" s="114" t="str">
        <f>IF(Stock[[#This Row],[SỐ LƯỢNG MUA]]&gt;0,Stock[[#This Row],[GIÁ MUA]]*Stock[[#This Row],[SỐ LƯỢNG MUA]]*$D$11,"")</f>
        <v/>
      </c>
      <c r="J853" s="87"/>
      <c r="K853" s="88"/>
      <c r="L853" s="116" t="str">
        <f>IF(Stock[[#This Row],[SỐ LƯỢNG MUA]]&gt;0,Stock[[#This Row],[GIÁ MUA]]*(1+Stock[[#This Row],[% TĂNG KỲ VỌNG_1]]),"")</f>
        <v/>
      </c>
      <c r="M853" s="89"/>
      <c r="N853" s="116" t="str">
        <f>IF(Stock[[#This Row],[SỐ LƯỢNG MUA]]&gt;0,Stock[[#This Row],[GIÁ MUA]]*(1+Stock[[#This Row],[% TĂNG KỲ VỌNG_2]]),"")</f>
        <v/>
      </c>
      <c r="O853" s="89"/>
      <c r="P853" s="116" t="str">
        <f>IF(Stock[[#This Row],[SỐ LƯỢNG MUA]]&gt;0,Stock[[#This Row],[GIÁ MUA]]*(1+Stock[[#This Row],[% GIẢM ĐỂ CẮT LỖ]]),"")</f>
        <v/>
      </c>
      <c r="Q853" s="104"/>
      <c r="R853" s="117" t="str">
        <f>IF(Stock[[#This Row],[CỔ TỨC TIỀN MẶT]]&gt;0,Stock[[#This Row],[CỔ TỨC TIỀN MẶT]]/(Stock[[#This Row],[GIÁ MUA]]*Stock[[#This Row],[SỐ LƯỢNG MUA]]),"")</f>
        <v/>
      </c>
      <c r="S853" s="104"/>
      <c r="T853" s="77"/>
      <c r="U853" s="95"/>
      <c r="V853" s="96"/>
      <c r="W853" s="125" t="str">
        <f>IF(Stock[[#This Row],[SỐ LƯỢNG BÁN]]&gt;0,Stock[[#This Row],[GIÁ BÁN]]*Stock[[#This Row],[SỐ LƯỢNG BÁN]]*$D$11+Stock[[#This Row],[GIÁ BÁN]]*Stock[[#This Row],[SỐ LƯỢNG BÁN]]*$D$12,"")</f>
        <v/>
      </c>
      <c r="X853" s="126">
        <f>Stock[[#This Row],[SỐ LƯỢNG MUA]]+Stock[[#This Row],[CỔ TỨC BẰNG CỔ PHIẾU]]-Stock[[#This Row],[SỐ LƯỢNG BÁN]]</f>
        <v>0</v>
      </c>
      <c r="Y8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3" s="120">
        <f ca="1">IF(Stock[[#This Row],[NGÀY BÁN]]&gt;0,Stock[[#This Row],[NGÀY BÁN]]-Stock[[#This Row],[NGÀY MUA]]+1,IF(Stock[[#This Row],[NGÀY MUA]]=0,0,TODAY()-Stock[[#This Row],[NGÀY MUA]]+1))</f>
        <v>0</v>
      </c>
      <c r="AA853" s="121" t="str">
        <f>IFERROR(Stock[[#This Row],[CỔ TỨC TIỀN MẶT]]+Stock[[#This Row],[LÃI/(LỖ) TỪ BÁN CK
(auto-fill)]],"")</f>
        <v/>
      </c>
      <c r="AB8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3" s="90"/>
      <c r="AE853" s="146" t="str">
        <f>IF(Stock[[#This Row],[TRẠNG THÁI
(auto-fill)]]="NẮM GIỮ",Stock[[#This Row],[GIÁ THỊ TRƯỜNG]]-Stock[[#This Row],[GIÁ MUA]],"")</f>
        <v/>
      </c>
      <c r="AF853" s="151" t="str">
        <f>IFERROR(Stock[[#This Row],[TĂNG/
(GIẢM )]]/Stock[[#This Row],[GIÁ MUA]],"")</f>
        <v/>
      </c>
      <c r="AG853" s="128" t="str">
        <f>IF(Stock[[#This Row],[GIÁ THỊ TRƯỜNG]]&gt;0,Stock[[#This Row],[GIÁ THỊ TRƯỜNG]]*Stock[[#This Row],[SỐ LƯỢNG CÒN LẠI
(auto-fill)]],"")</f>
        <v/>
      </c>
    </row>
    <row r="854" spans="2:33">
      <c r="B854" s="111" t="str">
        <f>IF(AND(Stock[[#This Row],[SỐ LƯỢNG MUA]]&gt;0,Stock[[#This Row],[SỐ LƯỢNG CÒN LẠI
(auto-fill)]]=0),"BÁN",
IF(AND(Stock[[#This Row],[SỐ LƯỢNG MUA]]&gt;0,Stock[[#This Row],[SỐ LƯỢNG CÒN LẠI
(auto-fill)]]&gt;0),"NẮM GIỮ",""))</f>
        <v/>
      </c>
      <c r="C854" s="110">
        <f t="shared" si="13"/>
        <v>841</v>
      </c>
      <c r="D854" s="77"/>
      <c r="E854" s="78"/>
      <c r="F854" s="170"/>
      <c r="G854" s="83"/>
      <c r="H854" s="84"/>
      <c r="I854" s="114" t="str">
        <f>IF(Stock[[#This Row],[SỐ LƯỢNG MUA]]&gt;0,Stock[[#This Row],[GIÁ MUA]]*Stock[[#This Row],[SỐ LƯỢNG MUA]]*$D$11,"")</f>
        <v/>
      </c>
      <c r="J854" s="87"/>
      <c r="K854" s="88"/>
      <c r="L854" s="116" t="str">
        <f>IF(Stock[[#This Row],[SỐ LƯỢNG MUA]]&gt;0,Stock[[#This Row],[GIÁ MUA]]*(1+Stock[[#This Row],[% TĂNG KỲ VỌNG_1]]),"")</f>
        <v/>
      </c>
      <c r="M854" s="89"/>
      <c r="N854" s="116" t="str">
        <f>IF(Stock[[#This Row],[SỐ LƯỢNG MUA]]&gt;0,Stock[[#This Row],[GIÁ MUA]]*(1+Stock[[#This Row],[% TĂNG KỲ VỌNG_2]]),"")</f>
        <v/>
      </c>
      <c r="O854" s="89"/>
      <c r="P854" s="116" t="str">
        <f>IF(Stock[[#This Row],[SỐ LƯỢNG MUA]]&gt;0,Stock[[#This Row],[GIÁ MUA]]*(1+Stock[[#This Row],[% GIẢM ĐỂ CẮT LỖ]]),"")</f>
        <v/>
      </c>
      <c r="Q854" s="104"/>
      <c r="R854" s="117" t="str">
        <f>IF(Stock[[#This Row],[CỔ TỨC TIỀN MẶT]]&gt;0,Stock[[#This Row],[CỔ TỨC TIỀN MẶT]]/(Stock[[#This Row],[GIÁ MUA]]*Stock[[#This Row],[SỐ LƯỢNG MUA]]),"")</f>
        <v/>
      </c>
      <c r="S854" s="104"/>
      <c r="T854" s="77"/>
      <c r="U854" s="95"/>
      <c r="V854" s="96"/>
      <c r="W854" s="125" t="str">
        <f>IF(Stock[[#This Row],[SỐ LƯỢNG BÁN]]&gt;0,Stock[[#This Row],[GIÁ BÁN]]*Stock[[#This Row],[SỐ LƯỢNG BÁN]]*$D$11+Stock[[#This Row],[GIÁ BÁN]]*Stock[[#This Row],[SỐ LƯỢNG BÁN]]*$D$12,"")</f>
        <v/>
      </c>
      <c r="X854" s="126">
        <f>Stock[[#This Row],[SỐ LƯỢNG MUA]]+Stock[[#This Row],[CỔ TỨC BẰNG CỔ PHIẾU]]-Stock[[#This Row],[SỐ LƯỢNG BÁN]]</f>
        <v>0</v>
      </c>
      <c r="Y8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4" s="120">
        <f ca="1">IF(Stock[[#This Row],[NGÀY BÁN]]&gt;0,Stock[[#This Row],[NGÀY BÁN]]-Stock[[#This Row],[NGÀY MUA]]+1,IF(Stock[[#This Row],[NGÀY MUA]]=0,0,TODAY()-Stock[[#This Row],[NGÀY MUA]]+1))</f>
        <v>0</v>
      </c>
      <c r="AA854" s="121" t="str">
        <f>IFERROR(Stock[[#This Row],[CỔ TỨC TIỀN MẶT]]+Stock[[#This Row],[LÃI/(LỖ) TỪ BÁN CK
(auto-fill)]],"")</f>
        <v/>
      </c>
      <c r="AB8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4" s="90"/>
      <c r="AE854" s="146" t="str">
        <f>IF(Stock[[#This Row],[TRẠNG THÁI
(auto-fill)]]="NẮM GIỮ",Stock[[#This Row],[GIÁ THỊ TRƯỜNG]]-Stock[[#This Row],[GIÁ MUA]],"")</f>
        <v/>
      </c>
      <c r="AF854" s="151" t="str">
        <f>IFERROR(Stock[[#This Row],[TĂNG/
(GIẢM )]]/Stock[[#This Row],[GIÁ MUA]],"")</f>
        <v/>
      </c>
      <c r="AG854" s="128" t="str">
        <f>IF(Stock[[#This Row],[GIÁ THỊ TRƯỜNG]]&gt;0,Stock[[#This Row],[GIÁ THỊ TRƯỜNG]]*Stock[[#This Row],[SỐ LƯỢNG CÒN LẠI
(auto-fill)]],"")</f>
        <v/>
      </c>
    </row>
    <row r="855" spans="2:33">
      <c r="B855" s="111" t="str">
        <f>IF(AND(Stock[[#This Row],[SỐ LƯỢNG MUA]]&gt;0,Stock[[#This Row],[SỐ LƯỢNG CÒN LẠI
(auto-fill)]]=0),"BÁN",
IF(AND(Stock[[#This Row],[SỐ LƯỢNG MUA]]&gt;0,Stock[[#This Row],[SỐ LƯỢNG CÒN LẠI
(auto-fill)]]&gt;0),"NẮM GIỮ",""))</f>
        <v/>
      </c>
      <c r="C855" s="110">
        <f t="shared" si="13"/>
        <v>842</v>
      </c>
      <c r="D855" s="77"/>
      <c r="E855" s="78"/>
      <c r="F855" s="170"/>
      <c r="G855" s="83"/>
      <c r="H855" s="84"/>
      <c r="I855" s="114" t="str">
        <f>IF(Stock[[#This Row],[SỐ LƯỢNG MUA]]&gt;0,Stock[[#This Row],[GIÁ MUA]]*Stock[[#This Row],[SỐ LƯỢNG MUA]]*$D$11,"")</f>
        <v/>
      </c>
      <c r="J855" s="87"/>
      <c r="K855" s="88"/>
      <c r="L855" s="116" t="str">
        <f>IF(Stock[[#This Row],[SỐ LƯỢNG MUA]]&gt;0,Stock[[#This Row],[GIÁ MUA]]*(1+Stock[[#This Row],[% TĂNG KỲ VỌNG_1]]),"")</f>
        <v/>
      </c>
      <c r="M855" s="89"/>
      <c r="N855" s="116" t="str">
        <f>IF(Stock[[#This Row],[SỐ LƯỢNG MUA]]&gt;0,Stock[[#This Row],[GIÁ MUA]]*(1+Stock[[#This Row],[% TĂNG KỲ VỌNG_2]]),"")</f>
        <v/>
      </c>
      <c r="O855" s="89"/>
      <c r="P855" s="116" t="str">
        <f>IF(Stock[[#This Row],[SỐ LƯỢNG MUA]]&gt;0,Stock[[#This Row],[GIÁ MUA]]*(1+Stock[[#This Row],[% GIẢM ĐỂ CẮT LỖ]]),"")</f>
        <v/>
      </c>
      <c r="Q855" s="104"/>
      <c r="R855" s="117" t="str">
        <f>IF(Stock[[#This Row],[CỔ TỨC TIỀN MẶT]]&gt;0,Stock[[#This Row],[CỔ TỨC TIỀN MẶT]]/(Stock[[#This Row],[GIÁ MUA]]*Stock[[#This Row],[SỐ LƯỢNG MUA]]),"")</f>
        <v/>
      </c>
      <c r="S855" s="104"/>
      <c r="T855" s="77"/>
      <c r="U855" s="95"/>
      <c r="V855" s="96"/>
      <c r="W855" s="125" t="str">
        <f>IF(Stock[[#This Row],[SỐ LƯỢNG BÁN]]&gt;0,Stock[[#This Row],[GIÁ BÁN]]*Stock[[#This Row],[SỐ LƯỢNG BÁN]]*$D$11+Stock[[#This Row],[GIÁ BÁN]]*Stock[[#This Row],[SỐ LƯỢNG BÁN]]*$D$12,"")</f>
        <v/>
      </c>
      <c r="X855" s="126">
        <f>Stock[[#This Row],[SỐ LƯỢNG MUA]]+Stock[[#This Row],[CỔ TỨC BẰNG CỔ PHIẾU]]-Stock[[#This Row],[SỐ LƯỢNG BÁN]]</f>
        <v>0</v>
      </c>
      <c r="Y8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5" s="120">
        <f ca="1">IF(Stock[[#This Row],[NGÀY BÁN]]&gt;0,Stock[[#This Row],[NGÀY BÁN]]-Stock[[#This Row],[NGÀY MUA]]+1,IF(Stock[[#This Row],[NGÀY MUA]]=0,0,TODAY()-Stock[[#This Row],[NGÀY MUA]]+1))</f>
        <v>0</v>
      </c>
      <c r="AA855" s="121" t="str">
        <f>IFERROR(Stock[[#This Row],[CỔ TỨC TIỀN MẶT]]+Stock[[#This Row],[LÃI/(LỖ) TỪ BÁN CK
(auto-fill)]],"")</f>
        <v/>
      </c>
      <c r="AB8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5" s="90"/>
      <c r="AE855" s="146" t="str">
        <f>IF(Stock[[#This Row],[TRẠNG THÁI
(auto-fill)]]="NẮM GIỮ",Stock[[#This Row],[GIÁ THỊ TRƯỜNG]]-Stock[[#This Row],[GIÁ MUA]],"")</f>
        <v/>
      </c>
      <c r="AF855" s="151" t="str">
        <f>IFERROR(Stock[[#This Row],[TĂNG/
(GIẢM )]]/Stock[[#This Row],[GIÁ MUA]],"")</f>
        <v/>
      </c>
      <c r="AG855" s="128" t="str">
        <f>IF(Stock[[#This Row],[GIÁ THỊ TRƯỜNG]]&gt;0,Stock[[#This Row],[GIÁ THỊ TRƯỜNG]]*Stock[[#This Row],[SỐ LƯỢNG CÒN LẠI
(auto-fill)]],"")</f>
        <v/>
      </c>
    </row>
    <row r="856" spans="2:33">
      <c r="B856" s="111" t="str">
        <f>IF(AND(Stock[[#This Row],[SỐ LƯỢNG MUA]]&gt;0,Stock[[#This Row],[SỐ LƯỢNG CÒN LẠI
(auto-fill)]]=0),"BÁN",
IF(AND(Stock[[#This Row],[SỐ LƯỢNG MUA]]&gt;0,Stock[[#This Row],[SỐ LƯỢNG CÒN LẠI
(auto-fill)]]&gt;0),"NẮM GIỮ",""))</f>
        <v/>
      </c>
      <c r="C856" s="110">
        <f t="shared" si="13"/>
        <v>843</v>
      </c>
      <c r="D856" s="77"/>
      <c r="E856" s="78"/>
      <c r="F856" s="170"/>
      <c r="G856" s="83"/>
      <c r="H856" s="84"/>
      <c r="I856" s="114" t="str">
        <f>IF(Stock[[#This Row],[SỐ LƯỢNG MUA]]&gt;0,Stock[[#This Row],[GIÁ MUA]]*Stock[[#This Row],[SỐ LƯỢNG MUA]]*$D$11,"")</f>
        <v/>
      </c>
      <c r="J856" s="87"/>
      <c r="K856" s="88"/>
      <c r="L856" s="116" t="str">
        <f>IF(Stock[[#This Row],[SỐ LƯỢNG MUA]]&gt;0,Stock[[#This Row],[GIÁ MUA]]*(1+Stock[[#This Row],[% TĂNG KỲ VỌNG_1]]),"")</f>
        <v/>
      </c>
      <c r="M856" s="89"/>
      <c r="N856" s="116" t="str">
        <f>IF(Stock[[#This Row],[SỐ LƯỢNG MUA]]&gt;0,Stock[[#This Row],[GIÁ MUA]]*(1+Stock[[#This Row],[% TĂNG KỲ VỌNG_2]]),"")</f>
        <v/>
      </c>
      <c r="O856" s="89"/>
      <c r="P856" s="116" t="str">
        <f>IF(Stock[[#This Row],[SỐ LƯỢNG MUA]]&gt;0,Stock[[#This Row],[GIÁ MUA]]*(1+Stock[[#This Row],[% GIẢM ĐỂ CẮT LỖ]]),"")</f>
        <v/>
      </c>
      <c r="Q856" s="104"/>
      <c r="R856" s="117" t="str">
        <f>IF(Stock[[#This Row],[CỔ TỨC TIỀN MẶT]]&gt;0,Stock[[#This Row],[CỔ TỨC TIỀN MẶT]]/(Stock[[#This Row],[GIÁ MUA]]*Stock[[#This Row],[SỐ LƯỢNG MUA]]),"")</f>
        <v/>
      </c>
      <c r="S856" s="104"/>
      <c r="T856" s="77"/>
      <c r="U856" s="95"/>
      <c r="V856" s="96"/>
      <c r="W856" s="125" t="str">
        <f>IF(Stock[[#This Row],[SỐ LƯỢNG BÁN]]&gt;0,Stock[[#This Row],[GIÁ BÁN]]*Stock[[#This Row],[SỐ LƯỢNG BÁN]]*$D$11+Stock[[#This Row],[GIÁ BÁN]]*Stock[[#This Row],[SỐ LƯỢNG BÁN]]*$D$12,"")</f>
        <v/>
      </c>
      <c r="X856" s="126">
        <f>Stock[[#This Row],[SỐ LƯỢNG MUA]]+Stock[[#This Row],[CỔ TỨC BẰNG CỔ PHIẾU]]-Stock[[#This Row],[SỐ LƯỢNG BÁN]]</f>
        <v>0</v>
      </c>
      <c r="Y8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6" s="120">
        <f ca="1">IF(Stock[[#This Row],[NGÀY BÁN]]&gt;0,Stock[[#This Row],[NGÀY BÁN]]-Stock[[#This Row],[NGÀY MUA]]+1,IF(Stock[[#This Row],[NGÀY MUA]]=0,0,TODAY()-Stock[[#This Row],[NGÀY MUA]]+1))</f>
        <v>0</v>
      </c>
      <c r="AA856" s="121" t="str">
        <f>IFERROR(Stock[[#This Row],[CỔ TỨC TIỀN MẶT]]+Stock[[#This Row],[LÃI/(LỖ) TỪ BÁN CK
(auto-fill)]],"")</f>
        <v/>
      </c>
      <c r="AB8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6" s="90"/>
      <c r="AE856" s="146" t="str">
        <f>IF(Stock[[#This Row],[TRẠNG THÁI
(auto-fill)]]="NẮM GIỮ",Stock[[#This Row],[GIÁ THỊ TRƯỜNG]]-Stock[[#This Row],[GIÁ MUA]],"")</f>
        <v/>
      </c>
      <c r="AF856" s="151" t="str">
        <f>IFERROR(Stock[[#This Row],[TĂNG/
(GIẢM )]]/Stock[[#This Row],[GIÁ MUA]],"")</f>
        <v/>
      </c>
      <c r="AG856" s="128" t="str">
        <f>IF(Stock[[#This Row],[GIÁ THỊ TRƯỜNG]]&gt;0,Stock[[#This Row],[GIÁ THỊ TRƯỜNG]]*Stock[[#This Row],[SỐ LƯỢNG CÒN LẠI
(auto-fill)]],"")</f>
        <v/>
      </c>
    </row>
    <row r="857" spans="2:33">
      <c r="B857" s="111" t="str">
        <f>IF(AND(Stock[[#This Row],[SỐ LƯỢNG MUA]]&gt;0,Stock[[#This Row],[SỐ LƯỢNG CÒN LẠI
(auto-fill)]]=0),"BÁN",
IF(AND(Stock[[#This Row],[SỐ LƯỢNG MUA]]&gt;0,Stock[[#This Row],[SỐ LƯỢNG CÒN LẠI
(auto-fill)]]&gt;0),"NẮM GIỮ",""))</f>
        <v/>
      </c>
      <c r="C857" s="110">
        <f t="shared" si="13"/>
        <v>844</v>
      </c>
      <c r="D857" s="77"/>
      <c r="E857" s="78"/>
      <c r="F857" s="170"/>
      <c r="G857" s="83"/>
      <c r="H857" s="84"/>
      <c r="I857" s="114" t="str">
        <f>IF(Stock[[#This Row],[SỐ LƯỢNG MUA]]&gt;0,Stock[[#This Row],[GIÁ MUA]]*Stock[[#This Row],[SỐ LƯỢNG MUA]]*$D$11,"")</f>
        <v/>
      </c>
      <c r="J857" s="87"/>
      <c r="K857" s="88"/>
      <c r="L857" s="116" t="str">
        <f>IF(Stock[[#This Row],[SỐ LƯỢNG MUA]]&gt;0,Stock[[#This Row],[GIÁ MUA]]*(1+Stock[[#This Row],[% TĂNG KỲ VỌNG_1]]),"")</f>
        <v/>
      </c>
      <c r="M857" s="89"/>
      <c r="N857" s="116" t="str">
        <f>IF(Stock[[#This Row],[SỐ LƯỢNG MUA]]&gt;0,Stock[[#This Row],[GIÁ MUA]]*(1+Stock[[#This Row],[% TĂNG KỲ VỌNG_2]]),"")</f>
        <v/>
      </c>
      <c r="O857" s="89"/>
      <c r="P857" s="116" t="str">
        <f>IF(Stock[[#This Row],[SỐ LƯỢNG MUA]]&gt;0,Stock[[#This Row],[GIÁ MUA]]*(1+Stock[[#This Row],[% GIẢM ĐỂ CẮT LỖ]]),"")</f>
        <v/>
      </c>
      <c r="Q857" s="104"/>
      <c r="R857" s="117" t="str">
        <f>IF(Stock[[#This Row],[CỔ TỨC TIỀN MẶT]]&gt;0,Stock[[#This Row],[CỔ TỨC TIỀN MẶT]]/(Stock[[#This Row],[GIÁ MUA]]*Stock[[#This Row],[SỐ LƯỢNG MUA]]),"")</f>
        <v/>
      </c>
      <c r="S857" s="104"/>
      <c r="T857" s="77"/>
      <c r="U857" s="95"/>
      <c r="V857" s="96"/>
      <c r="W857" s="125" t="str">
        <f>IF(Stock[[#This Row],[SỐ LƯỢNG BÁN]]&gt;0,Stock[[#This Row],[GIÁ BÁN]]*Stock[[#This Row],[SỐ LƯỢNG BÁN]]*$D$11+Stock[[#This Row],[GIÁ BÁN]]*Stock[[#This Row],[SỐ LƯỢNG BÁN]]*$D$12,"")</f>
        <v/>
      </c>
      <c r="X857" s="126">
        <f>Stock[[#This Row],[SỐ LƯỢNG MUA]]+Stock[[#This Row],[CỔ TỨC BẰNG CỔ PHIẾU]]-Stock[[#This Row],[SỐ LƯỢNG BÁN]]</f>
        <v>0</v>
      </c>
      <c r="Y8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7" s="120">
        <f ca="1">IF(Stock[[#This Row],[NGÀY BÁN]]&gt;0,Stock[[#This Row],[NGÀY BÁN]]-Stock[[#This Row],[NGÀY MUA]]+1,IF(Stock[[#This Row],[NGÀY MUA]]=0,0,TODAY()-Stock[[#This Row],[NGÀY MUA]]+1))</f>
        <v>0</v>
      </c>
      <c r="AA857" s="121" t="str">
        <f>IFERROR(Stock[[#This Row],[CỔ TỨC TIỀN MẶT]]+Stock[[#This Row],[LÃI/(LỖ) TỪ BÁN CK
(auto-fill)]],"")</f>
        <v/>
      </c>
      <c r="AB8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7" s="90"/>
      <c r="AE857" s="146" t="str">
        <f>IF(Stock[[#This Row],[TRẠNG THÁI
(auto-fill)]]="NẮM GIỮ",Stock[[#This Row],[GIÁ THỊ TRƯỜNG]]-Stock[[#This Row],[GIÁ MUA]],"")</f>
        <v/>
      </c>
      <c r="AF857" s="151" t="str">
        <f>IFERROR(Stock[[#This Row],[TĂNG/
(GIẢM )]]/Stock[[#This Row],[GIÁ MUA]],"")</f>
        <v/>
      </c>
      <c r="AG857" s="128" t="str">
        <f>IF(Stock[[#This Row],[GIÁ THỊ TRƯỜNG]]&gt;0,Stock[[#This Row],[GIÁ THỊ TRƯỜNG]]*Stock[[#This Row],[SỐ LƯỢNG CÒN LẠI
(auto-fill)]],"")</f>
        <v/>
      </c>
    </row>
    <row r="858" spans="2:33">
      <c r="B858" s="111" t="str">
        <f>IF(AND(Stock[[#This Row],[SỐ LƯỢNG MUA]]&gt;0,Stock[[#This Row],[SỐ LƯỢNG CÒN LẠI
(auto-fill)]]=0),"BÁN",
IF(AND(Stock[[#This Row],[SỐ LƯỢNG MUA]]&gt;0,Stock[[#This Row],[SỐ LƯỢNG CÒN LẠI
(auto-fill)]]&gt;0),"NẮM GIỮ",""))</f>
        <v/>
      </c>
      <c r="C858" s="110">
        <f t="shared" si="13"/>
        <v>845</v>
      </c>
      <c r="D858" s="77"/>
      <c r="E858" s="78"/>
      <c r="F858" s="170"/>
      <c r="G858" s="83"/>
      <c r="H858" s="84"/>
      <c r="I858" s="114" t="str">
        <f>IF(Stock[[#This Row],[SỐ LƯỢNG MUA]]&gt;0,Stock[[#This Row],[GIÁ MUA]]*Stock[[#This Row],[SỐ LƯỢNG MUA]]*$D$11,"")</f>
        <v/>
      </c>
      <c r="J858" s="87"/>
      <c r="K858" s="88"/>
      <c r="L858" s="116" t="str">
        <f>IF(Stock[[#This Row],[SỐ LƯỢNG MUA]]&gt;0,Stock[[#This Row],[GIÁ MUA]]*(1+Stock[[#This Row],[% TĂNG KỲ VỌNG_1]]),"")</f>
        <v/>
      </c>
      <c r="M858" s="89"/>
      <c r="N858" s="116" t="str">
        <f>IF(Stock[[#This Row],[SỐ LƯỢNG MUA]]&gt;0,Stock[[#This Row],[GIÁ MUA]]*(1+Stock[[#This Row],[% TĂNG KỲ VỌNG_2]]),"")</f>
        <v/>
      </c>
      <c r="O858" s="89"/>
      <c r="P858" s="116" t="str">
        <f>IF(Stock[[#This Row],[SỐ LƯỢNG MUA]]&gt;0,Stock[[#This Row],[GIÁ MUA]]*(1+Stock[[#This Row],[% GIẢM ĐỂ CẮT LỖ]]),"")</f>
        <v/>
      </c>
      <c r="Q858" s="104"/>
      <c r="R858" s="117" t="str">
        <f>IF(Stock[[#This Row],[CỔ TỨC TIỀN MẶT]]&gt;0,Stock[[#This Row],[CỔ TỨC TIỀN MẶT]]/(Stock[[#This Row],[GIÁ MUA]]*Stock[[#This Row],[SỐ LƯỢNG MUA]]),"")</f>
        <v/>
      </c>
      <c r="S858" s="104"/>
      <c r="T858" s="77"/>
      <c r="U858" s="95"/>
      <c r="V858" s="96"/>
      <c r="W858" s="125" t="str">
        <f>IF(Stock[[#This Row],[SỐ LƯỢNG BÁN]]&gt;0,Stock[[#This Row],[GIÁ BÁN]]*Stock[[#This Row],[SỐ LƯỢNG BÁN]]*$D$11+Stock[[#This Row],[GIÁ BÁN]]*Stock[[#This Row],[SỐ LƯỢNG BÁN]]*$D$12,"")</f>
        <v/>
      </c>
      <c r="X858" s="126">
        <f>Stock[[#This Row],[SỐ LƯỢNG MUA]]+Stock[[#This Row],[CỔ TỨC BẰNG CỔ PHIẾU]]-Stock[[#This Row],[SỐ LƯỢNG BÁN]]</f>
        <v>0</v>
      </c>
      <c r="Y8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8" s="120">
        <f ca="1">IF(Stock[[#This Row],[NGÀY BÁN]]&gt;0,Stock[[#This Row],[NGÀY BÁN]]-Stock[[#This Row],[NGÀY MUA]]+1,IF(Stock[[#This Row],[NGÀY MUA]]=0,0,TODAY()-Stock[[#This Row],[NGÀY MUA]]+1))</f>
        <v>0</v>
      </c>
      <c r="AA858" s="121" t="str">
        <f>IFERROR(Stock[[#This Row],[CỔ TỨC TIỀN MẶT]]+Stock[[#This Row],[LÃI/(LỖ) TỪ BÁN CK
(auto-fill)]],"")</f>
        <v/>
      </c>
      <c r="AB8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8" s="90"/>
      <c r="AE858" s="146" t="str">
        <f>IF(Stock[[#This Row],[TRẠNG THÁI
(auto-fill)]]="NẮM GIỮ",Stock[[#This Row],[GIÁ THỊ TRƯỜNG]]-Stock[[#This Row],[GIÁ MUA]],"")</f>
        <v/>
      </c>
      <c r="AF858" s="151" t="str">
        <f>IFERROR(Stock[[#This Row],[TĂNG/
(GIẢM )]]/Stock[[#This Row],[GIÁ MUA]],"")</f>
        <v/>
      </c>
      <c r="AG858" s="128" t="str">
        <f>IF(Stock[[#This Row],[GIÁ THỊ TRƯỜNG]]&gt;0,Stock[[#This Row],[GIÁ THỊ TRƯỜNG]]*Stock[[#This Row],[SỐ LƯỢNG CÒN LẠI
(auto-fill)]],"")</f>
        <v/>
      </c>
    </row>
    <row r="859" spans="2:33">
      <c r="B859" s="111" t="str">
        <f>IF(AND(Stock[[#This Row],[SỐ LƯỢNG MUA]]&gt;0,Stock[[#This Row],[SỐ LƯỢNG CÒN LẠI
(auto-fill)]]=0),"BÁN",
IF(AND(Stock[[#This Row],[SỐ LƯỢNG MUA]]&gt;0,Stock[[#This Row],[SỐ LƯỢNG CÒN LẠI
(auto-fill)]]&gt;0),"NẮM GIỮ",""))</f>
        <v/>
      </c>
      <c r="C859" s="110">
        <f t="shared" si="13"/>
        <v>846</v>
      </c>
      <c r="D859" s="77"/>
      <c r="E859" s="78"/>
      <c r="F859" s="170"/>
      <c r="G859" s="83"/>
      <c r="H859" s="84"/>
      <c r="I859" s="114" t="str">
        <f>IF(Stock[[#This Row],[SỐ LƯỢNG MUA]]&gt;0,Stock[[#This Row],[GIÁ MUA]]*Stock[[#This Row],[SỐ LƯỢNG MUA]]*$D$11,"")</f>
        <v/>
      </c>
      <c r="J859" s="87"/>
      <c r="K859" s="88"/>
      <c r="L859" s="116" t="str">
        <f>IF(Stock[[#This Row],[SỐ LƯỢNG MUA]]&gt;0,Stock[[#This Row],[GIÁ MUA]]*(1+Stock[[#This Row],[% TĂNG KỲ VỌNG_1]]),"")</f>
        <v/>
      </c>
      <c r="M859" s="89"/>
      <c r="N859" s="116" t="str">
        <f>IF(Stock[[#This Row],[SỐ LƯỢNG MUA]]&gt;0,Stock[[#This Row],[GIÁ MUA]]*(1+Stock[[#This Row],[% TĂNG KỲ VỌNG_2]]),"")</f>
        <v/>
      </c>
      <c r="O859" s="89"/>
      <c r="P859" s="116" t="str">
        <f>IF(Stock[[#This Row],[SỐ LƯỢNG MUA]]&gt;0,Stock[[#This Row],[GIÁ MUA]]*(1+Stock[[#This Row],[% GIẢM ĐỂ CẮT LỖ]]),"")</f>
        <v/>
      </c>
      <c r="Q859" s="104"/>
      <c r="R859" s="117" t="str">
        <f>IF(Stock[[#This Row],[CỔ TỨC TIỀN MẶT]]&gt;0,Stock[[#This Row],[CỔ TỨC TIỀN MẶT]]/(Stock[[#This Row],[GIÁ MUA]]*Stock[[#This Row],[SỐ LƯỢNG MUA]]),"")</f>
        <v/>
      </c>
      <c r="S859" s="104"/>
      <c r="T859" s="77"/>
      <c r="U859" s="95"/>
      <c r="V859" s="96"/>
      <c r="W859" s="125" t="str">
        <f>IF(Stock[[#This Row],[SỐ LƯỢNG BÁN]]&gt;0,Stock[[#This Row],[GIÁ BÁN]]*Stock[[#This Row],[SỐ LƯỢNG BÁN]]*$D$11+Stock[[#This Row],[GIÁ BÁN]]*Stock[[#This Row],[SỐ LƯỢNG BÁN]]*$D$12,"")</f>
        <v/>
      </c>
      <c r="X859" s="126">
        <f>Stock[[#This Row],[SỐ LƯỢNG MUA]]+Stock[[#This Row],[CỔ TỨC BẰNG CỔ PHIẾU]]-Stock[[#This Row],[SỐ LƯỢNG BÁN]]</f>
        <v>0</v>
      </c>
      <c r="Y8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9" s="120">
        <f ca="1">IF(Stock[[#This Row],[NGÀY BÁN]]&gt;0,Stock[[#This Row],[NGÀY BÁN]]-Stock[[#This Row],[NGÀY MUA]]+1,IF(Stock[[#This Row],[NGÀY MUA]]=0,0,TODAY()-Stock[[#This Row],[NGÀY MUA]]+1))</f>
        <v>0</v>
      </c>
      <c r="AA859" s="121" t="str">
        <f>IFERROR(Stock[[#This Row],[CỔ TỨC TIỀN MẶT]]+Stock[[#This Row],[LÃI/(LỖ) TỪ BÁN CK
(auto-fill)]],"")</f>
        <v/>
      </c>
      <c r="AB8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9" s="90"/>
      <c r="AE859" s="146" t="str">
        <f>IF(Stock[[#This Row],[TRẠNG THÁI
(auto-fill)]]="NẮM GIỮ",Stock[[#This Row],[GIÁ THỊ TRƯỜNG]]-Stock[[#This Row],[GIÁ MUA]],"")</f>
        <v/>
      </c>
      <c r="AF859" s="151" t="str">
        <f>IFERROR(Stock[[#This Row],[TĂNG/
(GIẢM )]]/Stock[[#This Row],[GIÁ MUA]],"")</f>
        <v/>
      </c>
      <c r="AG859" s="128" t="str">
        <f>IF(Stock[[#This Row],[GIÁ THỊ TRƯỜNG]]&gt;0,Stock[[#This Row],[GIÁ THỊ TRƯỜNG]]*Stock[[#This Row],[SỐ LƯỢNG CÒN LẠI
(auto-fill)]],"")</f>
        <v/>
      </c>
    </row>
    <row r="860" spans="2:33">
      <c r="B860" s="111" t="str">
        <f>IF(AND(Stock[[#This Row],[SỐ LƯỢNG MUA]]&gt;0,Stock[[#This Row],[SỐ LƯỢNG CÒN LẠI
(auto-fill)]]=0),"BÁN",
IF(AND(Stock[[#This Row],[SỐ LƯỢNG MUA]]&gt;0,Stock[[#This Row],[SỐ LƯỢNG CÒN LẠI
(auto-fill)]]&gt;0),"NẮM GIỮ",""))</f>
        <v/>
      </c>
      <c r="C860" s="110">
        <f t="shared" si="13"/>
        <v>847</v>
      </c>
      <c r="D860" s="77"/>
      <c r="E860" s="78"/>
      <c r="F860" s="170"/>
      <c r="G860" s="83"/>
      <c r="H860" s="84"/>
      <c r="I860" s="114" t="str">
        <f>IF(Stock[[#This Row],[SỐ LƯỢNG MUA]]&gt;0,Stock[[#This Row],[GIÁ MUA]]*Stock[[#This Row],[SỐ LƯỢNG MUA]]*$D$11,"")</f>
        <v/>
      </c>
      <c r="J860" s="87"/>
      <c r="K860" s="88"/>
      <c r="L860" s="116" t="str">
        <f>IF(Stock[[#This Row],[SỐ LƯỢNG MUA]]&gt;0,Stock[[#This Row],[GIÁ MUA]]*(1+Stock[[#This Row],[% TĂNG KỲ VỌNG_1]]),"")</f>
        <v/>
      </c>
      <c r="M860" s="89"/>
      <c r="N860" s="116" t="str">
        <f>IF(Stock[[#This Row],[SỐ LƯỢNG MUA]]&gt;0,Stock[[#This Row],[GIÁ MUA]]*(1+Stock[[#This Row],[% TĂNG KỲ VỌNG_2]]),"")</f>
        <v/>
      </c>
      <c r="O860" s="89"/>
      <c r="P860" s="116" t="str">
        <f>IF(Stock[[#This Row],[SỐ LƯỢNG MUA]]&gt;0,Stock[[#This Row],[GIÁ MUA]]*(1+Stock[[#This Row],[% GIẢM ĐỂ CẮT LỖ]]),"")</f>
        <v/>
      </c>
      <c r="Q860" s="104"/>
      <c r="R860" s="117" t="str">
        <f>IF(Stock[[#This Row],[CỔ TỨC TIỀN MẶT]]&gt;0,Stock[[#This Row],[CỔ TỨC TIỀN MẶT]]/(Stock[[#This Row],[GIÁ MUA]]*Stock[[#This Row],[SỐ LƯỢNG MUA]]),"")</f>
        <v/>
      </c>
      <c r="S860" s="104"/>
      <c r="T860" s="77"/>
      <c r="U860" s="95"/>
      <c r="V860" s="96"/>
      <c r="W860" s="125" t="str">
        <f>IF(Stock[[#This Row],[SỐ LƯỢNG BÁN]]&gt;0,Stock[[#This Row],[GIÁ BÁN]]*Stock[[#This Row],[SỐ LƯỢNG BÁN]]*$D$11+Stock[[#This Row],[GIÁ BÁN]]*Stock[[#This Row],[SỐ LƯỢNG BÁN]]*$D$12,"")</f>
        <v/>
      </c>
      <c r="X860" s="126">
        <f>Stock[[#This Row],[SỐ LƯỢNG MUA]]+Stock[[#This Row],[CỔ TỨC BẰNG CỔ PHIẾU]]-Stock[[#This Row],[SỐ LƯỢNG BÁN]]</f>
        <v>0</v>
      </c>
      <c r="Y8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0" s="120">
        <f ca="1">IF(Stock[[#This Row],[NGÀY BÁN]]&gt;0,Stock[[#This Row],[NGÀY BÁN]]-Stock[[#This Row],[NGÀY MUA]]+1,IF(Stock[[#This Row],[NGÀY MUA]]=0,0,TODAY()-Stock[[#This Row],[NGÀY MUA]]+1))</f>
        <v>0</v>
      </c>
      <c r="AA860" s="121" t="str">
        <f>IFERROR(Stock[[#This Row],[CỔ TỨC TIỀN MẶT]]+Stock[[#This Row],[LÃI/(LỖ) TỪ BÁN CK
(auto-fill)]],"")</f>
        <v/>
      </c>
      <c r="AB8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0" s="90"/>
      <c r="AE860" s="146" t="str">
        <f>IF(Stock[[#This Row],[TRẠNG THÁI
(auto-fill)]]="NẮM GIỮ",Stock[[#This Row],[GIÁ THỊ TRƯỜNG]]-Stock[[#This Row],[GIÁ MUA]],"")</f>
        <v/>
      </c>
      <c r="AF860" s="151" t="str">
        <f>IFERROR(Stock[[#This Row],[TĂNG/
(GIẢM )]]/Stock[[#This Row],[GIÁ MUA]],"")</f>
        <v/>
      </c>
      <c r="AG860" s="128" t="str">
        <f>IF(Stock[[#This Row],[GIÁ THỊ TRƯỜNG]]&gt;0,Stock[[#This Row],[GIÁ THỊ TRƯỜNG]]*Stock[[#This Row],[SỐ LƯỢNG CÒN LẠI
(auto-fill)]],"")</f>
        <v/>
      </c>
    </row>
    <row r="861" spans="2:33">
      <c r="B861" s="111" t="str">
        <f>IF(AND(Stock[[#This Row],[SỐ LƯỢNG MUA]]&gt;0,Stock[[#This Row],[SỐ LƯỢNG CÒN LẠI
(auto-fill)]]=0),"BÁN",
IF(AND(Stock[[#This Row],[SỐ LƯỢNG MUA]]&gt;0,Stock[[#This Row],[SỐ LƯỢNG CÒN LẠI
(auto-fill)]]&gt;0),"NẮM GIỮ",""))</f>
        <v/>
      </c>
      <c r="C861" s="110">
        <f t="shared" si="13"/>
        <v>848</v>
      </c>
      <c r="D861" s="77"/>
      <c r="E861" s="78"/>
      <c r="F861" s="170"/>
      <c r="G861" s="83"/>
      <c r="H861" s="84"/>
      <c r="I861" s="114" t="str">
        <f>IF(Stock[[#This Row],[SỐ LƯỢNG MUA]]&gt;0,Stock[[#This Row],[GIÁ MUA]]*Stock[[#This Row],[SỐ LƯỢNG MUA]]*$D$11,"")</f>
        <v/>
      </c>
      <c r="J861" s="87"/>
      <c r="K861" s="88"/>
      <c r="L861" s="116" t="str">
        <f>IF(Stock[[#This Row],[SỐ LƯỢNG MUA]]&gt;0,Stock[[#This Row],[GIÁ MUA]]*(1+Stock[[#This Row],[% TĂNG KỲ VỌNG_1]]),"")</f>
        <v/>
      </c>
      <c r="M861" s="89"/>
      <c r="N861" s="116" t="str">
        <f>IF(Stock[[#This Row],[SỐ LƯỢNG MUA]]&gt;0,Stock[[#This Row],[GIÁ MUA]]*(1+Stock[[#This Row],[% TĂNG KỲ VỌNG_2]]),"")</f>
        <v/>
      </c>
      <c r="O861" s="89"/>
      <c r="P861" s="116" t="str">
        <f>IF(Stock[[#This Row],[SỐ LƯỢNG MUA]]&gt;0,Stock[[#This Row],[GIÁ MUA]]*(1+Stock[[#This Row],[% GIẢM ĐỂ CẮT LỖ]]),"")</f>
        <v/>
      </c>
      <c r="Q861" s="104"/>
      <c r="R861" s="117" t="str">
        <f>IF(Stock[[#This Row],[CỔ TỨC TIỀN MẶT]]&gt;0,Stock[[#This Row],[CỔ TỨC TIỀN MẶT]]/(Stock[[#This Row],[GIÁ MUA]]*Stock[[#This Row],[SỐ LƯỢNG MUA]]),"")</f>
        <v/>
      </c>
      <c r="S861" s="104"/>
      <c r="T861" s="77"/>
      <c r="U861" s="95"/>
      <c r="V861" s="96"/>
      <c r="W861" s="125" t="str">
        <f>IF(Stock[[#This Row],[SỐ LƯỢNG BÁN]]&gt;0,Stock[[#This Row],[GIÁ BÁN]]*Stock[[#This Row],[SỐ LƯỢNG BÁN]]*$D$11+Stock[[#This Row],[GIÁ BÁN]]*Stock[[#This Row],[SỐ LƯỢNG BÁN]]*$D$12,"")</f>
        <v/>
      </c>
      <c r="X861" s="126">
        <f>Stock[[#This Row],[SỐ LƯỢNG MUA]]+Stock[[#This Row],[CỔ TỨC BẰNG CỔ PHIẾU]]-Stock[[#This Row],[SỐ LƯỢNG BÁN]]</f>
        <v>0</v>
      </c>
      <c r="Y8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1" s="120">
        <f ca="1">IF(Stock[[#This Row],[NGÀY BÁN]]&gt;0,Stock[[#This Row],[NGÀY BÁN]]-Stock[[#This Row],[NGÀY MUA]]+1,IF(Stock[[#This Row],[NGÀY MUA]]=0,0,TODAY()-Stock[[#This Row],[NGÀY MUA]]+1))</f>
        <v>0</v>
      </c>
      <c r="AA861" s="121" t="str">
        <f>IFERROR(Stock[[#This Row],[CỔ TỨC TIỀN MẶT]]+Stock[[#This Row],[LÃI/(LỖ) TỪ BÁN CK
(auto-fill)]],"")</f>
        <v/>
      </c>
      <c r="AB8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1" s="90"/>
      <c r="AE861" s="146" t="str">
        <f>IF(Stock[[#This Row],[TRẠNG THÁI
(auto-fill)]]="NẮM GIỮ",Stock[[#This Row],[GIÁ THỊ TRƯỜNG]]-Stock[[#This Row],[GIÁ MUA]],"")</f>
        <v/>
      </c>
      <c r="AF861" s="151" t="str">
        <f>IFERROR(Stock[[#This Row],[TĂNG/
(GIẢM )]]/Stock[[#This Row],[GIÁ MUA]],"")</f>
        <v/>
      </c>
      <c r="AG861" s="128" t="str">
        <f>IF(Stock[[#This Row],[GIÁ THỊ TRƯỜNG]]&gt;0,Stock[[#This Row],[GIÁ THỊ TRƯỜNG]]*Stock[[#This Row],[SỐ LƯỢNG CÒN LẠI
(auto-fill)]],"")</f>
        <v/>
      </c>
    </row>
    <row r="862" spans="2:33">
      <c r="B862" s="111" t="str">
        <f>IF(AND(Stock[[#This Row],[SỐ LƯỢNG MUA]]&gt;0,Stock[[#This Row],[SỐ LƯỢNG CÒN LẠI
(auto-fill)]]=0),"BÁN",
IF(AND(Stock[[#This Row],[SỐ LƯỢNG MUA]]&gt;0,Stock[[#This Row],[SỐ LƯỢNG CÒN LẠI
(auto-fill)]]&gt;0),"NẮM GIỮ",""))</f>
        <v/>
      </c>
      <c r="C862" s="110">
        <f t="shared" si="13"/>
        <v>849</v>
      </c>
      <c r="D862" s="77"/>
      <c r="E862" s="78"/>
      <c r="F862" s="170"/>
      <c r="G862" s="83"/>
      <c r="H862" s="84"/>
      <c r="I862" s="114" t="str">
        <f>IF(Stock[[#This Row],[SỐ LƯỢNG MUA]]&gt;0,Stock[[#This Row],[GIÁ MUA]]*Stock[[#This Row],[SỐ LƯỢNG MUA]]*$D$11,"")</f>
        <v/>
      </c>
      <c r="J862" s="87"/>
      <c r="K862" s="88"/>
      <c r="L862" s="116" t="str">
        <f>IF(Stock[[#This Row],[SỐ LƯỢNG MUA]]&gt;0,Stock[[#This Row],[GIÁ MUA]]*(1+Stock[[#This Row],[% TĂNG KỲ VỌNG_1]]),"")</f>
        <v/>
      </c>
      <c r="M862" s="89"/>
      <c r="N862" s="116" t="str">
        <f>IF(Stock[[#This Row],[SỐ LƯỢNG MUA]]&gt;0,Stock[[#This Row],[GIÁ MUA]]*(1+Stock[[#This Row],[% TĂNG KỲ VỌNG_2]]),"")</f>
        <v/>
      </c>
      <c r="O862" s="89"/>
      <c r="P862" s="116" t="str">
        <f>IF(Stock[[#This Row],[SỐ LƯỢNG MUA]]&gt;0,Stock[[#This Row],[GIÁ MUA]]*(1+Stock[[#This Row],[% GIẢM ĐỂ CẮT LỖ]]),"")</f>
        <v/>
      </c>
      <c r="Q862" s="104"/>
      <c r="R862" s="117" t="str">
        <f>IF(Stock[[#This Row],[CỔ TỨC TIỀN MẶT]]&gt;0,Stock[[#This Row],[CỔ TỨC TIỀN MẶT]]/(Stock[[#This Row],[GIÁ MUA]]*Stock[[#This Row],[SỐ LƯỢNG MUA]]),"")</f>
        <v/>
      </c>
      <c r="S862" s="104"/>
      <c r="T862" s="77"/>
      <c r="U862" s="95"/>
      <c r="V862" s="96"/>
      <c r="W862" s="125" t="str">
        <f>IF(Stock[[#This Row],[SỐ LƯỢNG BÁN]]&gt;0,Stock[[#This Row],[GIÁ BÁN]]*Stock[[#This Row],[SỐ LƯỢNG BÁN]]*$D$11+Stock[[#This Row],[GIÁ BÁN]]*Stock[[#This Row],[SỐ LƯỢNG BÁN]]*$D$12,"")</f>
        <v/>
      </c>
      <c r="X862" s="126">
        <f>Stock[[#This Row],[SỐ LƯỢNG MUA]]+Stock[[#This Row],[CỔ TỨC BẰNG CỔ PHIẾU]]-Stock[[#This Row],[SỐ LƯỢNG BÁN]]</f>
        <v>0</v>
      </c>
      <c r="Y8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2" s="120">
        <f ca="1">IF(Stock[[#This Row],[NGÀY BÁN]]&gt;0,Stock[[#This Row],[NGÀY BÁN]]-Stock[[#This Row],[NGÀY MUA]]+1,IF(Stock[[#This Row],[NGÀY MUA]]=0,0,TODAY()-Stock[[#This Row],[NGÀY MUA]]+1))</f>
        <v>0</v>
      </c>
      <c r="AA862" s="121" t="str">
        <f>IFERROR(Stock[[#This Row],[CỔ TỨC TIỀN MẶT]]+Stock[[#This Row],[LÃI/(LỖ) TỪ BÁN CK
(auto-fill)]],"")</f>
        <v/>
      </c>
      <c r="AB8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2" s="90"/>
      <c r="AE862" s="146" t="str">
        <f>IF(Stock[[#This Row],[TRẠNG THÁI
(auto-fill)]]="NẮM GIỮ",Stock[[#This Row],[GIÁ THỊ TRƯỜNG]]-Stock[[#This Row],[GIÁ MUA]],"")</f>
        <v/>
      </c>
      <c r="AF862" s="151" t="str">
        <f>IFERROR(Stock[[#This Row],[TĂNG/
(GIẢM )]]/Stock[[#This Row],[GIÁ MUA]],"")</f>
        <v/>
      </c>
      <c r="AG862" s="128" t="str">
        <f>IF(Stock[[#This Row],[GIÁ THỊ TRƯỜNG]]&gt;0,Stock[[#This Row],[GIÁ THỊ TRƯỜNG]]*Stock[[#This Row],[SỐ LƯỢNG CÒN LẠI
(auto-fill)]],"")</f>
        <v/>
      </c>
    </row>
    <row r="863" spans="2:33">
      <c r="B863" s="111" t="str">
        <f>IF(AND(Stock[[#This Row],[SỐ LƯỢNG MUA]]&gt;0,Stock[[#This Row],[SỐ LƯỢNG CÒN LẠI
(auto-fill)]]=0),"BÁN",
IF(AND(Stock[[#This Row],[SỐ LƯỢNG MUA]]&gt;0,Stock[[#This Row],[SỐ LƯỢNG CÒN LẠI
(auto-fill)]]&gt;0),"NẮM GIỮ",""))</f>
        <v/>
      </c>
      <c r="C863" s="110">
        <f t="shared" si="13"/>
        <v>850</v>
      </c>
      <c r="D863" s="77"/>
      <c r="E863" s="78"/>
      <c r="F863" s="170"/>
      <c r="G863" s="83"/>
      <c r="H863" s="84"/>
      <c r="I863" s="114" t="str">
        <f>IF(Stock[[#This Row],[SỐ LƯỢNG MUA]]&gt;0,Stock[[#This Row],[GIÁ MUA]]*Stock[[#This Row],[SỐ LƯỢNG MUA]]*$D$11,"")</f>
        <v/>
      </c>
      <c r="J863" s="87"/>
      <c r="K863" s="88"/>
      <c r="L863" s="116" t="str">
        <f>IF(Stock[[#This Row],[SỐ LƯỢNG MUA]]&gt;0,Stock[[#This Row],[GIÁ MUA]]*(1+Stock[[#This Row],[% TĂNG KỲ VỌNG_1]]),"")</f>
        <v/>
      </c>
      <c r="M863" s="89"/>
      <c r="N863" s="116" t="str">
        <f>IF(Stock[[#This Row],[SỐ LƯỢNG MUA]]&gt;0,Stock[[#This Row],[GIÁ MUA]]*(1+Stock[[#This Row],[% TĂNG KỲ VỌNG_2]]),"")</f>
        <v/>
      </c>
      <c r="O863" s="89"/>
      <c r="P863" s="116" t="str">
        <f>IF(Stock[[#This Row],[SỐ LƯỢNG MUA]]&gt;0,Stock[[#This Row],[GIÁ MUA]]*(1+Stock[[#This Row],[% GIẢM ĐỂ CẮT LỖ]]),"")</f>
        <v/>
      </c>
      <c r="Q863" s="104"/>
      <c r="R863" s="117" t="str">
        <f>IF(Stock[[#This Row],[CỔ TỨC TIỀN MẶT]]&gt;0,Stock[[#This Row],[CỔ TỨC TIỀN MẶT]]/(Stock[[#This Row],[GIÁ MUA]]*Stock[[#This Row],[SỐ LƯỢNG MUA]]),"")</f>
        <v/>
      </c>
      <c r="S863" s="104"/>
      <c r="T863" s="77"/>
      <c r="U863" s="95"/>
      <c r="V863" s="96"/>
      <c r="W863" s="125" t="str">
        <f>IF(Stock[[#This Row],[SỐ LƯỢNG BÁN]]&gt;0,Stock[[#This Row],[GIÁ BÁN]]*Stock[[#This Row],[SỐ LƯỢNG BÁN]]*$D$11+Stock[[#This Row],[GIÁ BÁN]]*Stock[[#This Row],[SỐ LƯỢNG BÁN]]*$D$12,"")</f>
        <v/>
      </c>
      <c r="X863" s="126">
        <f>Stock[[#This Row],[SỐ LƯỢNG MUA]]+Stock[[#This Row],[CỔ TỨC BẰNG CỔ PHIẾU]]-Stock[[#This Row],[SỐ LƯỢNG BÁN]]</f>
        <v>0</v>
      </c>
      <c r="Y8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3" s="120">
        <f ca="1">IF(Stock[[#This Row],[NGÀY BÁN]]&gt;0,Stock[[#This Row],[NGÀY BÁN]]-Stock[[#This Row],[NGÀY MUA]]+1,IF(Stock[[#This Row],[NGÀY MUA]]=0,0,TODAY()-Stock[[#This Row],[NGÀY MUA]]+1))</f>
        <v>0</v>
      </c>
      <c r="AA863" s="121" t="str">
        <f>IFERROR(Stock[[#This Row],[CỔ TỨC TIỀN MẶT]]+Stock[[#This Row],[LÃI/(LỖ) TỪ BÁN CK
(auto-fill)]],"")</f>
        <v/>
      </c>
      <c r="AB8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3" s="90"/>
      <c r="AE863" s="146" t="str">
        <f>IF(Stock[[#This Row],[TRẠNG THÁI
(auto-fill)]]="NẮM GIỮ",Stock[[#This Row],[GIÁ THỊ TRƯỜNG]]-Stock[[#This Row],[GIÁ MUA]],"")</f>
        <v/>
      </c>
      <c r="AF863" s="151" t="str">
        <f>IFERROR(Stock[[#This Row],[TĂNG/
(GIẢM )]]/Stock[[#This Row],[GIÁ MUA]],"")</f>
        <v/>
      </c>
      <c r="AG863" s="128" t="str">
        <f>IF(Stock[[#This Row],[GIÁ THỊ TRƯỜNG]]&gt;0,Stock[[#This Row],[GIÁ THỊ TRƯỜNG]]*Stock[[#This Row],[SỐ LƯỢNG CÒN LẠI
(auto-fill)]],"")</f>
        <v/>
      </c>
    </row>
    <row r="864" spans="2:33">
      <c r="B864" s="111" t="str">
        <f>IF(AND(Stock[[#This Row],[SỐ LƯỢNG MUA]]&gt;0,Stock[[#This Row],[SỐ LƯỢNG CÒN LẠI
(auto-fill)]]=0),"BÁN",
IF(AND(Stock[[#This Row],[SỐ LƯỢNG MUA]]&gt;0,Stock[[#This Row],[SỐ LƯỢNG CÒN LẠI
(auto-fill)]]&gt;0),"NẮM GIỮ",""))</f>
        <v/>
      </c>
      <c r="C864" s="110">
        <f t="shared" si="13"/>
        <v>851</v>
      </c>
      <c r="D864" s="77"/>
      <c r="E864" s="78"/>
      <c r="F864" s="170"/>
      <c r="G864" s="83"/>
      <c r="H864" s="84"/>
      <c r="I864" s="114" t="str">
        <f>IF(Stock[[#This Row],[SỐ LƯỢNG MUA]]&gt;0,Stock[[#This Row],[GIÁ MUA]]*Stock[[#This Row],[SỐ LƯỢNG MUA]]*$D$11,"")</f>
        <v/>
      </c>
      <c r="J864" s="87"/>
      <c r="K864" s="88"/>
      <c r="L864" s="116" t="str">
        <f>IF(Stock[[#This Row],[SỐ LƯỢNG MUA]]&gt;0,Stock[[#This Row],[GIÁ MUA]]*(1+Stock[[#This Row],[% TĂNG KỲ VỌNG_1]]),"")</f>
        <v/>
      </c>
      <c r="M864" s="89"/>
      <c r="N864" s="116" t="str">
        <f>IF(Stock[[#This Row],[SỐ LƯỢNG MUA]]&gt;0,Stock[[#This Row],[GIÁ MUA]]*(1+Stock[[#This Row],[% TĂNG KỲ VỌNG_2]]),"")</f>
        <v/>
      </c>
      <c r="O864" s="89"/>
      <c r="P864" s="116" t="str">
        <f>IF(Stock[[#This Row],[SỐ LƯỢNG MUA]]&gt;0,Stock[[#This Row],[GIÁ MUA]]*(1+Stock[[#This Row],[% GIẢM ĐỂ CẮT LỖ]]),"")</f>
        <v/>
      </c>
      <c r="Q864" s="104"/>
      <c r="R864" s="117" t="str">
        <f>IF(Stock[[#This Row],[CỔ TỨC TIỀN MẶT]]&gt;0,Stock[[#This Row],[CỔ TỨC TIỀN MẶT]]/(Stock[[#This Row],[GIÁ MUA]]*Stock[[#This Row],[SỐ LƯỢNG MUA]]),"")</f>
        <v/>
      </c>
      <c r="S864" s="104"/>
      <c r="T864" s="77"/>
      <c r="U864" s="95"/>
      <c r="V864" s="96"/>
      <c r="W864" s="125" t="str">
        <f>IF(Stock[[#This Row],[SỐ LƯỢNG BÁN]]&gt;0,Stock[[#This Row],[GIÁ BÁN]]*Stock[[#This Row],[SỐ LƯỢNG BÁN]]*$D$11+Stock[[#This Row],[GIÁ BÁN]]*Stock[[#This Row],[SỐ LƯỢNG BÁN]]*$D$12,"")</f>
        <v/>
      </c>
      <c r="X864" s="126">
        <f>Stock[[#This Row],[SỐ LƯỢNG MUA]]+Stock[[#This Row],[CỔ TỨC BẰNG CỔ PHIẾU]]-Stock[[#This Row],[SỐ LƯỢNG BÁN]]</f>
        <v>0</v>
      </c>
      <c r="Y8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4" s="120">
        <f ca="1">IF(Stock[[#This Row],[NGÀY BÁN]]&gt;0,Stock[[#This Row],[NGÀY BÁN]]-Stock[[#This Row],[NGÀY MUA]]+1,IF(Stock[[#This Row],[NGÀY MUA]]=0,0,TODAY()-Stock[[#This Row],[NGÀY MUA]]+1))</f>
        <v>0</v>
      </c>
      <c r="AA864" s="121" t="str">
        <f>IFERROR(Stock[[#This Row],[CỔ TỨC TIỀN MẶT]]+Stock[[#This Row],[LÃI/(LỖ) TỪ BÁN CK
(auto-fill)]],"")</f>
        <v/>
      </c>
      <c r="AB8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4" s="90"/>
      <c r="AE864" s="146" t="str">
        <f>IF(Stock[[#This Row],[TRẠNG THÁI
(auto-fill)]]="NẮM GIỮ",Stock[[#This Row],[GIÁ THỊ TRƯỜNG]]-Stock[[#This Row],[GIÁ MUA]],"")</f>
        <v/>
      </c>
      <c r="AF864" s="151" t="str">
        <f>IFERROR(Stock[[#This Row],[TĂNG/
(GIẢM )]]/Stock[[#This Row],[GIÁ MUA]],"")</f>
        <v/>
      </c>
      <c r="AG864" s="128" t="str">
        <f>IF(Stock[[#This Row],[GIÁ THỊ TRƯỜNG]]&gt;0,Stock[[#This Row],[GIÁ THỊ TRƯỜNG]]*Stock[[#This Row],[SỐ LƯỢNG CÒN LẠI
(auto-fill)]],"")</f>
        <v/>
      </c>
    </row>
    <row r="865" spans="2:33">
      <c r="B865" s="111" t="str">
        <f>IF(AND(Stock[[#This Row],[SỐ LƯỢNG MUA]]&gt;0,Stock[[#This Row],[SỐ LƯỢNG CÒN LẠI
(auto-fill)]]=0),"BÁN",
IF(AND(Stock[[#This Row],[SỐ LƯỢNG MUA]]&gt;0,Stock[[#This Row],[SỐ LƯỢNG CÒN LẠI
(auto-fill)]]&gt;0),"NẮM GIỮ",""))</f>
        <v/>
      </c>
      <c r="C865" s="110">
        <f t="shared" si="13"/>
        <v>852</v>
      </c>
      <c r="D865" s="77"/>
      <c r="E865" s="78"/>
      <c r="F865" s="170"/>
      <c r="G865" s="83"/>
      <c r="H865" s="84"/>
      <c r="I865" s="114" t="str">
        <f>IF(Stock[[#This Row],[SỐ LƯỢNG MUA]]&gt;0,Stock[[#This Row],[GIÁ MUA]]*Stock[[#This Row],[SỐ LƯỢNG MUA]]*$D$11,"")</f>
        <v/>
      </c>
      <c r="J865" s="87"/>
      <c r="K865" s="88"/>
      <c r="L865" s="116" t="str">
        <f>IF(Stock[[#This Row],[SỐ LƯỢNG MUA]]&gt;0,Stock[[#This Row],[GIÁ MUA]]*(1+Stock[[#This Row],[% TĂNG KỲ VỌNG_1]]),"")</f>
        <v/>
      </c>
      <c r="M865" s="89"/>
      <c r="N865" s="116" t="str">
        <f>IF(Stock[[#This Row],[SỐ LƯỢNG MUA]]&gt;0,Stock[[#This Row],[GIÁ MUA]]*(1+Stock[[#This Row],[% TĂNG KỲ VỌNG_2]]),"")</f>
        <v/>
      </c>
      <c r="O865" s="89"/>
      <c r="P865" s="116" t="str">
        <f>IF(Stock[[#This Row],[SỐ LƯỢNG MUA]]&gt;0,Stock[[#This Row],[GIÁ MUA]]*(1+Stock[[#This Row],[% GIẢM ĐỂ CẮT LỖ]]),"")</f>
        <v/>
      </c>
      <c r="Q865" s="104"/>
      <c r="R865" s="117" t="str">
        <f>IF(Stock[[#This Row],[CỔ TỨC TIỀN MẶT]]&gt;0,Stock[[#This Row],[CỔ TỨC TIỀN MẶT]]/(Stock[[#This Row],[GIÁ MUA]]*Stock[[#This Row],[SỐ LƯỢNG MUA]]),"")</f>
        <v/>
      </c>
      <c r="S865" s="104"/>
      <c r="T865" s="77"/>
      <c r="U865" s="95"/>
      <c r="V865" s="96"/>
      <c r="W865" s="125" t="str">
        <f>IF(Stock[[#This Row],[SỐ LƯỢNG BÁN]]&gt;0,Stock[[#This Row],[GIÁ BÁN]]*Stock[[#This Row],[SỐ LƯỢNG BÁN]]*$D$11+Stock[[#This Row],[GIÁ BÁN]]*Stock[[#This Row],[SỐ LƯỢNG BÁN]]*$D$12,"")</f>
        <v/>
      </c>
      <c r="X865" s="126">
        <f>Stock[[#This Row],[SỐ LƯỢNG MUA]]+Stock[[#This Row],[CỔ TỨC BẰNG CỔ PHIẾU]]-Stock[[#This Row],[SỐ LƯỢNG BÁN]]</f>
        <v>0</v>
      </c>
      <c r="Y8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5" s="120">
        <f ca="1">IF(Stock[[#This Row],[NGÀY BÁN]]&gt;0,Stock[[#This Row],[NGÀY BÁN]]-Stock[[#This Row],[NGÀY MUA]]+1,IF(Stock[[#This Row],[NGÀY MUA]]=0,0,TODAY()-Stock[[#This Row],[NGÀY MUA]]+1))</f>
        <v>0</v>
      </c>
      <c r="AA865" s="121" t="str">
        <f>IFERROR(Stock[[#This Row],[CỔ TỨC TIỀN MẶT]]+Stock[[#This Row],[LÃI/(LỖ) TỪ BÁN CK
(auto-fill)]],"")</f>
        <v/>
      </c>
      <c r="AB8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5" s="90"/>
      <c r="AE865" s="146" t="str">
        <f>IF(Stock[[#This Row],[TRẠNG THÁI
(auto-fill)]]="NẮM GIỮ",Stock[[#This Row],[GIÁ THỊ TRƯỜNG]]-Stock[[#This Row],[GIÁ MUA]],"")</f>
        <v/>
      </c>
      <c r="AF865" s="151" t="str">
        <f>IFERROR(Stock[[#This Row],[TĂNG/
(GIẢM )]]/Stock[[#This Row],[GIÁ MUA]],"")</f>
        <v/>
      </c>
      <c r="AG865" s="128" t="str">
        <f>IF(Stock[[#This Row],[GIÁ THỊ TRƯỜNG]]&gt;0,Stock[[#This Row],[GIÁ THỊ TRƯỜNG]]*Stock[[#This Row],[SỐ LƯỢNG CÒN LẠI
(auto-fill)]],"")</f>
        <v/>
      </c>
    </row>
    <row r="866" spans="2:33">
      <c r="B866" s="111" t="str">
        <f>IF(AND(Stock[[#This Row],[SỐ LƯỢNG MUA]]&gt;0,Stock[[#This Row],[SỐ LƯỢNG CÒN LẠI
(auto-fill)]]=0),"BÁN",
IF(AND(Stock[[#This Row],[SỐ LƯỢNG MUA]]&gt;0,Stock[[#This Row],[SỐ LƯỢNG CÒN LẠI
(auto-fill)]]&gt;0),"NẮM GIỮ",""))</f>
        <v/>
      </c>
      <c r="C866" s="110">
        <f t="shared" si="13"/>
        <v>853</v>
      </c>
      <c r="D866" s="77"/>
      <c r="E866" s="78"/>
      <c r="F866" s="170"/>
      <c r="G866" s="83"/>
      <c r="H866" s="84"/>
      <c r="I866" s="114" t="str">
        <f>IF(Stock[[#This Row],[SỐ LƯỢNG MUA]]&gt;0,Stock[[#This Row],[GIÁ MUA]]*Stock[[#This Row],[SỐ LƯỢNG MUA]]*$D$11,"")</f>
        <v/>
      </c>
      <c r="J866" s="87"/>
      <c r="K866" s="88"/>
      <c r="L866" s="116" t="str">
        <f>IF(Stock[[#This Row],[SỐ LƯỢNG MUA]]&gt;0,Stock[[#This Row],[GIÁ MUA]]*(1+Stock[[#This Row],[% TĂNG KỲ VỌNG_1]]),"")</f>
        <v/>
      </c>
      <c r="M866" s="89"/>
      <c r="N866" s="116" t="str">
        <f>IF(Stock[[#This Row],[SỐ LƯỢNG MUA]]&gt;0,Stock[[#This Row],[GIÁ MUA]]*(1+Stock[[#This Row],[% TĂNG KỲ VỌNG_2]]),"")</f>
        <v/>
      </c>
      <c r="O866" s="89"/>
      <c r="P866" s="116" t="str">
        <f>IF(Stock[[#This Row],[SỐ LƯỢNG MUA]]&gt;0,Stock[[#This Row],[GIÁ MUA]]*(1+Stock[[#This Row],[% GIẢM ĐỂ CẮT LỖ]]),"")</f>
        <v/>
      </c>
      <c r="Q866" s="104"/>
      <c r="R866" s="117" t="str">
        <f>IF(Stock[[#This Row],[CỔ TỨC TIỀN MẶT]]&gt;0,Stock[[#This Row],[CỔ TỨC TIỀN MẶT]]/(Stock[[#This Row],[GIÁ MUA]]*Stock[[#This Row],[SỐ LƯỢNG MUA]]),"")</f>
        <v/>
      </c>
      <c r="S866" s="104"/>
      <c r="T866" s="77"/>
      <c r="U866" s="95"/>
      <c r="V866" s="96"/>
      <c r="W866" s="125" t="str">
        <f>IF(Stock[[#This Row],[SỐ LƯỢNG BÁN]]&gt;0,Stock[[#This Row],[GIÁ BÁN]]*Stock[[#This Row],[SỐ LƯỢNG BÁN]]*$D$11+Stock[[#This Row],[GIÁ BÁN]]*Stock[[#This Row],[SỐ LƯỢNG BÁN]]*$D$12,"")</f>
        <v/>
      </c>
      <c r="X866" s="126">
        <f>Stock[[#This Row],[SỐ LƯỢNG MUA]]+Stock[[#This Row],[CỔ TỨC BẰNG CỔ PHIẾU]]-Stock[[#This Row],[SỐ LƯỢNG BÁN]]</f>
        <v>0</v>
      </c>
      <c r="Y8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6" s="120">
        <f ca="1">IF(Stock[[#This Row],[NGÀY BÁN]]&gt;0,Stock[[#This Row],[NGÀY BÁN]]-Stock[[#This Row],[NGÀY MUA]]+1,IF(Stock[[#This Row],[NGÀY MUA]]=0,0,TODAY()-Stock[[#This Row],[NGÀY MUA]]+1))</f>
        <v>0</v>
      </c>
      <c r="AA866" s="121" t="str">
        <f>IFERROR(Stock[[#This Row],[CỔ TỨC TIỀN MẶT]]+Stock[[#This Row],[LÃI/(LỖ) TỪ BÁN CK
(auto-fill)]],"")</f>
        <v/>
      </c>
      <c r="AB8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6" s="90"/>
      <c r="AE866" s="146" t="str">
        <f>IF(Stock[[#This Row],[TRẠNG THÁI
(auto-fill)]]="NẮM GIỮ",Stock[[#This Row],[GIÁ THỊ TRƯỜNG]]-Stock[[#This Row],[GIÁ MUA]],"")</f>
        <v/>
      </c>
      <c r="AF866" s="151" t="str">
        <f>IFERROR(Stock[[#This Row],[TĂNG/
(GIẢM )]]/Stock[[#This Row],[GIÁ MUA]],"")</f>
        <v/>
      </c>
      <c r="AG866" s="128" t="str">
        <f>IF(Stock[[#This Row],[GIÁ THỊ TRƯỜNG]]&gt;0,Stock[[#This Row],[GIÁ THỊ TRƯỜNG]]*Stock[[#This Row],[SỐ LƯỢNG CÒN LẠI
(auto-fill)]],"")</f>
        <v/>
      </c>
    </row>
    <row r="867" spans="2:33">
      <c r="B867" s="111" t="str">
        <f>IF(AND(Stock[[#This Row],[SỐ LƯỢNG MUA]]&gt;0,Stock[[#This Row],[SỐ LƯỢNG CÒN LẠI
(auto-fill)]]=0),"BÁN",
IF(AND(Stock[[#This Row],[SỐ LƯỢNG MUA]]&gt;0,Stock[[#This Row],[SỐ LƯỢNG CÒN LẠI
(auto-fill)]]&gt;0),"NẮM GIỮ",""))</f>
        <v/>
      </c>
      <c r="C867" s="110">
        <f t="shared" si="13"/>
        <v>854</v>
      </c>
      <c r="D867" s="77"/>
      <c r="E867" s="78"/>
      <c r="F867" s="170"/>
      <c r="G867" s="83"/>
      <c r="H867" s="84"/>
      <c r="I867" s="114" t="str">
        <f>IF(Stock[[#This Row],[SỐ LƯỢNG MUA]]&gt;0,Stock[[#This Row],[GIÁ MUA]]*Stock[[#This Row],[SỐ LƯỢNG MUA]]*$D$11,"")</f>
        <v/>
      </c>
      <c r="J867" s="87"/>
      <c r="K867" s="88"/>
      <c r="L867" s="116" t="str">
        <f>IF(Stock[[#This Row],[SỐ LƯỢNG MUA]]&gt;0,Stock[[#This Row],[GIÁ MUA]]*(1+Stock[[#This Row],[% TĂNG KỲ VỌNG_1]]),"")</f>
        <v/>
      </c>
      <c r="M867" s="89"/>
      <c r="N867" s="116" t="str">
        <f>IF(Stock[[#This Row],[SỐ LƯỢNG MUA]]&gt;0,Stock[[#This Row],[GIÁ MUA]]*(1+Stock[[#This Row],[% TĂNG KỲ VỌNG_2]]),"")</f>
        <v/>
      </c>
      <c r="O867" s="89"/>
      <c r="P867" s="116" t="str">
        <f>IF(Stock[[#This Row],[SỐ LƯỢNG MUA]]&gt;0,Stock[[#This Row],[GIÁ MUA]]*(1+Stock[[#This Row],[% GIẢM ĐỂ CẮT LỖ]]),"")</f>
        <v/>
      </c>
      <c r="Q867" s="104"/>
      <c r="R867" s="117" t="str">
        <f>IF(Stock[[#This Row],[CỔ TỨC TIỀN MẶT]]&gt;0,Stock[[#This Row],[CỔ TỨC TIỀN MẶT]]/(Stock[[#This Row],[GIÁ MUA]]*Stock[[#This Row],[SỐ LƯỢNG MUA]]),"")</f>
        <v/>
      </c>
      <c r="S867" s="104"/>
      <c r="T867" s="77"/>
      <c r="U867" s="95"/>
      <c r="V867" s="96"/>
      <c r="W867" s="125" t="str">
        <f>IF(Stock[[#This Row],[SỐ LƯỢNG BÁN]]&gt;0,Stock[[#This Row],[GIÁ BÁN]]*Stock[[#This Row],[SỐ LƯỢNG BÁN]]*$D$11+Stock[[#This Row],[GIÁ BÁN]]*Stock[[#This Row],[SỐ LƯỢNG BÁN]]*$D$12,"")</f>
        <v/>
      </c>
      <c r="X867" s="126">
        <f>Stock[[#This Row],[SỐ LƯỢNG MUA]]+Stock[[#This Row],[CỔ TỨC BẰNG CỔ PHIẾU]]-Stock[[#This Row],[SỐ LƯỢNG BÁN]]</f>
        <v>0</v>
      </c>
      <c r="Y8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7" s="120">
        <f ca="1">IF(Stock[[#This Row],[NGÀY BÁN]]&gt;0,Stock[[#This Row],[NGÀY BÁN]]-Stock[[#This Row],[NGÀY MUA]]+1,IF(Stock[[#This Row],[NGÀY MUA]]=0,0,TODAY()-Stock[[#This Row],[NGÀY MUA]]+1))</f>
        <v>0</v>
      </c>
      <c r="AA867" s="121" t="str">
        <f>IFERROR(Stock[[#This Row],[CỔ TỨC TIỀN MẶT]]+Stock[[#This Row],[LÃI/(LỖ) TỪ BÁN CK
(auto-fill)]],"")</f>
        <v/>
      </c>
      <c r="AB8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7" s="90"/>
      <c r="AE867" s="146" t="str">
        <f>IF(Stock[[#This Row],[TRẠNG THÁI
(auto-fill)]]="NẮM GIỮ",Stock[[#This Row],[GIÁ THỊ TRƯỜNG]]-Stock[[#This Row],[GIÁ MUA]],"")</f>
        <v/>
      </c>
      <c r="AF867" s="151" t="str">
        <f>IFERROR(Stock[[#This Row],[TĂNG/
(GIẢM )]]/Stock[[#This Row],[GIÁ MUA]],"")</f>
        <v/>
      </c>
      <c r="AG867" s="128" t="str">
        <f>IF(Stock[[#This Row],[GIÁ THỊ TRƯỜNG]]&gt;0,Stock[[#This Row],[GIÁ THỊ TRƯỜNG]]*Stock[[#This Row],[SỐ LƯỢNG CÒN LẠI
(auto-fill)]],"")</f>
        <v/>
      </c>
    </row>
    <row r="868" spans="2:33">
      <c r="B868" s="111" t="str">
        <f>IF(AND(Stock[[#This Row],[SỐ LƯỢNG MUA]]&gt;0,Stock[[#This Row],[SỐ LƯỢNG CÒN LẠI
(auto-fill)]]=0),"BÁN",
IF(AND(Stock[[#This Row],[SỐ LƯỢNG MUA]]&gt;0,Stock[[#This Row],[SỐ LƯỢNG CÒN LẠI
(auto-fill)]]&gt;0),"NẮM GIỮ",""))</f>
        <v/>
      </c>
      <c r="C868" s="110">
        <f t="shared" si="13"/>
        <v>855</v>
      </c>
      <c r="D868" s="77"/>
      <c r="E868" s="78"/>
      <c r="F868" s="170"/>
      <c r="G868" s="83"/>
      <c r="H868" s="84"/>
      <c r="I868" s="114" t="str">
        <f>IF(Stock[[#This Row],[SỐ LƯỢNG MUA]]&gt;0,Stock[[#This Row],[GIÁ MUA]]*Stock[[#This Row],[SỐ LƯỢNG MUA]]*$D$11,"")</f>
        <v/>
      </c>
      <c r="J868" s="87"/>
      <c r="K868" s="88"/>
      <c r="L868" s="116" t="str">
        <f>IF(Stock[[#This Row],[SỐ LƯỢNG MUA]]&gt;0,Stock[[#This Row],[GIÁ MUA]]*(1+Stock[[#This Row],[% TĂNG KỲ VỌNG_1]]),"")</f>
        <v/>
      </c>
      <c r="M868" s="89"/>
      <c r="N868" s="116" t="str">
        <f>IF(Stock[[#This Row],[SỐ LƯỢNG MUA]]&gt;0,Stock[[#This Row],[GIÁ MUA]]*(1+Stock[[#This Row],[% TĂNG KỲ VỌNG_2]]),"")</f>
        <v/>
      </c>
      <c r="O868" s="89"/>
      <c r="P868" s="116" t="str">
        <f>IF(Stock[[#This Row],[SỐ LƯỢNG MUA]]&gt;0,Stock[[#This Row],[GIÁ MUA]]*(1+Stock[[#This Row],[% GIẢM ĐỂ CẮT LỖ]]),"")</f>
        <v/>
      </c>
      <c r="Q868" s="104"/>
      <c r="R868" s="117" t="str">
        <f>IF(Stock[[#This Row],[CỔ TỨC TIỀN MẶT]]&gt;0,Stock[[#This Row],[CỔ TỨC TIỀN MẶT]]/(Stock[[#This Row],[GIÁ MUA]]*Stock[[#This Row],[SỐ LƯỢNG MUA]]),"")</f>
        <v/>
      </c>
      <c r="S868" s="104"/>
      <c r="T868" s="77"/>
      <c r="U868" s="95"/>
      <c r="V868" s="96"/>
      <c r="W868" s="125" t="str">
        <f>IF(Stock[[#This Row],[SỐ LƯỢNG BÁN]]&gt;0,Stock[[#This Row],[GIÁ BÁN]]*Stock[[#This Row],[SỐ LƯỢNG BÁN]]*$D$11+Stock[[#This Row],[GIÁ BÁN]]*Stock[[#This Row],[SỐ LƯỢNG BÁN]]*$D$12,"")</f>
        <v/>
      </c>
      <c r="X868" s="126">
        <f>Stock[[#This Row],[SỐ LƯỢNG MUA]]+Stock[[#This Row],[CỔ TỨC BẰNG CỔ PHIẾU]]-Stock[[#This Row],[SỐ LƯỢNG BÁN]]</f>
        <v>0</v>
      </c>
      <c r="Y8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8" s="120">
        <f ca="1">IF(Stock[[#This Row],[NGÀY BÁN]]&gt;0,Stock[[#This Row],[NGÀY BÁN]]-Stock[[#This Row],[NGÀY MUA]]+1,IF(Stock[[#This Row],[NGÀY MUA]]=0,0,TODAY()-Stock[[#This Row],[NGÀY MUA]]+1))</f>
        <v>0</v>
      </c>
      <c r="AA868" s="121" t="str">
        <f>IFERROR(Stock[[#This Row],[CỔ TỨC TIỀN MẶT]]+Stock[[#This Row],[LÃI/(LỖ) TỪ BÁN CK
(auto-fill)]],"")</f>
        <v/>
      </c>
      <c r="AB8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8" s="90"/>
      <c r="AE868" s="146" t="str">
        <f>IF(Stock[[#This Row],[TRẠNG THÁI
(auto-fill)]]="NẮM GIỮ",Stock[[#This Row],[GIÁ THỊ TRƯỜNG]]-Stock[[#This Row],[GIÁ MUA]],"")</f>
        <v/>
      </c>
      <c r="AF868" s="151" t="str">
        <f>IFERROR(Stock[[#This Row],[TĂNG/
(GIẢM )]]/Stock[[#This Row],[GIÁ MUA]],"")</f>
        <v/>
      </c>
      <c r="AG868" s="128" t="str">
        <f>IF(Stock[[#This Row],[GIÁ THỊ TRƯỜNG]]&gt;0,Stock[[#This Row],[GIÁ THỊ TRƯỜNG]]*Stock[[#This Row],[SỐ LƯỢNG CÒN LẠI
(auto-fill)]],"")</f>
        <v/>
      </c>
    </row>
    <row r="869" spans="2:33">
      <c r="B869" s="111" t="str">
        <f>IF(AND(Stock[[#This Row],[SỐ LƯỢNG MUA]]&gt;0,Stock[[#This Row],[SỐ LƯỢNG CÒN LẠI
(auto-fill)]]=0),"BÁN",
IF(AND(Stock[[#This Row],[SỐ LƯỢNG MUA]]&gt;0,Stock[[#This Row],[SỐ LƯỢNG CÒN LẠI
(auto-fill)]]&gt;0),"NẮM GIỮ",""))</f>
        <v/>
      </c>
      <c r="C869" s="110">
        <f t="shared" si="13"/>
        <v>856</v>
      </c>
      <c r="D869" s="77"/>
      <c r="E869" s="78"/>
      <c r="F869" s="170"/>
      <c r="G869" s="83"/>
      <c r="H869" s="84"/>
      <c r="I869" s="114" t="str">
        <f>IF(Stock[[#This Row],[SỐ LƯỢNG MUA]]&gt;0,Stock[[#This Row],[GIÁ MUA]]*Stock[[#This Row],[SỐ LƯỢNG MUA]]*$D$11,"")</f>
        <v/>
      </c>
      <c r="J869" s="87"/>
      <c r="K869" s="88"/>
      <c r="L869" s="116" t="str">
        <f>IF(Stock[[#This Row],[SỐ LƯỢNG MUA]]&gt;0,Stock[[#This Row],[GIÁ MUA]]*(1+Stock[[#This Row],[% TĂNG KỲ VỌNG_1]]),"")</f>
        <v/>
      </c>
      <c r="M869" s="89"/>
      <c r="N869" s="116" t="str">
        <f>IF(Stock[[#This Row],[SỐ LƯỢNG MUA]]&gt;0,Stock[[#This Row],[GIÁ MUA]]*(1+Stock[[#This Row],[% TĂNG KỲ VỌNG_2]]),"")</f>
        <v/>
      </c>
      <c r="O869" s="89"/>
      <c r="P869" s="116" t="str">
        <f>IF(Stock[[#This Row],[SỐ LƯỢNG MUA]]&gt;0,Stock[[#This Row],[GIÁ MUA]]*(1+Stock[[#This Row],[% GIẢM ĐỂ CẮT LỖ]]),"")</f>
        <v/>
      </c>
      <c r="Q869" s="104"/>
      <c r="R869" s="117" t="str">
        <f>IF(Stock[[#This Row],[CỔ TỨC TIỀN MẶT]]&gt;0,Stock[[#This Row],[CỔ TỨC TIỀN MẶT]]/(Stock[[#This Row],[GIÁ MUA]]*Stock[[#This Row],[SỐ LƯỢNG MUA]]),"")</f>
        <v/>
      </c>
      <c r="S869" s="104"/>
      <c r="T869" s="77"/>
      <c r="U869" s="95"/>
      <c r="V869" s="96"/>
      <c r="W869" s="125" t="str">
        <f>IF(Stock[[#This Row],[SỐ LƯỢNG BÁN]]&gt;0,Stock[[#This Row],[GIÁ BÁN]]*Stock[[#This Row],[SỐ LƯỢNG BÁN]]*$D$11+Stock[[#This Row],[GIÁ BÁN]]*Stock[[#This Row],[SỐ LƯỢNG BÁN]]*$D$12,"")</f>
        <v/>
      </c>
      <c r="X869" s="126">
        <f>Stock[[#This Row],[SỐ LƯỢNG MUA]]+Stock[[#This Row],[CỔ TỨC BẰNG CỔ PHIẾU]]-Stock[[#This Row],[SỐ LƯỢNG BÁN]]</f>
        <v>0</v>
      </c>
      <c r="Y8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9" s="120">
        <f ca="1">IF(Stock[[#This Row],[NGÀY BÁN]]&gt;0,Stock[[#This Row],[NGÀY BÁN]]-Stock[[#This Row],[NGÀY MUA]]+1,IF(Stock[[#This Row],[NGÀY MUA]]=0,0,TODAY()-Stock[[#This Row],[NGÀY MUA]]+1))</f>
        <v>0</v>
      </c>
      <c r="AA869" s="121" t="str">
        <f>IFERROR(Stock[[#This Row],[CỔ TỨC TIỀN MẶT]]+Stock[[#This Row],[LÃI/(LỖ) TỪ BÁN CK
(auto-fill)]],"")</f>
        <v/>
      </c>
      <c r="AB8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9" s="90"/>
      <c r="AE869" s="146" t="str">
        <f>IF(Stock[[#This Row],[TRẠNG THÁI
(auto-fill)]]="NẮM GIỮ",Stock[[#This Row],[GIÁ THỊ TRƯỜNG]]-Stock[[#This Row],[GIÁ MUA]],"")</f>
        <v/>
      </c>
      <c r="AF869" s="151" t="str">
        <f>IFERROR(Stock[[#This Row],[TĂNG/
(GIẢM )]]/Stock[[#This Row],[GIÁ MUA]],"")</f>
        <v/>
      </c>
      <c r="AG869" s="128" t="str">
        <f>IF(Stock[[#This Row],[GIÁ THỊ TRƯỜNG]]&gt;0,Stock[[#This Row],[GIÁ THỊ TRƯỜNG]]*Stock[[#This Row],[SỐ LƯỢNG CÒN LẠI
(auto-fill)]],"")</f>
        <v/>
      </c>
    </row>
    <row r="870" spans="2:33">
      <c r="B870" s="111" t="str">
        <f>IF(AND(Stock[[#This Row],[SỐ LƯỢNG MUA]]&gt;0,Stock[[#This Row],[SỐ LƯỢNG CÒN LẠI
(auto-fill)]]=0),"BÁN",
IF(AND(Stock[[#This Row],[SỐ LƯỢNG MUA]]&gt;0,Stock[[#This Row],[SỐ LƯỢNG CÒN LẠI
(auto-fill)]]&gt;0),"NẮM GIỮ",""))</f>
        <v/>
      </c>
      <c r="C870" s="110">
        <f t="shared" si="13"/>
        <v>857</v>
      </c>
      <c r="D870" s="77"/>
      <c r="E870" s="78"/>
      <c r="F870" s="170"/>
      <c r="G870" s="83"/>
      <c r="H870" s="84"/>
      <c r="I870" s="114" t="str">
        <f>IF(Stock[[#This Row],[SỐ LƯỢNG MUA]]&gt;0,Stock[[#This Row],[GIÁ MUA]]*Stock[[#This Row],[SỐ LƯỢNG MUA]]*$D$11,"")</f>
        <v/>
      </c>
      <c r="J870" s="87"/>
      <c r="K870" s="88"/>
      <c r="L870" s="116" t="str">
        <f>IF(Stock[[#This Row],[SỐ LƯỢNG MUA]]&gt;0,Stock[[#This Row],[GIÁ MUA]]*(1+Stock[[#This Row],[% TĂNG KỲ VỌNG_1]]),"")</f>
        <v/>
      </c>
      <c r="M870" s="89"/>
      <c r="N870" s="116" t="str">
        <f>IF(Stock[[#This Row],[SỐ LƯỢNG MUA]]&gt;0,Stock[[#This Row],[GIÁ MUA]]*(1+Stock[[#This Row],[% TĂNG KỲ VỌNG_2]]),"")</f>
        <v/>
      </c>
      <c r="O870" s="89"/>
      <c r="P870" s="116" t="str">
        <f>IF(Stock[[#This Row],[SỐ LƯỢNG MUA]]&gt;0,Stock[[#This Row],[GIÁ MUA]]*(1+Stock[[#This Row],[% GIẢM ĐỂ CẮT LỖ]]),"")</f>
        <v/>
      </c>
      <c r="Q870" s="104"/>
      <c r="R870" s="117" t="str">
        <f>IF(Stock[[#This Row],[CỔ TỨC TIỀN MẶT]]&gt;0,Stock[[#This Row],[CỔ TỨC TIỀN MẶT]]/(Stock[[#This Row],[GIÁ MUA]]*Stock[[#This Row],[SỐ LƯỢNG MUA]]),"")</f>
        <v/>
      </c>
      <c r="S870" s="104"/>
      <c r="T870" s="77"/>
      <c r="U870" s="95"/>
      <c r="V870" s="96"/>
      <c r="W870" s="125" t="str">
        <f>IF(Stock[[#This Row],[SỐ LƯỢNG BÁN]]&gt;0,Stock[[#This Row],[GIÁ BÁN]]*Stock[[#This Row],[SỐ LƯỢNG BÁN]]*$D$11+Stock[[#This Row],[GIÁ BÁN]]*Stock[[#This Row],[SỐ LƯỢNG BÁN]]*$D$12,"")</f>
        <v/>
      </c>
      <c r="X870" s="126">
        <f>Stock[[#This Row],[SỐ LƯỢNG MUA]]+Stock[[#This Row],[CỔ TỨC BẰNG CỔ PHIẾU]]-Stock[[#This Row],[SỐ LƯỢNG BÁN]]</f>
        <v>0</v>
      </c>
      <c r="Y8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0" s="120">
        <f ca="1">IF(Stock[[#This Row],[NGÀY BÁN]]&gt;0,Stock[[#This Row],[NGÀY BÁN]]-Stock[[#This Row],[NGÀY MUA]]+1,IF(Stock[[#This Row],[NGÀY MUA]]=0,0,TODAY()-Stock[[#This Row],[NGÀY MUA]]+1))</f>
        <v>0</v>
      </c>
      <c r="AA870" s="121" t="str">
        <f>IFERROR(Stock[[#This Row],[CỔ TỨC TIỀN MẶT]]+Stock[[#This Row],[LÃI/(LỖ) TỪ BÁN CK
(auto-fill)]],"")</f>
        <v/>
      </c>
      <c r="AB8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0" s="90"/>
      <c r="AE870" s="146" t="str">
        <f>IF(Stock[[#This Row],[TRẠNG THÁI
(auto-fill)]]="NẮM GIỮ",Stock[[#This Row],[GIÁ THỊ TRƯỜNG]]-Stock[[#This Row],[GIÁ MUA]],"")</f>
        <v/>
      </c>
      <c r="AF870" s="151" t="str">
        <f>IFERROR(Stock[[#This Row],[TĂNG/
(GIẢM )]]/Stock[[#This Row],[GIÁ MUA]],"")</f>
        <v/>
      </c>
      <c r="AG870" s="128" t="str">
        <f>IF(Stock[[#This Row],[GIÁ THỊ TRƯỜNG]]&gt;0,Stock[[#This Row],[GIÁ THỊ TRƯỜNG]]*Stock[[#This Row],[SỐ LƯỢNG CÒN LẠI
(auto-fill)]],"")</f>
        <v/>
      </c>
    </row>
    <row r="871" spans="2:33">
      <c r="B871" s="111" t="str">
        <f>IF(AND(Stock[[#This Row],[SỐ LƯỢNG MUA]]&gt;0,Stock[[#This Row],[SỐ LƯỢNG CÒN LẠI
(auto-fill)]]=0),"BÁN",
IF(AND(Stock[[#This Row],[SỐ LƯỢNG MUA]]&gt;0,Stock[[#This Row],[SỐ LƯỢNG CÒN LẠI
(auto-fill)]]&gt;0),"NẮM GIỮ",""))</f>
        <v/>
      </c>
      <c r="C871" s="110">
        <f t="shared" si="13"/>
        <v>858</v>
      </c>
      <c r="D871" s="77"/>
      <c r="E871" s="78"/>
      <c r="F871" s="170"/>
      <c r="G871" s="83"/>
      <c r="H871" s="84"/>
      <c r="I871" s="114" t="str">
        <f>IF(Stock[[#This Row],[SỐ LƯỢNG MUA]]&gt;0,Stock[[#This Row],[GIÁ MUA]]*Stock[[#This Row],[SỐ LƯỢNG MUA]]*$D$11,"")</f>
        <v/>
      </c>
      <c r="J871" s="87"/>
      <c r="K871" s="88"/>
      <c r="L871" s="116" t="str">
        <f>IF(Stock[[#This Row],[SỐ LƯỢNG MUA]]&gt;0,Stock[[#This Row],[GIÁ MUA]]*(1+Stock[[#This Row],[% TĂNG KỲ VỌNG_1]]),"")</f>
        <v/>
      </c>
      <c r="M871" s="89"/>
      <c r="N871" s="116" t="str">
        <f>IF(Stock[[#This Row],[SỐ LƯỢNG MUA]]&gt;0,Stock[[#This Row],[GIÁ MUA]]*(1+Stock[[#This Row],[% TĂNG KỲ VỌNG_2]]),"")</f>
        <v/>
      </c>
      <c r="O871" s="89"/>
      <c r="P871" s="116" t="str">
        <f>IF(Stock[[#This Row],[SỐ LƯỢNG MUA]]&gt;0,Stock[[#This Row],[GIÁ MUA]]*(1+Stock[[#This Row],[% GIẢM ĐỂ CẮT LỖ]]),"")</f>
        <v/>
      </c>
      <c r="Q871" s="104"/>
      <c r="R871" s="117" t="str">
        <f>IF(Stock[[#This Row],[CỔ TỨC TIỀN MẶT]]&gt;0,Stock[[#This Row],[CỔ TỨC TIỀN MẶT]]/(Stock[[#This Row],[GIÁ MUA]]*Stock[[#This Row],[SỐ LƯỢNG MUA]]),"")</f>
        <v/>
      </c>
      <c r="S871" s="104"/>
      <c r="T871" s="77"/>
      <c r="U871" s="95"/>
      <c r="V871" s="96"/>
      <c r="W871" s="125" t="str">
        <f>IF(Stock[[#This Row],[SỐ LƯỢNG BÁN]]&gt;0,Stock[[#This Row],[GIÁ BÁN]]*Stock[[#This Row],[SỐ LƯỢNG BÁN]]*$D$11+Stock[[#This Row],[GIÁ BÁN]]*Stock[[#This Row],[SỐ LƯỢNG BÁN]]*$D$12,"")</f>
        <v/>
      </c>
      <c r="X871" s="126">
        <f>Stock[[#This Row],[SỐ LƯỢNG MUA]]+Stock[[#This Row],[CỔ TỨC BẰNG CỔ PHIẾU]]-Stock[[#This Row],[SỐ LƯỢNG BÁN]]</f>
        <v>0</v>
      </c>
      <c r="Y8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1" s="120">
        <f ca="1">IF(Stock[[#This Row],[NGÀY BÁN]]&gt;0,Stock[[#This Row],[NGÀY BÁN]]-Stock[[#This Row],[NGÀY MUA]]+1,IF(Stock[[#This Row],[NGÀY MUA]]=0,0,TODAY()-Stock[[#This Row],[NGÀY MUA]]+1))</f>
        <v>0</v>
      </c>
      <c r="AA871" s="121" t="str">
        <f>IFERROR(Stock[[#This Row],[CỔ TỨC TIỀN MẶT]]+Stock[[#This Row],[LÃI/(LỖ) TỪ BÁN CK
(auto-fill)]],"")</f>
        <v/>
      </c>
      <c r="AB8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1" s="90"/>
      <c r="AE871" s="146" t="str">
        <f>IF(Stock[[#This Row],[TRẠNG THÁI
(auto-fill)]]="NẮM GIỮ",Stock[[#This Row],[GIÁ THỊ TRƯỜNG]]-Stock[[#This Row],[GIÁ MUA]],"")</f>
        <v/>
      </c>
      <c r="AF871" s="151" t="str">
        <f>IFERROR(Stock[[#This Row],[TĂNG/
(GIẢM )]]/Stock[[#This Row],[GIÁ MUA]],"")</f>
        <v/>
      </c>
      <c r="AG871" s="128" t="str">
        <f>IF(Stock[[#This Row],[GIÁ THỊ TRƯỜNG]]&gt;0,Stock[[#This Row],[GIÁ THỊ TRƯỜNG]]*Stock[[#This Row],[SỐ LƯỢNG CÒN LẠI
(auto-fill)]],"")</f>
        <v/>
      </c>
    </row>
    <row r="872" spans="2:33">
      <c r="B872" s="111" t="str">
        <f>IF(AND(Stock[[#This Row],[SỐ LƯỢNG MUA]]&gt;0,Stock[[#This Row],[SỐ LƯỢNG CÒN LẠI
(auto-fill)]]=0),"BÁN",
IF(AND(Stock[[#This Row],[SỐ LƯỢNG MUA]]&gt;0,Stock[[#This Row],[SỐ LƯỢNG CÒN LẠI
(auto-fill)]]&gt;0),"NẮM GIỮ",""))</f>
        <v/>
      </c>
      <c r="C872" s="110">
        <f t="shared" si="13"/>
        <v>859</v>
      </c>
      <c r="D872" s="77"/>
      <c r="E872" s="78"/>
      <c r="F872" s="170"/>
      <c r="G872" s="83"/>
      <c r="H872" s="84"/>
      <c r="I872" s="114" t="str">
        <f>IF(Stock[[#This Row],[SỐ LƯỢNG MUA]]&gt;0,Stock[[#This Row],[GIÁ MUA]]*Stock[[#This Row],[SỐ LƯỢNG MUA]]*$D$11,"")</f>
        <v/>
      </c>
      <c r="J872" s="87"/>
      <c r="K872" s="88"/>
      <c r="L872" s="116" t="str">
        <f>IF(Stock[[#This Row],[SỐ LƯỢNG MUA]]&gt;0,Stock[[#This Row],[GIÁ MUA]]*(1+Stock[[#This Row],[% TĂNG KỲ VỌNG_1]]),"")</f>
        <v/>
      </c>
      <c r="M872" s="89"/>
      <c r="N872" s="116" t="str">
        <f>IF(Stock[[#This Row],[SỐ LƯỢNG MUA]]&gt;0,Stock[[#This Row],[GIÁ MUA]]*(1+Stock[[#This Row],[% TĂNG KỲ VỌNG_2]]),"")</f>
        <v/>
      </c>
      <c r="O872" s="89"/>
      <c r="P872" s="116" t="str">
        <f>IF(Stock[[#This Row],[SỐ LƯỢNG MUA]]&gt;0,Stock[[#This Row],[GIÁ MUA]]*(1+Stock[[#This Row],[% GIẢM ĐỂ CẮT LỖ]]),"")</f>
        <v/>
      </c>
      <c r="Q872" s="104"/>
      <c r="R872" s="117" t="str">
        <f>IF(Stock[[#This Row],[CỔ TỨC TIỀN MẶT]]&gt;0,Stock[[#This Row],[CỔ TỨC TIỀN MẶT]]/(Stock[[#This Row],[GIÁ MUA]]*Stock[[#This Row],[SỐ LƯỢNG MUA]]),"")</f>
        <v/>
      </c>
      <c r="S872" s="104"/>
      <c r="T872" s="77"/>
      <c r="U872" s="95"/>
      <c r="V872" s="96"/>
      <c r="W872" s="125" t="str">
        <f>IF(Stock[[#This Row],[SỐ LƯỢNG BÁN]]&gt;0,Stock[[#This Row],[GIÁ BÁN]]*Stock[[#This Row],[SỐ LƯỢNG BÁN]]*$D$11+Stock[[#This Row],[GIÁ BÁN]]*Stock[[#This Row],[SỐ LƯỢNG BÁN]]*$D$12,"")</f>
        <v/>
      </c>
      <c r="X872" s="126">
        <f>Stock[[#This Row],[SỐ LƯỢNG MUA]]+Stock[[#This Row],[CỔ TỨC BẰNG CỔ PHIẾU]]-Stock[[#This Row],[SỐ LƯỢNG BÁN]]</f>
        <v>0</v>
      </c>
      <c r="Y8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2" s="120">
        <f ca="1">IF(Stock[[#This Row],[NGÀY BÁN]]&gt;0,Stock[[#This Row],[NGÀY BÁN]]-Stock[[#This Row],[NGÀY MUA]]+1,IF(Stock[[#This Row],[NGÀY MUA]]=0,0,TODAY()-Stock[[#This Row],[NGÀY MUA]]+1))</f>
        <v>0</v>
      </c>
      <c r="AA872" s="121" t="str">
        <f>IFERROR(Stock[[#This Row],[CỔ TỨC TIỀN MẶT]]+Stock[[#This Row],[LÃI/(LỖ) TỪ BÁN CK
(auto-fill)]],"")</f>
        <v/>
      </c>
      <c r="AB8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2" s="90"/>
      <c r="AE872" s="146" t="str">
        <f>IF(Stock[[#This Row],[TRẠNG THÁI
(auto-fill)]]="NẮM GIỮ",Stock[[#This Row],[GIÁ THỊ TRƯỜNG]]-Stock[[#This Row],[GIÁ MUA]],"")</f>
        <v/>
      </c>
      <c r="AF872" s="151" t="str">
        <f>IFERROR(Stock[[#This Row],[TĂNG/
(GIẢM )]]/Stock[[#This Row],[GIÁ MUA]],"")</f>
        <v/>
      </c>
      <c r="AG872" s="128" t="str">
        <f>IF(Stock[[#This Row],[GIÁ THỊ TRƯỜNG]]&gt;0,Stock[[#This Row],[GIÁ THỊ TRƯỜNG]]*Stock[[#This Row],[SỐ LƯỢNG CÒN LẠI
(auto-fill)]],"")</f>
        <v/>
      </c>
    </row>
    <row r="873" spans="2:33">
      <c r="B873" s="111" t="str">
        <f>IF(AND(Stock[[#This Row],[SỐ LƯỢNG MUA]]&gt;0,Stock[[#This Row],[SỐ LƯỢNG CÒN LẠI
(auto-fill)]]=0),"BÁN",
IF(AND(Stock[[#This Row],[SỐ LƯỢNG MUA]]&gt;0,Stock[[#This Row],[SỐ LƯỢNG CÒN LẠI
(auto-fill)]]&gt;0),"NẮM GIỮ",""))</f>
        <v/>
      </c>
      <c r="C873" s="110">
        <f t="shared" si="13"/>
        <v>860</v>
      </c>
      <c r="D873" s="77"/>
      <c r="E873" s="78"/>
      <c r="F873" s="170"/>
      <c r="G873" s="83"/>
      <c r="H873" s="84"/>
      <c r="I873" s="114" t="str">
        <f>IF(Stock[[#This Row],[SỐ LƯỢNG MUA]]&gt;0,Stock[[#This Row],[GIÁ MUA]]*Stock[[#This Row],[SỐ LƯỢNG MUA]]*$D$11,"")</f>
        <v/>
      </c>
      <c r="J873" s="87"/>
      <c r="K873" s="88"/>
      <c r="L873" s="116" t="str">
        <f>IF(Stock[[#This Row],[SỐ LƯỢNG MUA]]&gt;0,Stock[[#This Row],[GIÁ MUA]]*(1+Stock[[#This Row],[% TĂNG KỲ VỌNG_1]]),"")</f>
        <v/>
      </c>
      <c r="M873" s="89"/>
      <c r="N873" s="116" t="str">
        <f>IF(Stock[[#This Row],[SỐ LƯỢNG MUA]]&gt;0,Stock[[#This Row],[GIÁ MUA]]*(1+Stock[[#This Row],[% TĂNG KỲ VỌNG_2]]),"")</f>
        <v/>
      </c>
      <c r="O873" s="89"/>
      <c r="P873" s="116" t="str">
        <f>IF(Stock[[#This Row],[SỐ LƯỢNG MUA]]&gt;0,Stock[[#This Row],[GIÁ MUA]]*(1+Stock[[#This Row],[% GIẢM ĐỂ CẮT LỖ]]),"")</f>
        <v/>
      </c>
      <c r="Q873" s="104"/>
      <c r="R873" s="117" t="str">
        <f>IF(Stock[[#This Row],[CỔ TỨC TIỀN MẶT]]&gt;0,Stock[[#This Row],[CỔ TỨC TIỀN MẶT]]/(Stock[[#This Row],[GIÁ MUA]]*Stock[[#This Row],[SỐ LƯỢNG MUA]]),"")</f>
        <v/>
      </c>
      <c r="S873" s="104"/>
      <c r="T873" s="77"/>
      <c r="U873" s="95"/>
      <c r="V873" s="96"/>
      <c r="W873" s="125" t="str">
        <f>IF(Stock[[#This Row],[SỐ LƯỢNG BÁN]]&gt;0,Stock[[#This Row],[GIÁ BÁN]]*Stock[[#This Row],[SỐ LƯỢNG BÁN]]*$D$11+Stock[[#This Row],[GIÁ BÁN]]*Stock[[#This Row],[SỐ LƯỢNG BÁN]]*$D$12,"")</f>
        <v/>
      </c>
      <c r="X873" s="126">
        <f>Stock[[#This Row],[SỐ LƯỢNG MUA]]+Stock[[#This Row],[CỔ TỨC BẰNG CỔ PHIẾU]]-Stock[[#This Row],[SỐ LƯỢNG BÁN]]</f>
        <v>0</v>
      </c>
      <c r="Y8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3" s="120">
        <f ca="1">IF(Stock[[#This Row],[NGÀY BÁN]]&gt;0,Stock[[#This Row],[NGÀY BÁN]]-Stock[[#This Row],[NGÀY MUA]]+1,IF(Stock[[#This Row],[NGÀY MUA]]=0,0,TODAY()-Stock[[#This Row],[NGÀY MUA]]+1))</f>
        <v>0</v>
      </c>
      <c r="AA873" s="121" t="str">
        <f>IFERROR(Stock[[#This Row],[CỔ TỨC TIỀN MẶT]]+Stock[[#This Row],[LÃI/(LỖ) TỪ BÁN CK
(auto-fill)]],"")</f>
        <v/>
      </c>
      <c r="AB8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3" s="90"/>
      <c r="AE873" s="146" t="str">
        <f>IF(Stock[[#This Row],[TRẠNG THÁI
(auto-fill)]]="NẮM GIỮ",Stock[[#This Row],[GIÁ THỊ TRƯỜNG]]-Stock[[#This Row],[GIÁ MUA]],"")</f>
        <v/>
      </c>
      <c r="AF873" s="151" t="str">
        <f>IFERROR(Stock[[#This Row],[TĂNG/
(GIẢM )]]/Stock[[#This Row],[GIÁ MUA]],"")</f>
        <v/>
      </c>
      <c r="AG873" s="128" t="str">
        <f>IF(Stock[[#This Row],[GIÁ THỊ TRƯỜNG]]&gt;0,Stock[[#This Row],[GIÁ THỊ TRƯỜNG]]*Stock[[#This Row],[SỐ LƯỢNG CÒN LẠI
(auto-fill)]],"")</f>
        <v/>
      </c>
    </row>
    <row r="874" spans="2:33">
      <c r="B874" s="111" t="str">
        <f>IF(AND(Stock[[#This Row],[SỐ LƯỢNG MUA]]&gt;0,Stock[[#This Row],[SỐ LƯỢNG CÒN LẠI
(auto-fill)]]=0),"BÁN",
IF(AND(Stock[[#This Row],[SỐ LƯỢNG MUA]]&gt;0,Stock[[#This Row],[SỐ LƯỢNG CÒN LẠI
(auto-fill)]]&gt;0),"NẮM GIỮ",""))</f>
        <v/>
      </c>
      <c r="C874" s="110">
        <f t="shared" si="13"/>
        <v>861</v>
      </c>
      <c r="D874" s="77"/>
      <c r="E874" s="78"/>
      <c r="F874" s="170"/>
      <c r="G874" s="83"/>
      <c r="H874" s="84"/>
      <c r="I874" s="114" t="str">
        <f>IF(Stock[[#This Row],[SỐ LƯỢNG MUA]]&gt;0,Stock[[#This Row],[GIÁ MUA]]*Stock[[#This Row],[SỐ LƯỢNG MUA]]*$D$11,"")</f>
        <v/>
      </c>
      <c r="J874" s="87"/>
      <c r="K874" s="88"/>
      <c r="L874" s="116" t="str">
        <f>IF(Stock[[#This Row],[SỐ LƯỢNG MUA]]&gt;0,Stock[[#This Row],[GIÁ MUA]]*(1+Stock[[#This Row],[% TĂNG KỲ VỌNG_1]]),"")</f>
        <v/>
      </c>
      <c r="M874" s="89"/>
      <c r="N874" s="116" t="str">
        <f>IF(Stock[[#This Row],[SỐ LƯỢNG MUA]]&gt;0,Stock[[#This Row],[GIÁ MUA]]*(1+Stock[[#This Row],[% TĂNG KỲ VỌNG_2]]),"")</f>
        <v/>
      </c>
      <c r="O874" s="89"/>
      <c r="P874" s="116" t="str">
        <f>IF(Stock[[#This Row],[SỐ LƯỢNG MUA]]&gt;0,Stock[[#This Row],[GIÁ MUA]]*(1+Stock[[#This Row],[% GIẢM ĐỂ CẮT LỖ]]),"")</f>
        <v/>
      </c>
      <c r="Q874" s="104"/>
      <c r="R874" s="117" t="str">
        <f>IF(Stock[[#This Row],[CỔ TỨC TIỀN MẶT]]&gt;0,Stock[[#This Row],[CỔ TỨC TIỀN MẶT]]/(Stock[[#This Row],[GIÁ MUA]]*Stock[[#This Row],[SỐ LƯỢNG MUA]]),"")</f>
        <v/>
      </c>
      <c r="S874" s="104"/>
      <c r="T874" s="77"/>
      <c r="U874" s="95"/>
      <c r="V874" s="96"/>
      <c r="W874" s="125" t="str">
        <f>IF(Stock[[#This Row],[SỐ LƯỢNG BÁN]]&gt;0,Stock[[#This Row],[GIÁ BÁN]]*Stock[[#This Row],[SỐ LƯỢNG BÁN]]*$D$11+Stock[[#This Row],[GIÁ BÁN]]*Stock[[#This Row],[SỐ LƯỢNG BÁN]]*$D$12,"")</f>
        <v/>
      </c>
      <c r="X874" s="126">
        <f>Stock[[#This Row],[SỐ LƯỢNG MUA]]+Stock[[#This Row],[CỔ TỨC BẰNG CỔ PHIẾU]]-Stock[[#This Row],[SỐ LƯỢNG BÁN]]</f>
        <v>0</v>
      </c>
      <c r="Y8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4" s="120">
        <f ca="1">IF(Stock[[#This Row],[NGÀY BÁN]]&gt;0,Stock[[#This Row],[NGÀY BÁN]]-Stock[[#This Row],[NGÀY MUA]]+1,IF(Stock[[#This Row],[NGÀY MUA]]=0,0,TODAY()-Stock[[#This Row],[NGÀY MUA]]+1))</f>
        <v>0</v>
      </c>
      <c r="AA874" s="121" t="str">
        <f>IFERROR(Stock[[#This Row],[CỔ TỨC TIỀN MẶT]]+Stock[[#This Row],[LÃI/(LỖ) TỪ BÁN CK
(auto-fill)]],"")</f>
        <v/>
      </c>
      <c r="AB8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4" s="90"/>
      <c r="AE874" s="146" t="str">
        <f>IF(Stock[[#This Row],[TRẠNG THÁI
(auto-fill)]]="NẮM GIỮ",Stock[[#This Row],[GIÁ THỊ TRƯỜNG]]-Stock[[#This Row],[GIÁ MUA]],"")</f>
        <v/>
      </c>
      <c r="AF874" s="151" t="str">
        <f>IFERROR(Stock[[#This Row],[TĂNG/
(GIẢM )]]/Stock[[#This Row],[GIÁ MUA]],"")</f>
        <v/>
      </c>
      <c r="AG874" s="128" t="str">
        <f>IF(Stock[[#This Row],[GIÁ THỊ TRƯỜNG]]&gt;0,Stock[[#This Row],[GIÁ THỊ TRƯỜNG]]*Stock[[#This Row],[SỐ LƯỢNG CÒN LẠI
(auto-fill)]],"")</f>
        <v/>
      </c>
    </row>
    <row r="875" spans="2:33">
      <c r="B875" s="111" t="str">
        <f>IF(AND(Stock[[#This Row],[SỐ LƯỢNG MUA]]&gt;0,Stock[[#This Row],[SỐ LƯỢNG CÒN LẠI
(auto-fill)]]=0),"BÁN",
IF(AND(Stock[[#This Row],[SỐ LƯỢNG MUA]]&gt;0,Stock[[#This Row],[SỐ LƯỢNG CÒN LẠI
(auto-fill)]]&gt;0),"NẮM GIỮ",""))</f>
        <v/>
      </c>
      <c r="C875" s="110">
        <f t="shared" si="13"/>
        <v>862</v>
      </c>
      <c r="D875" s="77"/>
      <c r="E875" s="78"/>
      <c r="F875" s="170"/>
      <c r="G875" s="83"/>
      <c r="H875" s="84"/>
      <c r="I875" s="114" t="str">
        <f>IF(Stock[[#This Row],[SỐ LƯỢNG MUA]]&gt;0,Stock[[#This Row],[GIÁ MUA]]*Stock[[#This Row],[SỐ LƯỢNG MUA]]*$D$11,"")</f>
        <v/>
      </c>
      <c r="J875" s="87"/>
      <c r="K875" s="88"/>
      <c r="L875" s="116" t="str">
        <f>IF(Stock[[#This Row],[SỐ LƯỢNG MUA]]&gt;0,Stock[[#This Row],[GIÁ MUA]]*(1+Stock[[#This Row],[% TĂNG KỲ VỌNG_1]]),"")</f>
        <v/>
      </c>
      <c r="M875" s="89"/>
      <c r="N875" s="116" t="str">
        <f>IF(Stock[[#This Row],[SỐ LƯỢNG MUA]]&gt;0,Stock[[#This Row],[GIÁ MUA]]*(1+Stock[[#This Row],[% TĂNG KỲ VỌNG_2]]),"")</f>
        <v/>
      </c>
      <c r="O875" s="89"/>
      <c r="P875" s="116" t="str">
        <f>IF(Stock[[#This Row],[SỐ LƯỢNG MUA]]&gt;0,Stock[[#This Row],[GIÁ MUA]]*(1+Stock[[#This Row],[% GIẢM ĐỂ CẮT LỖ]]),"")</f>
        <v/>
      </c>
      <c r="Q875" s="104"/>
      <c r="R875" s="117" t="str">
        <f>IF(Stock[[#This Row],[CỔ TỨC TIỀN MẶT]]&gt;0,Stock[[#This Row],[CỔ TỨC TIỀN MẶT]]/(Stock[[#This Row],[GIÁ MUA]]*Stock[[#This Row],[SỐ LƯỢNG MUA]]),"")</f>
        <v/>
      </c>
      <c r="S875" s="104"/>
      <c r="T875" s="77"/>
      <c r="U875" s="95"/>
      <c r="V875" s="96"/>
      <c r="W875" s="125" t="str">
        <f>IF(Stock[[#This Row],[SỐ LƯỢNG BÁN]]&gt;0,Stock[[#This Row],[GIÁ BÁN]]*Stock[[#This Row],[SỐ LƯỢNG BÁN]]*$D$11+Stock[[#This Row],[GIÁ BÁN]]*Stock[[#This Row],[SỐ LƯỢNG BÁN]]*$D$12,"")</f>
        <v/>
      </c>
      <c r="X875" s="126">
        <f>Stock[[#This Row],[SỐ LƯỢNG MUA]]+Stock[[#This Row],[CỔ TỨC BẰNG CỔ PHIẾU]]-Stock[[#This Row],[SỐ LƯỢNG BÁN]]</f>
        <v>0</v>
      </c>
      <c r="Y8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5" s="120">
        <f ca="1">IF(Stock[[#This Row],[NGÀY BÁN]]&gt;0,Stock[[#This Row],[NGÀY BÁN]]-Stock[[#This Row],[NGÀY MUA]]+1,IF(Stock[[#This Row],[NGÀY MUA]]=0,0,TODAY()-Stock[[#This Row],[NGÀY MUA]]+1))</f>
        <v>0</v>
      </c>
      <c r="AA875" s="121" t="str">
        <f>IFERROR(Stock[[#This Row],[CỔ TỨC TIỀN MẶT]]+Stock[[#This Row],[LÃI/(LỖ) TỪ BÁN CK
(auto-fill)]],"")</f>
        <v/>
      </c>
      <c r="AB8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5" s="90"/>
      <c r="AE875" s="146" t="str">
        <f>IF(Stock[[#This Row],[TRẠNG THÁI
(auto-fill)]]="NẮM GIỮ",Stock[[#This Row],[GIÁ THỊ TRƯỜNG]]-Stock[[#This Row],[GIÁ MUA]],"")</f>
        <v/>
      </c>
      <c r="AF875" s="151" t="str">
        <f>IFERROR(Stock[[#This Row],[TĂNG/
(GIẢM )]]/Stock[[#This Row],[GIÁ MUA]],"")</f>
        <v/>
      </c>
      <c r="AG875" s="128" t="str">
        <f>IF(Stock[[#This Row],[GIÁ THỊ TRƯỜNG]]&gt;0,Stock[[#This Row],[GIÁ THỊ TRƯỜNG]]*Stock[[#This Row],[SỐ LƯỢNG CÒN LẠI
(auto-fill)]],"")</f>
        <v/>
      </c>
    </row>
    <row r="876" spans="2:33">
      <c r="B876" s="111" t="str">
        <f>IF(AND(Stock[[#This Row],[SỐ LƯỢNG MUA]]&gt;0,Stock[[#This Row],[SỐ LƯỢNG CÒN LẠI
(auto-fill)]]=0),"BÁN",
IF(AND(Stock[[#This Row],[SỐ LƯỢNG MUA]]&gt;0,Stock[[#This Row],[SỐ LƯỢNG CÒN LẠI
(auto-fill)]]&gt;0),"NẮM GIỮ",""))</f>
        <v/>
      </c>
      <c r="C876" s="110">
        <f t="shared" si="13"/>
        <v>863</v>
      </c>
      <c r="D876" s="77"/>
      <c r="E876" s="78"/>
      <c r="F876" s="170"/>
      <c r="G876" s="83"/>
      <c r="H876" s="84"/>
      <c r="I876" s="114" t="str">
        <f>IF(Stock[[#This Row],[SỐ LƯỢNG MUA]]&gt;0,Stock[[#This Row],[GIÁ MUA]]*Stock[[#This Row],[SỐ LƯỢNG MUA]]*$D$11,"")</f>
        <v/>
      </c>
      <c r="J876" s="87"/>
      <c r="K876" s="88"/>
      <c r="L876" s="116" t="str">
        <f>IF(Stock[[#This Row],[SỐ LƯỢNG MUA]]&gt;0,Stock[[#This Row],[GIÁ MUA]]*(1+Stock[[#This Row],[% TĂNG KỲ VỌNG_1]]),"")</f>
        <v/>
      </c>
      <c r="M876" s="89"/>
      <c r="N876" s="116" t="str">
        <f>IF(Stock[[#This Row],[SỐ LƯỢNG MUA]]&gt;0,Stock[[#This Row],[GIÁ MUA]]*(1+Stock[[#This Row],[% TĂNG KỲ VỌNG_2]]),"")</f>
        <v/>
      </c>
      <c r="O876" s="89"/>
      <c r="P876" s="116" t="str">
        <f>IF(Stock[[#This Row],[SỐ LƯỢNG MUA]]&gt;0,Stock[[#This Row],[GIÁ MUA]]*(1+Stock[[#This Row],[% GIẢM ĐỂ CẮT LỖ]]),"")</f>
        <v/>
      </c>
      <c r="Q876" s="104"/>
      <c r="R876" s="117" t="str">
        <f>IF(Stock[[#This Row],[CỔ TỨC TIỀN MẶT]]&gt;0,Stock[[#This Row],[CỔ TỨC TIỀN MẶT]]/(Stock[[#This Row],[GIÁ MUA]]*Stock[[#This Row],[SỐ LƯỢNG MUA]]),"")</f>
        <v/>
      </c>
      <c r="S876" s="104"/>
      <c r="T876" s="77"/>
      <c r="U876" s="95"/>
      <c r="V876" s="96"/>
      <c r="W876" s="125" t="str">
        <f>IF(Stock[[#This Row],[SỐ LƯỢNG BÁN]]&gt;0,Stock[[#This Row],[GIÁ BÁN]]*Stock[[#This Row],[SỐ LƯỢNG BÁN]]*$D$11+Stock[[#This Row],[GIÁ BÁN]]*Stock[[#This Row],[SỐ LƯỢNG BÁN]]*$D$12,"")</f>
        <v/>
      </c>
      <c r="X876" s="126">
        <f>Stock[[#This Row],[SỐ LƯỢNG MUA]]+Stock[[#This Row],[CỔ TỨC BẰNG CỔ PHIẾU]]-Stock[[#This Row],[SỐ LƯỢNG BÁN]]</f>
        <v>0</v>
      </c>
      <c r="Y8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6" s="120">
        <f ca="1">IF(Stock[[#This Row],[NGÀY BÁN]]&gt;0,Stock[[#This Row],[NGÀY BÁN]]-Stock[[#This Row],[NGÀY MUA]]+1,IF(Stock[[#This Row],[NGÀY MUA]]=0,0,TODAY()-Stock[[#This Row],[NGÀY MUA]]+1))</f>
        <v>0</v>
      </c>
      <c r="AA876" s="121" t="str">
        <f>IFERROR(Stock[[#This Row],[CỔ TỨC TIỀN MẶT]]+Stock[[#This Row],[LÃI/(LỖ) TỪ BÁN CK
(auto-fill)]],"")</f>
        <v/>
      </c>
      <c r="AB8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6" s="90"/>
      <c r="AE876" s="146" t="str">
        <f>IF(Stock[[#This Row],[TRẠNG THÁI
(auto-fill)]]="NẮM GIỮ",Stock[[#This Row],[GIÁ THỊ TRƯỜNG]]-Stock[[#This Row],[GIÁ MUA]],"")</f>
        <v/>
      </c>
      <c r="AF876" s="151" t="str">
        <f>IFERROR(Stock[[#This Row],[TĂNG/
(GIẢM )]]/Stock[[#This Row],[GIÁ MUA]],"")</f>
        <v/>
      </c>
      <c r="AG876" s="128" t="str">
        <f>IF(Stock[[#This Row],[GIÁ THỊ TRƯỜNG]]&gt;0,Stock[[#This Row],[GIÁ THỊ TRƯỜNG]]*Stock[[#This Row],[SỐ LƯỢNG CÒN LẠI
(auto-fill)]],"")</f>
        <v/>
      </c>
    </row>
    <row r="877" spans="2:33">
      <c r="B877" s="111" t="str">
        <f>IF(AND(Stock[[#This Row],[SỐ LƯỢNG MUA]]&gt;0,Stock[[#This Row],[SỐ LƯỢNG CÒN LẠI
(auto-fill)]]=0),"BÁN",
IF(AND(Stock[[#This Row],[SỐ LƯỢNG MUA]]&gt;0,Stock[[#This Row],[SỐ LƯỢNG CÒN LẠI
(auto-fill)]]&gt;0),"NẮM GIỮ",""))</f>
        <v/>
      </c>
      <c r="C877" s="110">
        <f t="shared" si="13"/>
        <v>864</v>
      </c>
      <c r="D877" s="77"/>
      <c r="E877" s="78"/>
      <c r="F877" s="170"/>
      <c r="G877" s="83"/>
      <c r="H877" s="84"/>
      <c r="I877" s="114" t="str">
        <f>IF(Stock[[#This Row],[SỐ LƯỢNG MUA]]&gt;0,Stock[[#This Row],[GIÁ MUA]]*Stock[[#This Row],[SỐ LƯỢNG MUA]]*$D$11,"")</f>
        <v/>
      </c>
      <c r="J877" s="87"/>
      <c r="K877" s="88"/>
      <c r="L877" s="116" t="str">
        <f>IF(Stock[[#This Row],[SỐ LƯỢNG MUA]]&gt;0,Stock[[#This Row],[GIÁ MUA]]*(1+Stock[[#This Row],[% TĂNG KỲ VỌNG_1]]),"")</f>
        <v/>
      </c>
      <c r="M877" s="89"/>
      <c r="N877" s="116" t="str">
        <f>IF(Stock[[#This Row],[SỐ LƯỢNG MUA]]&gt;0,Stock[[#This Row],[GIÁ MUA]]*(1+Stock[[#This Row],[% TĂNG KỲ VỌNG_2]]),"")</f>
        <v/>
      </c>
      <c r="O877" s="89"/>
      <c r="P877" s="116" t="str">
        <f>IF(Stock[[#This Row],[SỐ LƯỢNG MUA]]&gt;0,Stock[[#This Row],[GIÁ MUA]]*(1+Stock[[#This Row],[% GIẢM ĐỂ CẮT LỖ]]),"")</f>
        <v/>
      </c>
      <c r="Q877" s="104"/>
      <c r="R877" s="117" t="str">
        <f>IF(Stock[[#This Row],[CỔ TỨC TIỀN MẶT]]&gt;0,Stock[[#This Row],[CỔ TỨC TIỀN MẶT]]/(Stock[[#This Row],[GIÁ MUA]]*Stock[[#This Row],[SỐ LƯỢNG MUA]]),"")</f>
        <v/>
      </c>
      <c r="S877" s="104"/>
      <c r="T877" s="77"/>
      <c r="U877" s="95"/>
      <c r="V877" s="96"/>
      <c r="W877" s="125" t="str">
        <f>IF(Stock[[#This Row],[SỐ LƯỢNG BÁN]]&gt;0,Stock[[#This Row],[GIÁ BÁN]]*Stock[[#This Row],[SỐ LƯỢNG BÁN]]*$D$11+Stock[[#This Row],[GIÁ BÁN]]*Stock[[#This Row],[SỐ LƯỢNG BÁN]]*$D$12,"")</f>
        <v/>
      </c>
      <c r="X877" s="126">
        <f>Stock[[#This Row],[SỐ LƯỢNG MUA]]+Stock[[#This Row],[CỔ TỨC BẰNG CỔ PHIẾU]]-Stock[[#This Row],[SỐ LƯỢNG BÁN]]</f>
        <v>0</v>
      </c>
      <c r="Y8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7" s="120">
        <f ca="1">IF(Stock[[#This Row],[NGÀY BÁN]]&gt;0,Stock[[#This Row],[NGÀY BÁN]]-Stock[[#This Row],[NGÀY MUA]]+1,IF(Stock[[#This Row],[NGÀY MUA]]=0,0,TODAY()-Stock[[#This Row],[NGÀY MUA]]+1))</f>
        <v>0</v>
      </c>
      <c r="AA877" s="121" t="str">
        <f>IFERROR(Stock[[#This Row],[CỔ TỨC TIỀN MẶT]]+Stock[[#This Row],[LÃI/(LỖ) TỪ BÁN CK
(auto-fill)]],"")</f>
        <v/>
      </c>
      <c r="AB8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7" s="90"/>
      <c r="AE877" s="146" t="str">
        <f>IF(Stock[[#This Row],[TRẠNG THÁI
(auto-fill)]]="NẮM GIỮ",Stock[[#This Row],[GIÁ THỊ TRƯỜNG]]-Stock[[#This Row],[GIÁ MUA]],"")</f>
        <v/>
      </c>
      <c r="AF877" s="151" t="str">
        <f>IFERROR(Stock[[#This Row],[TĂNG/
(GIẢM )]]/Stock[[#This Row],[GIÁ MUA]],"")</f>
        <v/>
      </c>
      <c r="AG877" s="128" t="str">
        <f>IF(Stock[[#This Row],[GIÁ THỊ TRƯỜNG]]&gt;0,Stock[[#This Row],[GIÁ THỊ TRƯỜNG]]*Stock[[#This Row],[SỐ LƯỢNG CÒN LẠI
(auto-fill)]],"")</f>
        <v/>
      </c>
    </row>
    <row r="878" spans="2:33">
      <c r="B878" s="111" t="str">
        <f>IF(AND(Stock[[#This Row],[SỐ LƯỢNG MUA]]&gt;0,Stock[[#This Row],[SỐ LƯỢNG CÒN LẠI
(auto-fill)]]=0),"BÁN",
IF(AND(Stock[[#This Row],[SỐ LƯỢNG MUA]]&gt;0,Stock[[#This Row],[SỐ LƯỢNG CÒN LẠI
(auto-fill)]]&gt;0),"NẮM GIỮ",""))</f>
        <v/>
      </c>
      <c r="C878" s="110">
        <f t="shared" si="13"/>
        <v>865</v>
      </c>
      <c r="D878" s="77"/>
      <c r="E878" s="78"/>
      <c r="F878" s="170"/>
      <c r="G878" s="83"/>
      <c r="H878" s="84"/>
      <c r="I878" s="114" t="str">
        <f>IF(Stock[[#This Row],[SỐ LƯỢNG MUA]]&gt;0,Stock[[#This Row],[GIÁ MUA]]*Stock[[#This Row],[SỐ LƯỢNG MUA]]*$D$11,"")</f>
        <v/>
      </c>
      <c r="J878" s="87"/>
      <c r="K878" s="88"/>
      <c r="L878" s="116" t="str">
        <f>IF(Stock[[#This Row],[SỐ LƯỢNG MUA]]&gt;0,Stock[[#This Row],[GIÁ MUA]]*(1+Stock[[#This Row],[% TĂNG KỲ VỌNG_1]]),"")</f>
        <v/>
      </c>
      <c r="M878" s="89"/>
      <c r="N878" s="116" t="str">
        <f>IF(Stock[[#This Row],[SỐ LƯỢNG MUA]]&gt;0,Stock[[#This Row],[GIÁ MUA]]*(1+Stock[[#This Row],[% TĂNG KỲ VỌNG_2]]),"")</f>
        <v/>
      </c>
      <c r="O878" s="89"/>
      <c r="P878" s="116" t="str">
        <f>IF(Stock[[#This Row],[SỐ LƯỢNG MUA]]&gt;0,Stock[[#This Row],[GIÁ MUA]]*(1+Stock[[#This Row],[% GIẢM ĐỂ CẮT LỖ]]),"")</f>
        <v/>
      </c>
      <c r="Q878" s="104"/>
      <c r="R878" s="117" t="str">
        <f>IF(Stock[[#This Row],[CỔ TỨC TIỀN MẶT]]&gt;0,Stock[[#This Row],[CỔ TỨC TIỀN MẶT]]/(Stock[[#This Row],[GIÁ MUA]]*Stock[[#This Row],[SỐ LƯỢNG MUA]]),"")</f>
        <v/>
      </c>
      <c r="S878" s="104"/>
      <c r="T878" s="77"/>
      <c r="U878" s="95"/>
      <c r="V878" s="96"/>
      <c r="W878" s="125" t="str">
        <f>IF(Stock[[#This Row],[SỐ LƯỢNG BÁN]]&gt;0,Stock[[#This Row],[GIÁ BÁN]]*Stock[[#This Row],[SỐ LƯỢNG BÁN]]*$D$11+Stock[[#This Row],[GIÁ BÁN]]*Stock[[#This Row],[SỐ LƯỢNG BÁN]]*$D$12,"")</f>
        <v/>
      </c>
      <c r="X878" s="126">
        <f>Stock[[#This Row],[SỐ LƯỢNG MUA]]+Stock[[#This Row],[CỔ TỨC BẰNG CỔ PHIẾU]]-Stock[[#This Row],[SỐ LƯỢNG BÁN]]</f>
        <v>0</v>
      </c>
      <c r="Y8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8" s="120">
        <f ca="1">IF(Stock[[#This Row],[NGÀY BÁN]]&gt;0,Stock[[#This Row],[NGÀY BÁN]]-Stock[[#This Row],[NGÀY MUA]]+1,IF(Stock[[#This Row],[NGÀY MUA]]=0,0,TODAY()-Stock[[#This Row],[NGÀY MUA]]+1))</f>
        <v>0</v>
      </c>
      <c r="AA878" s="121" t="str">
        <f>IFERROR(Stock[[#This Row],[CỔ TỨC TIỀN MẶT]]+Stock[[#This Row],[LÃI/(LỖ) TỪ BÁN CK
(auto-fill)]],"")</f>
        <v/>
      </c>
      <c r="AB8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8" s="90"/>
      <c r="AE878" s="146" t="str">
        <f>IF(Stock[[#This Row],[TRẠNG THÁI
(auto-fill)]]="NẮM GIỮ",Stock[[#This Row],[GIÁ THỊ TRƯỜNG]]-Stock[[#This Row],[GIÁ MUA]],"")</f>
        <v/>
      </c>
      <c r="AF878" s="151" t="str">
        <f>IFERROR(Stock[[#This Row],[TĂNG/
(GIẢM )]]/Stock[[#This Row],[GIÁ MUA]],"")</f>
        <v/>
      </c>
      <c r="AG878" s="128" t="str">
        <f>IF(Stock[[#This Row],[GIÁ THỊ TRƯỜNG]]&gt;0,Stock[[#This Row],[GIÁ THỊ TRƯỜNG]]*Stock[[#This Row],[SỐ LƯỢNG CÒN LẠI
(auto-fill)]],"")</f>
        <v/>
      </c>
    </row>
    <row r="879" spans="2:33">
      <c r="B879" s="111" t="str">
        <f>IF(AND(Stock[[#This Row],[SỐ LƯỢNG MUA]]&gt;0,Stock[[#This Row],[SỐ LƯỢNG CÒN LẠI
(auto-fill)]]=0),"BÁN",
IF(AND(Stock[[#This Row],[SỐ LƯỢNG MUA]]&gt;0,Stock[[#This Row],[SỐ LƯỢNG CÒN LẠI
(auto-fill)]]&gt;0),"NẮM GIỮ",""))</f>
        <v/>
      </c>
      <c r="C879" s="110">
        <f t="shared" si="13"/>
        <v>866</v>
      </c>
      <c r="D879" s="77"/>
      <c r="E879" s="78"/>
      <c r="F879" s="170"/>
      <c r="G879" s="83"/>
      <c r="H879" s="84"/>
      <c r="I879" s="114" t="str">
        <f>IF(Stock[[#This Row],[SỐ LƯỢNG MUA]]&gt;0,Stock[[#This Row],[GIÁ MUA]]*Stock[[#This Row],[SỐ LƯỢNG MUA]]*$D$11,"")</f>
        <v/>
      </c>
      <c r="J879" s="87"/>
      <c r="K879" s="88"/>
      <c r="L879" s="116" t="str">
        <f>IF(Stock[[#This Row],[SỐ LƯỢNG MUA]]&gt;0,Stock[[#This Row],[GIÁ MUA]]*(1+Stock[[#This Row],[% TĂNG KỲ VỌNG_1]]),"")</f>
        <v/>
      </c>
      <c r="M879" s="89"/>
      <c r="N879" s="116" t="str">
        <f>IF(Stock[[#This Row],[SỐ LƯỢNG MUA]]&gt;0,Stock[[#This Row],[GIÁ MUA]]*(1+Stock[[#This Row],[% TĂNG KỲ VỌNG_2]]),"")</f>
        <v/>
      </c>
      <c r="O879" s="89"/>
      <c r="P879" s="116" t="str">
        <f>IF(Stock[[#This Row],[SỐ LƯỢNG MUA]]&gt;0,Stock[[#This Row],[GIÁ MUA]]*(1+Stock[[#This Row],[% GIẢM ĐỂ CẮT LỖ]]),"")</f>
        <v/>
      </c>
      <c r="Q879" s="104"/>
      <c r="R879" s="117" t="str">
        <f>IF(Stock[[#This Row],[CỔ TỨC TIỀN MẶT]]&gt;0,Stock[[#This Row],[CỔ TỨC TIỀN MẶT]]/(Stock[[#This Row],[GIÁ MUA]]*Stock[[#This Row],[SỐ LƯỢNG MUA]]),"")</f>
        <v/>
      </c>
      <c r="S879" s="104"/>
      <c r="T879" s="77"/>
      <c r="U879" s="95"/>
      <c r="V879" s="96"/>
      <c r="W879" s="125" t="str">
        <f>IF(Stock[[#This Row],[SỐ LƯỢNG BÁN]]&gt;0,Stock[[#This Row],[GIÁ BÁN]]*Stock[[#This Row],[SỐ LƯỢNG BÁN]]*$D$11+Stock[[#This Row],[GIÁ BÁN]]*Stock[[#This Row],[SỐ LƯỢNG BÁN]]*$D$12,"")</f>
        <v/>
      </c>
      <c r="X879" s="126">
        <f>Stock[[#This Row],[SỐ LƯỢNG MUA]]+Stock[[#This Row],[CỔ TỨC BẰNG CỔ PHIẾU]]-Stock[[#This Row],[SỐ LƯỢNG BÁN]]</f>
        <v>0</v>
      </c>
      <c r="Y8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9" s="120">
        <f ca="1">IF(Stock[[#This Row],[NGÀY BÁN]]&gt;0,Stock[[#This Row],[NGÀY BÁN]]-Stock[[#This Row],[NGÀY MUA]]+1,IF(Stock[[#This Row],[NGÀY MUA]]=0,0,TODAY()-Stock[[#This Row],[NGÀY MUA]]+1))</f>
        <v>0</v>
      </c>
      <c r="AA879" s="121" t="str">
        <f>IFERROR(Stock[[#This Row],[CỔ TỨC TIỀN MẶT]]+Stock[[#This Row],[LÃI/(LỖ) TỪ BÁN CK
(auto-fill)]],"")</f>
        <v/>
      </c>
      <c r="AB8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9" s="90"/>
      <c r="AE879" s="146" t="str">
        <f>IF(Stock[[#This Row],[TRẠNG THÁI
(auto-fill)]]="NẮM GIỮ",Stock[[#This Row],[GIÁ THỊ TRƯỜNG]]-Stock[[#This Row],[GIÁ MUA]],"")</f>
        <v/>
      </c>
      <c r="AF879" s="151" t="str">
        <f>IFERROR(Stock[[#This Row],[TĂNG/
(GIẢM )]]/Stock[[#This Row],[GIÁ MUA]],"")</f>
        <v/>
      </c>
      <c r="AG879" s="128" t="str">
        <f>IF(Stock[[#This Row],[GIÁ THỊ TRƯỜNG]]&gt;0,Stock[[#This Row],[GIÁ THỊ TRƯỜNG]]*Stock[[#This Row],[SỐ LƯỢNG CÒN LẠI
(auto-fill)]],"")</f>
        <v/>
      </c>
    </row>
    <row r="880" spans="2:33">
      <c r="B880" s="111" t="str">
        <f>IF(AND(Stock[[#This Row],[SỐ LƯỢNG MUA]]&gt;0,Stock[[#This Row],[SỐ LƯỢNG CÒN LẠI
(auto-fill)]]=0),"BÁN",
IF(AND(Stock[[#This Row],[SỐ LƯỢNG MUA]]&gt;0,Stock[[#This Row],[SỐ LƯỢNG CÒN LẠI
(auto-fill)]]&gt;0),"NẮM GIỮ",""))</f>
        <v/>
      </c>
      <c r="C880" s="110">
        <f t="shared" si="13"/>
        <v>867</v>
      </c>
      <c r="D880" s="77"/>
      <c r="E880" s="78"/>
      <c r="F880" s="170"/>
      <c r="G880" s="83"/>
      <c r="H880" s="84"/>
      <c r="I880" s="114" t="str">
        <f>IF(Stock[[#This Row],[SỐ LƯỢNG MUA]]&gt;0,Stock[[#This Row],[GIÁ MUA]]*Stock[[#This Row],[SỐ LƯỢNG MUA]]*$D$11,"")</f>
        <v/>
      </c>
      <c r="J880" s="87"/>
      <c r="K880" s="88"/>
      <c r="L880" s="116" t="str">
        <f>IF(Stock[[#This Row],[SỐ LƯỢNG MUA]]&gt;0,Stock[[#This Row],[GIÁ MUA]]*(1+Stock[[#This Row],[% TĂNG KỲ VỌNG_1]]),"")</f>
        <v/>
      </c>
      <c r="M880" s="89"/>
      <c r="N880" s="116" t="str">
        <f>IF(Stock[[#This Row],[SỐ LƯỢNG MUA]]&gt;0,Stock[[#This Row],[GIÁ MUA]]*(1+Stock[[#This Row],[% TĂNG KỲ VỌNG_2]]),"")</f>
        <v/>
      </c>
      <c r="O880" s="89"/>
      <c r="P880" s="116" t="str">
        <f>IF(Stock[[#This Row],[SỐ LƯỢNG MUA]]&gt;0,Stock[[#This Row],[GIÁ MUA]]*(1+Stock[[#This Row],[% GIẢM ĐỂ CẮT LỖ]]),"")</f>
        <v/>
      </c>
      <c r="Q880" s="104"/>
      <c r="R880" s="117" t="str">
        <f>IF(Stock[[#This Row],[CỔ TỨC TIỀN MẶT]]&gt;0,Stock[[#This Row],[CỔ TỨC TIỀN MẶT]]/(Stock[[#This Row],[GIÁ MUA]]*Stock[[#This Row],[SỐ LƯỢNG MUA]]),"")</f>
        <v/>
      </c>
      <c r="S880" s="104"/>
      <c r="T880" s="77"/>
      <c r="U880" s="95"/>
      <c r="V880" s="96"/>
      <c r="W880" s="125" t="str">
        <f>IF(Stock[[#This Row],[SỐ LƯỢNG BÁN]]&gt;0,Stock[[#This Row],[GIÁ BÁN]]*Stock[[#This Row],[SỐ LƯỢNG BÁN]]*$D$11+Stock[[#This Row],[GIÁ BÁN]]*Stock[[#This Row],[SỐ LƯỢNG BÁN]]*$D$12,"")</f>
        <v/>
      </c>
      <c r="X880" s="126">
        <f>Stock[[#This Row],[SỐ LƯỢNG MUA]]+Stock[[#This Row],[CỔ TỨC BẰNG CỔ PHIẾU]]-Stock[[#This Row],[SỐ LƯỢNG BÁN]]</f>
        <v>0</v>
      </c>
      <c r="Y8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0" s="120">
        <f ca="1">IF(Stock[[#This Row],[NGÀY BÁN]]&gt;0,Stock[[#This Row],[NGÀY BÁN]]-Stock[[#This Row],[NGÀY MUA]]+1,IF(Stock[[#This Row],[NGÀY MUA]]=0,0,TODAY()-Stock[[#This Row],[NGÀY MUA]]+1))</f>
        <v>0</v>
      </c>
      <c r="AA880" s="121" t="str">
        <f>IFERROR(Stock[[#This Row],[CỔ TỨC TIỀN MẶT]]+Stock[[#This Row],[LÃI/(LỖ) TỪ BÁN CK
(auto-fill)]],"")</f>
        <v/>
      </c>
      <c r="AB8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0" s="90"/>
      <c r="AE880" s="146" t="str">
        <f>IF(Stock[[#This Row],[TRẠNG THÁI
(auto-fill)]]="NẮM GIỮ",Stock[[#This Row],[GIÁ THỊ TRƯỜNG]]-Stock[[#This Row],[GIÁ MUA]],"")</f>
        <v/>
      </c>
      <c r="AF880" s="151" t="str">
        <f>IFERROR(Stock[[#This Row],[TĂNG/
(GIẢM )]]/Stock[[#This Row],[GIÁ MUA]],"")</f>
        <v/>
      </c>
      <c r="AG880" s="128" t="str">
        <f>IF(Stock[[#This Row],[GIÁ THỊ TRƯỜNG]]&gt;0,Stock[[#This Row],[GIÁ THỊ TRƯỜNG]]*Stock[[#This Row],[SỐ LƯỢNG CÒN LẠI
(auto-fill)]],"")</f>
        <v/>
      </c>
    </row>
    <row r="881" spans="2:33">
      <c r="B881" s="111" t="str">
        <f>IF(AND(Stock[[#This Row],[SỐ LƯỢNG MUA]]&gt;0,Stock[[#This Row],[SỐ LƯỢNG CÒN LẠI
(auto-fill)]]=0),"BÁN",
IF(AND(Stock[[#This Row],[SỐ LƯỢNG MUA]]&gt;0,Stock[[#This Row],[SỐ LƯỢNG CÒN LẠI
(auto-fill)]]&gt;0),"NẮM GIỮ",""))</f>
        <v/>
      </c>
      <c r="C881" s="110">
        <f t="shared" si="13"/>
        <v>868</v>
      </c>
      <c r="D881" s="77"/>
      <c r="E881" s="78"/>
      <c r="F881" s="170"/>
      <c r="G881" s="83"/>
      <c r="H881" s="84"/>
      <c r="I881" s="114" t="str">
        <f>IF(Stock[[#This Row],[SỐ LƯỢNG MUA]]&gt;0,Stock[[#This Row],[GIÁ MUA]]*Stock[[#This Row],[SỐ LƯỢNG MUA]]*$D$11,"")</f>
        <v/>
      </c>
      <c r="J881" s="87"/>
      <c r="K881" s="88"/>
      <c r="L881" s="116" t="str">
        <f>IF(Stock[[#This Row],[SỐ LƯỢNG MUA]]&gt;0,Stock[[#This Row],[GIÁ MUA]]*(1+Stock[[#This Row],[% TĂNG KỲ VỌNG_1]]),"")</f>
        <v/>
      </c>
      <c r="M881" s="89"/>
      <c r="N881" s="116" t="str">
        <f>IF(Stock[[#This Row],[SỐ LƯỢNG MUA]]&gt;0,Stock[[#This Row],[GIÁ MUA]]*(1+Stock[[#This Row],[% TĂNG KỲ VỌNG_2]]),"")</f>
        <v/>
      </c>
      <c r="O881" s="89"/>
      <c r="P881" s="116" t="str">
        <f>IF(Stock[[#This Row],[SỐ LƯỢNG MUA]]&gt;0,Stock[[#This Row],[GIÁ MUA]]*(1+Stock[[#This Row],[% GIẢM ĐỂ CẮT LỖ]]),"")</f>
        <v/>
      </c>
      <c r="Q881" s="104"/>
      <c r="R881" s="117" t="str">
        <f>IF(Stock[[#This Row],[CỔ TỨC TIỀN MẶT]]&gt;0,Stock[[#This Row],[CỔ TỨC TIỀN MẶT]]/(Stock[[#This Row],[GIÁ MUA]]*Stock[[#This Row],[SỐ LƯỢNG MUA]]),"")</f>
        <v/>
      </c>
      <c r="S881" s="104"/>
      <c r="T881" s="77"/>
      <c r="U881" s="95"/>
      <c r="V881" s="96"/>
      <c r="W881" s="125" t="str">
        <f>IF(Stock[[#This Row],[SỐ LƯỢNG BÁN]]&gt;0,Stock[[#This Row],[GIÁ BÁN]]*Stock[[#This Row],[SỐ LƯỢNG BÁN]]*$D$11+Stock[[#This Row],[GIÁ BÁN]]*Stock[[#This Row],[SỐ LƯỢNG BÁN]]*$D$12,"")</f>
        <v/>
      </c>
      <c r="X881" s="126">
        <f>Stock[[#This Row],[SỐ LƯỢNG MUA]]+Stock[[#This Row],[CỔ TỨC BẰNG CỔ PHIẾU]]-Stock[[#This Row],[SỐ LƯỢNG BÁN]]</f>
        <v>0</v>
      </c>
      <c r="Y8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1" s="120">
        <f ca="1">IF(Stock[[#This Row],[NGÀY BÁN]]&gt;0,Stock[[#This Row],[NGÀY BÁN]]-Stock[[#This Row],[NGÀY MUA]]+1,IF(Stock[[#This Row],[NGÀY MUA]]=0,0,TODAY()-Stock[[#This Row],[NGÀY MUA]]+1))</f>
        <v>0</v>
      </c>
      <c r="AA881" s="121" t="str">
        <f>IFERROR(Stock[[#This Row],[CỔ TỨC TIỀN MẶT]]+Stock[[#This Row],[LÃI/(LỖ) TỪ BÁN CK
(auto-fill)]],"")</f>
        <v/>
      </c>
      <c r="AB8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1" s="90"/>
      <c r="AE881" s="146" t="str">
        <f>IF(Stock[[#This Row],[TRẠNG THÁI
(auto-fill)]]="NẮM GIỮ",Stock[[#This Row],[GIÁ THỊ TRƯỜNG]]-Stock[[#This Row],[GIÁ MUA]],"")</f>
        <v/>
      </c>
      <c r="AF881" s="151" t="str">
        <f>IFERROR(Stock[[#This Row],[TĂNG/
(GIẢM )]]/Stock[[#This Row],[GIÁ MUA]],"")</f>
        <v/>
      </c>
      <c r="AG881" s="128" t="str">
        <f>IF(Stock[[#This Row],[GIÁ THỊ TRƯỜNG]]&gt;0,Stock[[#This Row],[GIÁ THỊ TRƯỜNG]]*Stock[[#This Row],[SỐ LƯỢNG CÒN LẠI
(auto-fill)]],"")</f>
        <v/>
      </c>
    </row>
    <row r="882" spans="2:33">
      <c r="B882" s="111" t="str">
        <f>IF(AND(Stock[[#This Row],[SỐ LƯỢNG MUA]]&gt;0,Stock[[#This Row],[SỐ LƯỢNG CÒN LẠI
(auto-fill)]]=0),"BÁN",
IF(AND(Stock[[#This Row],[SỐ LƯỢNG MUA]]&gt;0,Stock[[#This Row],[SỐ LƯỢNG CÒN LẠI
(auto-fill)]]&gt;0),"NẮM GIỮ",""))</f>
        <v/>
      </c>
      <c r="C882" s="110">
        <f t="shared" si="13"/>
        <v>869</v>
      </c>
      <c r="D882" s="77"/>
      <c r="E882" s="78"/>
      <c r="F882" s="170"/>
      <c r="G882" s="83"/>
      <c r="H882" s="84"/>
      <c r="I882" s="114" t="str">
        <f>IF(Stock[[#This Row],[SỐ LƯỢNG MUA]]&gt;0,Stock[[#This Row],[GIÁ MUA]]*Stock[[#This Row],[SỐ LƯỢNG MUA]]*$D$11,"")</f>
        <v/>
      </c>
      <c r="J882" s="87"/>
      <c r="K882" s="88"/>
      <c r="L882" s="116" t="str">
        <f>IF(Stock[[#This Row],[SỐ LƯỢNG MUA]]&gt;0,Stock[[#This Row],[GIÁ MUA]]*(1+Stock[[#This Row],[% TĂNG KỲ VỌNG_1]]),"")</f>
        <v/>
      </c>
      <c r="M882" s="89"/>
      <c r="N882" s="116" t="str">
        <f>IF(Stock[[#This Row],[SỐ LƯỢNG MUA]]&gt;0,Stock[[#This Row],[GIÁ MUA]]*(1+Stock[[#This Row],[% TĂNG KỲ VỌNG_2]]),"")</f>
        <v/>
      </c>
      <c r="O882" s="89"/>
      <c r="P882" s="116" t="str">
        <f>IF(Stock[[#This Row],[SỐ LƯỢNG MUA]]&gt;0,Stock[[#This Row],[GIÁ MUA]]*(1+Stock[[#This Row],[% GIẢM ĐỂ CẮT LỖ]]),"")</f>
        <v/>
      </c>
      <c r="Q882" s="104"/>
      <c r="R882" s="117" t="str">
        <f>IF(Stock[[#This Row],[CỔ TỨC TIỀN MẶT]]&gt;0,Stock[[#This Row],[CỔ TỨC TIỀN MẶT]]/(Stock[[#This Row],[GIÁ MUA]]*Stock[[#This Row],[SỐ LƯỢNG MUA]]),"")</f>
        <v/>
      </c>
      <c r="S882" s="104"/>
      <c r="T882" s="77"/>
      <c r="U882" s="95"/>
      <c r="V882" s="96"/>
      <c r="W882" s="125" t="str">
        <f>IF(Stock[[#This Row],[SỐ LƯỢNG BÁN]]&gt;0,Stock[[#This Row],[GIÁ BÁN]]*Stock[[#This Row],[SỐ LƯỢNG BÁN]]*$D$11+Stock[[#This Row],[GIÁ BÁN]]*Stock[[#This Row],[SỐ LƯỢNG BÁN]]*$D$12,"")</f>
        <v/>
      </c>
      <c r="X882" s="126">
        <f>Stock[[#This Row],[SỐ LƯỢNG MUA]]+Stock[[#This Row],[CỔ TỨC BẰNG CỔ PHIẾU]]-Stock[[#This Row],[SỐ LƯỢNG BÁN]]</f>
        <v>0</v>
      </c>
      <c r="Y8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2" s="120">
        <f ca="1">IF(Stock[[#This Row],[NGÀY BÁN]]&gt;0,Stock[[#This Row],[NGÀY BÁN]]-Stock[[#This Row],[NGÀY MUA]]+1,IF(Stock[[#This Row],[NGÀY MUA]]=0,0,TODAY()-Stock[[#This Row],[NGÀY MUA]]+1))</f>
        <v>0</v>
      </c>
      <c r="AA882" s="121" t="str">
        <f>IFERROR(Stock[[#This Row],[CỔ TỨC TIỀN MẶT]]+Stock[[#This Row],[LÃI/(LỖ) TỪ BÁN CK
(auto-fill)]],"")</f>
        <v/>
      </c>
      <c r="AB8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2" s="90"/>
      <c r="AE882" s="146" t="str">
        <f>IF(Stock[[#This Row],[TRẠNG THÁI
(auto-fill)]]="NẮM GIỮ",Stock[[#This Row],[GIÁ THỊ TRƯỜNG]]-Stock[[#This Row],[GIÁ MUA]],"")</f>
        <v/>
      </c>
      <c r="AF882" s="151" t="str">
        <f>IFERROR(Stock[[#This Row],[TĂNG/
(GIẢM )]]/Stock[[#This Row],[GIÁ MUA]],"")</f>
        <v/>
      </c>
      <c r="AG882" s="128" t="str">
        <f>IF(Stock[[#This Row],[GIÁ THỊ TRƯỜNG]]&gt;0,Stock[[#This Row],[GIÁ THỊ TRƯỜNG]]*Stock[[#This Row],[SỐ LƯỢNG CÒN LẠI
(auto-fill)]],"")</f>
        <v/>
      </c>
    </row>
    <row r="883" spans="2:33">
      <c r="B883" s="111" t="str">
        <f>IF(AND(Stock[[#This Row],[SỐ LƯỢNG MUA]]&gt;0,Stock[[#This Row],[SỐ LƯỢNG CÒN LẠI
(auto-fill)]]=0),"BÁN",
IF(AND(Stock[[#This Row],[SỐ LƯỢNG MUA]]&gt;0,Stock[[#This Row],[SỐ LƯỢNG CÒN LẠI
(auto-fill)]]&gt;0),"NẮM GIỮ",""))</f>
        <v/>
      </c>
      <c r="C883" s="110">
        <f t="shared" si="13"/>
        <v>870</v>
      </c>
      <c r="D883" s="77"/>
      <c r="E883" s="78"/>
      <c r="F883" s="170"/>
      <c r="G883" s="83"/>
      <c r="H883" s="84"/>
      <c r="I883" s="114" t="str">
        <f>IF(Stock[[#This Row],[SỐ LƯỢNG MUA]]&gt;0,Stock[[#This Row],[GIÁ MUA]]*Stock[[#This Row],[SỐ LƯỢNG MUA]]*$D$11,"")</f>
        <v/>
      </c>
      <c r="J883" s="87"/>
      <c r="K883" s="88"/>
      <c r="L883" s="116" t="str">
        <f>IF(Stock[[#This Row],[SỐ LƯỢNG MUA]]&gt;0,Stock[[#This Row],[GIÁ MUA]]*(1+Stock[[#This Row],[% TĂNG KỲ VỌNG_1]]),"")</f>
        <v/>
      </c>
      <c r="M883" s="89"/>
      <c r="N883" s="116" t="str">
        <f>IF(Stock[[#This Row],[SỐ LƯỢNG MUA]]&gt;0,Stock[[#This Row],[GIÁ MUA]]*(1+Stock[[#This Row],[% TĂNG KỲ VỌNG_2]]),"")</f>
        <v/>
      </c>
      <c r="O883" s="89"/>
      <c r="P883" s="116" t="str">
        <f>IF(Stock[[#This Row],[SỐ LƯỢNG MUA]]&gt;0,Stock[[#This Row],[GIÁ MUA]]*(1+Stock[[#This Row],[% GIẢM ĐỂ CẮT LỖ]]),"")</f>
        <v/>
      </c>
      <c r="Q883" s="104"/>
      <c r="R883" s="117" t="str">
        <f>IF(Stock[[#This Row],[CỔ TỨC TIỀN MẶT]]&gt;0,Stock[[#This Row],[CỔ TỨC TIỀN MẶT]]/(Stock[[#This Row],[GIÁ MUA]]*Stock[[#This Row],[SỐ LƯỢNG MUA]]),"")</f>
        <v/>
      </c>
      <c r="S883" s="104"/>
      <c r="T883" s="77"/>
      <c r="U883" s="95"/>
      <c r="V883" s="96"/>
      <c r="W883" s="125" t="str">
        <f>IF(Stock[[#This Row],[SỐ LƯỢNG BÁN]]&gt;0,Stock[[#This Row],[GIÁ BÁN]]*Stock[[#This Row],[SỐ LƯỢNG BÁN]]*$D$11+Stock[[#This Row],[GIÁ BÁN]]*Stock[[#This Row],[SỐ LƯỢNG BÁN]]*$D$12,"")</f>
        <v/>
      </c>
      <c r="X883" s="126">
        <f>Stock[[#This Row],[SỐ LƯỢNG MUA]]+Stock[[#This Row],[CỔ TỨC BẰNG CỔ PHIẾU]]-Stock[[#This Row],[SỐ LƯỢNG BÁN]]</f>
        <v>0</v>
      </c>
      <c r="Y8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3" s="120">
        <f ca="1">IF(Stock[[#This Row],[NGÀY BÁN]]&gt;0,Stock[[#This Row],[NGÀY BÁN]]-Stock[[#This Row],[NGÀY MUA]]+1,IF(Stock[[#This Row],[NGÀY MUA]]=0,0,TODAY()-Stock[[#This Row],[NGÀY MUA]]+1))</f>
        <v>0</v>
      </c>
      <c r="AA883" s="121" t="str">
        <f>IFERROR(Stock[[#This Row],[CỔ TỨC TIỀN MẶT]]+Stock[[#This Row],[LÃI/(LỖ) TỪ BÁN CK
(auto-fill)]],"")</f>
        <v/>
      </c>
      <c r="AB8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3" s="90"/>
      <c r="AE883" s="146" t="str">
        <f>IF(Stock[[#This Row],[TRẠNG THÁI
(auto-fill)]]="NẮM GIỮ",Stock[[#This Row],[GIÁ THỊ TRƯỜNG]]-Stock[[#This Row],[GIÁ MUA]],"")</f>
        <v/>
      </c>
      <c r="AF883" s="151" t="str">
        <f>IFERROR(Stock[[#This Row],[TĂNG/
(GIẢM )]]/Stock[[#This Row],[GIÁ MUA]],"")</f>
        <v/>
      </c>
      <c r="AG883" s="128" t="str">
        <f>IF(Stock[[#This Row],[GIÁ THỊ TRƯỜNG]]&gt;0,Stock[[#This Row],[GIÁ THỊ TRƯỜNG]]*Stock[[#This Row],[SỐ LƯỢNG CÒN LẠI
(auto-fill)]],"")</f>
        <v/>
      </c>
    </row>
    <row r="884" spans="2:33">
      <c r="B884" s="111" t="str">
        <f>IF(AND(Stock[[#This Row],[SỐ LƯỢNG MUA]]&gt;0,Stock[[#This Row],[SỐ LƯỢNG CÒN LẠI
(auto-fill)]]=0),"BÁN",
IF(AND(Stock[[#This Row],[SỐ LƯỢNG MUA]]&gt;0,Stock[[#This Row],[SỐ LƯỢNG CÒN LẠI
(auto-fill)]]&gt;0),"NẮM GIỮ",""))</f>
        <v/>
      </c>
      <c r="C884" s="110">
        <f t="shared" si="13"/>
        <v>871</v>
      </c>
      <c r="D884" s="77"/>
      <c r="E884" s="78"/>
      <c r="F884" s="170"/>
      <c r="G884" s="83"/>
      <c r="H884" s="84"/>
      <c r="I884" s="114" t="str">
        <f>IF(Stock[[#This Row],[SỐ LƯỢNG MUA]]&gt;0,Stock[[#This Row],[GIÁ MUA]]*Stock[[#This Row],[SỐ LƯỢNG MUA]]*$D$11,"")</f>
        <v/>
      </c>
      <c r="J884" s="87"/>
      <c r="K884" s="88"/>
      <c r="L884" s="116" t="str">
        <f>IF(Stock[[#This Row],[SỐ LƯỢNG MUA]]&gt;0,Stock[[#This Row],[GIÁ MUA]]*(1+Stock[[#This Row],[% TĂNG KỲ VỌNG_1]]),"")</f>
        <v/>
      </c>
      <c r="M884" s="89"/>
      <c r="N884" s="116" t="str">
        <f>IF(Stock[[#This Row],[SỐ LƯỢNG MUA]]&gt;0,Stock[[#This Row],[GIÁ MUA]]*(1+Stock[[#This Row],[% TĂNG KỲ VỌNG_2]]),"")</f>
        <v/>
      </c>
      <c r="O884" s="89"/>
      <c r="P884" s="116" t="str">
        <f>IF(Stock[[#This Row],[SỐ LƯỢNG MUA]]&gt;0,Stock[[#This Row],[GIÁ MUA]]*(1+Stock[[#This Row],[% GIẢM ĐỂ CẮT LỖ]]),"")</f>
        <v/>
      </c>
      <c r="Q884" s="104"/>
      <c r="R884" s="117" t="str">
        <f>IF(Stock[[#This Row],[CỔ TỨC TIỀN MẶT]]&gt;0,Stock[[#This Row],[CỔ TỨC TIỀN MẶT]]/(Stock[[#This Row],[GIÁ MUA]]*Stock[[#This Row],[SỐ LƯỢNG MUA]]),"")</f>
        <v/>
      </c>
      <c r="S884" s="104"/>
      <c r="T884" s="77"/>
      <c r="U884" s="95"/>
      <c r="V884" s="96"/>
      <c r="W884" s="125" t="str">
        <f>IF(Stock[[#This Row],[SỐ LƯỢNG BÁN]]&gt;0,Stock[[#This Row],[GIÁ BÁN]]*Stock[[#This Row],[SỐ LƯỢNG BÁN]]*$D$11+Stock[[#This Row],[GIÁ BÁN]]*Stock[[#This Row],[SỐ LƯỢNG BÁN]]*$D$12,"")</f>
        <v/>
      </c>
      <c r="X884" s="126">
        <f>Stock[[#This Row],[SỐ LƯỢNG MUA]]+Stock[[#This Row],[CỔ TỨC BẰNG CỔ PHIẾU]]-Stock[[#This Row],[SỐ LƯỢNG BÁN]]</f>
        <v>0</v>
      </c>
      <c r="Y8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4" s="120">
        <f ca="1">IF(Stock[[#This Row],[NGÀY BÁN]]&gt;0,Stock[[#This Row],[NGÀY BÁN]]-Stock[[#This Row],[NGÀY MUA]]+1,IF(Stock[[#This Row],[NGÀY MUA]]=0,0,TODAY()-Stock[[#This Row],[NGÀY MUA]]+1))</f>
        <v>0</v>
      </c>
      <c r="AA884" s="121" t="str">
        <f>IFERROR(Stock[[#This Row],[CỔ TỨC TIỀN MẶT]]+Stock[[#This Row],[LÃI/(LỖ) TỪ BÁN CK
(auto-fill)]],"")</f>
        <v/>
      </c>
      <c r="AB8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4" s="90"/>
      <c r="AE884" s="146" t="str">
        <f>IF(Stock[[#This Row],[TRẠNG THÁI
(auto-fill)]]="NẮM GIỮ",Stock[[#This Row],[GIÁ THỊ TRƯỜNG]]-Stock[[#This Row],[GIÁ MUA]],"")</f>
        <v/>
      </c>
      <c r="AF884" s="151" t="str">
        <f>IFERROR(Stock[[#This Row],[TĂNG/
(GIẢM )]]/Stock[[#This Row],[GIÁ MUA]],"")</f>
        <v/>
      </c>
      <c r="AG884" s="128" t="str">
        <f>IF(Stock[[#This Row],[GIÁ THỊ TRƯỜNG]]&gt;0,Stock[[#This Row],[GIÁ THỊ TRƯỜNG]]*Stock[[#This Row],[SỐ LƯỢNG CÒN LẠI
(auto-fill)]],"")</f>
        <v/>
      </c>
    </row>
    <row r="885" spans="2:33">
      <c r="B885" s="111" t="str">
        <f>IF(AND(Stock[[#This Row],[SỐ LƯỢNG MUA]]&gt;0,Stock[[#This Row],[SỐ LƯỢNG CÒN LẠI
(auto-fill)]]=0),"BÁN",
IF(AND(Stock[[#This Row],[SỐ LƯỢNG MUA]]&gt;0,Stock[[#This Row],[SỐ LƯỢNG CÒN LẠI
(auto-fill)]]&gt;0),"NẮM GIỮ",""))</f>
        <v/>
      </c>
      <c r="C885" s="110">
        <f t="shared" si="13"/>
        <v>872</v>
      </c>
      <c r="D885" s="77"/>
      <c r="E885" s="78"/>
      <c r="F885" s="170"/>
      <c r="G885" s="83"/>
      <c r="H885" s="84"/>
      <c r="I885" s="114" t="str">
        <f>IF(Stock[[#This Row],[SỐ LƯỢNG MUA]]&gt;0,Stock[[#This Row],[GIÁ MUA]]*Stock[[#This Row],[SỐ LƯỢNG MUA]]*$D$11,"")</f>
        <v/>
      </c>
      <c r="J885" s="87"/>
      <c r="K885" s="88"/>
      <c r="L885" s="116" t="str">
        <f>IF(Stock[[#This Row],[SỐ LƯỢNG MUA]]&gt;0,Stock[[#This Row],[GIÁ MUA]]*(1+Stock[[#This Row],[% TĂNG KỲ VỌNG_1]]),"")</f>
        <v/>
      </c>
      <c r="M885" s="89"/>
      <c r="N885" s="116" t="str">
        <f>IF(Stock[[#This Row],[SỐ LƯỢNG MUA]]&gt;0,Stock[[#This Row],[GIÁ MUA]]*(1+Stock[[#This Row],[% TĂNG KỲ VỌNG_2]]),"")</f>
        <v/>
      </c>
      <c r="O885" s="89"/>
      <c r="P885" s="116" t="str">
        <f>IF(Stock[[#This Row],[SỐ LƯỢNG MUA]]&gt;0,Stock[[#This Row],[GIÁ MUA]]*(1+Stock[[#This Row],[% GIẢM ĐỂ CẮT LỖ]]),"")</f>
        <v/>
      </c>
      <c r="Q885" s="104"/>
      <c r="R885" s="117" t="str">
        <f>IF(Stock[[#This Row],[CỔ TỨC TIỀN MẶT]]&gt;0,Stock[[#This Row],[CỔ TỨC TIỀN MẶT]]/(Stock[[#This Row],[GIÁ MUA]]*Stock[[#This Row],[SỐ LƯỢNG MUA]]),"")</f>
        <v/>
      </c>
      <c r="S885" s="104"/>
      <c r="T885" s="77"/>
      <c r="U885" s="95"/>
      <c r="V885" s="96"/>
      <c r="W885" s="125" t="str">
        <f>IF(Stock[[#This Row],[SỐ LƯỢNG BÁN]]&gt;0,Stock[[#This Row],[GIÁ BÁN]]*Stock[[#This Row],[SỐ LƯỢNG BÁN]]*$D$11+Stock[[#This Row],[GIÁ BÁN]]*Stock[[#This Row],[SỐ LƯỢNG BÁN]]*$D$12,"")</f>
        <v/>
      </c>
      <c r="X885" s="126">
        <f>Stock[[#This Row],[SỐ LƯỢNG MUA]]+Stock[[#This Row],[CỔ TỨC BẰNG CỔ PHIẾU]]-Stock[[#This Row],[SỐ LƯỢNG BÁN]]</f>
        <v>0</v>
      </c>
      <c r="Y8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5" s="120">
        <f ca="1">IF(Stock[[#This Row],[NGÀY BÁN]]&gt;0,Stock[[#This Row],[NGÀY BÁN]]-Stock[[#This Row],[NGÀY MUA]]+1,IF(Stock[[#This Row],[NGÀY MUA]]=0,0,TODAY()-Stock[[#This Row],[NGÀY MUA]]+1))</f>
        <v>0</v>
      </c>
      <c r="AA885" s="121" t="str">
        <f>IFERROR(Stock[[#This Row],[CỔ TỨC TIỀN MẶT]]+Stock[[#This Row],[LÃI/(LỖ) TỪ BÁN CK
(auto-fill)]],"")</f>
        <v/>
      </c>
      <c r="AB8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5" s="90"/>
      <c r="AE885" s="146" t="str">
        <f>IF(Stock[[#This Row],[TRẠNG THÁI
(auto-fill)]]="NẮM GIỮ",Stock[[#This Row],[GIÁ THỊ TRƯỜNG]]-Stock[[#This Row],[GIÁ MUA]],"")</f>
        <v/>
      </c>
      <c r="AF885" s="151" t="str">
        <f>IFERROR(Stock[[#This Row],[TĂNG/
(GIẢM )]]/Stock[[#This Row],[GIÁ MUA]],"")</f>
        <v/>
      </c>
      <c r="AG885" s="128" t="str">
        <f>IF(Stock[[#This Row],[GIÁ THỊ TRƯỜNG]]&gt;0,Stock[[#This Row],[GIÁ THỊ TRƯỜNG]]*Stock[[#This Row],[SỐ LƯỢNG CÒN LẠI
(auto-fill)]],"")</f>
        <v/>
      </c>
    </row>
    <row r="886" spans="2:33">
      <c r="B886" s="111" t="str">
        <f>IF(AND(Stock[[#This Row],[SỐ LƯỢNG MUA]]&gt;0,Stock[[#This Row],[SỐ LƯỢNG CÒN LẠI
(auto-fill)]]=0),"BÁN",
IF(AND(Stock[[#This Row],[SỐ LƯỢNG MUA]]&gt;0,Stock[[#This Row],[SỐ LƯỢNG CÒN LẠI
(auto-fill)]]&gt;0),"NẮM GIỮ",""))</f>
        <v/>
      </c>
      <c r="C886" s="110">
        <f t="shared" si="13"/>
        <v>873</v>
      </c>
      <c r="D886" s="77"/>
      <c r="E886" s="78"/>
      <c r="F886" s="170"/>
      <c r="G886" s="83"/>
      <c r="H886" s="84"/>
      <c r="I886" s="114" t="str">
        <f>IF(Stock[[#This Row],[SỐ LƯỢNG MUA]]&gt;0,Stock[[#This Row],[GIÁ MUA]]*Stock[[#This Row],[SỐ LƯỢNG MUA]]*$D$11,"")</f>
        <v/>
      </c>
      <c r="J886" s="87"/>
      <c r="K886" s="88"/>
      <c r="L886" s="116" t="str">
        <f>IF(Stock[[#This Row],[SỐ LƯỢNG MUA]]&gt;0,Stock[[#This Row],[GIÁ MUA]]*(1+Stock[[#This Row],[% TĂNG KỲ VỌNG_1]]),"")</f>
        <v/>
      </c>
      <c r="M886" s="89"/>
      <c r="N886" s="116" t="str">
        <f>IF(Stock[[#This Row],[SỐ LƯỢNG MUA]]&gt;0,Stock[[#This Row],[GIÁ MUA]]*(1+Stock[[#This Row],[% TĂNG KỲ VỌNG_2]]),"")</f>
        <v/>
      </c>
      <c r="O886" s="89"/>
      <c r="P886" s="116" t="str">
        <f>IF(Stock[[#This Row],[SỐ LƯỢNG MUA]]&gt;0,Stock[[#This Row],[GIÁ MUA]]*(1+Stock[[#This Row],[% GIẢM ĐỂ CẮT LỖ]]),"")</f>
        <v/>
      </c>
      <c r="Q886" s="104"/>
      <c r="R886" s="117" t="str">
        <f>IF(Stock[[#This Row],[CỔ TỨC TIỀN MẶT]]&gt;0,Stock[[#This Row],[CỔ TỨC TIỀN MẶT]]/(Stock[[#This Row],[GIÁ MUA]]*Stock[[#This Row],[SỐ LƯỢNG MUA]]),"")</f>
        <v/>
      </c>
      <c r="S886" s="104"/>
      <c r="T886" s="77"/>
      <c r="U886" s="95"/>
      <c r="V886" s="96"/>
      <c r="W886" s="125" t="str">
        <f>IF(Stock[[#This Row],[SỐ LƯỢNG BÁN]]&gt;0,Stock[[#This Row],[GIÁ BÁN]]*Stock[[#This Row],[SỐ LƯỢNG BÁN]]*$D$11+Stock[[#This Row],[GIÁ BÁN]]*Stock[[#This Row],[SỐ LƯỢNG BÁN]]*$D$12,"")</f>
        <v/>
      </c>
      <c r="X886" s="126">
        <f>Stock[[#This Row],[SỐ LƯỢNG MUA]]+Stock[[#This Row],[CỔ TỨC BẰNG CỔ PHIẾU]]-Stock[[#This Row],[SỐ LƯỢNG BÁN]]</f>
        <v>0</v>
      </c>
      <c r="Y8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6" s="120">
        <f ca="1">IF(Stock[[#This Row],[NGÀY BÁN]]&gt;0,Stock[[#This Row],[NGÀY BÁN]]-Stock[[#This Row],[NGÀY MUA]]+1,IF(Stock[[#This Row],[NGÀY MUA]]=0,0,TODAY()-Stock[[#This Row],[NGÀY MUA]]+1))</f>
        <v>0</v>
      </c>
      <c r="AA886" s="121" t="str">
        <f>IFERROR(Stock[[#This Row],[CỔ TỨC TIỀN MẶT]]+Stock[[#This Row],[LÃI/(LỖ) TỪ BÁN CK
(auto-fill)]],"")</f>
        <v/>
      </c>
      <c r="AB8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6" s="90"/>
      <c r="AE886" s="146" t="str">
        <f>IF(Stock[[#This Row],[TRẠNG THÁI
(auto-fill)]]="NẮM GIỮ",Stock[[#This Row],[GIÁ THỊ TRƯỜNG]]-Stock[[#This Row],[GIÁ MUA]],"")</f>
        <v/>
      </c>
      <c r="AF886" s="151" t="str">
        <f>IFERROR(Stock[[#This Row],[TĂNG/
(GIẢM )]]/Stock[[#This Row],[GIÁ MUA]],"")</f>
        <v/>
      </c>
      <c r="AG886" s="128" t="str">
        <f>IF(Stock[[#This Row],[GIÁ THỊ TRƯỜNG]]&gt;0,Stock[[#This Row],[GIÁ THỊ TRƯỜNG]]*Stock[[#This Row],[SỐ LƯỢNG CÒN LẠI
(auto-fill)]],"")</f>
        <v/>
      </c>
    </row>
    <row r="887" spans="2:33">
      <c r="B887" s="111" t="str">
        <f>IF(AND(Stock[[#This Row],[SỐ LƯỢNG MUA]]&gt;0,Stock[[#This Row],[SỐ LƯỢNG CÒN LẠI
(auto-fill)]]=0),"BÁN",
IF(AND(Stock[[#This Row],[SỐ LƯỢNG MUA]]&gt;0,Stock[[#This Row],[SỐ LƯỢNG CÒN LẠI
(auto-fill)]]&gt;0),"NẮM GIỮ",""))</f>
        <v/>
      </c>
      <c r="C887" s="110">
        <f t="shared" si="13"/>
        <v>874</v>
      </c>
      <c r="D887" s="77"/>
      <c r="E887" s="78"/>
      <c r="F887" s="170"/>
      <c r="G887" s="83"/>
      <c r="H887" s="84"/>
      <c r="I887" s="114" t="str">
        <f>IF(Stock[[#This Row],[SỐ LƯỢNG MUA]]&gt;0,Stock[[#This Row],[GIÁ MUA]]*Stock[[#This Row],[SỐ LƯỢNG MUA]]*$D$11,"")</f>
        <v/>
      </c>
      <c r="J887" s="87"/>
      <c r="K887" s="88"/>
      <c r="L887" s="116" t="str">
        <f>IF(Stock[[#This Row],[SỐ LƯỢNG MUA]]&gt;0,Stock[[#This Row],[GIÁ MUA]]*(1+Stock[[#This Row],[% TĂNG KỲ VỌNG_1]]),"")</f>
        <v/>
      </c>
      <c r="M887" s="89"/>
      <c r="N887" s="116" t="str">
        <f>IF(Stock[[#This Row],[SỐ LƯỢNG MUA]]&gt;0,Stock[[#This Row],[GIÁ MUA]]*(1+Stock[[#This Row],[% TĂNG KỲ VỌNG_2]]),"")</f>
        <v/>
      </c>
      <c r="O887" s="89"/>
      <c r="P887" s="116" t="str">
        <f>IF(Stock[[#This Row],[SỐ LƯỢNG MUA]]&gt;0,Stock[[#This Row],[GIÁ MUA]]*(1+Stock[[#This Row],[% GIẢM ĐỂ CẮT LỖ]]),"")</f>
        <v/>
      </c>
      <c r="Q887" s="104"/>
      <c r="R887" s="117" t="str">
        <f>IF(Stock[[#This Row],[CỔ TỨC TIỀN MẶT]]&gt;0,Stock[[#This Row],[CỔ TỨC TIỀN MẶT]]/(Stock[[#This Row],[GIÁ MUA]]*Stock[[#This Row],[SỐ LƯỢNG MUA]]),"")</f>
        <v/>
      </c>
      <c r="S887" s="104"/>
      <c r="T887" s="77"/>
      <c r="U887" s="95"/>
      <c r="V887" s="96"/>
      <c r="W887" s="125" t="str">
        <f>IF(Stock[[#This Row],[SỐ LƯỢNG BÁN]]&gt;0,Stock[[#This Row],[GIÁ BÁN]]*Stock[[#This Row],[SỐ LƯỢNG BÁN]]*$D$11+Stock[[#This Row],[GIÁ BÁN]]*Stock[[#This Row],[SỐ LƯỢNG BÁN]]*$D$12,"")</f>
        <v/>
      </c>
      <c r="X887" s="126">
        <f>Stock[[#This Row],[SỐ LƯỢNG MUA]]+Stock[[#This Row],[CỔ TỨC BẰNG CỔ PHIẾU]]-Stock[[#This Row],[SỐ LƯỢNG BÁN]]</f>
        <v>0</v>
      </c>
      <c r="Y8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7" s="120">
        <f ca="1">IF(Stock[[#This Row],[NGÀY BÁN]]&gt;0,Stock[[#This Row],[NGÀY BÁN]]-Stock[[#This Row],[NGÀY MUA]]+1,IF(Stock[[#This Row],[NGÀY MUA]]=0,0,TODAY()-Stock[[#This Row],[NGÀY MUA]]+1))</f>
        <v>0</v>
      </c>
      <c r="AA887" s="121" t="str">
        <f>IFERROR(Stock[[#This Row],[CỔ TỨC TIỀN MẶT]]+Stock[[#This Row],[LÃI/(LỖ) TỪ BÁN CK
(auto-fill)]],"")</f>
        <v/>
      </c>
      <c r="AB8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7" s="90"/>
      <c r="AE887" s="146" t="str">
        <f>IF(Stock[[#This Row],[TRẠNG THÁI
(auto-fill)]]="NẮM GIỮ",Stock[[#This Row],[GIÁ THỊ TRƯỜNG]]-Stock[[#This Row],[GIÁ MUA]],"")</f>
        <v/>
      </c>
      <c r="AF887" s="151" t="str">
        <f>IFERROR(Stock[[#This Row],[TĂNG/
(GIẢM )]]/Stock[[#This Row],[GIÁ MUA]],"")</f>
        <v/>
      </c>
      <c r="AG887" s="128" t="str">
        <f>IF(Stock[[#This Row],[GIÁ THỊ TRƯỜNG]]&gt;0,Stock[[#This Row],[GIÁ THỊ TRƯỜNG]]*Stock[[#This Row],[SỐ LƯỢNG CÒN LẠI
(auto-fill)]],"")</f>
        <v/>
      </c>
    </row>
    <row r="888" spans="2:33">
      <c r="B888" s="111" t="str">
        <f>IF(AND(Stock[[#This Row],[SỐ LƯỢNG MUA]]&gt;0,Stock[[#This Row],[SỐ LƯỢNG CÒN LẠI
(auto-fill)]]=0),"BÁN",
IF(AND(Stock[[#This Row],[SỐ LƯỢNG MUA]]&gt;0,Stock[[#This Row],[SỐ LƯỢNG CÒN LẠI
(auto-fill)]]&gt;0),"NẮM GIỮ",""))</f>
        <v/>
      </c>
      <c r="C888" s="110">
        <f t="shared" si="13"/>
        <v>875</v>
      </c>
      <c r="D888" s="77"/>
      <c r="E888" s="78"/>
      <c r="F888" s="170"/>
      <c r="G888" s="83"/>
      <c r="H888" s="84"/>
      <c r="I888" s="114" t="str">
        <f>IF(Stock[[#This Row],[SỐ LƯỢNG MUA]]&gt;0,Stock[[#This Row],[GIÁ MUA]]*Stock[[#This Row],[SỐ LƯỢNG MUA]]*$D$11,"")</f>
        <v/>
      </c>
      <c r="J888" s="87"/>
      <c r="K888" s="88"/>
      <c r="L888" s="116" t="str">
        <f>IF(Stock[[#This Row],[SỐ LƯỢNG MUA]]&gt;0,Stock[[#This Row],[GIÁ MUA]]*(1+Stock[[#This Row],[% TĂNG KỲ VỌNG_1]]),"")</f>
        <v/>
      </c>
      <c r="M888" s="89"/>
      <c r="N888" s="116" t="str">
        <f>IF(Stock[[#This Row],[SỐ LƯỢNG MUA]]&gt;0,Stock[[#This Row],[GIÁ MUA]]*(1+Stock[[#This Row],[% TĂNG KỲ VỌNG_2]]),"")</f>
        <v/>
      </c>
      <c r="O888" s="89"/>
      <c r="P888" s="116" t="str">
        <f>IF(Stock[[#This Row],[SỐ LƯỢNG MUA]]&gt;0,Stock[[#This Row],[GIÁ MUA]]*(1+Stock[[#This Row],[% GIẢM ĐỂ CẮT LỖ]]),"")</f>
        <v/>
      </c>
      <c r="Q888" s="104"/>
      <c r="R888" s="117" t="str">
        <f>IF(Stock[[#This Row],[CỔ TỨC TIỀN MẶT]]&gt;0,Stock[[#This Row],[CỔ TỨC TIỀN MẶT]]/(Stock[[#This Row],[GIÁ MUA]]*Stock[[#This Row],[SỐ LƯỢNG MUA]]),"")</f>
        <v/>
      </c>
      <c r="S888" s="104"/>
      <c r="T888" s="77"/>
      <c r="U888" s="95"/>
      <c r="V888" s="96"/>
      <c r="W888" s="125" t="str">
        <f>IF(Stock[[#This Row],[SỐ LƯỢNG BÁN]]&gt;0,Stock[[#This Row],[GIÁ BÁN]]*Stock[[#This Row],[SỐ LƯỢNG BÁN]]*$D$11+Stock[[#This Row],[GIÁ BÁN]]*Stock[[#This Row],[SỐ LƯỢNG BÁN]]*$D$12,"")</f>
        <v/>
      </c>
      <c r="X888" s="126">
        <f>Stock[[#This Row],[SỐ LƯỢNG MUA]]+Stock[[#This Row],[CỔ TỨC BẰNG CỔ PHIẾU]]-Stock[[#This Row],[SỐ LƯỢNG BÁN]]</f>
        <v>0</v>
      </c>
      <c r="Y8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8" s="120">
        <f ca="1">IF(Stock[[#This Row],[NGÀY BÁN]]&gt;0,Stock[[#This Row],[NGÀY BÁN]]-Stock[[#This Row],[NGÀY MUA]]+1,IF(Stock[[#This Row],[NGÀY MUA]]=0,0,TODAY()-Stock[[#This Row],[NGÀY MUA]]+1))</f>
        <v>0</v>
      </c>
      <c r="AA888" s="121" t="str">
        <f>IFERROR(Stock[[#This Row],[CỔ TỨC TIỀN MẶT]]+Stock[[#This Row],[LÃI/(LỖ) TỪ BÁN CK
(auto-fill)]],"")</f>
        <v/>
      </c>
      <c r="AB8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8" s="90"/>
      <c r="AE888" s="146" t="str">
        <f>IF(Stock[[#This Row],[TRẠNG THÁI
(auto-fill)]]="NẮM GIỮ",Stock[[#This Row],[GIÁ THỊ TRƯỜNG]]-Stock[[#This Row],[GIÁ MUA]],"")</f>
        <v/>
      </c>
      <c r="AF888" s="151" t="str">
        <f>IFERROR(Stock[[#This Row],[TĂNG/
(GIẢM )]]/Stock[[#This Row],[GIÁ MUA]],"")</f>
        <v/>
      </c>
      <c r="AG888" s="128" t="str">
        <f>IF(Stock[[#This Row],[GIÁ THỊ TRƯỜNG]]&gt;0,Stock[[#This Row],[GIÁ THỊ TRƯỜNG]]*Stock[[#This Row],[SỐ LƯỢNG CÒN LẠI
(auto-fill)]],"")</f>
        <v/>
      </c>
    </row>
    <row r="889" spans="2:33">
      <c r="B889" s="111" t="str">
        <f>IF(AND(Stock[[#This Row],[SỐ LƯỢNG MUA]]&gt;0,Stock[[#This Row],[SỐ LƯỢNG CÒN LẠI
(auto-fill)]]=0),"BÁN",
IF(AND(Stock[[#This Row],[SỐ LƯỢNG MUA]]&gt;0,Stock[[#This Row],[SỐ LƯỢNG CÒN LẠI
(auto-fill)]]&gt;0),"NẮM GIỮ",""))</f>
        <v/>
      </c>
      <c r="C889" s="110">
        <f t="shared" si="13"/>
        <v>876</v>
      </c>
      <c r="D889" s="77"/>
      <c r="E889" s="78"/>
      <c r="F889" s="170"/>
      <c r="G889" s="83"/>
      <c r="H889" s="84"/>
      <c r="I889" s="114" t="str">
        <f>IF(Stock[[#This Row],[SỐ LƯỢNG MUA]]&gt;0,Stock[[#This Row],[GIÁ MUA]]*Stock[[#This Row],[SỐ LƯỢNG MUA]]*$D$11,"")</f>
        <v/>
      </c>
      <c r="J889" s="87"/>
      <c r="K889" s="88"/>
      <c r="L889" s="116" t="str">
        <f>IF(Stock[[#This Row],[SỐ LƯỢNG MUA]]&gt;0,Stock[[#This Row],[GIÁ MUA]]*(1+Stock[[#This Row],[% TĂNG KỲ VỌNG_1]]),"")</f>
        <v/>
      </c>
      <c r="M889" s="89"/>
      <c r="N889" s="116" t="str">
        <f>IF(Stock[[#This Row],[SỐ LƯỢNG MUA]]&gt;0,Stock[[#This Row],[GIÁ MUA]]*(1+Stock[[#This Row],[% TĂNG KỲ VỌNG_2]]),"")</f>
        <v/>
      </c>
      <c r="O889" s="89"/>
      <c r="P889" s="116" t="str">
        <f>IF(Stock[[#This Row],[SỐ LƯỢNG MUA]]&gt;0,Stock[[#This Row],[GIÁ MUA]]*(1+Stock[[#This Row],[% GIẢM ĐỂ CẮT LỖ]]),"")</f>
        <v/>
      </c>
      <c r="Q889" s="104"/>
      <c r="R889" s="117" t="str">
        <f>IF(Stock[[#This Row],[CỔ TỨC TIỀN MẶT]]&gt;0,Stock[[#This Row],[CỔ TỨC TIỀN MẶT]]/(Stock[[#This Row],[GIÁ MUA]]*Stock[[#This Row],[SỐ LƯỢNG MUA]]),"")</f>
        <v/>
      </c>
      <c r="S889" s="104"/>
      <c r="T889" s="77"/>
      <c r="U889" s="95"/>
      <c r="V889" s="96"/>
      <c r="W889" s="125" t="str">
        <f>IF(Stock[[#This Row],[SỐ LƯỢNG BÁN]]&gt;0,Stock[[#This Row],[GIÁ BÁN]]*Stock[[#This Row],[SỐ LƯỢNG BÁN]]*$D$11+Stock[[#This Row],[GIÁ BÁN]]*Stock[[#This Row],[SỐ LƯỢNG BÁN]]*$D$12,"")</f>
        <v/>
      </c>
      <c r="X889" s="126">
        <f>Stock[[#This Row],[SỐ LƯỢNG MUA]]+Stock[[#This Row],[CỔ TỨC BẰNG CỔ PHIẾU]]-Stock[[#This Row],[SỐ LƯỢNG BÁN]]</f>
        <v>0</v>
      </c>
      <c r="Y8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9" s="120">
        <f ca="1">IF(Stock[[#This Row],[NGÀY BÁN]]&gt;0,Stock[[#This Row],[NGÀY BÁN]]-Stock[[#This Row],[NGÀY MUA]]+1,IF(Stock[[#This Row],[NGÀY MUA]]=0,0,TODAY()-Stock[[#This Row],[NGÀY MUA]]+1))</f>
        <v>0</v>
      </c>
      <c r="AA889" s="121" t="str">
        <f>IFERROR(Stock[[#This Row],[CỔ TỨC TIỀN MẶT]]+Stock[[#This Row],[LÃI/(LỖ) TỪ BÁN CK
(auto-fill)]],"")</f>
        <v/>
      </c>
      <c r="AB8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9" s="90"/>
      <c r="AE889" s="146" t="str">
        <f>IF(Stock[[#This Row],[TRẠNG THÁI
(auto-fill)]]="NẮM GIỮ",Stock[[#This Row],[GIÁ THỊ TRƯỜNG]]-Stock[[#This Row],[GIÁ MUA]],"")</f>
        <v/>
      </c>
      <c r="AF889" s="151" t="str">
        <f>IFERROR(Stock[[#This Row],[TĂNG/
(GIẢM )]]/Stock[[#This Row],[GIÁ MUA]],"")</f>
        <v/>
      </c>
      <c r="AG889" s="128" t="str">
        <f>IF(Stock[[#This Row],[GIÁ THỊ TRƯỜNG]]&gt;0,Stock[[#This Row],[GIÁ THỊ TRƯỜNG]]*Stock[[#This Row],[SỐ LƯỢNG CÒN LẠI
(auto-fill)]],"")</f>
        <v/>
      </c>
    </row>
    <row r="890" spans="2:33">
      <c r="B890" s="111" t="str">
        <f>IF(AND(Stock[[#This Row],[SỐ LƯỢNG MUA]]&gt;0,Stock[[#This Row],[SỐ LƯỢNG CÒN LẠI
(auto-fill)]]=0),"BÁN",
IF(AND(Stock[[#This Row],[SỐ LƯỢNG MUA]]&gt;0,Stock[[#This Row],[SỐ LƯỢNG CÒN LẠI
(auto-fill)]]&gt;0),"NẮM GIỮ",""))</f>
        <v/>
      </c>
      <c r="C890" s="110">
        <f t="shared" si="13"/>
        <v>877</v>
      </c>
      <c r="D890" s="77"/>
      <c r="E890" s="78"/>
      <c r="F890" s="170"/>
      <c r="G890" s="83"/>
      <c r="H890" s="84"/>
      <c r="I890" s="114" t="str">
        <f>IF(Stock[[#This Row],[SỐ LƯỢNG MUA]]&gt;0,Stock[[#This Row],[GIÁ MUA]]*Stock[[#This Row],[SỐ LƯỢNG MUA]]*$D$11,"")</f>
        <v/>
      </c>
      <c r="J890" s="87"/>
      <c r="K890" s="88"/>
      <c r="L890" s="116" t="str">
        <f>IF(Stock[[#This Row],[SỐ LƯỢNG MUA]]&gt;0,Stock[[#This Row],[GIÁ MUA]]*(1+Stock[[#This Row],[% TĂNG KỲ VỌNG_1]]),"")</f>
        <v/>
      </c>
      <c r="M890" s="89"/>
      <c r="N890" s="116" t="str">
        <f>IF(Stock[[#This Row],[SỐ LƯỢNG MUA]]&gt;0,Stock[[#This Row],[GIÁ MUA]]*(1+Stock[[#This Row],[% TĂNG KỲ VỌNG_2]]),"")</f>
        <v/>
      </c>
      <c r="O890" s="89"/>
      <c r="P890" s="116" t="str">
        <f>IF(Stock[[#This Row],[SỐ LƯỢNG MUA]]&gt;0,Stock[[#This Row],[GIÁ MUA]]*(1+Stock[[#This Row],[% GIẢM ĐỂ CẮT LỖ]]),"")</f>
        <v/>
      </c>
      <c r="Q890" s="104"/>
      <c r="R890" s="117" t="str">
        <f>IF(Stock[[#This Row],[CỔ TỨC TIỀN MẶT]]&gt;0,Stock[[#This Row],[CỔ TỨC TIỀN MẶT]]/(Stock[[#This Row],[GIÁ MUA]]*Stock[[#This Row],[SỐ LƯỢNG MUA]]),"")</f>
        <v/>
      </c>
      <c r="S890" s="104"/>
      <c r="T890" s="77"/>
      <c r="U890" s="95"/>
      <c r="V890" s="96"/>
      <c r="W890" s="125" t="str">
        <f>IF(Stock[[#This Row],[SỐ LƯỢNG BÁN]]&gt;0,Stock[[#This Row],[GIÁ BÁN]]*Stock[[#This Row],[SỐ LƯỢNG BÁN]]*$D$11+Stock[[#This Row],[GIÁ BÁN]]*Stock[[#This Row],[SỐ LƯỢNG BÁN]]*$D$12,"")</f>
        <v/>
      </c>
      <c r="X890" s="126">
        <f>Stock[[#This Row],[SỐ LƯỢNG MUA]]+Stock[[#This Row],[CỔ TỨC BẰNG CỔ PHIẾU]]-Stock[[#This Row],[SỐ LƯỢNG BÁN]]</f>
        <v>0</v>
      </c>
      <c r="Y8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0" s="120">
        <f ca="1">IF(Stock[[#This Row],[NGÀY BÁN]]&gt;0,Stock[[#This Row],[NGÀY BÁN]]-Stock[[#This Row],[NGÀY MUA]]+1,IF(Stock[[#This Row],[NGÀY MUA]]=0,0,TODAY()-Stock[[#This Row],[NGÀY MUA]]+1))</f>
        <v>0</v>
      </c>
      <c r="AA890" s="121" t="str">
        <f>IFERROR(Stock[[#This Row],[CỔ TỨC TIỀN MẶT]]+Stock[[#This Row],[LÃI/(LỖ) TỪ BÁN CK
(auto-fill)]],"")</f>
        <v/>
      </c>
      <c r="AB8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0" s="90"/>
      <c r="AE890" s="146" t="str">
        <f>IF(Stock[[#This Row],[TRẠNG THÁI
(auto-fill)]]="NẮM GIỮ",Stock[[#This Row],[GIÁ THỊ TRƯỜNG]]-Stock[[#This Row],[GIÁ MUA]],"")</f>
        <v/>
      </c>
      <c r="AF890" s="151" t="str">
        <f>IFERROR(Stock[[#This Row],[TĂNG/
(GIẢM )]]/Stock[[#This Row],[GIÁ MUA]],"")</f>
        <v/>
      </c>
      <c r="AG890" s="128" t="str">
        <f>IF(Stock[[#This Row],[GIÁ THỊ TRƯỜNG]]&gt;0,Stock[[#This Row],[GIÁ THỊ TRƯỜNG]]*Stock[[#This Row],[SỐ LƯỢNG CÒN LẠI
(auto-fill)]],"")</f>
        <v/>
      </c>
    </row>
    <row r="891" spans="2:33">
      <c r="B891" s="111" t="str">
        <f>IF(AND(Stock[[#This Row],[SỐ LƯỢNG MUA]]&gt;0,Stock[[#This Row],[SỐ LƯỢNG CÒN LẠI
(auto-fill)]]=0),"BÁN",
IF(AND(Stock[[#This Row],[SỐ LƯỢNG MUA]]&gt;0,Stock[[#This Row],[SỐ LƯỢNG CÒN LẠI
(auto-fill)]]&gt;0),"NẮM GIỮ",""))</f>
        <v/>
      </c>
      <c r="C891" s="110">
        <f t="shared" si="13"/>
        <v>878</v>
      </c>
      <c r="D891" s="77"/>
      <c r="E891" s="78"/>
      <c r="F891" s="170"/>
      <c r="G891" s="83"/>
      <c r="H891" s="84"/>
      <c r="I891" s="114" t="str">
        <f>IF(Stock[[#This Row],[SỐ LƯỢNG MUA]]&gt;0,Stock[[#This Row],[GIÁ MUA]]*Stock[[#This Row],[SỐ LƯỢNG MUA]]*$D$11,"")</f>
        <v/>
      </c>
      <c r="J891" s="87"/>
      <c r="K891" s="88"/>
      <c r="L891" s="116" t="str">
        <f>IF(Stock[[#This Row],[SỐ LƯỢNG MUA]]&gt;0,Stock[[#This Row],[GIÁ MUA]]*(1+Stock[[#This Row],[% TĂNG KỲ VỌNG_1]]),"")</f>
        <v/>
      </c>
      <c r="M891" s="89"/>
      <c r="N891" s="116" t="str">
        <f>IF(Stock[[#This Row],[SỐ LƯỢNG MUA]]&gt;0,Stock[[#This Row],[GIÁ MUA]]*(1+Stock[[#This Row],[% TĂNG KỲ VỌNG_2]]),"")</f>
        <v/>
      </c>
      <c r="O891" s="89"/>
      <c r="P891" s="116" t="str">
        <f>IF(Stock[[#This Row],[SỐ LƯỢNG MUA]]&gt;0,Stock[[#This Row],[GIÁ MUA]]*(1+Stock[[#This Row],[% GIẢM ĐỂ CẮT LỖ]]),"")</f>
        <v/>
      </c>
      <c r="Q891" s="104"/>
      <c r="R891" s="117" t="str">
        <f>IF(Stock[[#This Row],[CỔ TỨC TIỀN MẶT]]&gt;0,Stock[[#This Row],[CỔ TỨC TIỀN MẶT]]/(Stock[[#This Row],[GIÁ MUA]]*Stock[[#This Row],[SỐ LƯỢNG MUA]]),"")</f>
        <v/>
      </c>
      <c r="S891" s="104"/>
      <c r="T891" s="77"/>
      <c r="U891" s="95"/>
      <c r="V891" s="96"/>
      <c r="W891" s="125" t="str">
        <f>IF(Stock[[#This Row],[SỐ LƯỢNG BÁN]]&gt;0,Stock[[#This Row],[GIÁ BÁN]]*Stock[[#This Row],[SỐ LƯỢNG BÁN]]*$D$11+Stock[[#This Row],[GIÁ BÁN]]*Stock[[#This Row],[SỐ LƯỢNG BÁN]]*$D$12,"")</f>
        <v/>
      </c>
      <c r="X891" s="126">
        <f>Stock[[#This Row],[SỐ LƯỢNG MUA]]+Stock[[#This Row],[CỔ TỨC BẰNG CỔ PHIẾU]]-Stock[[#This Row],[SỐ LƯỢNG BÁN]]</f>
        <v>0</v>
      </c>
      <c r="Y8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1" s="120">
        <f ca="1">IF(Stock[[#This Row],[NGÀY BÁN]]&gt;0,Stock[[#This Row],[NGÀY BÁN]]-Stock[[#This Row],[NGÀY MUA]]+1,IF(Stock[[#This Row],[NGÀY MUA]]=0,0,TODAY()-Stock[[#This Row],[NGÀY MUA]]+1))</f>
        <v>0</v>
      </c>
      <c r="AA891" s="121" t="str">
        <f>IFERROR(Stock[[#This Row],[CỔ TỨC TIỀN MẶT]]+Stock[[#This Row],[LÃI/(LỖ) TỪ BÁN CK
(auto-fill)]],"")</f>
        <v/>
      </c>
      <c r="AB8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1" s="90"/>
      <c r="AE891" s="146" t="str">
        <f>IF(Stock[[#This Row],[TRẠNG THÁI
(auto-fill)]]="NẮM GIỮ",Stock[[#This Row],[GIÁ THỊ TRƯỜNG]]-Stock[[#This Row],[GIÁ MUA]],"")</f>
        <v/>
      </c>
      <c r="AF891" s="151" t="str">
        <f>IFERROR(Stock[[#This Row],[TĂNG/
(GIẢM )]]/Stock[[#This Row],[GIÁ MUA]],"")</f>
        <v/>
      </c>
      <c r="AG891" s="128" t="str">
        <f>IF(Stock[[#This Row],[GIÁ THỊ TRƯỜNG]]&gt;0,Stock[[#This Row],[GIÁ THỊ TRƯỜNG]]*Stock[[#This Row],[SỐ LƯỢNG CÒN LẠI
(auto-fill)]],"")</f>
        <v/>
      </c>
    </row>
    <row r="892" spans="2:33">
      <c r="B892" s="111" t="str">
        <f>IF(AND(Stock[[#This Row],[SỐ LƯỢNG MUA]]&gt;0,Stock[[#This Row],[SỐ LƯỢNG CÒN LẠI
(auto-fill)]]=0),"BÁN",
IF(AND(Stock[[#This Row],[SỐ LƯỢNG MUA]]&gt;0,Stock[[#This Row],[SỐ LƯỢNG CÒN LẠI
(auto-fill)]]&gt;0),"NẮM GIỮ",""))</f>
        <v/>
      </c>
      <c r="C892" s="110">
        <f t="shared" si="13"/>
        <v>879</v>
      </c>
      <c r="D892" s="77"/>
      <c r="E892" s="78"/>
      <c r="F892" s="170"/>
      <c r="G892" s="83"/>
      <c r="H892" s="84"/>
      <c r="I892" s="114" t="str">
        <f>IF(Stock[[#This Row],[SỐ LƯỢNG MUA]]&gt;0,Stock[[#This Row],[GIÁ MUA]]*Stock[[#This Row],[SỐ LƯỢNG MUA]]*$D$11,"")</f>
        <v/>
      </c>
      <c r="J892" s="87"/>
      <c r="K892" s="88"/>
      <c r="L892" s="116" t="str">
        <f>IF(Stock[[#This Row],[SỐ LƯỢNG MUA]]&gt;0,Stock[[#This Row],[GIÁ MUA]]*(1+Stock[[#This Row],[% TĂNG KỲ VỌNG_1]]),"")</f>
        <v/>
      </c>
      <c r="M892" s="89"/>
      <c r="N892" s="116" t="str">
        <f>IF(Stock[[#This Row],[SỐ LƯỢNG MUA]]&gt;0,Stock[[#This Row],[GIÁ MUA]]*(1+Stock[[#This Row],[% TĂNG KỲ VỌNG_2]]),"")</f>
        <v/>
      </c>
      <c r="O892" s="89"/>
      <c r="P892" s="116" t="str">
        <f>IF(Stock[[#This Row],[SỐ LƯỢNG MUA]]&gt;0,Stock[[#This Row],[GIÁ MUA]]*(1+Stock[[#This Row],[% GIẢM ĐỂ CẮT LỖ]]),"")</f>
        <v/>
      </c>
      <c r="Q892" s="104"/>
      <c r="R892" s="117" t="str">
        <f>IF(Stock[[#This Row],[CỔ TỨC TIỀN MẶT]]&gt;0,Stock[[#This Row],[CỔ TỨC TIỀN MẶT]]/(Stock[[#This Row],[GIÁ MUA]]*Stock[[#This Row],[SỐ LƯỢNG MUA]]),"")</f>
        <v/>
      </c>
      <c r="S892" s="104"/>
      <c r="T892" s="77"/>
      <c r="U892" s="95"/>
      <c r="V892" s="96"/>
      <c r="W892" s="125" t="str">
        <f>IF(Stock[[#This Row],[SỐ LƯỢNG BÁN]]&gt;0,Stock[[#This Row],[GIÁ BÁN]]*Stock[[#This Row],[SỐ LƯỢNG BÁN]]*$D$11+Stock[[#This Row],[GIÁ BÁN]]*Stock[[#This Row],[SỐ LƯỢNG BÁN]]*$D$12,"")</f>
        <v/>
      </c>
      <c r="X892" s="126">
        <f>Stock[[#This Row],[SỐ LƯỢNG MUA]]+Stock[[#This Row],[CỔ TỨC BẰNG CỔ PHIẾU]]-Stock[[#This Row],[SỐ LƯỢNG BÁN]]</f>
        <v>0</v>
      </c>
      <c r="Y8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2" s="120">
        <f ca="1">IF(Stock[[#This Row],[NGÀY BÁN]]&gt;0,Stock[[#This Row],[NGÀY BÁN]]-Stock[[#This Row],[NGÀY MUA]]+1,IF(Stock[[#This Row],[NGÀY MUA]]=0,0,TODAY()-Stock[[#This Row],[NGÀY MUA]]+1))</f>
        <v>0</v>
      </c>
      <c r="AA892" s="121" t="str">
        <f>IFERROR(Stock[[#This Row],[CỔ TỨC TIỀN MẶT]]+Stock[[#This Row],[LÃI/(LỖ) TỪ BÁN CK
(auto-fill)]],"")</f>
        <v/>
      </c>
      <c r="AB8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2" s="90"/>
      <c r="AE892" s="146" t="str">
        <f>IF(Stock[[#This Row],[TRẠNG THÁI
(auto-fill)]]="NẮM GIỮ",Stock[[#This Row],[GIÁ THỊ TRƯỜNG]]-Stock[[#This Row],[GIÁ MUA]],"")</f>
        <v/>
      </c>
      <c r="AF892" s="151" t="str">
        <f>IFERROR(Stock[[#This Row],[TĂNG/
(GIẢM )]]/Stock[[#This Row],[GIÁ MUA]],"")</f>
        <v/>
      </c>
      <c r="AG892" s="128" t="str">
        <f>IF(Stock[[#This Row],[GIÁ THỊ TRƯỜNG]]&gt;0,Stock[[#This Row],[GIÁ THỊ TRƯỜNG]]*Stock[[#This Row],[SỐ LƯỢNG CÒN LẠI
(auto-fill)]],"")</f>
        <v/>
      </c>
    </row>
    <row r="893" spans="2:33">
      <c r="B893" s="111" t="str">
        <f>IF(AND(Stock[[#This Row],[SỐ LƯỢNG MUA]]&gt;0,Stock[[#This Row],[SỐ LƯỢNG CÒN LẠI
(auto-fill)]]=0),"BÁN",
IF(AND(Stock[[#This Row],[SỐ LƯỢNG MUA]]&gt;0,Stock[[#This Row],[SỐ LƯỢNG CÒN LẠI
(auto-fill)]]&gt;0),"NẮM GIỮ",""))</f>
        <v/>
      </c>
      <c r="C893" s="110">
        <f t="shared" si="13"/>
        <v>880</v>
      </c>
      <c r="D893" s="77"/>
      <c r="E893" s="78"/>
      <c r="F893" s="170"/>
      <c r="G893" s="83"/>
      <c r="H893" s="84"/>
      <c r="I893" s="114" t="str">
        <f>IF(Stock[[#This Row],[SỐ LƯỢNG MUA]]&gt;0,Stock[[#This Row],[GIÁ MUA]]*Stock[[#This Row],[SỐ LƯỢNG MUA]]*$D$11,"")</f>
        <v/>
      </c>
      <c r="J893" s="87"/>
      <c r="K893" s="88"/>
      <c r="L893" s="116" t="str">
        <f>IF(Stock[[#This Row],[SỐ LƯỢNG MUA]]&gt;0,Stock[[#This Row],[GIÁ MUA]]*(1+Stock[[#This Row],[% TĂNG KỲ VỌNG_1]]),"")</f>
        <v/>
      </c>
      <c r="M893" s="89"/>
      <c r="N893" s="116" t="str">
        <f>IF(Stock[[#This Row],[SỐ LƯỢNG MUA]]&gt;0,Stock[[#This Row],[GIÁ MUA]]*(1+Stock[[#This Row],[% TĂNG KỲ VỌNG_2]]),"")</f>
        <v/>
      </c>
      <c r="O893" s="89"/>
      <c r="P893" s="116" t="str">
        <f>IF(Stock[[#This Row],[SỐ LƯỢNG MUA]]&gt;0,Stock[[#This Row],[GIÁ MUA]]*(1+Stock[[#This Row],[% GIẢM ĐỂ CẮT LỖ]]),"")</f>
        <v/>
      </c>
      <c r="Q893" s="104"/>
      <c r="R893" s="117" t="str">
        <f>IF(Stock[[#This Row],[CỔ TỨC TIỀN MẶT]]&gt;0,Stock[[#This Row],[CỔ TỨC TIỀN MẶT]]/(Stock[[#This Row],[GIÁ MUA]]*Stock[[#This Row],[SỐ LƯỢNG MUA]]),"")</f>
        <v/>
      </c>
      <c r="S893" s="104"/>
      <c r="T893" s="77"/>
      <c r="U893" s="95"/>
      <c r="V893" s="96"/>
      <c r="W893" s="125" t="str">
        <f>IF(Stock[[#This Row],[SỐ LƯỢNG BÁN]]&gt;0,Stock[[#This Row],[GIÁ BÁN]]*Stock[[#This Row],[SỐ LƯỢNG BÁN]]*$D$11+Stock[[#This Row],[GIÁ BÁN]]*Stock[[#This Row],[SỐ LƯỢNG BÁN]]*$D$12,"")</f>
        <v/>
      </c>
      <c r="X893" s="126">
        <f>Stock[[#This Row],[SỐ LƯỢNG MUA]]+Stock[[#This Row],[CỔ TỨC BẰNG CỔ PHIẾU]]-Stock[[#This Row],[SỐ LƯỢNG BÁN]]</f>
        <v>0</v>
      </c>
      <c r="Y8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3" s="120">
        <f ca="1">IF(Stock[[#This Row],[NGÀY BÁN]]&gt;0,Stock[[#This Row],[NGÀY BÁN]]-Stock[[#This Row],[NGÀY MUA]]+1,IF(Stock[[#This Row],[NGÀY MUA]]=0,0,TODAY()-Stock[[#This Row],[NGÀY MUA]]+1))</f>
        <v>0</v>
      </c>
      <c r="AA893" s="121" t="str">
        <f>IFERROR(Stock[[#This Row],[CỔ TỨC TIỀN MẶT]]+Stock[[#This Row],[LÃI/(LỖ) TỪ BÁN CK
(auto-fill)]],"")</f>
        <v/>
      </c>
      <c r="AB8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3" s="90"/>
      <c r="AE893" s="146" t="str">
        <f>IF(Stock[[#This Row],[TRẠNG THÁI
(auto-fill)]]="NẮM GIỮ",Stock[[#This Row],[GIÁ THỊ TRƯỜNG]]-Stock[[#This Row],[GIÁ MUA]],"")</f>
        <v/>
      </c>
      <c r="AF893" s="151" t="str">
        <f>IFERROR(Stock[[#This Row],[TĂNG/
(GIẢM )]]/Stock[[#This Row],[GIÁ MUA]],"")</f>
        <v/>
      </c>
      <c r="AG893" s="128" t="str">
        <f>IF(Stock[[#This Row],[GIÁ THỊ TRƯỜNG]]&gt;0,Stock[[#This Row],[GIÁ THỊ TRƯỜNG]]*Stock[[#This Row],[SỐ LƯỢNG CÒN LẠI
(auto-fill)]],"")</f>
        <v/>
      </c>
    </row>
    <row r="894" spans="2:33">
      <c r="B894" s="111" t="str">
        <f>IF(AND(Stock[[#This Row],[SỐ LƯỢNG MUA]]&gt;0,Stock[[#This Row],[SỐ LƯỢNG CÒN LẠI
(auto-fill)]]=0),"BÁN",
IF(AND(Stock[[#This Row],[SỐ LƯỢNG MUA]]&gt;0,Stock[[#This Row],[SỐ LƯỢNG CÒN LẠI
(auto-fill)]]&gt;0),"NẮM GIỮ",""))</f>
        <v/>
      </c>
      <c r="C894" s="110">
        <f t="shared" si="13"/>
        <v>881</v>
      </c>
      <c r="D894" s="77"/>
      <c r="E894" s="78"/>
      <c r="F894" s="170"/>
      <c r="G894" s="83"/>
      <c r="H894" s="84"/>
      <c r="I894" s="114" t="str">
        <f>IF(Stock[[#This Row],[SỐ LƯỢNG MUA]]&gt;0,Stock[[#This Row],[GIÁ MUA]]*Stock[[#This Row],[SỐ LƯỢNG MUA]]*$D$11,"")</f>
        <v/>
      </c>
      <c r="J894" s="87"/>
      <c r="K894" s="88"/>
      <c r="L894" s="116" t="str">
        <f>IF(Stock[[#This Row],[SỐ LƯỢNG MUA]]&gt;0,Stock[[#This Row],[GIÁ MUA]]*(1+Stock[[#This Row],[% TĂNG KỲ VỌNG_1]]),"")</f>
        <v/>
      </c>
      <c r="M894" s="89"/>
      <c r="N894" s="116" t="str">
        <f>IF(Stock[[#This Row],[SỐ LƯỢNG MUA]]&gt;0,Stock[[#This Row],[GIÁ MUA]]*(1+Stock[[#This Row],[% TĂNG KỲ VỌNG_2]]),"")</f>
        <v/>
      </c>
      <c r="O894" s="89"/>
      <c r="P894" s="116" t="str">
        <f>IF(Stock[[#This Row],[SỐ LƯỢNG MUA]]&gt;0,Stock[[#This Row],[GIÁ MUA]]*(1+Stock[[#This Row],[% GIẢM ĐỂ CẮT LỖ]]),"")</f>
        <v/>
      </c>
      <c r="Q894" s="104"/>
      <c r="R894" s="117" t="str">
        <f>IF(Stock[[#This Row],[CỔ TỨC TIỀN MẶT]]&gt;0,Stock[[#This Row],[CỔ TỨC TIỀN MẶT]]/(Stock[[#This Row],[GIÁ MUA]]*Stock[[#This Row],[SỐ LƯỢNG MUA]]),"")</f>
        <v/>
      </c>
      <c r="S894" s="104"/>
      <c r="T894" s="77"/>
      <c r="U894" s="95"/>
      <c r="V894" s="96"/>
      <c r="W894" s="125" t="str">
        <f>IF(Stock[[#This Row],[SỐ LƯỢNG BÁN]]&gt;0,Stock[[#This Row],[GIÁ BÁN]]*Stock[[#This Row],[SỐ LƯỢNG BÁN]]*$D$11+Stock[[#This Row],[GIÁ BÁN]]*Stock[[#This Row],[SỐ LƯỢNG BÁN]]*$D$12,"")</f>
        <v/>
      </c>
      <c r="X894" s="126">
        <f>Stock[[#This Row],[SỐ LƯỢNG MUA]]+Stock[[#This Row],[CỔ TỨC BẰNG CỔ PHIẾU]]-Stock[[#This Row],[SỐ LƯỢNG BÁN]]</f>
        <v>0</v>
      </c>
      <c r="Y8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4" s="120">
        <f ca="1">IF(Stock[[#This Row],[NGÀY BÁN]]&gt;0,Stock[[#This Row],[NGÀY BÁN]]-Stock[[#This Row],[NGÀY MUA]]+1,IF(Stock[[#This Row],[NGÀY MUA]]=0,0,TODAY()-Stock[[#This Row],[NGÀY MUA]]+1))</f>
        <v>0</v>
      </c>
      <c r="AA894" s="121" t="str">
        <f>IFERROR(Stock[[#This Row],[CỔ TỨC TIỀN MẶT]]+Stock[[#This Row],[LÃI/(LỖ) TỪ BÁN CK
(auto-fill)]],"")</f>
        <v/>
      </c>
      <c r="AB8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4" s="90"/>
      <c r="AE894" s="146" t="str">
        <f>IF(Stock[[#This Row],[TRẠNG THÁI
(auto-fill)]]="NẮM GIỮ",Stock[[#This Row],[GIÁ THỊ TRƯỜNG]]-Stock[[#This Row],[GIÁ MUA]],"")</f>
        <v/>
      </c>
      <c r="AF894" s="151" t="str">
        <f>IFERROR(Stock[[#This Row],[TĂNG/
(GIẢM )]]/Stock[[#This Row],[GIÁ MUA]],"")</f>
        <v/>
      </c>
      <c r="AG894" s="128" t="str">
        <f>IF(Stock[[#This Row],[GIÁ THỊ TRƯỜNG]]&gt;0,Stock[[#This Row],[GIÁ THỊ TRƯỜNG]]*Stock[[#This Row],[SỐ LƯỢNG CÒN LẠI
(auto-fill)]],"")</f>
        <v/>
      </c>
    </row>
    <row r="895" spans="2:33">
      <c r="B895" s="111" t="str">
        <f>IF(AND(Stock[[#This Row],[SỐ LƯỢNG MUA]]&gt;0,Stock[[#This Row],[SỐ LƯỢNG CÒN LẠI
(auto-fill)]]=0),"BÁN",
IF(AND(Stock[[#This Row],[SỐ LƯỢNG MUA]]&gt;0,Stock[[#This Row],[SỐ LƯỢNG CÒN LẠI
(auto-fill)]]&gt;0),"NẮM GIỮ",""))</f>
        <v/>
      </c>
      <c r="C895" s="110">
        <f t="shared" si="13"/>
        <v>882</v>
      </c>
      <c r="D895" s="77"/>
      <c r="E895" s="78"/>
      <c r="F895" s="170"/>
      <c r="G895" s="83"/>
      <c r="H895" s="84"/>
      <c r="I895" s="114" t="str">
        <f>IF(Stock[[#This Row],[SỐ LƯỢNG MUA]]&gt;0,Stock[[#This Row],[GIÁ MUA]]*Stock[[#This Row],[SỐ LƯỢNG MUA]]*$D$11,"")</f>
        <v/>
      </c>
      <c r="J895" s="87"/>
      <c r="K895" s="88"/>
      <c r="L895" s="116" t="str">
        <f>IF(Stock[[#This Row],[SỐ LƯỢNG MUA]]&gt;0,Stock[[#This Row],[GIÁ MUA]]*(1+Stock[[#This Row],[% TĂNG KỲ VỌNG_1]]),"")</f>
        <v/>
      </c>
      <c r="M895" s="89"/>
      <c r="N895" s="116" t="str">
        <f>IF(Stock[[#This Row],[SỐ LƯỢNG MUA]]&gt;0,Stock[[#This Row],[GIÁ MUA]]*(1+Stock[[#This Row],[% TĂNG KỲ VỌNG_2]]),"")</f>
        <v/>
      </c>
      <c r="O895" s="89"/>
      <c r="P895" s="116" t="str">
        <f>IF(Stock[[#This Row],[SỐ LƯỢNG MUA]]&gt;0,Stock[[#This Row],[GIÁ MUA]]*(1+Stock[[#This Row],[% GIẢM ĐỂ CẮT LỖ]]),"")</f>
        <v/>
      </c>
      <c r="Q895" s="104"/>
      <c r="R895" s="117" t="str">
        <f>IF(Stock[[#This Row],[CỔ TỨC TIỀN MẶT]]&gt;0,Stock[[#This Row],[CỔ TỨC TIỀN MẶT]]/(Stock[[#This Row],[GIÁ MUA]]*Stock[[#This Row],[SỐ LƯỢNG MUA]]),"")</f>
        <v/>
      </c>
      <c r="S895" s="104"/>
      <c r="T895" s="77"/>
      <c r="U895" s="95"/>
      <c r="V895" s="96"/>
      <c r="W895" s="125" t="str">
        <f>IF(Stock[[#This Row],[SỐ LƯỢNG BÁN]]&gt;0,Stock[[#This Row],[GIÁ BÁN]]*Stock[[#This Row],[SỐ LƯỢNG BÁN]]*$D$11+Stock[[#This Row],[GIÁ BÁN]]*Stock[[#This Row],[SỐ LƯỢNG BÁN]]*$D$12,"")</f>
        <v/>
      </c>
      <c r="X895" s="126">
        <f>Stock[[#This Row],[SỐ LƯỢNG MUA]]+Stock[[#This Row],[CỔ TỨC BẰNG CỔ PHIẾU]]-Stock[[#This Row],[SỐ LƯỢNG BÁN]]</f>
        <v>0</v>
      </c>
      <c r="Y8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5" s="120">
        <f ca="1">IF(Stock[[#This Row],[NGÀY BÁN]]&gt;0,Stock[[#This Row],[NGÀY BÁN]]-Stock[[#This Row],[NGÀY MUA]]+1,IF(Stock[[#This Row],[NGÀY MUA]]=0,0,TODAY()-Stock[[#This Row],[NGÀY MUA]]+1))</f>
        <v>0</v>
      </c>
      <c r="AA895" s="121" t="str">
        <f>IFERROR(Stock[[#This Row],[CỔ TỨC TIỀN MẶT]]+Stock[[#This Row],[LÃI/(LỖ) TỪ BÁN CK
(auto-fill)]],"")</f>
        <v/>
      </c>
      <c r="AB8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5" s="90"/>
      <c r="AE895" s="146" t="str">
        <f>IF(Stock[[#This Row],[TRẠNG THÁI
(auto-fill)]]="NẮM GIỮ",Stock[[#This Row],[GIÁ THỊ TRƯỜNG]]-Stock[[#This Row],[GIÁ MUA]],"")</f>
        <v/>
      </c>
      <c r="AF895" s="151" t="str">
        <f>IFERROR(Stock[[#This Row],[TĂNG/
(GIẢM )]]/Stock[[#This Row],[GIÁ MUA]],"")</f>
        <v/>
      </c>
      <c r="AG895" s="128" t="str">
        <f>IF(Stock[[#This Row],[GIÁ THỊ TRƯỜNG]]&gt;0,Stock[[#This Row],[GIÁ THỊ TRƯỜNG]]*Stock[[#This Row],[SỐ LƯỢNG CÒN LẠI
(auto-fill)]],"")</f>
        <v/>
      </c>
    </row>
    <row r="896" spans="2:33">
      <c r="B896" s="111" t="str">
        <f>IF(AND(Stock[[#This Row],[SỐ LƯỢNG MUA]]&gt;0,Stock[[#This Row],[SỐ LƯỢNG CÒN LẠI
(auto-fill)]]=0),"BÁN",
IF(AND(Stock[[#This Row],[SỐ LƯỢNG MUA]]&gt;0,Stock[[#This Row],[SỐ LƯỢNG CÒN LẠI
(auto-fill)]]&gt;0),"NẮM GIỮ",""))</f>
        <v/>
      </c>
      <c r="C896" s="110">
        <f t="shared" si="13"/>
        <v>883</v>
      </c>
      <c r="D896" s="77"/>
      <c r="E896" s="78"/>
      <c r="F896" s="170"/>
      <c r="G896" s="83"/>
      <c r="H896" s="84"/>
      <c r="I896" s="114" t="str">
        <f>IF(Stock[[#This Row],[SỐ LƯỢNG MUA]]&gt;0,Stock[[#This Row],[GIÁ MUA]]*Stock[[#This Row],[SỐ LƯỢNG MUA]]*$D$11,"")</f>
        <v/>
      </c>
      <c r="J896" s="87"/>
      <c r="K896" s="88"/>
      <c r="L896" s="116" t="str">
        <f>IF(Stock[[#This Row],[SỐ LƯỢNG MUA]]&gt;0,Stock[[#This Row],[GIÁ MUA]]*(1+Stock[[#This Row],[% TĂNG KỲ VỌNG_1]]),"")</f>
        <v/>
      </c>
      <c r="M896" s="89"/>
      <c r="N896" s="116" t="str">
        <f>IF(Stock[[#This Row],[SỐ LƯỢNG MUA]]&gt;0,Stock[[#This Row],[GIÁ MUA]]*(1+Stock[[#This Row],[% TĂNG KỲ VỌNG_2]]),"")</f>
        <v/>
      </c>
      <c r="O896" s="89"/>
      <c r="P896" s="116" t="str">
        <f>IF(Stock[[#This Row],[SỐ LƯỢNG MUA]]&gt;0,Stock[[#This Row],[GIÁ MUA]]*(1+Stock[[#This Row],[% GIẢM ĐỂ CẮT LỖ]]),"")</f>
        <v/>
      </c>
      <c r="Q896" s="104"/>
      <c r="R896" s="117" t="str">
        <f>IF(Stock[[#This Row],[CỔ TỨC TIỀN MẶT]]&gt;0,Stock[[#This Row],[CỔ TỨC TIỀN MẶT]]/(Stock[[#This Row],[GIÁ MUA]]*Stock[[#This Row],[SỐ LƯỢNG MUA]]),"")</f>
        <v/>
      </c>
      <c r="S896" s="104"/>
      <c r="T896" s="77"/>
      <c r="U896" s="95"/>
      <c r="V896" s="96"/>
      <c r="W896" s="125" t="str">
        <f>IF(Stock[[#This Row],[SỐ LƯỢNG BÁN]]&gt;0,Stock[[#This Row],[GIÁ BÁN]]*Stock[[#This Row],[SỐ LƯỢNG BÁN]]*$D$11+Stock[[#This Row],[GIÁ BÁN]]*Stock[[#This Row],[SỐ LƯỢNG BÁN]]*$D$12,"")</f>
        <v/>
      </c>
      <c r="X896" s="126">
        <f>Stock[[#This Row],[SỐ LƯỢNG MUA]]+Stock[[#This Row],[CỔ TỨC BẰNG CỔ PHIẾU]]-Stock[[#This Row],[SỐ LƯỢNG BÁN]]</f>
        <v>0</v>
      </c>
      <c r="Y8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6" s="120">
        <f ca="1">IF(Stock[[#This Row],[NGÀY BÁN]]&gt;0,Stock[[#This Row],[NGÀY BÁN]]-Stock[[#This Row],[NGÀY MUA]]+1,IF(Stock[[#This Row],[NGÀY MUA]]=0,0,TODAY()-Stock[[#This Row],[NGÀY MUA]]+1))</f>
        <v>0</v>
      </c>
      <c r="AA896" s="121" t="str">
        <f>IFERROR(Stock[[#This Row],[CỔ TỨC TIỀN MẶT]]+Stock[[#This Row],[LÃI/(LỖ) TỪ BÁN CK
(auto-fill)]],"")</f>
        <v/>
      </c>
      <c r="AB8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6" s="90"/>
      <c r="AE896" s="146" t="str">
        <f>IF(Stock[[#This Row],[TRẠNG THÁI
(auto-fill)]]="NẮM GIỮ",Stock[[#This Row],[GIÁ THỊ TRƯỜNG]]-Stock[[#This Row],[GIÁ MUA]],"")</f>
        <v/>
      </c>
      <c r="AF896" s="151" t="str">
        <f>IFERROR(Stock[[#This Row],[TĂNG/
(GIẢM )]]/Stock[[#This Row],[GIÁ MUA]],"")</f>
        <v/>
      </c>
      <c r="AG896" s="128" t="str">
        <f>IF(Stock[[#This Row],[GIÁ THỊ TRƯỜNG]]&gt;0,Stock[[#This Row],[GIÁ THỊ TRƯỜNG]]*Stock[[#This Row],[SỐ LƯỢNG CÒN LẠI
(auto-fill)]],"")</f>
        <v/>
      </c>
    </row>
    <row r="897" spans="2:33">
      <c r="B897" s="111" t="str">
        <f>IF(AND(Stock[[#This Row],[SỐ LƯỢNG MUA]]&gt;0,Stock[[#This Row],[SỐ LƯỢNG CÒN LẠI
(auto-fill)]]=0),"BÁN",
IF(AND(Stock[[#This Row],[SỐ LƯỢNG MUA]]&gt;0,Stock[[#This Row],[SỐ LƯỢNG CÒN LẠI
(auto-fill)]]&gt;0),"NẮM GIỮ",""))</f>
        <v/>
      </c>
      <c r="C897" s="110">
        <f t="shared" si="13"/>
        <v>884</v>
      </c>
      <c r="D897" s="77"/>
      <c r="E897" s="78"/>
      <c r="F897" s="170"/>
      <c r="G897" s="83"/>
      <c r="H897" s="84"/>
      <c r="I897" s="114" t="str">
        <f>IF(Stock[[#This Row],[SỐ LƯỢNG MUA]]&gt;0,Stock[[#This Row],[GIÁ MUA]]*Stock[[#This Row],[SỐ LƯỢNG MUA]]*$D$11,"")</f>
        <v/>
      </c>
      <c r="J897" s="87"/>
      <c r="K897" s="88"/>
      <c r="L897" s="116" t="str">
        <f>IF(Stock[[#This Row],[SỐ LƯỢNG MUA]]&gt;0,Stock[[#This Row],[GIÁ MUA]]*(1+Stock[[#This Row],[% TĂNG KỲ VỌNG_1]]),"")</f>
        <v/>
      </c>
      <c r="M897" s="89"/>
      <c r="N897" s="116" t="str">
        <f>IF(Stock[[#This Row],[SỐ LƯỢNG MUA]]&gt;0,Stock[[#This Row],[GIÁ MUA]]*(1+Stock[[#This Row],[% TĂNG KỲ VỌNG_2]]),"")</f>
        <v/>
      </c>
      <c r="O897" s="89"/>
      <c r="P897" s="116" t="str">
        <f>IF(Stock[[#This Row],[SỐ LƯỢNG MUA]]&gt;0,Stock[[#This Row],[GIÁ MUA]]*(1+Stock[[#This Row],[% GIẢM ĐỂ CẮT LỖ]]),"")</f>
        <v/>
      </c>
      <c r="Q897" s="104"/>
      <c r="R897" s="117" t="str">
        <f>IF(Stock[[#This Row],[CỔ TỨC TIỀN MẶT]]&gt;0,Stock[[#This Row],[CỔ TỨC TIỀN MẶT]]/(Stock[[#This Row],[GIÁ MUA]]*Stock[[#This Row],[SỐ LƯỢNG MUA]]),"")</f>
        <v/>
      </c>
      <c r="S897" s="104"/>
      <c r="T897" s="77"/>
      <c r="U897" s="95"/>
      <c r="V897" s="96"/>
      <c r="W897" s="125" t="str">
        <f>IF(Stock[[#This Row],[SỐ LƯỢNG BÁN]]&gt;0,Stock[[#This Row],[GIÁ BÁN]]*Stock[[#This Row],[SỐ LƯỢNG BÁN]]*$D$11+Stock[[#This Row],[GIÁ BÁN]]*Stock[[#This Row],[SỐ LƯỢNG BÁN]]*$D$12,"")</f>
        <v/>
      </c>
      <c r="X897" s="126">
        <f>Stock[[#This Row],[SỐ LƯỢNG MUA]]+Stock[[#This Row],[CỔ TỨC BẰNG CỔ PHIẾU]]-Stock[[#This Row],[SỐ LƯỢNG BÁN]]</f>
        <v>0</v>
      </c>
      <c r="Y8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7" s="120">
        <f ca="1">IF(Stock[[#This Row],[NGÀY BÁN]]&gt;0,Stock[[#This Row],[NGÀY BÁN]]-Stock[[#This Row],[NGÀY MUA]]+1,IF(Stock[[#This Row],[NGÀY MUA]]=0,0,TODAY()-Stock[[#This Row],[NGÀY MUA]]+1))</f>
        <v>0</v>
      </c>
      <c r="AA897" s="121" t="str">
        <f>IFERROR(Stock[[#This Row],[CỔ TỨC TIỀN MẶT]]+Stock[[#This Row],[LÃI/(LỖ) TỪ BÁN CK
(auto-fill)]],"")</f>
        <v/>
      </c>
      <c r="AB8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7" s="90"/>
      <c r="AE897" s="146" t="str">
        <f>IF(Stock[[#This Row],[TRẠNG THÁI
(auto-fill)]]="NẮM GIỮ",Stock[[#This Row],[GIÁ THỊ TRƯỜNG]]-Stock[[#This Row],[GIÁ MUA]],"")</f>
        <v/>
      </c>
      <c r="AF897" s="151" t="str">
        <f>IFERROR(Stock[[#This Row],[TĂNG/
(GIẢM )]]/Stock[[#This Row],[GIÁ MUA]],"")</f>
        <v/>
      </c>
      <c r="AG897" s="128" t="str">
        <f>IF(Stock[[#This Row],[GIÁ THỊ TRƯỜNG]]&gt;0,Stock[[#This Row],[GIÁ THỊ TRƯỜNG]]*Stock[[#This Row],[SỐ LƯỢNG CÒN LẠI
(auto-fill)]],"")</f>
        <v/>
      </c>
    </row>
    <row r="898" spans="2:33">
      <c r="B898" s="111" t="str">
        <f>IF(AND(Stock[[#This Row],[SỐ LƯỢNG MUA]]&gt;0,Stock[[#This Row],[SỐ LƯỢNG CÒN LẠI
(auto-fill)]]=0),"BÁN",
IF(AND(Stock[[#This Row],[SỐ LƯỢNG MUA]]&gt;0,Stock[[#This Row],[SỐ LƯỢNG CÒN LẠI
(auto-fill)]]&gt;0),"NẮM GIỮ",""))</f>
        <v/>
      </c>
      <c r="C898" s="110">
        <f t="shared" si="13"/>
        <v>885</v>
      </c>
      <c r="D898" s="77"/>
      <c r="E898" s="78"/>
      <c r="F898" s="170"/>
      <c r="G898" s="83"/>
      <c r="H898" s="84"/>
      <c r="I898" s="114" t="str">
        <f>IF(Stock[[#This Row],[SỐ LƯỢNG MUA]]&gt;0,Stock[[#This Row],[GIÁ MUA]]*Stock[[#This Row],[SỐ LƯỢNG MUA]]*$D$11,"")</f>
        <v/>
      </c>
      <c r="J898" s="87"/>
      <c r="K898" s="88"/>
      <c r="L898" s="116" t="str">
        <f>IF(Stock[[#This Row],[SỐ LƯỢNG MUA]]&gt;0,Stock[[#This Row],[GIÁ MUA]]*(1+Stock[[#This Row],[% TĂNG KỲ VỌNG_1]]),"")</f>
        <v/>
      </c>
      <c r="M898" s="89"/>
      <c r="N898" s="116" t="str">
        <f>IF(Stock[[#This Row],[SỐ LƯỢNG MUA]]&gt;0,Stock[[#This Row],[GIÁ MUA]]*(1+Stock[[#This Row],[% TĂNG KỲ VỌNG_2]]),"")</f>
        <v/>
      </c>
      <c r="O898" s="89"/>
      <c r="P898" s="116" t="str">
        <f>IF(Stock[[#This Row],[SỐ LƯỢNG MUA]]&gt;0,Stock[[#This Row],[GIÁ MUA]]*(1+Stock[[#This Row],[% GIẢM ĐỂ CẮT LỖ]]),"")</f>
        <v/>
      </c>
      <c r="Q898" s="104"/>
      <c r="R898" s="117" t="str">
        <f>IF(Stock[[#This Row],[CỔ TỨC TIỀN MẶT]]&gt;0,Stock[[#This Row],[CỔ TỨC TIỀN MẶT]]/(Stock[[#This Row],[GIÁ MUA]]*Stock[[#This Row],[SỐ LƯỢNG MUA]]),"")</f>
        <v/>
      </c>
      <c r="S898" s="104"/>
      <c r="T898" s="77"/>
      <c r="U898" s="95"/>
      <c r="V898" s="96"/>
      <c r="W898" s="125" t="str">
        <f>IF(Stock[[#This Row],[SỐ LƯỢNG BÁN]]&gt;0,Stock[[#This Row],[GIÁ BÁN]]*Stock[[#This Row],[SỐ LƯỢNG BÁN]]*$D$11+Stock[[#This Row],[GIÁ BÁN]]*Stock[[#This Row],[SỐ LƯỢNG BÁN]]*$D$12,"")</f>
        <v/>
      </c>
      <c r="X898" s="126">
        <f>Stock[[#This Row],[SỐ LƯỢNG MUA]]+Stock[[#This Row],[CỔ TỨC BẰNG CỔ PHIẾU]]-Stock[[#This Row],[SỐ LƯỢNG BÁN]]</f>
        <v>0</v>
      </c>
      <c r="Y8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8" s="120">
        <f ca="1">IF(Stock[[#This Row],[NGÀY BÁN]]&gt;0,Stock[[#This Row],[NGÀY BÁN]]-Stock[[#This Row],[NGÀY MUA]]+1,IF(Stock[[#This Row],[NGÀY MUA]]=0,0,TODAY()-Stock[[#This Row],[NGÀY MUA]]+1))</f>
        <v>0</v>
      </c>
      <c r="AA898" s="121" t="str">
        <f>IFERROR(Stock[[#This Row],[CỔ TỨC TIỀN MẶT]]+Stock[[#This Row],[LÃI/(LỖ) TỪ BÁN CK
(auto-fill)]],"")</f>
        <v/>
      </c>
      <c r="AB8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8" s="90"/>
      <c r="AE898" s="146" t="str">
        <f>IF(Stock[[#This Row],[TRẠNG THÁI
(auto-fill)]]="NẮM GIỮ",Stock[[#This Row],[GIÁ THỊ TRƯỜNG]]-Stock[[#This Row],[GIÁ MUA]],"")</f>
        <v/>
      </c>
      <c r="AF898" s="151" t="str">
        <f>IFERROR(Stock[[#This Row],[TĂNG/
(GIẢM )]]/Stock[[#This Row],[GIÁ MUA]],"")</f>
        <v/>
      </c>
      <c r="AG898" s="128" t="str">
        <f>IF(Stock[[#This Row],[GIÁ THỊ TRƯỜNG]]&gt;0,Stock[[#This Row],[GIÁ THỊ TRƯỜNG]]*Stock[[#This Row],[SỐ LƯỢNG CÒN LẠI
(auto-fill)]],"")</f>
        <v/>
      </c>
    </row>
    <row r="899" spans="2:33">
      <c r="B899" s="111" t="str">
        <f>IF(AND(Stock[[#This Row],[SỐ LƯỢNG MUA]]&gt;0,Stock[[#This Row],[SỐ LƯỢNG CÒN LẠI
(auto-fill)]]=0),"BÁN",
IF(AND(Stock[[#This Row],[SỐ LƯỢNG MUA]]&gt;0,Stock[[#This Row],[SỐ LƯỢNG CÒN LẠI
(auto-fill)]]&gt;0),"NẮM GIỮ",""))</f>
        <v/>
      </c>
      <c r="C899" s="110">
        <f t="shared" si="13"/>
        <v>886</v>
      </c>
      <c r="D899" s="77"/>
      <c r="E899" s="78"/>
      <c r="F899" s="170"/>
      <c r="G899" s="83"/>
      <c r="H899" s="84"/>
      <c r="I899" s="114" t="str">
        <f>IF(Stock[[#This Row],[SỐ LƯỢNG MUA]]&gt;0,Stock[[#This Row],[GIÁ MUA]]*Stock[[#This Row],[SỐ LƯỢNG MUA]]*$D$11,"")</f>
        <v/>
      </c>
      <c r="J899" s="87"/>
      <c r="K899" s="88"/>
      <c r="L899" s="116" t="str">
        <f>IF(Stock[[#This Row],[SỐ LƯỢNG MUA]]&gt;0,Stock[[#This Row],[GIÁ MUA]]*(1+Stock[[#This Row],[% TĂNG KỲ VỌNG_1]]),"")</f>
        <v/>
      </c>
      <c r="M899" s="89"/>
      <c r="N899" s="116" t="str">
        <f>IF(Stock[[#This Row],[SỐ LƯỢNG MUA]]&gt;0,Stock[[#This Row],[GIÁ MUA]]*(1+Stock[[#This Row],[% TĂNG KỲ VỌNG_2]]),"")</f>
        <v/>
      </c>
      <c r="O899" s="89"/>
      <c r="P899" s="116" t="str">
        <f>IF(Stock[[#This Row],[SỐ LƯỢNG MUA]]&gt;0,Stock[[#This Row],[GIÁ MUA]]*(1+Stock[[#This Row],[% GIẢM ĐỂ CẮT LỖ]]),"")</f>
        <v/>
      </c>
      <c r="Q899" s="104"/>
      <c r="R899" s="117" t="str">
        <f>IF(Stock[[#This Row],[CỔ TỨC TIỀN MẶT]]&gt;0,Stock[[#This Row],[CỔ TỨC TIỀN MẶT]]/(Stock[[#This Row],[GIÁ MUA]]*Stock[[#This Row],[SỐ LƯỢNG MUA]]),"")</f>
        <v/>
      </c>
      <c r="S899" s="104"/>
      <c r="T899" s="77"/>
      <c r="U899" s="95"/>
      <c r="V899" s="96"/>
      <c r="W899" s="125" t="str">
        <f>IF(Stock[[#This Row],[SỐ LƯỢNG BÁN]]&gt;0,Stock[[#This Row],[GIÁ BÁN]]*Stock[[#This Row],[SỐ LƯỢNG BÁN]]*$D$11+Stock[[#This Row],[GIÁ BÁN]]*Stock[[#This Row],[SỐ LƯỢNG BÁN]]*$D$12,"")</f>
        <v/>
      </c>
      <c r="X899" s="126">
        <f>Stock[[#This Row],[SỐ LƯỢNG MUA]]+Stock[[#This Row],[CỔ TỨC BẰNG CỔ PHIẾU]]-Stock[[#This Row],[SỐ LƯỢNG BÁN]]</f>
        <v>0</v>
      </c>
      <c r="Y8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9" s="120">
        <f ca="1">IF(Stock[[#This Row],[NGÀY BÁN]]&gt;0,Stock[[#This Row],[NGÀY BÁN]]-Stock[[#This Row],[NGÀY MUA]]+1,IF(Stock[[#This Row],[NGÀY MUA]]=0,0,TODAY()-Stock[[#This Row],[NGÀY MUA]]+1))</f>
        <v>0</v>
      </c>
      <c r="AA899" s="121" t="str">
        <f>IFERROR(Stock[[#This Row],[CỔ TỨC TIỀN MẶT]]+Stock[[#This Row],[LÃI/(LỖ) TỪ BÁN CK
(auto-fill)]],"")</f>
        <v/>
      </c>
      <c r="AB8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9" s="90"/>
      <c r="AE899" s="146" t="str">
        <f>IF(Stock[[#This Row],[TRẠNG THÁI
(auto-fill)]]="NẮM GIỮ",Stock[[#This Row],[GIÁ THỊ TRƯỜNG]]-Stock[[#This Row],[GIÁ MUA]],"")</f>
        <v/>
      </c>
      <c r="AF899" s="151" t="str">
        <f>IFERROR(Stock[[#This Row],[TĂNG/
(GIẢM )]]/Stock[[#This Row],[GIÁ MUA]],"")</f>
        <v/>
      </c>
      <c r="AG899" s="128" t="str">
        <f>IF(Stock[[#This Row],[GIÁ THỊ TRƯỜNG]]&gt;0,Stock[[#This Row],[GIÁ THỊ TRƯỜNG]]*Stock[[#This Row],[SỐ LƯỢNG CÒN LẠI
(auto-fill)]],"")</f>
        <v/>
      </c>
    </row>
    <row r="900" spans="2:33">
      <c r="B900" s="111" t="str">
        <f>IF(AND(Stock[[#This Row],[SỐ LƯỢNG MUA]]&gt;0,Stock[[#This Row],[SỐ LƯỢNG CÒN LẠI
(auto-fill)]]=0),"BÁN",
IF(AND(Stock[[#This Row],[SỐ LƯỢNG MUA]]&gt;0,Stock[[#This Row],[SỐ LƯỢNG CÒN LẠI
(auto-fill)]]&gt;0),"NẮM GIỮ",""))</f>
        <v/>
      </c>
      <c r="C900" s="110">
        <f t="shared" si="13"/>
        <v>887</v>
      </c>
      <c r="D900" s="77"/>
      <c r="E900" s="78"/>
      <c r="F900" s="170"/>
      <c r="G900" s="83"/>
      <c r="H900" s="84"/>
      <c r="I900" s="114" t="str">
        <f>IF(Stock[[#This Row],[SỐ LƯỢNG MUA]]&gt;0,Stock[[#This Row],[GIÁ MUA]]*Stock[[#This Row],[SỐ LƯỢNG MUA]]*$D$11,"")</f>
        <v/>
      </c>
      <c r="J900" s="87"/>
      <c r="K900" s="88"/>
      <c r="L900" s="116" t="str">
        <f>IF(Stock[[#This Row],[SỐ LƯỢNG MUA]]&gt;0,Stock[[#This Row],[GIÁ MUA]]*(1+Stock[[#This Row],[% TĂNG KỲ VỌNG_1]]),"")</f>
        <v/>
      </c>
      <c r="M900" s="89"/>
      <c r="N900" s="116" t="str">
        <f>IF(Stock[[#This Row],[SỐ LƯỢNG MUA]]&gt;0,Stock[[#This Row],[GIÁ MUA]]*(1+Stock[[#This Row],[% TĂNG KỲ VỌNG_2]]),"")</f>
        <v/>
      </c>
      <c r="O900" s="89"/>
      <c r="P900" s="116" t="str">
        <f>IF(Stock[[#This Row],[SỐ LƯỢNG MUA]]&gt;0,Stock[[#This Row],[GIÁ MUA]]*(1+Stock[[#This Row],[% GIẢM ĐỂ CẮT LỖ]]),"")</f>
        <v/>
      </c>
      <c r="Q900" s="104"/>
      <c r="R900" s="117" t="str">
        <f>IF(Stock[[#This Row],[CỔ TỨC TIỀN MẶT]]&gt;0,Stock[[#This Row],[CỔ TỨC TIỀN MẶT]]/(Stock[[#This Row],[GIÁ MUA]]*Stock[[#This Row],[SỐ LƯỢNG MUA]]),"")</f>
        <v/>
      </c>
      <c r="S900" s="104"/>
      <c r="T900" s="77"/>
      <c r="U900" s="95"/>
      <c r="V900" s="96"/>
      <c r="W900" s="125" t="str">
        <f>IF(Stock[[#This Row],[SỐ LƯỢNG BÁN]]&gt;0,Stock[[#This Row],[GIÁ BÁN]]*Stock[[#This Row],[SỐ LƯỢNG BÁN]]*$D$11+Stock[[#This Row],[GIÁ BÁN]]*Stock[[#This Row],[SỐ LƯỢNG BÁN]]*$D$12,"")</f>
        <v/>
      </c>
      <c r="X900" s="126">
        <f>Stock[[#This Row],[SỐ LƯỢNG MUA]]+Stock[[#This Row],[CỔ TỨC BẰNG CỔ PHIẾU]]-Stock[[#This Row],[SỐ LƯỢNG BÁN]]</f>
        <v>0</v>
      </c>
      <c r="Y9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0" s="120">
        <f ca="1">IF(Stock[[#This Row],[NGÀY BÁN]]&gt;0,Stock[[#This Row],[NGÀY BÁN]]-Stock[[#This Row],[NGÀY MUA]]+1,IF(Stock[[#This Row],[NGÀY MUA]]=0,0,TODAY()-Stock[[#This Row],[NGÀY MUA]]+1))</f>
        <v>0</v>
      </c>
      <c r="AA900" s="121" t="str">
        <f>IFERROR(Stock[[#This Row],[CỔ TỨC TIỀN MẶT]]+Stock[[#This Row],[LÃI/(LỖ) TỪ BÁN CK
(auto-fill)]],"")</f>
        <v/>
      </c>
      <c r="AB9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0" s="90"/>
      <c r="AE900" s="146" t="str">
        <f>IF(Stock[[#This Row],[TRẠNG THÁI
(auto-fill)]]="NẮM GIỮ",Stock[[#This Row],[GIÁ THỊ TRƯỜNG]]-Stock[[#This Row],[GIÁ MUA]],"")</f>
        <v/>
      </c>
      <c r="AF900" s="151" t="str">
        <f>IFERROR(Stock[[#This Row],[TĂNG/
(GIẢM )]]/Stock[[#This Row],[GIÁ MUA]],"")</f>
        <v/>
      </c>
      <c r="AG900" s="128" t="str">
        <f>IF(Stock[[#This Row],[GIÁ THỊ TRƯỜNG]]&gt;0,Stock[[#This Row],[GIÁ THỊ TRƯỜNG]]*Stock[[#This Row],[SỐ LƯỢNG CÒN LẠI
(auto-fill)]],"")</f>
        <v/>
      </c>
    </row>
    <row r="901" spans="2:33">
      <c r="B901" s="111" t="str">
        <f>IF(AND(Stock[[#This Row],[SỐ LƯỢNG MUA]]&gt;0,Stock[[#This Row],[SỐ LƯỢNG CÒN LẠI
(auto-fill)]]=0),"BÁN",
IF(AND(Stock[[#This Row],[SỐ LƯỢNG MUA]]&gt;0,Stock[[#This Row],[SỐ LƯỢNG CÒN LẠI
(auto-fill)]]&gt;0),"NẮM GIỮ",""))</f>
        <v/>
      </c>
      <c r="C901" s="110">
        <f t="shared" si="13"/>
        <v>888</v>
      </c>
      <c r="D901" s="77"/>
      <c r="E901" s="78"/>
      <c r="F901" s="170"/>
      <c r="G901" s="83"/>
      <c r="H901" s="84"/>
      <c r="I901" s="114" t="str">
        <f>IF(Stock[[#This Row],[SỐ LƯỢNG MUA]]&gt;0,Stock[[#This Row],[GIÁ MUA]]*Stock[[#This Row],[SỐ LƯỢNG MUA]]*$D$11,"")</f>
        <v/>
      </c>
      <c r="J901" s="87"/>
      <c r="K901" s="88"/>
      <c r="L901" s="116" t="str">
        <f>IF(Stock[[#This Row],[SỐ LƯỢNG MUA]]&gt;0,Stock[[#This Row],[GIÁ MUA]]*(1+Stock[[#This Row],[% TĂNG KỲ VỌNG_1]]),"")</f>
        <v/>
      </c>
      <c r="M901" s="89"/>
      <c r="N901" s="116" t="str">
        <f>IF(Stock[[#This Row],[SỐ LƯỢNG MUA]]&gt;0,Stock[[#This Row],[GIÁ MUA]]*(1+Stock[[#This Row],[% TĂNG KỲ VỌNG_2]]),"")</f>
        <v/>
      </c>
      <c r="O901" s="89"/>
      <c r="P901" s="116" t="str">
        <f>IF(Stock[[#This Row],[SỐ LƯỢNG MUA]]&gt;0,Stock[[#This Row],[GIÁ MUA]]*(1+Stock[[#This Row],[% GIẢM ĐỂ CẮT LỖ]]),"")</f>
        <v/>
      </c>
      <c r="Q901" s="104"/>
      <c r="R901" s="117" t="str">
        <f>IF(Stock[[#This Row],[CỔ TỨC TIỀN MẶT]]&gt;0,Stock[[#This Row],[CỔ TỨC TIỀN MẶT]]/(Stock[[#This Row],[GIÁ MUA]]*Stock[[#This Row],[SỐ LƯỢNG MUA]]),"")</f>
        <v/>
      </c>
      <c r="S901" s="104"/>
      <c r="T901" s="77"/>
      <c r="U901" s="95"/>
      <c r="V901" s="96"/>
      <c r="W901" s="125" t="str">
        <f>IF(Stock[[#This Row],[SỐ LƯỢNG BÁN]]&gt;0,Stock[[#This Row],[GIÁ BÁN]]*Stock[[#This Row],[SỐ LƯỢNG BÁN]]*$D$11+Stock[[#This Row],[GIÁ BÁN]]*Stock[[#This Row],[SỐ LƯỢNG BÁN]]*$D$12,"")</f>
        <v/>
      </c>
      <c r="X901" s="126">
        <f>Stock[[#This Row],[SỐ LƯỢNG MUA]]+Stock[[#This Row],[CỔ TỨC BẰNG CỔ PHIẾU]]-Stock[[#This Row],[SỐ LƯỢNG BÁN]]</f>
        <v>0</v>
      </c>
      <c r="Y9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1" s="120">
        <f ca="1">IF(Stock[[#This Row],[NGÀY BÁN]]&gt;0,Stock[[#This Row],[NGÀY BÁN]]-Stock[[#This Row],[NGÀY MUA]]+1,IF(Stock[[#This Row],[NGÀY MUA]]=0,0,TODAY()-Stock[[#This Row],[NGÀY MUA]]+1))</f>
        <v>0</v>
      </c>
      <c r="AA901" s="121" t="str">
        <f>IFERROR(Stock[[#This Row],[CỔ TỨC TIỀN MẶT]]+Stock[[#This Row],[LÃI/(LỖ) TỪ BÁN CK
(auto-fill)]],"")</f>
        <v/>
      </c>
      <c r="AB9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1" s="90"/>
      <c r="AE901" s="146" t="str">
        <f>IF(Stock[[#This Row],[TRẠNG THÁI
(auto-fill)]]="NẮM GIỮ",Stock[[#This Row],[GIÁ THỊ TRƯỜNG]]-Stock[[#This Row],[GIÁ MUA]],"")</f>
        <v/>
      </c>
      <c r="AF901" s="151" t="str">
        <f>IFERROR(Stock[[#This Row],[TĂNG/
(GIẢM )]]/Stock[[#This Row],[GIÁ MUA]],"")</f>
        <v/>
      </c>
      <c r="AG901" s="128" t="str">
        <f>IF(Stock[[#This Row],[GIÁ THỊ TRƯỜNG]]&gt;0,Stock[[#This Row],[GIÁ THỊ TRƯỜNG]]*Stock[[#This Row],[SỐ LƯỢNG CÒN LẠI
(auto-fill)]],"")</f>
        <v/>
      </c>
    </row>
    <row r="902" spans="2:33">
      <c r="B902" s="111" t="str">
        <f>IF(AND(Stock[[#This Row],[SỐ LƯỢNG MUA]]&gt;0,Stock[[#This Row],[SỐ LƯỢNG CÒN LẠI
(auto-fill)]]=0),"BÁN",
IF(AND(Stock[[#This Row],[SỐ LƯỢNG MUA]]&gt;0,Stock[[#This Row],[SỐ LƯỢNG CÒN LẠI
(auto-fill)]]&gt;0),"NẮM GIỮ",""))</f>
        <v/>
      </c>
      <c r="C902" s="110">
        <f t="shared" si="13"/>
        <v>889</v>
      </c>
      <c r="D902" s="77"/>
      <c r="E902" s="78"/>
      <c r="F902" s="170"/>
      <c r="G902" s="83"/>
      <c r="H902" s="84"/>
      <c r="I902" s="114" t="str">
        <f>IF(Stock[[#This Row],[SỐ LƯỢNG MUA]]&gt;0,Stock[[#This Row],[GIÁ MUA]]*Stock[[#This Row],[SỐ LƯỢNG MUA]]*$D$11,"")</f>
        <v/>
      </c>
      <c r="J902" s="87"/>
      <c r="K902" s="88"/>
      <c r="L902" s="116" t="str">
        <f>IF(Stock[[#This Row],[SỐ LƯỢNG MUA]]&gt;0,Stock[[#This Row],[GIÁ MUA]]*(1+Stock[[#This Row],[% TĂNG KỲ VỌNG_1]]),"")</f>
        <v/>
      </c>
      <c r="M902" s="89"/>
      <c r="N902" s="116" t="str">
        <f>IF(Stock[[#This Row],[SỐ LƯỢNG MUA]]&gt;0,Stock[[#This Row],[GIÁ MUA]]*(1+Stock[[#This Row],[% TĂNG KỲ VỌNG_2]]),"")</f>
        <v/>
      </c>
      <c r="O902" s="89"/>
      <c r="P902" s="116" t="str">
        <f>IF(Stock[[#This Row],[SỐ LƯỢNG MUA]]&gt;0,Stock[[#This Row],[GIÁ MUA]]*(1+Stock[[#This Row],[% GIẢM ĐỂ CẮT LỖ]]),"")</f>
        <v/>
      </c>
      <c r="Q902" s="104"/>
      <c r="R902" s="117" t="str">
        <f>IF(Stock[[#This Row],[CỔ TỨC TIỀN MẶT]]&gt;0,Stock[[#This Row],[CỔ TỨC TIỀN MẶT]]/(Stock[[#This Row],[GIÁ MUA]]*Stock[[#This Row],[SỐ LƯỢNG MUA]]),"")</f>
        <v/>
      </c>
      <c r="S902" s="104"/>
      <c r="T902" s="77"/>
      <c r="U902" s="95"/>
      <c r="V902" s="96"/>
      <c r="W902" s="125" t="str">
        <f>IF(Stock[[#This Row],[SỐ LƯỢNG BÁN]]&gt;0,Stock[[#This Row],[GIÁ BÁN]]*Stock[[#This Row],[SỐ LƯỢNG BÁN]]*$D$11+Stock[[#This Row],[GIÁ BÁN]]*Stock[[#This Row],[SỐ LƯỢNG BÁN]]*$D$12,"")</f>
        <v/>
      </c>
      <c r="X902" s="126">
        <f>Stock[[#This Row],[SỐ LƯỢNG MUA]]+Stock[[#This Row],[CỔ TỨC BẰNG CỔ PHIẾU]]-Stock[[#This Row],[SỐ LƯỢNG BÁN]]</f>
        <v>0</v>
      </c>
      <c r="Y9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2" s="120">
        <f ca="1">IF(Stock[[#This Row],[NGÀY BÁN]]&gt;0,Stock[[#This Row],[NGÀY BÁN]]-Stock[[#This Row],[NGÀY MUA]]+1,IF(Stock[[#This Row],[NGÀY MUA]]=0,0,TODAY()-Stock[[#This Row],[NGÀY MUA]]+1))</f>
        <v>0</v>
      </c>
      <c r="AA902" s="121" t="str">
        <f>IFERROR(Stock[[#This Row],[CỔ TỨC TIỀN MẶT]]+Stock[[#This Row],[LÃI/(LỖ) TỪ BÁN CK
(auto-fill)]],"")</f>
        <v/>
      </c>
      <c r="AB9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2" s="90"/>
      <c r="AE902" s="146" t="str">
        <f>IF(Stock[[#This Row],[TRẠNG THÁI
(auto-fill)]]="NẮM GIỮ",Stock[[#This Row],[GIÁ THỊ TRƯỜNG]]-Stock[[#This Row],[GIÁ MUA]],"")</f>
        <v/>
      </c>
      <c r="AF902" s="151" t="str">
        <f>IFERROR(Stock[[#This Row],[TĂNG/
(GIẢM )]]/Stock[[#This Row],[GIÁ MUA]],"")</f>
        <v/>
      </c>
      <c r="AG902" s="128" t="str">
        <f>IF(Stock[[#This Row],[GIÁ THỊ TRƯỜNG]]&gt;0,Stock[[#This Row],[GIÁ THỊ TRƯỜNG]]*Stock[[#This Row],[SỐ LƯỢNG CÒN LẠI
(auto-fill)]],"")</f>
        <v/>
      </c>
    </row>
    <row r="903" spans="2:33">
      <c r="B903" s="111" t="str">
        <f>IF(AND(Stock[[#This Row],[SỐ LƯỢNG MUA]]&gt;0,Stock[[#This Row],[SỐ LƯỢNG CÒN LẠI
(auto-fill)]]=0),"BÁN",
IF(AND(Stock[[#This Row],[SỐ LƯỢNG MUA]]&gt;0,Stock[[#This Row],[SỐ LƯỢNG CÒN LẠI
(auto-fill)]]&gt;0),"NẮM GIỮ",""))</f>
        <v/>
      </c>
      <c r="C903" s="110">
        <f t="shared" si="13"/>
        <v>890</v>
      </c>
      <c r="D903" s="77"/>
      <c r="E903" s="78"/>
      <c r="F903" s="170"/>
      <c r="G903" s="83"/>
      <c r="H903" s="84"/>
      <c r="I903" s="114" t="str">
        <f>IF(Stock[[#This Row],[SỐ LƯỢNG MUA]]&gt;0,Stock[[#This Row],[GIÁ MUA]]*Stock[[#This Row],[SỐ LƯỢNG MUA]]*$D$11,"")</f>
        <v/>
      </c>
      <c r="J903" s="87"/>
      <c r="K903" s="88"/>
      <c r="L903" s="116" t="str">
        <f>IF(Stock[[#This Row],[SỐ LƯỢNG MUA]]&gt;0,Stock[[#This Row],[GIÁ MUA]]*(1+Stock[[#This Row],[% TĂNG KỲ VỌNG_1]]),"")</f>
        <v/>
      </c>
      <c r="M903" s="89"/>
      <c r="N903" s="116" t="str">
        <f>IF(Stock[[#This Row],[SỐ LƯỢNG MUA]]&gt;0,Stock[[#This Row],[GIÁ MUA]]*(1+Stock[[#This Row],[% TĂNG KỲ VỌNG_2]]),"")</f>
        <v/>
      </c>
      <c r="O903" s="89"/>
      <c r="P903" s="116" t="str">
        <f>IF(Stock[[#This Row],[SỐ LƯỢNG MUA]]&gt;0,Stock[[#This Row],[GIÁ MUA]]*(1+Stock[[#This Row],[% GIẢM ĐỂ CẮT LỖ]]),"")</f>
        <v/>
      </c>
      <c r="Q903" s="104"/>
      <c r="R903" s="117" t="str">
        <f>IF(Stock[[#This Row],[CỔ TỨC TIỀN MẶT]]&gt;0,Stock[[#This Row],[CỔ TỨC TIỀN MẶT]]/(Stock[[#This Row],[GIÁ MUA]]*Stock[[#This Row],[SỐ LƯỢNG MUA]]),"")</f>
        <v/>
      </c>
      <c r="S903" s="104"/>
      <c r="T903" s="77"/>
      <c r="U903" s="95"/>
      <c r="V903" s="96"/>
      <c r="W903" s="125" t="str">
        <f>IF(Stock[[#This Row],[SỐ LƯỢNG BÁN]]&gt;0,Stock[[#This Row],[GIÁ BÁN]]*Stock[[#This Row],[SỐ LƯỢNG BÁN]]*$D$11+Stock[[#This Row],[GIÁ BÁN]]*Stock[[#This Row],[SỐ LƯỢNG BÁN]]*$D$12,"")</f>
        <v/>
      </c>
      <c r="X903" s="126">
        <f>Stock[[#This Row],[SỐ LƯỢNG MUA]]+Stock[[#This Row],[CỔ TỨC BẰNG CỔ PHIẾU]]-Stock[[#This Row],[SỐ LƯỢNG BÁN]]</f>
        <v>0</v>
      </c>
      <c r="Y9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3" s="120">
        <f ca="1">IF(Stock[[#This Row],[NGÀY BÁN]]&gt;0,Stock[[#This Row],[NGÀY BÁN]]-Stock[[#This Row],[NGÀY MUA]]+1,IF(Stock[[#This Row],[NGÀY MUA]]=0,0,TODAY()-Stock[[#This Row],[NGÀY MUA]]+1))</f>
        <v>0</v>
      </c>
      <c r="AA903" s="121" t="str">
        <f>IFERROR(Stock[[#This Row],[CỔ TỨC TIỀN MẶT]]+Stock[[#This Row],[LÃI/(LỖ) TỪ BÁN CK
(auto-fill)]],"")</f>
        <v/>
      </c>
      <c r="AB9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3" s="90"/>
      <c r="AE903" s="146" t="str">
        <f>IF(Stock[[#This Row],[TRẠNG THÁI
(auto-fill)]]="NẮM GIỮ",Stock[[#This Row],[GIÁ THỊ TRƯỜNG]]-Stock[[#This Row],[GIÁ MUA]],"")</f>
        <v/>
      </c>
      <c r="AF903" s="151" t="str">
        <f>IFERROR(Stock[[#This Row],[TĂNG/
(GIẢM )]]/Stock[[#This Row],[GIÁ MUA]],"")</f>
        <v/>
      </c>
      <c r="AG903" s="128" t="str">
        <f>IF(Stock[[#This Row],[GIÁ THỊ TRƯỜNG]]&gt;0,Stock[[#This Row],[GIÁ THỊ TRƯỜNG]]*Stock[[#This Row],[SỐ LƯỢNG CÒN LẠI
(auto-fill)]],"")</f>
        <v/>
      </c>
    </row>
    <row r="904" spans="2:33">
      <c r="B904" s="111" t="str">
        <f>IF(AND(Stock[[#This Row],[SỐ LƯỢNG MUA]]&gt;0,Stock[[#This Row],[SỐ LƯỢNG CÒN LẠI
(auto-fill)]]=0),"BÁN",
IF(AND(Stock[[#This Row],[SỐ LƯỢNG MUA]]&gt;0,Stock[[#This Row],[SỐ LƯỢNG CÒN LẠI
(auto-fill)]]&gt;0),"NẮM GIỮ",""))</f>
        <v/>
      </c>
      <c r="C904" s="110">
        <f t="shared" si="13"/>
        <v>891</v>
      </c>
      <c r="D904" s="77"/>
      <c r="E904" s="78"/>
      <c r="F904" s="170"/>
      <c r="G904" s="83"/>
      <c r="H904" s="84"/>
      <c r="I904" s="114" t="str">
        <f>IF(Stock[[#This Row],[SỐ LƯỢNG MUA]]&gt;0,Stock[[#This Row],[GIÁ MUA]]*Stock[[#This Row],[SỐ LƯỢNG MUA]]*$D$11,"")</f>
        <v/>
      </c>
      <c r="J904" s="87"/>
      <c r="K904" s="88"/>
      <c r="L904" s="116" t="str">
        <f>IF(Stock[[#This Row],[SỐ LƯỢNG MUA]]&gt;0,Stock[[#This Row],[GIÁ MUA]]*(1+Stock[[#This Row],[% TĂNG KỲ VỌNG_1]]),"")</f>
        <v/>
      </c>
      <c r="M904" s="89"/>
      <c r="N904" s="116" t="str">
        <f>IF(Stock[[#This Row],[SỐ LƯỢNG MUA]]&gt;0,Stock[[#This Row],[GIÁ MUA]]*(1+Stock[[#This Row],[% TĂNG KỲ VỌNG_2]]),"")</f>
        <v/>
      </c>
      <c r="O904" s="89"/>
      <c r="P904" s="116" t="str">
        <f>IF(Stock[[#This Row],[SỐ LƯỢNG MUA]]&gt;0,Stock[[#This Row],[GIÁ MUA]]*(1+Stock[[#This Row],[% GIẢM ĐỂ CẮT LỖ]]),"")</f>
        <v/>
      </c>
      <c r="Q904" s="104"/>
      <c r="R904" s="117" t="str">
        <f>IF(Stock[[#This Row],[CỔ TỨC TIỀN MẶT]]&gt;0,Stock[[#This Row],[CỔ TỨC TIỀN MẶT]]/(Stock[[#This Row],[GIÁ MUA]]*Stock[[#This Row],[SỐ LƯỢNG MUA]]),"")</f>
        <v/>
      </c>
      <c r="S904" s="104"/>
      <c r="T904" s="77"/>
      <c r="U904" s="95"/>
      <c r="V904" s="96"/>
      <c r="W904" s="125" t="str">
        <f>IF(Stock[[#This Row],[SỐ LƯỢNG BÁN]]&gt;0,Stock[[#This Row],[GIÁ BÁN]]*Stock[[#This Row],[SỐ LƯỢNG BÁN]]*$D$11+Stock[[#This Row],[GIÁ BÁN]]*Stock[[#This Row],[SỐ LƯỢNG BÁN]]*$D$12,"")</f>
        <v/>
      </c>
      <c r="X904" s="126">
        <f>Stock[[#This Row],[SỐ LƯỢNG MUA]]+Stock[[#This Row],[CỔ TỨC BẰNG CỔ PHIẾU]]-Stock[[#This Row],[SỐ LƯỢNG BÁN]]</f>
        <v>0</v>
      </c>
      <c r="Y9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4" s="120">
        <f ca="1">IF(Stock[[#This Row],[NGÀY BÁN]]&gt;0,Stock[[#This Row],[NGÀY BÁN]]-Stock[[#This Row],[NGÀY MUA]]+1,IF(Stock[[#This Row],[NGÀY MUA]]=0,0,TODAY()-Stock[[#This Row],[NGÀY MUA]]+1))</f>
        <v>0</v>
      </c>
      <c r="AA904" s="121" t="str">
        <f>IFERROR(Stock[[#This Row],[CỔ TỨC TIỀN MẶT]]+Stock[[#This Row],[LÃI/(LỖ) TỪ BÁN CK
(auto-fill)]],"")</f>
        <v/>
      </c>
      <c r="AB9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4" s="90"/>
      <c r="AE904" s="146" t="str">
        <f>IF(Stock[[#This Row],[TRẠNG THÁI
(auto-fill)]]="NẮM GIỮ",Stock[[#This Row],[GIÁ THỊ TRƯỜNG]]-Stock[[#This Row],[GIÁ MUA]],"")</f>
        <v/>
      </c>
      <c r="AF904" s="151" t="str">
        <f>IFERROR(Stock[[#This Row],[TĂNG/
(GIẢM )]]/Stock[[#This Row],[GIÁ MUA]],"")</f>
        <v/>
      </c>
      <c r="AG904" s="128" t="str">
        <f>IF(Stock[[#This Row],[GIÁ THỊ TRƯỜNG]]&gt;0,Stock[[#This Row],[GIÁ THỊ TRƯỜNG]]*Stock[[#This Row],[SỐ LƯỢNG CÒN LẠI
(auto-fill)]],"")</f>
        <v/>
      </c>
    </row>
    <row r="905" spans="2:33">
      <c r="B905" s="111" t="str">
        <f>IF(AND(Stock[[#This Row],[SỐ LƯỢNG MUA]]&gt;0,Stock[[#This Row],[SỐ LƯỢNG CÒN LẠI
(auto-fill)]]=0),"BÁN",
IF(AND(Stock[[#This Row],[SỐ LƯỢNG MUA]]&gt;0,Stock[[#This Row],[SỐ LƯỢNG CÒN LẠI
(auto-fill)]]&gt;0),"NẮM GIỮ",""))</f>
        <v/>
      </c>
      <c r="C905" s="110">
        <f t="shared" si="13"/>
        <v>892</v>
      </c>
      <c r="D905" s="77"/>
      <c r="E905" s="78"/>
      <c r="F905" s="170"/>
      <c r="G905" s="83"/>
      <c r="H905" s="84"/>
      <c r="I905" s="114" t="str">
        <f>IF(Stock[[#This Row],[SỐ LƯỢNG MUA]]&gt;0,Stock[[#This Row],[GIÁ MUA]]*Stock[[#This Row],[SỐ LƯỢNG MUA]]*$D$11,"")</f>
        <v/>
      </c>
      <c r="J905" s="87"/>
      <c r="K905" s="88"/>
      <c r="L905" s="116" t="str">
        <f>IF(Stock[[#This Row],[SỐ LƯỢNG MUA]]&gt;0,Stock[[#This Row],[GIÁ MUA]]*(1+Stock[[#This Row],[% TĂNG KỲ VỌNG_1]]),"")</f>
        <v/>
      </c>
      <c r="M905" s="89"/>
      <c r="N905" s="116" t="str">
        <f>IF(Stock[[#This Row],[SỐ LƯỢNG MUA]]&gt;0,Stock[[#This Row],[GIÁ MUA]]*(1+Stock[[#This Row],[% TĂNG KỲ VỌNG_2]]),"")</f>
        <v/>
      </c>
      <c r="O905" s="89"/>
      <c r="P905" s="116" t="str">
        <f>IF(Stock[[#This Row],[SỐ LƯỢNG MUA]]&gt;0,Stock[[#This Row],[GIÁ MUA]]*(1+Stock[[#This Row],[% GIẢM ĐỂ CẮT LỖ]]),"")</f>
        <v/>
      </c>
      <c r="Q905" s="104"/>
      <c r="R905" s="117" t="str">
        <f>IF(Stock[[#This Row],[CỔ TỨC TIỀN MẶT]]&gt;0,Stock[[#This Row],[CỔ TỨC TIỀN MẶT]]/(Stock[[#This Row],[GIÁ MUA]]*Stock[[#This Row],[SỐ LƯỢNG MUA]]),"")</f>
        <v/>
      </c>
      <c r="S905" s="104"/>
      <c r="T905" s="77"/>
      <c r="U905" s="95"/>
      <c r="V905" s="96"/>
      <c r="W905" s="125" t="str">
        <f>IF(Stock[[#This Row],[SỐ LƯỢNG BÁN]]&gt;0,Stock[[#This Row],[GIÁ BÁN]]*Stock[[#This Row],[SỐ LƯỢNG BÁN]]*$D$11+Stock[[#This Row],[GIÁ BÁN]]*Stock[[#This Row],[SỐ LƯỢNG BÁN]]*$D$12,"")</f>
        <v/>
      </c>
      <c r="X905" s="126">
        <f>Stock[[#This Row],[SỐ LƯỢNG MUA]]+Stock[[#This Row],[CỔ TỨC BẰNG CỔ PHIẾU]]-Stock[[#This Row],[SỐ LƯỢNG BÁN]]</f>
        <v>0</v>
      </c>
      <c r="Y9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5" s="120">
        <f ca="1">IF(Stock[[#This Row],[NGÀY BÁN]]&gt;0,Stock[[#This Row],[NGÀY BÁN]]-Stock[[#This Row],[NGÀY MUA]]+1,IF(Stock[[#This Row],[NGÀY MUA]]=0,0,TODAY()-Stock[[#This Row],[NGÀY MUA]]+1))</f>
        <v>0</v>
      </c>
      <c r="AA905" s="121" t="str">
        <f>IFERROR(Stock[[#This Row],[CỔ TỨC TIỀN MẶT]]+Stock[[#This Row],[LÃI/(LỖ) TỪ BÁN CK
(auto-fill)]],"")</f>
        <v/>
      </c>
      <c r="AB9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5" s="90"/>
      <c r="AE905" s="146" t="str">
        <f>IF(Stock[[#This Row],[TRẠNG THÁI
(auto-fill)]]="NẮM GIỮ",Stock[[#This Row],[GIÁ THỊ TRƯỜNG]]-Stock[[#This Row],[GIÁ MUA]],"")</f>
        <v/>
      </c>
      <c r="AF905" s="151" t="str">
        <f>IFERROR(Stock[[#This Row],[TĂNG/
(GIẢM )]]/Stock[[#This Row],[GIÁ MUA]],"")</f>
        <v/>
      </c>
      <c r="AG905" s="128" t="str">
        <f>IF(Stock[[#This Row],[GIÁ THỊ TRƯỜNG]]&gt;0,Stock[[#This Row],[GIÁ THỊ TRƯỜNG]]*Stock[[#This Row],[SỐ LƯỢNG CÒN LẠI
(auto-fill)]],"")</f>
        <v/>
      </c>
    </row>
    <row r="906" spans="2:33">
      <c r="B906" s="111" t="str">
        <f>IF(AND(Stock[[#This Row],[SỐ LƯỢNG MUA]]&gt;0,Stock[[#This Row],[SỐ LƯỢNG CÒN LẠI
(auto-fill)]]=0),"BÁN",
IF(AND(Stock[[#This Row],[SỐ LƯỢNG MUA]]&gt;0,Stock[[#This Row],[SỐ LƯỢNG CÒN LẠI
(auto-fill)]]&gt;0),"NẮM GIỮ",""))</f>
        <v/>
      </c>
      <c r="C906" s="110">
        <f t="shared" si="13"/>
        <v>893</v>
      </c>
      <c r="D906" s="77"/>
      <c r="E906" s="78"/>
      <c r="F906" s="170"/>
      <c r="G906" s="83"/>
      <c r="H906" s="84"/>
      <c r="I906" s="114" t="str">
        <f>IF(Stock[[#This Row],[SỐ LƯỢNG MUA]]&gt;0,Stock[[#This Row],[GIÁ MUA]]*Stock[[#This Row],[SỐ LƯỢNG MUA]]*$D$11,"")</f>
        <v/>
      </c>
      <c r="J906" s="87"/>
      <c r="K906" s="88"/>
      <c r="L906" s="116" t="str">
        <f>IF(Stock[[#This Row],[SỐ LƯỢNG MUA]]&gt;0,Stock[[#This Row],[GIÁ MUA]]*(1+Stock[[#This Row],[% TĂNG KỲ VỌNG_1]]),"")</f>
        <v/>
      </c>
      <c r="M906" s="89"/>
      <c r="N906" s="116" t="str">
        <f>IF(Stock[[#This Row],[SỐ LƯỢNG MUA]]&gt;0,Stock[[#This Row],[GIÁ MUA]]*(1+Stock[[#This Row],[% TĂNG KỲ VỌNG_2]]),"")</f>
        <v/>
      </c>
      <c r="O906" s="89"/>
      <c r="P906" s="116" t="str">
        <f>IF(Stock[[#This Row],[SỐ LƯỢNG MUA]]&gt;0,Stock[[#This Row],[GIÁ MUA]]*(1+Stock[[#This Row],[% GIẢM ĐỂ CẮT LỖ]]),"")</f>
        <v/>
      </c>
      <c r="Q906" s="104"/>
      <c r="R906" s="117" t="str">
        <f>IF(Stock[[#This Row],[CỔ TỨC TIỀN MẶT]]&gt;0,Stock[[#This Row],[CỔ TỨC TIỀN MẶT]]/(Stock[[#This Row],[GIÁ MUA]]*Stock[[#This Row],[SỐ LƯỢNG MUA]]),"")</f>
        <v/>
      </c>
      <c r="S906" s="104"/>
      <c r="T906" s="77"/>
      <c r="U906" s="95"/>
      <c r="V906" s="96"/>
      <c r="W906" s="125" t="str">
        <f>IF(Stock[[#This Row],[SỐ LƯỢNG BÁN]]&gt;0,Stock[[#This Row],[GIÁ BÁN]]*Stock[[#This Row],[SỐ LƯỢNG BÁN]]*$D$11+Stock[[#This Row],[GIÁ BÁN]]*Stock[[#This Row],[SỐ LƯỢNG BÁN]]*$D$12,"")</f>
        <v/>
      </c>
      <c r="X906" s="126">
        <f>Stock[[#This Row],[SỐ LƯỢNG MUA]]+Stock[[#This Row],[CỔ TỨC BẰNG CỔ PHIẾU]]-Stock[[#This Row],[SỐ LƯỢNG BÁN]]</f>
        <v>0</v>
      </c>
      <c r="Y9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6" s="120">
        <f ca="1">IF(Stock[[#This Row],[NGÀY BÁN]]&gt;0,Stock[[#This Row],[NGÀY BÁN]]-Stock[[#This Row],[NGÀY MUA]]+1,IF(Stock[[#This Row],[NGÀY MUA]]=0,0,TODAY()-Stock[[#This Row],[NGÀY MUA]]+1))</f>
        <v>0</v>
      </c>
      <c r="AA906" s="121" t="str">
        <f>IFERROR(Stock[[#This Row],[CỔ TỨC TIỀN MẶT]]+Stock[[#This Row],[LÃI/(LỖ) TỪ BÁN CK
(auto-fill)]],"")</f>
        <v/>
      </c>
      <c r="AB9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6" s="90"/>
      <c r="AE906" s="146" t="str">
        <f>IF(Stock[[#This Row],[TRẠNG THÁI
(auto-fill)]]="NẮM GIỮ",Stock[[#This Row],[GIÁ THỊ TRƯỜNG]]-Stock[[#This Row],[GIÁ MUA]],"")</f>
        <v/>
      </c>
      <c r="AF906" s="151" t="str">
        <f>IFERROR(Stock[[#This Row],[TĂNG/
(GIẢM )]]/Stock[[#This Row],[GIÁ MUA]],"")</f>
        <v/>
      </c>
      <c r="AG906" s="128" t="str">
        <f>IF(Stock[[#This Row],[GIÁ THỊ TRƯỜNG]]&gt;0,Stock[[#This Row],[GIÁ THỊ TRƯỜNG]]*Stock[[#This Row],[SỐ LƯỢNG CÒN LẠI
(auto-fill)]],"")</f>
        <v/>
      </c>
    </row>
    <row r="907" spans="2:33">
      <c r="B907" s="111" t="str">
        <f>IF(AND(Stock[[#This Row],[SỐ LƯỢNG MUA]]&gt;0,Stock[[#This Row],[SỐ LƯỢNG CÒN LẠI
(auto-fill)]]=0),"BÁN",
IF(AND(Stock[[#This Row],[SỐ LƯỢNG MUA]]&gt;0,Stock[[#This Row],[SỐ LƯỢNG CÒN LẠI
(auto-fill)]]&gt;0),"NẮM GIỮ",""))</f>
        <v/>
      </c>
      <c r="C907" s="110">
        <f t="shared" si="13"/>
        <v>894</v>
      </c>
      <c r="D907" s="77"/>
      <c r="E907" s="78"/>
      <c r="F907" s="170"/>
      <c r="G907" s="83"/>
      <c r="H907" s="84"/>
      <c r="I907" s="114" t="str">
        <f>IF(Stock[[#This Row],[SỐ LƯỢNG MUA]]&gt;0,Stock[[#This Row],[GIÁ MUA]]*Stock[[#This Row],[SỐ LƯỢNG MUA]]*$D$11,"")</f>
        <v/>
      </c>
      <c r="J907" s="87"/>
      <c r="K907" s="88"/>
      <c r="L907" s="116" t="str">
        <f>IF(Stock[[#This Row],[SỐ LƯỢNG MUA]]&gt;0,Stock[[#This Row],[GIÁ MUA]]*(1+Stock[[#This Row],[% TĂNG KỲ VỌNG_1]]),"")</f>
        <v/>
      </c>
      <c r="M907" s="89"/>
      <c r="N907" s="116" t="str">
        <f>IF(Stock[[#This Row],[SỐ LƯỢNG MUA]]&gt;0,Stock[[#This Row],[GIÁ MUA]]*(1+Stock[[#This Row],[% TĂNG KỲ VỌNG_2]]),"")</f>
        <v/>
      </c>
      <c r="O907" s="89"/>
      <c r="P907" s="116" t="str">
        <f>IF(Stock[[#This Row],[SỐ LƯỢNG MUA]]&gt;0,Stock[[#This Row],[GIÁ MUA]]*(1+Stock[[#This Row],[% GIẢM ĐỂ CẮT LỖ]]),"")</f>
        <v/>
      </c>
      <c r="Q907" s="104"/>
      <c r="R907" s="117" t="str">
        <f>IF(Stock[[#This Row],[CỔ TỨC TIỀN MẶT]]&gt;0,Stock[[#This Row],[CỔ TỨC TIỀN MẶT]]/(Stock[[#This Row],[GIÁ MUA]]*Stock[[#This Row],[SỐ LƯỢNG MUA]]),"")</f>
        <v/>
      </c>
      <c r="S907" s="104"/>
      <c r="T907" s="77"/>
      <c r="U907" s="95"/>
      <c r="V907" s="96"/>
      <c r="W907" s="125" t="str">
        <f>IF(Stock[[#This Row],[SỐ LƯỢNG BÁN]]&gt;0,Stock[[#This Row],[GIÁ BÁN]]*Stock[[#This Row],[SỐ LƯỢNG BÁN]]*$D$11+Stock[[#This Row],[GIÁ BÁN]]*Stock[[#This Row],[SỐ LƯỢNG BÁN]]*$D$12,"")</f>
        <v/>
      </c>
      <c r="X907" s="126">
        <f>Stock[[#This Row],[SỐ LƯỢNG MUA]]+Stock[[#This Row],[CỔ TỨC BẰNG CỔ PHIẾU]]-Stock[[#This Row],[SỐ LƯỢNG BÁN]]</f>
        <v>0</v>
      </c>
      <c r="Y9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7" s="120">
        <f ca="1">IF(Stock[[#This Row],[NGÀY BÁN]]&gt;0,Stock[[#This Row],[NGÀY BÁN]]-Stock[[#This Row],[NGÀY MUA]]+1,IF(Stock[[#This Row],[NGÀY MUA]]=0,0,TODAY()-Stock[[#This Row],[NGÀY MUA]]+1))</f>
        <v>0</v>
      </c>
      <c r="AA907" s="121" t="str">
        <f>IFERROR(Stock[[#This Row],[CỔ TỨC TIỀN MẶT]]+Stock[[#This Row],[LÃI/(LỖ) TỪ BÁN CK
(auto-fill)]],"")</f>
        <v/>
      </c>
      <c r="AB9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7" s="90"/>
      <c r="AE907" s="146" t="str">
        <f>IF(Stock[[#This Row],[TRẠNG THÁI
(auto-fill)]]="NẮM GIỮ",Stock[[#This Row],[GIÁ THỊ TRƯỜNG]]-Stock[[#This Row],[GIÁ MUA]],"")</f>
        <v/>
      </c>
      <c r="AF907" s="151" t="str">
        <f>IFERROR(Stock[[#This Row],[TĂNG/
(GIẢM )]]/Stock[[#This Row],[GIÁ MUA]],"")</f>
        <v/>
      </c>
      <c r="AG907" s="128" t="str">
        <f>IF(Stock[[#This Row],[GIÁ THỊ TRƯỜNG]]&gt;0,Stock[[#This Row],[GIÁ THỊ TRƯỜNG]]*Stock[[#This Row],[SỐ LƯỢNG CÒN LẠI
(auto-fill)]],"")</f>
        <v/>
      </c>
    </row>
    <row r="908" spans="2:33">
      <c r="B908" s="111" t="str">
        <f>IF(AND(Stock[[#This Row],[SỐ LƯỢNG MUA]]&gt;0,Stock[[#This Row],[SỐ LƯỢNG CÒN LẠI
(auto-fill)]]=0),"BÁN",
IF(AND(Stock[[#This Row],[SỐ LƯỢNG MUA]]&gt;0,Stock[[#This Row],[SỐ LƯỢNG CÒN LẠI
(auto-fill)]]&gt;0),"NẮM GIỮ",""))</f>
        <v/>
      </c>
      <c r="C908" s="110">
        <f t="shared" si="13"/>
        <v>895</v>
      </c>
      <c r="D908" s="77"/>
      <c r="E908" s="78"/>
      <c r="F908" s="170"/>
      <c r="G908" s="83"/>
      <c r="H908" s="84"/>
      <c r="I908" s="114" t="str">
        <f>IF(Stock[[#This Row],[SỐ LƯỢNG MUA]]&gt;0,Stock[[#This Row],[GIÁ MUA]]*Stock[[#This Row],[SỐ LƯỢNG MUA]]*$D$11,"")</f>
        <v/>
      </c>
      <c r="J908" s="87"/>
      <c r="K908" s="88"/>
      <c r="L908" s="116" t="str">
        <f>IF(Stock[[#This Row],[SỐ LƯỢNG MUA]]&gt;0,Stock[[#This Row],[GIÁ MUA]]*(1+Stock[[#This Row],[% TĂNG KỲ VỌNG_1]]),"")</f>
        <v/>
      </c>
      <c r="M908" s="89"/>
      <c r="N908" s="116" t="str">
        <f>IF(Stock[[#This Row],[SỐ LƯỢNG MUA]]&gt;0,Stock[[#This Row],[GIÁ MUA]]*(1+Stock[[#This Row],[% TĂNG KỲ VỌNG_2]]),"")</f>
        <v/>
      </c>
      <c r="O908" s="89"/>
      <c r="P908" s="116" t="str">
        <f>IF(Stock[[#This Row],[SỐ LƯỢNG MUA]]&gt;0,Stock[[#This Row],[GIÁ MUA]]*(1+Stock[[#This Row],[% GIẢM ĐỂ CẮT LỖ]]),"")</f>
        <v/>
      </c>
      <c r="Q908" s="104"/>
      <c r="R908" s="117" t="str">
        <f>IF(Stock[[#This Row],[CỔ TỨC TIỀN MẶT]]&gt;0,Stock[[#This Row],[CỔ TỨC TIỀN MẶT]]/(Stock[[#This Row],[GIÁ MUA]]*Stock[[#This Row],[SỐ LƯỢNG MUA]]),"")</f>
        <v/>
      </c>
      <c r="S908" s="104"/>
      <c r="T908" s="77"/>
      <c r="U908" s="95"/>
      <c r="V908" s="96"/>
      <c r="W908" s="125" t="str">
        <f>IF(Stock[[#This Row],[SỐ LƯỢNG BÁN]]&gt;0,Stock[[#This Row],[GIÁ BÁN]]*Stock[[#This Row],[SỐ LƯỢNG BÁN]]*$D$11+Stock[[#This Row],[GIÁ BÁN]]*Stock[[#This Row],[SỐ LƯỢNG BÁN]]*$D$12,"")</f>
        <v/>
      </c>
      <c r="X908" s="126">
        <f>Stock[[#This Row],[SỐ LƯỢNG MUA]]+Stock[[#This Row],[CỔ TỨC BẰNG CỔ PHIẾU]]-Stock[[#This Row],[SỐ LƯỢNG BÁN]]</f>
        <v>0</v>
      </c>
      <c r="Y9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8" s="120">
        <f ca="1">IF(Stock[[#This Row],[NGÀY BÁN]]&gt;0,Stock[[#This Row],[NGÀY BÁN]]-Stock[[#This Row],[NGÀY MUA]]+1,IF(Stock[[#This Row],[NGÀY MUA]]=0,0,TODAY()-Stock[[#This Row],[NGÀY MUA]]+1))</f>
        <v>0</v>
      </c>
      <c r="AA908" s="121" t="str">
        <f>IFERROR(Stock[[#This Row],[CỔ TỨC TIỀN MẶT]]+Stock[[#This Row],[LÃI/(LỖ) TỪ BÁN CK
(auto-fill)]],"")</f>
        <v/>
      </c>
      <c r="AB9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8" s="90"/>
      <c r="AE908" s="146" t="str">
        <f>IF(Stock[[#This Row],[TRẠNG THÁI
(auto-fill)]]="NẮM GIỮ",Stock[[#This Row],[GIÁ THỊ TRƯỜNG]]-Stock[[#This Row],[GIÁ MUA]],"")</f>
        <v/>
      </c>
      <c r="AF908" s="151" t="str">
        <f>IFERROR(Stock[[#This Row],[TĂNG/
(GIẢM )]]/Stock[[#This Row],[GIÁ MUA]],"")</f>
        <v/>
      </c>
      <c r="AG908" s="128" t="str">
        <f>IF(Stock[[#This Row],[GIÁ THỊ TRƯỜNG]]&gt;0,Stock[[#This Row],[GIÁ THỊ TRƯỜNG]]*Stock[[#This Row],[SỐ LƯỢNG CÒN LẠI
(auto-fill)]],"")</f>
        <v/>
      </c>
    </row>
    <row r="909" spans="2:33">
      <c r="B909" s="111" t="str">
        <f>IF(AND(Stock[[#This Row],[SỐ LƯỢNG MUA]]&gt;0,Stock[[#This Row],[SỐ LƯỢNG CÒN LẠI
(auto-fill)]]=0),"BÁN",
IF(AND(Stock[[#This Row],[SỐ LƯỢNG MUA]]&gt;0,Stock[[#This Row],[SỐ LƯỢNG CÒN LẠI
(auto-fill)]]&gt;0),"NẮM GIỮ",""))</f>
        <v/>
      </c>
      <c r="C909" s="110">
        <f t="shared" si="13"/>
        <v>896</v>
      </c>
      <c r="D909" s="77"/>
      <c r="E909" s="78"/>
      <c r="F909" s="170"/>
      <c r="G909" s="83"/>
      <c r="H909" s="84"/>
      <c r="I909" s="114" t="str">
        <f>IF(Stock[[#This Row],[SỐ LƯỢNG MUA]]&gt;0,Stock[[#This Row],[GIÁ MUA]]*Stock[[#This Row],[SỐ LƯỢNG MUA]]*$D$11,"")</f>
        <v/>
      </c>
      <c r="J909" s="87"/>
      <c r="K909" s="88"/>
      <c r="L909" s="116" t="str">
        <f>IF(Stock[[#This Row],[SỐ LƯỢNG MUA]]&gt;0,Stock[[#This Row],[GIÁ MUA]]*(1+Stock[[#This Row],[% TĂNG KỲ VỌNG_1]]),"")</f>
        <v/>
      </c>
      <c r="M909" s="89"/>
      <c r="N909" s="116" t="str">
        <f>IF(Stock[[#This Row],[SỐ LƯỢNG MUA]]&gt;0,Stock[[#This Row],[GIÁ MUA]]*(1+Stock[[#This Row],[% TĂNG KỲ VỌNG_2]]),"")</f>
        <v/>
      </c>
      <c r="O909" s="89"/>
      <c r="P909" s="116" t="str">
        <f>IF(Stock[[#This Row],[SỐ LƯỢNG MUA]]&gt;0,Stock[[#This Row],[GIÁ MUA]]*(1+Stock[[#This Row],[% GIẢM ĐỂ CẮT LỖ]]),"")</f>
        <v/>
      </c>
      <c r="Q909" s="104"/>
      <c r="R909" s="117" t="str">
        <f>IF(Stock[[#This Row],[CỔ TỨC TIỀN MẶT]]&gt;0,Stock[[#This Row],[CỔ TỨC TIỀN MẶT]]/(Stock[[#This Row],[GIÁ MUA]]*Stock[[#This Row],[SỐ LƯỢNG MUA]]),"")</f>
        <v/>
      </c>
      <c r="S909" s="104"/>
      <c r="T909" s="77"/>
      <c r="U909" s="95"/>
      <c r="V909" s="96"/>
      <c r="W909" s="125" t="str">
        <f>IF(Stock[[#This Row],[SỐ LƯỢNG BÁN]]&gt;0,Stock[[#This Row],[GIÁ BÁN]]*Stock[[#This Row],[SỐ LƯỢNG BÁN]]*$D$11+Stock[[#This Row],[GIÁ BÁN]]*Stock[[#This Row],[SỐ LƯỢNG BÁN]]*$D$12,"")</f>
        <v/>
      </c>
      <c r="X909" s="126">
        <f>Stock[[#This Row],[SỐ LƯỢNG MUA]]+Stock[[#This Row],[CỔ TỨC BẰNG CỔ PHIẾU]]-Stock[[#This Row],[SỐ LƯỢNG BÁN]]</f>
        <v>0</v>
      </c>
      <c r="Y9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9" s="120">
        <f ca="1">IF(Stock[[#This Row],[NGÀY BÁN]]&gt;0,Stock[[#This Row],[NGÀY BÁN]]-Stock[[#This Row],[NGÀY MUA]]+1,IF(Stock[[#This Row],[NGÀY MUA]]=0,0,TODAY()-Stock[[#This Row],[NGÀY MUA]]+1))</f>
        <v>0</v>
      </c>
      <c r="AA909" s="121" t="str">
        <f>IFERROR(Stock[[#This Row],[CỔ TỨC TIỀN MẶT]]+Stock[[#This Row],[LÃI/(LỖ) TỪ BÁN CK
(auto-fill)]],"")</f>
        <v/>
      </c>
      <c r="AB9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9" s="90"/>
      <c r="AE909" s="146" t="str">
        <f>IF(Stock[[#This Row],[TRẠNG THÁI
(auto-fill)]]="NẮM GIỮ",Stock[[#This Row],[GIÁ THỊ TRƯỜNG]]-Stock[[#This Row],[GIÁ MUA]],"")</f>
        <v/>
      </c>
      <c r="AF909" s="151" t="str">
        <f>IFERROR(Stock[[#This Row],[TĂNG/
(GIẢM )]]/Stock[[#This Row],[GIÁ MUA]],"")</f>
        <v/>
      </c>
      <c r="AG909" s="128" t="str">
        <f>IF(Stock[[#This Row],[GIÁ THỊ TRƯỜNG]]&gt;0,Stock[[#This Row],[GIÁ THỊ TRƯỜNG]]*Stock[[#This Row],[SỐ LƯỢNG CÒN LẠI
(auto-fill)]],"")</f>
        <v/>
      </c>
    </row>
    <row r="910" spans="2:33">
      <c r="B910" s="111" t="str">
        <f>IF(AND(Stock[[#This Row],[SỐ LƯỢNG MUA]]&gt;0,Stock[[#This Row],[SỐ LƯỢNG CÒN LẠI
(auto-fill)]]=0),"BÁN",
IF(AND(Stock[[#This Row],[SỐ LƯỢNG MUA]]&gt;0,Stock[[#This Row],[SỐ LƯỢNG CÒN LẠI
(auto-fill)]]&gt;0),"NẮM GIỮ",""))</f>
        <v/>
      </c>
      <c r="C910" s="110">
        <f t="shared" si="13"/>
        <v>897</v>
      </c>
      <c r="D910" s="77"/>
      <c r="E910" s="78"/>
      <c r="F910" s="170"/>
      <c r="G910" s="83"/>
      <c r="H910" s="84"/>
      <c r="I910" s="114" t="str">
        <f>IF(Stock[[#This Row],[SỐ LƯỢNG MUA]]&gt;0,Stock[[#This Row],[GIÁ MUA]]*Stock[[#This Row],[SỐ LƯỢNG MUA]]*$D$11,"")</f>
        <v/>
      </c>
      <c r="J910" s="87"/>
      <c r="K910" s="88"/>
      <c r="L910" s="116" t="str">
        <f>IF(Stock[[#This Row],[SỐ LƯỢNG MUA]]&gt;0,Stock[[#This Row],[GIÁ MUA]]*(1+Stock[[#This Row],[% TĂNG KỲ VỌNG_1]]),"")</f>
        <v/>
      </c>
      <c r="M910" s="89"/>
      <c r="N910" s="116" t="str">
        <f>IF(Stock[[#This Row],[SỐ LƯỢNG MUA]]&gt;0,Stock[[#This Row],[GIÁ MUA]]*(1+Stock[[#This Row],[% TĂNG KỲ VỌNG_2]]),"")</f>
        <v/>
      </c>
      <c r="O910" s="89"/>
      <c r="P910" s="116" t="str">
        <f>IF(Stock[[#This Row],[SỐ LƯỢNG MUA]]&gt;0,Stock[[#This Row],[GIÁ MUA]]*(1+Stock[[#This Row],[% GIẢM ĐỂ CẮT LỖ]]),"")</f>
        <v/>
      </c>
      <c r="Q910" s="104"/>
      <c r="R910" s="117" t="str">
        <f>IF(Stock[[#This Row],[CỔ TỨC TIỀN MẶT]]&gt;0,Stock[[#This Row],[CỔ TỨC TIỀN MẶT]]/(Stock[[#This Row],[GIÁ MUA]]*Stock[[#This Row],[SỐ LƯỢNG MUA]]),"")</f>
        <v/>
      </c>
      <c r="S910" s="104"/>
      <c r="T910" s="77"/>
      <c r="U910" s="95"/>
      <c r="V910" s="96"/>
      <c r="W910" s="125" t="str">
        <f>IF(Stock[[#This Row],[SỐ LƯỢNG BÁN]]&gt;0,Stock[[#This Row],[GIÁ BÁN]]*Stock[[#This Row],[SỐ LƯỢNG BÁN]]*$D$11+Stock[[#This Row],[GIÁ BÁN]]*Stock[[#This Row],[SỐ LƯỢNG BÁN]]*$D$12,"")</f>
        <v/>
      </c>
      <c r="X910" s="126">
        <f>Stock[[#This Row],[SỐ LƯỢNG MUA]]+Stock[[#This Row],[CỔ TỨC BẰNG CỔ PHIẾU]]-Stock[[#This Row],[SỐ LƯỢNG BÁN]]</f>
        <v>0</v>
      </c>
      <c r="Y9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0" s="120">
        <f ca="1">IF(Stock[[#This Row],[NGÀY BÁN]]&gt;0,Stock[[#This Row],[NGÀY BÁN]]-Stock[[#This Row],[NGÀY MUA]]+1,IF(Stock[[#This Row],[NGÀY MUA]]=0,0,TODAY()-Stock[[#This Row],[NGÀY MUA]]+1))</f>
        <v>0</v>
      </c>
      <c r="AA910" s="121" t="str">
        <f>IFERROR(Stock[[#This Row],[CỔ TỨC TIỀN MẶT]]+Stock[[#This Row],[LÃI/(LỖ) TỪ BÁN CK
(auto-fill)]],"")</f>
        <v/>
      </c>
      <c r="AB9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0" s="90"/>
      <c r="AE910" s="146" t="str">
        <f>IF(Stock[[#This Row],[TRẠNG THÁI
(auto-fill)]]="NẮM GIỮ",Stock[[#This Row],[GIÁ THỊ TRƯỜNG]]-Stock[[#This Row],[GIÁ MUA]],"")</f>
        <v/>
      </c>
      <c r="AF910" s="151" t="str">
        <f>IFERROR(Stock[[#This Row],[TĂNG/
(GIẢM )]]/Stock[[#This Row],[GIÁ MUA]],"")</f>
        <v/>
      </c>
      <c r="AG910" s="128" t="str">
        <f>IF(Stock[[#This Row],[GIÁ THỊ TRƯỜNG]]&gt;0,Stock[[#This Row],[GIÁ THỊ TRƯỜNG]]*Stock[[#This Row],[SỐ LƯỢNG CÒN LẠI
(auto-fill)]],"")</f>
        <v/>
      </c>
    </row>
    <row r="911" spans="2:33">
      <c r="B911" s="111" t="str">
        <f>IF(AND(Stock[[#This Row],[SỐ LƯỢNG MUA]]&gt;0,Stock[[#This Row],[SỐ LƯỢNG CÒN LẠI
(auto-fill)]]=0),"BÁN",
IF(AND(Stock[[#This Row],[SỐ LƯỢNG MUA]]&gt;0,Stock[[#This Row],[SỐ LƯỢNG CÒN LẠI
(auto-fill)]]&gt;0),"NẮM GIỮ",""))</f>
        <v/>
      </c>
      <c r="C911" s="110">
        <f t="shared" si="13"/>
        <v>898</v>
      </c>
      <c r="D911" s="77"/>
      <c r="E911" s="78"/>
      <c r="F911" s="170"/>
      <c r="G911" s="83"/>
      <c r="H911" s="84"/>
      <c r="I911" s="114" t="str">
        <f>IF(Stock[[#This Row],[SỐ LƯỢNG MUA]]&gt;0,Stock[[#This Row],[GIÁ MUA]]*Stock[[#This Row],[SỐ LƯỢNG MUA]]*$D$11,"")</f>
        <v/>
      </c>
      <c r="J911" s="87"/>
      <c r="K911" s="88"/>
      <c r="L911" s="116" t="str">
        <f>IF(Stock[[#This Row],[SỐ LƯỢNG MUA]]&gt;0,Stock[[#This Row],[GIÁ MUA]]*(1+Stock[[#This Row],[% TĂNG KỲ VỌNG_1]]),"")</f>
        <v/>
      </c>
      <c r="M911" s="89"/>
      <c r="N911" s="116" t="str">
        <f>IF(Stock[[#This Row],[SỐ LƯỢNG MUA]]&gt;0,Stock[[#This Row],[GIÁ MUA]]*(1+Stock[[#This Row],[% TĂNG KỲ VỌNG_2]]),"")</f>
        <v/>
      </c>
      <c r="O911" s="89"/>
      <c r="P911" s="116" t="str">
        <f>IF(Stock[[#This Row],[SỐ LƯỢNG MUA]]&gt;0,Stock[[#This Row],[GIÁ MUA]]*(1+Stock[[#This Row],[% GIẢM ĐỂ CẮT LỖ]]),"")</f>
        <v/>
      </c>
      <c r="Q911" s="104"/>
      <c r="R911" s="117" t="str">
        <f>IF(Stock[[#This Row],[CỔ TỨC TIỀN MẶT]]&gt;0,Stock[[#This Row],[CỔ TỨC TIỀN MẶT]]/(Stock[[#This Row],[GIÁ MUA]]*Stock[[#This Row],[SỐ LƯỢNG MUA]]),"")</f>
        <v/>
      </c>
      <c r="S911" s="104"/>
      <c r="T911" s="77"/>
      <c r="U911" s="95"/>
      <c r="V911" s="96"/>
      <c r="W911" s="125" t="str">
        <f>IF(Stock[[#This Row],[SỐ LƯỢNG BÁN]]&gt;0,Stock[[#This Row],[GIÁ BÁN]]*Stock[[#This Row],[SỐ LƯỢNG BÁN]]*$D$11+Stock[[#This Row],[GIÁ BÁN]]*Stock[[#This Row],[SỐ LƯỢNG BÁN]]*$D$12,"")</f>
        <v/>
      </c>
      <c r="X911" s="126">
        <f>Stock[[#This Row],[SỐ LƯỢNG MUA]]+Stock[[#This Row],[CỔ TỨC BẰNG CỔ PHIẾU]]-Stock[[#This Row],[SỐ LƯỢNG BÁN]]</f>
        <v>0</v>
      </c>
      <c r="Y9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1" s="120">
        <f ca="1">IF(Stock[[#This Row],[NGÀY BÁN]]&gt;0,Stock[[#This Row],[NGÀY BÁN]]-Stock[[#This Row],[NGÀY MUA]]+1,IF(Stock[[#This Row],[NGÀY MUA]]=0,0,TODAY()-Stock[[#This Row],[NGÀY MUA]]+1))</f>
        <v>0</v>
      </c>
      <c r="AA911" s="121" t="str">
        <f>IFERROR(Stock[[#This Row],[CỔ TỨC TIỀN MẶT]]+Stock[[#This Row],[LÃI/(LỖ) TỪ BÁN CK
(auto-fill)]],"")</f>
        <v/>
      </c>
      <c r="AB9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1" s="90"/>
      <c r="AE911" s="146" t="str">
        <f>IF(Stock[[#This Row],[TRẠNG THÁI
(auto-fill)]]="NẮM GIỮ",Stock[[#This Row],[GIÁ THỊ TRƯỜNG]]-Stock[[#This Row],[GIÁ MUA]],"")</f>
        <v/>
      </c>
      <c r="AF911" s="151" t="str">
        <f>IFERROR(Stock[[#This Row],[TĂNG/
(GIẢM )]]/Stock[[#This Row],[GIÁ MUA]],"")</f>
        <v/>
      </c>
      <c r="AG911" s="128" t="str">
        <f>IF(Stock[[#This Row],[GIÁ THỊ TRƯỜNG]]&gt;0,Stock[[#This Row],[GIÁ THỊ TRƯỜNG]]*Stock[[#This Row],[SỐ LƯỢNG CÒN LẠI
(auto-fill)]],"")</f>
        <v/>
      </c>
    </row>
    <row r="912" spans="2:33">
      <c r="B912" s="111" t="str">
        <f>IF(AND(Stock[[#This Row],[SỐ LƯỢNG MUA]]&gt;0,Stock[[#This Row],[SỐ LƯỢNG CÒN LẠI
(auto-fill)]]=0),"BÁN",
IF(AND(Stock[[#This Row],[SỐ LƯỢNG MUA]]&gt;0,Stock[[#This Row],[SỐ LƯỢNG CÒN LẠI
(auto-fill)]]&gt;0),"NẮM GIỮ",""))</f>
        <v/>
      </c>
      <c r="C912" s="110">
        <f t="shared" ref="C912:C975" si="14">C911+1</f>
        <v>899</v>
      </c>
      <c r="D912" s="77"/>
      <c r="E912" s="78"/>
      <c r="F912" s="170"/>
      <c r="G912" s="83"/>
      <c r="H912" s="84"/>
      <c r="I912" s="114" t="str">
        <f>IF(Stock[[#This Row],[SỐ LƯỢNG MUA]]&gt;0,Stock[[#This Row],[GIÁ MUA]]*Stock[[#This Row],[SỐ LƯỢNG MUA]]*$D$11,"")</f>
        <v/>
      </c>
      <c r="J912" s="87"/>
      <c r="K912" s="88"/>
      <c r="L912" s="116" t="str">
        <f>IF(Stock[[#This Row],[SỐ LƯỢNG MUA]]&gt;0,Stock[[#This Row],[GIÁ MUA]]*(1+Stock[[#This Row],[% TĂNG KỲ VỌNG_1]]),"")</f>
        <v/>
      </c>
      <c r="M912" s="89"/>
      <c r="N912" s="116" t="str">
        <f>IF(Stock[[#This Row],[SỐ LƯỢNG MUA]]&gt;0,Stock[[#This Row],[GIÁ MUA]]*(1+Stock[[#This Row],[% TĂNG KỲ VỌNG_2]]),"")</f>
        <v/>
      </c>
      <c r="O912" s="89"/>
      <c r="P912" s="116" t="str">
        <f>IF(Stock[[#This Row],[SỐ LƯỢNG MUA]]&gt;0,Stock[[#This Row],[GIÁ MUA]]*(1+Stock[[#This Row],[% GIẢM ĐỂ CẮT LỖ]]),"")</f>
        <v/>
      </c>
      <c r="Q912" s="104"/>
      <c r="R912" s="117" t="str">
        <f>IF(Stock[[#This Row],[CỔ TỨC TIỀN MẶT]]&gt;0,Stock[[#This Row],[CỔ TỨC TIỀN MẶT]]/(Stock[[#This Row],[GIÁ MUA]]*Stock[[#This Row],[SỐ LƯỢNG MUA]]),"")</f>
        <v/>
      </c>
      <c r="S912" s="104"/>
      <c r="T912" s="77"/>
      <c r="U912" s="95"/>
      <c r="V912" s="96"/>
      <c r="W912" s="125" t="str">
        <f>IF(Stock[[#This Row],[SỐ LƯỢNG BÁN]]&gt;0,Stock[[#This Row],[GIÁ BÁN]]*Stock[[#This Row],[SỐ LƯỢNG BÁN]]*$D$11+Stock[[#This Row],[GIÁ BÁN]]*Stock[[#This Row],[SỐ LƯỢNG BÁN]]*$D$12,"")</f>
        <v/>
      </c>
      <c r="X912" s="126">
        <f>Stock[[#This Row],[SỐ LƯỢNG MUA]]+Stock[[#This Row],[CỔ TỨC BẰNG CỔ PHIẾU]]-Stock[[#This Row],[SỐ LƯỢNG BÁN]]</f>
        <v>0</v>
      </c>
      <c r="Y9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2" s="120">
        <f ca="1">IF(Stock[[#This Row],[NGÀY BÁN]]&gt;0,Stock[[#This Row],[NGÀY BÁN]]-Stock[[#This Row],[NGÀY MUA]]+1,IF(Stock[[#This Row],[NGÀY MUA]]=0,0,TODAY()-Stock[[#This Row],[NGÀY MUA]]+1))</f>
        <v>0</v>
      </c>
      <c r="AA912" s="121" t="str">
        <f>IFERROR(Stock[[#This Row],[CỔ TỨC TIỀN MẶT]]+Stock[[#This Row],[LÃI/(LỖ) TỪ BÁN CK
(auto-fill)]],"")</f>
        <v/>
      </c>
      <c r="AB9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2" s="90"/>
      <c r="AE912" s="146" t="str">
        <f>IF(Stock[[#This Row],[TRẠNG THÁI
(auto-fill)]]="NẮM GIỮ",Stock[[#This Row],[GIÁ THỊ TRƯỜNG]]-Stock[[#This Row],[GIÁ MUA]],"")</f>
        <v/>
      </c>
      <c r="AF912" s="151" t="str">
        <f>IFERROR(Stock[[#This Row],[TĂNG/
(GIẢM )]]/Stock[[#This Row],[GIÁ MUA]],"")</f>
        <v/>
      </c>
      <c r="AG912" s="128" t="str">
        <f>IF(Stock[[#This Row],[GIÁ THỊ TRƯỜNG]]&gt;0,Stock[[#This Row],[GIÁ THỊ TRƯỜNG]]*Stock[[#This Row],[SỐ LƯỢNG CÒN LẠI
(auto-fill)]],"")</f>
        <v/>
      </c>
    </row>
    <row r="913" spans="2:33">
      <c r="B913" s="111" t="str">
        <f>IF(AND(Stock[[#This Row],[SỐ LƯỢNG MUA]]&gt;0,Stock[[#This Row],[SỐ LƯỢNG CÒN LẠI
(auto-fill)]]=0),"BÁN",
IF(AND(Stock[[#This Row],[SỐ LƯỢNG MUA]]&gt;0,Stock[[#This Row],[SỐ LƯỢNG CÒN LẠI
(auto-fill)]]&gt;0),"NẮM GIỮ",""))</f>
        <v/>
      </c>
      <c r="C913" s="110">
        <f t="shared" si="14"/>
        <v>900</v>
      </c>
      <c r="D913" s="77"/>
      <c r="E913" s="78"/>
      <c r="F913" s="170"/>
      <c r="G913" s="83"/>
      <c r="H913" s="84"/>
      <c r="I913" s="114" t="str">
        <f>IF(Stock[[#This Row],[SỐ LƯỢNG MUA]]&gt;0,Stock[[#This Row],[GIÁ MUA]]*Stock[[#This Row],[SỐ LƯỢNG MUA]]*$D$11,"")</f>
        <v/>
      </c>
      <c r="J913" s="87"/>
      <c r="K913" s="88"/>
      <c r="L913" s="116" t="str">
        <f>IF(Stock[[#This Row],[SỐ LƯỢNG MUA]]&gt;0,Stock[[#This Row],[GIÁ MUA]]*(1+Stock[[#This Row],[% TĂNG KỲ VỌNG_1]]),"")</f>
        <v/>
      </c>
      <c r="M913" s="89"/>
      <c r="N913" s="116" t="str">
        <f>IF(Stock[[#This Row],[SỐ LƯỢNG MUA]]&gt;0,Stock[[#This Row],[GIÁ MUA]]*(1+Stock[[#This Row],[% TĂNG KỲ VỌNG_2]]),"")</f>
        <v/>
      </c>
      <c r="O913" s="89"/>
      <c r="P913" s="116" t="str">
        <f>IF(Stock[[#This Row],[SỐ LƯỢNG MUA]]&gt;0,Stock[[#This Row],[GIÁ MUA]]*(1+Stock[[#This Row],[% GIẢM ĐỂ CẮT LỖ]]),"")</f>
        <v/>
      </c>
      <c r="Q913" s="104"/>
      <c r="R913" s="117" t="str">
        <f>IF(Stock[[#This Row],[CỔ TỨC TIỀN MẶT]]&gt;0,Stock[[#This Row],[CỔ TỨC TIỀN MẶT]]/(Stock[[#This Row],[GIÁ MUA]]*Stock[[#This Row],[SỐ LƯỢNG MUA]]),"")</f>
        <v/>
      </c>
      <c r="S913" s="104"/>
      <c r="T913" s="77"/>
      <c r="U913" s="95"/>
      <c r="V913" s="96"/>
      <c r="W913" s="125" t="str">
        <f>IF(Stock[[#This Row],[SỐ LƯỢNG BÁN]]&gt;0,Stock[[#This Row],[GIÁ BÁN]]*Stock[[#This Row],[SỐ LƯỢNG BÁN]]*$D$11+Stock[[#This Row],[GIÁ BÁN]]*Stock[[#This Row],[SỐ LƯỢNG BÁN]]*$D$12,"")</f>
        <v/>
      </c>
      <c r="X913" s="126">
        <f>Stock[[#This Row],[SỐ LƯỢNG MUA]]+Stock[[#This Row],[CỔ TỨC BẰNG CỔ PHIẾU]]-Stock[[#This Row],[SỐ LƯỢNG BÁN]]</f>
        <v>0</v>
      </c>
      <c r="Y9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3" s="120">
        <f ca="1">IF(Stock[[#This Row],[NGÀY BÁN]]&gt;0,Stock[[#This Row],[NGÀY BÁN]]-Stock[[#This Row],[NGÀY MUA]]+1,IF(Stock[[#This Row],[NGÀY MUA]]=0,0,TODAY()-Stock[[#This Row],[NGÀY MUA]]+1))</f>
        <v>0</v>
      </c>
      <c r="AA913" s="121" t="str">
        <f>IFERROR(Stock[[#This Row],[CỔ TỨC TIỀN MẶT]]+Stock[[#This Row],[LÃI/(LỖ) TỪ BÁN CK
(auto-fill)]],"")</f>
        <v/>
      </c>
      <c r="AB9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3" s="90"/>
      <c r="AE913" s="146" t="str">
        <f>IF(Stock[[#This Row],[TRẠNG THÁI
(auto-fill)]]="NẮM GIỮ",Stock[[#This Row],[GIÁ THỊ TRƯỜNG]]-Stock[[#This Row],[GIÁ MUA]],"")</f>
        <v/>
      </c>
      <c r="AF913" s="151" t="str">
        <f>IFERROR(Stock[[#This Row],[TĂNG/
(GIẢM )]]/Stock[[#This Row],[GIÁ MUA]],"")</f>
        <v/>
      </c>
      <c r="AG913" s="128" t="str">
        <f>IF(Stock[[#This Row],[GIÁ THỊ TRƯỜNG]]&gt;0,Stock[[#This Row],[GIÁ THỊ TRƯỜNG]]*Stock[[#This Row],[SỐ LƯỢNG CÒN LẠI
(auto-fill)]],"")</f>
        <v/>
      </c>
    </row>
    <row r="914" spans="2:33">
      <c r="B914" s="111" t="str">
        <f>IF(AND(Stock[[#This Row],[SỐ LƯỢNG MUA]]&gt;0,Stock[[#This Row],[SỐ LƯỢNG CÒN LẠI
(auto-fill)]]=0),"BÁN",
IF(AND(Stock[[#This Row],[SỐ LƯỢNG MUA]]&gt;0,Stock[[#This Row],[SỐ LƯỢNG CÒN LẠI
(auto-fill)]]&gt;0),"NẮM GIỮ",""))</f>
        <v/>
      </c>
      <c r="C914" s="110">
        <f t="shared" si="14"/>
        <v>901</v>
      </c>
      <c r="D914" s="77"/>
      <c r="E914" s="78"/>
      <c r="F914" s="170"/>
      <c r="G914" s="83"/>
      <c r="H914" s="84"/>
      <c r="I914" s="114" t="str">
        <f>IF(Stock[[#This Row],[SỐ LƯỢNG MUA]]&gt;0,Stock[[#This Row],[GIÁ MUA]]*Stock[[#This Row],[SỐ LƯỢNG MUA]]*$D$11,"")</f>
        <v/>
      </c>
      <c r="J914" s="87"/>
      <c r="K914" s="88"/>
      <c r="L914" s="116" t="str">
        <f>IF(Stock[[#This Row],[SỐ LƯỢNG MUA]]&gt;0,Stock[[#This Row],[GIÁ MUA]]*(1+Stock[[#This Row],[% TĂNG KỲ VỌNG_1]]),"")</f>
        <v/>
      </c>
      <c r="M914" s="89"/>
      <c r="N914" s="116" t="str">
        <f>IF(Stock[[#This Row],[SỐ LƯỢNG MUA]]&gt;0,Stock[[#This Row],[GIÁ MUA]]*(1+Stock[[#This Row],[% TĂNG KỲ VỌNG_2]]),"")</f>
        <v/>
      </c>
      <c r="O914" s="89"/>
      <c r="P914" s="116" t="str">
        <f>IF(Stock[[#This Row],[SỐ LƯỢNG MUA]]&gt;0,Stock[[#This Row],[GIÁ MUA]]*(1+Stock[[#This Row],[% GIẢM ĐỂ CẮT LỖ]]),"")</f>
        <v/>
      </c>
      <c r="Q914" s="104"/>
      <c r="R914" s="117" t="str">
        <f>IF(Stock[[#This Row],[CỔ TỨC TIỀN MẶT]]&gt;0,Stock[[#This Row],[CỔ TỨC TIỀN MẶT]]/(Stock[[#This Row],[GIÁ MUA]]*Stock[[#This Row],[SỐ LƯỢNG MUA]]),"")</f>
        <v/>
      </c>
      <c r="S914" s="104"/>
      <c r="T914" s="77"/>
      <c r="U914" s="95"/>
      <c r="V914" s="96"/>
      <c r="W914" s="125" t="str">
        <f>IF(Stock[[#This Row],[SỐ LƯỢNG BÁN]]&gt;0,Stock[[#This Row],[GIÁ BÁN]]*Stock[[#This Row],[SỐ LƯỢNG BÁN]]*$D$11+Stock[[#This Row],[GIÁ BÁN]]*Stock[[#This Row],[SỐ LƯỢNG BÁN]]*$D$12,"")</f>
        <v/>
      </c>
      <c r="X914" s="126">
        <f>Stock[[#This Row],[SỐ LƯỢNG MUA]]+Stock[[#This Row],[CỔ TỨC BẰNG CỔ PHIẾU]]-Stock[[#This Row],[SỐ LƯỢNG BÁN]]</f>
        <v>0</v>
      </c>
      <c r="Y91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4" s="120">
        <f ca="1">IF(Stock[[#This Row],[NGÀY BÁN]]&gt;0,Stock[[#This Row],[NGÀY BÁN]]-Stock[[#This Row],[NGÀY MUA]]+1,IF(Stock[[#This Row],[NGÀY MUA]]=0,0,TODAY()-Stock[[#This Row],[NGÀY MUA]]+1))</f>
        <v>0</v>
      </c>
      <c r="AA914" s="121" t="str">
        <f>IFERROR(Stock[[#This Row],[CỔ TỨC TIỀN MẶT]]+Stock[[#This Row],[LÃI/(LỖ) TỪ BÁN CK
(auto-fill)]],"")</f>
        <v/>
      </c>
      <c r="AB9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4" s="90"/>
      <c r="AE914" s="146" t="str">
        <f>IF(Stock[[#This Row],[TRẠNG THÁI
(auto-fill)]]="NẮM GIỮ",Stock[[#This Row],[GIÁ THỊ TRƯỜNG]]-Stock[[#This Row],[GIÁ MUA]],"")</f>
        <v/>
      </c>
      <c r="AF914" s="151" t="str">
        <f>IFERROR(Stock[[#This Row],[TĂNG/
(GIẢM )]]/Stock[[#This Row],[GIÁ MUA]],"")</f>
        <v/>
      </c>
      <c r="AG914" s="128" t="str">
        <f>IF(Stock[[#This Row],[GIÁ THỊ TRƯỜNG]]&gt;0,Stock[[#This Row],[GIÁ THỊ TRƯỜNG]]*Stock[[#This Row],[SỐ LƯỢNG CÒN LẠI
(auto-fill)]],"")</f>
        <v/>
      </c>
    </row>
    <row r="915" spans="2:33">
      <c r="B915" s="111" t="str">
        <f>IF(AND(Stock[[#This Row],[SỐ LƯỢNG MUA]]&gt;0,Stock[[#This Row],[SỐ LƯỢNG CÒN LẠI
(auto-fill)]]=0),"BÁN",
IF(AND(Stock[[#This Row],[SỐ LƯỢNG MUA]]&gt;0,Stock[[#This Row],[SỐ LƯỢNG CÒN LẠI
(auto-fill)]]&gt;0),"NẮM GIỮ",""))</f>
        <v/>
      </c>
      <c r="C915" s="110">
        <f t="shared" si="14"/>
        <v>902</v>
      </c>
      <c r="D915" s="77"/>
      <c r="E915" s="78"/>
      <c r="F915" s="170"/>
      <c r="G915" s="83"/>
      <c r="H915" s="84"/>
      <c r="I915" s="114" t="str">
        <f>IF(Stock[[#This Row],[SỐ LƯỢNG MUA]]&gt;0,Stock[[#This Row],[GIÁ MUA]]*Stock[[#This Row],[SỐ LƯỢNG MUA]]*$D$11,"")</f>
        <v/>
      </c>
      <c r="J915" s="87"/>
      <c r="K915" s="88"/>
      <c r="L915" s="116" t="str">
        <f>IF(Stock[[#This Row],[SỐ LƯỢNG MUA]]&gt;0,Stock[[#This Row],[GIÁ MUA]]*(1+Stock[[#This Row],[% TĂNG KỲ VỌNG_1]]),"")</f>
        <v/>
      </c>
      <c r="M915" s="89"/>
      <c r="N915" s="116" t="str">
        <f>IF(Stock[[#This Row],[SỐ LƯỢNG MUA]]&gt;0,Stock[[#This Row],[GIÁ MUA]]*(1+Stock[[#This Row],[% TĂNG KỲ VỌNG_2]]),"")</f>
        <v/>
      </c>
      <c r="O915" s="89"/>
      <c r="P915" s="116" t="str">
        <f>IF(Stock[[#This Row],[SỐ LƯỢNG MUA]]&gt;0,Stock[[#This Row],[GIÁ MUA]]*(1+Stock[[#This Row],[% GIẢM ĐỂ CẮT LỖ]]),"")</f>
        <v/>
      </c>
      <c r="Q915" s="104"/>
      <c r="R915" s="117" t="str">
        <f>IF(Stock[[#This Row],[CỔ TỨC TIỀN MẶT]]&gt;0,Stock[[#This Row],[CỔ TỨC TIỀN MẶT]]/(Stock[[#This Row],[GIÁ MUA]]*Stock[[#This Row],[SỐ LƯỢNG MUA]]),"")</f>
        <v/>
      </c>
      <c r="S915" s="104"/>
      <c r="T915" s="77"/>
      <c r="U915" s="95"/>
      <c r="V915" s="96"/>
      <c r="W915" s="125" t="str">
        <f>IF(Stock[[#This Row],[SỐ LƯỢNG BÁN]]&gt;0,Stock[[#This Row],[GIÁ BÁN]]*Stock[[#This Row],[SỐ LƯỢNG BÁN]]*$D$11+Stock[[#This Row],[GIÁ BÁN]]*Stock[[#This Row],[SỐ LƯỢNG BÁN]]*$D$12,"")</f>
        <v/>
      </c>
      <c r="X915" s="126">
        <f>Stock[[#This Row],[SỐ LƯỢNG MUA]]+Stock[[#This Row],[CỔ TỨC BẰNG CỔ PHIẾU]]-Stock[[#This Row],[SỐ LƯỢNG BÁN]]</f>
        <v>0</v>
      </c>
      <c r="Y91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5" s="120">
        <f ca="1">IF(Stock[[#This Row],[NGÀY BÁN]]&gt;0,Stock[[#This Row],[NGÀY BÁN]]-Stock[[#This Row],[NGÀY MUA]]+1,IF(Stock[[#This Row],[NGÀY MUA]]=0,0,TODAY()-Stock[[#This Row],[NGÀY MUA]]+1))</f>
        <v>0</v>
      </c>
      <c r="AA915" s="121" t="str">
        <f>IFERROR(Stock[[#This Row],[CỔ TỨC TIỀN MẶT]]+Stock[[#This Row],[LÃI/(LỖ) TỪ BÁN CK
(auto-fill)]],"")</f>
        <v/>
      </c>
      <c r="AB9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5" s="90"/>
      <c r="AE915" s="146" t="str">
        <f>IF(Stock[[#This Row],[TRẠNG THÁI
(auto-fill)]]="NẮM GIỮ",Stock[[#This Row],[GIÁ THỊ TRƯỜNG]]-Stock[[#This Row],[GIÁ MUA]],"")</f>
        <v/>
      </c>
      <c r="AF915" s="151" t="str">
        <f>IFERROR(Stock[[#This Row],[TĂNG/
(GIẢM )]]/Stock[[#This Row],[GIÁ MUA]],"")</f>
        <v/>
      </c>
      <c r="AG915" s="128" t="str">
        <f>IF(Stock[[#This Row],[GIÁ THỊ TRƯỜNG]]&gt;0,Stock[[#This Row],[GIÁ THỊ TRƯỜNG]]*Stock[[#This Row],[SỐ LƯỢNG CÒN LẠI
(auto-fill)]],"")</f>
        <v/>
      </c>
    </row>
    <row r="916" spans="2:33">
      <c r="B916" s="111" t="str">
        <f>IF(AND(Stock[[#This Row],[SỐ LƯỢNG MUA]]&gt;0,Stock[[#This Row],[SỐ LƯỢNG CÒN LẠI
(auto-fill)]]=0),"BÁN",
IF(AND(Stock[[#This Row],[SỐ LƯỢNG MUA]]&gt;0,Stock[[#This Row],[SỐ LƯỢNG CÒN LẠI
(auto-fill)]]&gt;0),"NẮM GIỮ",""))</f>
        <v/>
      </c>
      <c r="C916" s="110">
        <f t="shared" si="14"/>
        <v>903</v>
      </c>
      <c r="D916" s="77"/>
      <c r="E916" s="78"/>
      <c r="F916" s="170"/>
      <c r="G916" s="83"/>
      <c r="H916" s="84"/>
      <c r="I916" s="114" t="str">
        <f>IF(Stock[[#This Row],[SỐ LƯỢNG MUA]]&gt;0,Stock[[#This Row],[GIÁ MUA]]*Stock[[#This Row],[SỐ LƯỢNG MUA]]*$D$11,"")</f>
        <v/>
      </c>
      <c r="J916" s="87"/>
      <c r="K916" s="88"/>
      <c r="L916" s="116" t="str">
        <f>IF(Stock[[#This Row],[SỐ LƯỢNG MUA]]&gt;0,Stock[[#This Row],[GIÁ MUA]]*(1+Stock[[#This Row],[% TĂNG KỲ VỌNG_1]]),"")</f>
        <v/>
      </c>
      <c r="M916" s="89"/>
      <c r="N916" s="116" t="str">
        <f>IF(Stock[[#This Row],[SỐ LƯỢNG MUA]]&gt;0,Stock[[#This Row],[GIÁ MUA]]*(1+Stock[[#This Row],[% TĂNG KỲ VỌNG_2]]),"")</f>
        <v/>
      </c>
      <c r="O916" s="89"/>
      <c r="P916" s="116" t="str">
        <f>IF(Stock[[#This Row],[SỐ LƯỢNG MUA]]&gt;0,Stock[[#This Row],[GIÁ MUA]]*(1+Stock[[#This Row],[% GIẢM ĐỂ CẮT LỖ]]),"")</f>
        <v/>
      </c>
      <c r="Q916" s="104"/>
      <c r="R916" s="117" t="str">
        <f>IF(Stock[[#This Row],[CỔ TỨC TIỀN MẶT]]&gt;0,Stock[[#This Row],[CỔ TỨC TIỀN MẶT]]/(Stock[[#This Row],[GIÁ MUA]]*Stock[[#This Row],[SỐ LƯỢNG MUA]]),"")</f>
        <v/>
      </c>
      <c r="S916" s="104"/>
      <c r="T916" s="77"/>
      <c r="U916" s="95"/>
      <c r="V916" s="96"/>
      <c r="W916" s="125" t="str">
        <f>IF(Stock[[#This Row],[SỐ LƯỢNG BÁN]]&gt;0,Stock[[#This Row],[GIÁ BÁN]]*Stock[[#This Row],[SỐ LƯỢNG BÁN]]*$D$11+Stock[[#This Row],[GIÁ BÁN]]*Stock[[#This Row],[SỐ LƯỢNG BÁN]]*$D$12,"")</f>
        <v/>
      </c>
      <c r="X916" s="126">
        <f>Stock[[#This Row],[SỐ LƯỢNG MUA]]+Stock[[#This Row],[CỔ TỨC BẰNG CỔ PHIẾU]]-Stock[[#This Row],[SỐ LƯỢNG BÁN]]</f>
        <v>0</v>
      </c>
      <c r="Y91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6" s="120">
        <f ca="1">IF(Stock[[#This Row],[NGÀY BÁN]]&gt;0,Stock[[#This Row],[NGÀY BÁN]]-Stock[[#This Row],[NGÀY MUA]]+1,IF(Stock[[#This Row],[NGÀY MUA]]=0,0,TODAY()-Stock[[#This Row],[NGÀY MUA]]+1))</f>
        <v>0</v>
      </c>
      <c r="AA916" s="121" t="str">
        <f>IFERROR(Stock[[#This Row],[CỔ TỨC TIỀN MẶT]]+Stock[[#This Row],[LÃI/(LỖ) TỪ BÁN CK
(auto-fill)]],"")</f>
        <v/>
      </c>
      <c r="AB9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6" s="90"/>
      <c r="AE916" s="146" t="str">
        <f>IF(Stock[[#This Row],[TRẠNG THÁI
(auto-fill)]]="NẮM GIỮ",Stock[[#This Row],[GIÁ THỊ TRƯỜNG]]-Stock[[#This Row],[GIÁ MUA]],"")</f>
        <v/>
      </c>
      <c r="AF916" s="151" t="str">
        <f>IFERROR(Stock[[#This Row],[TĂNG/
(GIẢM )]]/Stock[[#This Row],[GIÁ MUA]],"")</f>
        <v/>
      </c>
      <c r="AG916" s="128" t="str">
        <f>IF(Stock[[#This Row],[GIÁ THỊ TRƯỜNG]]&gt;0,Stock[[#This Row],[GIÁ THỊ TRƯỜNG]]*Stock[[#This Row],[SỐ LƯỢNG CÒN LẠI
(auto-fill)]],"")</f>
        <v/>
      </c>
    </row>
    <row r="917" spans="2:33">
      <c r="B917" s="111" t="str">
        <f>IF(AND(Stock[[#This Row],[SỐ LƯỢNG MUA]]&gt;0,Stock[[#This Row],[SỐ LƯỢNG CÒN LẠI
(auto-fill)]]=0),"BÁN",
IF(AND(Stock[[#This Row],[SỐ LƯỢNG MUA]]&gt;0,Stock[[#This Row],[SỐ LƯỢNG CÒN LẠI
(auto-fill)]]&gt;0),"NẮM GIỮ",""))</f>
        <v/>
      </c>
      <c r="C917" s="110">
        <f t="shared" si="14"/>
        <v>904</v>
      </c>
      <c r="D917" s="77"/>
      <c r="E917" s="78"/>
      <c r="F917" s="170"/>
      <c r="G917" s="83"/>
      <c r="H917" s="84"/>
      <c r="I917" s="114" t="str">
        <f>IF(Stock[[#This Row],[SỐ LƯỢNG MUA]]&gt;0,Stock[[#This Row],[GIÁ MUA]]*Stock[[#This Row],[SỐ LƯỢNG MUA]]*$D$11,"")</f>
        <v/>
      </c>
      <c r="J917" s="87"/>
      <c r="K917" s="88"/>
      <c r="L917" s="116" t="str">
        <f>IF(Stock[[#This Row],[SỐ LƯỢNG MUA]]&gt;0,Stock[[#This Row],[GIÁ MUA]]*(1+Stock[[#This Row],[% TĂNG KỲ VỌNG_1]]),"")</f>
        <v/>
      </c>
      <c r="M917" s="89"/>
      <c r="N917" s="116" t="str">
        <f>IF(Stock[[#This Row],[SỐ LƯỢNG MUA]]&gt;0,Stock[[#This Row],[GIÁ MUA]]*(1+Stock[[#This Row],[% TĂNG KỲ VỌNG_2]]),"")</f>
        <v/>
      </c>
      <c r="O917" s="89"/>
      <c r="P917" s="116" t="str">
        <f>IF(Stock[[#This Row],[SỐ LƯỢNG MUA]]&gt;0,Stock[[#This Row],[GIÁ MUA]]*(1+Stock[[#This Row],[% GIẢM ĐỂ CẮT LỖ]]),"")</f>
        <v/>
      </c>
      <c r="Q917" s="104"/>
      <c r="R917" s="117" t="str">
        <f>IF(Stock[[#This Row],[CỔ TỨC TIỀN MẶT]]&gt;0,Stock[[#This Row],[CỔ TỨC TIỀN MẶT]]/(Stock[[#This Row],[GIÁ MUA]]*Stock[[#This Row],[SỐ LƯỢNG MUA]]),"")</f>
        <v/>
      </c>
      <c r="S917" s="104"/>
      <c r="T917" s="77"/>
      <c r="U917" s="95"/>
      <c r="V917" s="96"/>
      <c r="W917" s="125" t="str">
        <f>IF(Stock[[#This Row],[SỐ LƯỢNG BÁN]]&gt;0,Stock[[#This Row],[GIÁ BÁN]]*Stock[[#This Row],[SỐ LƯỢNG BÁN]]*$D$11+Stock[[#This Row],[GIÁ BÁN]]*Stock[[#This Row],[SỐ LƯỢNG BÁN]]*$D$12,"")</f>
        <v/>
      </c>
      <c r="X917" s="126">
        <f>Stock[[#This Row],[SỐ LƯỢNG MUA]]+Stock[[#This Row],[CỔ TỨC BẰNG CỔ PHIẾU]]-Stock[[#This Row],[SỐ LƯỢNG BÁN]]</f>
        <v>0</v>
      </c>
      <c r="Y91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7" s="120">
        <f ca="1">IF(Stock[[#This Row],[NGÀY BÁN]]&gt;0,Stock[[#This Row],[NGÀY BÁN]]-Stock[[#This Row],[NGÀY MUA]]+1,IF(Stock[[#This Row],[NGÀY MUA]]=0,0,TODAY()-Stock[[#This Row],[NGÀY MUA]]+1))</f>
        <v>0</v>
      </c>
      <c r="AA917" s="121" t="str">
        <f>IFERROR(Stock[[#This Row],[CỔ TỨC TIỀN MẶT]]+Stock[[#This Row],[LÃI/(LỖ) TỪ BÁN CK
(auto-fill)]],"")</f>
        <v/>
      </c>
      <c r="AB9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7" s="90"/>
      <c r="AE917" s="146" t="str">
        <f>IF(Stock[[#This Row],[TRẠNG THÁI
(auto-fill)]]="NẮM GIỮ",Stock[[#This Row],[GIÁ THỊ TRƯỜNG]]-Stock[[#This Row],[GIÁ MUA]],"")</f>
        <v/>
      </c>
      <c r="AF917" s="151" t="str">
        <f>IFERROR(Stock[[#This Row],[TĂNG/
(GIẢM )]]/Stock[[#This Row],[GIÁ MUA]],"")</f>
        <v/>
      </c>
      <c r="AG917" s="128" t="str">
        <f>IF(Stock[[#This Row],[GIÁ THỊ TRƯỜNG]]&gt;0,Stock[[#This Row],[GIÁ THỊ TRƯỜNG]]*Stock[[#This Row],[SỐ LƯỢNG CÒN LẠI
(auto-fill)]],"")</f>
        <v/>
      </c>
    </row>
    <row r="918" spans="2:33">
      <c r="B918" s="111" t="str">
        <f>IF(AND(Stock[[#This Row],[SỐ LƯỢNG MUA]]&gt;0,Stock[[#This Row],[SỐ LƯỢNG CÒN LẠI
(auto-fill)]]=0),"BÁN",
IF(AND(Stock[[#This Row],[SỐ LƯỢNG MUA]]&gt;0,Stock[[#This Row],[SỐ LƯỢNG CÒN LẠI
(auto-fill)]]&gt;0),"NẮM GIỮ",""))</f>
        <v/>
      </c>
      <c r="C918" s="110">
        <f t="shared" si="14"/>
        <v>905</v>
      </c>
      <c r="D918" s="77"/>
      <c r="E918" s="78"/>
      <c r="F918" s="170"/>
      <c r="G918" s="83"/>
      <c r="H918" s="84"/>
      <c r="I918" s="114" t="str">
        <f>IF(Stock[[#This Row],[SỐ LƯỢNG MUA]]&gt;0,Stock[[#This Row],[GIÁ MUA]]*Stock[[#This Row],[SỐ LƯỢNG MUA]]*$D$11,"")</f>
        <v/>
      </c>
      <c r="J918" s="87"/>
      <c r="K918" s="88"/>
      <c r="L918" s="116" t="str">
        <f>IF(Stock[[#This Row],[SỐ LƯỢNG MUA]]&gt;0,Stock[[#This Row],[GIÁ MUA]]*(1+Stock[[#This Row],[% TĂNG KỲ VỌNG_1]]),"")</f>
        <v/>
      </c>
      <c r="M918" s="89"/>
      <c r="N918" s="116" t="str">
        <f>IF(Stock[[#This Row],[SỐ LƯỢNG MUA]]&gt;0,Stock[[#This Row],[GIÁ MUA]]*(1+Stock[[#This Row],[% TĂNG KỲ VỌNG_2]]),"")</f>
        <v/>
      </c>
      <c r="O918" s="89"/>
      <c r="P918" s="116" t="str">
        <f>IF(Stock[[#This Row],[SỐ LƯỢNG MUA]]&gt;0,Stock[[#This Row],[GIÁ MUA]]*(1+Stock[[#This Row],[% GIẢM ĐỂ CẮT LỖ]]),"")</f>
        <v/>
      </c>
      <c r="Q918" s="104"/>
      <c r="R918" s="117" t="str">
        <f>IF(Stock[[#This Row],[CỔ TỨC TIỀN MẶT]]&gt;0,Stock[[#This Row],[CỔ TỨC TIỀN MẶT]]/(Stock[[#This Row],[GIÁ MUA]]*Stock[[#This Row],[SỐ LƯỢNG MUA]]),"")</f>
        <v/>
      </c>
      <c r="S918" s="104"/>
      <c r="T918" s="77"/>
      <c r="U918" s="95"/>
      <c r="V918" s="96"/>
      <c r="W918" s="125" t="str">
        <f>IF(Stock[[#This Row],[SỐ LƯỢNG BÁN]]&gt;0,Stock[[#This Row],[GIÁ BÁN]]*Stock[[#This Row],[SỐ LƯỢNG BÁN]]*$D$11+Stock[[#This Row],[GIÁ BÁN]]*Stock[[#This Row],[SỐ LƯỢNG BÁN]]*$D$12,"")</f>
        <v/>
      </c>
      <c r="X918" s="126">
        <f>Stock[[#This Row],[SỐ LƯỢNG MUA]]+Stock[[#This Row],[CỔ TỨC BẰNG CỔ PHIẾU]]-Stock[[#This Row],[SỐ LƯỢNG BÁN]]</f>
        <v>0</v>
      </c>
      <c r="Y91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8" s="120">
        <f ca="1">IF(Stock[[#This Row],[NGÀY BÁN]]&gt;0,Stock[[#This Row],[NGÀY BÁN]]-Stock[[#This Row],[NGÀY MUA]]+1,IF(Stock[[#This Row],[NGÀY MUA]]=0,0,TODAY()-Stock[[#This Row],[NGÀY MUA]]+1))</f>
        <v>0</v>
      </c>
      <c r="AA918" s="121" t="str">
        <f>IFERROR(Stock[[#This Row],[CỔ TỨC TIỀN MẶT]]+Stock[[#This Row],[LÃI/(LỖ) TỪ BÁN CK
(auto-fill)]],"")</f>
        <v/>
      </c>
      <c r="AB9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8" s="90"/>
      <c r="AE918" s="146" t="str">
        <f>IF(Stock[[#This Row],[TRẠNG THÁI
(auto-fill)]]="NẮM GIỮ",Stock[[#This Row],[GIÁ THỊ TRƯỜNG]]-Stock[[#This Row],[GIÁ MUA]],"")</f>
        <v/>
      </c>
      <c r="AF918" s="151" t="str">
        <f>IFERROR(Stock[[#This Row],[TĂNG/
(GIẢM )]]/Stock[[#This Row],[GIÁ MUA]],"")</f>
        <v/>
      </c>
      <c r="AG918" s="128" t="str">
        <f>IF(Stock[[#This Row],[GIÁ THỊ TRƯỜNG]]&gt;0,Stock[[#This Row],[GIÁ THỊ TRƯỜNG]]*Stock[[#This Row],[SỐ LƯỢNG CÒN LẠI
(auto-fill)]],"")</f>
        <v/>
      </c>
    </row>
    <row r="919" spans="2:33">
      <c r="B919" s="111" t="str">
        <f>IF(AND(Stock[[#This Row],[SỐ LƯỢNG MUA]]&gt;0,Stock[[#This Row],[SỐ LƯỢNG CÒN LẠI
(auto-fill)]]=0),"BÁN",
IF(AND(Stock[[#This Row],[SỐ LƯỢNG MUA]]&gt;0,Stock[[#This Row],[SỐ LƯỢNG CÒN LẠI
(auto-fill)]]&gt;0),"NẮM GIỮ",""))</f>
        <v/>
      </c>
      <c r="C919" s="110">
        <f t="shared" si="14"/>
        <v>906</v>
      </c>
      <c r="D919" s="77"/>
      <c r="E919" s="78"/>
      <c r="F919" s="170"/>
      <c r="G919" s="83"/>
      <c r="H919" s="84"/>
      <c r="I919" s="114" t="str">
        <f>IF(Stock[[#This Row],[SỐ LƯỢNG MUA]]&gt;0,Stock[[#This Row],[GIÁ MUA]]*Stock[[#This Row],[SỐ LƯỢNG MUA]]*$D$11,"")</f>
        <v/>
      </c>
      <c r="J919" s="87"/>
      <c r="K919" s="88"/>
      <c r="L919" s="116" t="str">
        <f>IF(Stock[[#This Row],[SỐ LƯỢNG MUA]]&gt;0,Stock[[#This Row],[GIÁ MUA]]*(1+Stock[[#This Row],[% TĂNG KỲ VỌNG_1]]),"")</f>
        <v/>
      </c>
      <c r="M919" s="89"/>
      <c r="N919" s="116" t="str">
        <f>IF(Stock[[#This Row],[SỐ LƯỢNG MUA]]&gt;0,Stock[[#This Row],[GIÁ MUA]]*(1+Stock[[#This Row],[% TĂNG KỲ VỌNG_2]]),"")</f>
        <v/>
      </c>
      <c r="O919" s="89"/>
      <c r="P919" s="116" t="str">
        <f>IF(Stock[[#This Row],[SỐ LƯỢNG MUA]]&gt;0,Stock[[#This Row],[GIÁ MUA]]*(1+Stock[[#This Row],[% GIẢM ĐỂ CẮT LỖ]]),"")</f>
        <v/>
      </c>
      <c r="Q919" s="104"/>
      <c r="R919" s="117" t="str">
        <f>IF(Stock[[#This Row],[CỔ TỨC TIỀN MẶT]]&gt;0,Stock[[#This Row],[CỔ TỨC TIỀN MẶT]]/(Stock[[#This Row],[GIÁ MUA]]*Stock[[#This Row],[SỐ LƯỢNG MUA]]),"")</f>
        <v/>
      </c>
      <c r="S919" s="104"/>
      <c r="T919" s="77"/>
      <c r="U919" s="95"/>
      <c r="V919" s="96"/>
      <c r="W919" s="125" t="str">
        <f>IF(Stock[[#This Row],[SỐ LƯỢNG BÁN]]&gt;0,Stock[[#This Row],[GIÁ BÁN]]*Stock[[#This Row],[SỐ LƯỢNG BÁN]]*$D$11+Stock[[#This Row],[GIÁ BÁN]]*Stock[[#This Row],[SỐ LƯỢNG BÁN]]*$D$12,"")</f>
        <v/>
      </c>
      <c r="X919" s="126">
        <f>Stock[[#This Row],[SỐ LƯỢNG MUA]]+Stock[[#This Row],[CỔ TỨC BẰNG CỔ PHIẾU]]-Stock[[#This Row],[SỐ LƯỢNG BÁN]]</f>
        <v>0</v>
      </c>
      <c r="Y91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9" s="120">
        <f ca="1">IF(Stock[[#This Row],[NGÀY BÁN]]&gt;0,Stock[[#This Row],[NGÀY BÁN]]-Stock[[#This Row],[NGÀY MUA]]+1,IF(Stock[[#This Row],[NGÀY MUA]]=0,0,TODAY()-Stock[[#This Row],[NGÀY MUA]]+1))</f>
        <v>0</v>
      </c>
      <c r="AA919" s="121" t="str">
        <f>IFERROR(Stock[[#This Row],[CỔ TỨC TIỀN MẶT]]+Stock[[#This Row],[LÃI/(LỖ) TỪ BÁN CK
(auto-fill)]],"")</f>
        <v/>
      </c>
      <c r="AB9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9" s="90"/>
      <c r="AE919" s="146" t="str">
        <f>IF(Stock[[#This Row],[TRẠNG THÁI
(auto-fill)]]="NẮM GIỮ",Stock[[#This Row],[GIÁ THỊ TRƯỜNG]]-Stock[[#This Row],[GIÁ MUA]],"")</f>
        <v/>
      </c>
      <c r="AF919" s="151" t="str">
        <f>IFERROR(Stock[[#This Row],[TĂNG/
(GIẢM )]]/Stock[[#This Row],[GIÁ MUA]],"")</f>
        <v/>
      </c>
      <c r="AG919" s="128" t="str">
        <f>IF(Stock[[#This Row],[GIÁ THỊ TRƯỜNG]]&gt;0,Stock[[#This Row],[GIÁ THỊ TRƯỜNG]]*Stock[[#This Row],[SỐ LƯỢNG CÒN LẠI
(auto-fill)]],"")</f>
        <v/>
      </c>
    </row>
    <row r="920" spans="2:33">
      <c r="B920" s="111" t="str">
        <f>IF(AND(Stock[[#This Row],[SỐ LƯỢNG MUA]]&gt;0,Stock[[#This Row],[SỐ LƯỢNG CÒN LẠI
(auto-fill)]]=0),"BÁN",
IF(AND(Stock[[#This Row],[SỐ LƯỢNG MUA]]&gt;0,Stock[[#This Row],[SỐ LƯỢNG CÒN LẠI
(auto-fill)]]&gt;0),"NẮM GIỮ",""))</f>
        <v/>
      </c>
      <c r="C920" s="110">
        <f t="shared" si="14"/>
        <v>907</v>
      </c>
      <c r="D920" s="77"/>
      <c r="E920" s="78"/>
      <c r="F920" s="170"/>
      <c r="G920" s="83"/>
      <c r="H920" s="84"/>
      <c r="I920" s="114" t="str">
        <f>IF(Stock[[#This Row],[SỐ LƯỢNG MUA]]&gt;0,Stock[[#This Row],[GIÁ MUA]]*Stock[[#This Row],[SỐ LƯỢNG MUA]]*$D$11,"")</f>
        <v/>
      </c>
      <c r="J920" s="87"/>
      <c r="K920" s="88"/>
      <c r="L920" s="116" t="str">
        <f>IF(Stock[[#This Row],[SỐ LƯỢNG MUA]]&gt;0,Stock[[#This Row],[GIÁ MUA]]*(1+Stock[[#This Row],[% TĂNG KỲ VỌNG_1]]),"")</f>
        <v/>
      </c>
      <c r="M920" s="89"/>
      <c r="N920" s="116" t="str">
        <f>IF(Stock[[#This Row],[SỐ LƯỢNG MUA]]&gt;0,Stock[[#This Row],[GIÁ MUA]]*(1+Stock[[#This Row],[% TĂNG KỲ VỌNG_2]]),"")</f>
        <v/>
      </c>
      <c r="O920" s="89"/>
      <c r="P920" s="116" t="str">
        <f>IF(Stock[[#This Row],[SỐ LƯỢNG MUA]]&gt;0,Stock[[#This Row],[GIÁ MUA]]*(1+Stock[[#This Row],[% GIẢM ĐỂ CẮT LỖ]]),"")</f>
        <v/>
      </c>
      <c r="Q920" s="104"/>
      <c r="R920" s="117" t="str">
        <f>IF(Stock[[#This Row],[CỔ TỨC TIỀN MẶT]]&gt;0,Stock[[#This Row],[CỔ TỨC TIỀN MẶT]]/(Stock[[#This Row],[GIÁ MUA]]*Stock[[#This Row],[SỐ LƯỢNG MUA]]),"")</f>
        <v/>
      </c>
      <c r="S920" s="104"/>
      <c r="T920" s="77"/>
      <c r="U920" s="95"/>
      <c r="V920" s="96"/>
      <c r="W920" s="125" t="str">
        <f>IF(Stock[[#This Row],[SỐ LƯỢNG BÁN]]&gt;0,Stock[[#This Row],[GIÁ BÁN]]*Stock[[#This Row],[SỐ LƯỢNG BÁN]]*$D$11+Stock[[#This Row],[GIÁ BÁN]]*Stock[[#This Row],[SỐ LƯỢNG BÁN]]*$D$12,"")</f>
        <v/>
      </c>
      <c r="X920" s="126">
        <f>Stock[[#This Row],[SỐ LƯỢNG MUA]]+Stock[[#This Row],[CỔ TỨC BẰNG CỔ PHIẾU]]-Stock[[#This Row],[SỐ LƯỢNG BÁN]]</f>
        <v>0</v>
      </c>
      <c r="Y92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0" s="120">
        <f ca="1">IF(Stock[[#This Row],[NGÀY BÁN]]&gt;0,Stock[[#This Row],[NGÀY BÁN]]-Stock[[#This Row],[NGÀY MUA]]+1,IF(Stock[[#This Row],[NGÀY MUA]]=0,0,TODAY()-Stock[[#This Row],[NGÀY MUA]]+1))</f>
        <v>0</v>
      </c>
      <c r="AA920" s="121" t="str">
        <f>IFERROR(Stock[[#This Row],[CỔ TỨC TIỀN MẶT]]+Stock[[#This Row],[LÃI/(LỖ) TỪ BÁN CK
(auto-fill)]],"")</f>
        <v/>
      </c>
      <c r="AB9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0" s="90"/>
      <c r="AE920" s="146" t="str">
        <f>IF(Stock[[#This Row],[TRẠNG THÁI
(auto-fill)]]="NẮM GIỮ",Stock[[#This Row],[GIÁ THỊ TRƯỜNG]]-Stock[[#This Row],[GIÁ MUA]],"")</f>
        <v/>
      </c>
      <c r="AF920" s="151" t="str">
        <f>IFERROR(Stock[[#This Row],[TĂNG/
(GIẢM )]]/Stock[[#This Row],[GIÁ MUA]],"")</f>
        <v/>
      </c>
      <c r="AG920" s="128" t="str">
        <f>IF(Stock[[#This Row],[GIÁ THỊ TRƯỜNG]]&gt;0,Stock[[#This Row],[GIÁ THỊ TRƯỜNG]]*Stock[[#This Row],[SỐ LƯỢNG CÒN LẠI
(auto-fill)]],"")</f>
        <v/>
      </c>
    </row>
    <row r="921" spans="2:33">
      <c r="B921" s="111" t="str">
        <f>IF(AND(Stock[[#This Row],[SỐ LƯỢNG MUA]]&gt;0,Stock[[#This Row],[SỐ LƯỢNG CÒN LẠI
(auto-fill)]]=0),"BÁN",
IF(AND(Stock[[#This Row],[SỐ LƯỢNG MUA]]&gt;0,Stock[[#This Row],[SỐ LƯỢNG CÒN LẠI
(auto-fill)]]&gt;0),"NẮM GIỮ",""))</f>
        <v/>
      </c>
      <c r="C921" s="110">
        <f t="shared" si="14"/>
        <v>908</v>
      </c>
      <c r="D921" s="77"/>
      <c r="E921" s="78"/>
      <c r="F921" s="170"/>
      <c r="G921" s="83"/>
      <c r="H921" s="84"/>
      <c r="I921" s="114" t="str">
        <f>IF(Stock[[#This Row],[SỐ LƯỢNG MUA]]&gt;0,Stock[[#This Row],[GIÁ MUA]]*Stock[[#This Row],[SỐ LƯỢNG MUA]]*$D$11,"")</f>
        <v/>
      </c>
      <c r="J921" s="87"/>
      <c r="K921" s="88"/>
      <c r="L921" s="116" t="str">
        <f>IF(Stock[[#This Row],[SỐ LƯỢNG MUA]]&gt;0,Stock[[#This Row],[GIÁ MUA]]*(1+Stock[[#This Row],[% TĂNG KỲ VỌNG_1]]),"")</f>
        <v/>
      </c>
      <c r="M921" s="89"/>
      <c r="N921" s="116" t="str">
        <f>IF(Stock[[#This Row],[SỐ LƯỢNG MUA]]&gt;0,Stock[[#This Row],[GIÁ MUA]]*(1+Stock[[#This Row],[% TĂNG KỲ VỌNG_2]]),"")</f>
        <v/>
      </c>
      <c r="O921" s="89"/>
      <c r="P921" s="116" t="str">
        <f>IF(Stock[[#This Row],[SỐ LƯỢNG MUA]]&gt;0,Stock[[#This Row],[GIÁ MUA]]*(1+Stock[[#This Row],[% GIẢM ĐỂ CẮT LỖ]]),"")</f>
        <v/>
      </c>
      <c r="Q921" s="104"/>
      <c r="R921" s="117" t="str">
        <f>IF(Stock[[#This Row],[CỔ TỨC TIỀN MẶT]]&gt;0,Stock[[#This Row],[CỔ TỨC TIỀN MẶT]]/(Stock[[#This Row],[GIÁ MUA]]*Stock[[#This Row],[SỐ LƯỢNG MUA]]),"")</f>
        <v/>
      </c>
      <c r="S921" s="104"/>
      <c r="T921" s="77"/>
      <c r="U921" s="95"/>
      <c r="V921" s="96"/>
      <c r="W921" s="125" t="str">
        <f>IF(Stock[[#This Row],[SỐ LƯỢNG BÁN]]&gt;0,Stock[[#This Row],[GIÁ BÁN]]*Stock[[#This Row],[SỐ LƯỢNG BÁN]]*$D$11+Stock[[#This Row],[GIÁ BÁN]]*Stock[[#This Row],[SỐ LƯỢNG BÁN]]*$D$12,"")</f>
        <v/>
      </c>
      <c r="X921" s="126">
        <f>Stock[[#This Row],[SỐ LƯỢNG MUA]]+Stock[[#This Row],[CỔ TỨC BẰNG CỔ PHIẾU]]-Stock[[#This Row],[SỐ LƯỢNG BÁN]]</f>
        <v>0</v>
      </c>
      <c r="Y92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1" s="120">
        <f ca="1">IF(Stock[[#This Row],[NGÀY BÁN]]&gt;0,Stock[[#This Row],[NGÀY BÁN]]-Stock[[#This Row],[NGÀY MUA]]+1,IF(Stock[[#This Row],[NGÀY MUA]]=0,0,TODAY()-Stock[[#This Row],[NGÀY MUA]]+1))</f>
        <v>0</v>
      </c>
      <c r="AA921" s="121" t="str">
        <f>IFERROR(Stock[[#This Row],[CỔ TỨC TIỀN MẶT]]+Stock[[#This Row],[LÃI/(LỖ) TỪ BÁN CK
(auto-fill)]],"")</f>
        <v/>
      </c>
      <c r="AB9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1" s="90"/>
      <c r="AE921" s="146" t="str">
        <f>IF(Stock[[#This Row],[TRẠNG THÁI
(auto-fill)]]="NẮM GIỮ",Stock[[#This Row],[GIÁ THỊ TRƯỜNG]]-Stock[[#This Row],[GIÁ MUA]],"")</f>
        <v/>
      </c>
      <c r="AF921" s="151" t="str">
        <f>IFERROR(Stock[[#This Row],[TĂNG/
(GIẢM )]]/Stock[[#This Row],[GIÁ MUA]],"")</f>
        <v/>
      </c>
      <c r="AG921" s="128" t="str">
        <f>IF(Stock[[#This Row],[GIÁ THỊ TRƯỜNG]]&gt;0,Stock[[#This Row],[GIÁ THỊ TRƯỜNG]]*Stock[[#This Row],[SỐ LƯỢNG CÒN LẠI
(auto-fill)]],"")</f>
        <v/>
      </c>
    </row>
    <row r="922" spans="2:33">
      <c r="B922" s="111" t="str">
        <f>IF(AND(Stock[[#This Row],[SỐ LƯỢNG MUA]]&gt;0,Stock[[#This Row],[SỐ LƯỢNG CÒN LẠI
(auto-fill)]]=0),"BÁN",
IF(AND(Stock[[#This Row],[SỐ LƯỢNG MUA]]&gt;0,Stock[[#This Row],[SỐ LƯỢNG CÒN LẠI
(auto-fill)]]&gt;0),"NẮM GIỮ",""))</f>
        <v/>
      </c>
      <c r="C922" s="110">
        <f t="shared" si="14"/>
        <v>909</v>
      </c>
      <c r="D922" s="77"/>
      <c r="E922" s="78"/>
      <c r="F922" s="170"/>
      <c r="G922" s="83"/>
      <c r="H922" s="84"/>
      <c r="I922" s="114" t="str">
        <f>IF(Stock[[#This Row],[SỐ LƯỢNG MUA]]&gt;0,Stock[[#This Row],[GIÁ MUA]]*Stock[[#This Row],[SỐ LƯỢNG MUA]]*$D$11,"")</f>
        <v/>
      </c>
      <c r="J922" s="87"/>
      <c r="K922" s="88"/>
      <c r="L922" s="116" t="str">
        <f>IF(Stock[[#This Row],[SỐ LƯỢNG MUA]]&gt;0,Stock[[#This Row],[GIÁ MUA]]*(1+Stock[[#This Row],[% TĂNG KỲ VỌNG_1]]),"")</f>
        <v/>
      </c>
      <c r="M922" s="89"/>
      <c r="N922" s="116" t="str">
        <f>IF(Stock[[#This Row],[SỐ LƯỢNG MUA]]&gt;0,Stock[[#This Row],[GIÁ MUA]]*(1+Stock[[#This Row],[% TĂNG KỲ VỌNG_2]]),"")</f>
        <v/>
      </c>
      <c r="O922" s="89"/>
      <c r="P922" s="116" t="str">
        <f>IF(Stock[[#This Row],[SỐ LƯỢNG MUA]]&gt;0,Stock[[#This Row],[GIÁ MUA]]*(1+Stock[[#This Row],[% GIẢM ĐỂ CẮT LỖ]]),"")</f>
        <v/>
      </c>
      <c r="Q922" s="104"/>
      <c r="R922" s="117" t="str">
        <f>IF(Stock[[#This Row],[CỔ TỨC TIỀN MẶT]]&gt;0,Stock[[#This Row],[CỔ TỨC TIỀN MẶT]]/(Stock[[#This Row],[GIÁ MUA]]*Stock[[#This Row],[SỐ LƯỢNG MUA]]),"")</f>
        <v/>
      </c>
      <c r="S922" s="104"/>
      <c r="T922" s="77"/>
      <c r="U922" s="95"/>
      <c r="V922" s="96"/>
      <c r="W922" s="125" t="str">
        <f>IF(Stock[[#This Row],[SỐ LƯỢNG BÁN]]&gt;0,Stock[[#This Row],[GIÁ BÁN]]*Stock[[#This Row],[SỐ LƯỢNG BÁN]]*$D$11+Stock[[#This Row],[GIÁ BÁN]]*Stock[[#This Row],[SỐ LƯỢNG BÁN]]*$D$12,"")</f>
        <v/>
      </c>
      <c r="X922" s="126">
        <f>Stock[[#This Row],[SỐ LƯỢNG MUA]]+Stock[[#This Row],[CỔ TỨC BẰNG CỔ PHIẾU]]-Stock[[#This Row],[SỐ LƯỢNG BÁN]]</f>
        <v>0</v>
      </c>
      <c r="Y92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2" s="120">
        <f ca="1">IF(Stock[[#This Row],[NGÀY BÁN]]&gt;0,Stock[[#This Row],[NGÀY BÁN]]-Stock[[#This Row],[NGÀY MUA]]+1,IF(Stock[[#This Row],[NGÀY MUA]]=0,0,TODAY()-Stock[[#This Row],[NGÀY MUA]]+1))</f>
        <v>0</v>
      </c>
      <c r="AA922" s="121" t="str">
        <f>IFERROR(Stock[[#This Row],[CỔ TỨC TIỀN MẶT]]+Stock[[#This Row],[LÃI/(LỖ) TỪ BÁN CK
(auto-fill)]],"")</f>
        <v/>
      </c>
      <c r="AB9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2" s="90"/>
      <c r="AE922" s="146" t="str">
        <f>IF(Stock[[#This Row],[TRẠNG THÁI
(auto-fill)]]="NẮM GIỮ",Stock[[#This Row],[GIÁ THỊ TRƯỜNG]]-Stock[[#This Row],[GIÁ MUA]],"")</f>
        <v/>
      </c>
      <c r="AF922" s="151" t="str">
        <f>IFERROR(Stock[[#This Row],[TĂNG/
(GIẢM )]]/Stock[[#This Row],[GIÁ MUA]],"")</f>
        <v/>
      </c>
      <c r="AG922" s="128" t="str">
        <f>IF(Stock[[#This Row],[GIÁ THỊ TRƯỜNG]]&gt;0,Stock[[#This Row],[GIÁ THỊ TRƯỜNG]]*Stock[[#This Row],[SỐ LƯỢNG CÒN LẠI
(auto-fill)]],"")</f>
        <v/>
      </c>
    </row>
    <row r="923" spans="2:33">
      <c r="B923" s="111" t="str">
        <f>IF(AND(Stock[[#This Row],[SỐ LƯỢNG MUA]]&gt;0,Stock[[#This Row],[SỐ LƯỢNG CÒN LẠI
(auto-fill)]]=0),"BÁN",
IF(AND(Stock[[#This Row],[SỐ LƯỢNG MUA]]&gt;0,Stock[[#This Row],[SỐ LƯỢNG CÒN LẠI
(auto-fill)]]&gt;0),"NẮM GIỮ",""))</f>
        <v/>
      </c>
      <c r="C923" s="110">
        <f t="shared" si="14"/>
        <v>910</v>
      </c>
      <c r="D923" s="77"/>
      <c r="E923" s="78"/>
      <c r="F923" s="170"/>
      <c r="G923" s="83"/>
      <c r="H923" s="84"/>
      <c r="I923" s="114" t="str">
        <f>IF(Stock[[#This Row],[SỐ LƯỢNG MUA]]&gt;0,Stock[[#This Row],[GIÁ MUA]]*Stock[[#This Row],[SỐ LƯỢNG MUA]]*$D$11,"")</f>
        <v/>
      </c>
      <c r="J923" s="87"/>
      <c r="K923" s="88"/>
      <c r="L923" s="116" t="str">
        <f>IF(Stock[[#This Row],[SỐ LƯỢNG MUA]]&gt;0,Stock[[#This Row],[GIÁ MUA]]*(1+Stock[[#This Row],[% TĂNG KỲ VỌNG_1]]),"")</f>
        <v/>
      </c>
      <c r="M923" s="89"/>
      <c r="N923" s="116" t="str">
        <f>IF(Stock[[#This Row],[SỐ LƯỢNG MUA]]&gt;0,Stock[[#This Row],[GIÁ MUA]]*(1+Stock[[#This Row],[% TĂNG KỲ VỌNG_2]]),"")</f>
        <v/>
      </c>
      <c r="O923" s="89"/>
      <c r="P923" s="116" t="str">
        <f>IF(Stock[[#This Row],[SỐ LƯỢNG MUA]]&gt;0,Stock[[#This Row],[GIÁ MUA]]*(1+Stock[[#This Row],[% GIẢM ĐỂ CẮT LỖ]]),"")</f>
        <v/>
      </c>
      <c r="Q923" s="104"/>
      <c r="R923" s="117" t="str">
        <f>IF(Stock[[#This Row],[CỔ TỨC TIỀN MẶT]]&gt;0,Stock[[#This Row],[CỔ TỨC TIỀN MẶT]]/(Stock[[#This Row],[GIÁ MUA]]*Stock[[#This Row],[SỐ LƯỢNG MUA]]),"")</f>
        <v/>
      </c>
      <c r="S923" s="104"/>
      <c r="T923" s="77"/>
      <c r="U923" s="95"/>
      <c r="V923" s="96"/>
      <c r="W923" s="125" t="str">
        <f>IF(Stock[[#This Row],[SỐ LƯỢNG BÁN]]&gt;0,Stock[[#This Row],[GIÁ BÁN]]*Stock[[#This Row],[SỐ LƯỢNG BÁN]]*$D$11+Stock[[#This Row],[GIÁ BÁN]]*Stock[[#This Row],[SỐ LƯỢNG BÁN]]*$D$12,"")</f>
        <v/>
      </c>
      <c r="X923" s="126">
        <f>Stock[[#This Row],[SỐ LƯỢNG MUA]]+Stock[[#This Row],[CỔ TỨC BẰNG CỔ PHIẾU]]-Stock[[#This Row],[SỐ LƯỢNG BÁN]]</f>
        <v>0</v>
      </c>
      <c r="Y92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3" s="120">
        <f ca="1">IF(Stock[[#This Row],[NGÀY BÁN]]&gt;0,Stock[[#This Row],[NGÀY BÁN]]-Stock[[#This Row],[NGÀY MUA]]+1,IF(Stock[[#This Row],[NGÀY MUA]]=0,0,TODAY()-Stock[[#This Row],[NGÀY MUA]]+1))</f>
        <v>0</v>
      </c>
      <c r="AA923" s="121" t="str">
        <f>IFERROR(Stock[[#This Row],[CỔ TỨC TIỀN MẶT]]+Stock[[#This Row],[LÃI/(LỖ) TỪ BÁN CK
(auto-fill)]],"")</f>
        <v/>
      </c>
      <c r="AB9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3" s="90"/>
      <c r="AE923" s="146" t="str">
        <f>IF(Stock[[#This Row],[TRẠNG THÁI
(auto-fill)]]="NẮM GIỮ",Stock[[#This Row],[GIÁ THỊ TRƯỜNG]]-Stock[[#This Row],[GIÁ MUA]],"")</f>
        <v/>
      </c>
      <c r="AF923" s="151" t="str">
        <f>IFERROR(Stock[[#This Row],[TĂNG/
(GIẢM )]]/Stock[[#This Row],[GIÁ MUA]],"")</f>
        <v/>
      </c>
      <c r="AG923" s="128" t="str">
        <f>IF(Stock[[#This Row],[GIÁ THỊ TRƯỜNG]]&gt;0,Stock[[#This Row],[GIÁ THỊ TRƯỜNG]]*Stock[[#This Row],[SỐ LƯỢNG CÒN LẠI
(auto-fill)]],"")</f>
        <v/>
      </c>
    </row>
    <row r="924" spans="2:33">
      <c r="B924" s="111" t="str">
        <f>IF(AND(Stock[[#This Row],[SỐ LƯỢNG MUA]]&gt;0,Stock[[#This Row],[SỐ LƯỢNG CÒN LẠI
(auto-fill)]]=0),"BÁN",
IF(AND(Stock[[#This Row],[SỐ LƯỢNG MUA]]&gt;0,Stock[[#This Row],[SỐ LƯỢNG CÒN LẠI
(auto-fill)]]&gt;0),"NẮM GIỮ",""))</f>
        <v/>
      </c>
      <c r="C924" s="110">
        <f t="shared" si="14"/>
        <v>911</v>
      </c>
      <c r="D924" s="77"/>
      <c r="E924" s="78"/>
      <c r="F924" s="170"/>
      <c r="G924" s="83"/>
      <c r="H924" s="84"/>
      <c r="I924" s="114" t="str">
        <f>IF(Stock[[#This Row],[SỐ LƯỢNG MUA]]&gt;0,Stock[[#This Row],[GIÁ MUA]]*Stock[[#This Row],[SỐ LƯỢNG MUA]]*$D$11,"")</f>
        <v/>
      </c>
      <c r="J924" s="87"/>
      <c r="K924" s="88"/>
      <c r="L924" s="116" t="str">
        <f>IF(Stock[[#This Row],[SỐ LƯỢNG MUA]]&gt;0,Stock[[#This Row],[GIÁ MUA]]*(1+Stock[[#This Row],[% TĂNG KỲ VỌNG_1]]),"")</f>
        <v/>
      </c>
      <c r="M924" s="89"/>
      <c r="N924" s="116" t="str">
        <f>IF(Stock[[#This Row],[SỐ LƯỢNG MUA]]&gt;0,Stock[[#This Row],[GIÁ MUA]]*(1+Stock[[#This Row],[% TĂNG KỲ VỌNG_2]]),"")</f>
        <v/>
      </c>
      <c r="O924" s="89"/>
      <c r="P924" s="116" t="str">
        <f>IF(Stock[[#This Row],[SỐ LƯỢNG MUA]]&gt;0,Stock[[#This Row],[GIÁ MUA]]*(1+Stock[[#This Row],[% GIẢM ĐỂ CẮT LỖ]]),"")</f>
        <v/>
      </c>
      <c r="Q924" s="104"/>
      <c r="R924" s="117" t="str">
        <f>IF(Stock[[#This Row],[CỔ TỨC TIỀN MẶT]]&gt;0,Stock[[#This Row],[CỔ TỨC TIỀN MẶT]]/(Stock[[#This Row],[GIÁ MUA]]*Stock[[#This Row],[SỐ LƯỢNG MUA]]),"")</f>
        <v/>
      </c>
      <c r="S924" s="104"/>
      <c r="T924" s="77"/>
      <c r="U924" s="95"/>
      <c r="V924" s="96"/>
      <c r="W924" s="125" t="str">
        <f>IF(Stock[[#This Row],[SỐ LƯỢNG BÁN]]&gt;0,Stock[[#This Row],[GIÁ BÁN]]*Stock[[#This Row],[SỐ LƯỢNG BÁN]]*$D$11+Stock[[#This Row],[GIÁ BÁN]]*Stock[[#This Row],[SỐ LƯỢNG BÁN]]*$D$12,"")</f>
        <v/>
      </c>
      <c r="X924" s="126">
        <f>Stock[[#This Row],[SỐ LƯỢNG MUA]]+Stock[[#This Row],[CỔ TỨC BẰNG CỔ PHIẾU]]-Stock[[#This Row],[SỐ LƯỢNG BÁN]]</f>
        <v>0</v>
      </c>
      <c r="Y92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4" s="120">
        <f ca="1">IF(Stock[[#This Row],[NGÀY BÁN]]&gt;0,Stock[[#This Row],[NGÀY BÁN]]-Stock[[#This Row],[NGÀY MUA]]+1,IF(Stock[[#This Row],[NGÀY MUA]]=0,0,TODAY()-Stock[[#This Row],[NGÀY MUA]]+1))</f>
        <v>0</v>
      </c>
      <c r="AA924" s="121" t="str">
        <f>IFERROR(Stock[[#This Row],[CỔ TỨC TIỀN MẶT]]+Stock[[#This Row],[LÃI/(LỖ) TỪ BÁN CK
(auto-fill)]],"")</f>
        <v/>
      </c>
      <c r="AB9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4" s="90"/>
      <c r="AE924" s="146" t="str">
        <f>IF(Stock[[#This Row],[TRẠNG THÁI
(auto-fill)]]="NẮM GIỮ",Stock[[#This Row],[GIÁ THỊ TRƯỜNG]]-Stock[[#This Row],[GIÁ MUA]],"")</f>
        <v/>
      </c>
      <c r="AF924" s="151" t="str">
        <f>IFERROR(Stock[[#This Row],[TĂNG/
(GIẢM )]]/Stock[[#This Row],[GIÁ MUA]],"")</f>
        <v/>
      </c>
      <c r="AG924" s="128" t="str">
        <f>IF(Stock[[#This Row],[GIÁ THỊ TRƯỜNG]]&gt;0,Stock[[#This Row],[GIÁ THỊ TRƯỜNG]]*Stock[[#This Row],[SỐ LƯỢNG CÒN LẠI
(auto-fill)]],"")</f>
        <v/>
      </c>
    </row>
    <row r="925" spans="2:33">
      <c r="B925" s="111" t="str">
        <f>IF(AND(Stock[[#This Row],[SỐ LƯỢNG MUA]]&gt;0,Stock[[#This Row],[SỐ LƯỢNG CÒN LẠI
(auto-fill)]]=0),"BÁN",
IF(AND(Stock[[#This Row],[SỐ LƯỢNG MUA]]&gt;0,Stock[[#This Row],[SỐ LƯỢNG CÒN LẠI
(auto-fill)]]&gt;0),"NẮM GIỮ",""))</f>
        <v/>
      </c>
      <c r="C925" s="110">
        <f t="shared" si="14"/>
        <v>912</v>
      </c>
      <c r="D925" s="77"/>
      <c r="E925" s="78"/>
      <c r="F925" s="170"/>
      <c r="G925" s="83"/>
      <c r="H925" s="84"/>
      <c r="I925" s="114" t="str">
        <f>IF(Stock[[#This Row],[SỐ LƯỢNG MUA]]&gt;0,Stock[[#This Row],[GIÁ MUA]]*Stock[[#This Row],[SỐ LƯỢNG MUA]]*$D$11,"")</f>
        <v/>
      </c>
      <c r="J925" s="87"/>
      <c r="K925" s="88"/>
      <c r="L925" s="116" t="str">
        <f>IF(Stock[[#This Row],[SỐ LƯỢNG MUA]]&gt;0,Stock[[#This Row],[GIÁ MUA]]*(1+Stock[[#This Row],[% TĂNG KỲ VỌNG_1]]),"")</f>
        <v/>
      </c>
      <c r="M925" s="89"/>
      <c r="N925" s="116" t="str">
        <f>IF(Stock[[#This Row],[SỐ LƯỢNG MUA]]&gt;0,Stock[[#This Row],[GIÁ MUA]]*(1+Stock[[#This Row],[% TĂNG KỲ VỌNG_2]]),"")</f>
        <v/>
      </c>
      <c r="O925" s="89"/>
      <c r="P925" s="116" t="str">
        <f>IF(Stock[[#This Row],[SỐ LƯỢNG MUA]]&gt;0,Stock[[#This Row],[GIÁ MUA]]*(1+Stock[[#This Row],[% GIẢM ĐỂ CẮT LỖ]]),"")</f>
        <v/>
      </c>
      <c r="Q925" s="104"/>
      <c r="R925" s="117" t="str">
        <f>IF(Stock[[#This Row],[CỔ TỨC TIỀN MẶT]]&gt;0,Stock[[#This Row],[CỔ TỨC TIỀN MẶT]]/(Stock[[#This Row],[GIÁ MUA]]*Stock[[#This Row],[SỐ LƯỢNG MUA]]),"")</f>
        <v/>
      </c>
      <c r="S925" s="104"/>
      <c r="T925" s="77"/>
      <c r="U925" s="95"/>
      <c r="V925" s="96"/>
      <c r="W925" s="125" t="str">
        <f>IF(Stock[[#This Row],[SỐ LƯỢNG BÁN]]&gt;0,Stock[[#This Row],[GIÁ BÁN]]*Stock[[#This Row],[SỐ LƯỢNG BÁN]]*$D$11+Stock[[#This Row],[GIÁ BÁN]]*Stock[[#This Row],[SỐ LƯỢNG BÁN]]*$D$12,"")</f>
        <v/>
      </c>
      <c r="X925" s="126">
        <f>Stock[[#This Row],[SỐ LƯỢNG MUA]]+Stock[[#This Row],[CỔ TỨC BẰNG CỔ PHIẾU]]-Stock[[#This Row],[SỐ LƯỢNG BÁN]]</f>
        <v>0</v>
      </c>
      <c r="Y92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5" s="120">
        <f ca="1">IF(Stock[[#This Row],[NGÀY BÁN]]&gt;0,Stock[[#This Row],[NGÀY BÁN]]-Stock[[#This Row],[NGÀY MUA]]+1,IF(Stock[[#This Row],[NGÀY MUA]]=0,0,TODAY()-Stock[[#This Row],[NGÀY MUA]]+1))</f>
        <v>0</v>
      </c>
      <c r="AA925" s="121" t="str">
        <f>IFERROR(Stock[[#This Row],[CỔ TỨC TIỀN MẶT]]+Stock[[#This Row],[LÃI/(LỖ) TỪ BÁN CK
(auto-fill)]],"")</f>
        <v/>
      </c>
      <c r="AB9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5" s="90"/>
      <c r="AE925" s="146" t="str">
        <f>IF(Stock[[#This Row],[TRẠNG THÁI
(auto-fill)]]="NẮM GIỮ",Stock[[#This Row],[GIÁ THỊ TRƯỜNG]]-Stock[[#This Row],[GIÁ MUA]],"")</f>
        <v/>
      </c>
      <c r="AF925" s="151" t="str">
        <f>IFERROR(Stock[[#This Row],[TĂNG/
(GIẢM )]]/Stock[[#This Row],[GIÁ MUA]],"")</f>
        <v/>
      </c>
      <c r="AG925" s="128" t="str">
        <f>IF(Stock[[#This Row],[GIÁ THỊ TRƯỜNG]]&gt;0,Stock[[#This Row],[GIÁ THỊ TRƯỜNG]]*Stock[[#This Row],[SỐ LƯỢNG CÒN LẠI
(auto-fill)]],"")</f>
        <v/>
      </c>
    </row>
    <row r="926" spans="2:33">
      <c r="B926" s="111" t="str">
        <f>IF(AND(Stock[[#This Row],[SỐ LƯỢNG MUA]]&gt;0,Stock[[#This Row],[SỐ LƯỢNG CÒN LẠI
(auto-fill)]]=0),"BÁN",
IF(AND(Stock[[#This Row],[SỐ LƯỢNG MUA]]&gt;0,Stock[[#This Row],[SỐ LƯỢNG CÒN LẠI
(auto-fill)]]&gt;0),"NẮM GIỮ",""))</f>
        <v/>
      </c>
      <c r="C926" s="110">
        <f t="shared" si="14"/>
        <v>913</v>
      </c>
      <c r="D926" s="77"/>
      <c r="E926" s="78"/>
      <c r="F926" s="170"/>
      <c r="G926" s="83"/>
      <c r="H926" s="84"/>
      <c r="I926" s="114" t="str">
        <f>IF(Stock[[#This Row],[SỐ LƯỢNG MUA]]&gt;0,Stock[[#This Row],[GIÁ MUA]]*Stock[[#This Row],[SỐ LƯỢNG MUA]]*$D$11,"")</f>
        <v/>
      </c>
      <c r="J926" s="87"/>
      <c r="K926" s="88"/>
      <c r="L926" s="116" t="str">
        <f>IF(Stock[[#This Row],[SỐ LƯỢNG MUA]]&gt;0,Stock[[#This Row],[GIÁ MUA]]*(1+Stock[[#This Row],[% TĂNG KỲ VỌNG_1]]),"")</f>
        <v/>
      </c>
      <c r="M926" s="89"/>
      <c r="N926" s="116" t="str">
        <f>IF(Stock[[#This Row],[SỐ LƯỢNG MUA]]&gt;0,Stock[[#This Row],[GIÁ MUA]]*(1+Stock[[#This Row],[% TĂNG KỲ VỌNG_2]]),"")</f>
        <v/>
      </c>
      <c r="O926" s="89"/>
      <c r="P926" s="116" t="str">
        <f>IF(Stock[[#This Row],[SỐ LƯỢNG MUA]]&gt;0,Stock[[#This Row],[GIÁ MUA]]*(1+Stock[[#This Row],[% GIẢM ĐỂ CẮT LỖ]]),"")</f>
        <v/>
      </c>
      <c r="Q926" s="104"/>
      <c r="R926" s="117" t="str">
        <f>IF(Stock[[#This Row],[CỔ TỨC TIỀN MẶT]]&gt;0,Stock[[#This Row],[CỔ TỨC TIỀN MẶT]]/(Stock[[#This Row],[GIÁ MUA]]*Stock[[#This Row],[SỐ LƯỢNG MUA]]),"")</f>
        <v/>
      </c>
      <c r="S926" s="104"/>
      <c r="T926" s="77"/>
      <c r="U926" s="95"/>
      <c r="V926" s="96"/>
      <c r="W926" s="125" t="str">
        <f>IF(Stock[[#This Row],[SỐ LƯỢNG BÁN]]&gt;0,Stock[[#This Row],[GIÁ BÁN]]*Stock[[#This Row],[SỐ LƯỢNG BÁN]]*$D$11+Stock[[#This Row],[GIÁ BÁN]]*Stock[[#This Row],[SỐ LƯỢNG BÁN]]*$D$12,"")</f>
        <v/>
      </c>
      <c r="X926" s="126">
        <f>Stock[[#This Row],[SỐ LƯỢNG MUA]]+Stock[[#This Row],[CỔ TỨC BẰNG CỔ PHIẾU]]-Stock[[#This Row],[SỐ LƯỢNG BÁN]]</f>
        <v>0</v>
      </c>
      <c r="Y92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6" s="120">
        <f ca="1">IF(Stock[[#This Row],[NGÀY BÁN]]&gt;0,Stock[[#This Row],[NGÀY BÁN]]-Stock[[#This Row],[NGÀY MUA]]+1,IF(Stock[[#This Row],[NGÀY MUA]]=0,0,TODAY()-Stock[[#This Row],[NGÀY MUA]]+1))</f>
        <v>0</v>
      </c>
      <c r="AA926" s="121" t="str">
        <f>IFERROR(Stock[[#This Row],[CỔ TỨC TIỀN MẶT]]+Stock[[#This Row],[LÃI/(LỖ) TỪ BÁN CK
(auto-fill)]],"")</f>
        <v/>
      </c>
      <c r="AB9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6" s="90"/>
      <c r="AE926" s="146" t="str">
        <f>IF(Stock[[#This Row],[TRẠNG THÁI
(auto-fill)]]="NẮM GIỮ",Stock[[#This Row],[GIÁ THỊ TRƯỜNG]]-Stock[[#This Row],[GIÁ MUA]],"")</f>
        <v/>
      </c>
      <c r="AF926" s="151" t="str">
        <f>IFERROR(Stock[[#This Row],[TĂNG/
(GIẢM )]]/Stock[[#This Row],[GIÁ MUA]],"")</f>
        <v/>
      </c>
      <c r="AG926" s="128" t="str">
        <f>IF(Stock[[#This Row],[GIÁ THỊ TRƯỜNG]]&gt;0,Stock[[#This Row],[GIÁ THỊ TRƯỜNG]]*Stock[[#This Row],[SỐ LƯỢNG CÒN LẠI
(auto-fill)]],"")</f>
        <v/>
      </c>
    </row>
    <row r="927" spans="2:33">
      <c r="B927" s="111" t="str">
        <f>IF(AND(Stock[[#This Row],[SỐ LƯỢNG MUA]]&gt;0,Stock[[#This Row],[SỐ LƯỢNG CÒN LẠI
(auto-fill)]]=0),"BÁN",
IF(AND(Stock[[#This Row],[SỐ LƯỢNG MUA]]&gt;0,Stock[[#This Row],[SỐ LƯỢNG CÒN LẠI
(auto-fill)]]&gt;0),"NẮM GIỮ",""))</f>
        <v/>
      </c>
      <c r="C927" s="110">
        <f t="shared" si="14"/>
        <v>914</v>
      </c>
      <c r="D927" s="77"/>
      <c r="E927" s="78"/>
      <c r="F927" s="170"/>
      <c r="G927" s="83"/>
      <c r="H927" s="84"/>
      <c r="I927" s="114" t="str">
        <f>IF(Stock[[#This Row],[SỐ LƯỢNG MUA]]&gt;0,Stock[[#This Row],[GIÁ MUA]]*Stock[[#This Row],[SỐ LƯỢNG MUA]]*$D$11,"")</f>
        <v/>
      </c>
      <c r="J927" s="87"/>
      <c r="K927" s="88"/>
      <c r="L927" s="116" t="str">
        <f>IF(Stock[[#This Row],[SỐ LƯỢNG MUA]]&gt;0,Stock[[#This Row],[GIÁ MUA]]*(1+Stock[[#This Row],[% TĂNG KỲ VỌNG_1]]),"")</f>
        <v/>
      </c>
      <c r="M927" s="89"/>
      <c r="N927" s="116" t="str">
        <f>IF(Stock[[#This Row],[SỐ LƯỢNG MUA]]&gt;0,Stock[[#This Row],[GIÁ MUA]]*(1+Stock[[#This Row],[% TĂNG KỲ VỌNG_2]]),"")</f>
        <v/>
      </c>
      <c r="O927" s="89"/>
      <c r="P927" s="116" t="str">
        <f>IF(Stock[[#This Row],[SỐ LƯỢNG MUA]]&gt;0,Stock[[#This Row],[GIÁ MUA]]*(1+Stock[[#This Row],[% GIẢM ĐỂ CẮT LỖ]]),"")</f>
        <v/>
      </c>
      <c r="Q927" s="104"/>
      <c r="R927" s="117" t="str">
        <f>IF(Stock[[#This Row],[CỔ TỨC TIỀN MẶT]]&gt;0,Stock[[#This Row],[CỔ TỨC TIỀN MẶT]]/(Stock[[#This Row],[GIÁ MUA]]*Stock[[#This Row],[SỐ LƯỢNG MUA]]),"")</f>
        <v/>
      </c>
      <c r="S927" s="104"/>
      <c r="T927" s="77"/>
      <c r="U927" s="95"/>
      <c r="V927" s="96"/>
      <c r="W927" s="125" t="str">
        <f>IF(Stock[[#This Row],[SỐ LƯỢNG BÁN]]&gt;0,Stock[[#This Row],[GIÁ BÁN]]*Stock[[#This Row],[SỐ LƯỢNG BÁN]]*$D$11+Stock[[#This Row],[GIÁ BÁN]]*Stock[[#This Row],[SỐ LƯỢNG BÁN]]*$D$12,"")</f>
        <v/>
      </c>
      <c r="X927" s="126">
        <f>Stock[[#This Row],[SỐ LƯỢNG MUA]]+Stock[[#This Row],[CỔ TỨC BẰNG CỔ PHIẾU]]-Stock[[#This Row],[SỐ LƯỢNG BÁN]]</f>
        <v>0</v>
      </c>
      <c r="Y92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7" s="120">
        <f ca="1">IF(Stock[[#This Row],[NGÀY BÁN]]&gt;0,Stock[[#This Row],[NGÀY BÁN]]-Stock[[#This Row],[NGÀY MUA]]+1,IF(Stock[[#This Row],[NGÀY MUA]]=0,0,TODAY()-Stock[[#This Row],[NGÀY MUA]]+1))</f>
        <v>0</v>
      </c>
      <c r="AA927" s="121" t="str">
        <f>IFERROR(Stock[[#This Row],[CỔ TỨC TIỀN MẶT]]+Stock[[#This Row],[LÃI/(LỖ) TỪ BÁN CK
(auto-fill)]],"")</f>
        <v/>
      </c>
      <c r="AB9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7" s="90"/>
      <c r="AE927" s="146" t="str">
        <f>IF(Stock[[#This Row],[TRẠNG THÁI
(auto-fill)]]="NẮM GIỮ",Stock[[#This Row],[GIÁ THỊ TRƯỜNG]]-Stock[[#This Row],[GIÁ MUA]],"")</f>
        <v/>
      </c>
      <c r="AF927" s="151" t="str">
        <f>IFERROR(Stock[[#This Row],[TĂNG/
(GIẢM )]]/Stock[[#This Row],[GIÁ MUA]],"")</f>
        <v/>
      </c>
      <c r="AG927" s="128" t="str">
        <f>IF(Stock[[#This Row],[GIÁ THỊ TRƯỜNG]]&gt;0,Stock[[#This Row],[GIÁ THỊ TRƯỜNG]]*Stock[[#This Row],[SỐ LƯỢNG CÒN LẠI
(auto-fill)]],"")</f>
        <v/>
      </c>
    </row>
    <row r="928" spans="2:33">
      <c r="B928" s="111" t="str">
        <f>IF(AND(Stock[[#This Row],[SỐ LƯỢNG MUA]]&gt;0,Stock[[#This Row],[SỐ LƯỢNG CÒN LẠI
(auto-fill)]]=0),"BÁN",
IF(AND(Stock[[#This Row],[SỐ LƯỢNG MUA]]&gt;0,Stock[[#This Row],[SỐ LƯỢNG CÒN LẠI
(auto-fill)]]&gt;0),"NẮM GIỮ",""))</f>
        <v/>
      </c>
      <c r="C928" s="110">
        <f t="shared" si="14"/>
        <v>915</v>
      </c>
      <c r="D928" s="77"/>
      <c r="E928" s="78"/>
      <c r="F928" s="170"/>
      <c r="G928" s="83"/>
      <c r="H928" s="84"/>
      <c r="I928" s="114" t="str">
        <f>IF(Stock[[#This Row],[SỐ LƯỢNG MUA]]&gt;0,Stock[[#This Row],[GIÁ MUA]]*Stock[[#This Row],[SỐ LƯỢNG MUA]]*$D$11,"")</f>
        <v/>
      </c>
      <c r="J928" s="87"/>
      <c r="K928" s="88"/>
      <c r="L928" s="116" t="str">
        <f>IF(Stock[[#This Row],[SỐ LƯỢNG MUA]]&gt;0,Stock[[#This Row],[GIÁ MUA]]*(1+Stock[[#This Row],[% TĂNG KỲ VỌNG_1]]),"")</f>
        <v/>
      </c>
      <c r="M928" s="89"/>
      <c r="N928" s="116" t="str">
        <f>IF(Stock[[#This Row],[SỐ LƯỢNG MUA]]&gt;0,Stock[[#This Row],[GIÁ MUA]]*(1+Stock[[#This Row],[% TĂNG KỲ VỌNG_2]]),"")</f>
        <v/>
      </c>
      <c r="O928" s="89"/>
      <c r="P928" s="116" t="str">
        <f>IF(Stock[[#This Row],[SỐ LƯỢNG MUA]]&gt;0,Stock[[#This Row],[GIÁ MUA]]*(1+Stock[[#This Row],[% GIẢM ĐỂ CẮT LỖ]]),"")</f>
        <v/>
      </c>
      <c r="Q928" s="104"/>
      <c r="R928" s="117" t="str">
        <f>IF(Stock[[#This Row],[CỔ TỨC TIỀN MẶT]]&gt;0,Stock[[#This Row],[CỔ TỨC TIỀN MẶT]]/(Stock[[#This Row],[GIÁ MUA]]*Stock[[#This Row],[SỐ LƯỢNG MUA]]),"")</f>
        <v/>
      </c>
      <c r="S928" s="104"/>
      <c r="T928" s="77"/>
      <c r="U928" s="95"/>
      <c r="V928" s="96"/>
      <c r="W928" s="125" t="str">
        <f>IF(Stock[[#This Row],[SỐ LƯỢNG BÁN]]&gt;0,Stock[[#This Row],[GIÁ BÁN]]*Stock[[#This Row],[SỐ LƯỢNG BÁN]]*$D$11+Stock[[#This Row],[GIÁ BÁN]]*Stock[[#This Row],[SỐ LƯỢNG BÁN]]*$D$12,"")</f>
        <v/>
      </c>
      <c r="X928" s="126">
        <f>Stock[[#This Row],[SỐ LƯỢNG MUA]]+Stock[[#This Row],[CỔ TỨC BẰNG CỔ PHIẾU]]-Stock[[#This Row],[SỐ LƯỢNG BÁN]]</f>
        <v>0</v>
      </c>
      <c r="Y92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8" s="120">
        <f ca="1">IF(Stock[[#This Row],[NGÀY BÁN]]&gt;0,Stock[[#This Row],[NGÀY BÁN]]-Stock[[#This Row],[NGÀY MUA]]+1,IF(Stock[[#This Row],[NGÀY MUA]]=0,0,TODAY()-Stock[[#This Row],[NGÀY MUA]]+1))</f>
        <v>0</v>
      </c>
      <c r="AA928" s="121" t="str">
        <f>IFERROR(Stock[[#This Row],[CỔ TỨC TIỀN MẶT]]+Stock[[#This Row],[LÃI/(LỖ) TỪ BÁN CK
(auto-fill)]],"")</f>
        <v/>
      </c>
      <c r="AB9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8" s="90"/>
      <c r="AE928" s="146" t="str">
        <f>IF(Stock[[#This Row],[TRẠNG THÁI
(auto-fill)]]="NẮM GIỮ",Stock[[#This Row],[GIÁ THỊ TRƯỜNG]]-Stock[[#This Row],[GIÁ MUA]],"")</f>
        <v/>
      </c>
      <c r="AF928" s="151" t="str">
        <f>IFERROR(Stock[[#This Row],[TĂNG/
(GIẢM )]]/Stock[[#This Row],[GIÁ MUA]],"")</f>
        <v/>
      </c>
      <c r="AG928" s="128" t="str">
        <f>IF(Stock[[#This Row],[GIÁ THỊ TRƯỜNG]]&gt;0,Stock[[#This Row],[GIÁ THỊ TRƯỜNG]]*Stock[[#This Row],[SỐ LƯỢNG CÒN LẠI
(auto-fill)]],"")</f>
        <v/>
      </c>
    </row>
    <row r="929" spans="2:33">
      <c r="B929" s="111" t="str">
        <f>IF(AND(Stock[[#This Row],[SỐ LƯỢNG MUA]]&gt;0,Stock[[#This Row],[SỐ LƯỢNG CÒN LẠI
(auto-fill)]]=0),"BÁN",
IF(AND(Stock[[#This Row],[SỐ LƯỢNG MUA]]&gt;0,Stock[[#This Row],[SỐ LƯỢNG CÒN LẠI
(auto-fill)]]&gt;0),"NẮM GIỮ",""))</f>
        <v/>
      </c>
      <c r="C929" s="110">
        <f t="shared" si="14"/>
        <v>916</v>
      </c>
      <c r="D929" s="77"/>
      <c r="E929" s="78"/>
      <c r="F929" s="170"/>
      <c r="G929" s="83"/>
      <c r="H929" s="84"/>
      <c r="I929" s="114" t="str">
        <f>IF(Stock[[#This Row],[SỐ LƯỢNG MUA]]&gt;0,Stock[[#This Row],[GIÁ MUA]]*Stock[[#This Row],[SỐ LƯỢNG MUA]]*$D$11,"")</f>
        <v/>
      </c>
      <c r="J929" s="87"/>
      <c r="K929" s="88"/>
      <c r="L929" s="116" t="str">
        <f>IF(Stock[[#This Row],[SỐ LƯỢNG MUA]]&gt;0,Stock[[#This Row],[GIÁ MUA]]*(1+Stock[[#This Row],[% TĂNG KỲ VỌNG_1]]),"")</f>
        <v/>
      </c>
      <c r="M929" s="89"/>
      <c r="N929" s="116" t="str">
        <f>IF(Stock[[#This Row],[SỐ LƯỢNG MUA]]&gt;0,Stock[[#This Row],[GIÁ MUA]]*(1+Stock[[#This Row],[% TĂNG KỲ VỌNG_2]]),"")</f>
        <v/>
      </c>
      <c r="O929" s="89"/>
      <c r="P929" s="116" t="str">
        <f>IF(Stock[[#This Row],[SỐ LƯỢNG MUA]]&gt;0,Stock[[#This Row],[GIÁ MUA]]*(1+Stock[[#This Row],[% GIẢM ĐỂ CẮT LỖ]]),"")</f>
        <v/>
      </c>
      <c r="Q929" s="104"/>
      <c r="R929" s="117" t="str">
        <f>IF(Stock[[#This Row],[CỔ TỨC TIỀN MẶT]]&gt;0,Stock[[#This Row],[CỔ TỨC TIỀN MẶT]]/(Stock[[#This Row],[GIÁ MUA]]*Stock[[#This Row],[SỐ LƯỢNG MUA]]),"")</f>
        <v/>
      </c>
      <c r="S929" s="104"/>
      <c r="T929" s="77"/>
      <c r="U929" s="95"/>
      <c r="V929" s="96"/>
      <c r="W929" s="125" t="str">
        <f>IF(Stock[[#This Row],[SỐ LƯỢNG BÁN]]&gt;0,Stock[[#This Row],[GIÁ BÁN]]*Stock[[#This Row],[SỐ LƯỢNG BÁN]]*$D$11+Stock[[#This Row],[GIÁ BÁN]]*Stock[[#This Row],[SỐ LƯỢNG BÁN]]*$D$12,"")</f>
        <v/>
      </c>
      <c r="X929" s="126">
        <f>Stock[[#This Row],[SỐ LƯỢNG MUA]]+Stock[[#This Row],[CỔ TỨC BẰNG CỔ PHIẾU]]-Stock[[#This Row],[SỐ LƯỢNG BÁN]]</f>
        <v>0</v>
      </c>
      <c r="Y92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9" s="120">
        <f ca="1">IF(Stock[[#This Row],[NGÀY BÁN]]&gt;0,Stock[[#This Row],[NGÀY BÁN]]-Stock[[#This Row],[NGÀY MUA]]+1,IF(Stock[[#This Row],[NGÀY MUA]]=0,0,TODAY()-Stock[[#This Row],[NGÀY MUA]]+1))</f>
        <v>0</v>
      </c>
      <c r="AA929" s="121" t="str">
        <f>IFERROR(Stock[[#This Row],[CỔ TỨC TIỀN MẶT]]+Stock[[#This Row],[LÃI/(LỖ) TỪ BÁN CK
(auto-fill)]],"")</f>
        <v/>
      </c>
      <c r="AB9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9" s="90"/>
      <c r="AE929" s="146" t="str">
        <f>IF(Stock[[#This Row],[TRẠNG THÁI
(auto-fill)]]="NẮM GIỮ",Stock[[#This Row],[GIÁ THỊ TRƯỜNG]]-Stock[[#This Row],[GIÁ MUA]],"")</f>
        <v/>
      </c>
      <c r="AF929" s="151" t="str">
        <f>IFERROR(Stock[[#This Row],[TĂNG/
(GIẢM )]]/Stock[[#This Row],[GIÁ MUA]],"")</f>
        <v/>
      </c>
      <c r="AG929" s="128" t="str">
        <f>IF(Stock[[#This Row],[GIÁ THỊ TRƯỜNG]]&gt;0,Stock[[#This Row],[GIÁ THỊ TRƯỜNG]]*Stock[[#This Row],[SỐ LƯỢNG CÒN LẠI
(auto-fill)]],"")</f>
        <v/>
      </c>
    </row>
    <row r="930" spans="2:33">
      <c r="B930" s="111" t="str">
        <f>IF(AND(Stock[[#This Row],[SỐ LƯỢNG MUA]]&gt;0,Stock[[#This Row],[SỐ LƯỢNG CÒN LẠI
(auto-fill)]]=0),"BÁN",
IF(AND(Stock[[#This Row],[SỐ LƯỢNG MUA]]&gt;0,Stock[[#This Row],[SỐ LƯỢNG CÒN LẠI
(auto-fill)]]&gt;0),"NẮM GIỮ",""))</f>
        <v/>
      </c>
      <c r="C930" s="110">
        <f t="shared" si="14"/>
        <v>917</v>
      </c>
      <c r="D930" s="77"/>
      <c r="E930" s="78"/>
      <c r="F930" s="170"/>
      <c r="G930" s="83"/>
      <c r="H930" s="84"/>
      <c r="I930" s="114" t="str">
        <f>IF(Stock[[#This Row],[SỐ LƯỢNG MUA]]&gt;0,Stock[[#This Row],[GIÁ MUA]]*Stock[[#This Row],[SỐ LƯỢNG MUA]]*$D$11,"")</f>
        <v/>
      </c>
      <c r="J930" s="87"/>
      <c r="K930" s="88"/>
      <c r="L930" s="116" t="str">
        <f>IF(Stock[[#This Row],[SỐ LƯỢNG MUA]]&gt;0,Stock[[#This Row],[GIÁ MUA]]*(1+Stock[[#This Row],[% TĂNG KỲ VỌNG_1]]),"")</f>
        <v/>
      </c>
      <c r="M930" s="89"/>
      <c r="N930" s="116" t="str">
        <f>IF(Stock[[#This Row],[SỐ LƯỢNG MUA]]&gt;0,Stock[[#This Row],[GIÁ MUA]]*(1+Stock[[#This Row],[% TĂNG KỲ VỌNG_2]]),"")</f>
        <v/>
      </c>
      <c r="O930" s="89"/>
      <c r="P930" s="116" t="str">
        <f>IF(Stock[[#This Row],[SỐ LƯỢNG MUA]]&gt;0,Stock[[#This Row],[GIÁ MUA]]*(1+Stock[[#This Row],[% GIẢM ĐỂ CẮT LỖ]]),"")</f>
        <v/>
      </c>
      <c r="Q930" s="104"/>
      <c r="R930" s="117" t="str">
        <f>IF(Stock[[#This Row],[CỔ TỨC TIỀN MẶT]]&gt;0,Stock[[#This Row],[CỔ TỨC TIỀN MẶT]]/(Stock[[#This Row],[GIÁ MUA]]*Stock[[#This Row],[SỐ LƯỢNG MUA]]),"")</f>
        <v/>
      </c>
      <c r="S930" s="104"/>
      <c r="T930" s="77"/>
      <c r="U930" s="95"/>
      <c r="V930" s="96"/>
      <c r="W930" s="125" t="str">
        <f>IF(Stock[[#This Row],[SỐ LƯỢNG BÁN]]&gt;0,Stock[[#This Row],[GIÁ BÁN]]*Stock[[#This Row],[SỐ LƯỢNG BÁN]]*$D$11+Stock[[#This Row],[GIÁ BÁN]]*Stock[[#This Row],[SỐ LƯỢNG BÁN]]*$D$12,"")</f>
        <v/>
      </c>
      <c r="X930" s="126">
        <f>Stock[[#This Row],[SỐ LƯỢNG MUA]]+Stock[[#This Row],[CỔ TỨC BẰNG CỔ PHIẾU]]-Stock[[#This Row],[SỐ LƯỢNG BÁN]]</f>
        <v>0</v>
      </c>
      <c r="Y93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0" s="120">
        <f ca="1">IF(Stock[[#This Row],[NGÀY BÁN]]&gt;0,Stock[[#This Row],[NGÀY BÁN]]-Stock[[#This Row],[NGÀY MUA]]+1,IF(Stock[[#This Row],[NGÀY MUA]]=0,0,TODAY()-Stock[[#This Row],[NGÀY MUA]]+1))</f>
        <v>0</v>
      </c>
      <c r="AA930" s="121" t="str">
        <f>IFERROR(Stock[[#This Row],[CỔ TỨC TIỀN MẶT]]+Stock[[#This Row],[LÃI/(LỖ) TỪ BÁN CK
(auto-fill)]],"")</f>
        <v/>
      </c>
      <c r="AB9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0" s="90"/>
      <c r="AE930" s="146" t="str">
        <f>IF(Stock[[#This Row],[TRẠNG THÁI
(auto-fill)]]="NẮM GIỮ",Stock[[#This Row],[GIÁ THỊ TRƯỜNG]]-Stock[[#This Row],[GIÁ MUA]],"")</f>
        <v/>
      </c>
      <c r="AF930" s="151" t="str">
        <f>IFERROR(Stock[[#This Row],[TĂNG/
(GIẢM )]]/Stock[[#This Row],[GIÁ MUA]],"")</f>
        <v/>
      </c>
      <c r="AG930" s="128" t="str">
        <f>IF(Stock[[#This Row],[GIÁ THỊ TRƯỜNG]]&gt;0,Stock[[#This Row],[GIÁ THỊ TRƯỜNG]]*Stock[[#This Row],[SỐ LƯỢNG CÒN LẠI
(auto-fill)]],"")</f>
        <v/>
      </c>
    </row>
    <row r="931" spans="2:33">
      <c r="B931" s="111" t="str">
        <f>IF(AND(Stock[[#This Row],[SỐ LƯỢNG MUA]]&gt;0,Stock[[#This Row],[SỐ LƯỢNG CÒN LẠI
(auto-fill)]]=0),"BÁN",
IF(AND(Stock[[#This Row],[SỐ LƯỢNG MUA]]&gt;0,Stock[[#This Row],[SỐ LƯỢNG CÒN LẠI
(auto-fill)]]&gt;0),"NẮM GIỮ",""))</f>
        <v/>
      </c>
      <c r="C931" s="110">
        <f t="shared" si="14"/>
        <v>918</v>
      </c>
      <c r="D931" s="77"/>
      <c r="E931" s="78"/>
      <c r="F931" s="170"/>
      <c r="G931" s="83"/>
      <c r="H931" s="84"/>
      <c r="I931" s="114" t="str">
        <f>IF(Stock[[#This Row],[SỐ LƯỢNG MUA]]&gt;0,Stock[[#This Row],[GIÁ MUA]]*Stock[[#This Row],[SỐ LƯỢNG MUA]]*$D$11,"")</f>
        <v/>
      </c>
      <c r="J931" s="87"/>
      <c r="K931" s="88"/>
      <c r="L931" s="116" t="str">
        <f>IF(Stock[[#This Row],[SỐ LƯỢNG MUA]]&gt;0,Stock[[#This Row],[GIÁ MUA]]*(1+Stock[[#This Row],[% TĂNG KỲ VỌNG_1]]),"")</f>
        <v/>
      </c>
      <c r="M931" s="89"/>
      <c r="N931" s="116" t="str">
        <f>IF(Stock[[#This Row],[SỐ LƯỢNG MUA]]&gt;0,Stock[[#This Row],[GIÁ MUA]]*(1+Stock[[#This Row],[% TĂNG KỲ VỌNG_2]]),"")</f>
        <v/>
      </c>
      <c r="O931" s="89"/>
      <c r="P931" s="116" t="str">
        <f>IF(Stock[[#This Row],[SỐ LƯỢNG MUA]]&gt;0,Stock[[#This Row],[GIÁ MUA]]*(1+Stock[[#This Row],[% GIẢM ĐỂ CẮT LỖ]]),"")</f>
        <v/>
      </c>
      <c r="Q931" s="104"/>
      <c r="R931" s="117" t="str">
        <f>IF(Stock[[#This Row],[CỔ TỨC TIỀN MẶT]]&gt;0,Stock[[#This Row],[CỔ TỨC TIỀN MẶT]]/(Stock[[#This Row],[GIÁ MUA]]*Stock[[#This Row],[SỐ LƯỢNG MUA]]),"")</f>
        <v/>
      </c>
      <c r="S931" s="104"/>
      <c r="T931" s="77"/>
      <c r="U931" s="95"/>
      <c r="V931" s="96"/>
      <c r="W931" s="125" t="str">
        <f>IF(Stock[[#This Row],[SỐ LƯỢNG BÁN]]&gt;0,Stock[[#This Row],[GIÁ BÁN]]*Stock[[#This Row],[SỐ LƯỢNG BÁN]]*$D$11+Stock[[#This Row],[GIÁ BÁN]]*Stock[[#This Row],[SỐ LƯỢNG BÁN]]*$D$12,"")</f>
        <v/>
      </c>
      <c r="X931" s="126">
        <f>Stock[[#This Row],[SỐ LƯỢNG MUA]]+Stock[[#This Row],[CỔ TỨC BẰNG CỔ PHIẾU]]-Stock[[#This Row],[SỐ LƯỢNG BÁN]]</f>
        <v>0</v>
      </c>
      <c r="Y93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1" s="120">
        <f ca="1">IF(Stock[[#This Row],[NGÀY BÁN]]&gt;0,Stock[[#This Row],[NGÀY BÁN]]-Stock[[#This Row],[NGÀY MUA]]+1,IF(Stock[[#This Row],[NGÀY MUA]]=0,0,TODAY()-Stock[[#This Row],[NGÀY MUA]]+1))</f>
        <v>0</v>
      </c>
      <c r="AA931" s="121" t="str">
        <f>IFERROR(Stock[[#This Row],[CỔ TỨC TIỀN MẶT]]+Stock[[#This Row],[LÃI/(LỖ) TỪ BÁN CK
(auto-fill)]],"")</f>
        <v/>
      </c>
      <c r="AB9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1" s="90"/>
      <c r="AE931" s="146" t="str">
        <f>IF(Stock[[#This Row],[TRẠNG THÁI
(auto-fill)]]="NẮM GIỮ",Stock[[#This Row],[GIÁ THỊ TRƯỜNG]]-Stock[[#This Row],[GIÁ MUA]],"")</f>
        <v/>
      </c>
      <c r="AF931" s="151" t="str">
        <f>IFERROR(Stock[[#This Row],[TĂNG/
(GIẢM )]]/Stock[[#This Row],[GIÁ MUA]],"")</f>
        <v/>
      </c>
      <c r="AG931" s="128" t="str">
        <f>IF(Stock[[#This Row],[GIÁ THỊ TRƯỜNG]]&gt;0,Stock[[#This Row],[GIÁ THỊ TRƯỜNG]]*Stock[[#This Row],[SỐ LƯỢNG CÒN LẠI
(auto-fill)]],"")</f>
        <v/>
      </c>
    </row>
    <row r="932" spans="2:33">
      <c r="B932" s="111" t="str">
        <f>IF(AND(Stock[[#This Row],[SỐ LƯỢNG MUA]]&gt;0,Stock[[#This Row],[SỐ LƯỢNG CÒN LẠI
(auto-fill)]]=0),"BÁN",
IF(AND(Stock[[#This Row],[SỐ LƯỢNG MUA]]&gt;0,Stock[[#This Row],[SỐ LƯỢNG CÒN LẠI
(auto-fill)]]&gt;0),"NẮM GIỮ",""))</f>
        <v/>
      </c>
      <c r="C932" s="110">
        <f t="shared" si="14"/>
        <v>919</v>
      </c>
      <c r="D932" s="77"/>
      <c r="E932" s="78"/>
      <c r="F932" s="170"/>
      <c r="G932" s="83"/>
      <c r="H932" s="84"/>
      <c r="I932" s="114" t="str">
        <f>IF(Stock[[#This Row],[SỐ LƯỢNG MUA]]&gt;0,Stock[[#This Row],[GIÁ MUA]]*Stock[[#This Row],[SỐ LƯỢNG MUA]]*$D$11,"")</f>
        <v/>
      </c>
      <c r="J932" s="87"/>
      <c r="K932" s="88"/>
      <c r="L932" s="116" t="str">
        <f>IF(Stock[[#This Row],[SỐ LƯỢNG MUA]]&gt;0,Stock[[#This Row],[GIÁ MUA]]*(1+Stock[[#This Row],[% TĂNG KỲ VỌNG_1]]),"")</f>
        <v/>
      </c>
      <c r="M932" s="89"/>
      <c r="N932" s="116" t="str">
        <f>IF(Stock[[#This Row],[SỐ LƯỢNG MUA]]&gt;0,Stock[[#This Row],[GIÁ MUA]]*(1+Stock[[#This Row],[% TĂNG KỲ VỌNG_2]]),"")</f>
        <v/>
      </c>
      <c r="O932" s="89"/>
      <c r="P932" s="116" t="str">
        <f>IF(Stock[[#This Row],[SỐ LƯỢNG MUA]]&gt;0,Stock[[#This Row],[GIÁ MUA]]*(1+Stock[[#This Row],[% GIẢM ĐỂ CẮT LỖ]]),"")</f>
        <v/>
      </c>
      <c r="Q932" s="104"/>
      <c r="R932" s="117" t="str">
        <f>IF(Stock[[#This Row],[CỔ TỨC TIỀN MẶT]]&gt;0,Stock[[#This Row],[CỔ TỨC TIỀN MẶT]]/(Stock[[#This Row],[GIÁ MUA]]*Stock[[#This Row],[SỐ LƯỢNG MUA]]),"")</f>
        <v/>
      </c>
      <c r="S932" s="104"/>
      <c r="T932" s="77"/>
      <c r="U932" s="95"/>
      <c r="V932" s="96"/>
      <c r="W932" s="125" t="str">
        <f>IF(Stock[[#This Row],[SỐ LƯỢNG BÁN]]&gt;0,Stock[[#This Row],[GIÁ BÁN]]*Stock[[#This Row],[SỐ LƯỢNG BÁN]]*$D$11+Stock[[#This Row],[GIÁ BÁN]]*Stock[[#This Row],[SỐ LƯỢNG BÁN]]*$D$12,"")</f>
        <v/>
      </c>
      <c r="X932" s="126">
        <f>Stock[[#This Row],[SỐ LƯỢNG MUA]]+Stock[[#This Row],[CỔ TỨC BẰNG CỔ PHIẾU]]-Stock[[#This Row],[SỐ LƯỢNG BÁN]]</f>
        <v>0</v>
      </c>
      <c r="Y93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2" s="120">
        <f ca="1">IF(Stock[[#This Row],[NGÀY BÁN]]&gt;0,Stock[[#This Row],[NGÀY BÁN]]-Stock[[#This Row],[NGÀY MUA]]+1,IF(Stock[[#This Row],[NGÀY MUA]]=0,0,TODAY()-Stock[[#This Row],[NGÀY MUA]]+1))</f>
        <v>0</v>
      </c>
      <c r="AA932" s="121" t="str">
        <f>IFERROR(Stock[[#This Row],[CỔ TỨC TIỀN MẶT]]+Stock[[#This Row],[LÃI/(LỖ) TỪ BÁN CK
(auto-fill)]],"")</f>
        <v/>
      </c>
      <c r="AB9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2" s="90"/>
      <c r="AE932" s="146" t="str">
        <f>IF(Stock[[#This Row],[TRẠNG THÁI
(auto-fill)]]="NẮM GIỮ",Stock[[#This Row],[GIÁ THỊ TRƯỜNG]]-Stock[[#This Row],[GIÁ MUA]],"")</f>
        <v/>
      </c>
      <c r="AF932" s="151" t="str">
        <f>IFERROR(Stock[[#This Row],[TĂNG/
(GIẢM )]]/Stock[[#This Row],[GIÁ MUA]],"")</f>
        <v/>
      </c>
      <c r="AG932" s="128" t="str">
        <f>IF(Stock[[#This Row],[GIÁ THỊ TRƯỜNG]]&gt;0,Stock[[#This Row],[GIÁ THỊ TRƯỜNG]]*Stock[[#This Row],[SỐ LƯỢNG CÒN LẠI
(auto-fill)]],"")</f>
        <v/>
      </c>
    </row>
    <row r="933" spans="2:33">
      <c r="B933" s="111" t="str">
        <f>IF(AND(Stock[[#This Row],[SỐ LƯỢNG MUA]]&gt;0,Stock[[#This Row],[SỐ LƯỢNG CÒN LẠI
(auto-fill)]]=0),"BÁN",
IF(AND(Stock[[#This Row],[SỐ LƯỢNG MUA]]&gt;0,Stock[[#This Row],[SỐ LƯỢNG CÒN LẠI
(auto-fill)]]&gt;0),"NẮM GIỮ",""))</f>
        <v/>
      </c>
      <c r="C933" s="110">
        <f t="shared" si="14"/>
        <v>920</v>
      </c>
      <c r="D933" s="77"/>
      <c r="E933" s="78"/>
      <c r="F933" s="170"/>
      <c r="G933" s="83"/>
      <c r="H933" s="84"/>
      <c r="I933" s="114" t="str">
        <f>IF(Stock[[#This Row],[SỐ LƯỢNG MUA]]&gt;0,Stock[[#This Row],[GIÁ MUA]]*Stock[[#This Row],[SỐ LƯỢNG MUA]]*$D$11,"")</f>
        <v/>
      </c>
      <c r="J933" s="87"/>
      <c r="K933" s="88"/>
      <c r="L933" s="116" t="str">
        <f>IF(Stock[[#This Row],[SỐ LƯỢNG MUA]]&gt;0,Stock[[#This Row],[GIÁ MUA]]*(1+Stock[[#This Row],[% TĂNG KỲ VỌNG_1]]),"")</f>
        <v/>
      </c>
      <c r="M933" s="89"/>
      <c r="N933" s="116" t="str">
        <f>IF(Stock[[#This Row],[SỐ LƯỢNG MUA]]&gt;0,Stock[[#This Row],[GIÁ MUA]]*(1+Stock[[#This Row],[% TĂNG KỲ VỌNG_2]]),"")</f>
        <v/>
      </c>
      <c r="O933" s="89"/>
      <c r="P933" s="116" t="str">
        <f>IF(Stock[[#This Row],[SỐ LƯỢNG MUA]]&gt;0,Stock[[#This Row],[GIÁ MUA]]*(1+Stock[[#This Row],[% GIẢM ĐỂ CẮT LỖ]]),"")</f>
        <v/>
      </c>
      <c r="Q933" s="104"/>
      <c r="R933" s="117" t="str">
        <f>IF(Stock[[#This Row],[CỔ TỨC TIỀN MẶT]]&gt;0,Stock[[#This Row],[CỔ TỨC TIỀN MẶT]]/(Stock[[#This Row],[GIÁ MUA]]*Stock[[#This Row],[SỐ LƯỢNG MUA]]),"")</f>
        <v/>
      </c>
      <c r="S933" s="104"/>
      <c r="T933" s="77"/>
      <c r="U933" s="95"/>
      <c r="V933" s="96"/>
      <c r="W933" s="125" t="str">
        <f>IF(Stock[[#This Row],[SỐ LƯỢNG BÁN]]&gt;0,Stock[[#This Row],[GIÁ BÁN]]*Stock[[#This Row],[SỐ LƯỢNG BÁN]]*$D$11+Stock[[#This Row],[GIÁ BÁN]]*Stock[[#This Row],[SỐ LƯỢNG BÁN]]*$D$12,"")</f>
        <v/>
      </c>
      <c r="X933" s="126">
        <f>Stock[[#This Row],[SỐ LƯỢNG MUA]]+Stock[[#This Row],[CỔ TỨC BẰNG CỔ PHIẾU]]-Stock[[#This Row],[SỐ LƯỢNG BÁN]]</f>
        <v>0</v>
      </c>
      <c r="Y93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3" s="120">
        <f ca="1">IF(Stock[[#This Row],[NGÀY BÁN]]&gt;0,Stock[[#This Row],[NGÀY BÁN]]-Stock[[#This Row],[NGÀY MUA]]+1,IF(Stock[[#This Row],[NGÀY MUA]]=0,0,TODAY()-Stock[[#This Row],[NGÀY MUA]]+1))</f>
        <v>0</v>
      </c>
      <c r="AA933" s="121" t="str">
        <f>IFERROR(Stock[[#This Row],[CỔ TỨC TIỀN MẶT]]+Stock[[#This Row],[LÃI/(LỖ) TỪ BÁN CK
(auto-fill)]],"")</f>
        <v/>
      </c>
      <c r="AB9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3" s="90"/>
      <c r="AE933" s="146" t="str">
        <f>IF(Stock[[#This Row],[TRẠNG THÁI
(auto-fill)]]="NẮM GIỮ",Stock[[#This Row],[GIÁ THỊ TRƯỜNG]]-Stock[[#This Row],[GIÁ MUA]],"")</f>
        <v/>
      </c>
      <c r="AF933" s="151" t="str">
        <f>IFERROR(Stock[[#This Row],[TĂNG/
(GIẢM )]]/Stock[[#This Row],[GIÁ MUA]],"")</f>
        <v/>
      </c>
      <c r="AG933" s="128" t="str">
        <f>IF(Stock[[#This Row],[GIÁ THỊ TRƯỜNG]]&gt;0,Stock[[#This Row],[GIÁ THỊ TRƯỜNG]]*Stock[[#This Row],[SỐ LƯỢNG CÒN LẠI
(auto-fill)]],"")</f>
        <v/>
      </c>
    </row>
    <row r="934" spans="2:33">
      <c r="B934" s="111" t="str">
        <f>IF(AND(Stock[[#This Row],[SỐ LƯỢNG MUA]]&gt;0,Stock[[#This Row],[SỐ LƯỢNG CÒN LẠI
(auto-fill)]]=0),"BÁN",
IF(AND(Stock[[#This Row],[SỐ LƯỢNG MUA]]&gt;0,Stock[[#This Row],[SỐ LƯỢNG CÒN LẠI
(auto-fill)]]&gt;0),"NẮM GIỮ",""))</f>
        <v/>
      </c>
      <c r="C934" s="110">
        <f t="shared" si="14"/>
        <v>921</v>
      </c>
      <c r="D934" s="77"/>
      <c r="E934" s="78"/>
      <c r="F934" s="170"/>
      <c r="G934" s="83"/>
      <c r="H934" s="84"/>
      <c r="I934" s="114" t="str">
        <f>IF(Stock[[#This Row],[SỐ LƯỢNG MUA]]&gt;0,Stock[[#This Row],[GIÁ MUA]]*Stock[[#This Row],[SỐ LƯỢNG MUA]]*$D$11,"")</f>
        <v/>
      </c>
      <c r="J934" s="87"/>
      <c r="K934" s="88"/>
      <c r="L934" s="116" t="str">
        <f>IF(Stock[[#This Row],[SỐ LƯỢNG MUA]]&gt;0,Stock[[#This Row],[GIÁ MUA]]*(1+Stock[[#This Row],[% TĂNG KỲ VỌNG_1]]),"")</f>
        <v/>
      </c>
      <c r="M934" s="89"/>
      <c r="N934" s="116" t="str">
        <f>IF(Stock[[#This Row],[SỐ LƯỢNG MUA]]&gt;0,Stock[[#This Row],[GIÁ MUA]]*(1+Stock[[#This Row],[% TĂNG KỲ VỌNG_2]]),"")</f>
        <v/>
      </c>
      <c r="O934" s="89"/>
      <c r="P934" s="116" t="str">
        <f>IF(Stock[[#This Row],[SỐ LƯỢNG MUA]]&gt;0,Stock[[#This Row],[GIÁ MUA]]*(1+Stock[[#This Row],[% GIẢM ĐỂ CẮT LỖ]]),"")</f>
        <v/>
      </c>
      <c r="Q934" s="104"/>
      <c r="R934" s="117" t="str">
        <f>IF(Stock[[#This Row],[CỔ TỨC TIỀN MẶT]]&gt;0,Stock[[#This Row],[CỔ TỨC TIỀN MẶT]]/(Stock[[#This Row],[GIÁ MUA]]*Stock[[#This Row],[SỐ LƯỢNG MUA]]),"")</f>
        <v/>
      </c>
      <c r="S934" s="104"/>
      <c r="T934" s="77"/>
      <c r="U934" s="95"/>
      <c r="V934" s="96"/>
      <c r="W934" s="125" t="str">
        <f>IF(Stock[[#This Row],[SỐ LƯỢNG BÁN]]&gt;0,Stock[[#This Row],[GIÁ BÁN]]*Stock[[#This Row],[SỐ LƯỢNG BÁN]]*$D$11+Stock[[#This Row],[GIÁ BÁN]]*Stock[[#This Row],[SỐ LƯỢNG BÁN]]*$D$12,"")</f>
        <v/>
      </c>
      <c r="X934" s="126">
        <f>Stock[[#This Row],[SỐ LƯỢNG MUA]]+Stock[[#This Row],[CỔ TỨC BẰNG CỔ PHIẾU]]-Stock[[#This Row],[SỐ LƯỢNG BÁN]]</f>
        <v>0</v>
      </c>
      <c r="Y93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4" s="120">
        <f ca="1">IF(Stock[[#This Row],[NGÀY BÁN]]&gt;0,Stock[[#This Row],[NGÀY BÁN]]-Stock[[#This Row],[NGÀY MUA]]+1,IF(Stock[[#This Row],[NGÀY MUA]]=0,0,TODAY()-Stock[[#This Row],[NGÀY MUA]]+1))</f>
        <v>0</v>
      </c>
      <c r="AA934" s="121" t="str">
        <f>IFERROR(Stock[[#This Row],[CỔ TỨC TIỀN MẶT]]+Stock[[#This Row],[LÃI/(LỖ) TỪ BÁN CK
(auto-fill)]],"")</f>
        <v/>
      </c>
      <c r="AB9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4" s="90"/>
      <c r="AE934" s="146" t="str">
        <f>IF(Stock[[#This Row],[TRẠNG THÁI
(auto-fill)]]="NẮM GIỮ",Stock[[#This Row],[GIÁ THỊ TRƯỜNG]]-Stock[[#This Row],[GIÁ MUA]],"")</f>
        <v/>
      </c>
      <c r="AF934" s="151" t="str">
        <f>IFERROR(Stock[[#This Row],[TĂNG/
(GIẢM )]]/Stock[[#This Row],[GIÁ MUA]],"")</f>
        <v/>
      </c>
      <c r="AG934" s="128" t="str">
        <f>IF(Stock[[#This Row],[GIÁ THỊ TRƯỜNG]]&gt;0,Stock[[#This Row],[GIÁ THỊ TRƯỜNG]]*Stock[[#This Row],[SỐ LƯỢNG CÒN LẠI
(auto-fill)]],"")</f>
        <v/>
      </c>
    </row>
    <row r="935" spans="2:33">
      <c r="B935" s="111" t="str">
        <f>IF(AND(Stock[[#This Row],[SỐ LƯỢNG MUA]]&gt;0,Stock[[#This Row],[SỐ LƯỢNG CÒN LẠI
(auto-fill)]]=0),"BÁN",
IF(AND(Stock[[#This Row],[SỐ LƯỢNG MUA]]&gt;0,Stock[[#This Row],[SỐ LƯỢNG CÒN LẠI
(auto-fill)]]&gt;0),"NẮM GIỮ",""))</f>
        <v/>
      </c>
      <c r="C935" s="110">
        <f t="shared" si="14"/>
        <v>922</v>
      </c>
      <c r="D935" s="77"/>
      <c r="E935" s="78"/>
      <c r="F935" s="170"/>
      <c r="G935" s="83"/>
      <c r="H935" s="84"/>
      <c r="I935" s="114" t="str">
        <f>IF(Stock[[#This Row],[SỐ LƯỢNG MUA]]&gt;0,Stock[[#This Row],[GIÁ MUA]]*Stock[[#This Row],[SỐ LƯỢNG MUA]]*$D$11,"")</f>
        <v/>
      </c>
      <c r="J935" s="87"/>
      <c r="K935" s="88"/>
      <c r="L935" s="116" t="str">
        <f>IF(Stock[[#This Row],[SỐ LƯỢNG MUA]]&gt;0,Stock[[#This Row],[GIÁ MUA]]*(1+Stock[[#This Row],[% TĂNG KỲ VỌNG_1]]),"")</f>
        <v/>
      </c>
      <c r="M935" s="89"/>
      <c r="N935" s="116" t="str">
        <f>IF(Stock[[#This Row],[SỐ LƯỢNG MUA]]&gt;0,Stock[[#This Row],[GIÁ MUA]]*(1+Stock[[#This Row],[% TĂNG KỲ VỌNG_2]]),"")</f>
        <v/>
      </c>
      <c r="O935" s="89"/>
      <c r="P935" s="116" t="str">
        <f>IF(Stock[[#This Row],[SỐ LƯỢNG MUA]]&gt;0,Stock[[#This Row],[GIÁ MUA]]*(1+Stock[[#This Row],[% GIẢM ĐỂ CẮT LỖ]]),"")</f>
        <v/>
      </c>
      <c r="Q935" s="104"/>
      <c r="R935" s="117" t="str">
        <f>IF(Stock[[#This Row],[CỔ TỨC TIỀN MẶT]]&gt;0,Stock[[#This Row],[CỔ TỨC TIỀN MẶT]]/(Stock[[#This Row],[GIÁ MUA]]*Stock[[#This Row],[SỐ LƯỢNG MUA]]),"")</f>
        <v/>
      </c>
      <c r="S935" s="104"/>
      <c r="T935" s="77"/>
      <c r="U935" s="95"/>
      <c r="V935" s="96"/>
      <c r="W935" s="125" t="str">
        <f>IF(Stock[[#This Row],[SỐ LƯỢNG BÁN]]&gt;0,Stock[[#This Row],[GIÁ BÁN]]*Stock[[#This Row],[SỐ LƯỢNG BÁN]]*$D$11+Stock[[#This Row],[GIÁ BÁN]]*Stock[[#This Row],[SỐ LƯỢNG BÁN]]*$D$12,"")</f>
        <v/>
      </c>
      <c r="X935" s="126">
        <f>Stock[[#This Row],[SỐ LƯỢNG MUA]]+Stock[[#This Row],[CỔ TỨC BẰNG CỔ PHIẾU]]-Stock[[#This Row],[SỐ LƯỢNG BÁN]]</f>
        <v>0</v>
      </c>
      <c r="Y93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5" s="120">
        <f ca="1">IF(Stock[[#This Row],[NGÀY BÁN]]&gt;0,Stock[[#This Row],[NGÀY BÁN]]-Stock[[#This Row],[NGÀY MUA]]+1,IF(Stock[[#This Row],[NGÀY MUA]]=0,0,TODAY()-Stock[[#This Row],[NGÀY MUA]]+1))</f>
        <v>0</v>
      </c>
      <c r="AA935" s="121" t="str">
        <f>IFERROR(Stock[[#This Row],[CỔ TỨC TIỀN MẶT]]+Stock[[#This Row],[LÃI/(LỖ) TỪ BÁN CK
(auto-fill)]],"")</f>
        <v/>
      </c>
      <c r="AB9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5" s="90"/>
      <c r="AE935" s="146" t="str">
        <f>IF(Stock[[#This Row],[TRẠNG THÁI
(auto-fill)]]="NẮM GIỮ",Stock[[#This Row],[GIÁ THỊ TRƯỜNG]]-Stock[[#This Row],[GIÁ MUA]],"")</f>
        <v/>
      </c>
      <c r="AF935" s="151" t="str">
        <f>IFERROR(Stock[[#This Row],[TĂNG/
(GIẢM )]]/Stock[[#This Row],[GIÁ MUA]],"")</f>
        <v/>
      </c>
      <c r="AG935" s="128" t="str">
        <f>IF(Stock[[#This Row],[GIÁ THỊ TRƯỜNG]]&gt;0,Stock[[#This Row],[GIÁ THỊ TRƯỜNG]]*Stock[[#This Row],[SỐ LƯỢNG CÒN LẠI
(auto-fill)]],"")</f>
        <v/>
      </c>
    </row>
    <row r="936" spans="2:33">
      <c r="B936" s="111" t="str">
        <f>IF(AND(Stock[[#This Row],[SỐ LƯỢNG MUA]]&gt;0,Stock[[#This Row],[SỐ LƯỢNG CÒN LẠI
(auto-fill)]]=0),"BÁN",
IF(AND(Stock[[#This Row],[SỐ LƯỢNG MUA]]&gt;0,Stock[[#This Row],[SỐ LƯỢNG CÒN LẠI
(auto-fill)]]&gt;0),"NẮM GIỮ",""))</f>
        <v/>
      </c>
      <c r="C936" s="110">
        <f t="shared" si="14"/>
        <v>923</v>
      </c>
      <c r="D936" s="77"/>
      <c r="E936" s="78"/>
      <c r="F936" s="170"/>
      <c r="G936" s="83"/>
      <c r="H936" s="84"/>
      <c r="I936" s="114" t="str">
        <f>IF(Stock[[#This Row],[SỐ LƯỢNG MUA]]&gt;0,Stock[[#This Row],[GIÁ MUA]]*Stock[[#This Row],[SỐ LƯỢNG MUA]]*$D$11,"")</f>
        <v/>
      </c>
      <c r="J936" s="87"/>
      <c r="K936" s="88"/>
      <c r="L936" s="116" t="str">
        <f>IF(Stock[[#This Row],[SỐ LƯỢNG MUA]]&gt;0,Stock[[#This Row],[GIÁ MUA]]*(1+Stock[[#This Row],[% TĂNG KỲ VỌNG_1]]),"")</f>
        <v/>
      </c>
      <c r="M936" s="89"/>
      <c r="N936" s="116" t="str">
        <f>IF(Stock[[#This Row],[SỐ LƯỢNG MUA]]&gt;0,Stock[[#This Row],[GIÁ MUA]]*(1+Stock[[#This Row],[% TĂNG KỲ VỌNG_2]]),"")</f>
        <v/>
      </c>
      <c r="O936" s="89"/>
      <c r="P936" s="116" t="str">
        <f>IF(Stock[[#This Row],[SỐ LƯỢNG MUA]]&gt;0,Stock[[#This Row],[GIÁ MUA]]*(1+Stock[[#This Row],[% GIẢM ĐỂ CẮT LỖ]]),"")</f>
        <v/>
      </c>
      <c r="Q936" s="104"/>
      <c r="R936" s="117" t="str">
        <f>IF(Stock[[#This Row],[CỔ TỨC TIỀN MẶT]]&gt;0,Stock[[#This Row],[CỔ TỨC TIỀN MẶT]]/(Stock[[#This Row],[GIÁ MUA]]*Stock[[#This Row],[SỐ LƯỢNG MUA]]),"")</f>
        <v/>
      </c>
      <c r="S936" s="104"/>
      <c r="T936" s="77"/>
      <c r="U936" s="95"/>
      <c r="V936" s="96"/>
      <c r="W936" s="125" t="str">
        <f>IF(Stock[[#This Row],[SỐ LƯỢNG BÁN]]&gt;0,Stock[[#This Row],[GIÁ BÁN]]*Stock[[#This Row],[SỐ LƯỢNG BÁN]]*$D$11+Stock[[#This Row],[GIÁ BÁN]]*Stock[[#This Row],[SỐ LƯỢNG BÁN]]*$D$12,"")</f>
        <v/>
      </c>
      <c r="X936" s="126">
        <f>Stock[[#This Row],[SỐ LƯỢNG MUA]]+Stock[[#This Row],[CỔ TỨC BẰNG CỔ PHIẾU]]-Stock[[#This Row],[SỐ LƯỢNG BÁN]]</f>
        <v>0</v>
      </c>
      <c r="Y93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6" s="120">
        <f ca="1">IF(Stock[[#This Row],[NGÀY BÁN]]&gt;0,Stock[[#This Row],[NGÀY BÁN]]-Stock[[#This Row],[NGÀY MUA]]+1,IF(Stock[[#This Row],[NGÀY MUA]]=0,0,TODAY()-Stock[[#This Row],[NGÀY MUA]]+1))</f>
        <v>0</v>
      </c>
      <c r="AA936" s="121" t="str">
        <f>IFERROR(Stock[[#This Row],[CỔ TỨC TIỀN MẶT]]+Stock[[#This Row],[LÃI/(LỖ) TỪ BÁN CK
(auto-fill)]],"")</f>
        <v/>
      </c>
      <c r="AB9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6" s="90"/>
      <c r="AE936" s="146" t="str">
        <f>IF(Stock[[#This Row],[TRẠNG THÁI
(auto-fill)]]="NẮM GIỮ",Stock[[#This Row],[GIÁ THỊ TRƯỜNG]]-Stock[[#This Row],[GIÁ MUA]],"")</f>
        <v/>
      </c>
      <c r="AF936" s="151" t="str">
        <f>IFERROR(Stock[[#This Row],[TĂNG/
(GIẢM )]]/Stock[[#This Row],[GIÁ MUA]],"")</f>
        <v/>
      </c>
      <c r="AG936" s="128" t="str">
        <f>IF(Stock[[#This Row],[GIÁ THỊ TRƯỜNG]]&gt;0,Stock[[#This Row],[GIÁ THỊ TRƯỜNG]]*Stock[[#This Row],[SỐ LƯỢNG CÒN LẠI
(auto-fill)]],"")</f>
        <v/>
      </c>
    </row>
    <row r="937" spans="2:33">
      <c r="B937" s="111" t="str">
        <f>IF(AND(Stock[[#This Row],[SỐ LƯỢNG MUA]]&gt;0,Stock[[#This Row],[SỐ LƯỢNG CÒN LẠI
(auto-fill)]]=0),"BÁN",
IF(AND(Stock[[#This Row],[SỐ LƯỢNG MUA]]&gt;0,Stock[[#This Row],[SỐ LƯỢNG CÒN LẠI
(auto-fill)]]&gt;0),"NẮM GIỮ",""))</f>
        <v/>
      </c>
      <c r="C937" s="110">
        <f t="shared" si="14"/>
        <v>924</v>
      </c>
      <c r="D937" s="77"/>
      <c r="E937" s="78"/>
      <c r="F937" s="170"/>
      <c r="G937" s="83"/>
      <c r="H937" s="84"/>
      <c r="I937" s="114" t="str">
        <f>IF(Stock[[#This Row],[SỐ LƯỢNG MUA]]&gt;0,Stock[[#This Row],[GIÁ MUA]]*Stock[[#This Row],[SỐ LƯỢNG MUA]]*$D$11,"")</f>
        <v/>
      </c>
      <c r="J937" s="87"/>
      <c r="K937" s="88"/>
      <c r="L937" s="116" t="str">
        <f>IF(Stock[[#This Row],[SỐ LƯỢNG MUA]]&gt;0,Stock[[#This Row],[GIÁ MUA]]*(1+Stock[[#This Row],[% TĂNG KỲ VỌNG_1]]),"")</f>
        <v/>
      </c>
      <c r="M937" s="89"/>
      <c r="N937" s="116" t="str">
        <f>IF(Stock[[#This Row],[SỐ LƯỢNG MUA]]&gt;0,Stock[[#This Row],[GIÁ MUA]]*(1+Stock[[#This Row],[% TĂNG KỲ VỌNG_2]]),"")</f>
        <v/>
      </c>
      <c r="O937" s="89"/>
      <c r="P937" s="116" t="str">
        <f>IF(Stock[[#This Row],[SỐ LƯỢNG MUA]]&gt;0,Stock[[#This Row],[GIÁ MUA]]*(1+Stock[[#This Row],[% GIẢM ĐỂ CẮT LỖ]]),"")</f>
        <v/>
      </c>
      <c r="Q937" s="104"/>
      <c r="R937" s="117" t="str">
        <f>IF(Stock[[#This Row],[CỔ TỨC TIỀN MẶT]]&gt;0,Stock[[#This Row],[CỔ TỨC TIỀN MẶT]]/(Stock[[#This Row],[GIÁ MUA]]*Stock[[#This Row],[SỐ LƯỢNG MUA]]),"")</f>
        <v/>
      </c>
      <c r="S937" s="104"/>
      <c r="T937" s="77"/>
      <c r="U937" s="95"/>
      <c r="V937" s="96"/>
      <c r="W937" s="125" t="str">
        <f>IF(Stock[[#This Row],[SỐ LƯỢNG BÁN]]&gt;0,Stock[[#This Row],[GIÁ BÁN]]*Stock[[#This Row],[SỐ LƯỢNG BÁN]]*$D$11+Stock[[#This Row],[GIÁ BÁN]]*Stock[[#This Row],[SỐ LƯỢNG BÁN]]*$D$12,"")</f>
        <v/>
      </c>
      <c r="X937" s="126">
        <f>Stock[[#This Row],[SỐ LƯỢNG MUA]]+Stock[[#This Row],[CỔ TỨC BẰNG CỔ PHIẾU]]-Stock[[#This Row],[SỐ LƯỢNG BÁN]]</f>
        <v>0</v>
      </c>
      <c r="Y93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7" s="120">
        <f ca="1">IF(Stock[[#This Row],[NGÀY BÁN]]&gt;0,Stock[[#This Row],[NGÀY BÁN]]-Stock[[#This Row],[NGÀY MUA]]+1,IF(Stock[[#This Row],[NGÀY MUA]]=0,0,TODAY()-Stock[[#This Row],[NGÀY MUA]]+1))</f>
        <v>0</v>
      </c>
      <c r="AA937" s="121" t="str">
        <f>IFERROR(Stock[[#This Row],[CỔ TỨC TIỀN MẶT]]+Stock[[#This Row],[LÃI/(LỖ) TỪ BÁN CK
(auto-fill)]],"")</f>
        <v/>
      </c>
      <c r="AB9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7" s="90"/>
      <c r="AE937" s="146" t="str">
        <f>IF(Stock[[#This Row],[TRẠNG THÁI
(auto-fill)]]="NẮM GIỮ",Stock[[#This Row],[GIÁ THỊ TRƯỜNG]]-Stock[[#This Row],[GIÁ MUA]],"")</f>
        <v/>
      </c>
      <c r="AF937" s="151" t="str">
        <f>IFERROR(Stock[[#This Row],[TĂNG/
(GIẢM )]]/Stock[[#This Row],[GIÁ MUA]],"")</f>
        <v/>
      </c>
      <c r="AG937" s="128" t="str">
        <f>IF(Stock[[#This Row],[GIÁ THỊ TRƯỜNG]]&gt;0,Stock[[#This Row],[GIÁ THỊ TRƯỜNG]]*Stock[[#This Row],[SỐ LƯỢNG CÒN LẠI
(auto-fill)]],"")</f>
        <v/>
      </c>
    </row>
    <row r="938" spans="2:33">
      <c r="B938" s="111" t="str">
        <f>IF(AND(Stock[[#This Row],[SỐ LƯỢNG MUA]]&gt;0,Stock[[#This Row],[SỐ LƯỢNG CÒN LẠI
(auto-fill)]]=0),"BÁN",
IF(AND(Stock[[#This Row],[SỐ LƯỢNG MUA]]&gt;0,Stock[[#This Row],[SỐ LƯỢNG CÒN LẠI
(auto-fill)]]&gt;0),"NẮM GIỮ",""))</f>
        <v/>
      </c>
      <c r="C938" s="110">
        <f t="shared" si="14"/>
        <v>925</v>
      </c>
      <c r="D938" s="77"/>
      <c r="E938" s="78"/>
      <c r="F938" s="170"/>
      <c r="G938" s="83"/>
      <c r="H938" s="84"/>
      <c r="I938" s="114" t="str">
        <f>IF(Stock[[#This Row],[SỐ LƯỢNG MUA]]&gt;0,Stock[[#This Row],[GIÁ MUA]]*Stock[[#This Row],[SỐ LƯỢNG MUA]]*$D$11,"")</f>
        <v/>
      </c>
      <c r="J938" s="87"/>
      <c r="K938" s="88"/>
      <c r="L938" s="116" t="str">
        <f>IF(Stock[[#This Row],[SỐ LƯỢNG MUA]]&gt;0,Stock[[#This Row],[GIÁ MUA]]*(1+Stock[[#This Row],[% TĂNG KỲ VỌNG_1]]),"")</f>
        <v/>
      </c>
      <c r="M938" s="89"/>
      <c r="N938" s="116" t="str">
        <f>IF(Stock[[#This Row],[SỐ LƯỢNG MUA]]&gt;0,Stock[[#This Row],[GIÁ MUA]]*(1+Stock[[#This Row],[% TĂNG KỲ VỌNG_2]]),"")</f>
        <v/>
      </c>
      <c r="O938" s="89"/>
      <c r="P938" s="116" t="str">
        <f>IF(Stock[[#This Row],[SỐ LƯỢNG MUA]]&gt;0,Stock[[#This Row],[GIÁ MUA]]*(1+Stock[[#This Row],[% GIẢM ĐỂ CẮT LỖ]]),"")</f>
        <v/>
      </c>
      <c r="Q938" s="104"/>
      <c r="R938" s="117" t="str">
        <f>IF(Stock[[#This Row],[CỔ TỨC TIỀN MẶT]]&gt;0,Stock[[#This Row],[CỔ TỨC TIỀN MẶT]]/(Stock[[#This Row],[GIÁ MUA]]*Stock[[#This Row],[SỐ LƯỢNG MUA]]),"")</f>
        <v/>
      </c>
      <c r="S938" s="104"/>
      <c r="T938" s="77"/>
      <c r="U938" s="95"/>
      <c r="V938" s="96"/>
      <c r="W938" s="125" t="str">
        <f>IF(Stock[[#This Row],[SỐ LƯỢNG BÁN]]&gt;0,Stock[[#This Row],[GIÁ BÁN]]*Stock[[#This Row],[SỐ LƯỢNG BÁN]]*$D$11+Stock[[#This Row],[GIÁ BÁN]]*Stock[[#This Row],[SỐ LƯỢNG BÁN]]*$D$12,"")</f>
        <v/>
      </c>
      <c r="X938" s="126">
        <f>Stock[[#This Row],[SỐ LƯỢNG MUA]]+Stock[[#This Row],[CỔ TỨC BẰNG CỔ PHIẾU]]-Stock[[#This Row],[SỐ LƯỢNG BÁN]]</f>
        <v>0</v>
      </c>
      <c r="Y93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8" s="120">
        <f ca="1">IF(Stock[[#This Row],[NGÀY BÁN]]&gt;0,Stock[[#This Row],[NGÀY BÁN]]-Stock[[#This Row],[NGÀY MUA]]+1,IF(Stock[[#This Row],[NGÀY MUA]]=0,0,TODAY()-Stock[[#This Row],[NGÀY MUA]]+1))</f>
        <v>0</v>
      </c>
      <c r="AA938" s="121" t="str">
        <f>IFERROR(Stock[[#This Row],[CỔ TỨC TIỀN MẶT]]+Stock[[#This Row],[LÃI/(LỖ) TỪ BÁN CK
(auto-fill)]],"")</f>
        <v/>
      </c>
      <c r="AB9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8" s="90"/>
      <c r="AE938" s="146" t="str">
        <f>IF(Stock[[#This Row],[TRẠNG THÁI
(auto-fill)]]="NẮM GIỮ",Stock[[#This Row],[GIÁ THỊ TRƯỜNG]]-Stock[[#This Row],[GIÁ MUA]],"")</f>
        <v/>
      </c>
      <c r="AF938" s="151" t="str">
        <f>IFERROR(Stock[[#This Row],[TĂNG/
(GIẢM )]]/Stock[[#This Row],[GIÁ MUA]],"")</f>
        <v/>
      </c>
      <c r="AG938" s="128" t="str">
        <f>IF(Stock[[#This Row],[GIÁ THỊ TRƯỜNG]]&gt;0,Stock[[#This Row],[GIÁ THỊ TRƯỜNG]]*Stock[[#This Row],[SỐ LƯỢNG CÒN LẠI
(auto-fill)]],"")</f>
        <v/>
      </c>
    </row>
    <row r="939" spans="2:33">
      <c r="B939" s="111" t="str">
        <f>IF(AND(Stock[[#This Row],[SỐ LƯỢNG MUA]]&gt;0,Stock[[#This Row],[SỐ LƯỢNG CÒN LẠI
(auto-fill)]]=0),"BÁN",
IF(AND(Stock[[#This Row],[SỐ LƯỢNG MUA]]&gt;0,Stock[[#This Row],[SỐ LƯỢNG CÒN LẠI
(auto-fill)]]&gt;0),"NẮM GIỮ",""))</f>
        <v/>
      </c>
      <c r="C939" s="110">
        <f t="shared" si="14"/>
        <v>926</v>
      </c>
      <c r="D939" s="77"/>
      <c r="E939" s="78"/>
      <c r="F939" s="170"/>
      <c r="G939" s="83"/>
      <c r="H939" s="84"/>
      <c r="I939" s="114" t="str">
        <f>IF(Stock[[#This Row],[SỐ LƯỢNG MUA]]&gt;0,Stock[[#This Row],[GIÁ MUA]]*Stock[[#This Row],[SỐ LƯỢNG MUA]]*$D$11,"")</f>
        <v/>
      </c>
      <c r="J939" s="87"/>
      <c r="K939" s="88"/>
      <c r="L939" s="116" t="str">
        <f>IF(Stock[[#This Row],[SỐ LƯỢNG MUA]]&gt;0,Stock[[#This Row],[GIÁ MUA]]*(1+Stock[[#This Row],[% TĂNG KỲ VỌNG_1]]),"")</f>
        <v/>
      </c>
      <c r="M939" s="89"/>
      <c r="N939" s="116" t="str">
        <f>IF(Stock[[#This Row],[SỐ LƯỢNG MUA]]&gt;0,Stock[[#This Row],[GIÁ MUA]]*(1+Stock[[#This Row],[% TĂNG KỲ VỌNG_2]]),"")</f>
        <v/>
      </c>
      <c r="O939" s="89"/>
      <c r="P939" s="116" t="str">
        <f>IF(Stock[[#This Row],[SỐ LƯỢNG MUA]]&gt;0,Stock[[#This Row],[GIÁ MUA]]*(1+Stock[[#This Row],[% GIẢM ĐỂ CẮT LỖ]]),"")</f>
        <v/>
      </c>
      <c r="Q939" s="104"/>
      <c r="R939" s="117" t="str">
        <f>IF(Stock[[#This Row],[CỔ TỨC TIỀN MẶT]]&gt;0,Stock[[#This Row],[CỔ TỨC TIỀN MẶT]]/(Stock[[#This Row],[GIÁ MUA]]*Stock[[#This Row],[SỐ LƯỢNG MUA]]),"")</f>
        <v/>
      </c>
      <c r="S939" s="104"/>
      <c r="T939" s="77"/>
      <c r="U939" s="95"/>
      <c r="V939" s="96"/>
      <c r="W939" s="125" t="str">
        <f>IF(Stock[[#This Row],[SỐ LƯỢNG BÁN]]&gt;0,Stock[[#This Row],[GIÁ BÁN]]*Stock[[#This Row],[SỐ LƯỢNG BÁN]]*$D$11+Stock[[#This Row],[GIÁ BÁN]]*Stock[[#This Row],[SỐ LƯỢNG BÁN]]*$D$12,"")</f>
        <v/>
      </c>
      <c r="X939" s="126">
        <f>Stock[[#This Row],[SỐ LƯỢNG MUA]]+Stock[[#This Row],[CỔ TỨC BẰNG CỔ PHIẾU]]-Stock[[#This Row],[SỐ LƯỢNG BÁN]]</f>
        <v>0</v>
      </c>
      <c r="Y93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9" s="120">
        <f ca="1">IF(Stock[[#This Row],[NGÀY BÁN]]&gt;0,Stock[[#This Row],[NGÀY BÁN]]-Stock[[#This Row],[NGÀY MUA]]+1,IF(Stock[[#This Row],[NGÀY MUA]]=0,0,TODAY()-Stock[[#This Row],[NGÀY MUA]]+1))</f>
        <v>0</v>
      </c>
      <c r="AA939" s="121" t="str">
        <f>IFERROR(Stock[[#This Row],[CỔ TỨC TIỀN MẶT]]+Stock[[#This Row],[LÃI/(LỖ) TỪ BÁN CK
(auto-fill)]],"")</f>
        <v/>
      </c>
      <c r="AB9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9" s="90"/>
      <c r="AE939" s="146" t="str">
        <f>IF(Stock[[#This Row],[TRẠNG THÁI
(auto-fill)]]="NẮM GIỮ",Stock[[#This Row],[GIÁ THỊ TRƯỜNG]]-Stock[[#This Row],[GIÁ MUA]],"")</f>
        <v/>
      </c>
      <c r="AF939" s="151" t="str">
        <f>IFERROR(Stock[[#This Row],[TĂNG/
(GIẢM )]]/Stock[[#This Row],[GIÁ MUA]],"")</f>
        <v/>
      </c>
      <c r="AG939" s="128" t="str">
        <f>IF(Stock[[#This Row],[GIÁ THỊ TRƯỜNG]]&gt;0,Stock[[#This Row],[GIÁ THỊ TRƯỜNG]]*Stock[[#This Row],[SỐ LƯỢNG CÒN LẠI
(auto-fill)]],"")</f>
        <v/>
      </c>
    </row>
    <row r="940" spans="2:33">
      <c r="B940" s="111" t="str">
        <f>IF(AND(Stock[[#This Row],[SỐ LƯỢNG MUA]]&gt;0,Stock[[#This Row],[SỐ LƯỢNG CÒN LẠI
(auto-fill)]]=0),"BÁN",
IF(AND(Stock[[#This Row],[SỐ LƯỢNG MUA]]&gt;0,Stock[[#This Row],[SỐ LƯỢNG CÒN LẠI
(auto-fill)]]&gt;0),"NẮM GIỮ",""))</f>
        <v/>
      </c>
      <c r="C940" s="110">
        <f t="shared" si="14"/>
        <v>927</v>
      </c>
      <c r="D940" s="77"/>
      <c r="E940" s="78"/>
      <c r="F940" s="170"/>
      <c r="G940" s="83"/>
      <c r="H940" s="84"/>
      <c r="I940" s="114" t="str">
        <f>IF(Stock[[#This Row],[SỐ LƯỢNG MUA]]&gt;0,Stock[[#This Row],[GIÁ MUA]]*Stock[[#This Row],[SỐ LƯỢNG MUA]]*$D$11,"")</f>
        <v/>
      </c>
      <c r="J940" s="87"/>
      <c r="K940" s="88"/>
      <c r="L940" s="116" t="str">
        <f>IF(Stock[[#This Row],[SỐ LƯỢNG MUA]]&gt;0,Stock[[#This Row],[GIÁ MUA]]*(1+Stock[[#This Row],[% TĂNG KỲ VỌNG_1]]),"")</f>
        <v/>
      </c>
      <c r="M940" s="89"/>
      <c r="N940" s="116" t="str">
        <f>IF(Stock[[#This Row],[SỐ LƯỢNG MUA]]&gt;0,Stock[[#This Row],[GIÁ MUA]]*(1+Stock[[#This Row],[% TĂNG KỲ VỌNG_2]]),"")</f>
        <v/>
      </c>
      <c r="O940" s="89"/>
      <c r="P940" s="116" t="str">
        <f>IF(Stock[[#This Row],[SỐ LƯỢNG MUA]]&gt;0,Stock[[#This Row],[GIÁ MUA]]*(1+Stock[[#This Row],[% GIẢM ĐỂ CẮT LỖ]]),"")</f>
        <v/>
      </c>
      <c r="Q940" s="104"/>
      <c r="R940" s="117" t="str">
        <f>IF(Stock[[#This Row],[CỔ TỨC TIỀN MẶT]]&gt;0,Stock[[#This Row],[CỔ TỨC TIỀN MẶT]]/(Stock[[#This Row],[GIÁ MUA]]*Stock[[#This Row],[SỐ LƯỢNG MUA]]),"")</f>
        <v/>
      </c>
      <c r="S940" s="104"/>
      <c r="T940" s="77"/>
      <c r="U940" s="95"/>
      <c r="V940" s="96"/>
      <c r="W940" s="125" t="str">
        <f>IF(Stock[[#This Row],[SỐ LƯỢNG BÁN]]&gt;0,Stock[[#This Row],[GIÁ BÁN]]*Stock[[#This Row],[SỐ LƯỢNG BÁN]]*$D$11+Stock[[#This Row],[GIÁ BÁN]]*Stock[[#This Row],[SỐ LƯỢNG BÁN]]*$D$12,"")</f>
        <v/>
      </c>
      <c r="X940" s="126">
        <f>Stock[[#This Row],[SỐ LƯỢNG MUA]]+Stock[[#This Row],[CỔ TỨC BẰNG CỔ PHIẾU]]-Stock[[#This Row],[SỐ LƯỢNG BÁN]]</f>
        <v>0</v>
      </c>
      <c r="Y94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0" s="120">
        <f ca="1">IF(Stock[[#This Row],[NGÀY BÁN]]&gt;0,Stock[[#This Row],[NGÀY BÁN]]-Stock[[#This Row],[NGÀY MUA]]+1,IF(Stock[[#This Row],[NGÀY MUA]]=0,0,TODAY()-Stock[[#This Row],[NGÀY MUA]]+1))</f>
        <v>0</v>
      </c>
      <c r="AA940" s="121" t="str">
        <f>IFERROR(Stock[[#This Row],[CỔ TỨC TIỀN MẶT]]+Stock[[#This Row],[LÃI/(LỖ) TỪ BÁN CK
(auto-fill)]],"")</f>
        <v/>
      </c>
      <c r="AB9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0" s="90"/>
      <c r="AE940" s="146" t="str">
        <f>IF(Stock[[#This Row],[TRẠNG THÁI
(auto-fill)]]="NẮM GIỮ",Stock[[#This Row],[GIÁ THỊ TRƯỜNG]]-Stock[[#This Row],[GIÁ MUA]],"")</f>
        <v/>
      </c>
      <c r="AF940" s="151" t="str">
        <f>IFERROR(Stock[[#This Row],[TĂNG/
(GIẢM )]]/Stock[[#This Row],[GIÁ MUA]],"")</f>
        <v/>
      </c>
      <c r="AG940" s="128" t="str">
        <f>IF(Stock[[#This Row],[GIÁ THỊ TRƯỜNG]]&gt;0,Stock[[#This Row],[GIÁ THỊ TRƯỜNG]]*Stock[[#This Row],[SỐ LƯỢNG CÒN LẠI
(auto-fill)]],"")</f>
        <v/>
      </c>
    </row>
    <row r="941" spans="2:33">
      <c r="B941" s="111" t="str">
        <f>IF(AND(Stock[[#This Row],[SỐ LƯỢNG MUA]]&gt;0,Stock[[#This Row],[SỐ LƯỢNG CÒN LẠI
(auto-fill)]]=0),"BÁN",
IF(AND(Stock[[#This Row],[SỐ LƯỢNG MUA]]&gt;0,Stock[[#This Row],[SỐ LƯỢNG CÒN LẠI
(auto-fill)]]&gt;0),"NẮM GIỮ",""))</f>
        <v/>
      </c>
      <c r="C941" s="110">
        <f t="shared" si="14"/>
        <v>928</v>
      </c>
      <c r="D941" s="77"/>
      <c r="E941" s="78"/>
      <c r="F941" s="170"/>
      <c r="G941" s="83"/>
      <c r="H941" s="84"/>
      <c r="I941" s="114" t="str">
        <f>IF(Stock[[#This Row],[SỐ LƯỢNG MUA]]&gt;0,Stock[[#This Row],[GIÁ MUA]]*Stock[[#This Row],[SỐ LƯỢNG MUA]]*$D$11,"")</f>
        <v/>
      </c>
      <c r="J941" s="87"/>
      <c r="K941" s="88"/>
      <c r="L941" s="116" t="str">
        <f>IF(Stock[[#This Row],[SỐ LƯỢNG MUA]]&gt;0,Stock[[#This Row],[GIÁ MUA]]*(1+Stock[[#This Row],[% TĂNG KỲ VỌNG_1]]),"")</f>
        <v/>
      </c>
      <c r="M941" s="89"/>
      <c r="N941" s="116" t="str">
        <f>IF(Stock[[#This Row],[SỐ LƯỢNG MUA]]&gt;0,Stock[[#This Row],[GIÁ MUA]]*(1+Stock[[#This Row],[% TĂNG KỲ VỌNG_2]]),"")</f>
        <v/>
      </c>
      <c r="O941" s="89"/>
      <c r="P941" s="116" t="str">
        <f>IF(Stock[[#This Row],[SỐ LƯỢNG MUA]]&gt;0,Stock[[#This Row],[GIÁ MUA]]*(1+Stock[[#This Row],[% GIẢM ĐỂ CẮT LỖ]]),"")</f>
        <v/>
      </c>
      <c r="Q941" s="104"/>
      <c r="R941" s="117" t="str">
        <f>IF(Stock[[#This Row],[CỔ TỨC TIỀN MẶT]]&gt;0,Stock[[#This Row],[CỔ TỨC TIỀN MẶT]]/(Stock[[#This Row],[GIÁ MUA]]*Stock[[#This Row],[SỐ LƯỢNG MUA]]),"")</f>
        <v/>
      </c>
      <c r="S941" s="104"/>
      <c r="T941" s="77"/>
      <c r="U941" s="95"/>
      <c r="V941" s="96"/>
      <c r="W941" s="125" t="str">
        <f>IF(Stock[[#This Row],[SỐ LƯỢNG BÁN]]&gt;0,Stock[[#This Row],[GIÁ BÁN]]*Stock[[#This Row],[SỐ LƯỢNG BÁN]]*$D$11+Stock[[#This Row],[GIÁ BÁN]]*Stock[[#This Row],[SỐ LƯỢNG BÁN]]*$D$12,"")</f>
        <v/>
      </c>
      <c r="X941" s="126">
        <f>Stock[[#This Row],[SỐ LƯỢNG MUA]]+Stock[[#This Row],[CỔ TỨC BẰNG CỔ PHIẾU]]-Stock[[#This Row],[SỐ LƯỢNG BÁN]]</f>
        <v>0</v>
      </c>
      <c r="Y94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1" s="120">
        <f ca="1">IF(Stock[[#This Row],[NGÀY BÁN]]&gt;0,Stock[[#This Row],[NGÀY BÁN]]-Stock[[#This Row],[NGÀY MUA]]+1,IF(Stock[[#This Row],[NGÀY MUA]]=0,0,TODAY()-Stock[[#This Row],[NGÀY MUA]]+1))</f>
        <v>0</v>
      </c>
      <c r="AA941" s="121" t="str">
        <f>IFERROR(Stock[[#This Row],[CỔ TỨC TIỀN MẶT]]+Stock[[#This Row],[LÃI/(LỖ) TỪ BÁN CK
(auto-fill)]],"")</f>
        <v/>
      </c>
      <c r="AB9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1" s="90"/>
      <c r="AE941" s="146" t="str">
        <f>IF(Stock[[#This Row],[TRẠNG THÁI
(auto-fill)]]="NẮM GIỮ",Stock[[#This Row],[GIÁ THỊ TRƯỜNG]]-Stock[[#This Row],[GIÁ MUA]],"")</f>
        <v/>
      </c>
      <c r="AF941" s="151" t="str">
        <f>IFERROR(Stock[[#This Row],[TĂNG/
(GIẢM )]]/Stock[[#This Row],[GIÁ MUA]],"")</f>
        <v/>
      </c>
      <c r="AG941" s="128" t="str">
        <f>IF(Stock[[#This Row],[GIÁ THỊ TRƯỜNG]]&gt;0,Stock[[#This Row],[GIÁ THỊ TRƯỜNG]]*Stock[[#This Row],[SỐ LƯỢNG CÒN LẠI
(auto-fill)]],"")</f>
        <v/>
      </c>
    </row>
    <row r="942" spans="2:33">
      <c r="B942" s="111" t="str">
        <f>IF(AND(Stock[[#This Row],[SỐ LƯỢNG MUA]]&gt;0,Stock[[#This Row],[SỐ LƯỢNG CÒN LẠI
(auto-fill)]]=0),"BÁN",
IF(AND(Stock[[#This Row],[SỐ LƯỢNG MUA]]&gt;0,Stock[[#This Row],[SỐ LƯỢNG CÒN LẠI
(auto-fill)]]&gt;0),"NẮM GIỮ",""))</f>
        <v/>
      </c>
      <c r="C942" s="110">
        <f t="shared" si="14"/>
        <v>929</v>
      </c>
      <c r="D942" s="77"/>
      <c r="E942" s="78"/>
      <c r="F942" s="170"/>
      <c r="G942" s="83"/>
      <c r="H942" s="84"/>
      <c r="I942" s="114" t="str">
        <f>IF(Stock[[#This Row],[SỐ LƯỢNG MUA]]&gt;0,Stock[[#This Row],[GIÁ MUA]]*Stock[[#This Row],[SỐ LƯỢNG MUA]]*$D$11,"")</f>
        <v/>
      </c>
      <c r="J942" s="87"/>
      <c r="K942" s="88"/>
      <c r="L942" s="116" t="str">
        <f>IF(Stock[[#This Row],[SỐ LƯỢNG MUA]]&gt;0,Stock[[#This Row],[GIÁ MUA]]*(1+Stock[[#This Row],[% TĂNG KỲ VỌNG_1]]),"")</f>
        <v/>
      </c>
      <c r="M942" s="89"/>
      <c r="N942" s="116" t="str">
        <f>IF(Stock[[#This Row],[SỐ LƯỢNG MUA]]&gt;0,Stock[[#This Row],[GIÁ MUA]]*(1+Stock[[#This Row],[% TĂNG KỲ VỌNG_2]]),"")</f>
        <v/>
      </c>
      <c r="O942" s="89"/>
      <c r="P942" s="116" t="str">
        <f>IF(Stock[[#This Row],[SỐ LƯỢNG MUA]]&gt;0,Stock[[#This Row],[GIÁ MUA]]*(1+Stock[[#This Row],[% GIẢM ĐỂ CẮT LỖ]]),"")</f>
        <v/>
      </c>
      <c r="Q942" s="104"/>
      <c r="R942" s="117" t="str">
        <f>IF(Stock[[#This Row],[CỔ TỨC TIỀN MẶT]]&gt;0,Stock[[#This Row],[CỔ TỨC TIỀN MẶT]]/(Stock[[#This Row],[GIÁ MUA]]*Stock[[#This Row],[SỐ LƯỢNG MUA]]),"")</f>
        <v/>
      </c>
      <c r="S942" s="104"/>
      <c r="T942" s="77"/>
      <c r="U942" s="95"/>
      <c r="V942" s="96"/>
      <c r="W942" s="125" t="str">
        <f>IF(Stock[[#This Row],[SỐ LƯỢNG BÁN]]&gt;0,Stock[[#This Row],[GIÁ BÁN]]*Stock[[#This Row],[SỐ LƯỢNG BÁN]]*$D$11+Stock[[#This Row],[GIÁ BÁN]]*Stock[[#This Row],[SỐ LƯỢNG BÁN]]*$D$12,"")</f>
        <v/>
      </c>
      <c r="X942" s="126">
        <f>Stock[[#This Row],[SỐ LƯỢNG MUA]]+Stock[[#This Row],[CỔ TỨC BẰNG CỔ PHIẾU]]-Stock[[#This Row],[SỐ LƯỢNG BÁN]]</f>
        <v>0</v>
      </c>
      <c r="Y94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2" s="120">
        <f ca="1">IF(Stock[[#This Row],[NGÀY BÁN]]&gt;0,Stock[[#This Row],[NGÀY BÁN]]-Stock[[#This Row],[NGÀY MUA]]+1,IF(Stock[[#This Row],[NGÀY MUA]]=0,0,TODAY()-Stock[[#This Row],[NGÀY MUA]]+1))</f>
        <v>0</v>
      </c>
      <c r="AA942" s="121" t="str">
        <f>IFERROR(Stock[[#This Row],[CỔ TỨC TIỀN MẶT]]+Stock[[#This Row],[LÃI/(LỖ) TỪ BÁN CK
(auto-fill)]],"")</f>
        <v/>
      </c>
      <c r="AB9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2" s="90"/>
      <c r="AE942" s="146" t="str">
        <f>IF(Stock[[#This Row],[TRẠNG THÁI
(auto-fill)]]="NẮM GIỮ",Stock[[#This Row],[GIÁ THỊ TRƯỜNG]]-Stock[[#This Row],[GIÁ MUA]],"")</f>
        <v/>
      </c>
      <c r="AF942" s="151" t="str">
        <f>IFERROR(Stock[[#This Row],[TĂNG/
(GIẢM )]]/Stock[[#This Row],[GIÁ MUA]],"")</f>
        <v/>
      </c>
      <c r="AG942" s="128" t="str">
        <f>IF(Stock[[#This Row],[GIÁ THỊ TRƯỜNG]]&gt;0,Stock[[#This Row],[GIÁ THỊ TRƯỜNG]]*Stock[[#This Row],[SỐ LƯỢNG CÒN LẠI
(auto-fill)]],"")</f>
        <v/>
      </c>
    </row>
    <row r="943" spans="2:33">
      <c r="B943" s="111" t="str">
        <f>IF(AND(Stock[[#This Row],[SỐ LƯỢNG MUA]]&gt;0,Stock[[#This Row],[SỐ LƯỢNG CÒN LẠI
(auto-fill)]]=0),"BÁN",
IF(AND(Stock[[#This Row],[SỐ LƯỢNG MUA]]&gt;0,Stock[[#This Row],[SỐ LƯỢNG CÒN LẠI
(auto-fill)]]&gt;0),"NẮM GIỮ",""))</f>
        <v/>
      </c>
      <c r="C943" s="110">
        <f t="shared" si="14"/>
        <v>930</v>
      </c>
      <c r="D943" s="77"/>
      <c r="E943" s="78"/>
      <c r="F943" s="170"/>
      <c r="G943" s="83"/>
      <c r="H943" s="84"/>
      <c r="I943" s="114" t="str">
        <f>IF(Stock[[#This Row],[SỐ LƯỢNG MUA]]&gt;0,Stock[[#This Row],[GIÁ MUA]]*Stock[[#This Row],[SỐ LƯỢNG MUA]]*$D$11,"")</f>
        <v/>
      </c>
      <c r="J943" s="87"/>
      <c r="K943" s="88"/>
      <c r="L943" s="116" t="str">
        <f>IF(Stock[[#This Row],[SỐ LƯỢNG MUA]]&gt;0,Stock[[#This Row],[GIÁ MUA]]*(1+Stock[[#This Row],[% TĂNG KỲ VỌNG_1]]),"")</f>
        <v/>
      </c>
      <c r="M943" s="89"/>
      <c r="N943" s="116" t="str">
        <f>IF(Stock[[#This Row],[SỐ LƯỢNG MUA]]&gt;0,Stock[[#This Row],[GIÁ MUA]]*(1+Stock[[#This Row],[% TĂNG KỲ VỌNG_2]]),"")</f>
        <v/>
      </c>
      <c r="O943" s="89"/>
      <c r="P943" s="116" t="str">
        <f>IF(Stock[[#This Row],[SỐ LƯỢNG MUA]]&gt;0,Stock[[#This Row],[GIÁ MUA]]*(1+Stock[[#This Row],[% GIẢM ĐỂ CẮT LỖ]]),"")</f>
        <v/>
      </c>
      <c r="Q943" s="104"/>
      <c r="R943" s="117" t="str">
        <f>IF(Stock[[#This Row],[CỔ TỨC TIỀN MẶT]]&gt;0,Stock[[#This Row],[CỔ TỨC TIỀN MẶT]]/(Stock[[#This Row],[GIÁ MUA]]*Stock[[#This Row],[SỐ LƯỢNG MUA]]),"")</f>
        <v/>
      </c>
      <c r="S943" s="104"/>
      <c r="T943" s="77"/>
      <c r="U943" s="95"/>
      <c r="V943" s="96"/>
      <c r="W943" s="125" t="str">
        <f>IF(Stock[[#This Row],[SỐ LƯỢNG BÁN]]&gt;0,Stock[[#This Row],[GIÁ BÁN]]*Stock[[#This Row],[SỐ LƯỢNG BÁN]]*$D$11+Stock[[#This Row],[GIÁ BÁN]]*Stock[[#This Row],[SỐ LƯỢNG BÁN]]*$D$12,"")</f>
        <v/>
      </c>
      <c r="X943" s="126">
        <f>Stock[[#This Row],[SỐ LƯỢNG MUA]]+Stock[[#This Row],[CỔ TỨC BẰNG CỔ PHIẾU]]-Stock[[#This Row],[SỐ LƯỢNG BÁN]]</f>
        <v>0</v>
      </c>
      <c r="Y94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3" s="120">
        <f ca="1">IF(Stock[[#This Row],[NGÀY BÁN]]&gt;0,Stock[[#This Row],[NGÀY BÁN]]-Stock[[#This Row],[NGÀY MUA]]+1,IF(Stock[[#This Row],[NGÀY MUA]]=0,0,TODAY()-Stock[[#This Row],[NGÀY MUA]]+1))</f>
        <v>0</v>
      </c>
      <c r="AA943" s="121" t="str">
        <f>IFERROR(Stock[[#This Row],[CỔ TỨC TIỀN MẶT]]+Stock[[#This Row],[LÃI/(LỖ) TỪ BÁN CK
(auto-fill)]],"")</f>
        <v/>
      </c>
      <c r="AB9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3" s="90"/>
      <c r="AE943" s="146" t="str">
        <f>IF(Stock[[#This Row],[TRẠNG THÁI
(auto-fill)]]="NẮM GIỮ",Stock[[#This Row],[GIÁ THỊ TRƯỜNG]]-Stock[[#This Row],[GIÁ MUA]],"")</f>
        <v/>
      </c>
      <c r="AF943" s="151" t="str">
        <f>IFERROR(Stock[[#This Row],[TĂNG/
(GIẢM )]]/Stock[[#This Row],[GIÁ MUA]],"")</f>
        <v/>
      </c>
      <c r="AG943" s="128" t="str">
        <f>IF(Stock[[#This Row],[GIÁ THỊ TRƯỜNG]]&gt;0,Stock[[#This Row],[GIÁ THỊ TRƯỜNG]]*Stock[[#This Row],[SỐ LƯỢNG CÒN LẠI
(auto-fill)]],"")</f>
        <v/>
      </c>
    </row>
    <row r="944" spans="2:33">
      <c r="B944" s="111" t="str">
        <f>IF(AND(Stock[[#This Row],[SỐ LƯỢNG MUA]]&gt;0,Stock[[#This Row],[SỐ LƯỢNG CÒN LẠI
(auto-fill)]]=0),"BÁN",
IF(AND(Stock[[#This Row],[SỐ LƯỢNG MUA]]&gt;0,Stock[[#This Row],[SỐ LƯỢNG CÒN LẠI
(auto-fill)]]&gt;0),"NẮM GIỮ",""))</f>
        <v/>
      </c>
      <c r="C944" s="110">
        <f t="shared" si="14"/>
        <v>931</v>
      </c>
      <c r="D944" s="77"/>
      <c r="E944" s="78"/>
      <c r="F944" s="170"/>
      <c r="G944" s="83"/>
      <c r="H944" s="84"/>
      <c r="I944" s="114" t="str">
        <f>IF(Stock[[#This Row],[SỐ LƯỢNG MUA]]&gt;0,Stock[[#This Row],[GIÁ MUA]]*Stock[[#This Row],[SỐ LƯỢNG MUA]]*$D$11,"")</f>
        <v/>
      </c>
      <c r="J944" s="87"/>
      <c r="K944" s="88"/>
      <c r="L944" s="116" t="str">
        <f>IF(Stock[[#This Row],[SỐ LƯỢNG MUA]]&gt;0,Stock[[#This Row],[GIÁ MUA]]*(1+Stock[[#This Row],[% TĂNG KỲ VỌNG_1]]),"")</f>
        <v/>
      </c>
      <c r="M944" s="89"/>
      <c r="N944" s="116" t="str">
        <f>IF(Stock[[#This Row],[SỐ LƯỢNG MUA]]&gt;0,Stock[[#This Row],[GIÁ MUA]]*(1+Stock[[#This Row],[% TĂNG KỲ VỌNG_2]]),"")</f>
        <v/>
      </c>
      <c r="O944" s="89"/>
      <c r="P944" s="116" t="str">
        <f>IF(Stock[[#This Row],[SỐ LƯỢNG MUA]]&gt;0,Stock[[#This Row],[GIÁ MUA]]*(1+Stock[[#This Row],[% GIẢM ĐỂ CẮT LỖ]]),"")</f>
        <v/>
      </c>
      <c r="Q944" s="104"/>
      <c r="R944" s="117" t="str">
        <f>IF(Stock[[#This Row],[CỔ TỨC TIỀN MẶT]]&gt;0,Stock[[#This Row],[CỔ TỨC TIỀN MẶT]]/(Stock[[#This Row],[GIÁ MUA]]*Stock[[#This Row],[SỐ LƯỢNG MUA]]),"")</f>
        <v/>
      </c>
      <c r="S944" s="104"/>
      <c r="T944" s="77"/>
      <c r="U944" s="95"/>
      <c r="V944" s="96"/>
      <c r="W944" s="125" t="str">
        <f>IF(Stock[[#This Row],[SỐ LƯỢNG BÁN]]&gt;0,Stock[[#This Row],[GIÁ BÁN]]*Stock[[#This Row],[SỐ LƯỢNG BÁN]]*$D$11+Stock[[#This Row],[GIÁ BÁN]]*Stock[[#This Row],[SỐ LƯỢNG BÁN]]*$D$12,"")</f>
        <v/>
      </c>
      <c r="X944" s="126">
        <f>Stock[[#This Row],[SỐ LƯỢNG MUA]]+Stock[[#This Row],[CỔ TỨC BẰNG CỔ PHIẾU]]-Stock[[#This Row],[SỐ LƯỢNG BÁN]]</f>
        <v>0</v>
      </c>
      <c r="Y94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4" s="120">
        <f ca="1">IF(Stock[[#This Row],[NGÀY BÁN]]&gt;0,Stock[[#This Row],[NGÀY BÁN]]-Stock[[#This Row],[NGÀY MUA]]+1,IF(Stock[[#This Row],[NGÀY MUA]]=0,0,TODAY()-Stock[[#This Row],[NGÀY MUA]]+1))</f>
        <v>0</v>
      </c>
      <c r="AA944" s="121" t="str">
        <f>IFERROR(Stock[[#This Row],[CỔ TỨC TIỀN MẶT]]+Stock[[#This Row],[LÃI/(LỖ) TỪ BÁN CK
(auto-fill)]],"")</f>
        <v/>
      </c>
      <c r="AB9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4" s="90"/>
      <c r="AE944" s="146" t="str">
        <f>IF(Stock[[#This Row],[TRẠNG THÁI
(auto-fill)]]="NẮM GIỮ",Stock[[#This Row],[GIÁ THỊ TRƯỜNG]]-Stock[[#This Row],[GIÁ MUA]],"")</f>
        <v/>
      </c>
      <c r="AF944" s="151" t="str">
        <f>IFERROR(Stock[[#This Row],[TĂNG/
(GIẢM )]]/Stock[[#This Row],[GIÁ MUA]],"")</f>
        <v/>
      </c>
      <c r="AG944" s="128" t="str">
        <f>IF(Stock[[#This Row],[GIÁ THỊ TRƯỜNG]]&gt;0,Stock[[#This Row],[GIÁ THỊ TRƯỜNG]]*Stock[[#This Row],[SỐ LƯỢNG CÒN LẠI
(auto-fill)]],"")</f>
        <v/>
      </c>
    </row>
    <row r="945" spans="2:33">
      <c r="B945" s="111" t="str">
        <f>IF(AND(Stock[[#This Row],[SỐ LƯỢNG MUA]]&gt;0,Stock[[#This Row],[SỐ LƯỢNG CÒN LẠI
(auto-fill)]]=0),"BÁN",
IF(AND(Stock[[#This Row],[SỐ LƯỢNG MUA]]&gt;0,Stock[[#This Row],[SỐ LƯỢNG CÒN LẠI
(auto-fill)]]&gt;0),"NẮM GIỮ",""))</f>
        <v/>
      </c>
      <c r="C945" s="110">
        <f t="shared" si="14"/>
        <v>932</v>
      </c>
      <c r="D945" s="77"/>
      <c r="E945" s="78"/>
      <c r="F945" s="170"/>
      <c r="G945" s="83"/>
      <c r="H945" s="84"/>
      <c r="I945" s="114" t="str">
        <f>IF(Stock[[#This Row],[SỐ LƯỢNG MUA]]&gt;0,Stock[[#This Row],[GIÁ MUA]]*Stock[[#This Row],[SỐ LƯỢNG MUA]]*$D$11,"")</f>
        <v/>
      </c>
      <c r="J945" s="87"/>
      <c r="K945" s="88"/>
      <c r="L945" s="116" t="str">
        <f>IF(Stock[[#This Row],[SỐ LƯỢNG MUA]]&gt;0,Stock[[#This Row],[GIÁ MUA]]*(1+Stock[[#This Row],[% TĂNG KỲ VỌNG_1]]),"")</f>
        <v/>
      </c>
      <c r="M945" s="89"/>
      <c r="N945" s="116" t="str">
        <f>IF(Stock[[#This Row],[SỐ LƯỢNG MUA]]&gt;0,Stock[[#This Row],[GIÁ MUA]]*(1+Stock[[#This Row],[% TĂNG KỲ VỌNG_2]]),"")</f>
        <v/>
      </c>
      <c r="O945" s="89"/>
      <c r="P945" s="116" t="str">
        <f>IF(Stock[[#This Row],[SỐ LƯỢNG MUA]]&gt;0,Stock[[#This Row],[GIÁ MUA]]*(1+Stock[[#This Row],[% GIẢM ĐỂ CẮT LỖ]]),"")</f>
        <v/>
      </c>
      <c r="Q945" s="104"/>
      <c r="R945" s="117" t="str">
        <f>IF(Stock[[#This Row],[CỔ TỨC TIỀN MẶT]]&gt;0,Stock[[#This Row],[CỔ TỨC TIỀN MẶT]]/(Stock[[#This Row],[GIÁ MUA]]*Stock[[#This Row],[SỐ LƯỢNG MUA]]),"")</f>
        <v/>
      </c>
      <c r="S945" s="104"/>
      <c r="T945" s="77"/>
      <c r="U945" s="95"/>
      <c r="V945" s="96"/>
      <c r="W945" s="125" t="str">
        <f>IF(Stock[[#This Row],[SỐ LƯỢNG BÁN]]&gt;0,Stock[[#This Row],[GIÁ BÁN]]*Stock[[#This Row],[SỐ LƯỢNG BÁN]]*$D$11+Stock[[#This Row],[GIÁ BÁN]]*Stock[[#This Row],[SỐ LƯỢNG BÁN]]*$D$12,"")</f>
        <v/>
      </c>
      <c r="X945" s="126">
        <f>Stock[[#This Row],[SỐ LƯỢNG MUA]]+Stock[[#This Row],[CỔ TỨC BẰNG CỔ PHIẾU]]-Stock[[#This Row],[SỐ LƯỢNG BÁN]]</f>
        <v>0</v>
      </c>
      <c r="Y94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5" s="120">
        <f ca="1">IF(Stock[[#This Row],[NGÀY BÁN]]&gt;0,Stock[[#This Row],[NGÀY BÁN]]-Stock[[#This Row],[NGÀY MUA]]+1,IF(Stock[[#This Row],[NGÀY MUA]]=0,0,TODAY()-Stock[[#This Row],[NGÀY MUA]]+1))</f>
        <v>0</v>
      </c>
      <c r="AA945" s="121" t="str">
        <f>IFERROR(Stock[[#This Row],[CỔ TỨC TIỀN MẶT]]+Stock[[#This Row],[LÃI/(LỖ) TỪ BÁN CK
(auto-fill)]],"")</f>
        <v/>
      </c>
      <c r="AB9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5" s="90"/>
      <c r="AE945" s="146" t="str">
        <f>IF(Stock[[#This Row],[TRẠNG THÁI
(auto-fill)]]="NẮM GIỮ",Stock[[#This Row],[GIÁ THỊ TRƯỜNG]]-Stock[[#This Row],[GIÁ MUA]],"")</f>
        <v/>
      </c>
      <c r="AF945" s="151" t="str">
        <f>IFERROR(Stock[[#This Row],[TĂNG/
(GIẢM )]]/Stock[[#This Row],[GIÁ MUA]],"")</f>
        <v/>
      </c>
      <c r="AG945" s="128" t="str">
        <f>IF(Stock[[#This Row],[GIÁ THỊ TRƯỜNG]]&gt;0,Stock[[#This Row],[GIÁ THỊ TRƯỜNG]]*Stock[[#This Row],[SỐ LƯỢNG CÒN LẠI
(auto-fill)]],"")</f>
        <v/>
      </c>
    </row>
    <row r="946" spans="2:33">
      <c r="B946" s="111" t="str">
        <f>IF(AND(Stock[[#This Row],[SỐ LƯỢNG MUA]]&gt;0,Stock[[#This Row],[SỐ LƯỢNG CÒN LẠI
(auto-fill)]]=0),"BÁN",
IF(AND(Stock[[#This Row],[SỐ LƯỢNG MUA]]&gt;0,Stock[[#This Row],[SỐ LƯỢNG CÒN LẠI
(auto-fill)]]&gt;0),"NẮM GIỮ",""))</f>
        <v/>
      </c>
      <c r="C946" s="110">
        <f t="shared" si="14"/>
        <v>933</v>
      </c>
      <c r="D946" s="77"/>
      <c r="E946" s="78"/>
      <c r="F946" s="170"/>
      <c r="G946" s="83"/>
      <c r="H946" s="84"/>
      <c r="I946" s="114" t="str">
        <f>IF(Stock[[#This Row],[SỐ LƯỢNG MUA]]&gt;0,Stock[[#This Row],[GIÁ MUA]]*Stock[[#This Row],[SỐ LƯỢNG MUA]]*$D$11,"")</f>
        <v/>
      </c>
      <c r="J946" s="87"/>
      <c r="K946" s="88"/>
      <c r="L946" s="116" t="str">
        <f>IF(Stock[[#This Row],[SỐ LƯỢNG MUA]]&gt;0,Stock[[#This Row],[GIÁ MUA]]*(1+Stock[[#This Row],[% TĂNG KỲ VỌNG_1]]),"")</f>
        <v/>
      </c>
      <c r="M946" s="89"/>
      <c r="N946" s="116" t="str">
        <f>IF(Stock[[#This Row],[SỐ LƯỢNG MUA]]&gt;0,Stock[[#This Row],[GIÁ MUA]]*(1+Stock[[#This Row],[% TĂNG KỲ VỌNG_2]]),"")</f>
        <v/>
      </c>
      <c r="O946" s="89"/>
      <c r="P946" s="116" t="str">
        <f>IF(Stock[[#This Row],[SỐ LƯỢNG MUA]]&gt;0,Stock[[#This Row],[GIÁ MUA]]*(1+Stock[[#This Row],[% GIẢM ĐỂ CẮT LỖ]]),"")</f>
        <v/>
      </c>
      <c r="Q946" s="104"/>
      <c r="R946" s="117" t="str">
        <f>IF(Stock[[#This Row],[CỔ TỨC TIỀN MẶT]]&gt;0,Stock[[#This Row],[CỔ TỨC TIỀN MẶT]]/(Stock[[#This Row],[GIÁ MUA]]*Stock[[#This Row],[SỐ LƯỢNG MUA]]),"")</f>
        <v/>
      </c>
      <c r="S946" s="104"/>
      <c r="T946" s="77"/>
      <c r="U946" s="95"/>
      <c r="V946" s="96"/>
      <c r="W946" s="125" t="str">
        <f>IF(Stock[[#This Row],[SỐ LƯỢNG BÁN]]&gt;0,Stock[[#This Row],[GIÁ BÁN]]*Stock[[#This Row],[SỐ LƯỢNG BÁN]]*$D$11+Stock[[#This Row],[GIÁ BÁN]]*Stock[[#This Row],[SỐ LƯỢNG BÁN]]*$D$12,"")</f>
        <v/>
      </c>
      <c r="X946" s="126">
        <f>Stock[[#This Row],[SỐ LƯỢNG MUA]]+Stock[[#This Row],[CỔ TỨC BẰNG CỔ PHIẾU]]-Stock[[#This Row],[SỐ LƯỢNG BÁN]]</f>
        <v>0</v>
      </c>
      <c r="Y94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6" s="120">
        <f ca="1">IF(Stock[[#This Row],[NGÀY BÁN]]&gt;0,Stock[[#This Row],[NGÀY BÁN]]-Stock[[#This Row],[NGÀY MUA]]+1,IF(Stock[[#This Row],[NGÀY MUA]]=0,0,TODAY()-Stock[[#This Row],[NGÀY MUA]]+1))</f>
        <v>0</v>
      </c>
      <c r="AA946" s="121" t="str">
        <f>IFERROR(Stock[[#This Row],[CỔ TỨC TIỀN MẶT]]+Stock[[#This Row],[LÃI/(LỖ) TỪ BÁN CK
(auto-fill)]],"")</f>
        <v/>
      </c>
      <c r="AB9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6" s="90"/>
      <c r="AE946" s="146" t="str">
        <f>IF(Stock[[#This Row],[TRẠNG THÁI
(auto-fill)]]="NẮM GIỮ",Stock[[#This Row],[GIÁ THỊ TRƯỜNG]]-Stock[[#This Row],[GIÁ MUA]],"")</f>
        <v/>
      </c>
      <c r="AF946" s="151" t="str">
        <f>IFERROR(Stock[[#This Row],[TĂNG/
(GIẢM )]]/Stock[[#This Row],[GIÁ MUA]],"")</f>
        <v/>
      </c>
      <c r="AG946" s="128" t="str">
        <f>IF(Stock[[#This Row],[GIÁ THỊ TRƯỜNG]]&gt;0,Stock[[#This Row],[GIÁ THỊ TRƯỜNG]]*Stock[[#This Row],[SỐ LƯỢNG CÒN LẠI
(auto-fill)]],"")</f>
        <v/>
      </c>
    </row>
    <row r="947" spans="2:33">
      <c r="B947" s="111" t="str">
        <f>IF(AND(Stock[[#This Row],[SỐ LƯỢNG MUA]]&gt;0,Stock[[#This Row],[SỐ LƯỢNG CÒN LẠI
(auto-fill)]]=0),"BÁN",
IF(AND(Stock[[#This Row],[SỐ LƯỢNG MUA]]&gt;0,Stock[[#This Row],[SỐ LƯỢNG CÒN LẠI
(auto-fill)]]&gt;0),"NẮM GIỮ",""))</f>
        <v/>
      </c>
      <c r="C947" s="110">
        <f t="shared" si="14"/>
        <v>934</v>
      </c>
      <c r="D947" s="77"/>
      <c r="E947" s="78"/>
      <c r="F947" s="170"/>
      <c r="G947" s="83"/>
      <c r="H947" s="84"/>
      <c r="I947" s="114" t="str">
        <f>IF(Stock[[#This Row],[SỐ LƯỢNG MUA]]&gt;0,Stock[[#This Row],[GIÁ MUA]]*Stock[[#This Row],[SỐ LƯỢNG MUA]]*$D$11,"")</f>
        <v/>
      </c>
      <c r="J947" s="87"/>
      <c r="K947" s="88"/>
      <c r="L947" s="116" t="str">
        <f>IF(Stock[[#This Row],[SỐ LƯỢNG MUA]]&gt;0,Stock[[#This Row],[GIÁ MUA]]*(1+Stock[[#This Row],[% TĂNG KỲ VỌNG_1]]),"")</f>
        <v/>
      </c>
      <c r="M947" s="89"/>
      <c r="N947" s="116" t="str">
        <f>IF(Stock[[#This Row],[SỐ LƯỢNG MUA]]&gt;0,Stock[[#This Row],[GIÁ MUA]]*(1+Stock[[#This Row],[% TĂNG KỲ VỌNG_2]]),"")</f>
        <v/>
      </c>
      <c r="O947" s="89"/>
      <c r="P947" s="116" t="str">
        <f>IF(Stock[[#This Row],[SỐ LƯỢNG MUA]]&gt;0,Stock[[#This Row],[GIÁ MUA]]*(1+Stock[[#This Row],[% GIẢM ĐỂ CẮT LỖ]]),"")</f>
        <v/>
      </c>
      <c r="Q947" s="104"/>
      <c r="R947" s="117" t="str">
        <f>IF(Stock[[#This Row],[CỔ TỨC TIỀN MẶT]]&gt;0,Stock[[#This Row],[CỔ TỨC TIỀN MẶT]]/(Stock[[#This Row],[GIÁ MUA]]*Stock[[#This Row],[SỐ LƯỢNG MUA]]),"")</f>
        <v/>
      </c>
      <c r="S947" s="104"/>
      <c r="T947" s="77"/>
      <c r="U947" s="95"/>
      <c r="V947" s="96"/>
      <c r="W947" s="125" t="str">
        <f>IF(Stock[[#This Row],[SỐ LƯỢNG BÁN]]&gt;0,Stock[[#This Row],[GIÁ BÁN]]*Stock[[#This Row],[SỐ LƯỢNG BÁN]]*$D$11+Stock[[#This Row],[GIÁ BÁN]]*Stock[[#This Row],[SỐ LƯỢNG BÁN]]*$D$12,"")</f>
        <v/>
      </c>
      <c r="X947" s="126">
        <f>Stock[[#This Row],[SỐ LƯỢNG MUA]]+Stock[[#This Row],[CỔ TỨC BẰNG CỔ PHIẾU]]-Stock[[#This Row],[SỐ LƯỢNG BÁN]]</f>
        <v>0</v>
      </c>
      <c r="Y94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7" s="120">
        <f ca="1">IF(Stock[[#This Row],[NGÀY BÁN]]&gt;0,Stock[[#This Row],[NGÀY BÁN]]-Stock[[#This Row],[NGÀY MUA]]+1,IF(Stock[[#This Row],[NGÀY MUA]]=0,0,TODAY()-Stock[[#This Row],[NGÀY MUA]]+1))</f>
        <v>0</v>
      </c>
      <c r="AA947" s="121" t="str">
        <f>IFERROR(Stock[[#This Row],[CỔ TỨC TIỀN MẶT]]+Stock[[#This Row],[LÃI/(LỖ) TỪ BÁN CK
(auto-fill)]],"")</f>
        <v/>
      </c>
      <c r="AB9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7" s="90"/>
      <c r="AE947" s="146" t="str">
        <f>IF(Stock[[#This Row],[TRẠNG THÁI
(auto-fill)]]="NẮM GIỮ",Stock[[#This Row],[GIÁ THỊ TRƯỜNG]]-Stock[[#This Row],[GIÁ MUA]],"")</f>
        <v/>
      </c>
      <c r="AF947" s="151" t="str">
        <f>IFERROR(Stock[[#This Row],[TĂNG/
(GIẢM )]]/Stock[[#This Row],[GIÁ MUA]],"")</f>
        <v/>
      </c>
      <c r="AG947" s="128" t="str">
        <f>IF(Stock[[#This Row],[GIÁ THỊ TRƯỜNG]]&gt;0,Stock[[#This Row],[GIÁ THỊ TRƯỜNG]]*Stock[[#This Row],[SỐ LƯỢNG CÒN LẠI
(auto-fill)]],"")</f>
        <v/>
      </c>
    </row>
    <row r="948" spans="2:33">
      <c r="B948" s="111" t="str">
        <f>IF(AND(Stock[[#This Row],[SỐ LƯỢNG MUA]]&gt;0,Stock[[#This Row],[SỐ LƯỢNG CÒN LẠI
(auto-fill)]]=0),"BÁN",
IF(AND(Stock[[#This Row],[SỐ LƯỢNG MUA]]&gt;0,Stock[[#This Row],[SỐ LƯỢNG CÒN LẠI
(auto-fill)]]&gt;0),"NẮM GIỮ",""))</f>
        <v/>
      </c>
      <c r="C948" s="110">
        <f t="shared" si="14"/>
        <v>935</v>
      </c>
      <c r="D948" s="77"/>
      <c r="E948" s="78"/>
      <c r="F948" s="170"/>
      <c r="G948" s="83"/>
      <c r="H948" s="84"/>
      <c r="I948" s="114" t="str">
        <f>IF(Stock[[#This Row],[SỐ LƯỢNG MUA]]&gt;0,Stock[[#This Row],[GIÁ MUA]]*Stock[[#This Row],[SỐ LƯỢNG MUA]]*$D$11,"")</f>
        <v/>
      </c>
      <c r="J948" s="87"/>
      <c r="K948" s="88"/>
      <c r="L948" s="116" t="str">
        <f>IF(Stock[[#This Row],[SỐ LƯỢNG MUA]]&gt;0,Stock[[#This Row],[GIÁ MUA]]*(1+Stock[[#This Row],[% TĂNG KỲ VỌNG_1]]),"")</f>
        <v/>
      </c>
      <c r="M948" s="89"/>
      <c r="N948" s="116" t="str">
        <f>IF(Stock[[#This Row],[SỐ LƯỢNG MUA]]&gt;0,Stock[[#This Row],[GIÁ MUA]]*(1+Stock[[#This Row],[% TĂNG KỲ VỌNG_2]]),"")</f>
        <v/>
      </c>
      <c r="O948" s="89"/>
      <c r="P948" s="116" t="str">
        <f>IF(Stock[[#This Row],[SỐ LƯỢNG MUA]]&gt;0,Stock[[#This Row],[GIÁ MUA]]*(1+Stock[[#This Row],[% GIẢM ĐỂ CẮT LỖ]]),"")</f>
        <v/>
      </c>
      <c r="Q948" s="104"/>
      <c r="R948" s="117" t="str">
        <f>IF(Stock[[#This Row],[CỔ TỨC TIỀN MẶT]]&gt;0,Stock[[#This Row],[CỔ TỨC TIỀN MẶT]]/(Stock[[#This Row],[GIÁ MUA]]*Stock[[#This Row],[SỐ LƯỢNG MUA]]),"")</f>
        <v/>
      </c>
      <c r="S948" s="104"/>
      <c r="T948" s="77"/>
      <c r="U948" s="95"/>
      <c r="V948" s="96"/>
      <c r="W948" s="125" t="str">
        <f>IF(Stock[[#This Row],[SỐ LƯỢNG BÁN]]&gt;0,Stock[[#This Row],[GIÁ BÁN]]*Stock[[#This Row],[SỐ LƯỢNG BÁN]]*$D$11+Stock[[#This Row],[GIÁ BÁN]]*Stock[[#This Row],[SỐ LƯỢNG BÁN]]*$D$12,"")</f>
        <v/>
      </c>
      <c r="X948" s="126">
        <f>Stock[[#This Row],[SỐ LƯỢNG MUA]]+Stock[[#This Row],[CỔ TỨC BẰNG CỔ PHIẾU]]-Stock[[#This Row],[SỐ LƯỢNG BÁN]]</f>
        <v>0</v>
      </c>
      <c r="Y94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8" s="120">
        <f ca="1">IF(Stock[[#This Row],[NGÀY BÁN]]&gt;0,Stock[[#This Row],[NGÀY BÁN]]-Stock[[#This Row],[NGÀY MUA]]+1,IF(Stock[[#This Row],[NGÀY MUA]]=0,0,TODAY()-Stock[[#This Row],[NGÀY MUA]]+1))</f>
        <v>0</v>
      </c>
      <c r="AA948" s="121" t="str">
        <f>IFERROR(Stock[[#This Row],[CỔ TỨC TIỀN MẶT]]+Stock[[#This Row],[LÃI/(LỖ) TỪ BÁN CK
(auto-fill)]],"")</f>
        <v/>
      </c>
      <c r="AB9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8" s="90"/>
      <c r="AE948" s="146" t="str">
        <f>IF(Stock[[#This Row],[TRẠNG THÁI
(auto-fill)]]="NẮM GIỮ",Stock[[#This Row],[GIÁ THỊ TRƯỜNG]]-Stock[[#This Row],[GIÁ MUA]],"")</f>
        <v/>
      </c>
      <c r="AF948" s="151" t="str">
        <f>IFERROR(Stock[[#This Row],[TĂNG/
(GIẢM )]]/Stock[[#This Row],[GIÁ MUA]],"")</f>
        <v/>
      </c>
      <c r="AG948" s="128" t="str">
        <f>IF(Stock[[#This Row],[GIÁ THỊ TRƯỜNG]]&gt;0,Stock[[#This Row],[GIÁ THỊ TRƯỜNG]]*Stock[[#This Row],[SỐ LƯỢNG CÒN LẠI
(auto-fill)]],"")</f>
        <v/>
      </c>
    </row>
    <row r="949" spans="2:33">
      <c r="B949" s="111" t="str">
        <f>IF(AND(Stock[[#This Row],[SỐ LƯỢNG MUA]]&gt;0,Stock[[#This Row],[SỐ LƯỢNG CÒN LẠI
(auto-fill)]]=0),"BÁN",
IF(AND(Stock[[#This Row],[SỐ LƯỢNG MUA]]&gt;0,Stock[[#This Row],[SỐ LƯỢNG CÒN LẠI
(auto-fill)]]&gt;0),"NẮM GIỮ",""))</f>
        <v/>
      </c>
      <c r="C949" s="110">
        <f t="shared" si="14"/>
        <v>936</v>
      </c>
      <c r="D949" s="77"/>
      <c r="E949" s="78"/>
      <c r="F949" s="170"/>
      <c r="G949" s="83"/>
      <c r="H949" s="84"/>
      <c r="I949" s="114" t="str">
        <f>IF(Stock[[#This Row],[SỐ LƯỢNG MUA]]&gt;0,Stock[[#This Row],[GIÁ MUA]]*Stock[[#This Row],[SỐ LƯỢNG MUA]]*$D$11,"")</f>
        <v/>
      </c>
      <c r="J949" s="87"/>
      <c r="K949" s="88"/>
      <c r="L949" s="116" t="str">
        <f>IF(Stock[[#This Row],[SỐ LƯỢNG MUA]]&gt;0,Stock[[#This Row],[GIÁ MUA]]*(1+Stock[[#This Row],[% TĂNG KỲ VỌNG_1]]),"")</f>
        <v/>
      </c>
      <c r="M949" s="89"/>
      <c r="N949" s="116" t="str">
        <f>IF(Stock[[#This Row],[SỐ LƯỢNG MUA]]&gt;0,Stock[[#This Row],[GIÁ MUA]]*(1+Stock[[#This Row],[% TĂNG KỲ VỌNG_2]]),"")</f>
        <v/>
      </c>
      <c r="O949" s="89"/>
      <c r="P949" s="116" t="str">
        <f>IF(Stock[[#This Row],[SỐ LƯỢNG MUA]]&gt;0,Stock[[#This Row],[GIÁ MUA]]*(1+Stock[[#This Row],[% GIẢM ĐỂ CẮT LỖ]]),"")</f>
        <v/>
      </c>
      <c r="Q949" s="104"/>
      <c r="R949" s="117" t="str">
        <f>IF(Stock[[#This Row],[CỔ TỨC TIỀN MẶT]]&gt;0,Stock[[#This Row],[CỔ TỨC TIỀN MẶT]]/(Stock[[#This Row],[GIÁ MUA]]*Stock[[#This Row],[SỐ LƯỢNG MUA]]),"")</f>
        <v/>
      </c>
      <c r="S949" s="104"/>
      <c r="T949" s="77"/>
      <c r="U949" s="95"/>
      <c r="V949" s="96"/>
      <c r="W949" s="125" t="str">
        <f>IF(Stock[[#This Row],[SỐ LƯỢNG BÁN]]&gt;0,Stock[[#This Row],[GIÁ BÁN]]*Stock[[#This Row],[SỐ LƯỢNG BÁN]]*$D$11+Stock[[#This Row],[GIÁ BÁN]]*Stock[[#This Row],[SỐ LƯỢNG BÁN]]*$D$12,"")</f>
        <v/>
      </c>
      <c r="X949" s="126">
        <f>Stock[[#This Row],[SỐ LƯỢNG MUA]]+Stock[[#This Row],[CỔ TỨC BẰNG CỔ PHIẾU]]-Stock[[#This Row],[SỐ LƯỢNG BÁN]]</f>
        <v>0</v>
      </c>
      <c r="Y94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9" s="120">
        <f ca="1">IF(Stock[[#This Row],[NGÀY BÁN]]&gt;0,Stock[[#This Row],[NGÀY BÁN]]-Stock[[#This Row],[NGÀY MUA]]+1,IF(Stock[[#This Row],[NGÀY MUA]]=0,0,TODAY()-Stock[[#This Row],[NGÀY MUA]]+1))</f>
        <v>0</v>
      </c>
      <c r="AA949" s="121" t="str">
        <f>IFERROR(Stock[[#This Row],[CỔ TỨC TIỀN MẶT]]+Stock[[#This Row],[LÃI/(LỖ) TỪ BÁN CK
(auto-fill)]],"")</f>
        <v/>
      </c>
      <c r="AB9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9" s="90"/>
      <c r="AE949" s="146" t="str">
        <f>IF(Stock[[#This Row],[TRẠNG THÁI
(auto-fill)]]="NẮM GIỮ",Stock[[#This Row],[GIÁ THỊ TRƯỜNG]]-Stock[[#This Row],[GIÁ MUA]],"")</f>
        <v/>
      </c>
      <c r="AF949" s="151" t="str">
        <f>IFERROR(Stock[[#This Row],[TĂNG/
(GIẢM )]]/Stock[[#This Row],[GIÁ MUA]],"")</f>
        <v/>
      </c>
      <c r="AG949" s="128" t="str">
        <f>IF(Stock[[#This Row],[GIÁ THỊ TRƯỜNG]]&gt;0,Stock[[#This Row],[GIÁ THỊ TRƯỜNG]]*Stock[[#This Row],[SỐ LƯỢNG CÒN LẠI
(auto-fill)]],"")</f>
        <v/>
      </c>
    </row>
    <row r="950" spans="2:33">
      <c r="B950" s="111" t="str">
        <f>IF(AND(Stock[[#This Row],[SỐ LƯỢNG MUA]]&gt;0,Stock[[#This Row],[SỐ LƯỢNG CÒN LẠI
(auto-fill)]]=0),"BÁN",
IF(AND(Stock[[#This Row],[SỐ LƯỢNG MUA]]&gt;0,Stock[[#This Row],[SỐ LƯỢNG CÒN LẠI
(auto-fill)]]&gt;0),"NẮM GIỮ",""))</f>
        <v/>
      </c>
      <c r="C950" s="110">
        <f t="shared" si="14"/>
        <v>937</v>
      </c>
      <c r="D950" s="77"/>
      <c r="E950" s="78"/>
      <c r="F950" s="170"/>
      <c r="G950" s="83"/>
      <c r="H950" s="84"/>
      <c r="I950" s="114" t="str">
        <f>IF(Stock[[#This Row],[SỐ LƯỢNG MUA]]&gt;0,Stock[[#This Row],[GIÁ MUA]]*Stock[[#This Row],[SỐ LƯỢNG MUA]]*$D$11,"")</f>
        <v/>
      </c>
      <c r="J950" s="87"/>
      <c r="K950" s="88"/>
      <c r="L950" s="116" t="str">
        <f>IF(Stock[[#This Row],[SỐ LƯỢNG MUA]]&gt;0,Stock[[#This Row],[GIÁ MUA]]*(1+Stock[[#This Row],[% TĂNG KỲ VỌNG_1]]),"")</f>
        <v/>
      </c>
      <c r="M950" s="89"/>
      <c r="N950" s="116" t="str">
        <f>IF(Stock[[#This Row],[SỐ LƯỢNG MUA]]&gt;0,Stock[[#This Row],[GIÁ MUA]]*(1+Stock[[#This Row],[% TĂNG KỲ VỌNG_2]]),"")</f>
        <v/>
      </c>
      <c r="O950" s="89"/>
      <c r="P950" s="116" t="str">
        <f>IF(Stock[[#This Row],[SỐ LƯỢNG MUA]]&gt;0,Stock[[#This Row],[GIÁ MUA]]*(1+Stock[[#This Row],[% GIẢM ĐỂ CẮT LỖ]]),"")</f>
        <v/>
      </c>
      <c r="Q950" s="104"/>
      <c r="R950" s="117" t="str">
        <f>IF(Stock[[#This Row],[CỔ TỨC TIỀN MẶT]]&gt;0,Stock[[#This Row],[CỔ TỨC TIỀN MẶT]]/(Stock[[#This Row],[GIÁ MUA]]*Stock[[#This Row],[SỐ LƯỢNG MUA]]),"")</f>
        <v/>
      </c>
      <c r="S950" s="104"/>
      <c r="T950" s="77"/>
      <c r="U950" s="95"/>
      <c r="V950" s="96"/>
      <c r="W950" s="125" t="str">
        <f>IF(Stock[[#This Row],[SỐ LƯỢNG BÁN]]&gt;0,Stock[[#This Row],[GIÁ BÁN]]*Stock[[#This Row],[SỐ LƯỢNG BÁN]]*$D$11+Stock[[#This Row],[GIÁ BÁN]]*Stock[[#This Row],[SỐ LƯỢNG BÁN]]*$D$12,"")</f>
        <v/>
      </c>
      <c r="X950" s="126">
        <f>Stock[[#This Row],[SỐ LƯỢNG MUA]]+Stock[[#This Row],[CỔ TỨC BẰNG CỔ PHIẾU]]-Stock[[#This Row],[SỐ LƯỢNG BÁN]]</f>
        <v>0</v>
      </c>
      <c r="Y95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0" s="120">
        <f ca="1">IF(Stock[[#This Row],[NGÀY BÁN]]&gt;0,Stock[[#This Row],[NGÀY BÁN]]-Stock[[#This Row],[NGÀY MUA]]+1,IF(Stock[[#This Row],[NGÀY MUA]]=0,0,TODAY()-Stock[[#This Row],[NGÀY MUA]]+1))</f>
        <v>0</v>
      </c>
      <c r="AA950" s="121" t="str">
        <f>IFERROR(Stock[[#This Row],[CỔ TỨC TIỀN MẶT]]+Stock[[#This Row],[LÃI/(LỖ) TỪ BÁN CK
(auto-fill)]],"")</f>
        <v/>
      </c>
      <c r="AB9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0" s="90"/>
      <c r="AE950" s="146" t="str">
        <f>IF(Stock[[#This Row],[TRẠNG THÁI
(auto-fill)]]="NẮM GIỮ",Stock[[#This Row],[GIÁ THỊ TRƯỜNG]]-Stock[[#This Row],[GIÁ MUA]],"")</f>
        <v/>
      </c>
      <c r="AF950" s="151" t="str">
        <f>IFERROR(Stock[[#This Row],[TĂNG/
(GIẢM )]]/Stock[[#This Row],[GIÁ MUA]],"")</f>
        <v/>
      </c>
      <c r="AG950" s="128" t="str">
        <f>IF(Stock[[#This Row],[GIÁ THỊ TRƯỜNG]]&gt;0,Stock[[#This Row],[GIÁ THỊ TRƯỜNG]]*Stock[[#This Row],[SỐ LƯỢNG CÒN LẠI
(auto-fill)]],"")</f>
        <v/>
      </c>
    </row>
    <row r="951" spans="2:33">
      <c r="B951" s="111" t="str">
        <f>IF(AND(Stock[[#This Row],[SỐ LƯỢNG MUA]]&gt;0,Stock[[#This Row],[SỐ LƯỢNG CÒN LẠI
(auto-fill)]]=0),"BÁN",
IF(AND(Stock[[#This Row],[SỐ LƯỢNG MUA]]&gt;0,Stock[[#This Row],[SỐ LƯỢNG CÒN LẠI
(auto-fill)]]&gt;0),"NẮM GIỮ",""))</f>
        <v/>
      </c>
      <c r="C951" s="110">
        <f t="shared" si="14"/>
        <v>938</v>
      </c>
      <c r="D951" s="77"/>
      <c r="E951" s="78"/>
      <c r="F951" s="170"/>
      <c r="G951" s="83"/>
      <c r="H951" s="84"/>
      <c r="I951" s="114" t="str">
        <f>IF(Stock[[#This Row],[SỐ LƯỢNG MUA]]&gt;0,Stock[[#This Row],[GIÁ MUA]]*Stock[[#This Row],[SỐ LƯỢNG MUA]]*$D$11,"")</f>
        <v/>
      </c>
      <c r="J951" s="87"/>
      <c r="K951" s="88"/>
      <c r="L951" s="116" t="str">
        <f>IF(Stock[[#This Row],[SỐ LƯỢNG MUA]]&gt;0,Stock[[#This Row],[GIÁ MUA]]*(1+Stock[[#This Row],[% TĂNG KỲ VỌNG_1]]),"")</f>
        <v/>
      </c>
      <c r="M951" s="89"/>
      <c r="N951" s="116" t="str">
        <f>IF(Stock[[#This Row],[SỐ LƯỢNG MUA]]&gt;0,Stock[[#This Row],[GIÁ MUA]]*(1+Stock[[#This Row],[% TĂNG KỲ VỌNG_2]]),"")</f>
        <v/>
      </c>
      <c r="O951" s="89"/>
      <c r="P951" s="116" t="str">
        <f>IF(Stock[[#This Row],[SỐ LƯỢNG MUA]]&gt;0,Stock[[#This Row],[GIÁ MUA]]*(1+Stock[[#This Row],[% GIẢM ĐỂ CẮT LỖ]]),"")</f>
        <v/>
      </c>
      <c r="Q951" s="104"/>
      <c r="R951" s="117" t="str">
        <f>IF(Stock[[#This Row],[CỔ TỨC TIỀN MẶT]]&gt;0,Stock[[#This Row],[CỔ TỨC TIỀN MẶT]]/(Stock[[#This Row],[GIÁ MUA]]*Stock[[#This Row],[SỐ LƯỢNG MUA]]),"")</f>
        <v/>
      </c>
      <c r="S951" s="104"/>
      <c r="T951" s="77"/>
      <c r="U951" s="95"/>
      <c r="V951" s="96"/>
      <c r="W951" s="125" t="str">
        <f>IF(Stock[[#This Row],[SỐ LƯỢNG BÁN]]&gt;0,Stock[[#This Row],[GIÁ BÁN]]*Stock[[#This Row],[SỐ LƯỢNG BÁN]]*$D$11+Stock[[#This Row],[GIÁ BÁN]]*Stock[[#This Row],[SỐ LƯỢNG BÁN]]*$D$12,"")</f>
        <v/>
      </c>
      <c r="X951" s="126">
        <f>Stock[[#This Row],[SỐ LƯỢNG MUA]]+Stock[[#This Row],[CỔ TỨC BẰNG CỔ PHIẾU]]-Stock[[#This Row],[SỐ LƯỢNG BÁN]]</f>
        <v>0</v>
      </c>
      <c r="Y95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1" s="120">
        <f ca="1">IF(Stock[[#This Row],[NGÀY BÁN]]&gt;0,Stock[[#This Row],[NGÀY BÁN]]-Stock[[#This Row],[NGÀY MUA]]+1,IF(Stock[[#This Row],[NGÀY MUA]]=0,0,TODAY()-Stock[[#This Row],[NGÀY MUA]]+1))</f>
        <v>0</v>
      </c>
      <c r="AA951" s="121" t="str">
        <f>IFERROR(Stock[[#This Row],[CỔ TỨC TIỀN MẶT]]+Stock[[#This Row],[LÃI/(LỖ) TỪ BÁN CK
(auto-fill)]],"")</f>
        <v/>
      </c>
      <c r="AB9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1" s="90"/>
      <c r="AE951" s="146" t="str">
        <f>IF(Stock[[#This Row],[TRẠNG THÁI
(auto-fill)]]="NẮM GIỮ",Stock[[#This Row],[GIÁ THỊ TRƯỜNG]]-Stock[[#This Row],[GIÁ MUA]],"")</f>
        <v/>
      </c>
      <c r="AF951" s="151" t="str">
        <f>IFERROR(Stock[[#This Row],[TĂNG/
(GIẢM )]]/Stock[[#This Row],[GIÁ MUA]],"")</f>
        <v/>
      </c>
      <c r="AG951" s="128" t="str">
        <f>IF(Stock[[#This Row],[GIÁ THỊ TRƯỜNG]]&gt;0,Stock[[#This Row],[GIÁ THỊ TRƯỜNG]]*Stock[[#This Row],[SỐ LƯỢNG CÒN LẠI
(auto-fill)]],"")</f>
        <v/>
      </c>
    </row>
    <row r="952" spans="2:33">
      <c r="B952" s="111" t="str">
        <f>IF(AND(Stock[[#This Row],[SỐ LƯỢNG MUA]]&gt;0,Stock[[#This Row],[SỐ LƯỢNG CÒN LẠI
(auto-fill)]]=0),"BÁN",
IF(AND(Stock[[#This Row],[SỐ LƯỢNG MUA]]&gt;0,Stock[[#This Row],[SỐ LƯỢNG CÒN LẠI
(auto-fill)]]&gt;0),"NẮM GIỮ",""))</f>
        <v/>
      </c>
      <c r="C952" s="110">
        <f t="shared" si="14"/>
        <v>939</v>
      </c>
      <c r="D952" s="77"/>
      <c r="E952" s="78"/>
      <c r="F952" s="170"/>
      <c r="G952" s="83"/>
      <c r="H952" s="84"/>
      <c r="I952" s="114" t="str">
        <f>IF(Stock[[#This Row],[SỐ LƯỢNG MUA]]&gt;0,Stock[[#This Row],[GIÁ MUA]]*Stock[[#This Row],[SỐ LƯỢNG MUA]]*$D$11,"")</f>
        <v/>
      </c>
      <c r="J952" s="87"/>
      <c r="K952" s="88"/>
      <c r="L952" s="116" t="str">
        <f>IF(Stock[[#This Row],[SỐ LƯỢNG MUA]]&gt;0,Stock[[#This Row],[GIÁ MUA]]*(1+Stock[[#This Row],[% TĂNG KỲ VỌNG_1]]),"")</f>
        <v/>
      </c>
      <c r="M952" s="89"/>
      <c r="N952" s="116" t="str">
        <f>IF(Stock[[#This Row],[SỐ LƯỢNG MUA]]&gt;0,Stock[[#This Row],[GIÁ MUA]]*(1+Stock[[#This Row],[% TĂNG KỲ VỌNG_2]]),"")</f>
        <v/>
      </c>
      <c r="O952" s="89"/>
      <c r="P952" s="116" t="str">
        <f>IF(Stock[[#This Row],[SỐ LƯỢNG MUA]]&gt;0,Stock[[#This Row],[GIÁ MUA]]*(1+Stock[[#This Row],[% GIẢM ĐỂ CẮT LỖ]]),"")</f>
        <v/>
      </c>
      <c r="Q952" s="104"/>
      <c r="R952" s="117" t="str">
        <f>IF(Stock[[#This Row],[CỔ TỨC TIỀN MẶT]]&gt;0,Stock[[#This Row],[CỔ TỨC TIỀN MẶT]]/(Stock[[#This Row],[GIÁ MUA]]*Stock[[#This Row],[SỐ LƯỢNG MUA]]),"")</f>
        <v/>
      </c>
      <c r="S952" s="104"/>
      <c r="T952" s="77"/>
      <c r="U952" s="95"/>
      <c r="V952" s="96"/>
      <c r="W952" s="125" t="str">
        <f>IF(Stock[[#This Row],[SỐ LƯỢNG BÁN]]&gt;0,Stock[[#This Row],[GIÁ BÁN]]*Stock[[#This Row],[SỐ LƯỢNG BÁN]]*$D$11+Stock[[#This Row],[GIÁ BÁN]]*Stock[[#This Row],[SỐ LƯỢNG BÁN]]*$D$12,"")</f>
        <v/>
      </c>
      <c r="X952" s="126">
        <f>Stock[[#This Row],[SỐ LƯỢNG MUA]]+Stock[[#This Row],[CỔ TỨC BẰNG CỔ PHIẾU]]-Stock[[#This Row],[SỐ LƯỢNG BÁN]]</f>
        <v>0</v>
      </c>
      <c r="Y95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2" s="120">
        <f ca="1">IF(Stock[[#This Row],[NGÀY BÁN]]&gt;0,Stock[[#This Row],[NGÀY BÁN]]-Stock[[#This Row],[NGÀY MUA]]+1,IF(Stock[[#This Row],[NGÀY MUA]]=0,0,TODAY()-Stock[[#This Row],[NGÀY MUA]]+1))</f>
        <v>0</v>
      </c>
      <c r="AA952" s="121" t="str">
        <f>IFERROR(Stock[[#This Row],[CỔ TỨC TIỀN MẶT]]+Stock[[#This Row],[LÃI/(LỖ) TỪ BÁN CK
(auto-fill)]],"")</f>
        <v/>
      </c>
      <c r="AB9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2" s="90"/>
      <c r="AE952" s="146" t="str">
        <f>IF(Stock[[#This Row],[TRẠNG THÁI
(auto-fill)]]="NẮM GIỮ",Stock[[#This Row],[GIÁ THỊ TRƯỜNG]]-Stock[[#This Row],[GIÁ MUA]],"")</f>
        <v/>
      </c>
      <c r="AF952" s="151" t="str">
        <f>IFERROR(Stock[[#This Row],[TĂNG/
(GIẢM )]]/Stock[[#This Row],[GIÁ MUA]],"")</f>
        <v/>
      </c>
      <c r="AG952" s="128" t="str">
        <f>IF(Stock[[#This Row],[GIÁ THỊ TRƯỜNG]]&gt;0,Stock[[#This Row],[GIÁ THỊ TRƯỜNG]]*Stock[[#This Row],[SỐ LƯỢNG CÒN LẠI
(auto-fill)]],"")</f>
        <v/>
      </c>
    </row>
    <row r="953" spans="2:33">
      <c r="B953" s="111" t="str">
        <f>IF(AND(Stock[[#This Row],[SỐ LƯỢNG MUA]]&gt;0,Stock[[#This Row],[SỐ LƯỢNG CÒN LẠI
(auto-fill)]]=0),"BÁN",
IF(AND(Stock[[#This Row],[SỐ LƯỢNG MUA]]&gt;0,Stock[[#This Row],[SỐ LƯỢNG CÒN LẠI
(auto-fill)]]&gt;0),"NẮM GIỮ",""))</f>
        <v/>
      </c>
      <c r="C953" s="110">
        <f t="shared" si="14"/>
        <v>940</v>
      </c>
      <c r="D953" s="77"/>
      <c r="E953" s="78"/>
      <c r="F953" s="170"/>
      <c r="G953" s="83"/>
      <c r="H953" s="84"/>
      <c r="I953" s="114" t="str">
        <f>IF(Stock[[#This Row],[SỐ LƯỢNG MUA]]&gt;0,Stock[[#This Row],[GIÁ MUA]]*Stock[[#This Row],[SỐ LƯỢNG MUA]]*$D$11,"")</f>
        <v/>
      </c>
      <c r="J953" s="87"/>
      <c r="K953" s="88"/>
      <c r="L953" s="116" t="str">
        <f>IF(Stock[[#This Row],[SỐ LƯỢNG MUA]]&gt;0,Stock[[#This Row],[GIÁ MUA]]*(1+Stock[[#This Row],[% TĂNG KỲ VỌNG_1]]),"")</f>
        <v/>
      </c>
      <c r="M953" s="89"/>
      <c r="N953" s="116" t="str">
        <f>IF(Stock[[#This Row],[SỐ LƯỢNG MUA]]&gt;0,Stock[[#This Row],[GIÁ MUA]]*(1+Stock[[#This Row],[% TĂNG KỲ VỌNG_2]]),"")</f>
        <v/>
      </c>
      <c r="O953" s="89"/>
      <c r="P953" s="116" t="str">
        <f>IF(Stock[[#This Row],[SỐ LƯỢNG MUA]]&gt;0,Stock[[#This Row],[GIÁ MUA]]*(1+Stock[[#This Row],[% GIẢM ĐỂ CẮT LỖ]]),"")</f>
        <v/>
      </c>
      <c r="Q953" s="104"/>
      <c r="R953" s="117" t="str">
        <f>IF(Stock[[#This Row],[CỔ TỨC TIỀN MẶT]]&gt;0,Stock[[#This Row],[CỔ TỨC TIỀN MẶT]]/(Stock[[#This Row],[GIÁ MUA]]*Stock[[#This Row],[SỐ LƯỢNG MUA]]),"")</f>
        <v/>
      </c>
      <c r="S953" s="104"/>
      <c r="T953" s="77"/>
      <c r="U953" s="95"/>
      <c r="V953" s="96"/>
      <c r="W953" s="125" t="str">
        <f>IF(Stock[[#This Row],[SỐ LƯỢNG BÁN]]&gt;0,Stock[[#This Row],[GIÁ BÁN]]*Stock[[#This Row],[SỐ LƯỢNG BÁN]]*$D$11+Stock[[#This Row],[GIÁ BÁN]]*Stock[[#This Row],[SỐ LƯỢNG BÁN]]*$D$12,"")</f>
        <v/>
      </c>
      <c r="X953" s="126">
        <f>Stock[[#This Row],[SỐ LƯỢNG MUA]]+Stock[[#This Row],[CỔ TỨC BẰNG CỔ PHIẾU]]-Stock[[#This Row],[SỐ LƯỢNG BÁN]]</f>
        <v>0</v>
      </c>
      <c r="Y95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3" s="120">
        <f ca="1">IF(Stock[[#This Row],[NGÀY BÁN]]&gt;0,Stock[[#This Row],[NGÀY BÁN]]-Stock[[#This Row],[NGÀY MUA]]+1,IF(Stock[[#This Row],[NGÀY MUA]]=0,0,TODAY()-Stock[[#This Row],[NGÀY MUA]]+1))</f>
        <v>0</v>
      </c>
      <c r="AA953" s="121" t="str">
        <f>IFERROR(Stock[[#This Row],[CỔ TỨC TIỀN MẶT]]+Stock[[#This Row],[LÃI/(LỖ) TỪ BÁN CK
(auto-fill)]],"")</f>
        <v/>
      </c>
      <c r="AB9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3" s="90"/>
      <c r="AE953" s="146" t="str">
        <f>IF(Stock[[#This Row],[TRẠNG THÁI
(auto-fill)]]="NẮM GIỮ",Stock[[#This Row],[GIÁ THỊ TRƯỜNG]]-Stock[[#This Row],[GIÁ MUA]],"")</f>
        <v/>
      </c>
      <c r="AF953" s="151" t="str">
        <f>IFERROR(Stock[[#This Row],[TĂNG/
(GIẢM )]]/Stock[[#This Row],[GIÁ MUA]],"")</f>
        <v/>
      </c>
      <c r="AG953" s="128" t="str">
        <f>IF(Stock[[#This Row],[GIÁ THỊ TRƯỜNG]]&gt;0,Stock[[#This Row],[GIÁ THỊ TRƯỜNG]]*Stock[[#This Row],[SỐ LƯỢNG CÒN LẠI
(auto-fill)]],"")</f>
        <v/>
      </c>
    </row>
    <row r="954" spans="2:33">
      <c r="B954" s="111" t="str">
        <f>IF(AND(Stock[[#This Row],[SỐ LƯỢNG MUA]]&gt;0,Stock[[#This Row],[SỐ LƯỢNG CÒN LẠI
(auto-fill)]]=0),"BÁN",
IF(AND(Stock[[#This Row],[SỐ LƯỢNG MUA]]&gt;0,Stock[[#This Row],[SỐ LƯỢNG CÒN LẠI
(auto-fill)]]&gt;0),"NẮM GIỮ",""))</f>
        <v/>
      </c>
      <c r="C954" s="110">
        <f t="shared" si="14"/>
        <v>941</v>
      </c>
      <c r="D954" s="77"/>
      <c r="E954" s="78"/>
      <c r="F954" s="170"/>
      <c r="G954" s="83"/>
      <c r="H954" s="84"/>
      <c r="I954" s="114" t="str">
        <f>IF(Stock[[#This Row],[SỐ LƯỢNG MUA]]&gt;0,Stock[[#This Row],[GIÁ MUA]]*Stock[[#This Row],[SỐ LƯỢNG MUA]]*$D$11,"")</f>
        <v/>
      </c>
      <c r="J954" s="87"/>
      <c r="K954" s="88"/>
      <c r="L954" s="116" t="str">
        <f>IF(Stock[[#This Row],[SỐ LƯỢNG MUA]]&gt;0,Stock[[#This Row],[GIÁ MUA]]*(1+Stock[[#This Row],[% TĂNG KỲ VỌNG_1]]),"")</f>
        <v/>
      </c>
      <c r="M954" s="89"/>
      <c r="N954" s="116" t="str">
        <f>IF(Stock[[#This Row],[SỐ LƯỢNG MUA]]&gt;0,Stock[[#This Row],[GIÁ MUA]]*(1+Stock[[#This Row],[% TĂNG KỲ VỌNG_2]]),"")</f>
        <v/>
      </c>
      <c r="O954" s="89"/>
      <c r="P954" s="116" t="str">
        <f>IF(Stock[[#This Row],[SỐ LƯỢNG MUA]]&gt;0,Stock[[#This Row],[GIÁ MUA]]*(1+Stock[[#This Row],[% GIẢM ĐỂ CẮT LỖ]]),"")</f>
        <v/>
      </c>
      <c r="Q954" s="104"/>
      <c r="R954" s="117" t="str">
        <f>IF(Stock[[#This Row],[CỔ TỨC TIỀN MẶT]]&gt;0,Stock[[#This Row],[CỔ TỨC TIỀN MẶT]]/(Stock[[#This Row],[GIÁ MUA]]*Stock[[#This Row],[SỐ LƯỢNG MUA]]),"")</f>
        <v/>
      </c>
      <c r="S954" s="104"/>
      <c r="T954" s="77"/>
      <c r="U954" s="95"/>
      <c r="V954" s="96"/>
      <c r="W954" s="125" t="str">
        <f>IF(Stock[[#This Row],[SỐ LƯỢNG BÁN]]&gt;0,Stock[[#This Row],[GIÁ BÁN]]*Stock[[#This Row],[SỐ LƯỢNG BÁN]]*$D$11+Stock[[#This Row],[GIÁ BÁN]]*Stock[[#This Row],[SỐ LƯỢNG BÁN]]*$D$12,"")</f>
        <v/>
      </c>
      <c r="X954" s="126">
        <f>Stock[[#This Row],[SỐ LƯỢNG MUA]]+Stock[[#This Row],[CỔ TỨC BẰNG CỔ PHIẾU]]-Stock[[#This Row],[SỐ LƯỢNG BÁN]]</f>
        <v>0</v>
      </c>
      <c r="Y95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4" s="120">
        <f ca="1">IF(Stock[[#This Row],[NGÀY BÁN]]&gt;0,Stock[[#This Row],[NGÀY BÁN]]-Stock[[#This Row],[NGÀY MUA]]+1,IF(Stock[[#This Row],[NGÀY MUA]]=0,0,TODAY()-Stock[[#This Row],[NGÀY MUA]]+1))</f>
        <v>0</v>
      </c>
      <c r="AA954" s="121" t="str">
        <f>IFERROR(Stock[[#This Row],[CỔ TỨC TIỀN MẶT]]+Stock[[#This Row],[LÃI/(LỖ) TỪ BÁN CK
(auto-fill)]],"")</f>
        <v/>
      </c>
      <c r="AB9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4" s="90"/>
      <c r="AE954" s="146" t="str">
        <f>IF(Stock[[#This Row],[TRẠNG THÁI
(auto-fill)]]="NẮM GIỮ",Stock[[#This Row],[GIÁ THỊ TRƯỜNG]]-Stock[[#This Row],[GIÁ MUA]],"")</f>
        <v/>
      </c>
      <c r="AF954" s="151" t="str">
        <f>IFERROR(Stock[[#This Row],[TĂNG/
(GIẢM )]]/Stock[[#This Row],[GIÁ MUA]],"")</f>
        <v/>
      </c>
      <c r="AG954" s="128" t="str">
        <f>IF(Stock[[#This Row],[GIÁ THỊ TRƯỜNG]]&gt;0,Stock[[#This Row],[GIÁ THỊ TRƯỜNG]]*Stock[[#This Row],[SỐ LƯỢNG CÒN LẠI
(auto-fill)]],"")</f>
        <v/>
      </c>
    </row>
    <row r="955" spans="2:33">
      <c r="B955" s="111" t="str">
        <f>IF(AND(Stock[[#This Row],[SỐ LƯỢNG MUA]]&gt;0,Stock[[#This Row],[SỐ LƯỢNG CÒN LẠI
(auto-fill)]]=0),"BÁN",
IF(AND(Stock[[#This Row],[SỐ LƯỢNG MUA]]&gt;0,Stock[[#This Row],[SỐ LƯỢNG CÒN LẠI
(auto-fill)]]&gt;0),"NẮM GIỮ",""))</f>
        <v/>
      </c>
      <c r="C955" s="110">
        <f t="shared" si="14"/>
        <v>942</v>
      </c>
      <c r="D955" s="77"/>
      <c r="E955" s="78"/>
      <c r="F955" s="170"/>
      <c r="G955" s="83"/>
      <c r="H955" s="84"/>
      <c r="I955" s="114" t="str">
        <f>IF(Stock[[#This Row],[SỐ LƯỢNG MUA]]&gt;0,Stock[[#This Row],[GIÁ MUA]]*Stock[[#This Row],[SỐ LƯỢNG MUA]]*$D$11,"")</f>
        <v/>
      </c>
      <c r="J955" s="87"/>
      <c r="K955" s="88"/>
      <c r="L955" s="116" t="str">
        <f>IF(Stock[[#This Row],[SỐ LƯỢNG MUA]]&gt;0,Stock[[#This Row],[GIÁ MUA]]*(1+Stock[[#This Row],[% TĂNG KỲ VỌNG_1]]),"")</f>
        <v/>
      </c>
      <c r="M955" s="89"/>
      <c r="N955" s="116" t="str">
        <f>IF(Stock[[#This Row],[SỐ LƯỢNG MUA]]&gt;0,Stock[[#This Row],[GIÁ MUA]]*(1+Stock[[#This Row],[% TĂNG KỲ VỌNG_2]]),"")</f>
        <v/>
      </c>
      <c r="O955" s="89"/>
      <c r="P955" s="116" t="str">
        <f>IF(Stock[[#This Row],[SỐ LƯỢNG MUA]]&gt;0,Stock[[#This Row],[GIÁ MUA]]*(1+Stock[[#This Row],[% GIẢM ĐỂ CẮT LỖ]]),"")</f>
        <v/>
      </c>
      <c r="Q955" s="104"/>
      <c r="R955" s="117" t="str">
        <f>IF(Stock[[#This Row],[CỔ TỨC TIỀN MẶT]]&gt;0,Stock[[#This Row],[CỔ TỨC TIỀN MẶT]]/(Stock[[#This Row],[GIÁ MUA]]*Stock[[#This Row],[SỐ LƯỢNG MUA]]),"")</f>
        <v/>
      </c>
      <c r="S955" s="104"/>
      <c r="T955" s="77"/>
      <c r="U955" s="95"/>
      <c r="V955" s="96"/>
      <c r="W955" s="125" t="str">
        <f>IF(Stock[[#This Row],[SỐ LƯỢNG BÁN]]&gt;0,Stock[[#This Row],[GIÁ BÁN]]*Stock[[#This Row],[SỐ LƯỢNG BÁN]]*$D$11+Stock[[#This Row],[GIÁ BÁN]]*Stock[[#This Row],[SỐ LƯỢNG BÁN]]*$D$12,"")</f>
        <v/>
      </c>
      <c r="X955" s="126">
        <f>Stock[[#This Row],[SỐ LƯỢNG MUA]]+Stock[[#This Row],[CỔ TỨC BẰNG CỔ PHIẾU]]-Stock[[#This Row],[SỐ LƯỢNG BÁN]]</f>
        <v>0</v>
      </c>
      <c r="Y95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5" s="120">
        <f ca="1">IF(Stock[[#This Row],[NGÀY BÁN]]&gt;0,Stock[[#This Row],[NGÀY BÁN]]-Stock[[#This Row],[NGÀY MUA]]+1,IF(Stock[[#This Row],[NGÀY MUA]]=0,0,TODAY()-Stock[[#This Row],[NGÀY MUA]]+1))</f>
        <v>0</v>
      </c>
      <c r="AA955" s="121" t="str">
        <f>IFERROR(Stock[[#This Row],[CỔ TỨC TIỀN MẶT]]+Stock[[#This Row],[LÃI/(LỖ) TỪ BÁN CK
(auto-fill)]],"")</f>
        <v/>
      </c>
      <c r="AB9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5" s="90"/>
      <c r="AE955" s="146" t="str">
        <f>IF(Stock[[#This Row],[TRẠNG THÁI
(auto-fill)]]="NẮM GIỮ",Stock[[#This Row],[GIÁ THỊ TRƯỜNG]]-Stock[[#This Row],[GIÁ MUA]],"")</f>
        <v/>
      </c>
      <c r="AF955" s="151" t="str">
        <f>IFERROR(Stock[[#This Row],[TĂNG/
(GIẢM )]]/Stock[[#This Row],[GIÁ MUA]],"")</f>
        <v/>
      </c>
      <c r="AG955" s="128" t="str">
        <f>IF(Stock[[#This Row],[GIÁ THỊ TRƯỜNG]]&gt;0,Stock[[#This Row],[GIÁ THỊ TRƯỜNG]]*Stock[[#This Row],[SỐ LƯỢNG CÒN LẠI
(auto-fill)]],"")</f>
        <v/>
      </c>
    </row>
    <row r="956" spans="2:33">
      <c r="B956" s="111" t="str">
        <f>IF(AND(Stock[[#This Row],[SỐ LƯỢNG MUA]]&gt;0,Stock[[#This Row],[SỐ LƯỢNG CÒN LẠI
(auto-fill)]]=0),"BÁN",
IF(AND(Stock[[#This Row],[SỐ LƯỢNG MUA]]&gt;0,Stock[[#This Row],[SỐ LƯỢNG CÒN LẠI
(auto-fill)]]&gt;0),"NẮM GIỮ",""))</f>
        <v/>
      </c>
      <c r="C956" s="110">
        <f t="shared" si="14"/>
        <v>943</v>
      </c>
      <c r="D956" s="77"/>
      <c r="E956" s="78"/>
      <c r="F956" s="170"/>
      <c r="G956" s="83"/>
      <c r="H956" s="84"/>
      <c r="I956" s="114" t="str">
        <f>IF(Stock[[#This Row],[SỐ LƯỢNG MUA]]&gt;0,Stock[[#This Row],[GIÁ MUA]]*Stock[[#This Row],[SỐ LƯỢNG MUA]]*$D$11,"")</f>
        <v/>
      </c>
      <c r="J956" s="87"/>
      <c r="K956" s="88"/>
      <c r="L956" s="116" t="str">
        <f>IF(Stock[[#This Row],[SỐ LƯỢNG MUA]]&gt;0,Stock[[#This Row],[GIÁ MUA]]*(1+Stock[[#This Row],[% TĂNG KỲ VỌNG_1]]),"")</f>
        <v/>
      </c>
      <c r="M956" s="89"/>
      <c r="N956" s="116" t="str">
        <f>IF(Stock[[#This Row],[SỐ LƯỢNG MUA]]&gt;0,Stock[[#This Row],[GIÁ MUA]]*(1+Stock[[#This Row],[% TĂNG KỲ VỌNG_2]]),"")</f>
        <v/>
      </c>
      <c r="O956" s="89"/>
      <c r="P956" s="116" t="str">
        <f>IF(Stock[[#This Row],[SỐ LƯỢNG MUA]]&gt;0,Stock[[#This Row],[GIÁ MUA]]*(1+Stock[[#This Row],[% GIẢM ĐỂ CẮT LỖ]]),"")</f>
        <v/>
      </c>
      <c r="Q956" s="104"/>
      <c r="R956" s="117" t="str">
        <f>IF(Stock[[#This Row],[CỔ TỨC TIỀN MẶT]]&gt;0,Stock[[#This Row],[CỔ TỨC TIỀN MẶT]]/(Stock[[#This Row],[GIÁ MUA]]*Stock[[#This Row],[SỐ LƯỢNG MUA]]),"")</f>
        <v/>
      </c>
      <c r="S956" s="104"/>
      <c r="T956" s="77"/>
      <c r="U956" s="95"/>
      <c r="V956" s="96"/>
      <c r="W956" s="125" t="str">
        <f>IF(Stock[[#This Row],[SỐ LƯỢNG BÁN]]&gt;0,Stock[[#This Row],[GIÁ BÁN]]*Stock[[#This Row],[SỐ LƯỢNG BÁN]]*$D$11+Stock[[#This Row],[GIÁ BÁN]]*Stock[[#This Row],[SỐ LƯỢNG BÁN]]*$D$12,"")</f>
        <v/>
      </c>
      <c r="X956" s="126">
        <f>Stock[[#This Row],[SỐ LƯỢNG MUA]]+Stock[[#This Row],[CỔ TỨC BẰNG CỔ PHIẾU]]-Stock[[#This Row],[SỐ LƯỢNG BÁN]]</f>
        <v>0</v>
      </c>
      <c r="Y95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6" s="120">
        <f ca="1">IF(Stock[[#This Row],[NGÀY BÁN]]&gt;0,Stock[[#This Row],[NGÀY BÁN]]-Stock[[#This Row],[NGÀY MUA]]+1,IF(Stock[[#This Row],[NGÀY MUA]]=0,0,TODAY()-Stock[[#This Row],[NGÀY MUA]]+1))</f>
        <v>0</v>
      </c>
      <c r="AA956" s="121" t="str">
        <f>IFERROR(Stock[[#This Row],[CỔ TỨC TIỀN MẶT]]+Stock[[#This Row],[LÃI/(LỖ) TỪ BÁN CK
(auto-fill)]],"")</f>
        <v/>
      </c>
      <c r="AB9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6" s="90"/>
      <c r="AE956" s="146" t="str">
        <f>IF(Stock[[#This Row],[TRẠNG THÁI
(auto-fill)]]="NẮM GIỮ",Stock[[#This Row],[GIÁ THỊ TRƯỜNG]]-Stock[[#This Row],[GIÁ MUA]],"")</f>
        <v/>
      </c>
      <c r="AF956" s="151" t="str">
        <f>IFERROR(Stock[[#This Row],[TĂNG/
(GIẢM )]]/Stock[[#This Row],[GIÁ MUA]],"")</f>
        <v/>
      </c>
      <c r="AG956" s="128" t="str">
        <f>IF(Stock[[#This Row],[GIÁ THỊ TRƯỜNG]]&gt;0,Stock[[#This Row],[GIÁ THỊ TRƯỜNG]]*Stock[[#This Row],[SỐ LƯỢNG CÒN LẠI
(auto-fill)]],"")</f>
        <v/>
      </c>
    </row>
    <row r="957" spans="2:33">
      <c r="B957" s="111" t="str">
        <f>IF(AND(Stock[[#This Row],[SỐ LƯỢNG MUA]]&gt;0,Stock[[#This Row],[SỐ LƯỢNG CÒN LẠI
(auto-fill)]]=0),"BÁN",
IF(AND(Stock[[#This Row],[SỐ LƯỢNG MUA]]&gt;0,Stock[[#This Row],[SỐ LƯỢNG CÒN LẠI
(auto-fill)]]&gt;0),"NẮM GIỮ",""))</f>
        <v/>
      </c>
      <c r="C957" s="110">
        <f t="shared" si="14"/>
        <v>944</v>
      </c>
      <c r="D957" s="77"/>
      <c r="E957" s="78"/>
      <c r="F957" s="170"/>
      <c r="G957" s="83"/>
      <c r="H957" s="84"/>
      <c r="I957" s="114" t="str">
        <f>IF(Stock[[#This Row],[SỐ LƯỢNG MUA]]&gt;0,Stock[[#This Row],[GIÁ MUA]]*Stock[[#This Row],[SỐ LƯỢNG MUA]]*$D$11,"")</f>
        <v/>
      </c>
      <c r="J957" s="87"/>
      <c r="K957" s="88"/>
      <c r="L957" s="116" t="str">
        <f>IF(Stock[[#This Row],[SỐ LƯỢNG MUA]]&gt;0,Stock[[#This Row],[GIÁ MUA]]*(1+Stock[[#This Row],[% TĂNG KỲ VỌNG_1]]),"")</f>
        <v/>
      </c>
      <c r="M957" s="89"/>
      <c r="N957" s="116" t="str">
        <f>IF(Stock[[#This Row],[SỐ LƯỢNG MUA]]&gt;0,Stock[[#This Row],[GIÁ MUA]]*(1+Stock[[#This Row],[% TĂNG KỲ VỌNG_2]]),"")</f>
        <v/>
      </c>
      <c r="O957" s="89"/>
      <c r="P957" s="116" t="str">
        <f>IF(Stock[[#This Row],[SỐ LƯỢNG MUA]]&gt;0,Stock[[#This Row],[GIÁ MUA]]*(1+Stock[[#This Row],[% GIẢM ĐỂ CẮT LỖ]]),"")</f>
        <v/>
      </c>
      <c r="Q957" s="104"/>
      <c r="R957" s="117" t="str">
        <f>IF(Stock[[#This Row],[CỔ TỨC TIỀN MẶT]]&gt;0,Stock[[#This Row],[CỔ TỨC TIỀN MẶT]]/(Stock[[#This Row],[GIÁ MUA]]*Stock[[#This Row],[SỐ LƯỢNG MUA]]),"")</f>
        <v/>
      </c>
      <c r="S957" s="104"/>
      <c r="T957" s="77"/>
      <c r="U957" s="95"/>
      <c r="V957" s="96"/>
      <c r="W957" s="125" t="str">
        <f>IF(Stock[[#This Row],[SỐ LƯỢNG BÁN]]&gt;0,Stock[[#This Row],[GIÁ BÁN]]*Stock[[#This Row],[SỐ LƯỢNG BÁN]]*$D$11+Stock[[#This Row],[GIÁ BÁN]]*Stock[[#This Row],[SỐ LƯỢNG BÁN]]*$D$12,"")</f>
        <v/>
      </c>
      <c r="X957" s="126">
        <f>Stock[[#This Row],[SỐ LƯỢNG MUA]]+Stock[[#This Row],[CỔ TỨC BẰNG CỔ PHIẾU]]-Stock[[#This Row],[SỐ LƯỢNG BÁN]]</f>
        <v>0</v>
      </c>
      <c r="Y95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7" s="120">
        <f ca="1">IF(Stock[[#This Row],[NGÀY BÁN]]&gt;0,Stock[[#This Row],[NGÀY BÁN]]-Stock[[#This Row],[NGÀY MUA]]+1,IF(Stock[[#This Row],[NGÀY MUA]]=0,0,TODAY()-Stock[[#This Row],[NGÀY MUA]]+1))</f>
        <v>0</v>
      </c>
      <c r="AA957" s="121" t="str">
        <f>IFERROR(Stock[[#This Row],[CỔ TỨC TIỀN MẶT]]+Stock[[#This Row],[LÃI/(LỖ) TỪ BÁN CK
(auto-fill)]],"")</f>
        <v/>
      </c>
      <c r="AB9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7" s="90"/>
      <c r="AE957" s="146" t="str">
        <f>IF(Stock[[#This Row],[TRẠNG THÁI
(auto-fill)]]="NẮM GIỮ",Stock[[#This Row],[GIÁ THỊ TRƯỜNG]]-Stock[[#This Row],[GIÁ MUA]],"")</f>
        <v/>
      </c>
      <c r="AF957" s="151" t="str">
        <f>IFERROR(Stock[[#This Row],[TĂNG/
(GIẢM )]]/Stock[[#This Row],[GIÁ MUA]],"")</f>
        <v/>
      </c>
      <c r="AG957" s="128" t="str">
        <f>IF(Stock[[#This Row],[GIÁ THỊ TRƯỜNG]]&gt;0,Stock[[#This Row],[GIÁ THỊ TRƯỜNG]]*Stock[[#This Row],[SỐ LƯỢNG CÒN LẠI
(auto-fill)]],"")</f>
        <v/>
      </c>
    </row>
    <row r="958" spans="2:33">
      <c r="B958" s="111" t="str">
        <f>IF(AND(Stock[[#This Row],[SỐ LƯỢNG MUA]]&gt;0,Stock[[#This Row],[SỐ LƯỢNG CÒN LẠI
(auto-fill)]]=0),"BÁN",
IF(AND(Stock[[#This Row],[SỐ LƯỢNG MUA]]&gt;0,Stock[[#This Row],[SỐ LƯỢNG CÒN LẠI
(auto-fill)]]&gt;0),"NẮM GIỮ",""))</f>
        <v/>
      </c>
      <c r="C958" s="110">
        <f t="shared" si="14"/>
        <v>945</v>
      </c>
      <c r="D958" s="77"/>
      <c r="E958" s="78"/>
      <c r="F958" s="170"/>
      <c r="G958" s="83"/>
      <c r="H958" s="84"/>
      <c r="I958" s="114" t="str">
        <f>IF(Stock[[#This Row],[SỐ LƯỢNG MUA]]&gt;0,Stock[[#This Row],[GIÁ MUA]]*Stock[[#This Row],[SỐ LƯỢNG MUA]]*$D$11,"")</f>
        <v/>
      </c>
      <c r="J958" s="87"/>
      <c r="K958" s="88"/>
      <c r="L958" s="116" t="str">
        <f>IF(Stock[[#This Row],[SỐ LƯỢNG MUA]]&gt;0,Stock[[#This Row],[GIÁ MUA]]*(1+Stock[[#This Row],[% TĂNG KỲ VỌNG_1]]),"")</f>
        <v/>
      </c>
      <c r="M958" s="89"/>
      <c r="N958" s="116" t="str">
        <f>IF(Stock[[#This Row],[SỐ LƯỢNG MUA]]&gt;0,Stock[[#This Row],[GIÁ MUA]]*(1+Stock[[#This Row],[% TĂNG KỲ VỌNG_2]]),"")</f>
        <v/>
      </c>
      <c r="O958" s="89"/>
      <c r="P958" s="116" t="str">
        <f>IF(Stock[[#This Row],[SỐ LƯỢNG MUA]]&gt;0,Stock[[#This Row],[GIÁ MUA]]*(1+Stock[[#This Row],[% GIẢM ĐỂ CẮT LỖ]]),"")</f>
        <v/>
      </c>
      <c r="Q958" s="104"/>
      <c r="R958" s="117" t="str">
        <f>IF(Stock[[#This Row],[CỔ TỨC TIỀN MẶT]]&gt;0,Stock[[#This Row],[CỔ TỨC TIỀN MẶT]]/(Stock[[#This Row],[GIÁ MUA]]*Stock[[#This Row],[SỐ LƯỢNG MUA]]),"")</f>
        <v/>
      </c>
      <c r="S958" s="104"/>
      <c r="T958" s="77"/>
      <c r="U958" s="95"/>
      <c r="V958" s="96"/>
      <c r="W958" s="125" t="str">
        <f>IF(Stock[[#This Row],[SỐ LƯỢNG BÁN]]&gt;0,Stock[[#This Row],[GIÁ BÁN]]*Stock[[#This Row],[SỐ LƯỢNG BÁN]]*$D$11+Stock[[#This Row],[GIÁ BÁN]]*Stock[[#This Row],[SỐ LƯỢNG BÁN]]*$D$12,"")</f>
        <v/>
      </c>
      <c r="X958" s="126">
        <f>Stock[[#This Row],[SỐ LƯỢNG MUA]]+Stock[[#This Row],[CỔ TỨC BẰNG CỔ PHIẾU]]-Stock[[#This Row],[SỐ LƯỢNG BÁN]]</f>
        <v>0</v>
      </c>
      <c r="Y95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8" s="120">
        <f ca="1">IF(Stock[[#This Row],[NGÀY BÁN]]&gt;0,Stock[[#This Row],[NGÀY BÁN]]-Stock[[#This Row],[NGÀY MUA]]+1,IF(Stock[[#This Row],[NGÀY MUA]]=0,0,TODAY()-Stock[[#This Row],[NGÀY MUA]]+1))</f>
        <v>0</v>
      </c>
      <c r="AA958" s="121" t="str">
        <f>IFERROR(Stock[[#This Row],[CỔ TỨC TIỀN MẶT]]+Stock[[#This Row],[LÃI/(LỖ) TỪ BÁN CK
(auto-fill)]],"")</f>
        <v/>
      </c>
      <c r="AB9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8" s="90"/>
      <c r="AE958" s="146" t="str">
        <f>IF(Stock[[#This Row],[TRẠNG THÁI
(auto-fill)]]="NẮM GIỮ",Stock[[#This Row],[GIÁ THỊ TRƯỜNG]]-Stock[[#This Row],[GIÁ MUA]],"")</f>
        <v/>
      </c>
      <c r="AF958" s="151" t="str">
        <f>IFERROR(Stock[[#This Row],[TĂNG/
(GIẢM )]]/Stock[[#This Row],[GIÁ MUA]],"")</f>
        <v/>
      </c>
      <c r="AG958" s="128" t="str">
        <f>IF(Stock[[#This Row],[GIÁ THỊ TRƯỜNG]]&gt;0,Stock[[#This Row],[GIÁ THỊ TRƯỜNG]]*Stock[[#This Row],[SỐ LƯỢNG CÒN LẠI
(auto-fill)]],"")</f>
        <v/>
      </c>
    </row>
    <row r="959" spans="2:33">
      <c r="B959" s="111" t="str">
        <f>IF(AND(Stock[[#This Row],[SỐ LƯỢNG MUA]]&gt;0,Stock[[#This Row],[SỐ LƯỢNG CÒN LẠI
(auto-fill)]]=0),"BÁN",
IF(AND(Stock[[#This Row],[SỐ LƯỢNG MUA]]&gt;0,Stock[[#This Row],[SỐ LƯỢNG CÒN LẠI
(auto-fill)]]&gt;0),"NẮM GIỮ",""))</f>
        <v/>
      </c>
      <c r="C959" s="110">
        <f t="shared" si="14"/>
        <v>946</v>
      </c>
      <c r="D959" s="77"/>
      <c r="E959" s="78"/>
      <c r="F959" s="170"/>
      <c r="G959" s="83"/>
      <c r="H959" s="84"/>
      <c r="I959" s="114" t="str">
        <f>IF(Stock[[#This Row],[SỐ LƯỢNG MUA]]&gt;0,Stock[[#This Row],[GIÁ MUA]]*Stock[[#This Row],[SỐ LƯỢNG MUA]]*$D$11,"")</f>
        <v/>
      </c>
      <c r="J959" s="87"/>
      <c r="K959" s="88"/>
      <c r="L959" s="116" t="str">
        <f>IF(Stock[[#This Row],[SỐ LƯỢNG MUA]]&gt;0,Stock[[#This Row],[GIÁ MUA]]*(1+Stock[[#This Row],[% TĂNG KỲ VỌNG_1]]),"")</f>
        <v/>
      </c>
      <c r="M959" s="89"/>
      <c r="N959" s="116" t="str">
        <f>IF(Stock[[#This Row],[SỐ LƯỢNG MUA]]&gt;0,Stock[[#This Row],[GIÁ MUA]]*(1+Stock[[#This Row],[% TĂNG KỲ VỌNG_2]]),"")</f>
        <v/>
      </c>
      <c r="O959" s="89"/>
      <c r="P959" s="116" t="str">
        <f>IF(Stock[[#This Row],[SỐ LƯỢNG MUA]]&gt;0,Stock[[#This Row],[GIÁ MUA]]*(1+Stock[[#This Row],[% GIẢM ĐỂ CẮT LỖ]]),"")</f>
        <v/>
      </c>
      <c r="Q959" s="104"/>
      <c r="R959" s="117" t="str">
        <f>IF(Stock[[#This Row],[CỔ TỨC TIỀN MẶT]]&gt;0,Stock[[#This Row],[CỔ TỨC TIỀN MẶT]]/(Stock[[#This Row],[GIÁ MUA]]*Stock[[#This Row],[SỐ LƯỢNG MUA]]),"")</f>
        <v/>
      </c>
      <c r="S959" s="104"/>
      <c r="T959" s="77"/>
      <c r="U959" s="95"/>
      <c r="V959" s="96"/>
      <c r="W959" s="125" t="str">
        <f>IF(Stock[[#This Row],[SỐ LƯỢNG BÁN]]&gt;0,Stock[[#This Row],[GIÁ BÁN]]*Stock[[#This Row],[SỐ LƯỢNG BÁN]]*$D$11+Stock[[#This Row],[GIÁ BÁN]]*Stock[[#This Row],[SỐ LƯỢNG BÁN]]*$D$12,"")</f>
        <v/>
      </c>
      <c r="X959" s="126">
        <f>Stock[[#This Row],[SỐ LƯỢNG MUA]]+Stock[[#This Row],[CỔ TỨC BẰNG CỔ PHIẾU]]-Stock[[#This Row],[SỐ LƯỢNG BÁN]]</f>
        <v>0</v>
      </c>
      <c r="Y95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9" s="120">
        <f ca="1">IF(Stock[[#This Row],[NGÀY BÁN]]&gt;0,Stock[[#This Row],[NGÀY BÁN]]-Stock[[#This Row],[NGÀY MUA]]+1,IF(Stock[[#This Row],[NGÀY MUA]]=0,0,TODAY()-Stock[[#This Row],[NGÀY MUA]]+1))</f>
        <v>0</v>
      </c>
      <c r="AA959" s="121" t="str">
        <f>IFERROR(Stock[[#This Row],[CỔ TỨC TIỀN MẶT]]+Stock[[#This Row],[LÃI/(LỖ) TỪ BÁN CK
(auto-fill)]],"")</f>
        <v/>
      </c>
      <c r="AB9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9" s="90"/>
      <c r="AE959" s="146" t="str">
        <f>IF(Stock[[#This Row],[TRẠNG THÁI
(auto-fill)]]="NẮM GIỮ",Stock[[#This Row],[GIÁ THỊ TRƯỜNG]]-Stock[[#This Row],[GIÁ MUA]],"")</f>
        <v/>
      </c>
      <c r="AF959" s="151" t="str">
        <f>IFERROR(Stock[[#This Row],[TĂNG/
(GIẢM )]]/Stock[[#This Row],[GIÁ MUA]],"")</f>
        <v/>
      </c>
      <c r="AG959" s="128" t="str">
        <f>IF(Stock[[#This Row],[GIÁ THỊ TRƯỜNG]]&gt;0,Stock[[#This Row],[GIÁ THỊ TRƯỜNG]]*Stock[[#This Row],[SỐ LƯỢNG CÒN LẠI
(auto-fill)]],"")</f>
        <v/>
      </c>
    </row>
    <row r="960" spans="2:33">
      <c r="B960" s="111" t="str">
        <f>IF(AND(Stock[[#This Row],[SỐ LƯỢNG MUA]]&gt;0,Stock[[#This Row],[SỐ LƯỢNG CÒN LẠI
(auto-fill)]]=0),"BÁN",
IF(AND(Stock[[#This Row],[SỐ LƯỢNG MUA]]&gt;0,Stock[[#This Row],[SỐ LƯỢNG CÒN LẠI
(auto-fill)]]&gt;0),"NẮM GIỮ",""))</f>
        <v/>
      </c>
      <c r="C960" s="110">
        <f t="shared" si="14"/>
        <v>947</v>
      </c>
      <c r="D960" s="77"/>
      <c r="E960" s="78"/>
      <c r="F960" s="170"/>
      <c r="G960" s="83"/>
      <c r="H960" s="84"/>
      <c r="I960" s="114" t="str">
        <f>IF(Stock[[#This Row],[SỐ LƯỢNG MUA]]&gt;0,Stock[[#This Row],[GIÁ MUA]]*Stock[[#This Row],[SỐ LƯỢNG MUA]]*$D$11,"")</f>
        <v/>
      </c>
      <c r="J960" s="87"/>
      <c r="K960" s="88"/>
      <c r="L960" s="116" t="str">
        <f>IF(Stock[[#This Row],[SỐ LƯỢNG MUA]]&gt;0,Stock[[#This Row],[GIÁ MUA]]*(1+Stock[[#This Row],[% TĂNG KỲ VỌNG_1]]),"")</f>
        <v/>
      </c>
      <c r="M960" s="89"/>
      <c r="N960" s="116" t="str">
        <f>IF(Stock[[#This Row],[SỐ LƯỢNG MUA]]&gt;0,Stock[[#This Row],[GIÁ MUA]]*(1+Stock[[#This Row],[% TĂNG KỲ VỌNG_2]]),"")</f>
        <v/>
      </c>
      <c r="O960" s="89"/>
      <c r="P960" s="116" t="str">
        <f>IF(Stock[[#This Row],[SỐ LƯỢNG MUA]]&gt;0,Stock[[#This Row],[GIÁ MUA]]*(1+Stock[[#This Row],[% GIẢM ĐỂ CẮT LỖ]]),"")</f>
        <v/>
      </c>
      <c r="Q960" s="104"/>
      <c r="R960" s="117" t="str">
        <f>IF(Stock[[#This Row],[CỔ TỨC TIỀN MẶT]]&gt;0,Stock[[#This Row],[CỔ TỨC TIỀN MẶT]]/(Stock[[#This Row],[GIÁ MUA]]*Stock[[#This Row],[SỐ LƯỢNG MUA]]),"")</f>
        <v/>
      </c>
      <c r="S960" s="104"/>
      <c r="T960" s="77"/>
      <c r="U960" s="95"/>
      <c r="V960" s="96"/>
      <c r="W960" s="125" t="str">
        <f>IF(Stock[[#This Row],[SỐ LƯỢNG BÁN]]&gt;0,Stock[[#This Row],[GIÁ BÁN]]*Stock[[#This Row],[SỐ LƯỢNG BÁN]]*$D$11+Stock[[#This Row],[GIÁ BÁN]]*Stock[[#This Row],[SỐ LƯỢNG BÁN]]*$D$12,"")</f>
        <v/>
      </c>
      <c r="X960" s="126">
        <f>Stock[[#This Row],[SỐ LƯỢNG MUA]]+Stock[[#This Row],[CỔ TỨC BẰNG CỔ PHIẾU]]-Stock[[#This Row],[SỐ LƯỢNG BÁN]]</f>
        <v>0</v>
      </c>
      <c r="Y96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0" s="120">
        <f ca="1">IF(Stock[[#This Row],[NGÀY BÁN]]&gt;0,Stock[[#This Row],[NGÀY BÁN]]-Stock[[#This Row],[NGÀY MUA]]+1,IF(Stock[[#This Row],[NGÀY MUA]]=0,0,TODAY()-Stock[[#This Row],[NGÀY MUA]]+1))</f>
        <v>0</v>
      </c>
      <c r="AA960" s="121" t="str">
        <f>IFERROR(Stock[[#This Row],[CỔ TỨC TIỀN MẶT]]+Stock[[#This Row],[LÃI/(LỖ) TỪ BÁN CK
(auto-fill)]],"")</f>
        <v/>
      </c>
      <c r="AB9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0" s="90"/>
      <c r="AE960" s="146" t="str">
        <f>IF(Stock[[#This Row],[TRẠNG THÁI
(auto-fill)]]="NẮM GIỮ",Stock[[#This Row],[GIÁ THỊ TRƯỜNG]]-Stock[[#This Row],[GIÁ MUA]],"")</f>
        <v/>
      </c>
      <c r="AF960" s="151" t="str">
        <f>IFERROR(Stock[[#This Row],[TĂNG/
(GIẢM )]]/Stock[[#This Row],[GIÁ MUA]],"")</f>
        <v/>
      </c>
      <c r="AG960" s="128" t="str">
        <f>IF(Stock[[#This Row],[GIÁ THỊ TRƯỜNG]]&gt;0,Stock[[#This Row],[GIÁ THỊ TRƯỜNG]]*Stock[[#This Row],[SỐ LƯỢNG CÒN LẠI
(auto-fill)]],"")</f>
        <v/>
      </c>
    </row>
    <row r="961" spans="2:33">
      <c r="B961" s="111" t="str">
        <f>IF(AND(Stock[[#This Row],[SỐ LƯỢNG MUA]]&gt;0,Stock[[#This Row],[SỐ LƯỢNG CÒN LẠI
(auto-fill)]]=0),"BÁN",
IF(AND(Stock[[#This Row],[SỐ LƯỢNG MUA]]&gt;0,Stock[[#This Row],[SỐ LƯỢNG CÒN LẠI
(auto-fill)]]&gt;0),"NẮM GIỮ",""))</f>
        <v/>
      </c>
      <c r="C961" s="110">
        <f t="shared" si="14"/>
        <v>948</v>
      </c>
      <c r="D961" s="77"/>
      <c r="E961" s="78"/>
      <c r="F961" s="170"/>
      <c r="G961" s="83"/>
      <c r="H961" s="84"/>
      <c r="I961" s="114" t="str">
        <f>IF(Stock[[#This Row],[SỐ LƯỢNG MUA]]&gt;0,Stock[[#This Row],[GIÁ MUA]]*Stock[[#This Row],[SỐ LƯỢNG MUA]]*$D$11,"")</f>
        <v/>
      </c>
      <c r="J961" s="87"/>
      <c r="K961" s="88"/>
      <c r="L961" s="116" t="str">
        <f>IF(Stock[[#This Row],[SỐ LƯỢNG MUA]]&gt;0,Stock[[#This Row],[GIÁ MUA]]*(1+Stock[[#This Row],[% TĂNG KỲ VỌNG_1]]),"")</f>
        <v/>
      </c>
      <c r="M961" s="89"/>
      <c r="N961" s="116" t="str">
        <f>IF(Stock[[#This Row],[SỐ LƯỢNG MUA]]&gt;0,Stock[[#This Row],[GIÁ MUA]]*(1+Stock[[#This Row],[% TĂNG KỲ VỌNG_2]]),"")</f>
        <v/>
      </c>
      <c r="O961" s="89"/>
      <c r="P961" s="116" t="str">
        <f>IF(Stock[[#This Row],[SỐ LƯỢNG MUA]]&gt;0,Stock[[#This Row],[GIÁ MUA]]*(1+Stock[[#This Row],[% GIẢM ĐỂ CẮT LỖ]]),"")</f>
        <v/>
      </c>
      <c r="Q961" s="104"/>
      <c r="R961" s="117" t="str">
        <f>IF(Stock[[#This Row],[CỔ TỨC TIỀN MẶT]]&gt;0,Stock[[#This Row],[CỔ TỨC TIỀN MẶT]]/(Stock[[#This Row],[GIÁ MUA]]*Stock[[#This Row],[SỐ LƯỢNG MUA]]),"")</f>
        <v/>
      </c>
      <c r="S961" s="104"/>
      <c r="T961" s="77"/>
      <c r="U961" s="95"/>
      <c r="V961" s="96"/>
      <c r="W961" s="125" t="str">
        <f>IF(Stock[[#This Row],[SỐ LƯỢNG BÁN]]&gt;0,Stock[[#This Row],[GIÁ BÁN]]*Stock[[#This Row],[SỐ LƯỢNG BÁN]]*$D$11+Stock[[#This Row],[GIÁ BÁN]]*Stock[[#This Row],[SỐ LƯỢNG BÁN]]*$D$12,"")</f>
        <v/>
      </c>
      <c r="X961" s="126">
        <f>Stock[[#This Row],[SỐ LƯỢNG MUA]]+Stock[[#This Row],[CỔ TỨC BẰNG CỔ PHIẾU]]-Stock[[#This Row],[SỐ LƯỢNG BÁN]]</f>
        <v>0</v>
      </c>
      <c r="Y96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1" s="120">
        <f ca="1">IF(Stock[[#This Row],[NGÀY BÁN]]&gt;0,Stock[[#This Row],[NGÀY BÁN]]-Stock[[#This Row],[NGÀY MUA]]+1,IF(Stock[[#This Row],[NGÀY MUA]]=0,0,TODAY()-Stock[[#This Row],[NGÀY MUA]]+1))</f>
        <v>0</v>
      </c>
      <c r="AA961" s="121" t="str">
        <f>IFERROR(Stock[[#This Row],[CỔ TỨC TIỀN MẶT]]+Stock[[#This Row],[LÃI/(LỖ) TỪ BÁN CK
(auto-fill)]],"")</f>
        <v/>
      </c>
      <c r="AB9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1" s="90"/>
      <c r="AE961" s="146" t="str">
        <f>IF(Stock[[#This Row],[TRẠNG THÁI
(auto-fill)]]="NẮM GIỮ",Stock[[#This Row],[GIÁ THỊ TRƯỜNG]]-Stock[[#This Row],[GIÁ MUA]],"")</f>
        <v/>
      </c>
      <c r="AF961" s="151" t="str">
        <f>IFERROR(Stock[[#This Row],[TĂNG/
(GIẢM )]]/Stock[[#This Row],[GIÁ MUA]],"")</f>
        <v/>
      </c>
      <c r="AG961" s="128" t="str">
        <f>IF(Stock[[#This Row],[GIÁ THỊ TRƯỜNG]]&gt;0,Stock[[#This Row],[GIÁ THỊ TRƯỜNG]]*Stock[[#This Row],[SỐ LƯỢNG CÒN LẠI
(auto-fill)]],"")</f>
        <v/>
      </c>
    </row>
    <row r="962" spans="2:33">
      <c r="B962" s="111" t="str">
        <f>IF(AND(Stock[[#This Row],[SỐ LƯỢNG MUA]]&gt;0,Stock[[#This Row],[SỐ LƯỢNG CÒN LẠI
(auto-fill)]]=0),"BÁN",
IF(AND(Stock[[#This Row],[SỐ LƯỢNG MUA]]&gt;0,Stock[[#This Row],[SỐ LƯỢNG CÒN LẠI
(auto-fill)]]&gt;0),"NẮM GIỮ",""))</f>
        <v/>
      </c>
      <c r="C962" s="110">
        <f t="shared" si="14"/>
        <v>949</v>
      </c>
      <c r="D962" s="77"/>
      <c r="E962" s="78"/>
      <c r="F962" s="170"/>
      <c r="G962" s="83"/>
      <c r="H962" s="84"/>
      <c r="I962" s="114" t="str">
        <f>IF(Stock[[#This Row],[SỐ LƯỢNG MUA]]&gt;0,Stock[[#This Row],[GIÁ MUA]]*Stock[[#This Row],[SỐ LƯỢNG MUA]]*$D$11,"")</f>
        <v/>
      </c>
      <c r="J962" s="87"/>
      <c r="K962" s="88"/>
      <c r="L962" s="116" t="str">
        <f>IF(Stock[[#This Row],[SỐ LƯỢNG MUA]]&gt;0,Stock[[#This Row],[GIÁ MUA]]*(1+Stock[[#This Row],[% TĂNG KỲ VỌNG_1]]),"")</f>
        <v/>
      </c>
      <c r="M962" s="89"/>
      <c r="N962" s="116" t="str">
        <f>IF(Stock[[#This Row],[SỐ LƯỢNG MUA]]&gt;0,Stock[[#This Row],[GIÁ MUA]]*(1+Stock[[#This Row],[% TĂNG KỲ VỌNG_2]]),"")</f>
        <v/>
      </c>
      <c r="O962" s="89"/>
      <c r="P962" s="116" t="str">
        <f>IF(Stock[[#This Row],[SỐ LƯỢNG MUA]]&gt;0,Stock[[#This Row],[GIÁ MUA]]*(1+Stock[[#This Row],[% GIẢM ĐỂ CẮT LỖ]]),"")</f>
        <v/>
      </c>
      <c r="Q962" s="104"/>
      <c r="R962" s="117" t="str">
        <f>IF(Stock[[#This Row],[CỔ TỨC TIỀN MẶT]]&gt;0,Stock[[#This Row],[CỔ TỨC TIỀN MẶT]]/(Stock[[#This Row],[GIÁ MUA]]*Stock[[#This Row],[SỐ LƯỢNG MUA]]),"")</f>
        <v/>
      </c>
      <c r="S962" s="104"/>
      <c r="T962" s="77"/>
      <c r="U962" s="95"/>
      <c r="V962" s="96"/>
      <c r="W962" s="125" t="str">
        <f>IF(Stock[[#This Row],[SỐ LƯỢNG BÁN]]&gt;0,Stock[[#This Row],[GIÁ BÁN]]*Stock[[#This Row],[SỐ LƯỢNG BÁN]]*$D$11+Stock[[#This Row],[GIÁ BÁN]]*Stock[[#This Row],[SỐ LƯỢNG BÁN]]*$D$12,"")</f>
        <v/>
      </c>
      <c r="X962" s="126">
        <f>Stock[[#This Row],[SỐ LƯỢNG MUA]]+Stock[[#This Row],[CỔ TỨC BẰNG CỔ PHIẾU]]-Stock[[#This Row],[SỐ LƯỢNG BÁN]]</f>
        <v>0</v>
      </c>
      <c r="Y96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2" s="120">
        <f ca="1">IF(Stock[[#This Row],[NGÀY BÁN]]&gt;0,Stock[[#This Row],[NGÀY BÁN]]-Stock[[#This Row],[NGÀY MUA]]+1,IF(Stock[[#This Row],[NGÀY MUA]]=0,0,TODAY()-Stock[[#This Row],[NGÀY MUA]]+1))</f>
        <v>0</v>
      </c>
      <c r="AA962" s="121" t="str">
        <f>IFERROR(Stock[[#This Row],[CỔ TỨC TIỀN MẶT]]+Stock[[#This Row],[LÃI/(LỖ) TỪ BÁN CK
(auto-fill)]],"")</f>
        <v/>
      </c>
      <c r="AB9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2" s="90"/>
      <c r="AE962" s="146" t="str">
        <f>IF(Stock[[#This Row],[TRẠNG THÁI
(auto-fill)]]="NẮM GIỮ",Stock[[#This Row],[GIÁ THỊ TRƯỜNG]]-Stock[[#This Row],[GIÁ MUA]],"")</f>
        <v/>
      </c>
      <c r="AF962" s="151" t="str">
        <f>IFERROR(Stock[[#This Row],[TĂNG/
(GIẢM )]]/Stock[[#This Row],[GIÁ MUA]],"")</f>
        <v/>
      </c>
      <c r="AG962" s="128" t="str">
        <f>IF(Stock[[#This Row],[GIÁ THỊ TRƯỜNG]]&gt;0,Stock[[#This Row],[GIÁ THỊ TRƯỜNG]]*Stock[[#This Row],[SỐ LƯỢNG CÒN LẠI
(auto-fill)]],"")</f>
        <v/>
      </c>
    </row>
    <row r="963" spans="2:33">
      <c r="B963" s="111" t="str">
        <f>IF(AND(Stock[[#This Row],[SỐ LƯỢNG MUA]]&gt;0,Stock[[#This Row],[SỐ LƯỢNG CÒN LẠI
(auto-fill)]]=0),"BÁN",
IF(AND(Stock[[#This Row],[SỐ LƯỢNG MUA]]&gt;0,Stock[[#This Row],[SỐ LƯỢNG CÒN LẠI
(auto-fill)]]&gt;0),"NẮM GIỮ",""))</f>
        <v/>
      </c>
      <c r="C963" s="110">
        <f t="shared" si="14"/>
        <v>950</v>
      </c>
      <c r="D963" s="77"/>
      <c r="E963" s="78"/>
      <c r="F963" s="170"/>
      <c r="G963" s="83"/>
      <c r="H963" s="84"/>
      <c r="I963" s="114" t="str">
        <f>IF(Stock[[#This Row],[SỐ LƯỢNG MUA]]&gt;0,Stock[[#This Row],[GIÁ MUA]]*Stock[[#This Row],[SỐ LƯỢNG MUA]]*$D$11,"")</f>
        <v/>
      </c>
      <c r="J963" s="87"/>
      <c r="K963" s="88"/>
      <c r="L963" s="116" t="str">
        <f>IF(Stock[[#This Row],[SỐ LƯỢNG MUA]]&gt;0,Stock[[#This Row],[GIÁ MUA]]*(1+Stock[[#This Row],[% TĂNG KỲ VỌNG_1]]),"")</f>
        <v/>
      </c>
      <c r="M963" s="89"/>
      <c r="N963" s="116" t="str">
        <f>IF(Stock[[#This Row],[SỐ LƯỢNG MUA]]&gt;0,Stock[[#This Row],[GIÁ MUA]]*(1+Stock[[#This Row],[% TĂNG KỲ VỌNG_2]]),"")</f>
        <v/>
      </c>
      <c r="O963" s="89"/>
      <c r="P963" s="116" t="str">
        <f>IF(Stock[[#This Row],[SỐ LƯỢNG MUA]]&gt;0,Stock[[#This Row],[GIÁ MUA]]*(1+Stock[[#This Row],[% GIẢM ĐỂ CẮT LỖ]]),"")</f>
        <v/>
      </c>
      <c r="Q963" s="104"/>
      <c r="R963" s="117" t="str">
        <f>IF(Stock[[#This Row],[CỔ TỨC TIỀN MẶT]]&gt;0,Stock[[#This Row],[CỔ TỨC TIỀN MẶT]]/(Stock[[#This Row],[GIÁ MUA]]*Stock[[#This Row],[SỐ LƯỢNG MUA]]),"")</f>
        <v/>
      </c>
      <c r="S963" s="104"/>
      <c r="T963" s="77"/>
      <c r="U963" s="95"/>
      <c r="V963" s="96"/>
      <c r="W963" s="125" t="str">
        <f>IF(Stock[[#This Row],[SỐ LƯỢNG BÁN]]&gt;0,Stock[[#This Row],[GIÁ BÁN]]*Stock[[#This Row],[SỐ LƯỢNG BÁN]]*$D$11+Stock[[#This Row],[GIÁ BÁN]]*Stock[[#This Row],[SỐ LƯỢNG BÁN]]*$D$12,"")</f>
        <v/>
      </c>
      <c r="X963" s="126">
        <f>Stock[[#This Row],[SỐ LƯỢNG MUA]]+Stock[[#This Row],[CỔ TỨC BẰNG CỔ PHIẾU]]-Stock[[#This Row],[SỐ LƯỢNG BÁN]]</f>
        <v>0</v>
      </c>
      <c r="Y96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3" s="120">
        <f ca="1">IF(Stock[[#This Row],[NGÀY BÁN]]&gt;0,Stock[[#This Row],[NGÀY BÁN]]-Stock[[#This Row],[NGÀY MUA]]+1,IF(Stock[[#This Row],[NGÀY MUA]]=0,0,TODAY()-Stock[[#This Row],[NGÀY MUA]]+1))</f>
        <v>0</v>
      </c>
      <c r="AA963" s="121" t="str">
        <f>IFERROR(Stock[[#This Row],[CỔ TỨC TIỀN MẶT]]+Stock[[#This Row],[LÃI/(LỖ) TỪ BÁN CK
(auto-fill)]],"")</f>
        <v/>
      </c>
      <c r="AB9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3" s="90"/>
      <c r="AE963" s="146" t="str">
        <f>IF(Stock[[#This Row],[TRẠNG THÁI
(auto-fill)]]="NẮM GIỮ",Stock[[#This Row],[GIÁ THỊ TRƯỜNG]]-Stock[[#This Row],[GIÁ MUA]],"")</f>
        <v/>
      </c>
      <c r="AF963" s="151" t="str">
        <f>IFERROR(Stock[[#This Row],[TĂNG/
(GIẢM )]]/Stock[[#This Row],[GIÁ MUA]],"")</f>
        <v/>
      </c>
      <c r="AG963" s="128" t="str">
        <f>IF(Stock[[#This Row],[GIÁ THỊ TRƯỜNG]]&gt;0,Stock[[#This Row],[GIÁ THỊ TRƯỜNG]]*Stock[[#This Row],[SỐ LƯỢNG CÒN LẠI
(auto-fill)]],"")</f>
        <v/>
      </c>
    </row>
    <row r="964" spans="2:33">
      <c r="B964" s="111" t="str">
        <f>IF(AND(Stock[[#This Row],[SỐ LƯỢNG MUA]]&gt;0,Stock[[#This Row],[SỐ LƯỢNG CÒN LẠI
(auto-fill)]]=0),"BÁN",
IF(AND(Stock[[#This Row],[SỐ LƯỢNG MUA]]&gt;0,Stock[[#This Row],[SỐ LƯỢNG CÒN LẠI
(auto-fill)]]&gt;0),"NẮM GIỮ",""))</f>
        <v/>
      </c>
      <c r="C964" s="110">
        <f t="shared" si="14"/>
        <v>951</v>
      </c>
      <c r="D964" s="77"/>
      <c r="E964" s="78"/>
      <c r="F964" s="170"/>
      <c r="G964" s="83"/>
      <c r="H964" s="84"/>
      <c r="I964" s="114" t="str">
        <f>IF(Stock[[#This Row],[SỐ LƯỢNG MUA]]&gt;0,Stock[[#This Row],[GIÁ MUA]]*Stock[[#This Row],[SỐ LƯỢNG MUA]]*$D$11,"")</f>
        <v/>
      </c>
      <c r="J964" s="87"/>
      <c r="K964" s="88"/>
      <c r="L964" s="116" t="str">
        <f>IF(Stock[[#This Row],[SỐ LƯỢNG MUA]]&gt;0,Stock[[#This Row],[GIÁ MUA]]*(1+Stock[[#This Row],[% TĂNG KỲ VỌNG_1]]),"")</f>
        <v/>
      </c>
      <c r="M964" s="89"/>
      <c r="N964" s="116" t="str">
        <f>IF(Stock[[#This Row],[SỐ LƯỢNG MUA]]&gt;0,Stock[[#This Row],[GIÁ MUA]]*(1+Stock[[#This Row],[% TĂNG KỲ VỌNG_2]]),"")</f>
        <v/>
      </c>
      <c r="O964" s="89"/>
      <c r="P964" s="116" t="str">
        <f>IF(Stock[[#This Row],[SỐ LƯỢNG MUA]]&gt;0,Stock[[#This Row],[GIÁ MUA]]*(1+Stock[[#This Row],[% GIẢM ĐỂ CẮT LỖ]]),"")</f>
        <v/>
      </c>
      <c r="Q964" s="104"/>
      <c r="R964" s="117" t="str">
        <f>IF(Stock[[#This Row],[CỔ TỨC TIỀN MẶT]]&gt;0,Stock[[#This Row],[CỔ TỨC TIỀN MẶT]]/(Stock[[#This Row],[GIÁ MUA]]*Stock[[#This Row],[SỐ LƯỢNG MUA]]),"")</f>
        <v/>
      </c>
      <c r="S964" s="104"/>
      <c r="T964" s="77"/>
      <c r="U964" s="95"/>
      <c r="V964" s="96"/>
      <c r="W964" s="125" t="str">
        <f>IF(Stock[[#This Row],[SỐ LƯỢNG BÁN]]&gt;0,Stock[[#This Row],[GIÁ BÁN]]*Stock[[#This Row],[SỐ LƯỢNG BÁN]]*$D$11+Stock[[#This Row],[GIÁ BÁN]]*Stock[[#This Row],[SỐ LƯỢNG BÁN]]*$D$12,"")</f>
        <v/>
      </c>
      <c r="X964" s="126">
        <f>Stock[[#This Row],[SỐ LƯỢNG MUA]]+Stock[[#This Row],[CỔ TỨC BẰNG CỔ PHIẾU]]-Stock[[#This Row],[SỐ LƯỢNG BÁN]]</f>
        <v>0</v>
      </c>
      <c r="Y96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4" s="120">
        <f ca="1">IF(Stock[[#This Row],[NGÀY BÁN]]&gt;0,Stock[[#This Row],[NGÀY BÁN]]-Stock[[#This Row],[NGÀY MUA]]+1,IF(Stock[[#This Row],[NGÀY MUA]]=0,0,TODAY()-Stock[[#This Row],[NGÀY MUA]]+1))</f>
        <v>0</v>
      </c>
      <c r="AA964" s="121" t="str">
        <f>IFERROR(Stock[[#This Row],[CỔ TỨC TIỀN MẶT]]+Stock[[#This Row],[LÃI/(LỖ) TỪ BÁN CK
(auto-fill)]],"")</f>
        <v/>
      </c>
      <c r="AB9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4" s="90"/>
      <c r="AE964" s="146" t="str">
        <f>IF(Stock[[#This Row],[TRẠNG THÁI
(auto-fill)]]="NẮM GIỮ",Stock[[#This Row],[GIÁ THỊ TRƯỜNG]]-Stock[[#This Row],[GIÁ MUA]],"")</f>
        <v/>
      </c>
      <c r="AF964" s="151" t="str">
        <f>IFERROR(Stock[[#This Row],[TĂNG/
(GIẢM )]]/Stock[[#This Row],[GIÁ MUA]],"")</f>
        <v/>
      </c>
      <c r="AG964" s="128" t="str">
        <f>IF(Stock[[#This Row],[GIÁ THỊ TRƯỜNG]]&gt;0,Stock[[#This Row],[GIÁ THỊ TRƯỜNG]]*Stock[[#This Row],[SỐ LƯỢNG CÒN LẠI
(auto-fill)]],"")</f>
        <v/>
      </c>
    </row>
    <row r="965" spans="2:33">
      <c r="B965" s="111" t="str">
        <f>IF(AND(Stock[[#This Row],[SỐ LƯỢNG MUA]]&gt;0,Stock[[#This Row],[SỐ LƯỢNG CÒN LẠI
(auto-fill)]]=0),"BÁN",
IF(AND(Stock[[#This Row],[SỐ LƯỢNG MUA]]&gt;0,Stock[[#This Row],[SỐ LƯỢNG CÒN LẠI
(auto-fill)]]&gt;0),"NẮM GIỮ",""))</f>
        <v/>
      </c>
      <c r="C965" s="110">
        <f t="shared" si="14"/>
        <v>952</v>
      </c>
      <c r="D965" s="77"/>
      <c r="E965" s="78"/>
      <c r="F965" s="170"/>
      <c r="G965" s="83"/>
      <c r="H965" s="84"/>
      <c r="I965" s="114" t="str">
        <f>IF(Stock[[#This Row],[SỐ LƯỢNG MUA]]&gt;0,Stock[[#This Row],[GIÁ MUA]]*Stock[[#This Row],[SỐ LƯỢNG MUA]]*$D$11,"")</f>
        <v/>
      </c>
      <c r="J965" s="87"/>
      <c r="K965" s="88"/>
      <c r="L965" s="116" t="str">
        <f>IF(Stock[[#This Row],[SỐ LƯỢNG MUA]]&gt;0,Stock[[#This Row],[GIÁ MUA]]*(1+Stock[[#This Row],[% TĂNG KỲ VỌNG_1]]),"")</f>
        <v/>
      </c>
      <c r="M965" s="89"/>
      <c r="N965" s="116" t="str">
        <f>IF(Stock[[#This Row],[SỐ LƯỢNG MUA]]&gt;0,Stock[[#This Row],[GIÁ MUA]]*(1+Stock[[#This Row],[% TĂNG KỲ VỌNG_2]]),"")</f>
        <v/>
      </c>
      <c r="O965" s="89"/>
      <c r="P965" s="116" t="str">
        <f>IF(Stock[[#This Row],[SỐ LƯỢNG MUA]]&gt;0,Stock[[#This Row],[GIÁ MUA]]*(1+Stock[[#This Row],[% GIẢM ĐỂ CẮT LỖ]]),"")</f>
        <v/>
      </c>
      <c r="Q965" s="104"/>
      <c r="R965" s="117" t="str">
        <f>IF(Stock[[#This Row],[CỔ TỨC TIỀN MẶT]]&gt;0,Stock[[#This Row],[CỔ TỨC TIỀN MẶT]]/(Stock[[#This Row],[GIÁ MUA]]*Stock[[#This Row],[SỐ LƯỢNG MUA]]),"")</f>
        <v/>
      </c>
      <c r="S965" s="104"/>
      <c r="T965" s="77"/>
      <c r="U965" s="95"/>
      <c r="V965" s="96"/>
      <c r="W965" s="125" t="str">
        <f>IF(Stock[[#This Row],[SỐ LƯỢNG BÁN]]&gt;0,Stock[[#This Row],[GIÁ BÁN]]*Stock[[#This Row],[SỐ LƯỢNG BÁN]]*$D$11+Stock[[#This Row],[GIÁ BÁN]]*Stock[[#This Row],[SỐ LƯỢNG BÁN]]*$D$12,"")</f>
        <v/>
      </c>
      <c r="X965" s="126">
        <f>Stock[[#This Row],[SỐ LƯỢNG MUA]]+Stock[[#This Row],[CỔ TỨC BẰNG CỔ PHIẾU]]-Stock[[#This Row],[SỐ LƯỢNG BÁN]]</f>
        <v>0</v>
      </c>
      <c r="Y96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5" s="120">
        <f ca="1">IF(Stock[[#This Row],[NGÀY BÁN]]&gt;0,Stock[[#This Row],[NGÀY BÁN]]-Stock[[#This Row],[NGÀY MUA]]+1,IF(Stock[[#This Row],[NGÀY MUA]]=0,0,TODAY()-Stock[[#This Row],[NGÀY MUA]]+1))</f>
        <v>0</v>
      </c>
      <c r="AA965" s="121" t="str">
        <f>IFERROR(Stock[[#This Row],[CỔ TỨC TIỀN MẶT]]+Stock[[#This Row],[LÃI/(LỖ) TỪ BÁN CK
(auto-fill)]],"")</f>
        <v/>
      </c>
      <c r="AB9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5" s="90"/>
      <c r="AE965" s="146" t="str">
        <f>IF(Stock[[#This Row],[TRẠNG THÁI
(auto-fill)]]="NẮM GIỮ",Stock[[#This Row],[GIÁ THỊ TRƯỜNG]]-Stock[[#This Row],[GIÁ MUA]],"")</f>
        <v/>
      </c>
      <c r="AF965" s="151" t="str">
        <f>IFERROR(Stock[[#This Row],[TĂNG/
(GIẢM )]]/Stock[[#This Row],[GIÁ MUA]],"")</f>
        <v/>
      </c>
      <c r="AG965" s="128" t="str">
        <f>IF(Stock[[#This Row],[GIÁ THỊ TRƯỜNG]]&gt;0,Stock[[#This Row],[GIÁ THỊ TRƯỜNG]]*Stock[[#This Row],[SỐ LƯỢNG CÒN LẠI
(auto-fill)]],"")</f>
        <v/>
      </c>
    </row>
    <row r="966" spans="2:33">
      <c r="B966" s="111" t="str">
        <f>IF(AND(Stock[[#This Row],[SỐ LƯỢNG MUA]]&gt;0,Stock[[#This Row],[SỐ LƯỢNG CÒN LẠI
(auto-fill)]]=0),"BÁN",
IF(AND(Stock[[#This Row],[SỐ LƯỢNG MUA]]&gt;0,Stock[[#This Row],[SỐ LƯỢNG CÒN LẠI
(auto-fill)]]&gt;0),"NẮM GIỮ",""))</f>
        <v/>
      </c>
      <c r="C966" s="110">
        <f t="shared" si="14"/>
        <v>953</v>
      </c>
      <c r="D966" s="77"/>
      <c r="E966" s="78"/>
      <c r="F966" s="170"/>
      <c r="G966" s="83"/>
      <c r="H966" s="84"/>
      <c r="I966" s="114" t="str">
        <f>IF(Stock[[#This Row],[SỐ LƯỢNG MUA]]&gt;0,Stock[[#This Row],[GIÁ MUA]]*Stock[[#This Row],[SỐ LƯỢNG MUA]]*$D$11,"")</f>
        <v/>
      </c>
      <c r="J966" s="87"/>
      <c r="K966" s="88"/>
      <c r="L966" s="116" t="str">
        <f>IF(Stock[[#This Row],[SỐ LƯỢNG MUA]]&gt;0,Stock[[#This Row],[GIÁ MUA]]*(1+Stock[[#This Row],[% TĂNG KỲ VỌNG_1]]),"")</f>
        <v/>
      </c>
      <c r="M966" s="89"/>
      <c r="N966" s="116" t="str">
        <f>IF(Stock[[#This Row],[SỐ LƯỢNG MUA]]&gt;0,Stock[[#This Row],[GIÁ MUA]]*(1+Stock[[#This Row],[% TĂNG KỲ VỌNG_2]]),"")</f>
        <v/>
      </c>
      <c r="O966" s="89"/>
      <c r="P966" s="116" t="str">
        <f>IF(Stock[[#This Row],[SỐ LƯỢNG MUA]]&gt;0,Stock[[#This Row],[GIÁ MUA]]*(1+Stock[[#This Row],[% GIẢM ĐỂ CẮT LỖ]]),"")</f>
        <v/>
      </c>
      <c r="Q966" s="104"/>
      <c r="R966" s="117" t="str">
        <f>IF(Stock[[#This Row],[CỔ TỨC TIỀN MẶT]]&gt;0,Stock[[#This Row],[CỔ TỨC TIỀN MẶT]]/(Stock[[#This Row],[GIÁ MUA]]*Stock[[#This Row],[SỐ LƯỢNG MUA]]),"")</f>
        <v/>
      </c>
      <c r="S966" s="104"/>
      <c r="T966" s="77"/>
      <c r="U966" s="95"/>
      <c r="V966" s="96"/>
      <c r="W966" s="125" t="str">
        <f>IF(Stock[[#This Row],[SỐ LƯỢNG BÁN]]&gt;0,Stock[[#This Row],[GIÁ BÁN]]*Stock[[#This Row],[SỐ LƯỢNG BÁN]]*$D$11+Stock[[#This Row],[GIÁ BÁN]]*Stock[[#This Row],[SỐ LƯỢNG BÁN]]*$D$12,"")</f>
        <v/>
      </c>
      <c r="X966" s="126">
        <f>Stock[[#This Row],[SỐ LƯỢNG MUA]]+Stock[[#This Row],[CỔ TỨC BẰNG CỔ PHIẾU]]-Stock[[#This Row],[SỐ LƯỢNG BÁN]]</f>
        <v>0</v>
      </c>
      <c r="Y96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6" s="120">
        <f ca="1">IF(Stock[[#This Row],[NGÀY BÁN]]&gt;0,Stock[[#This Row],[NGÀY BÁN]]-Stock[[#This Row],[NGÀY MUA]]+1,IF(Stock[[#This Row],[NGÀY MUA]]=0,0,TODAY()-Stock[[#This Row],[NGÀY MUA]]+1))</f>
        <v>0</v>
      </c>
      <c r="AA966" s="121" t="str">
        <f>IFERROR(Stock[[#This Row],[CỔ TỨC TIỀN MẶT]]+Stock[[#This Row],[LÃI/(LỖ) TỪ BÁN CK
(auto-fill)]],"")</f>
        <v/>
      </c>
      <c r="AB9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6" s="90"/>
      <c r="AE966" s="146" t="str">
        <f>IF(Stock[[#This Row],[TRẠNG THÁI
(auto-fill)]]="NẮM GIỮ",Stock[[#This Row],[GIÁ THỊ TRƯỜNG]]-Stock[[#This Row],[GIÁ MUA]],"")</f>
        <v/>
      </c>
      <c r="AF966" s="151" t="str">
        <f>IFERROR(Stock[[#This Row],[TĂNG/
(GIẢM )]]/Stock[[#This Row],[GIÁ MUA]],"")</f>
        <v/>
      </c>
      <c r="AG966" s="128" t="str">
        <f>IF(Stock[[#This Row],[GIÁ THỊ TRƯỜNG]]&gt;0,Stock[[#This Row],[GIÁ THỊ TRƯỜNG]]*Stock[[#This Row],[SỐ LƯỢNG CÒN LẠI
(auto-fill)]],"")</f>
        <v/>
      </c>
    </row>
    <row r="967" spans="2:33">
      <c r="B967" s="111" t="str">
        <f>IF(AND(Stock[[#This Row],[SỐ LƯỢNG MUA]]&gt;0,Stock[[#This Row],[SỐ LƯỢNG CÒN LẠI
(auto-fill)]]=0),"BÁN",
IF(AND(Stock[[#This Row],[SỐ LƯỢNG MUA]]&gt;0,Stock[[#This Row],[SỐ LƯỢNG CÒN LẠI
(auto-fill)]]&gt;0),"NẮM GIỮ",""))</f>
        <v/>
      </c>
      <c r="C967" s="110">
        <f t="shared" si="14"/>
        <v>954</v>
      </c>
      <c r="D967" s="77"/>
      <c r="E967" s="78"/>
      <c r="F967" s="170"/>
      <c r="G967" s="83"/>
      <c r="H967" s="84"/>
      <c r="I967" s="114" t="str">
        <f>IF(Stock[[#This Row],[SỐ LƯỢNG MUA]]&gt;0,Stock[[#This Row],[GIÁ MUA]]*Stock[[#This Row],[SỐ LƯỢNG MUA]]*$D$11,"")</f>
        <v/>
      </c>
      <c r="J967" s="87"/>
      <c r="K967" s="88"/>
      <c r="L967" s="116" t="str">
        <f>IF(Stock[[#This Row],[SỐ LƯỢNG MUA]]&gt;0,Stock[[#This Row],[GIÁ MUA]]*(1+Stock[[#This Row],[% TĂNG KỲ VỌNG_1]]),"")</f>
        <v/>
      </c>
      <c r="M967" s="89"/>
      <c r="N967" s="116" t="str">
        <f>IF(Stock[[#This Row],[SỐ LƯỢNG MUA]]&gt;0,Stock[[#This Row],[GIÁ MUA]]*(1+Stock[[#This Row],[% TĂNG KỲ VỌNG_2]]),"")</f>
        <v/>
      </c>
      <c r="O967" s="89"/>
      <c r="P967" s="116" t="str">
        <f>IF(Stock[[#This Row],[SỐ LƯỢNG MUA]]&gt;0,Stock[[#This Row],[GIÁ MUA]]*(1+Stock[[#This Row],[% GIẢM ĐỂ CẮT LỖ]]),"")</f>
        <v/>
      </c>
      <c r="Q967" s="104"/>
      <c r="R967" s="117" t="str">
        <f>IF(Stock[[#This Row],[CỔ TỨC TIỀN MẶT]]&gt;0,Stock[[#This Row],[CỔ TỨC TIỀN MẶT]]/(Stock[[#This Row],[GIÁ MUA]]*Stock[[#This Row],[SỐ LƯỢNG MUA]]),"")</f>
        <v/>
      </c>
      <c r="S967" s="104"/>
      <c r="T967" s="77"/>
      <c r="U967" s="95"/>
      <c r="V967" s="96"/>
      <c r="W967" s="125" t="str">
        <f>IF(Stock[[#This Row],[SỐ LƯỢNG BÁN]]&gt;0,Stock[[#This Row],[GIÁ BÁN]]*Stock[[#This Row],[SỐ LƯỢNG BÁN]]*$D$11+Stock[[#This Row],[GIÁ BÁN]]*Stock[[#This Row],[SỐ LƯỢNG BÁN]]*$D$12,"")</f>
        <v/>
      </c>
      <c r="X967" s="126">
        <f>Stock[[#This Row],[SỐ LƯỢNG MUA]]+Stock[[#This Row],[CỔ TỨC BẰNG CỔ PHIẾU]]-Stock[[#This Row],[SỐ LƯỢNG BÁN]]</f>
        <v>0</v>
      </c>
      <c r="Y96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7" s="120">
        <f ca="1">IF(Stock[[#This Row],[NGÀY BÁN]]&gt;0,Stock[[#This Row],[NGÀY BÁN]]-Stock[[#This Row],[NGÀY MUA]]+1,IF(Stock[[#This Row],[NGÀY MUA]]=0,0,TODAY()-Stock[[#This Row],[NGÀY MUA]]+1))</f>
        <v>0</v>
      </c>
      <c r="AA967" s="121" t="str">
        <f>IFERROR(Stock[[#This Row],[CỔ TỨC TIỀN MẶT]]+Stock[[#This Row],[LÃI/(LỖ) TỪ BÁN CK
(auto-fill)]],"")</f>
        <v/>
      </c>
      <c r="AB9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7" s="90"/>
      <c r="AE967" s="146" t="str">
        <f>IF(Stock[[#This Row],[TRẠNG THÁI
(auto-fill)]]="NẮM GIỮ",Stock[[#This Row],[GIÁ THỊ TRƯỜNG]]-Stock[[#This Row],[GIÁ MUA]],"")</f>
        <v/>
      </c>
      <c r="AF967" s="151" t="str">
        <f>IFERROR(Stock[[#This Row],[TĂNG/
(GIẢM )]]/Stock[[#This Row],[GIÁ MUA]],"")</f>
        <v/>
      </c>
      <c r="AG967" s="128" t="str">
        <f>IF(Stock[[#This Row],[GIÁ THỊ TRƯỜNG]]&gt;0,Stock[[#This Row],[GIÁ THỊ TRƯỜNG]]*Stock[[#This Row],[SỐ LƯỢNG CÒN LẠI
(auto-fill)]],"")</f>
        <v/>
      </c>
    </row>
    <row r="968" spans="2:33">
      <c r="B968" s="111" t="str">
        <f>IF(AND(Stock[[#This Row],[SỐ LƯỢNG MUA]]&gt;0,Stock[[#This Row],[SỐ LƯỢNG CÒN LẠI
(auto-fill)]]=0),"BÁN",
IF(AND(Stock[[#This Row],[SỐ LƯỢNG MUA]]&gt;0,Stock[[#This Row],[SỐ LƯỢNG CÒN LẠI
(auto-fill)]]&gt;0),"NẮM GIỮ",""))</f>
        <v/>
      </c>
      <c r="C968" s="110">
        <f t="shared" si="14"/>
        <v>955</v>
      </c>
      <c r="D968" s="77"/>
      <c r="E968" s="78"/>
      <c r="F968" s="170"/>
      <c r="G968" s="83"/>
      <c r="H968" s="84"/>
      <c r="I968" s="114" t="str">
        <f>IF(Stock[[#This Row],[SỐ LƯỢNG MUA]]&gt;0,Stock[[#This Row],[GIÁ MUA]]*Stock[[#This Row],[SỐ LƯỢNG MUA]]*$D$11,"")</f>
        <v/>
      </c>
      <c r="J968" s="87"/>
      <c r="K968" s="88"/>
      <c r="L968" s="116" t="str">
        <f>IF(Stock[[#This Row],[SỐ LƯỢNG MUA]]&gt;0,Stock[[#This Row],[GIÁ MUA]]*(1+Stock[[#This Row],[% TĂNG KỲ VỌNG_1]]),"")</f>
        <v/>
      </c>
      <c r="M968" s="89"/>
      <c r="N968" s="116" t="str">
        <f>IF(Stock[[#This Row],[SỐ LƯỢNG MUA]]&gt;0,Stock[[#This Row],[GIÁ MUA]]*(1+Stock[[#This Row],[% TĂNG KỲ VỌNG_2]]),"")</f>
        <v/>
      </c>
      <c r="O968" s="89"/>
      <c r="P968" s="116" t="str">
        <f>IF(Stock[[#This Row],[SỐ LƯỢNG MUA]]&gt;0,Stock[[#This Row],[GIÁ MUA]]*(1+Stock[[#This Row],[% GIẢM ĐỂ CẮT LỖ]]),"")</f>
        <v/>
      </c>
      <c r="Q968" s="104"/>
      <c r="R968" s="117" t="str">
        <f>IF(Stock[[#This Row],[CỔ TỨC TIỀN MẶT]]&gt;0,Stock[[#This Row],[CỔ TỨC TIỀN MẶT]]/(Stock[[#This Row],[GIÁ MUA]]*Stock[[#This Row],[SỐ LƯỢNG MUA]]),"")</f>
        <v/>
      </c>
      <c r="S968" s="104"/>
      <c r="T968" s="77"/>
      <c r="U968" s="95"/>
      <c r="V968" s="96"/>
      <c r="W968" s="125" t="str">
        <f>IF(Stock[[#This Row],[SỐ LƯỢNG BÁN]]&gt;0,Stock[[#This Row],[GIÁ BÁN]]*Stock[[#This Row],[SỐ LƯỢNG BÁN]]*$D$11+Stock[[#This Row],[GIÁ BÁN]]*Stock[[#This Row],[SỐ LƯỢNG BÁN]]*$D$12,"")</f>
        <v/>
      </c>
      <c r="X968" s="126">
        <f>Stock[[#This Row],[SỐ LƯỢNG MUA]]+Stock[[#This Row],[CỔ TỨC BẰNG CỔ PHIẾU]]-Stock[[#This Row],[SỐ LƯỢNG BÁN]]</f>
        <v>0</v>
      </c>
      <c r="Y96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8" s="120">
        <f ca="1">IF(Stock[[#This Row],[NGÀY BÁN]]&gt;0,Stock[[#This Row],[NGÀY BÁN]]-Stock[[#This Row],[NGÀY MUA]]+1,IF(Stock[[#This Row],[NGÀY MUA]]=0,0,TODAY()-Stock[[#This Row],[NGÀY MUA]]+1))</f>
        <v>0</v>
      </c>
      <c r="AA968" s="121" t="str">
        <f>IFERROR(Stock[[#This Row],[CỔ TỨC TIỀN MẶT]]+Stock[[#This Row],[LÃI/(LỖ) TỪ BÁN CK
(auto-fill)]],"")</f>
        <v/>
      </c>
      <c r="AB9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8" s="90"/>
      <c r="AE968" s="146" t="str">
        <f>IF(Stock[[#This Row],[TRẠNG THÁI
(auto-fill)]]="NẮM GIỮ",Stock[[#This Row],[GIÁ THỊ TRƯỜNG]]-Stock[[#This Row],[GIÁ MUA]],"")</f>
        <v/>
      </c>
      <c r="AF968" s="151" t="str">
        <f>IFERROR(Stock[[#This Row],[TĂNG/
(GIẢM )]]/Stock[[#This Row],[GIÁ MUA]],"")</f>
        <v/>
      </c>
      <c r="AG968" s="128" t="str">
        <f>IF(Stock[[#This Row],[GIÁ THỊ TRƯỜNG]]&gt;0,Stock[[#This Row],[GIÁ THỊ TRƯỜNG]]*Stock[[#This Row],[SỐ LƯỢNG CÒN LẠI
(auto-fill)]],"")</f>
        <v/>
      </c>
    </row>
    <row r="969" spans="2:33">
      <c r="B969" s="111" t="str">
        <f>IF(AND(Stock[[#This Row],[SỐ LƯỢNG MUA]]&gt;0,Stock[[#This Row],[SỐ LƯỢNG CÒN LẠI
(auto-fill)]]=0),"BÁN",
IF(AND(Stock[[#This Row],[SỐ LƯỢNG MUA]]&gt;0,Stock[[#This Row],[SỐ LƯỢNG CÒN LẠI
(auto-fill)]]&gt;0),"NẮM GIỮ",""))</f>
        <v/>
      </c>
      <c r="C969" s="110">
        <f t="shared" si="14"/>
        <v>956</v>
      </c>
      <c r="D969" s="77"/>
      <c r="E969" s="78"/>
      <c r="F969" s="170"/>
      <c r="G969" s="83"/>
      <c r="H969" s="84"/>
      <c r="I969" s="114" t="str">
        <f>IF(Stock[[#This Row],[SỐ LƯỢNG MUA]]&gt;0,Stock[[#This Row],[GIÁ MUA]]*Stock[[#This Row],[SỐ LƯỢNG MUA]]*$D$11,"")</f>
        <v/>
      </c>
      <c r="J969" s="87"/>
      <c r="K969" s="88"/>
      <c r="L969" s="116" t="str">
        <f>IF(Stock[[#This Row],[SỐ LƯỢNG MUA]]&gt;0,Stock[[#This Row],[GIÁ MUA]]*(1+Stock[[#This Row],[% TĂNG KỲ VỌNG_1]]),"")</f>
        <v/>
      </c>
      <c r="M969" s="89"/>
      <c r="N969" s="116" t="str">
        <f>IF(Stock[[#This Row],[SỐ LƯỢNG MUA]]&gt;0,Stock[[#This Row],[GIÁ MUA]]*(1+Stock[[#This Row],[% TĂNG KỲ VỌNG_2]]),"")</f>
        <v/>
      </c>
      <c r="O969" s="89"/>
      <c r="P969" s="116" t="str">
        <f>IF(Stock[[#This Row],[SỐ LƯỢNG MUA]]&gt;0,Stock[[#This Row],[GIÁ MUA]]*(1+Stock[[#This Row],[% GIẢM ĐỂ CẮT LỖ]]),"")</f>
        <v/>
      </c>
      <c r="Q969" s="104"/>
      <c r="R969" s="117" t="str">
        <f>IF(Stock[[#This Row],[CỔ TỨC TIỀN MẶT]]&gt;0,Stock[[#This Row],[CỔ TỨC TIỀN MẶT]]/(Stock[[#This Row],[GIÁ MUA]]*Stock[[#This Row],[SỐ LƯỢNG MUA]]),"")</f>
        <v/>
      </c>
      <c r="S969" s="104"/>
      <c r="T969" s="77"/>
      <c r="U969" s="95"/>
      <c r="V969" s="96"/>
      <c r="W969" s="125" t="str">
        <f>IF(Stock[[#This Row],[SỐ LƯỢNG BÁN]]&gt;0,Stock[[#This Row],[GIÁ BÁN]]*Stock[[#This Row],[SỐ LƯỢNG BÁN]]*$D$11+Stock[[#This Row],[GIÁ BÁN]]*Stock[[#This Row],[SỐ LƯỢNG BÁN]]*$D$12,"")</f>
        <v/>
      </c>
      <c r="X969" s="126">
        <f>Stock[[#This Row],[SỐ LƯỢNG MUA]]+Stock[[#This Row],[CỔ TỨC BẰNG CỔ PHIẾU]]-Stock[[#This Row],[SỐ LƯỢNG BÁN]]</f>
        <v>0</v>
      </c>
      <c r="Y96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9" s="120">
        <f ca="1">IF(Stock[[#This Row],[NGÀY BÁN]]&gt;0,Stock[[#This Row],[NGÀY BÁN]]-Stock[[#This Row],[NGÀY MUA]]+1,IF(Stock[[#This Row],[NGÀY MUA]]=0,0,TODAY()-Stock[[#This Row],[NGÀY MUA]]+1))</f>
        <v>0</v>
      </c>
      <c r="AA969" s="121" t="str">
        <f>IFERROR(Stock[[#This Row],[CỔ TỨC TIỀN MẶT]]+Stock[[#This Row],[LÃI/(LỖ) TỪ BÁN CK
(auto-fill)]],"")</f>
        <v/>
      </c>
      <c r="AB9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9" s="90"/>
      <c r="AE969" s="146" t="str">
        <f>IF(Stock[[#This Row],[TRẠNG THÁI
(auto-fill)]]="NẮM GIỮ",Stock[[#This Row],[GIÁ THỊ TRƯỜNG]]-Stock[[#This Row],[GIÁ MUA]],"")</f>
        <v/>
      </c>
      <c r="AF969" s="151" t="str">
        <f>IFERROR(Stock[[#This Row],[TĂNG/
(GIẢM )]]/Stock[[#This Row],[GIÁ MUA]],"")</f>
        <v/>
      </c>
      <c r="AG969" s="128" t="str">
        <f>IF(Stock[[#This Row],[GIÁ THỊ TRƯỜNG]]&gt;0,Stock[[#This Row],[GIÁ THỊ TRƯỜNG]]*Stock[[#This Row],[SỐ LƯỢNG CÒN LẠI
(auto-fill)]],"")</f>
        <v/>
      </c>
    </row>
    <row r="970" spans="2:33">
      <c r="B970" s="111" t="str">
        <f>IF(AND(Stock[[#This Row],[SỐ LƯỢNG MUA]]&gt;0,Stock[[#This Row],[SỐ LƯỢNG CÒN LẠI
(auto-fill)]]=0),"BÁN",
IF(AND(Stock[[#This Row],[SỐ LƯỢNG MUA]]&gt;0,Stock[[#This Row],[SỐ LƯỢNG CÒN LẠI
(auto-fill)]]&gt;0),"NẮM GIỮ",""))</f>
        <v/>
      </c>
      <c r="C970" s="110">
        <f t="shared" si="14"/>
        <v>957</v>
      </c>
      <c r="D970" s="77"/>
      <c r="E970" s="78"/>
      <c r="F970" s="170"/>
      <c r="G970" s="83"/>
      <c r="H970" s="84"/>
      <c r="I970" s="114" t="str">
        <f>IF(Stock[[#This Row],[SỐ LƯỢNG MUA]]&gt;0,Stock[[#This Row],[GIÁ MUA]]*Stock[[#This Row],[SỐ LƯỢNG MUA]]*$D$11,"")</f>
        <v/>
      </c>
      <c r="J970" s="87"/>
      <c r="K970" s="88"/>
      <c r="L970" s="116" t="str">
        <f>IF(Stock[[#This Row],[SỐ LƯỢNG MUA]]&gt;0,Stock[[#This Row],[GIÁ MUA]]*(1+Stock[[#This Row],[% TĂNG KỲ VỌNG_1]]),"")</f>
        <v/>
      </c>
      <c r="M970" s="89"/>
      <c r="N970" s="116" t="str">
        <f>IF(Stock[[#This Row],[SỐ LƯỢNG MUA]]&gt;0,Stock[[#This Row],[GIÁ MUA]]*(1+Stock[[#This Row],[% TĂNG KỲ VỌNG_2]]),"")</f>
        <v/>
      </c>
      <c r="O970" s="89"/>
      <c r="P970" s="116" t="str">
        <f>IF(Stock[[#This Row],[SỐ LƯỢNG MUA]]&gt;0,Stock[[#This Row],[GIÁ MUA]]*(1+Stock[[#This Row],[% GIẢM ĐỂ CẮT LỖ]]),"")</f>
        <v/>
      </c>
      <c r="Q970" s="104"/>
      <c r="R970" s="117" t="str">
        <f>IF(Stock[[#This Row],[CỔ TỨC TIỀN MẶT]]&gt;0,Stock[[#This Row],[CỔ TỨC TIỀN MẶT]]/(Stock[[#This Row],[GIÁ MUA]]*Stock[[#This Row],[SỐ LƯỢNG MUA]]),"")</f>
        <v/>
      </c>
      <c r="S970" s="104"/>
      <c r="T970" s="77"/>
      <c r="U970" s="95"/>
      <c r="V970" s="96"/>
      <c r="W970" s="125" t="str">
        <f>IF(Stock[[#This Row],[SỐ LƯỢNG BÁN]]&gt;0,Stock[[#This Row],[GIÁ BÁN]]*Stock[[#This Row],[SỐ LƯỢNG BÁN]]*$D$11+Stock[[#This Row],[GIÁ BÁN]]*Stock[[#This Row],[SỐ LƯỢNG BÁN]]*$D$12,"")</f>
        <v/>
      </c>
      <c r="X970" s="126">
        <f>Stock[[#This Row],[SỐ LƯỢNG MUA]]+Stock[[#This Row],[CỔ TỨC BẰNG CỔ PHIẾU]]-Stock[[#This Row],[SỐ LƯỢNG BÁN]]</f>
        <v>0</v>
      </c>
      <c r="Y97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0" s="120">
        <f ca="1">IF(Stock[[#This Row],[NGÀY BÁN]]&gt;0,Stock[[#This Row],[NGÀY BÁN]]-Stock[[#This Row],[NGÀY MUA]]+1,IF(Stock[[#This Row],[NGÀY MUA]]=0,0,TODAY()-Stock[[#This Row],[NGÀY MUA]]+1))</f>
        <v>0</v>
      </c>
      <c r="AA970" s="121" t="str">
        <f>IFERROR(Stock[[#This Row],[CỔ TỨC TIỀN MẶT]]+Stock[[#This Row],[LÃI/(LỖ) TỪ BÁN CK
(auto-fill)]],"")</f>
        <v/>
      </c>
      <c r="AB9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0" s="90"/>
      <c r="AE970" s="146" t="str">
        <f>IF(Stock[[#This Row],[TRẠNG THÁI
(auto-fill)]]="NẮM GIỮ",Stock[[#This Row],[GIÁ THỊ TRƯỜNG]]-Stock[[#This Row],[GIÁ MUA]],"")</f>
        <v/>
      </c>
      <c r="AF970" s="151" t="str">
        <f>IFERROR(Stock[[#This Row],[TĂNG/
(GIẢM )]]/Stock[[#This Row],[GIÁ MUA]],"")</f>
        <v/>
      </c>
      <c r="AG970" s="128" t="str">
        <f>IF(Stock[[#This Row],[GIÁ THỊ TRƯỜNG]]&gt;0,Stock[[#This Row],[GIÁ THỊ TRƯỜNG]]*Stock[[#This Row],[SỐ LƯỢNG CÒN LẠI
(auto-fill)]],"")</f>
        <v/>
      </c>
    </row>
    <row r="971" spans="2:33">
      <c r="B971" s="111" t="str">
        <f>IF(AND(Stock[[#This Row],[SỐ LƯỢNG MUA]]&gt;0,Stock[[#This Row],[SỐ LƯỢNG CÒN LẠI
(auto-fill)]]=0),"BÁN",
IF(AND(Stock[[#This Row],[SỐ LƯỢNG MUA]]&gt;0,Stock[[#This Row],[SỐ LƯỢNG CÒN LẠI
(auto-fill)]]&gt;0),"NẮM GIỮ",""))</f>
        <v/>
      </c>
      <c r="C971" s="110">
        <f t="shared" si="14"/>
        <v>958</v>
      </c>
      <c r="D971" s="77"/>
      <c r="E971" s="78"/>
      <c r="F971" s="170"/>
      <c r="G971" s="83"/>
      <c r="H971" s="84"/>
      <c r="I971" s="114" t="str">
        <f>IF(Stock[[#This Row],[SỐ LƯỢNG MUA]]&gt;0,Stock[[#This Row],[GIÁ MUA]]*Stock[[#This Row],[SỐ LƯỢNG MUA]]*$D$11,"")</f>
        <v/>
      </c>
      <c r="J971" s="87"/>
      <c r="K971" s="88"/>
      <c r="L971" s="116" t="str">
        <f>IF(Stock[[#This Row],[SỐ LƯỢNG MUA]]&gt;0,Stock[[#This Row],[GIÁ MUA]]*(1+Stock[[#This Row],[% TĂNG KỲ VỌNG_1]]),"")</f>
        <v/>
      </c>
      <c r="M971" s="89"/>
      <c r="N971" s="116" t="str">
        <f>IF(Stock[[#This Row],[SỐ LƯỢNG MUA]]&gt;0,Stock[[#This Row],[GIÁ MUA]]*(1+Stock[[#This Row],[% TĂNG KỲ VỌNG_2]]),"")</f>
        <v/>
      </c>
      <c r="O971" s="89"/>
      <c r="P971" s="116" t="str">
        <f>IF(Stock[[#This Row],[SỐ LƯỢNG MUA]]&gt;0,Stock[[#This Row],[GIÁ MUA]]*(1+Stock[[#This Row],[% GIẢM ĐỂ CẮT LỖ]]),"")</f>
        <v/>
      </c>
      <c r="Q971" s="104"/>
      <c r="R971" s="117" t="str">
        <f>IF(Stock[[#This Row],[CỔ TỨC TIỀN MẶT]]&gt;0,Stock[[#This Row],[CỔ TỨC TIỀN MẶT]]/(Stock[[#This Row],[GIÁ MUA]]*Stock[[#This Row],[SỐ LƯỢNG MUA]]),"")</f>
        <v/>
      </c>
      <c r="S971" s="104"/>
      <c r="T971" s="77"/>
      <c r="U971" s="95"/>
      <c r="V971" s="96"/>
      <c r="W971" s="125" t="str">
        <f>IF(Stock[[#This Row],[SỐ LƯỢNG BÁN]]&gt;0,Stock[[#This Row],[GIÁ BÁN]]*Stock[[#This Row],[SỐ LƯỢNG BÁN]]*$D$11+Stock[[#This Row],[GIÁ BÁN]]*Stock[[#This Row],[SỐ LƯỢNG BÁN]]*$D$12,"")</f>
        <v/>
      </c>
      <c r="X971" s="126">
        <f>Stock[[#This Row],[SỐ LƯỢNG MUA]]+Stock[[#This Row],[CỔ TỨC BẰNG CỔ PHIẾU]]-Stock[[#This Row],[SỐ LƯỢNG BÁN]]</f>
        <v>0</v>
      </c>
      <c r="Y97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1" s="120">
        <f ca="1">IF(Stock[[#This Row],[NGÀY BÁN]]&gt;0,Stock[[#This Row],[NGÀY BÁN]]-Stock[[#This Row],[NGÀY MUA]]+1,IF(Stock[[#This Row],[NGÀY MUA]]=0,0,TODAY()-Stock[[#This Row],[NGÀY MUA]]+1))</f>
        <v>0</v>
      </c>
      <c r="AA971" s="121" t="str">
        <f>IFERROR(Stock[[#This Row],[CỔ TỨC TIỀN MẶT]]+Stock[[#This Row],[LÃI/(LỖ) TỪ BÁN CK
(auto-fill)]],"")</f>
        <v/>
      </c>
      <c r="AB9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1" s="90"/>
      <c r="AE971" s="146" t="str">
        <f>IF(Stock[[#This Row],[TRẠNG THÁI
(auto-fill)]]="NẮM GIỮ",Stock[[#This Row],[GIÁ THỊ TRƯỜNG]]-Stock[[#This Row],[GIÁ MUA]],"")</f>
        <v/>
      </c>
      <c r="AF971" s="151" t="str">
        <f>IFERROR(Stock[[#This Row],[TĂNG/
(GIẢM )]]/Stock[[#This Row],[GIÁ MUA]],"")</f>
        <v/>
      </c>
      <c r="AG971" s="128" t="str">
        <f>IF(Stock[[#This Row],[GIÁ THỊ TRƯỜNG]]&gt;0,Stock[[#This Row],[GIÁ THỊ TRƯỜNG]]*Stock[[#This Row],[SỐ LƯỢNG CÒN LẠI
(auto-fill)]],"")</f>
        <v/>
      </c>
    </row>
    <row r="972" spans="2:33">
      <c r="B972" s="111" t="str">
        <f>IF(AND(Stock[[#This Row],[SỐ LƯỢNG MUA]]&gt;0,Stock[[#This Row],[SỐ LƯỢNG CÒN LẠI
(auto-fill)]]=0),"BÁN",
IF(AND(Stock[[#This Row],[SỐ LƯỢNG MUA]]&gt;0,Stock[[#This Row],[SỐ LƯỢNG CÒN LẠI
(auto-fill)]]&gt;0),"NẮM GIỮ",""))</f>
        <v/>
      </c>
      <c r="C972" s="110">
        <f t="shared" si="14"/>
        <v>959</v>
      </c>
      <c r="D972" s="77"/>
      <c r="E972" s="78"/>
      <c r="F972" s="170"/>
      <c r="G972" s="83"/>
      <c r="H972" s="84"/>
      <c r="I972" s="114" t="str">
        <f>IF(Stock[[#This Row],[SỐ LƯỢNG MUA]]&gt;0,Stock[[#This Row],[GIÁ MUA]]*Stock[[#This Row],[SỐ LƯỢNG MUA]]*$D$11,"")</f>
        <v/>
      </c>
      <c r="J972" s="87"/>
      <c r="K972" s="88"/>
      <c r="L972" s="116" t="str">
        <f>IF(Stock[[#This Row],[SỐ LƯỢNG MUA]]&gt;0,Stock[[#This Row],[GIÁ MUA]]*(1+Stock[[#This Row],[% TĂNG KỲ VỌNG_1]]),"")</f>
        <v/>
      </c>
      <c r="M972" s="89"/>
      <c r="N972" s="116" t="str">
        <f>IF(Stock[[#This Row],[SỐ LƯỢNG MUA]]&gt;0,Stock[[#This Row],[GIÁ MUA]]*(1+Stock[[#This Row],[% TĂNG KỲ VỌNG_2]]),"")</f>
        <v/>
      </c>
      <c r="O972" s="89"/>
      <c r="P972" s="116" t="str">
        <f>IF(Stock[[#This Row],[SỐ LƯỢNG MUA]]&gt;0,Stock[[#This Row],[GIÁ MUA]]*(1+Stock[[#This Row],[% GIẢM ĐỂ CẮT LỖ]]),"")</f>
        <v/>
      </c>
      <c r="Q972" s="104"/>
      <c r="R972" s="117" t="str">
        <f>IF(Stock[[#This Row],[CỔ TỨC TIỀN MẶT]]&gt;0,Stock[[#This Row],[CỔ TỨC TIỀN MẶT]]/(Stock[[#This Row],[GIÁ MUA]]*Stock[[#This Row],[SỐ LƯỢNG MUA]]),"")</f>
        <v/>
      </c>
      <c r="S972" s="104"/>
      <c r="T972" s="77"/>
      <c r="U972" s="95"/>
      <c r="V972" s="96"/>
      <c r="W972" s="125" t="str">
        <f>IF(Stock[[#This Row],[SỐ LƯỢNG BÁN]]&gt;0,Stock[[#This Row],[GIÁ BÁN]]*Stock[[#This Row],[SỐ LƯỢNG BÁN]]*$D$11+Stock[[#This Row],[GIÁ BÁN]]*Stock[[#This Row],[SỐ LƯỢNG BÁN]]*$D$12,"")</f>
        <v/>
      </c>
      <c r="X972" s="126">
        <f>Stock[[#This Row],[SỐ LƯỢNG MUA]]+Stock[[#This Row],[CỔ TỨC BẰNG CỔ PHIẾU]]-Stock[[#This Row],[SỐ LƯỢNG BÁN]]</f>
        <v>0</v>
      </c>
      <c r="Y97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2" s="120">
        <f ca="1">IF(Stock[[#This Row],[NGÀY BÁN]]&gt;0,Stock[[#This Row],[NGÀY BÁN]]-Stock[[#This Row],[NGÀY MUA]]+1,IF(Stock[[#This Row],[NGÀY MUA]]=0,0,TODAY()-Stock[[#This Row],[NGÀY MUA]]+1))</f>
        <v>0</v>
      </c>
      <c r="AA972" s="121" t="str">
        <f>IFERROR(Stock[[#This Row],[CỔ TỨC TIỀN MẶT]]+Stock[[#This Row],[LÃI/(LỖ) TỪ BÁN CK
(auto-fill)]],"")</f>
        <v/>
      </c>
      <c r="AB9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2" s="90"/>
      <c r="AE972" s="146" t="str">
        <f>IF(Stock[[#This Row],[TRẠNG THÁI
(auto-fill)]]="NẮM GIỮ",Stock[[#This Row],[GIÁ THỊ TRƯỜNG]]-Stock[[#This Row],[GIÁ MUA]],"")</f>
        <v/>
      </c>
      <c r="AF972" s="151" t="str">
        <f>IFERROR(Stock[[#This Row],[TĂNG/
(GIẢM )]]/Stock[[#This Row],[GIÁ MUA]],"")</f>
        <v/>
      </c>
      <c r="AG972" s="128" t="str">
        <f>IF(Stock[[#This Row],[GIÁ THỊ TRƯỜNG]]&gt;0,Stock[[#This Row],[GIÁ THỊ TRƯỜNG]]*Stock[[#This Row],[SỐ LƯỢNG CÒN LẠI
(auto-fill)]],"")</f>
        <v/>
      </c>
    </row>
    <row r="973" spans="2:33">
      <c r="B973" s="111" t="str">
        <f>IF(AND(Stock[[#This Row],[SỐ LƯỢNG MUA]]&gt;0,Stock[[#This Row],[SỐ LƯỢNG CÒN LẠI
(auto-fill)]]=0),"BÁN",
IF(AND(Stock[[#This Row],[SỐ LƯỢNG MUA]]&gt;0,Stock[[#This Row],[SỐ LƯỢNG CÒN LẠI
(auto-fill)]]&gt;0),"NẮM GIỮ",""))</f>
        <v/>
      </c>
      <c r="C973" s="110">
        <f t="shared" si="14"/>
        <v>960</v>
      </c>
      <c r="D973" s="77"/>
      <c r="E973" s="78"/>
      <c r="F973" s="170"/>
      <c r="G973" s="83"/>
      <c r="H973" s="84"/>
      <c r="I973" s="114" t="str">
        <f>IF(Stock[[#This Row],[SỐ LƯỢNG MUA]]&gt;0,Stock[[#This Row],[GIÁ MUA]]*Stock[[#This Row],[SỐ LƯỢNG MUA]]*$D$11,"")</f>
        <v/>
      </c>
      <c r="J973" s="87"/>
      <c r="K973" s="88"/>
      <c r="L973" s="116" t="str">
        <f>IF(Stock[[#This Row],[SỐ LƯỢNG MUA]]&gt;0,Stock[[#This Row],[GIÁ MUA]]*(1+Stock[[#This Row],[% TĂNG KỲ VỌNG_1]]),"")</f>
        <v/>
      </c>
      <c r="M973" s="89"/>
      <c r="N973" s="116" t="str">
        <f>IF(Stock[[#This Row],[SỐ LƯỢNG MUA]]&gt;0,Stock[[#This Row],[GIÁ MUA]]*(1+Stock[[#This Row],[% TĂNG KỲ VỌNG_2]]),"")</f>
        <v/>
      </c>
      <c r="O973" s="89"/>
      <c r="P973" s="116" t="str">
        <f>IF(Stock[[#This Row],[SỐ LƯỢNG MUA]]&gt;0,Stock[[#This Row],[GIÁ MUA]]*(1+Stock[[#This Row],[% GIẢM ĐỂ CẮT LỖ]]),"")</f>
        <v/>
      </c>
      <c r="Q973" s="104"/>
      <c r="R973" s="117" t="str">
        <f>IF(Stock[[#This Row],[CỔ TỨC TIỀN MẶT]]&gt;0,Stock[[#This Row],[CỔ TỨC TIỀN MẶT]]/(Stock[[#This Row],[GIÁ MUA]]*Stock[[#This Row],[SỐ LƯỢNG MUA]]),"")</f>
        <v/>
      </c>
      <c r="S973" s="104"/>
      <c r="T973" s="77"/>
      <c r="U973" s="95"/>
      <c r="V973" s="96"/>
      <c r="W973" s="125" t="str">
        <f>IF(Stock[[#This Row],[SỐ LƯỢNG BÁN]]&gt;0,Stock[[#This Row],[GIÁ BÁN]]*Stock[[#This Row],[SỐ LƯỢNG BÁN]]*$D$11+Stock[[#This Row],[GIÁ BÁN]]*Stock[[#This Row],[SỐ LƯỢNG BÁN]]*$D$12,"")</f>
        <v/>
      </c>
      <c r="X973" s="126">
        <f>Stock[[#This Row],[SỐ LƯỢNG MUA]]+Stock[[#This Row],[CỔ TỨC BẰNG CỔ PHIẾU]]-Stock[[#This Row],[SỐ LƯỢNG BÁN]]</f>
        <v>0</v>
      </c>
      <c r="Y97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3" s="120">
        <f ca="1">IF(Stock[[#This Row],[NGÀY BÁN]]&gt;0,Stock[[#This Row],[NGÀY BÁN]]-Stock[[#This Row],[NGÀY MUA]]+1,IF(Stock[[#This Row],[NGÀY MUA]]=0,0,TODAY()-Stock[[#This Row],[NGÀY MUA]]+1))</f>
        <v>0</v>
      </c>
      <c r="AA973" s="121" t="str">
        <f>IFERROR(Stock[[#This Row],[CỔ TỨC TIỀN MẶT]]+Stock[[#This Row],[LÃI/(LỖ) TỪ BÁN CK
(auto-fill)]],"")</f>
        <v/>
      </c>
      <c r="AB9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3" s="90"/>
      <c r="AE973" s="146" t="str">
        <f>IF(Stock[[#This Row],[TRẠNG THÁI
(auto-fill)]]="NẮM GIỮ",Stock[[#This Row],[GIÁ THỊ TRƯỜNG]]-Stock[[#This Row],[GIÁ MUA]],"")</f>
        <v/>
      </c>
      <c r="AF973" s="151" t="str">
        <f>IFERROR(Stock[[#This Row],[TĂNG/
(GIẢM )]]/Stock[[#This Row],[GIÁ MUA]],"")</f>
        <v/>
      </c>
      <c r="AG973" s="128" t="str">
        <f>IF(Stock[[#This Row],[GIÁ THỊ TRƯỜNG]]&gt;0,Stock[[#This Row],[GIÁ THỊ TRƯỜNG]]*Stock[[#This Row],[SỐ LƯỢNG CÒN LẠI
(auto-fill)]],"")</f>
        <v/>
      </c>
    </row>
    <row r="974" spans="2:33">
      <c r="B974" s="111" t="str">
        <f>IF(AND(Stock[[#This Row],[SỐ LƯỢNG MUA]]&gt;0,Stock[[#This Row],[SỐ LƯỢNG CÒN LẠI
(auto-fill)]]=0),"BÁN",
IF(AND(Stock[[#This Row],[SỐ LƯỢNG MUA]]&gt;0,Stock[[#This Row],[SỐ LƯỢNG CÒN LẠI
(auto-fill)]]&gt;0),"NẮM GIỮ",""))</f>
        <v/>
      </c>
      <c r="C974" s="110">
        <f t="shared" si="14"/>
        <v>961</v>
      </c>
      <c r="D974" s="77"/>
      <c r="E974" s="78"/>
      <c r="F974" s="170"/>
      <c r="G974" s="83"/>
      <c r="H974" s="84"/>
      <c r="I974" s="114" t="str">
        <f>IF(Stock[[#This Row],[SỐ LƯỢNG MUA]]&gt;0,Stock[[#This Row],[GIÁ MUA]]*Stock[[#This Row],[SỐ LƯỢNG MUA]]*$D$11,"")</f>
        <v/>
      </c>
      <c r="J974" s="87"/>
      <c r="K974" s="88"/>
      <c r="L974" s="116" t="str">
        <f>IF(Stock[[#This Row],[SỐ LƯỢNG MUA]]&gt;0,Stock[[#This Row],[GIÁ MUA]]*(1+Stock[[#This Row],[% TĂNG KỲ VỌNG_1]]),"")</f>
        <v/>
      </c>
      <c r="M974" s="89"/>
      <c r="N974" s="116" t="str">
        <f>IF(Stock[[#This Row],[SỐ LƯỢNG MUA]]&gt;0,Stock[[#This Row],[GIÁ MUA]]*(1+Stock[[#This Row],[% TĂNG KỲ VỌNG_2]]),"")</f>
        <v/>
      </c>
      <c r="O974" s="89"/>
      <c r="P974" s="116" t="str">
        <f>IF(Stock[[#This Row],[SỐ LƯỢNG MUA]]&gt;0,Stock[[#This Row],[GIÁ MUA]]*(1+Stock[[#This Row],[% GIẢM ĐỂ CẮT LỖ]]),"")</f>
        <v/>
      </c>
      <c r="Q974" s="104"/>
      <c r="R974" s="117" t="str">
        <f>IF(Stock[[#This Row],[CỔ TỨC TIỀN MẶT]]&gt;0,Stock[[#This Row],[CỔ TỨC TIỀN MẶT]]/(Stock[[#This Row],[GIÁ MUA]]*Stock[[#This Row],[SỐ LƯỢNG MUA]]),"")</f>
        <v/>
      </c>
      <c r="S974" s="104"/>
      <c r="T974" s="77"/>
      <c r="U974" s="95"/>
      <c r="V974" s="96"/>
      <c r="W974" s="125" t="str">
        <f>IF(Stock[[#This Row],[SỐ LƯỢNG BÁN]]&gt;0,Stock[[#This Row],[GIÁ BÁN]]*Stock[[#This Row],[SỐ LƯỢNG BÁN]]*$D$11+Stock[[#This Row],[GIÁ BÁN]]*Stock[[#This Row],[SỐ LƯỢNG BÁN]]*$D$12,"")</f>
        <v/>
      </c>
      <c r="X974" s="126">
        <f>Stock[[#This Row],[SỐ LƯỢNG MUA]]+Stock[[#This Row],[CỔ TỨC BẰNG CỔ PHIẾU]]-Stock[[#This Row],[SỐ LƯỢNG BÁN]]</f>
        <v>0</v>
      </c>
      <c r="Y97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4" s="120">
        <f ca="1">IF(Stock[[#This Row],[NGÀY BÁN]]&gt;0,Stock[[#This Row],[NGÀY BÁN]]-Stock[[#This Row],[NGÀY MUA]]+1,IF(Stock[[#This Row],[NGÀY MUA]]=0,0,TODAY()-Stock[[#This Row],[NGÀY MUA]]+1))</f>
        <v>0</v>
      </c>
      <c r="AA974" s="121" t="str">
        <f>IFERROR(Stock[[#This Row],[CỔ TỨC TIỀN MẶT]]+Stock[[#This Row],[LÃI/(LỖ) TỪ BÁN CK
(auto-fill)]],"")</f>
        <v/>
      </c>
      <c r="AB9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4" s="90"/>
      <c r="AE974" s="146" t="str">
        <f>IF(Stock[[#This Row],[TRẠNG THÁI
(auto-fill)]]="NẮM GIỮ",Stock[[#This Row],[GIÁ THỊ TRƯỜNG]]-Stock[[#This Row],[GIÁ MUA]],"")</f>
        <v/>
      </c>
      <c r="AF974" s="151" t="str">
        <f>IFERROR(Stock[[#This Row],[TĂNG/
(GIẢM )]]/Stock[[#This Row],[GIÁ MUA]],"")</f>
        <v/>
      </c>
      <c r="AG974" s="128" t="str">
        <f>IF(Stock[[#This Row],[GIÁ THỊ TRƯỜNG]]&gt;0,Stock[[#This Row],[GIÁ THỊ TRƯỜNG]]*Stock[[#This Row],[SỐ LƯỢNG CÒN LẠI
(auto-fill)]],"")</f>
        <v/>
      </c>
    </row>
    <row r="975" spans="2:33">
      <c r="B975" s="111" t="str">
        <f>IF(AND(Stock[[#This Row],[SỐ LƯỢNG MUA]]&gt;0,Stock[[#This Row],[SỐ LƯỢNG CÒN LẠI
(auto-fill)]]=0),"BÁN",
IF(AND(Stock[[#This Row],[SỐ LƯỢNG MUA]]&gt;0,Stock[[#This Row],[SỐ LƯỢNG CÒN LẠI
(auto-fill)]]&gt;0),"NẮM GIỮ",""))</f>
        <v/>
      </c>
      <c r="C975" s="110">
        <f t="shared" si="14"/>
        <v>962</v>
      </c>
      <c r="D975" s="77"/>
      <c r="E975" s="78"/>
      <c r="F975" s="170"/>
      <c r="G975" s="83"/>
      <c r="H975" s="84"/>
      <c r="I975" s="114" t="str">
        <f>IF(Stock[[#This Row],[SỐ LƯỢNG MUA]]&gt;0,Stock[[#This Row],[GIÁ MUA]]*Stock[[#This Row],[SỐ LƯỢNG MUA]]*$D$11,"")</f>
        <v/>
      </c>
      <c r="J975" s="87"/>
      <c r="K975" s="88"/>
      <c r="L975" s="116" t="str">
        <f>IF(Stock[[#This Row],[SỐ LƯỢNG MUA]]&gt;0,Stock[[#This Row],[GIÁ MUA]]*(1+Stock[[#This Row],[% TĂNG KỲ VỌNG_1]]),"")</f>
        <v/>
      </c>
      <c r="M975" s="89"/>
      <c r="N975" s="116" t="str">
        <f>IF(Stock[[#This Row],[SỐ LƯỢNG MUA]]&gt;0,Stock[[#This Row],[GIÁ MUA]]*(1+Stock[[#This Row],[% TĂNG KỲ VỌNG_2]]),"")</f>
        <v/>
      </c>
      <c r="O975" s="89"/>
      <c r="P975" s="116" t="str">
        <f>IF(Stock[[#This Row],[SỐ LƯỢNG MUA]]&gt;0,Stock[[#This Row],[GIÁ MUA]]*(1+Stock[[#This Row],[% GIẢM ĐỂ CẮT LỖ]]),"")</f>
        <v/>
      </c>
      <c r="Q975" s="104"/>
      <c r="R975" s="117" t="str">
        <f>IF(Stock[[#This Row],[CỔ TỨC TIỀN MẶT]]&gt;0,Stock[[#This Row],[CỔ TỨC TIỀN MẶT]]/(Stock[[#This Row],[GIÁ MUA]]*Stock[[#This Row],[SỐ LƯỢNG MUA]]),"")</f>
        <v/>
      </c>
      <c r="S975" s="104"/>
      <c r="T975" s="77"/>
      <c r="U975" s="95"/>
      <c r="V975" s="96"/>
      <c r="W975" s="125" t="str">
        <f>IF(Stock[[#This Row],[SỐ LƯỢNG BÁN]]&gt;0,Stock[[#This Row],[GIÁ BÁN]]*Stock[[#This Row],[SỐ LƯỢNG BÁN]]*$D$11+Stock[[#This Row],[GIÁ BÁN]]*Stock[[#This Row],[SỐ LƯỢNG BÁN]]*$D$12,"")</f>
        <v/>
      </c>
      <c r="X975" s="126">
        <f>Stock[[#This Row],[SỐ LƯỢNG MUA]]+Stock[[#This Row],[CỔ TỨC BẰNG CỔ PHIẾU]]-Stock[[#This Row],[SỐ LƯỢNG BÁN]]</f>
        <v>0</v>
      </c>
      <c r="Y97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5" s="120">
        <f ca="1">IF(Stock[[#This Row],[NGÀY BÁN]]&gt;0,Stock[[#This Row],[NGÀY BÁN]]-Stock[[#This Row],[NGÀY MUA]]+1,IF(Stock[[#This Row],[NGÀY MUA]]=0,0,TODAY()-Stock[[#This Row],[NGÀY MUA]]+1))</f>
        <v>0</v>
      </c>
      <c r="AA975" s="121" t="str">
        <f>IFERROR(Stock[[#This Row],[CỔ TỨC TIỀN MẶT]]+Stock[[#This Row],[LÃI/(LỖ) TỪ BÁN CK
(auto-fill)]],"")</f>
        <v/>
      </c>
      <c r="AB9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5" s="90"/>
      <c r="AE975" s="146" t="str">
        <f>IF(Stock[[#This Row],[TRẠNG THÁI
(auto-fill)]]="NẮM GIỮ",Stock[[#This Row],[GIÁ THỊ TRƯỜNG]]-Stock[[#This Row],[GIÁ MUA]],"")</f>
        <v/>
      </c>
      <c r="AF975" s="151" t="str">
        <f>IFERROR(Stock[[#This Row],[TĂNG/
(GIẢM )]]/Stock[[#This Row],[GIÁ MUA]],"")</f>
        <v/>
      </c>
      <c r="AG975" s="128" t="str">
        <f>IF(Stock[[#This Row],[GIÁ THỊ TRƯỜNG]]&gt;0,Stock[[#This Row],[GIÁ THỊ TRƯỜNG]]*Stock[[#This Row],[SỐ LƯỢNG CÒN LẠI
(auto-fill)]],"")</f>
        <v/>
      </c>
    </row>
    <row r="976" spans="2:33">
      <c r="B976" s="111" t="str">
        <f>IF(AND(Stock[[#This Row],[SỐ LƯỢNG MUA]]&gt;0,Stock[[#This Row],[SỐ LƯỢNG CÒN LẠI
(auto-fill)]]=0),"BÁN",
IF(AND(Stock[[#This Row],[SỐ LƯỢNG MUA]]&gt;0,Stock[[#This Row],[SỐ LƯỢNG CÒN LẠI
(auto-fill)]]&gt;0),"NẮM GIỮ",""))</f>
        <v/>
      </c>
      <c r="C976" s="110">
        <f t="shared" ref="C976:C1039" si="15">C975+1</f>
        <v>963</v>
      </c>
      <c r="D976" s="77"/>
      <c r="E976" s="78"/>
      <c r="F976" s="170"/>
      <c r="G976" s="83"/>
      <c r="H976" s="84"/>
      <c r="I976" s="114" t="str">
        <f>IF(Stock[[#This Row],[SỐ LƯỢNG MUA]]&gt;0,Stock[[#This Row],[GIÁ MUA]]*Stock[[#This Row],[SỐ LƯỢNG MUA]]*$D$11,"")</f>
        <v/>
      </c>
      <c r="J976" s="87"/>
      <c r="K976" s="88"/>
      <c r="L976" s="116" t="str">
        <f>IF(Stock[[#This Row],[SỐ LƯỢNG MUA]]&gt;0,Stock[[#This Row],[GIÁ MUA]]*(1+Stock[[#This Row],[% TĂNG KỲ VỌNG_1]]),"")</f>
        <v/>
      </c>
      <c r="M976" s="89"/>
      <c r="N976" s="116" t="str">
        <f>IF(Stock[[#This Row],[SỐ LƯỢNG MUA]]&gt;0,Stock[[#This Row],[GIÁ MUA]]*(1+Stock[[#This Row],[% TĂNG KỲ VỌNG_2]]),"")</f>
        <v/>
      </c>
      <c r="O976" s="89"/>
      <c r="P976" s="116" t="str">
        <f>IF(Stock[[#This Row],[SỐ LƯỢNG MUA]]&gt;0,Stock[[#This Row],[GIÁ MUA]]*(1+Stock[[#This Row],[% GIẢM ĐỂ CẮT LỖ]]),"")</f>
        <v/>
      </c>
      <c r="Q976" s="104"/>
      <c r="R976" s="117" t="str">
        <f>IF(Stock[[#This Row],[CỔ TỨC TIỀN MẶT]]&gt;0,Stock[[#This Row],[CỔ TỨC TIỀN MẶT]]/(Stock[[#This Row],[GIÁ MUA]]*Stock[[#This Row],[SỐ LƯỢNG MUA]]),"")</f>
        <v/>
      </c>
      <c r="S976" s="104"/>
      <c r="T976" s="77"/>
      <c r="U976" s="95"/>
      <c r="V976" s="96"/>
      <c r="W976" s="125" t="str">
        <f>IF(Stock[[#This Row],[SỐ LƯỢNG BÁN]]&gt;0,Stock[[#This Row],[GIÁ BÁN]]*Stock[[#This Row],[SỐ LƯỢNG BÁN]]*$D$11+Stock[[#This Row],[GIÁ BÁN]]*Stock[[#This Row],[SỐ LƯỢNG BÁN]]*$D$12,"")</f>
        <v/>
      </c>
      <c r="X976" s="126">
        <f>Stock[[#This Row],[SỐ LƯỢNG MUA]]+Stock[[#This Row],[CỔ TỨC BẰNG CỔ PHIẾU]]-Stock[[#This Row],[SỐ LƯỢNG BÁN]]</f>
        <v>0</v>
      </c>
      <c r="Y97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6" s="120">
        <f ca="1">IF(Stock[[#This Row],[NGÀY BÁN]]&gt;0,Stock[[#This Row],[NGÀY BÁN]]-Stock[[#This Row],[NGÀY MUA]]+1,IF(Stock[[#This Row],[NGÀY MUA]]=0,0,TODAY()-Stock[[#This Row],[NGÀY MUA]]+1))</f>
        <v>0</v>
      </c>
      <c r="AA976" s="121" t="str">
        <f>IFERROR(Stock[[#This Row],[CỔ TỨC TIỀN MẶT]]+Stock[[#This Row],[LÃI/(LỖ) TỪ BÁN CK
(auto-fill)]],"")</f>
        <v/>
      </c>
      <c r="AB9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6" s="90"/>
      <c r="AE976" s="146" t="str">
        <f>IF(Stock[[#This Row],[TRẠNG THÁI
(auto-fill)]]="NẮM GIỮ",Stock[[#This Row],[GIÁ THỊ TRƯỜNG]]-Stock[[#This Row],[GIÁ MUA]],"")</f>
        <v/>
      </c>
      <c r="AF976" s="151" t="str">
        <f>IFERROR(Stock[[#This Row],[TĂNG/
(GIẢM )]]/Stock[[#This Row],[GIÁ MUA]],"")</f>
        <v/>
      </c>
      <c r="AG976" s="128" t="str">
        <f>IF(Stock[[#This Row],[GIÁ THỊ TRƯỜNG]]&gt;0,Stock[[#This Row],[GIÁ THỊ TRƯỜNG]]*Stock[[#This Row],[SỐ LƯỢNG CÒN LẠI
(auto-fill)]],"")</f>
        <v/>
      </c>
    </row>
    <row r="977" spans="2:33">
      <c r="B977" s="111" t="str">
        <f>IF(AND(Stock[[#This Row],[SỐ LƯỢNG MUA]]&gt;0,Stock[[#This Row],[SỐ LƯỢNG CÒN LẠI
(auto-fill)]]=0),"BÁN",
IF(AND(Stock[[#This Row],[SỐ LƯỢNG MUA]]&gt;0,Stock[[#This Row],[SỐ LƯỢNG CÒN LẠI
(auto-fill)]]&gt;0),"NẮM GIỮ",""))</f>
        <v/>
      </c>
      <c r="C977" s="110">
        <f t="shared" si="15"/>
        <v>964</v>
      </c>
      <c r="D977" s="77"/>
      <c r="E977" s="78"/>
      <c r="F977" s="170"/>
      <c r="G977" s="83"/>
      <c r="H977" s="84"/>
      <c r="I977" s="114" t="str">
        <f>IF(Stock[[#This Row],[SỐ LƯỢNG MUA]]&gt;0,Stock[[#This Row],[GIÁ MUA]]*Stock[[#This Row],[SỐ LƯỢNG MUA]]*$D$11,"")</f>
        <v/>
      </c>
      <c r="J977" s="87"/>
      <c r="K977" s="88"/>
      <c r="L977" s="116" t="str">
        <f>IF(Stock[[#This Row],[SỐ LƯỢNG MUA]]&gt;0,Stock[[#This Row],[GIÁ MUA]]*(1+Stock[[#This Row],[% TĂNG KỲ VỌNG_1]]),"")</f>
        <v/>
      </c>
      <c r="M977" s="89"/>
      <c r="N977" s="116" t="str">
        <f>IF(Stock[[#This Row],[SỐ LƯỢNG MUA]]&gt;0,Stock[[#This Row],[GIÁ MUA]]*(1+Stock[[#This Row],[% TĂNG KỲ VỌNG_2]]),"")</f>
        <v/>
      </c>
      <c r="O977" s="89"/>
      <c r="P977" s="116" t="str">
        <f>IF(Stock[[#This Row],[SỐ LƯỢNG MUA]]&gt;0,Stock[[#This Row],[GIÁ MUA]]*(1+Stock[[#This Row],[% GIẢM ĐỂ CẮT LỖ]]),"")</f>
        <v/>
      </c>
      <c r="Q977" s="104"/>
      <c r="R977" s="117" t="str">
        <f>IF(Stock[[#This Row],[CỔ TỨC TIỀN MẶT]]&gt;0,Stock[[#This Row],[CỔ TỨC TIỀN MẶT]]/(Stock[[#This Row],[GIÁ MUA]]*Stock[[#This Row],[SỐ LƯỢNG MUA]]),"")</f>
        <v/>
      </c>
      <c r="S977" s="104"/>
      <c r="T977" s="77"/>
      <c r="U977" s="95"/>
      <c r="V977" s="96"/>
      <c r="W977" s="125" t="str">
        <f>IF(Stock[[#This Row],[SỐ LƯỢNG BÁN]]&gt;0,Stock[[#This Row],[GIÁ BÁN]]*Stock[[#This Row],[SỐ LƯỢNG BÁN]]*$D$11+Stock[[#This Row],[GIÁ BÁN]]*Stock[[#This Row],[SỐ LƯỢNG BÁN]]*$D$12,"")</f>
        <v/>
      </c>
      <c r="X977" s="126">
        <f>Stock[[#This Row],[SỐ LƯỢNG MUA]]+Stock[[#This Row],[CỔ TỨC BẰNG CỔ PHIẾU]]-Stock[[#This Row],[SỐ LƯỢNG BÁN]]</f>
        <v>0</v>
      </c>
      <c r="Y97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7" s="120">
        <f ca="1">IF(Stock[[#This Row],[NGÀY BÁN]]&gt;0,Stock[[#This Row],[NGÀY BÁN]]-Stock[[#This Row],[NGÀY MUA]]+1,IF(Stock[[#This Row],[NGÀY MUA]]=0,0,TODAY()-Stock[[#This Row],[NGÀY MUA]]+1))</f>
        <v>0</v>
      </c>
      <c r="AA977" s="121" t="str">
        <f>IFERROR(Stock[[#This Row],[CỔ TỨC TIỀN MẶT]]+Stock[[#This Row],[LÃI/(LỖ) TỪ BÁN CK
(auto-fill)]],"")</f>
        <v/>
      </c>
      <c r="AB9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7" s="90"/>
      <c r="AE977" s="146" t="str">
        <f>IF(Stock[[#This Row],[TRẠNG THÁI
(auto-fill)]]="NẮM GIỮ",Stock[[#This Row],[GIÁ THỊ TRƯỜNG]]-Stock[[#This Row],[GIÁ MUA]],"")</f>
        <v/>
      </c>
      <c r="AF977" s="151" t="str">
        <f>IFERROR(Stock[[#This Row],[TĂNG/
(GIẢM )]]/Stock[[#This Row],[GIÁ MUA]],"")</f>
        <v/>
      </c>
      <c r="AG977" s="128" t="str">
        <f>IF(Stock[[#This Row],[GIÁ THỊ TRƯỜNG]]&gt;0,Stock[[#This Row],[GIÁ THỊ TRƯỜNG]]*Stock[[#This Row],[SỐ LƯỢNG CÒN LẠI
(auto-fill)]],"")</f>
        <v/>
      </c>
    </row>
    <row r="978" spans="2:33">
      <c r="B978" s="111" t="str">
        <f>IF(AND(Stock[[#This Row],[SỐ LƯỢNG MUA]]&gt;0,Stock[[#This Row],[SỐ LƯỢNG CÒN LẠI
(auto-fill)]]=0),"BÁN",
IF(AND(Stock[[#This Row],[SỐ LƯỢNG MUA]]&gt;0,Stock[[#This Row],[SỐ LƯỢNG CÒN LẠI
(auto-fill)]]&gt;0),"NẮM GIỮ",""))</f>
        <v/>
      </c>
      <c r="C978" s="110">
        <f t="shared" si="15"/>
        <v>965</v>
      </c>
      <c r="D978" s="77"/>
      <c r="E978" s="78"/>
      <c r="F978" s="170"/>
      <c r="G978" s="83"/>
      <c r="H978" s="84"/>
      <c r="I978" s="114" t="str">
        <f>IF(Stock[[#This Row],[SỐ LƯỢNG MUA]]&gt;0,Stock[[#This Row],[GIÁ MUA]]*Stock[[#This Row],[SỐ LƯỢNG MUA]]*$D$11,"")</f>
        <v/>
      </c>
      <c r="J978" s="87"/>
      <c r="K978" s="88"/>
      <c r="L978" s="116" t="str">
        <f>IF(Stock[[#This Row],[SỐ LƯỢNG MUA]]&gt;0,Stock[[#This Row],[GIÁ MUA]]*(1+Stock[[#This Row],[% TĂNG KỲ VỌNG_1]]),"")</f>
        <v/>
      </c>
      <c r="M978" s="89"/>
      <c r="N978" s="116" t="str">
        <f>IF(Stock[[#This Row],[SỐ LƯỢNG MUA]]&gt;0,Stock[[#This Row],[GIÁ MUA]]*(1+Stock[[#This Row],[% TĂNG KỲ VỌNG_2]]),"")</f>
        <v/>
      </c>
      <c r="O978" s="89"/>
      <c r="P978" s="116" t="str">
        <f>IF(Stock[[#This Row],[SỐ LƯỢNG MUA]]&gt;0,Stock[[#This Row],[GIÁ MUA]]*(1+Stock[[#This Row],[% GIẢM ĐỂ CẮT LỖ]]),"")</f>
        <v/>
      </c>
      <c r="Q978" s="104"/>
      <c r="R978" s="117" t="str">
        <f>IF(Stock[[#This Row],[CỔ TỨC TIỀN MẶT]]&gt;0,Stock[[#This Row],[CỔ TỨC TIỀN MẶT]]/(Stock[[#This Row],[GIÁ MUA]]*Stock[[#This Row],[SỐ LƯỢNG MUA]]),"")</f>
        <v/>
      </c>
      <c r="S978" s="104"/>
      <c r="T978" s="77"/>
      <c r="U978" s="95"/>
      <c r="V978" s="96"/>
      <c r="W978" s="125" t="str">
        <f>IF(Stock[[#This Row],[SỐ LƯỢNG BÁN]]&gt;0,Stock[[#This Row],[GIÁ BÁN]]*Stock[[#This Row],[SỐ LƯỢNG BÁN]]*$D$11+Stock[[#This Row],[GIÁ BÁN]]*Stock[[#This Row],[SỐ LƯỢNG BÁN]]*$D$12,"")</f>
        <v/>
      </c>
      <c r="X978" s="126">
        <f>Stock[[#This Row],[SỐ LƯỢNG MUA]]+Stock[[#This Row],[CỔ TỨC BẰNG CỔ PHIẾU]]-Stock[[#This Row],[SỐ LƯỢNG BÁN]]</f>
        <v>0</v>
      </c>
      <c r="Y97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8" s="120">
        <f ca="1">IF(Stock[[#This Row],[NGÀY BÁN]]&gt;0,Stock[[#This Row],[NGÀY BÁN]]-Stock[[#This Row],[NGÀY MUA]]+1,IF(Stock[[#This Row],[NGÀY MUA]]=0,0,TODAY()-Stock[[#This Row],[NGÀY MUA]]+1))</f>
        <v>0</v>
      </c>
      <c r="AA978" s="121" t="str">
        <f>IFERROR(Stock[[#This Row],[CỔ TỨC TIỀN MẶT]]+Stock[[#This Row],[LÃI/(LỖ) TỪ BÁN CK
(auto-fill)]],"")</f>
        <v/>
      </c>
      <c r="AB9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8" s="90"/>
      <c r="AE978" s="146" t="str">
        <f>IF(Stock[[#This Row],[TRẠNG THÁI
(auto-fill)]]="NẮM GIỮ",Stock[[#This Row],[GIÁ THỊ TRƯỜNG]]-Stock[[#This Row],[GIÁ MUA]],"")</f>
        <v/>
      </c>
      <c r="AF978" s="151" t="str">
        <f>IFERROR(Stock[[#This Row],[TĂNG/
(GIẢM )]]/Stock[[#This Row],[GIÁ MUA]],"")</f>
        <v/>
      </c>
      <c r="AG978" s="128" t="str">
        <f>IF(Stock[[#This Row],[GIÁ THỊ TRƯỜNG]]&gt;0,Stock[[#This Row],[GIÁ THỊ TRƯỜNG]]*Stock[[#This Row],[SỐ LƯỢNG CÒN LẠI
(auto-fill)]],"")</f>
        <v/>
      </c>
    </row>
    <row r="979" spans="2:33">
      <c r="B979" s="111" t="str">
        <f>IF(AND(Stock[[#This Row],[SỐ LƯỢNG MUA]]&gt;0,Stock[[#This Row],[SỐ LƯỢNG CÒN LẠI
(auto-fill)]]=0),"BÁN",
IF(AND(Stock[[#This Row],[SỐ LƯỢNG MUA]]&gt;0,Stock[[#This Row],[SỐ LƯỢNG CÒN LẠI
(auto-fill)]]&gt;0),"NẮM GIỮ",""))</f>
        <v/>
      </c>
      <c r="C979" s="110">
        <f t="shared" si="15"/>
        <v>966</v>
      </c>
      <c r="D979" s="77"/>
      <c r="E979" s="78"/>
      <c r="F979" s="170"/>
      <c r="G979" s="83"/>
      <c r="H979" s="84"/>
      <c r="I979" s="114" t="str">
        <f>IF(Stock[[#This Row],[SỐ LƯỢNG MUA]]&gt;0,Stock[[#This Row],[GIÁ MUA]]*Stock[[#This Row],[SỐ LƯỢNG MUA]]*$D$11,"")</f>
        <v/>
      </c>
      <c r="J979" s="87"/>
      <c r="K979" s="88"/>
      <c r="L979" s="116" t="str">
        <f>IF(Stock[[#This Row],[SỐ LƯỢNG MUA]]&gt;0,Stock[[#This Row],[GIÁ MUA]]*(1+Stock[[#This Row],[% TĂNG KỲ VỌNG_1]]),"")</f>
        <v/>
      </c>
      <c r="M979" s="89"/>
      <c r="N979" s="116" t="str">
        <f>IF(Stock[[#This Row],[SỐ LƯỢNG MUA]]&gt;0,Stock[[#This Row],[GIÁ MUA]]*(1+Stock[[#This Row],[% TĂNG KỲ VỌNG_2]]),"")</f>
        <v/>
      </c>
      <c r="O979" s="89"/>
      <c r="P979" s="116" t="str">
        <f>IF(Stock[[#This Row],[SỐ LƯỢNG MUA]]&gt;0,Stock[[#This Row],[GIÁ MUA]]*(1+Stock[[#This Row],[% GIẢM ĐỂ CẮT LỖ]]),"")</f>
        <v/>
      </c>
      <c r="Q979" s="104"/>
      <c r="R979" s="117" t="str">
        <f>IF(Stock[[#This Row],[CỔ TỨC TIỀN MẶT]]&gt;0,Stock[[#This Row],[CỔ TỨC TIỀN MẶT]]/(Stock[[#This Row],[GIÁ MUA]]*Stock[[#This Row],[SỐ LƯỢNG MUA]]),"")</f>
        <v/>
      </c>
      <c r="S979" s="104"/>
      <c r="T979" s="77"/>
      <c r="U979" s="95"/>
      <c r="V979" s="96"/>
      <c r="W979" s="125" t="str">
        <f>IF(Stock[[#This Row],[SỐ LƯỢNG BÁN]]&gt;0,Stock[[#This Row],[GIÁ BÁN]]*Stock[[#This Row],[SỐ LƯỢNG BÁN]]*$D$11+Stock[[#This Row],[GIÁ BÁN]]*Stock[[#This Row],[SỐ LƯỢNG BÁN]]*$D$12,"")</f>
        <v/>
      </c>
      <c r="X979" s="126">
        <f>Stock[[#This Row],[SỐ LƯỢNG MUA]]+Stock[[#This Row],[CỔ TỨC BẰNG CỔ PHIẾU]]-Stock[[#This Row],[SỐ LƯỢNG BÁN]]</f>
        <v>0</v>
      </c>
      <c r="Y97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9" s="120">
        <f ca="1">IF(Stock[[#This Row],[NGÀY BÁN]]&gt;0,Stock[[#This Row],[NGÀY BÁN]]-Stock[[#This Row],[NGÀY MUA]]+1,IF(Stock[[#This Row],[NGÀY MUA]]=0,0,TODAY()-Stock[[#This Row],[NGÀY MUA]]+1))</f>
        <v>0</v>
      </c>
      <c r="AA979" s="121" t="str">
        <f>IFERROR(Stock[[#This Row],[CỔ TỨC TIỀN MẶT]]+Stock[[#This Row],[LÃI/(LỖ) TỪ BÁN CK
(auto-fill)]],"")</f>
        <v/>
      </c>
      <c r="AB9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9" s="90"/>
      <c r="AE979" s="146" t="str">
        <f>IF(Stock[[#This Row],[TRẠNG THÁI
(auto-fill)]]="NẮM GIỮ",Stock[[#This Row],[GIÁ THỊ TRƯỜNG]]-Stock[[#This Row],[GIÁ MUA]],"")</f>
        <v/>
      </c>
      <c r="AF979" s="151" t="str">
        <f>IFERROR(Stock[[#This Row],[TĂNG/
(GIẢM )]]/Stock[[#This Row],[GIÁ MUA]],"")</f>
        <v/>
      </c>
      <c r="AG979" s="128" t="str">
        <f>IF(Stock[[#This Row],[GIÁ THỊ TRƯỜNG]]&gt;0,Stock[[#This Row],[GIÁ THỊ TRƯỜNG]]*Stock[[#This Row],[SỐ LƯỢNG CÒN LẠI
(auto-fill)]],"")</f>
        <v/>
      </c>
    </row>
    <row r="980" spans="2:33">
      <c r="B980" s="111" t="str">
        <f>IF(AND(Stock[[#This Row],[SỐ LƯỢNG MUA]]&gt;0,Stock[[#This Row],[SỐ LƯỢNG CÒN LẠI
(auto-fill)]]=0),"BÁN",
IF(AND(Stock[[#This Row],[SỐ LƯỢNG MUA]]&gt;0,Stock[[#This Row],[SỐ LƯỢNG CÒN LẠI
(auto-fill)]]&gt;0),"NẮM GIỮ",""))</f>
        <v/>
      </c>
      <c r="C980" s="110">
        <f t="shared" si="15"/>
        <v>967</v>
      </c>
      <c r="D980" s="77"/>
      <c r="E980" s="78"/>
      <c r="F980" s="170"/>
      <c r="G980" s="83"/>
      <c r="H980" s="84"/>
      <c r="I980" s="114" t="str">
        <f>IF(Stock[[#This Row],[SỐ LƯỢNG MUA]]&gt;0,Stock[[#This Row],[GIÁ MUA]]*Stock[[#This Row],[SỐ LƯỢNG MUA]]*$D$11,"")</f>
        <v/>
      </c>
      <c r="J980" s="87"/>
      <c r="K980" s="88"/>
      <c r="L980" s="116" t="str">
        <f>IF(Stock[[#This Row],[SỐ LƯỢNG MUA]]&gt;0,Stock[[#This Row],[GIÁ MUA]]*(1+Stock[[#This Row],[% TĂNG KỲ VỌNG_1]]),"")</f>
        <v/>
      </c>
      <c r="M980" s="89"/>
      <c r="N980" s="116" t="str">
        <f>IF(Stock[[#This Row],[SỐ LƯỢNG MUA]]&gt;0,Stock[[#This Row],[GIÁ MUA]]*(1+Stock[[#This Row],[% TĂNG KỲ VỌNG_2]]),"")</f>
        <v/>
      </c>
      <c r="O980" s="89"/>
      <c r="P980" s="116" t="str">
        <f>IF(Stock[[#This Row],[SỐ LƯỢNG MUA]]&gt;0,Stock[[#This Row],[GIÁ MUA]]*(1+Stock[[#This Row],[% GIẢM ĐỂ CẮT LỖ]]),"")</f>
        <v/>
      </c>
      <c r="Q980" s="104"/>
      <c r="R980" s="117" t="str">
        <f>IF(Stock[[#This Row],[CỔ TỨC TIỀN MẶT]]&gt;0,Stock[[#This Row],[CỔ TỨC TIỀN MẶT]]/(Stock[[#This Row],[GIÁ MUA]]*Stock[[#This Row],[SỐ LƯỢNG MUA]]),"")</f>
        <v/>
      </c>
      <c r="S980" s="104"/>
      <c r="T980" s="77"/>
      <c r="U980" s="95"/>
      <c r="V980" s="96"/>
      <c r="W980" s="125" t="str">
        <f>IF(Stock[[#This Row],[SỐ LƯỢNG BÁN]]&gt;0,Stock[[#This Row],[GIÁ BÁN]]*Stock[[#This Row],[SỐ LƯỢNG BÁN]]*$D$11+Stock[[#This Row],[GIÁ BÁN]]*Stock[[#This Row],[SỐ LƯỢNG BÁN]]*$D$12,"")</f>
        <v/>
      </c>
      <c r="X980" s="126">
        <f>Stock[[#This Row],[SỐ LƯỢNG MUA]]+Stock[[#This Row],[CỔ TỨC BẰNG CỔ PHIẾU]]-Stock[[#This Row],[SỐ LƯỢNG BÁN]]</f>
        <v>0</v>
      </c>
      <c r="Y98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0" s="120">
        <f ca="1">IF(Stock[[#This Row],[NGÀY BÁN]]&gt;0,Stock[[#This Row],[NGÀY BÁN]]-Stock[[#This Row],[NGÀY MUA]]+1,IF(Stock[[#This Row],[NGÀY MUA]]=0,0,TODAY()-Stock[[#This Row],[NGÀY MUA]]+1))</f>
        <v>0</v>
      </c>
      <c r="AA980" s="121" t="str">
        <f>IFERROR(Stock[[#This Row],[CỔ TỨC TIỀN MẶT]]+Stock[[#This Row],[LÃI/(LỖ) TỪ BÁN CK
(auto-fill)]],"")</f>
        <v/>
      </c>
      <c r="AB9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0" s="90"/>
      <c r="AE980" s="146" t="str">
        <f>IF(Stock[[#This Row],[TRẠNG THÁI
(auto-fill)]]="NẮM GIỮ",Stock[[#This Row],[GIÁ THỊ TRƯỜNG]]-Stock[[#This Row],[GIÁ MUA]],"")</f>
        <v/>
      </c>
      <c r="AF980" s="151" t="str">
        <f>IFERROR(Stock[[#This Row],[TĂNG/
(GIẢM )]]/Stock[[#This Row],[GIÁ MUA]],"")</f>
        <v/>
      </c>
      <c r="AG980" s="128" t="str">
        <f>IF(Stock[[#This Row],[GIÁ THỊ TRƯỜNG]]&gt;0,Stock[[#This Row],[GIÁ THỊ TRƯỜNG]]*Stock[[#This Row],[SỐ LƯỢNG CÒN LẠI
(auto-fill)]],"")</f>
        <v/>
      </c>
    </row>
    <row r="981" spans="2:33">
      <c r="B981" s="111" t="str">
        <f>IF(AND(Stock[[#This Row],[SỐ LƯỢNG MUA]]&gt;0,Stock[[#This Row],[SỐ LƯỢNG CÒN LẠI
(auto-fill)]]=0),"BÁN",
IF(AND(Stock[[#This Row],[SỐ LƯỢNG MUA]]&gt;0,Stock[[#This Row],[SỐ LƯỢNG CÒN LẠI
(auto-fill)]]&gt;0),"NẮM GIỮ",""))</f>
        <v/>
      </c>
      <c r="C981" s="110">
        <f t="shared" si="15"/>
        <v>968</v>
      </c>
      <c r="D981" s="77"/>
      <c r="E981" s="78"/>
      <c r="F981" s="170"/>
      <c r="G981" s="83"/>
      <c r="H981" s="84"/>
      <c r="I981" s="114" t="str">
        <f>IF(Stock[[#This Row],[SỐ LƯỢNG MUA]]&gt;0,Stock[[#This Row],[GIÁ MUA]]*Stock[[#This Row],[SỐ LƯỢNG MUA]]*$D$11,"")</f>
        <v/>
      </c>
      <c r="J981" s="87"/>
      <c r="K981" s="88"/>
      <c r="L981" s="116" t="str">
        <f>IF(Stock[[#This Row],[SỐ LƯỢNG MUA]]&gt;0,Stock[[#This Row],[GIÁ MUA]]*(1+Stock[[#This Row],[% TĂNG KỲ VỌNG_1]]),"")</f>
        <v/>
      </c>
      <c r="M981" s="89"/>
      <c r="N981" s="116" t="str">
        <f>IF(Stock[[#This Row],[SỐ LƯỢNG MUA]]&gt;0,Stock[[#This Row],[GIÁ MUA]]*(1+Stock[[#This Row],[% TĂNG KỲ VỌNG_2]]),"")</f>
        <v/>
      </c>
      <c r="O981" s="89"/>
      <c r="P981" s="116" t="str">
        <f>IF(Stock[[#This Row],[SỐ LƯỢNG MUA]]&gt;0,Stock[[#This Row],[GIÁ MUA]]*(1+Stock[[#This Row],[% GIẢM ĐỂ CẮT LỖ]]),"")</f>
        <v/>
      </c>
      <c r="Q981" s="104"/>
      <c r="R981" s="117" t="str">
        <f>IF(Stock[[#This Row],[CỔ TỨC TIỀN MẶT]]&gt;0,Stock[[#This Row],[CỔ TỨC TIỀN MẶT]]/(Stock[[#This Row],[GIÁ MUA]]*Stock[[#This Row],[SỐ LƯỢNG MUA]]),"")</f>
        <v/>
      </c>
      <c r="S981" s="104"/>
      <c r="T981" s="77"/>
      <c r="U981" s="95"/>
      <c r="V981" s="96"/>
      <c r="W981" s="125" t="str">
        <f>IF(Stock[[#This Row],[SỐ LƯỢNG BÁN]]&gt;0,Stock[[#This Row],[GIÁ BÁN]]*Stock[[#This Row],[SỐ LƯỢNG BÁN]]*$D$11+Stock[[#This Row],[GIÁ BÁN]]*Stock[[#This Row],[SỐ LƯỢNG BÁN]]*$D$12,"")</f>
        <v/>
      </c>
      <c r="X981" s="126">
        <f>Stock[[#This Row],[SỐ LƯỢNG MUA]]+Stock[[#This Row],[CỔ TỨC BẰNG CỔ PHIẾU]]-Stock[[#This Row],[SỐ LƯỢNG BÁN]]</f>
        <v>0</v>
      </c>
      <c r="Y98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1" s="120">
        <f ca="1">IF(Stock[[#This Row],[NGÀY BÁN]]&gt;0,Stock[[#This Row],[NGÀY BÁN]]-Stock[[#This Row],[NGÀY MUA]]+1,IF(Stock[[#This Row],[NGÀY MUA]]=0,0,TODAY()-Stock[[#This Row],[NGÀY MUA]]+1))</f>
        <v>0</v>
      </c>
      <c r="AA981" s="121" t="str">
        <f>IFERROR(Stock[[#This Row],[CỔ TỨC TIỀN MẶT]]+Stock[[#This Row],[LÃI/(LỖ) TỪ BÁN CK
(auto-fill)]],"")</f>
        <v/>
      </c>
      <c r="AB9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1" s="90"/>
      <c r="AE981" s="146" t="str">
        <f>IF(Stock[[#This Row],[TRẠNG THÁI
(auto-fill)]]="NẮM GIỮ",Stock[[#This Row],[GIÁ THỊ TRƯỜNG]]-Stock[[#This Row],[GIÁ MUA]],"")</f>
        <v/>
      </c>
      <c r="AF981" s="151" t="str">
        <f>IFERROR(Stock[[#This Row],[TĂNG/
(GIẢM )]]/Stock[[#This Row],[GIÁ MUA]],"")</f>
        <v/>
      </c>
      <c r="AG981" s="128" t="str">
        <f>IF(Stock[[#This Row],[GIÁ THỊ TRƯỜNG]]&gt;0,Stock[[#This Row],[GIÁ THỊ TRƯỜNG]]*Stock[[#This Row],[SỐ LƯỢNG CÒN LẠI
(auto-fill)]],"")</f>
        <v/>
      </c>
    </row>
    <row r="982" spans="2:33">
      <c r="B982" s="111" t="str">
        <f>IF(AND(Stock[[#This Row],[SỐ LƯỢNG MUA]]&gt;0,Stock[[#This Row],[SỐ LƯỢNG CÒN LẠI
(auto-fill)]]=0),"BÁN",
IF(AND(Stock[[#This Row],[SỐ LƯỢNG MUA]]&gt;0,Stock[[#This Row],[SỐ LƯỢNG CÒN LẠI
(auto-fill)]]&gt;0),"NẮM GIỮ",""))</f>
        <v/>
      </c>
      <c r="C982" s="110">
        <f t="shared" si="15"/>
        <v>969</v>
      </c>
      <c r="D982" s="77"/>
      <c r="E982" s="78"/>
      <c r="F982" s="170"/>
      <c r="G982" s="83"/>
      <c r="H982" s="84"/>
      <c r="I982" s="114" t="str">
        <f>IF(Stock[[#This Row],[SỐ LƯỢNG MUA]]&gt;0,Stock[[#This Row],[GIÁ MUA]]*Stock[[#This Row],[SỐ LƯỢNG MUA]]*$D$11,"")</f>
        <v/>
      </c>
      <c r="J982" s="87"/>
      <c r="K982" s="88"/>
      <c r="L982" s="116" t="str">
        <f>IF(Stock[[#This Row],[SỐ LƯỢNG MUA]]&gt;0,Stock[[#This Row],[GIÁ MUA]]*(1+Stock[[#This Row],[% TĂNG KỲ VỌNG_1]]),"")</f>
        <v/>
      </c>
      <c r="M982" s="89"/>
      <c r="N982" s="116" t="str">
        <f>IF(Stock[[#This Row],[SỐ LƯỢNG MUA]]&gt;0,Stock[[#This Row],[GIÁ MUA]]*(1+Stock[[#This Row],[% TĂNG KỲ VỌNG_2]]),"")</f>
        <v/>
      </c>
      <c r="O982" s="89"/>
      <c r="P982" s="116" t="str">
        <f>IF(Stock[[#This Row],[SỐ LƯỢNG MUA]]&gt;0,Stock[[#This Row],[GIÁ MUA]]*(1+Stock[[#This Row],[% GIẢM ĐỂ CẮT LỖ]]),"")</f>
        <v/>
      </c>
      <c r="Q982" s="104"/>
      <c r="R982" s="117" t="str">
        <f>IF(Stock[[#This Row],[CỔ TỨC TIỀN MẶT]]&gt;0,Stock[[#This Row],[CỔ TỨC TIỀN MẶT]]/(Stock[[#This Row],[GIÁ MUA]]*Stock[[#This Row],[SỐ LƯỢNG MUA]]),"")</f>
        <v/>
      </c>
      <c r="S982" s="104"/>
      <c r="T982" s="77"/>
      <c r="U982" s="95"/>
      <c r="V982" s="96"/>
      <c r="W982" s="125" t="str">
        <f>IF(Stock[[#This Row],[SỐ LƯỢNG BÁN]]&gt;0,Stock[[#This Row],[GIÁ BÁN]]*Stock[[#This Row],[SỐ LƯỢNG BÁN]]*$D$11+Stock[[#This Row],[GIÁ BÁN]]*Stock[[#This Row],[SỐ LƯỢNG BÁN]]*$D$12,"")</f>
        <v/>
      </c>
      <c r="X982" s="126">
        <f>Stock[[#This Row],[SỐ LƯỢNG MUA]]+Stock[[#This Row],[CỔ TỨC BẰNG CỔ PHIẾU]]-Stock[[#This Row],[SỐ LƯỢNG BÁN]]</f>
        <v>0</v>
      </c>
      <c r="Y98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2" s="120">
        <f ca="1">IF(Stock[[#This Row],[NGÀY BÁN]]&gt;0,Stock[[#This Row],[NGÀY BÁN]]-Stock[[#This Row],[NGÀY MUA]]+1,IF(Stock[[#This Row],[NGÀY MUA]]=0,0,TODAY()-Stock[[#This Row],[NGÀY MUA]]+1))</f>
        <v>0</v>
      </c>
      <c r="AA982" s="121" t="str">
        <f>IFERROR(Stock[[#This Row],[CỔ TỨC TIỀN MẶT]]+Stock[[#This Row],[LÃI/(LỖ) TỪ BÁN CK
(auto-fill)]],"")</f>
        <v/>
      </c>
      <c r="AB9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2" s="90"/>
      <c r="AE982" s="146" t="str">
        <f>IF(Stock[[#This Row],[TRẠNG THÁI
(auto-fill)]]="NẮM GIỮ",Stock[[#This Row],[GIÁ THỊ TRƯỜNG]]-Stock[[#This Row],[GIÁ MUA]],"")</f>
        <v/>
      </c>
      <c r="AF982" s="151" t="str">
        <f>IFERROR(Stock[[#This Row],[TĂNG/
(GIẢM )]]/Stock[[#This Row],[GIÁ MUA]],"")</f>
        <v/>
      </c>
      <c r="AG982" s="128" t="str">
        <f>IF(Stock[[#This Row],[GIÁ THỊ TRƯỜNG]]&gt;0,Stock[[#This Row],[GIÁ THỊ TRƯỜNG]]*Stock[[#This Row],[SỐ LƯỢNG CÒN LẠI
(auto-fill)]],"")</f>
        <v/>
      </c>
    </row>
    <row r="983" spans="2:33">
      <c r="B983" s="111" t="str">
        <f>IF(AND(Stock[[#This Row],[SỐ LƯỢNG MUA]]&gt;0,Stock[[#This Row],[SỐ LƯỢNG CÒN LẠI
(auto-fill)]]=0),"BÁN",
IF(AND(Stock[[#This Row],[SỐ LƯỢNG MUA]]&gt;0,Stock[[#This Row],[SỐ LƯỢNG CÒN LẠI
(auto-fill)]]&gt;0),"NẮM GIỮ",""))</f>
        <v/>
      </c>
      <c r="C983" s="110">
        <f t="shared" si="15"/>
        <v>970</v>
      </c>
      <c r="D983" s="77"/>
      <c r="E983" s="78"/>
      <c r="F983" s="170"/>
      <c r="G983" s="83"/>
      <c r="H983" s="84"/>
      <c r="I983" s="114" t="str">
        <f>IF(Stock[[#This Row],[SỐ LƯỢNG MUA]]&gt;0,Stock[[#This Row],[GIÁ MUA]]*Stock[[#This Row],[SỐ LƯỢNG MUA]]*$D$11,"")</f>
        <v/>
      </c>
      <c r="J983" s="87"/>
      <c r="K983" s="88"/>
      <c r="L983" s="116" t="str">
        <f>IF(Stock[[#This Row],[SỐ LƯỢNG MUA]]&gt;0,Stock[[#This Row],[GIÁ MUA]]*(1+Stock[[#This Row],[% TĂNG KỲ VỌNG_1]]),"")</f>
        <v/>
      </c>
      <c r="M983" s="89"/>
      <c r="N983" s="116" t="str">
        <f>IF(Stock[[#This Row],[SỐ LƯỢNG MUA]]&gt;0,Stock[[#This Row],[GIÁ MUA]]*(1+Stock[[#This Row],[% TĂNG KỲ VỌNG_2]]),"")</f>
        <v/>
      </c>
      <c r="O983" s="89"/>
      <c r="P983" s="116" t="str">
        <f>IF(Stock[[#This Row],[SỐ LƯỢNG MUA]]&gt;0,Stock[[#This Row],[GIÁ MUA]]*(1+Stock[[#This Row],[% GIẢM ĐỂ CẮT LỖ]]),"")</f>
        <v/>
      </c>
      <c r="Q983" s="104"/>
      <c r="R983" s="117" t="str">
        <f>IF(Stock[[#This Row],[CỔ TỨC TIỀN MẶT]]&gt;0,Stock[[#This Row],[CỔ TỨC TIỀN MẶT]]/(Stock[[#This Row],[GIÁ MUA]]*Stock[[#This Row],[SỐ LƯỢNG MUA]]),"")</f>
        <v/>
      </c>
      <c r="S983" s="104"/>
      <c r="T983" s="77"/>
      <c r="U983" s="95"/>
      <c r="V983" s="96"/>
      <c r="W983" s="125" t="str">
        <f>IF(Stock[[#This Row],[SỐ LƯỢNG BÁN]]&gt;0,Stock[[#This Row],[GIÁ BÁN]]*Stock[[#This Row],[SỐ LƯỢNG BÁN]]*$D$11+Stock[[#This Row],[GIÁ BÁN]]*Stock[[#This Row],[SỐ LƯỢNG BÁN]]*$D$12,"")</f>
        <v/>
      </c>
      <c r="X983" s="126">
        <f>Stock[[#This Row],[SỐ LƯỢNG MUA]]+Stock[[#This Row],[CỔ TỨC BẰNG CỔ PHIẾU]]-Stock[[#This Row],[SỐ LƯỢNG BÁN]]</f>
        <v>0</v>
      </c>
      <c r="Y98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3" s="120">
        <f ca="1">IF(Stock[[#This Row],[NGÀY BÁN]]&gt;0,Stock[[#This Row],[NGÀY BÁN]]-Stock[[#This Row],[NGÀY MUA]]+1,IF(Stock[[#This Row],[NGÀY MUA]]=0,0,TODAY()-Stock[[#This Row],[NGÀY MUA]]+1))</f>
        <v>0</v>
      </c>
      <c r="AA983" s="121" t="str">
        <f>IFERROR(Stock[[#This Row],[CỔ TỨC TIỀN MẶT]]+Stock[[#This Row],[LÃI/(LỖ) TỪ BÁN CK
(auto-fill)]],"")</f>
        <v/>
      </c>
      <c r="AB9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3" s="90"/>
      <c r="AE983" s="146" t="str">
        <f>IF(Stock[[#This Row],[TRẠNG THÁI
(auto-fill)]]="NẮM GIỮ",Stock[[#This Row],[GIÁ THỊ TRƯỜNG]]-Stock[[#This Row],[GIÁ MUA]],"")</f>
        <v/>
      </c>
      <c r="AF983" s="151" t="str">
        <f>IFERROR(Stock[[#This Row],[TĂNG/
(GIẢM )]]/Stock[[#This Row],[GIÁ MUA]],"")</f>
        <v/>
      </c>
      <c r="AG983" s="128" t="str">
        <f>IF(Stock[[#This Row],[GIÁ THỊ TRƯỜNG]]&gt;0,Stock[[#This Row],[GIÁ THỊ TRƯỜNG]]*Stock[[#This Row],[SỐ LƯỢNG CÒN LẠI
(auto-fill)]],"")</f>
        <v/>
      </c>
    </row>
    <row r="984" spans="2:33">
      <c r="B984" s="111" t="str">
        <f>IF(AND(Stock[[#This Row],[SỐ LƯỢNG MUA]]&gt;0,Stock[[#This Row],[SỐ LƯỢNG CÒN LẠI
(auto-fill)]]=0),"BÁN",
IF(AND(Stock[[#This Row],[SỐ LƯỢNG MUA]]&gt;0,Stock[[#This Row],[SỐ LƯỢNG CÒN LẠI
(auto-fill)]]&gt;0),"NẮM GIỮ",""))</f>
        <v/>
      </c>
      <c r="C984" s="110">
        <f t="shared" si="15"/>
        <v>971</v>
      </c>
      <c r="D984" s="77"/>
      <c r="E984" s="78"/>
      <c r="F984" s="170"/>
      <c r="G984" s="83"/>
      <c r="H984" s="84"/>
      <c r="I984" s="114" t="str">
        <f>IF(Stock[[#This Row],[SỐ LƯỢNG MUA]]&gt;0,Stock[[#This Row],[GIÁ MUA]]*Stock[[#This Row],[SỐ LƯỢNG MUA]]*$D$11,"")</f>
        <v/>
      </c>
      <c r="J984" s="87"/>
      <c r="K984" s="88"/>
      <c r="L984" s="116" t="str">
        <f>IF(Stock[[#This Row],[SỐ LƯỢNG MUA]]&gt;0,Stock[[#This Row],[GIÁ MUA]]*(1+Stock[[#This Row],[% TĂNG KỲ VỌNG_1]]),"")</f>
        <v/>
      </c>
      <c r="M984" s="89"/>
      <c r="N984" s="116" t="str">
        <f>IF(Stock[[#This Row],[SỐ LƯỢNG MUA]]&gt;0,Stock[[#This Row],[GIÁ MUA]]*(1+Stock[[#This Row],[% TĂNG KỲ VỌNG_2]]),"")</f>
        <v/>
      </c>
      <c r="O984" s="89"/>
      <c r="P984" s="116" t="str">
        <f>IF(Stock[[#This Row],[SỐ LƯỢNG MUA]]&gt;0,Stock[[#This Row],[GIÁ MUA]]*(1+Stock[[#This Row],[% GIẢM ĐỂ CẮT LỖ]]),"")</f>
        <v/>
      </c>
      <c r="Q984" s="104"/>
      <c r="R984" s="117" t="str">
        <f>IF(Stock[[#This Row],[CỔ TỨC TIỀN MẶT]]&gt;0,Stock[[#This Row],[CỔ TỨC TIỀN MẶT]]/(Stock[[#This Row],[GIÁ MUA]]*Stock[[#This Row],[SỐ LƯỢNG MUA]]),"")</f>
        <v/>
      </c>
      <c r="S984" s="104"/>
      <c r="T984" s="77"/>
      <c r="U984" s="95"/>
      <c r="V984" s="96"/>
      <c r="W984" s="125" t="str">
        <f>IF(Stock[[#This Row],[SỐ LƯỢNG BÁN]]&gt;0,Stock[[#This Row],[GIÁ BÁN]]*Stock[[#This Row],[SỐ LƯỢNG BÁN]]*$D$11+Stock[[#This Row],[GIÁ BÁN]]*Stock[[#This Row],[SỐ LƯỢNG BÁN]]*$D$12,"")</f>
        <v/>
      </c>
      <c r="X984" s="126">
        <f>Stock[[#This Row],[SỐ LƯỢNG MUA]]+Stock[[#This Row],[CỔ TỨC BẰNG CỔ PHIẾU]]-Stock[[#This Row],[SỐ LƯỢNG BÁN]]</f>
        <v>0</v>
      </c>
      <c r="Y98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4" s="120">
        <f ca="1">IF(Stock[[#This Row],[NGÀY BÁN]]&gt;0,Stock[[#This Row],[NGÀY BÁN]]-Stock[[#This Row],[NGÀY MUA]]+1,IF(Stock[[#This Row],[NGÀY MUA]]=0,0,TODAY()-Stock[[#This Row],[NGÀY MUA]]+1))</f>
        <v>0</v>
      </c>
      <c r="AA984" s="121" t="str">
        <f>IFERROR(Stock[[#This Row],[CỔ TỨC TIỀN MẶT]]+Stock[[#This Row],[LÃI/(LỖ) TỪ BÁN CK
(auto-fill)]],"")</f>
        <v/>
      </c>
      <c r="AB9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4" s="90"/>
      <c r="AE984" s="146" t="str">
        <f>IF(Stock[[#This Row],[TRẠNG THÁI
(auto-fill)]]="NẮM GIỮ",Stock[[#This Row],[GIÁ THỊ TRƯỜNG]]-Stock[[#This Row],[GIÁ MUA]],"")</f>
        <v/>
      </c>
      <c r="AF984" s="151" t="str">
        <f>IFERROR(Stock[[#This Row],[TĂNG/
(GIẢM )]]/Stock[[#This Row],[GIÁ MUA]],"")</f>
        <v/>
      </c>
      <c r="AG984" s="128" t="str">
        <f>IF(Stock[[#This Row],[GIÁ THỊ TRƯỜNG]]&gt;0,Stock[[#This Row],[GIÁ THỊ TRƯỜNG]]*Stock[[#This Row],[SỐ LƯỢNG CÒN LẠI
(auto-fill)]],"")</f>
        <v/>
      </c>
    </row>
    <row r="985" spans="2:33">
      <c r="B985" s="111" t="str">
        <f>IF(AND(Stock[[#This Row],[SỐ LƯỢNG MUA]]&gt;0,Stock[[#This Row],[SỐ LƯỢNG CÒN LẠI
(auto-fill)]]=0),"BÁN",
IF(AND(Stock[[#This Row],[SỐ LƯỢNG MUA]]&gt;0,Stock[[#This Row],[SỐ LƯỢNG CÒN LẠI
(auto-fill)]]&gt;0),"NẮM GIỮ",""))</f>
        <v/>
      </c>
      <c r="C985" s="110">
        <f t="shared" si="15"/>
        <v>972</v>
      </c>
      <c r="D985" s="77"/>
      <c r="E985" s="78"/>
      <c r="F985" s="170"/>
      <c r="G985" s="83"/>
      <c r="H985" s="84"/>
      <c r="I985" s="114" t="str">
        <f>IF(Stock[[#This Row],[SỐ LƯỢNG MUA]]&gt;0,Stock[[#This Row],[GIÁ MUA]]*Stock[[#This Row],[SỐ LƯỢNG MUA]]*$D$11,"")</f>
        <v/>
      </c>
      <c r="J985" s="87"/>
      <c r="K985" s="88"/>
      <c r="L985" s="116" t="str">
        <f>IF(Stock[[#This Row],[SỐ LƯỢNG MUA]]&gt;0,Stock[[#This Row],[GIÁ MUA]]*(1+Stock[[#This Row],[% TĂNG KỲ VỌNG_1]]),"")</f>
        <v/>
      </c>
      <c r="M985" s="89"/>
      <c r="N985" s="116" t="str">
        <f>IF(Stock[[#This Row],[SỐ LƯỢNG MUA]]&gt;0,Stock[[#This Row],[GIÁ MUA]]*(1+Stock[[#This Row],[% TĂNG KỲ VỌNG_2]]),"")</f>
        <v/>
      </c>
      <c r="O985" s="89"/>
      <c r="P985" s="116" t="str">
        <f>IF(Stock[[#This Row],[SỐ LƯỢNG MUA]]&gt;0,Stock[[#This Row],[GIÁ MUA]]*(1+Stock[[#This Row],[% GIẢM ĐỂ CẮT LỖ]]),"")</f>
        <v/>
      </c>
      <c r="Q985" s="104"/>
      <c r="R985" s="117" t="str">
        <f>IF(Stock[[#This Row],[CỔ TỨC TIỀN MẶT]]&gt;0,Stock[[#This Row],[CỔ TỨC TIỀN MẶT]]/(Stock[[#This Row],[GIÁ MUA]]*Stock[[#This Row],[SỐ LƯỢNG MUA]]),"")</f>
        <v/>
      </c>
      <c r="S985" s="104"/>
      <c r="T985" s="77"/>
      <c r="U985" s="95"/>
      <c r="V985" s="96"/>
      <c r="W985" s="125" t="str">
        <f>IF(Stock[[#This Row],[SỐ LƯỢNG BÁN]]&gt;0,Stock[[#This Row],[GIÁ BÁN]]*Stock[[#This Row],[SỐ LƯỢNG BÁN]]*$D$11+Stock[[#This Row],[GIÁ BÁN]]*Stock[[#This Row],[SỐ LƯỢNG BÁN]]*$D$12,"")</f>
        <v/>
      </c>
      <c r="X985" s="126">
        <f>Stock[[#This Row],[SỐ LƯỢNG MUA]]+Stock[[#This Row],[CỔ TỨC BẰNG CỔ PHIẾU]]-Stock[[#This Row],[SỐ LƯỢNG BÁN]]</f>
        <v>0</v>
      </c>
      <c r="Y98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5" s="120">
        <f ca="1">IF(Stock[[#This Row],[NGÀY BÁN]]&gt;0,Stock[[#This Row],[NGÀY BÁN]]-Stock[[#This Row],[NGÀY MUA]]+1,IF(Stock[[#This Row],[NGÀY MUA]]=0,0,TODAY()-Stock[[#This Row],[NGÀY MUA]]+1))</f>
        <v>0</v>
      </c>
      <c r="AA985" s="121" t="str">
        <f>IFERROR(Stock[[#This Row],[CỔ TỨC TIỀN MẶT]]+Stock[[#This Row],[LÃI/(LỖ) TỪ BÁN CK
(auto-fill)]],"")</f>
        <v/>
      </c>
      <c r="AB9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5" s="90"/>
      <c r="AE985" s="146" t="str">
        <f>IF(Stock[[#This Row],[TRẠNG THÁI
(auto-fill)]]="NẮM GIỮ",Stock[[#This Row],[GIÁ THỊ TRƯỜNG]]-Stock[[#This Row],[GIÁ MUA]],"")</f>
        <v/>
      </c>
      <c r="AF985" s="151" t="str">
        <f>IFERROR(Stock[[#This Row],[TĂNG/
(GIẢM )]]/Stock[[#This Row],[GIÁ MUA]],"")</f>
        <v/>
      </c>
      <c r="AG985" s="128" t="str">
        <f>IF(Stock[[#This Row],[GIÁ THỊ TRƯỜNG]]&gt;0,Stock[[#This Row],[GIÁ THỊ TRƯỜNG]]*Stock[[#This Row],[SỐ LƯỢNG CÒN LẠI
(auto-fill)]],"")</f>
        <v/>
      </c>
    </row>
    <row r="986" spans="2:33">
      <c r="B986" s="111" t="str">
        <f>IF(AND(Stock[[#This Row],[SỐ LƯỢNG MUA]]&gt;0,Stock[[#This Row],[SỐ LƯỢNG CÒN LẠI
(auto-fill)]]=0),"BÁN",
IF(AND(Stock[[#This Row],[SỐ LƯỢNG MUA]]&gt;0,Stock[[#This Row],[SỐ LƯỢNG CÒN LẠI
(auto-fill)]]&gt;0),"NẮM GIỮ",""))</f>
        <v/>
      </c>
      <c r="C986" s="110">
        <f t="shared" si="15"/>
        <v>973</v>
      </c>
      <c r="D986" s="77"/>
      <c r="E986" s="78"/>
      <c r="F986" s="170"/>
      <c r="G986" s="83"/>
      <c r="H986" s="84"/>
      <c r="I986" s="114" t="str">
        <f>IF(Stock[[#This Row],[SỐ LƯỢNG MUA]]&gt;0,Stock[[#This Row],[GIÁ MUA]]*Stock[[#This Row],[SỐ LƯỢNG MUA]]*$D$11,"")</f>
        <v/>
      </c>
      <c r="J986" s="87"/>
      <c r="K986" s="88"/>
      <c r="L986" s="116" t="str">
        <f>IF(Stock[[#This Row],[SỐ LƯỢNG MUA]]&gt;0,Stock[[#This Row],[GIÁ MUA]]*(1+Stock[[#This Row],[% TĂNG KỲ VỌNG_1]]),"")</f>
        <v/>
      </c>
      <c r="M986" s="89"/>
      <c r="N986" s="116" t="str">
        <f>IF(Stock[[#This Row],[SỐ LƯỢNG MUA]]&gt;0,Stock[[#This Row],[GIÁ MUA]]*(1+Stock[[#This Row],[% TĂNG KỲ VỌNG_2]]),"")</f>
        <v/>
      </c>
      <c r="O986" s="89"/>
      <c r="P986" s="116" t="str">
        <f>IF(Stock[[#This Row],[SỐ LƯỢNG MUA]]&gt;0,Stock[[#This Row],[GIÁ MUA]]*(1+Stock[[#This Row],[% GIẢM ĐỂ CẮT LỖ]]),"")</f>
        <v/>
      </c>
      <c r="Q986" s="104"/>
      <c r="R986" s="117" t="str">
        <f>IF(Stock[[#This Row],[CỔ TỨC TIỀN MẶT]]&gt;0,Stock[[#This Row],[CỔ TỨC TIỀN MẶT]]/(Stock[[#This Row],[GIÁ MUA]]*Stock[[#This Row],[SỐ LƯỢNG MUA]]),"")</f>
        <v/>
      </c>
      <c r="S986" s="104"/>
      <c r="T986" s="77"/>
      <c r="U986" s="95"/>
      <c r="V986" s="96"/>
      <c r="W986" s="125" t="str">
        <f>IF(Stock[[#This Row],[SỐ LƯỢNG BÁN]]&gt;0,Stock[[#This Row],[GIÁ BÁN]]*Stock[[#This Row],[SỐ LƯỢNG BÁN]]*$D$11+Stock[[#This Row],[GIÁ BÁN]]*Stock[[#This Row],[SỐ LƯỢNG BÁN]]*$D$12,"")</f>
        <v/>
      </c>
      <c r="X986" s="126">
        <f>Stock[[#This Row],[SỐ LƯỢNG MUA]]+Stock[[#This Row],[CỔ TỨC BẰNG CỔ PHIẾU]]-Stock[[#This Row],[SỐ LƯỢNG BÁN]]</f>
        <v>0</v>
      </c>
      <c r="Y98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6" s="120">
        <f ca="1">IF(Stock[[#This Row],[NGÀY BÁN]]&gt;0,Stock[[#This Row],[NGÀY BÁN]]-Stock[[#This Row],[NGÀY MUA]]+1,IF(Stock[[#This Row],[NGÀY MUA]]=0,0,TODAY()-Stock[[#This Row],[NGÀY MUA]]+1))</f>
        <v>0</v>
      </c>
      <c r="AA986" s="121" t="str">
        <f>IFERROR(Stock[[#This Row],[CỔ TỨC TIỀN MẶT]]+Stock[[#This Row],[LÃI/(LỖ) TỪ BÁN CK
(auto-fill)]],"")</f>
        <v/>
      </c>
      <c r="AB9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6" s="90"/>
      <c r="AE986" s="146" t="str">
        <f>IF(Stock[[#This Row],[TRẠNG THÁI
(auto-fill)]]="NẮM GIỮ",Stock[[#This Row],[GIÁ THỊ TRƯỜNG]]-Stock[[#This Row],[GIÁ MUA]],"")</f>
        <v/>
      </c>
      <c r="AF986" s="151" t="str">
        <f>IFERROR(Stock[[#This Row],[TĂNG/
(GIẢM )]]/Stock[[#This Row],[GIÁ MUA]],"")</f>
        <v/>
      </c>
      <c r="AG986" s="128" t="str">
        <f>IF(Stock[[#This Row],[GIÁ THỊ TRƯỜNG]]&gt;0,Stock[[#This Row],[GIÁ THỊ TRƯỜNG]]*Stock[[#This Row],[SỐ LƯỢNG CÒN LẠI
(auto-fill)]],"")</f>
        <v/>
      </c>
    </row>
    <row r="987" spans="2:33">
      <c r="B987" s="111" t="str">
        <f>IF(AND(Stock[[#This Row],[SỐ LƯỢNG MUA]]&gt;0,Stock[[#This Row],[SỐ LƯỢNG CÒN LẠI
(auto-fill)]]=0),"BÁN",
IF(AND(Stock[[#This Row],[SỐ LƯỢNG MUA]]&gt;0,Stock[[#This Row],[SỐ LƯỢNG CÒN LẠI
(auto-fill)]]&gt;0),"NẮM GIỮ",""))</f>
        <v/>
      </c>
      <c r="C987" s="110">
        <f t="shared" si="15"/>
        <v>974</v>
      </c>
      <c r="D987" s="77"/>
      <c r="E987" s="78"/>
      <c r="F987" s="170"/>
      <c r="G987" s="83"/>
      <c r="H987" s="84"/>
      <c r="I987" s="114" t="str">
        <f>IF(Stock[[#This Row],[SỐ LƯỢNG MUA]]&gt;0,Stock[[#This Row],[GIÁ MUA]]*Stock[[#This Row],[SỐ LƯỢNG MUA]]*$D$11,"")</f>
        <v/>
      </c>
      <c r="J987" s="87"/>
      <c r="K987" s="88"/>
      <c r="L987" s="116" t="str">
        <f>IF(Stock[[#This Row],[SỐ LƯỢNG MUA]]&gt;0,Stock[[#This Row],[GIÁ MUA]]*(1+Stock[[#This Row],[% TĂNG KỲ VỌNG_1]]),"")</f>
        <v/>
      </c>
      <c r="M987" s="89"/>
      <c r="N987" s="116" t="str">
        <f>IF(Stock[[#This Row],[SỐ LƯỢNG MUA]]&gt;0,Stock[[#This Row],[GIÁ MUA]]*(1+Stock[[#This Row],[% TĂNG KỲ VỌNG_2]]),"")</f>
        <v/>
      </c>
      <c r="O987" s="89"/>
      <c r="P987" s="116" t="str">
        <f>IF(Stock[[#This Row],[SỐ LƯỢNG MUA]]&gt;0,Stock[[#This Row],[GIÁ MUA]]*(1+Stock[[#This Row],[% GIẢM ĐỂ CẮT LỖ]]),"")</f>
        <v/>
      </c>
      <c r="Q987" s="104"/>
      <c r="R987" s="117" t="str">
        <f>IF(Stock[[#This Row],[CỔ TỨC TIỀN MẶT]]&gt;0,Stock[[#This Row],[CỔ TỨC TIỀN MẶT]]/(Stock[[#This Row],[GIÁ MUA]]*Stock[[#This Row],[SỐ LƯỢNG MUA]]),"")</f>
        <v/>
      </c>
      <c r="S987" s="104"/>
      <c r="T987" s="77"/>
      <c r="U987" s="95"/>
      <c r="V987" s="96"/>
      <c r="W987" s="125" t="str">
        <f>IF(Stock[[#This Row],[SỐ LƯỢNG BÁN]]&gt;0,Stock[[#This Row],[GIÁ BÁN]]*Stock[[#This Row],[SỐ LƯỢNG BÁN]]*$D$11+Stock[[#This Row],[GIÁ BÁN]]*Stock[[#This Row],[SỐ LƯỢNG BÁN]]*$D$12,"")</f>
        <v/>
      </c>
      <c r="X987" s="126">
        <f>Stock[[#This Row],[SỐ LƯỢNG MUA]]+Stock[[#This Row],[CỔ TỨC BẰNG CỔ PHIẾU]]-Stock[[#This Row],[SỐ LƯỢNG BÁN]]</f>
        <v>0</v>
      </c>
      <c r="Y98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7" s="120">
        <f ca="1">IF(Stock[[#This Row],[NGÀY BÁN]]&gt;0,Stock[[#This Row],[NGÀY BÁN]]-Stock[[#This Row],[NGÀY MUA]]+1,IF(Stock[[#This Row],[NGÀY MUA]]=0,0,TODAY()-Stock[[#This Row],[NGÀY MUA]]+1))</f>
        <v>0</v>
      </c>
      <c r="AA987" s="121" t="str">
        <f>IFERROR(Stock[[#This Row],[CỔ TỨC TIỀN MẶT]]+Stock[[#This Row],[LÃI/(LỖ) TỪ BÁN CK
(auto-fill)]],"")</f>
        <v/>
      </c>
      <c r="AB9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7" s="90"/>
      <c r="AE987" s="146" t="str">
        <f>IF(Stock[[#This Row],[TRẠNG THÁI
(auto-fill)]]="NẮM GIỮ",Stock[[#This Row],[GIÁ THỊ TRƯỜNG]]-Stock[[#This Row],[GIÁ MUA]],"")</f>
        <v/>
      </c>
      <c r="AF987" s="151" t="str">
        <f>IFERROR(Stock[[#This Row],[TĂNG/
(GIẢM )]]/Stock[[#This Row],[GIÁ MUA]],"")</f>
        <v/>
      </c>
      <c r="AG987" s="128" t="str">
        <f>IF(Stock[[#This Row],[GIÁ THỊ TRƯỜNG]]&gt;0,Stock[[#This Row],[GIÁ THỊ TRƯỜNG]]*Stock[[#This Row],[SỐ LƯỢNG CÒN LẠI
(auto-fill)]],"")</f>
        <v/>
      </c>
    </row>
    <row r="988" spans="2:33">
      <c r="B988" s="111" t="str">
        <f>IF(AND(Stock[[#This Row],[SỐ LƯỢNG MUA]]&gt;0,Stock[[#This Row],[SỐ LƯỢNG CÒN LẠI
(auto-fill)]]=0),"BÁN",
IF(AND(Stock[[#This Row],[SỐ LƯỢNG MUA]]&gt;0,Stock[[#This Row],[SỐ LƯỢNG CÒN LẠI
(auto-fill)]]&gt;0),"NẮM GIỮ",""))</f>
        <v/>
      </c>
      <c r="C988" s="110">
        <f t="shared" si="15"/>
        <v>975</v>
      </c>
      <c r="D988" s="77"/>
      <c r="E988" s="78"/>
      <c r="F988" s="170"/>
      <c r="G988" s="83"/>
      <c r="H988" s="84"/>
      <c r="I988" s="114" t="str">
        <f>IF(Stock[[#This Row],[SỐ LƯỢNG MUA]]&gt;0,Stock[[#This Row],[GIÁ MUA]]*Stock[[#This Row],[SỐ LƯỢNG MUA]]*$D$11,"")</f>
        <v/>
      </c>
      <c r="J988" s="87"/>
      <c r="K988" s="88"/>
      <c r="L988" s="116" t="str">
        <f>IF(Stock[[#This Row],[SỐ LƯỢNG MUA]]&gt;0,Stock[[#This Row],[GIÁ MUA]]*(1+Stock[[#This Row],[% TĂNG KỲ VỌNG_1]]),"")</f>
        <v/>
      </c>
      <c r="M988" s="89"/>
      <c r="N988" s="116" t="str">
        <f>IF(Stock[[#This Row],[SỐ LƯỢNG MUA]]&gt;0,Stock[[#This Row],[GIÁ MUA]]*(1+Stock[[#This Row],[% TĂNG KỲ VỌNG_2]]),"")</f>
        <v/>
      </c>
      <c r="O988" s="89"/>
      <c r="P988" s="116" t="str">
        <f>IF(Stock[[#This Row],[SỐ LƯỢNG MUA]]&gt;0,Stock[[#This Row],[GIÁ MUA]]*(1+Stock[[#This Row],[% GIẢM ĐỂ CẮT LỖ]]),"")</f>
        <v/>
      </c>
      <c r="Q988" s="104"/>
      <c r="R988" s="117" t="str">
        <f>IF(Stock[[#This Row],[CỔ TỨC TIỀN MẶT]]&gt;0,Stock[[#This Row],[CỔ TỨC TIỀN MẶT]]/(Stock[[#This Row],[GIÁ MUA]]*Stock[[#This Row],[SỐ LƯỢNG MUA]]),"")</f>
        <v/>
      </c>
      <c r="S988" s="104"/>
      <c r="T988" s="77"/>
      <c r="U988" s="95"/>
      <c r="V988" s="96"/>
      <c r="W988" s="125" t="str">
        <f>IF(Stock[[#This Row],[SỐ LƯỢNG BÁN]]&gt;0,Stock[[#This Row],[GIÁ BÁN]]*Stock[[#This Row],[SỐ LƯỢNG BÁN]]*$D$11+Stock[[#This Row],[GIÁ BÁN]]*Stock[[#This Row],[SỐ LƯỢNG BÁN]]*$D$12,"")</f>
        <v/>
      </c>
      <c r="X988" s="126">
        <f>Stock[[#This Row],[SỐ LƯỢNG MUA]]+Stock[[#This Row],[CỔ TỨC BẰNG CỔ PHIẾU]]-Stock[[#This Row],[SỐ LƯỢNG BÁN]]</f>
        <v>0</v>
      </c>
      <c r="Y98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8" s="120">
        <f ca="1">IF(Stock[[#This Row],[NGÀY BÁN]]&gt;0,Stock[[#This Row],[NGÀY BÁN]]-Stock[[#This Row],[NGÀY MUA]]+1,IF(Stock[[#This Row],[NGÀY MUA]]=0,0,TODAY()-Stock[[#This Row],[NGÀY MUA]]+1))</f>
        <v>0</v>
      </c>
      <c r="AA988" s="121" t="str">
        <f>IFERROR(Stock[[#This Row],[CỔ TỨC TIỀN MẶT]]+Stock[[#This Row],[LÃI/(LỖ) TỪ BÁN CK
(auto-fill)]],"")</f>
        <v/>
      </c>
      <c r="AB9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8" s="90"/>
      <c r="AE988" s="146" t="str">
        <f>IF(Stock[[#This Row],[TRẠNG THÁI
(auto-fill)]]="NẮM GIỮ",Stock[[#This Row],[GIÁ THỊ TRƯỜNG]]-Stock[[#This Row],[GIÁ MUA]],"")</f>
        <v/>
      </c>
      <c r="AF988" s="151" t="str">
        <f>IFERROR(Stock[[#This Row],[TĂNG/
(GIẢM )]]/Stock[[#This Row],[GIÁ MUA]],"")</f>
        <v/>
      </c>
      <c r="AG988" s="128" t="str">
        <f>IF(Stock[[#This Row],[GIÁ THỊ TRƯỜNG]]&gt;0,Stock[[#This Row],[GIÁ THỊ TRƯỜNG]]*Stock[[#This Row],[SỐ LƯỢNG CÒN LẠI
(auto-fill)]],"")</f>
        <v/>
      </c>
    </row>
    <row r="989" spans="2:33">
      <c r="B989" s="111" t="str">
        <f>IF(AND(Stock[[#This Row],[SỐ LƯỢNG MUA]]&gt;0,Stock[[#This Row],[SỐ LƯỢNG CÒN LẠI
(auto-fill)]]=0),"BÁN",
IF(AND(Stock[[#This Row],[SỐ LƯỢNG MUA]]&gt;0,Stock[[#This Row],[SỐ LƯỢNG CÒN LẠI
(auto-fill)]]&gt;0),"NẮM GIỮ",""))</f>
        <v/>
      </c>
      <c r="C989" s="110">
        <f t="shared" si="15"/>
        <v>976</v>
      </c>
      <c r="D989" s="77"/>
      <c r="E989" s="78"/>
      <c r="F989" s="170"/>
      <c r="G989" s="83"/>
      <c r="H989" s="84"/>
      <c r="I989" s="114" t="str">
        <f>IF(Stock[[#This Row],[SỐ LƯỢNG MUA]]&gt;0,Stock[[#This Row],[GIÁ MUA]]*Stock[[#This Row],[SỐ LƯỢNG MUA]]*$D$11,"")</f>
        <v/>
      </c>
      <c r="J989" s="87"/>
      <c r="K989" s="88"/>
      <c r="L989" s="116" t="str">
        <f>IF(Stock[[#This Row],[SỐ LƯỢNG MUA]]&gt;0,Stock[[#This Row],[GIÁ MUA]]*(1+Stock[[#This Row],[% TĂNG KỲ VỌNG_1]]),"")</f>
        <v/>
      </c>
      <c r="M989" s="89"/>
      <c r="N989" s="116" t="str">
        <f>IF(Stock[[#This Row],[SỐ LƯỢNG MUA]]&gt;0,Stock[[#This Row],[GIÁ MUA]]*(1+Stock[[#This Row],[% TĂNG KỲ VỌNG_2]]),"")</f>
        <v/>
      </c>
      <c r="O989" s="89"/>
      <c r="P989" s="116" t="str">
        <f>IF(Stock[[#This Row],[SỐ LƯỢNG MUA]]&gt;0,Stock[[#This Row],[GIÁ MUA]]*(1+Stock[[#This Row],[% GIẢM ĐỂ CẮT LỖ]]),"")</f>
        <v/>
      </c>
      <c r="Q989" s="104"/>
      <c r="R989" s="117" t="str">
        <f>IF(Stock[[#This Row],[CỔ TỨC TIỀN MẶT]]&gt;0,Stock[[#This Row],[CỔ TỨC TIỀN MẶT]]/(Stock[[#This Row],[GIÁ MUA]]*Stock[[#This Row],[SỐ LƯỢNG MUA]]),"")</f>
        <v/>
      </c>
      <c r="S989" s="104"/>
      <c r="T989" s="77"/>
      <c r="U989" s="95"/>
      <c r="V989" s="96"/>
      <c r="W989" s="125" t="str">
        <f>IF(Stock[[#This Row],[SỐ LƯỢNG BÁN]]&gt;0,Stock[[#This Row],[GIÁ BÁN]]*Stock[[#This Row],[SỐ LƯỢNG BÁN]]*$D$11+Stock[[#This Row],[GIÁ BÁN]]*Stock[[#This Row],[SỐ LƯỢNG BÁN]]*$D$12,"")</f>
        <v/>
      </c>
      <c r="X989" s="126">
        <f>Stock[[#This Row],[SỐ LƯỢNG MUA]]+Stock[[#This Row],[CỔ TỨC BẰNG CỔ PHIẾU]]-Stock[[#This Row],[SỐ LƯỢNG BÁN]]</f>
        <v>0</v>
      </c>
      <c r="Y98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9" s="120">
        <f ca="1">IF(Stock[[#This Row],[NGÀY BÁN]]&gt;0,Stock[[#This Row],[NGÀY BÁN]]-Stock[[#This Row],[NGÀY MUA]]+1,IF(Stock[[#This Row],[NGÀY MUA]]=0,0,TODAY()-Stock[[#This Row],[NGÀY MUA]]+1))</f>
        <v>0</v>
      </c>
      <c r="AA989" s="121" t="str">
        <f>IFERROR(Stock[[#This Row],[CỔ TỨC TIỀN MẶT]]+Stock[[#This Row],[LÃI/(LỖ) TỪ BÁN CK
(auto-fill)]],"")</f>
        <v/>
      </c>
      <c r="AB9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9" s="90"/>
      <c r="AE989" s="146" t="str">
        <f>IF(Stock[[#This Row],[TRẠNG THÁI
(auto-fill)]]="NẮM GIỮ",Stock[[#This Row],[GIÁ THỊ TRƯỜNG]]-Stock[[#This Row],[GIÁ MUA]],"")</f>
        <v/>
      </c>
      <c r="AF989" s="151" t="str">
        <f>IFERROR(Stock[[#This Row],[TĂNG/
(GIẢM )]]/Stock[[#This Row],[GIÁ MUA]],"")</f>
        <v/>
      </c>
      <c r="AG989" s="128" t="str">
        <f>IF(Stock[[#This Row],[GIÁ THỊ TRƯỜNG]]&gt;0,Stock[[#This Row],[GIÁ THỊ TRƯỜNG]]*Stock[[#This Row],[SỐ LƯỢNG CÒN LẠI
(auto-fill)]],"")</f>
        <v/>
      </c>
    </row>
    <row r="990" spans="2:33">
      <c r="B990" s="111" t="str">
        <f>IF(AND(Stock[[#This Row],[SỐ LƯỢNG MUA]]&gt;0,Stock[[#This Row],[SỐ LƯỢNG CÒN LẠI
(auto-fill)]]=0),"BÁN",
IF(AND(Stock[[#This Row],[SỐ LƯỢNG MUA]]&gt;0,Stock[[#This Row],[SỐ LƯỢNG CÒN LẠI
(auto-fill)]]&gt;0),"NẮM GIỮ",""))</f>
        <v/>
      </c>
      <c r="C990" s="110">
        <f t="shared" si="15"/>
        <v>977</v>
      </c>
      <c r="D990" s="77"/>
      <c r="E990" s="78"/>
      <c r="F990" s="170"/>
      <c r="G990" s="83"/>
      <c r="H990" s="84"/>
      <c r="I990" s="114" t="str">
        <f>IF(Stock[[#This Row],[SỐ LƯỢNG MUA]]&gt;0,Stock[[#This Row],[GIÁ MUA]]*Stock[[#This Row],[SỐ LƯỢNG MUA]]*$D$11,"")</f>
        <v/>
      </c>
      <c r="J990" s="87"/>
      <c r="K990" s="88"/>
      <c r="L990" s="116" t="str">
        <f>IF(Stock[[#This Row],[SỐ LƯỢNG MUA]]&gt;0,Stock[[#This Row],[GIÁ MUA]]*(1+Stock[[#This Row],[% TĂNG KỲ VỌNG_1]]),"")</f>
        <v/>
      </c>
      <c r="M990" s="89"/>
      <c r="N990" s="116" t="str">
        <f>IF(Stock[[#This Row],[SỐ LƯỢNG MUA]]&gt;0,Stock[[#This Row],[GIÁ MUA]]*(1+Stock[[#This Row],[% TĂNG KỲ VỌNG_2]]),"")</f>
        <v/>
      </c>
      <c r="O990" s="89"/>
      <c r="P990" s="116" t="str">
        <f>IF(Stock[[#This Row],[SỐ LƯỢNG MUA]]&gt;0,Stock[[#This Row],[GIÁ MUA]]*(1+Stock[[#This Row],[% GIẢM ĐỂ CẮT LỖ]]),"")</f>
        <v/>
      </c>
      <c r="Q990" s="104"/>
      <c r="R990" s="117" t="str">
        <f>IF(Stock[[#This Row],[CỔ TỨC TIỀN MẶT]]&gt;0,Stock[[#This Row],[CỔ TỨC TIỀN MẶT]]/(Stock[[#This Row],[GIÁ MUA]]*Stock[[#This Row],[SỐ LƯỢNG MUA]]),"")</f>
        <v/>
      </c>
      <c r="S990" s="104"/>
      <c r="T990" s="77"/>
      <c r="U990" s="95"/>
      <c r="V990" s="96"/>
      <c r="W990" s="125" t="str">
        <f>IF(Stock[[#This Row],[SỐ LƯỢNG BÁN]]&gt;0,Stock[[#This Row],[GIÁ BÁN]]*Stock[[#This Row],[SỐ LƯỢNG BÁN]]*$D$11+Stock[[#This Row],[GIÁ BÁN]]*Stock[[#This Row],[SỐ LƯỢNG BÁN]]*$D$12,"")</f>
        <v/>
      </c>
      <c r="X990" s="126">
        <f>Stock[[#This Row],[SỐ LƯỢNG MUA]]+Stock[[#This Row],[CỔ TỨC BẰNG CỔ PHIẾU]]-Stock[[#This Row],[SỐ LƯỢNG BÁN]]</f>
        <v>0</v>
      </c>
      <c r="Y99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0" s="120">
        <f ca="1">IF(Stock[[#This Row],[NGÀY BÁN]]&gt;0,Stock[[#This Row],[NGÀY BÁN]]-Stock[[#This Row],[NGÀY MUA]]+1,IF(Stock[[#This Row],[NGÀY MUA]]=0,0,TODAY()-Stock[[#This Row],[NGÀY MUA]]+1))</f>
        <v>0</v>
      </c>
      <c r="AA990" s="121" t="str">
        <f>IFERROR(Stock[[#This Row],[CỔ TỨC TIỀN MẶT]]+Stock[[#This Row],[LÃI/(LỖ) TỪ BÁN CK
(auto-fill)]],"")</f>
        <v/>
      </c>
      <c r="AB9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0" s="90"/>
      <c r="AE990" s="146" t="str">
        <f>IF(Stock[[#This Row],[TRẠNG THÁI
(auto-fill)]]="NẮM GIỮ",Stock[[#This Row],[GIÁ THỊ TRƯỜNG]]-Stock[[#This Row],[GIÁ MUA]],"")</f>
        <v/>
      </c>
      <c r="AF990" s="151" t="str">
        <f>IFERROR(Stock[[#This Row],[TĂNG/
(GIẢM )]]/Stock[[#This Row],[GIÁ MUA]],"")</f>
        <v/>
      </c>
      <c r="AG990" s="128" t="str">
        <f>IF(Stock[[#This Row],[GIÁ THỊ TRƯỜNG]]&gt;0,Stock[[#This Row],[GIÁ THỊ TRƯỜNG]]*Stock[[#This Row],[SỐ LƯỢNG CÒN LẠI
(auto-fill)]],"")</f>
        <v/>
      </c>
    </row>
    <row r="991" spans="2:33">
      <c r="B991" s="111" t="str">
        <f>IF(AND(Stock[[#This Row],[SỐ LƯỢNG MUA]]&gt;0,Stock[[#This Row],[SỐ LƯỢNG CÒN LẠI
(auto-fill)]]=0),"BÁN",
IF(AND(Stock[[#This Row],[SỐ LƯỢNG MUA]]&gt;0,Stock[[#This Row],[SỐ LƯỢNG CÒN LẠI
(auto-fill)]]&gt;0),"NẮM GIỮ",""))</f>
        <v/>
      </c>
      <c r="C991" s="110">
        <f t="shared" si="15"/>
        <v>978</v>
      </c>
      <c r="D991" s="77"/>
      <c r="E991" s="78"/>
      <c r="F991" s="170"/>
      <c r="G991" s="83"/>
      <c r="H991" s="84"/>
      <c r="I991" s="114" t="str">
        <f>IF(Stock[[#This Row],[SỐ LƯỢNG MUA]]&gt;0,Stock[[#This Row],[GIÁ MUA]]*Stock[[#This Row],[SỐ LƯỢNG MUA]]*$D$11,"")</f>
        <v/>
      </c>
      <c r="J991" s="87"/>
      <c r="K991" s="88"/>
      <c r="L991" s="116" t="str">
        <f>IF(Stock[[#This Row],[SỐ LƯỢNG MUA]]&gt;0,Stock[[#This Row],[GIÁ MUA]]*(1+Stock[[#This Row],[% TĂNG KỲ VỌNG_1]]),"")</f>
        <v/>
      </c>
      <c r="M991" s="89"/>
      <c r="N991" s="116" t="str">
        <f>IF(Stock[[#This Row],[SỐ LƯỢNG MUA]]&gt;0,Stock[[#This Row],[GIÁ MUA]]*(1+Stock[[#This Row],[% TĂNG KỲ VỌNG_2]]),"")</f>
        <v/>
      </c>
      <c r="O991" s="89"/>
      <c r="P991" s="116" t="str">
        <f>IF(Stock[[#This Row],[SỐ LƯỢNG MUA]]&gt;0,Stock[[#This Row],[GIÁ MUA]]*(1+Stock[[#This Row],[% GIẢM ĐỂ CẮT LỖ]]),"")</f>
        <v/>
      </c>
      <c r="Q991" s="104"/>
      <c r="R991" s="117" t="str">
        <f>IF(Stock[[#This Row],[CỔ TỨC TIỀN MẶT]]&gt;0,Stock[[#This Row],[CỔ TỨC TIỀN MẶT]]/(Stock[[#This Row],[GIÁ MUA]]*Stock[[#This Row],[SỐ LƯỢNG MUA]]),"")</f>
        <v/>
      </c>
      <c r="S991" s="104"/>
      <c r="T991" s="77"/>
      <c r="U991" s="95"/>
      <c r="V991" s="96"/>
      <c r="W991" s="125" t="str">
        <f>IF(Stock[[#This Row],[SỐ LƯỢNG BÁN]]&gt;0,Stock[[#This Row],[GIÁ BÁN]]*Stock[[#This Row],[SỐ LƯỢNG BÁN]]*$D$11+Stock[[#This Row],[GIÁ BÁN]]*Stock[[#This Row],[SỐ LƯỢNG BÁN]]*$D$12,"")</f>
        <v/>
      </c>
      <c r="X991" s="126">
        <f>Stock[[#This Row],[SỐ LƯỢNG MUA]]+Stock[[#This Row],[CỔ TỨC BẰNG CỔ PHIẾU]]-Stock[[#This Row],[SỐ LƯỢNG BÁN]]</f>
        <v>0</v>
      </c>
      <c r="Y99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1" s="120">
        <f ca="1">IF(Stock[[#This Row],[NGÀY BÁN]]&gt;0,Stock[[#This Row],[NGÀY BÁN]]-Stock[[#This Row],[NGÀY MUA]]+1,IF(Stock[[#This Row],[NGÀY MUA]]=0,0,TODAY()-Stock[[#This Row],[NGÀY MUA]]+1))</f>
        <v>0</v>
      </c>
      <c r="AA991" s="121" t="str">
        <f>IFERROR(Stock[[#This Row],[CỔ TỨC TIỀN MẶT]]+Stock[[#This Row],[LÃI/(LỖ) TỪ BÁN CK
(auto-fill)]],"")</f>
        <v/>
      </c>
      <c r="AB9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1" s="90"/>
      <c r="AE991" s="146" t="str">
        <f>IF(Stock[[#This Row],[TRẠNG THÁI
(auto-fill)]]="NẮM GIỮ",Stock[[#This Row],[GIÁ THỊ TRƯỜNG]]-Stock[[#This Row],[GIÁ MUA]],"")</f>
        <v/>
      </c>
      <c r="AF991" s="151" t="str">
        <f>IFERROR(Stock[[#This Row],[TĂNG/
(GIẢM )]]/Stock[[#This Row],[GIÁ MUA]],"")</f>
        <v/>
      </c>
      <c r="AG991" s="128" t="str">
        <f>IF(Stock[[#This Row],[GIÁ THỊ TRƯỜNG]]&gt;0,Stock[[#This Row],[GIÁ THỊ TRƯỜNG]]*Stock[[#This Row],[SỐ LƯỢNG CÒN LẠI
(auto-fill)]],"")</f>
        <v/>
      </c>
    </row>
    <row r="992" spans="2:33">
      <c r="B992" s="111" t="str">
        <f>IF(AND(Stock[[#This Row],[SỐ LƯỢNG MUA]]&gt;0,Stock[[#This Row],[SỐ LƯỢNG CÒN LẠI
(auto-fill)]]=0),"BÁN",
IF(AND(Stock[[#This Row],[SỐ LƯỢNG MUA]]&gt;0,Stock[[#This Row],[SỐ LƯỢNG CÒN LẠI
(auto-fill)]]&gt;0),"NẮM GIỮ",""))</f>
        <v/>
      </c>
      <c r="C992" s="110">
        <f t="shared" si="15"/>
        <v>979</v>
      </c>
      <c r="D992" s="77"/>
      <c r="E992" s="78"/>
      <c r="F992" s="170"/>
      <c r="G992" s="83"/>
      <c r="H992" s="84"/>
      <c r="I992" s="114" t="str">
        <f>IF(Stock[[#This Row],[SỐ LƯỢNG MUA]]&gt;0,Stock[[#This Row],[GIÁ MUA]]*Stock[[#This Row],[SỐ LƯỢNG MUA]]*$D$11,"")</f>
        <v/>
      </c>
      <c r="J992" s="87"/>
      <c r="K992" s="88"/>
      <c r="L992" s="116" t="str">
        <f>IF(Stock[[#This Row],[SỐ LƯỢNG MUA]]&gt;0,Stock[[#This Row],[GIÁ MUA]]*(1+Stock[[#This Row],[% TĂNG KỲ VỌNG_1]]),"")</f>
        <v/>
      </c>
      <c r="M992" s="89"/>
      <c r="N992" s="116" t="str">
        <f>IF(Stock[[#This Row],[SỐ LƯỢNG MUA]]&gt;0,Stock[[#This Row],[GIÁ MUA]]*(1+Stock[[#This Row],[% TĂNG KỲ VỌNG_2]]),"")</f>
        <v/>
      </c>
      <c r="O992" s="89"/>
      <c r="P992" s="116" t="str">
        <f>IF(Stock[[#This Row],[SỐ LƯỢNG MUA]]&gt;0,Stock[[#This Row],[GIÁ MUA]]*(1+Stock[[#This Row],[% GIẢM ĐỂ CẮT LỖ]]),"")</f>
        <v/>
      </c>
      <c r="Q992" s="104"/>
      <c r="R992" s="117" t="str">
        <f>IF(Stock[[#This Row],[CỔ TỨC TIỀN MẶT]]&gt;0,Stock[[#This Row],[CỔ TỨC TIỀN MẶT]]/(Stock[[#This Row],[GIÁ MUA]]*Stock[[#This Row],[SỐ LƯỢNG MUA]]),"")</f>
        <v/>
      </c>
      <c r="S992" s="104"/>
      <c r="T992" s="77"/>
      <c r="U992" s="95"/>
      <c r="V992" s="96"/>
      <c r="W992" s="125" t="str">
        <f>IF(Stock[[#This Row],[SỐ LƯỢNG BÁN]]&gt;0,Stock[[#This Row],[GIÁ BÁN]]*Stock[[#This Row],[SỐ LƯỢNG BÁN]]*$D$11+Stock[[#This Row],[GIÁ BÁN]]*Stock[[#This Row],[SỐ LƯỢNG BÁN]]*$D$12,"")</f>
        <v/>
      </c>
      <c r="X992" s="126">
        <f>Stock[[#This Row],[SỐ LƯỢNG MUA]]+Stock[[#This Row],[CỔ TỨC BẰNG CỔ PHIẾU]]-Stock[[#This Row],[SỐ LƯỢNG BÁN]]</f>
        <v>0</v>
      </c>
      <c r="Y99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2" s="120">
        <f ca="1">IF(Stock[[#This Row],[NGÀY BÁN]]&gt;0,Stock[[#This Row],[NGÀY BÁN]]-Stock[[#This Row],[NGÀY MUA]]+1,IF(Stock[[#This Row],[NGÀY MUA]]=0,0,TODAY()-Stock[[#This Row],[NGÀY MUA]]+1))</f>
        <v>0</v>
      </c>
      <c r="AA992" s="121" t="str">
        <f>IFERROR(Stock[[#This Row],[CỔ TỨC TIỀN MẶT]]+Stock[[#This Row],[LÃI/(LỖ) TỪ BÁN CK
(auto-fill)]],"")</f>
        <v/>
      </c>
      <c r="AB9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2" s="90"/>
      <c r="AE992" s="146" t="str">
        <f>IF(Stock[[#This Row],[TRẠNG THÁI
(auto-fill)]]="NẮM GIỮ",Stock[[#This Row],[GIÁ THỊ TRƯỜNG]]-Stock[[#This Row],[GIÁ MUA]],"")</f>
        <v/>
      </c>
      <c r="AF992" s="151" t="str">
        <f>IFERROR(Stock[[#This Row],[TĂNG/
(GIẢM )]]/Stock[[#This Row],[GIÁ MUA]],"")</f>
        <v/>
      </c>
      <c r="AG992" s="128" t="str">
        <f>IF(Stock[[#This Row],[GIÁ THỊ TRƯỜNG]]&gt;0,Stock[[#This Row],[GIÁ THỊ TRƯỜNG]]*Stock[[#This Row],[SỐ LƯỢNG CÒN LẠI
(auto-fill)]],"")</f>
        <v/>
      </c>
    </row>
    <row r="993" spans="2:33">
      <c r="B993" s="111" t="str">
        <f>IF(AND(Stock[[#This Row],[SỐ LƯỢNG MUA]]&gt;0,Stock[[#This Row],[SỐ LƯỢNG CÒN LẠI
(auto-fill)]]=0),"BÁN",
IF(AND(Stock[[#This Row],[SỐ LƯỢNG MUA]]&gt;0,Stock[[#This Row],[SỐ LƯỢNG CÒN LẠI
(auto-fill)]]&gt;0),"NẮM GIỮ",""))</f>
        <v/>
      </c>
      <c r="C993" s="110">
        <f t="shared" si="15"/>
        <v>980</v>
      </c>
      <c r="D993" s="77"/>
      <c r="E993" s="78"/>
      <c r="F993" s="170"/>
      <c r="G993" s="83"/>
      <c r="H993" s="84"/>
      <c r="I993" s="114" t="str">
        <f>IF(Stock[[#This Row],[SỐ LƯỢNG MUA]]&gt;0,Stock[[#This Row],[GIÁ MUA]]*Stock[[#This Row],[SỐ LƯỢNG MUA]]*$D$11,"")</f>
        <v/>
      </c>
      <c r="J993" s="87"/>
      <c r="K993" s="88"/>
      <c r="L993" s="116" t="str">
        <f>IF(Stock[[#This Row],[SỐ LƯỢNG MUA]]&gt;0,Stock[[#This Row],[GIÁ MUA]]*(1+Stock[[#This Row],[% TĂNG KỲ VỌNG_1]]),"")</f>
        <v/>
      </c>
      <c r="M993" s="89"/>
      <c r="N993" s="116" t="str">
        <f>IF(Stock[[#This Row],[SỐ LƯỢNG MUA]]&gt;0,Stock[[#This Row],[GIÁ MUA]]*(1+Stock[[#This Row],[% TĂNG KỲ VỌNG_2]]),"")</f>
        <v/>
      </c>
      <c r="O993" s="89"/>
      <c r="P993" s="116" t="str">
        <f>IF(Stock[[#This Row],[SỐ LƯỢNG MUA]]&gt;0,Stock[[#This Row],[GIÁ MUA]]*(1+Stock[[#This Row],[% GIẢM ĐỂ CẮT LỖ]]),"")</f>
        <v/>
      </c>
      <c r="Q993" s="104"/>
      <c r="R993" s="117" t="str">
        <f>IF(Stock[[#This Row],[CỔ TỨC TIỀN MẶT]]&gt;0,Stock[[#This Row],[CỔ TỨC TIỀN MẶT]]/(Stock[[#This Row],[GIÁ MUA]]*Stock[[#This Row],[SỐ LƯỢNG MUA]]),"")</f>
        <v/>
      </c>
      <c r="S993" s="104"/>
      <c r="T993" s="77"/>
      <c r="U993" s="95"/>
      <c r="V993" s="96"/>
      <c r="W993" s="125" t="str">
        <f>IF(Stock[[#This Row],[SỐ LƯỢNG BÁN]]&gt;0,Stock[[#This Row],[GIÁ BÁN]]*Stock[[#This Row],[SỐ LƯỢNG BÁN]]*$D$11+Stock[[#This Row],[GIÁ BÁN]]*Stock[[#This Row],[SỐ LƯỢNG BÁN]]*$D$12,"")</f>
        <v/>
      </c>
      <c r="X993" s="126">
        <f>Stock[[#This Row],[SỐ LƯỢNG MUA]]+Stock[[#This Row],[CỔ TỨC BẰNG CỔ PHIẾU]]-Stock[[#This Row],[SỐ LƯỢNG BÁN]]</f>
        <v>0</v>
      </c>
      <c r="Y99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3" s="120">
        <f ca="1">IF(Stock[[#This Row],[NGÀY BÁN]]&gt;0,Stock[[#This Row],[NGÀY BÁN]]-Stock[[#This Row],[NGÀY MUA]]+1,IF(Stock[[#This Row],[NGÀY MUA]]=0,0,TODAY()-Stock[[#This Row],[NGÀY MUA]]+1))</f>
        <v>0</v>
      </c>
      <c r="AA993" s="121" t="str">
        <f>IFERROR(Stock[[#This Row],[CỔ TỨC TIỀN MẶT]]+Stock[[#This Row],[LÃI/(LỖ) TỪ BÁN CK
(auto-fill)]],"")</f>
        <v/>
      </c>
      <c r="AB9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3" s="90"/>
      <c r="AE993" s="146" t="str">
        <f>IF(Stock[[#This Row],[TRẠNG THÁI
(auto-fill)]]="NẮM GIỮ",Stock[[#This Row],[GIÁ THỊ TRƯỜNG]]-Stock[[#This Row],[GIÁ MUA]],"")</f>
        <v/>
      </c>
      <c r="AF993" s="151" t="str">
        <f>IFERROR(Stock[[#This Row],[TĂNG/
(GIẢM )]]/Stock[[#This Row],[GIÁ MUA]],"")</f>
        <v/>
      </c>
      <c r="AG993" s="128" t="str">
        <f>IF(Stock[[#This Row],[GIÁ THỊ TRƯỜNG]]&gt;0,Stock[[#This Row],[GIÁ THỊ TRƯỜNG]]*Stock[[#This Row],[SỐ LƯỢNG CÒN LẠI
(auto-fill)]],"")</f>
        <v/>
      </c>
    </row>
    <row r="994" spans="2:33">
      <c r="B994" s="111" t="str">
        <f>IF(AND(Stock[[#This Row],[SỐ LƯỢNG MUA]]&gt;0,Stock[[#This Row],[SỐ LƯỢNG CÒN LẠI
(auto-fill)]]=0),"BÁN",
IF(AND(Stock[[#This Row],[SỐ LƯỢNG MUA]]&gt;0,Stock[[#This Row],[SỐ LƯỢNG CÒN LẠI
(auto-fill)]]&gt;0),"NẮM GIỮ",""))</f>
        <v/>
      </c>
      <c r="C994" s="110">
        <f t="shared" si="15"/>
        <v>981</v>
      </c>
      <c r="D994" s="77"/>
      <c r="E994" s="78"/>
      <c r="F994" s="170"/>
      <c r="G994" s="83"/>
      <c r="H994" s="84"/>
      <c r="I994" s="114" t="str">
        <f>IF(Stock[[#This Row],[SỐ LƯỢNG MUA]]&gt;0,Stock[[#This Row],[GIÁ MUA]]*Stock[[#This Row],[SỐ LƯỢNG MUA]]*$D$11,"")</f>
        <v/>
      </c>
      <c r="J994" s="87"/>
      <c r="K994" s="88"/>
      <c r="L994" s="116" t="str">
        <f>IF(Stock[[#This Row],[SỐ LƯỢNG MUA]]&gt;0,Stock[[#This Row],[GIÁ MUA]]*(1+Stock[[#This Row],[% TĂNG KỲ VỌNG_1]]),"")</f>
        <v/>
      </c>
      <c r="M994" s="89"/>
      <c r="N994" s="116" t="str">
        <f>IF(Stock[[#This Row],[SỐ LƯỢNG MUA]]&gt;0,Stock[[#This Row],[GIÁ MUA]]*(1+Stock[[#This Row],[% TĂNG KỲ VỌNG_2]]),"")</f>
        <v/>
      </c>
      <c r="O994" s="89"/>
      <c r="P994" s="116" t="str">
        <f>IF(Stock[[#This Row],[SỐ LƯỢNG MUA]]&gt;0,Stock[[#This Row],[GIÁ MUA]]*(1+Stock[[#This Row],[% GIẢM ĐỂ CẮT LỖ]]),"")</f>
        <v/>
      </c>
      <c r="Q994" s="104"/>
      <c r="R994" s="117" t="str">
        <f>IF(Stock[[#This Row],[CỔ TỨC TIỀN MẶT]]&gt;0,Stock[[#This Row],[CỔ TỨC TIỀN MẶT]]/(Stock[[#This Row],[GIÁ MUA]]*Stock[[#This Row],[SỐ LƯỢNG MUA]]),"")</f>
        <v/>
      </c>
      <c r="S994" s="104"/>
      <c r="T994" s="77"/>
      <c r="U994" s="95"/>
      <c r="V994" s="96"/>
      <c r="W994" s="125" t="str">
        <f>IF(Stock[[#This Row],[SỐ LƯỢNG BÁN]]&gt;0,Stock[[#This Row],[GIÁ BÁN]]*Stock[[#This Row],[SỐ LƯỢNG BÁN]]*$D$11+Stock[[#This Row],[GIÁ BÁN]]*Stock[[#This Row],[SỐ LƯỢNG BÁN]]*$D$12,"")</f>
        <v/>
      </c>
      <c r="X994" s="126">
        <f>Stock[[#This Row],[SỐ LƯỢNG MUA]]+Stock[[#This Row],[CỔ TỨC BẰNG CỔ PHIẾU]]-Stock[[#This Row],[SỐ LƯỢNG BÁN]]</f>
        <v>0</v>
      </c>
      <c r="Y99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4" s="120">
        <f ca="1">IF(Stock[[#This Row],[NGÀY BÁN]]&gt;0,Stock[[#This Row],[NGÀY BÁN]]-Stock[[#This Row],[NGÀY MUA]]+1,IF(Stock[[#This Row],[NGÀY MUA]]=0,0,TODAY()-Stock[[#This Row],[NGÀY MUA]]+1))</f>
        <v>0</v>
      </c>
      <c r="AA994" s="121" t="str">
        <f>IFERROR(Stock[[#This Row],[CỔ TỨC TIỀN MẶT]]+Stock[[#This Row],[LÃI/(LỖ) TỪ BÁN CK
(auto-fill)]],"")</f>
        <v/>
      </c>
      <c r="AB9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4" s="90"/>
      <c r="AE994" s="146" t="str">
        <f>IF(Stock[[#This Row],[TRẠNG THÁI
(auto-fill)]]="NẮM GIỮ",Stock[[#This Row],[GIÁ THỊ TRƯỜNG]]-Stock[[#This Row],[GIÁ MUA]],"")</f>
        <v/>
      </c>
      <c r="AF994" s="151" t="str">
        <f>IFERROR(Stock[[#This Row],[TĂNG/
(GIẢM )]]/Stock[[#This Row],[GIÁ MUA]],"")</f>
        <v/>
      </c>
      <c r="AG994" s="128" t="str">
        <f>IF(Stock[[#This Row],[GIÁ THỊ TRƯỜNG]]&gt;0,Stock[[#This Row],[GIÁ THỊ TRƯỜNG]]*Stock[[#This Row],[SỐ LƯỢNG CÒN LẠI
(auto-fill)]],"")</f>
        <v/>
      </c>
    </row>
    <row r="995" spans="2:33">
      <c r="B995" s="111" t="str">
        <f>IF(AND(Stock[[#This Row],[SỐ LƯỢNG MUA]]&gt;0,Stock[[#This Row],[SỐ LƯỢNG CÒN LẠI
(auto-fill)]]=0),"BÁN",
IF(AND(Stock[[#This Row],[SỐ LƯỢNG MUA]]&gt;0,Stock[[#This Row],[SỐ LƯỢNG CÒN LẠI
(auto-fill)]]&gt;0),"NẮM GIỮ",""))</f>
        <v/>
      </c>
      <c r="C995" s="110">
        <f t="shared" si="15"/>
        <v>982</v>
      </c>
      <c r="D995" s="77"/>
      <c r="E995" s="78"/>
      <c r="F995" s="170"/>
      <c r="G995" s="83"/>
      <c r="H995" s="84"/>
      <c r="I995" s="114" t="str">
        <f>IF(Stock[[#This Row],[SỐ LƯỢNG MUA]]&gt;0,Stock[[#This Row],[GIÁ MUA]]*Stock[[#This Row],[SỐ LƯỢNG MUA]]*$D$11,"")</f>
        <v/>
      </c>
      <c r="J995" s="87"/>
      <c r="K995" s="88"/>
      <c r="L995" s="116" t="str">
        <f>IF(Stock[[#This Row],[SỐ LƯỢNG MUA]]&gt;0,Stock[[#This Row],[GIÁ MUA]]*(1+Stock[[#This Row],[% TĂNG KỲ VỌNG_1]]),"")</f>
        <v/>
      </c>
      <c r="M995" s="89"/>
      <c r="N995" s="116" t="str">
        <f>IF(Stock[[#This Row],[SỐ LƯỢNG MUA]]&gt;0,Stock[[#This Row],[GIÁ MUA]]*(1+Stock[[#This Row],[% TĂNG KỲ VỌNG_2]]),"")</f>
        <v/>
      </c>
      <c r="O995" s="89"/>
      <c r="P995" s="116" t="str">
        <f>IF(Stock[[#This Row],[SỐ LƯỢNG MUA]]&gt;0,Stock[[#This Row],[GIÁ MUA]]*(1+Stock[[#This Row],[% GIẢM ĐỂ CẮT LỖ]]),"")</f>
        <v/>
      </c>
      <c r="Q995" s="104"/>
      <c r="R995" s="117" t="str">
        <f>IF(Stock[[#This Row],[CỔ TỨC TIỀN MẶT]]&gt;0,Stock[[#This Row],[CỔ TỨC TIỀN MẶT]]/(Stock[[#This Row],[GIÁ MUA]]*Stock[[#This Row],[SỐ LƯỢNG MUA]]),"")</f>
        <v/>
      </c>
      <c r="S995" s="104"/>
      <c r="T995" s="77"/>
      <c r="U995" s="95"/>
      <c r="V995" s="96"/>
      <c r="W995" s="125" t="str">
        <f>IF(Stock[[#This Row],[SỐ LƯỢNG BÁN]]&gt;0,Stock[[#This Row],[GIÁ BÁN]]*Stock[[#This Row],[SỐ LƯỢNG BÁN]]*$D$11+Stock[[#This Row],[GIÁ BÁN]]*Stock[[#This Row],[SỐ LƯỢNG BÁN]]*$D$12,"")</f>
        <v/>
      </c>
      <c r="X995" s="126">
        <f>Stock[[#This Row],[SỐ LƯỢNG MUA]]+Stock[[#This Row],[CỔ TỨC BẰNG CỔ PHIẾU]]-Stock[[#This Row],[SỐ LƯỢNG BÁN]]</f>
        <v>0</v>
      </c>
      <c r="Y99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5" s="120">
        <f ca="1">IF(Stock[[#This Row],[NGÀY BÁN]]&gt;0,Stock[[#This Row],[NGÀY BÁN]]-Stock[[#This Row],[NGÀY MUA]]+1,IF(Stock[[#This Row],[NGÀY MUA]]=0,0,TODAY()-Stock[[#This Row],[NGÀY MUA]]+1))</f>
        <v>0</v>
      </c>
      <c r="AA995" s="121" t="str">
        <f>IFERROR(Stock[[#This Row],[CỔ TỨC TIỀN MẶT]]+Stock[[#This Row],[LÃI/(LỖ) TỪ BÁN CK
(auto-fill)]],"")</f>
        <v/>
      </c>
      <c r="AB9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5" s="90"/>
      <c r="AE995" s="146" t="str">
        <f>IF(Stock[[#This Row],[TRẠNG THÁI
(auto-fill)]]="NẮM GIỮ",Stock[[#This Row],[GIÁ THỊ TRƯỜNG]]-Stock[[#This Row],[GIÁ MUA]],"")</f>
        <v/>
      </c>
      <c r="AF995" s="151" t="str">
        <f>IFERROR(Stock[[#This Row],[TĂNG/
(GIẢM )]]/Stock[[#This Row],[GIÁ MUA]],"")</f>
        <v/>
      </c>
      <c r="AG995" s="128" t="str">
        <f>IF(Stock[[#This Row],[GIÁ THỊ TRƯỜNG]]&gt;0,Stock[[#This Row],[GIÁ THỊ TRƯỜNG]]*Stock[[#This Row],[SỐ LƯỢNG CÒN LẠI
(auto-fill)]],"")</f>
        <v/>
      </c>
    </row>
    <row r="996" spans="2:33">
      <c r="B996" s="111" t="str">
        <f>IF(AND(Stock[[#This Row],[SỐ LƯỢNG MUA]]&gt;0,Stock[[#This Row],[SỐ LƯỢNG CÒN LẠI
(auto-fill)]]=0),"BÁN",
IF(AND(Stock[[#This Row],[SỐ LƯỢNG MUA]]&gt;0,Stock[[#This Row],[SỐ LƯỢNG CÒN LẠI
(auto-fill)]]&gt;0),"NẮM GIỮ",""))</f>
        <v/>
      </c>
      <c r="C996" s="110">
        <f t="shared" si="15"/>
        <v>983</v>
      </c>
      <c r="D996" s="77"/>
      <c r="E996" s="78"/>
      <c r="F996" s="170"/>
      <c r="G996" s="83"/>
      <c r="H996" s="84"/>
      <c r="I996" s="114" t="str">
        <f>IF(Stock[[#This Row],[SỐ LƯỢNG MUA]]&gt;0,Stock[[#This Row],[GIÁ MUA]]*Stock[[#This Row],[SỐ LƯỢNG MUA]]*$D$11,"")</f>
        <v/>
      </c>
      <c r="J996" s="87"/>
      <c r="K996" s="88"/>
      <c r="L996" s="116" t="str">
        <f>IF(Stock[[#This Row],[SỐ LƯỢNG MUA]]&gt;0,Stock[[#This Row],[GIÁ MUA]]*(1+Stock[[#This Row],[% TĂNG KỲ VỌNG_1]]),"")</f>
        <v/>
      </c>
      <c r="M996" s="89"/>
      <c r="N996" s="116" t="str">
        <f>IF(Stock[[#This Row],[SỐ LƯỢNG MUA]]&gt;0,Stock[[#This Row],[GIÁ MUA]]*(1+Stock[[#This Row],[% TĂNG KỲ VỌNG_2]]),"")</f>
        <v/>
      </c>
      <c r="O996" s="89"/>
      <c r="P996" s="116" t="str">
        <f>IF(Stock[[#This Row],[SỐ LƯỢNG MUA]]&gt;0,Stock[[#This Row],[GIÁ MUA]]*(1+Stock[[#This Row],[% GIẢM ĐỂ CẮT LỖ]]),"")</f>
        <v/>
      </c>
      <c r="Q996" s="104"/>
      <c r="R996" s="117" t="str">
        <f>IF(Stock[[#This Row],[CỔ TỨC TIỀN MẶT]]&gt;0,Stock[[#This Row],[CỔ TỨC TIỀN MẶT]]/(Stock[[#This Row],[GIÁ MUA]]*Stock[[#This Row],[SỐ LƯỢNG MUA]]),"")</f>
        <v/>
      </c>
      <c r="S996" s="104"/>
      <c r="T996" s="77"/>
      <c r="U996" s="95"/>
      <c r="V996" s="96"/>
      <c r="W996" s="125" t="str">
        <f>IF(Stock[[#This Row],[SỐ LƯỢNG BÁN]]&gt;0,Stock[[#This Row],[GIÁ BÁN]]*Stock[[#This Row],[SỐ LƯỢNG BÁN]]*$D$11+Stock[[#This Row],[GIÁ BÁN]]*Stock[[#This Row],[SỐ LƯỢNG BÁN]]*$D$12,"")</f>
        <v/>
      </c>
      <c r="X996" s="126">
        <f>Stock[[#This Row],[SỐ LƯỢNG MUA]]+Stock[[#This Row],[CỔ TỨC BẰNG CỔ PHIẾU]]-Stock[[#This Row],[SỐ LƯỢNG BÁN]]</f>
        <v>0</v>
      </c>
      <c r="Y99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6" s="120">
        <f ca="1">IF(Stock[[#This Row],[NGÀY BÁN]]&gt;0,Stock[[#This Row],[NGÀY BÁN]]-Stock[[#This Row],[NGÀY MUA]]+1,IF(Stock[[#This Row],[NGÀY MUA]]=0,0,TODAY()-Stock[[#This Row],[NGÀY MUA]]+1))</f>
        <v>0</v>
      </c>
      <c r="AA996" s="121" t="str">
        <f>IFERROR(Stock[[#This Row],[CỔ TỨC TIỀN MẶT]]+Stock[[#This Row],[LÃI/(LỖ) TỪ BÁN CK
(auto-fill)]],"")</f>
        <v/>
      </c>
      <c r="AB9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6" s="90"/>
      <c r="AE996" s="146" t="str">
        <f>IF(Stock[[#This Row],[TRẠNG THÁI
(auto-fill)]]="NẮM GIỮ",Stock[[#This Row],[GIÁ THỊ TRƯỜNG]]-Stock[[#This Row],[GIÁ MUA]],"")</f>
        <v/>
      </c>
      <c r="AF996" s="151" t="str">
        <f>IFERROR(Stock[[#This Row],[TĂNG/
(GIẢM )]]/Stock[[#This Row],[GIÁ MUA]],"")</f>
        <v/>
      </c>
      <c r="AG996" s="128" t="str">
        <f>IF(Stock[[#This Row],[GIÁ THỊ TRƯỜNG]]&gt;0,Stock[[#This Row],[GIÁ THỊ TRƯỜNG]]*Stock[[#This Row],[SỐ LƯỢNG CÒN LẠI
(auto-fill)]],"")</f>
        <v/>
      </c>
    </row>
    <row r="997" spans="2:33">
      <c r="B997" s="111" t="str">
        <f>IF(AND(Stock[[#This Row],[SỐ LƯỢNG MUA]]&gt;0,Stock[[#This Row],[SỐ LƯỢNG CÒN LẠI
(auto-fill)]]=0),"BÁN",
IF(AND(Stock[[#This Row],[SỐ LƯỢNG MUA]]&gt;0,Stock[[#This Row],[SỐ LƯỢNG CÒN LẠI
(auto-fill)]]&gt;0),"NẮM GIỮ",""))</f>
        <v/>
      </c>
      <c r="C997" s="110">
        <f t="shared" si="15"/>
        <v>984</v>
      </c>
      <c r="D997" s="77"/>
      <c r="E997" s="78"/>
      <c r="F997" s="170"/>
      <c r="G997" s="83"/>
      <c r="H997" s="84"/>
      <c r="I997" s="114" t="str">
        <f>IF(Stock[[#This Row],[SỐ LƯỢNG MUA]]&gt;0,Stock[[#This Row],[GIÁ MUA]]*Stock[[#This Row],[SỐ LƯỢNG MUA]]*$D$11,"")</f>
        <v/>
      </c>
      <c r="J997" s="87"/>
      <c r="K997" s="88"/>
      <c r="L997" s="116" t="str">
        <f>IF(Stock[[#This Row],[SỐ LƯỢNG MUA]]&gt;0,Stock[[#This Row],[GIÁ MUA]]*(1+Stock[[#This Row],[% TĂNG KỲ VỌNG_1]]),"")</f>
        <v/>
      </c>
      <c r="M997" s="89"/>
      <c r="N997" s="116" t="str">
        <f>IF(Stock[[#This Row],[SỐ LƯỢNG MUA]]&gt;0,Stock[[#This Row],[GIÁ MUA]]*(1+Stock[[#This Row],[% TĂNG KỲ VỌNG_2]]),"")</f>
        <v/>
      </c>
      <c r="O997" s="89"/>
      <c r="P997" s="116" t="str">
        <f>IF(Stock[[#This Row],[SỐ LƯỢNG MUA]]&gt;0,Stock[[#This Row],[GIÁ MUA]]*(1+Stock[[#This Row],[% GIẢM ĐỂ CẮT LỖ]]),"")</f>
        <v/>
      </c>
      <c r="Q997" s="104"/>
      <c r="R997" s="117" t="str">
        <f>IF(Stock[[#This Row],[CỔ TỨC TIỀN MẶT]]&gt;0,Stock[[#This Row],[CỔ TỨC TIỀN MẶT]]/(Stock[[#This Row],[GIÁ MUA]]*Stock[[#This Row],[SỐ LƯỢNG MUA]]),"")</f>
        <v/>
      </c>
      <c r="S997" s="104"/>
      <c r="T997" s="77"/>
      <c r="U997" s="95"/>
      <c r="V997" s="96"/>
      <c r="W997" s="125" t="str">
        <f>IF(Stock[[#This Row],[SỐ LƯỢNG BÁN]]&gt;0,Stock[[#This Row],[GIÁ BÁN]]*Stock[[#This Row],[SỐ LƯỢNG BÁN]]*$D$11+Stock[[#This Row],[GIÁ BÁN]]*Stock[[#This Row],[SỐ LƯỢNG BÁN]]*$D$12,"")</f>
        <v/>
      </c>
      <c r="X997" s="126">
        <f>Stock[[#This Row],[SỐ LƯỢNG MUA]]+Stock[[#This Row],[CỔ TỨC BẰNG CỔ PHIẾU]]-Stock[[#This Row],[SỐ LƯỢNG BÁN]]</f>
        <v>0</v>
      </c>
      <c r="Y99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7" s="120">
        <f ca="1">IF(Stock[[#This Row],[NGÀY BÁN]]&gt;0,Stock[[#This Row],[NGÀY BÁN]]-Stock[[#This Row],[NGÀY MUA]]+1,IF(Stock[[#This Row],[NGÀY MUA]]=0,0,TODAY()-Stock[[#This Row],[NGÀY MUA]]+1))</f>
        <v>0</v>
      </c>
      <c r="AA997" s="121" t="str">
        <f>IFERROR(Stock[[#This Row],[CỔ TỨC TIỀN MẶT]]+Stock[[#This Row],[LÃI/(LỖ) TỪ BÁN CK
(auto-fill)]],"")</f>
        <v/>
      </c>
      <c r="AB9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7" s="90"/>
      <c r="AE997" s="146" t="str">
        <f>IF(Stock[[#This Row],[TRẠNG THÁI
(auto-fill)]]="NẮM GIỮ",Stock[[#This Row],[GIÁ THỊ TRƯỜNG]]-Stock[[#This Row],[GIÁ MUA]],"")</f>
        <v/>
      </c>
      <c r="AF997" s="151" t="str">
        <f>IFERROR(Stock[[#This Row],[TĂNG/
(GIẢM )]]/Stock[[#This Row],[GIÁ MUA]],"")</f>
        <v/>
      </c>
      <c r="AG997" s="128" t="str">
        <f>IF(Stock[[#This Row],[GIÁ THỊ TRƯỜNG]]&gt;0,Stock[[#This Row],[GIÁ THỊ TRƯỜNG]]*Stock[[#This Row],[SỐ LƯỢNG CÒN LẠI
(auto-fill)]],"")</f>
        <v/>
      </c>
    </row>
    <row r="998" spans="2:33">
      <c r="B998" s="111" t="str">
        <f>IF(AND(Stock[[#This Row],[SỐ LƯỢNG MUA]]&gt;0,Stock[[#This Row],[SỐ LƯỢNG CÒN LẠI
(auto-fill)]]=0),"BÁN",
IF(AND(Stock[[#This Row],[SỐ LƯỢNG MUA]]&gt;0,Stock[[#This Row],[SỐ LƯỢNG CÒN LẠI
(auto-fill)]]&gt;0),"NẮM GIỮ",""))</f>
        <v/>
      </c>
      <c r="C998" s="110">
        <f t="shared" si="15"/>
        <v>985</v>
      </c>
      <c r="D998" s="77"/>
      <c r="E998" s="78"/>
      <c r="F998" s="170"/>
      <c r="G998" s="83"/>
      <c r="H998" s="84"/>
      <c r="I998" s="114" t="str">
        <f>IF(Stock[[#This Row],[SỐ LƯỢNG MUA]]&gt;0,Stock[[#This Row],[GIÁ MUA]]*Stock[[#This Row],[SỐ LƯỢNG MUA]]*$D$11,"")</f>
        <v/>
      </c>
      <c r="J998" s="87"/>
      <c r="K998" s="88"/>
      <c r="L998" s="116" t="str">
        <f>IF(Stock[[#This Row],[SỐ LƯỢNG MUA]]&gt;0,Stock[[#This Row],[GIÁ MUA]]*(1+Stock[[#This Row],[% TĂNG KỲ VỌNG_1]]),"")</f>
        <v/>
      </c>
      <c r="M998" s="89"/>
      <c r="N998" s="116" t="str">
        <f>IF(Stock[[#This Row],[SỐ LƯỢNG MUA]]&gt;0,Stock[[#This Row],[GIÁ MUA]]*(1+Stock[[#This Row],[% TĂNG KỲ VỌNG_2]]),"")</f>
        <v/>
      </c>
      <c r="O998" s="89"/>
      <c r="P998" s="116" t="str">
        <f>IF(Stock[[#This Row],[SỐ LƯỢNG MUA]]&gt;0,Stock[[#This Row],[GIÁ MUA]]*(1+Stock[[#This Row],[% GIẢM ĐỂ CẮT LỖ]]),"")</f>
        <v/>
      </c>
      <c r="Q998" s="104"/>
      <c r="R998" s="117" t="str">
        <f>IF(Stock[[#This Row],[CỔ TỨC TIỀN MẶT]]&gt;0,Stock[[#This Row],[CỔ TỨC TIỀN MẶT]]/(Stock[[#This Row],[GIÁ MUA]]*Stock[[#This Row],[SỐ LƯỢNG MUA]]),"")</f>
        <v/>
      </c>
      <c r="S998" s="104"/>
      <c r="T998" s="77"/>
      <c r="U998" s="95"/>
      <c r="V998" s="96"/>
      <c r="W998" s="125" t="str">
        <f>IF(Stock[[#This Row],[SỐ LƯỢNG BÁN]]&gt;0,Stock[[#This Row],[GIÁ BÁN]]*Stock[[#This Row],[SỐ LƯỢNG BÁN]]*$D$11+Stock[[#This Row],[GIÁ BÁN]]*Stock[[#This Row],[SỐ LƯỢNG BÁN]]*$D$12,"")</f>
        <v/>
      </c>
      <c r="X998" s="126">
        <f>Stock[[#This Row],[SỐ LƯỢNG MUA]]+Stock[[#This Row],[CỔ TỨC BẰNG CỔ PHIẾU]]-Stock[[#This Row],[SỐ LƯỢNG BÁN]]</f>
        <v>0</v>
      </c>
      <c r="Y99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8" s="120">
        <f ca="1">IF(Stock[[#This Row],[NGÀY BÁN]]&gt;0,Stock[[#This Row],[NGÀY BÁN]]-Stock[[#This Row],[NGÀY MUA]]+1,IF(Stock[[#This Row],[NGÀY MUA]]=0,0,TODAY()-Stock[[#This Row],[NGÀY MUA]]+1))</f>
        <v>0</v>
      </c>
      <c r="AA998" s="121" t="str">
        <f>IFERROR(Stock[[#This Row],[CỔ TỨC TIỀN MẶT]]+Stock[[#This Row],[LÃI/(LỖ) TỪ BÁN CK
(auto-fill)]],"")</f>
        <v/>
      </c>
      <c r="AB9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8" s="90"/>
      <c r="AE998" s="146" t="str">
        <f>IF(Stock[[#This Row],[TRẠNG THÁI
(auto-fill)]]="NẮM GIỮ",Stock[[#This Row],[GIÁ THỊ TRƯỜNG]]-Stock[[#This Row],[GIÁ MUA]],"")</f>
        <v/>
      </c>
      <c r="AF998" s="151" t="str">
        <f>IFERROR(Stock[[#This Row],[TĂNG/
(GIẢM )]]/Stock[[#This Row],[GIÁ MUA]],"")</f>
        <v/>
      </c>
      <c r="AG998" s="128" t="str">
        <f>IF(Stock[[#This Row],[GIÁ THỊ TRƯỜNG]]&gt;0,Stock[[#This Row],[GIÁ THỊ TRƯỜNG]]*Stock[[#This Row],[SỐ LƯỢNG CÒN LẠI
(auto-fill)]],"")</f>
        <v/>
      </c>
    </row>
    <row r="999" spans="2:33">
      <c r="B999" s="111" t="str">
        <f>IF(AND(Stock[[#This Row],[SỐ LƯỢNG MUA]]&gt;0,Stock[[#This Row],[SỐ LƯỢNG CÒN LẠI
(auto-fill)]]=0),"BÁN",
IF(AND(Stock[[#This Row],[SỐ LƯỢNG MUA]]&gt;0,Stock[[#This Row],[SỐ LƯỢNG CÒN LẠI
(auto-fill)]]&gt;0),"NẮM GIỮ",""))</f>
        <v/>
      </c>
      <c r="C999" s="110">
        <f t="shared" si="15"/>
        <v>986</v>
      </c>
      <c r="D999" s="77"/>
      <c r="E999" s="78"/>
      <c r="F999" s="170"/>
      <c r="G999" s="83"/>
      <c r="H999" s="84"/>
      <c r="I999" s="114" t="str">
        <f>IF(Stock[[#This Row],[SỐ LƯỢNG MUA]]&gt;0,Stock[[#This Row],[GIÁ MUA]]*Stock[[#This Row],[SỐ LƯỢNG MUA]]*$D$11,"")</f>
        <v/>
      </c>
      <c r="J999" s="87"/>
      <c r="K999" s="88"/>
      <c r="L999" s="116" t="str">
        <f>IF(Stock[[#This Row],[SỐ LƯỢNG MUA]]&gt;0,Stock[[#This Row],[GIÁ MUA]]*(1+Stock[[#This Row],[% TĂNG KỲ VỌNG_1]]),"")</f>
        <v/>
      </c>
      <c r="M999" s="89"/>
      <c r="N999" s="116" t="str">
        <f>IF(Stock[[#This Row],[SỐ LƯỢNG MUA]]&gt;0,Stock[[#This Row],[GIÁ MUA]]*(1+Stock[[#This Row],[% TĂNG KỲ VỌNG_2]]),"")</f>
        <v/>
      </c>
      <c r="O999" s="89"/>
      <c r="P999" s="116" t="str">
        <f>IF(Stock[[#This Row],[SỐ LƯỢNG MUA]]&gt;0,Stock[[#This Row],[GIÁ MUA]]*(1+Stock[[#This Row],[% GIẢM ĐỂ CẮT LỖ]]),"")</f>
        <v/>
      </c>
      <c r="Q999" s="104"/>
      <c r="R999" s="117" t="str">
        <f>IF(Stock[[#This Row],[CỔ TỨC TIỀN MẶT]]&gt;0,Stock[[#This Row],[CỔ TỨC TIỀN MẶT]]/(Stock[[#This Row],[GIÁ MUA]]*Stock[[#This Row],[SỐ LƯỢNG MUA]]),"")</f>
        <v/>
      </c>
      <c r="S999" s="104"/>
      <c r="T999" s="77"/>
      <c r="U999" s="95"/>
      <c r="V999" s="96"/>
      <c r="W999" s="125" t="str">
        <f>IF(Stock[[#This Row],[SỐ LƯỢNG BÁN]]&gt;0,Stock[[#This Row],[GIÁ BÁN]]*Stock[[#This Row],[SỐ LƯỢNG BÁN]]*$D$11+Stock[[#This Row],[GIÁ BÁN]]*Stock[[#This Row],[SỐ LƯỢNG BÁN]]*$D$12,"")</f>
        <v/>
      </c>
      <c r="X999" s="126">
        <f>Stock[[#This Row],[SỐ LƯỢNG MUA]]+Stock[[#This Row],[CỔ TỨC BẰNG CỔ PHIẾU]]-Stock[[#This Row],[SỐ LƯỢNG BÁN]]</f>
        <v>0</v>
      </c>
      <c r="Y99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9" s="120">
        <f ca="1">IF(Stock[[#This Row],[NGÀY BÁN]]&gt;0,Stock[[#This Row],[NGÀY BÁN]]-Stock[[#This Row],[NGÀY MUA]]+1,IF(Stock[[#This Row],[NGÀY MUA]]=0,0,TODAY()-Stock[[#This Row],[NGÀY MUA]]+1))</f>
        <v>0</v>
      </c>
      <c r="AA999" s="121" t="str">
        <f>IFERROR(Stock[[#This Row],[CỔ TỨC TIỀN MẶT]]+Stock[[#This Row],[LÃI/(LỖ) TỪ BÁN CK
(auto-fill)]],"")</f>
        <v/>
      </c>
      <c r="AB9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9" s="90"/>
      <c r="AE999" s="146" t="str">
        <f>IF(Stock[[#This Row],[TRẠNG THÁI
(auto-fill)]]="NẮM GIỮ",Stock[[#This Row],[GIÁ THỊ TRƯỜNG]]-Stock[[#This Row],[GIÁ MUA]],"")</f>
        <v/>
      </c>
      <c r="AF999" s="151" t="str">
        <f>IFERROR(Stock[[#This Row],[TĂNG/
(GIẢM )]]/Stock[[#This Row],[GIÁ MUA]],"")</f>
        <v/>
      </c>
      <c r="AG999" s="128" t="str">
        <f>IF(Stock[[#This Row],[GIÁ THỊ TRƯỜNG]]&gt;0,Stock[[#This Row],[GIÁ THỊ TRƯỜNG]]*Stock[[#This Row],[SỐ LƯỢNG CÒN LẠI
(auto-fill)]],"")</f>
        <v/>
      </c>
    </row>
    <row r="1000" spans="2:33">
      <c r="B1000" s="111" t="str">
        <f>IF(AND(Stock[[#This Row],[SỐ LƯỢNG MUA]]&gt;0,Stock[[#This Row],[SỐ LƯỢNG CÒN LẠI
(auto-fill)]]=0),"BÁN",
IF(AND(Stock[[#This Row],[SỐ LƯỢNG MUA]]&gt;0,Stock[[#This Row],[SỐ LƯỢNG CÒN LẠI
(auto-fill)]]&gt;0),"NẮM GIỮ",""))</f>
        <v/>
      </c>
      <c r="C1000" s="110">
        <f t="shared" si="15"/>
        <v>987</v>
      </c>
      <c r="D1000" s="77"/>
      <c r="E1000" s="78"/>
      <c r="F1000" s="170"/>
      <c r="G1000" s="83"/>
      <c r="H1000" s="84"/>
      <c r="I1000" s="114" t="str">
        <f>IF(Stock[[#This Row],[SỐ LƯỢNG MUA]]&gt;0,Stock[[#This Row],[GIÁ MUA]]*Stock[[#This Row],[SỐ LƯỢNG MUA]]*$D$11,"")</f>
        <v/>
      </c>
      <c r="J1000" s="87"/>
      <c r="K1000" s="88"/>
      <c r="L1000" s="116" t="str">
        <f>IF(Stock[[#This Row],[SỐ LƯỢNG MUA]]&gt;0,Stock[[#This Row],[GIÁ MUA]]*(1+Stock[[#This Row],[% TĂNG KỲ VỌNG_1]]),"")</f>
        <v/>
      </c>
      <c r="M1000" s="89"/>
      <c r="N1000" s="116" t="str">
        <f>IF(Stock[[#This Row],[SỐ LƯỢNG MUA]]&gt;0,Stock[[#This Row],[GIÁ MUA]]*(1+Stock[[#This Row],[% TĂNG KỲ VỌNG_2]]),"")</f>
        <v/>
      </c>
      <c r="O1000" s="89"/>
      <c r="P1000" s="116" t="str">
        <f>IF(Stock[[#This Row],[SỐ LƯỢNG MUA]]&gt;0,Stock[[#This Row],[GIÁ MUA]]*(1+Stock[[#This Row],[% GIẢM ĐỂ CẮT LỖ]]),"")</f>
        <v/>
      </c>
      <c r="Q1000" s="104"/>
      <c r="R1000" s="117" t="str">
        <f>IF(Stock[[#This Row],[CỔ TỨC TIỀN MẶT]]&gt;0,Stock[[#This Row],[CỔ TỨC TIỀN MẶT]]/(Stock[[#This Row],[GIÁ MUA]]*Stock[[#This Row],[SỐ LƯỢNG MUA]]),"")</f>
        <v/>
      </c>
      <c r="S1000" s="104"/>
      <c r="T1000" s="77"/>
      <c r="U1000" s="95"/>
      <c r="V1000" s="96"/>
      <c r="W1000" s="125" t="str">
        <f>IF(Stock[[#This Row],[SỐ LƯỢNG BÁN]]&gt;0,Stock[[#This Row],[GIÁ BÁN]]*Stock[[#This Row],[SỐ LƯỢNG BÁN]]*$D$11+Stock[[#This Row],[GIÁ BÁN]]*Stock[[#This Row],[SỐ LƯỢNG BÁN]]*$D$12,"")</f>
        <v/>
      </c>
      <c r="X1000" s="126">
        <f>Stock[[#This Row],[SỐ LƯỢNG MUA]]+Stock[[#This Row],[CỔ TỨC BẰNG CỔ PHIẾU]]-Stock[[#This Row],[SỐ LƯỢNG BÁN]]</f>
        <v>0</v>
      </c>
      <c r="Y100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0" s="120">
        <f ca="1">IF(Stock[[#This Row],[NGÀY BÁN]]&gt;0,Stock[[#This Row],[NGÀY BÁN]]-Stock[[#This Row],[NGÀY MUA]]+1,IF(Stock[[#This Row],[NGÀY MUA]]=0,0,TODAY()-Stock[[#This Row],[NGÀY MUA]]+1))</f>
        <v>0</v>
      </c>
      <c r="AA1000" s="121" t="str">
        <f>IFERROR(Stock[[#This Row],[CỔ TỨC TIỀN MẶT]]+Stock[[#This Row],[LÃI/(LỖ) TỪ BÁN CK
(auto-fill)]],"")</f>
        <v/>
      </c>
      <c r="AB10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0" s="90"/>
      <c r="AE1000" s="146" t="str">
        <f>IF(Stock[[#This Row],[TRẠNG THÁI
(auto-fill)]]="NẮM GIỮ",Stock[[#This Row],[GIÁ THỊ TRƯỜNG]]-Stock[[#This Row],[GIÁ MUA]],"")</f>
        <v/>
      </c>
      <c r="AF1000" s="151" t="str">
        <f>IFERROR(Stock[[#This Row],[TĂNG/
(GIẢM )]]/Stock[[#This Row],[GIÁ MUA]],"")</f>
        <v/>
      </c>
      <c r="AG1000" s="128" t="str">
        <f>IF(Stock[[#This Row],[GIÁ THỊ TRƯỜNG]]&gt;0,Stock[[#This Row],[GIÁ THỊ TRƯỜNG]]*Stock[[#This Row],[SỐ LƯỢNG CÒN LẠI
(auto-fill)]],"")</f>
        <v/>
      </c>
    </row>
    <row r="1001" spans="2:33">
      <c r="B1001" s="111" t="str">
        <f>IF(AND(Stock[[#This Row],[SỐ LƯỢNG MUA]]&gt;0,Stock[[#This Row],[SỐ LƯỢNG CÒN LẠI
(auto-fill)]]=0),"BÁN",
IF(AND(Stock[[#This Row],[SỐ LƯỢNG MUA]]&gt;0,Stock[[#This Row],[SỐ LƯỢNG CÒN LẠI
(auto-fill)]]&gt;0),"NẮM GIỮ",""))</f>
        <v/>
      </c>
      <c r="C1001" s="110">
        <f t="shared" si="15"/>
        <v>988</v>
      </c>
      <c r="D1001" s="77"/>
      <c r="E1001" s="78"/>
      <c r="F1001" s="170"/>
      <c r="G1001" s="83"/>
      <c r="H1001" s="84"/>
      <c r="I1001" s="114" t="str">
        <f>IF(Stock[[#This Row],[SỐ LƯỢNG MUA]]&gt;0,Stock[[#This Row],[GIÁ MUA]]*Stock[[#This Row],[SỐ LƯỢNG MUA]]*$D$11,"")</f>
        <v/>
      </c>
      <c r="J1001" s="87"/>
      <c r="K1001" s="88"/>
      <c r="L1001" s="116" t="str">
        <f>IF(Stock[[#This Row],[SỐ LƯỢNG MUA]]&gt;0,Stock[[#This Row],[GIÁ MUA]]*(1+Stock[[#This Row],[% TĂNG KỲ VỌNG_1]]),"")</f>
        <v/>
      </c>
      <c r="M1001" s="89"/>
      <c r="N1001" s="116" t="str">
        <f>IF(Stock[[#This Row],[SỐ LƯỢNG MUA]]&gt;0,Stock[[#This Row],[GIÁ MUA]]*(1+Stock[[#This Row],[% TĂNG KỲ VỌNG_2]]),"")</f>
        <v/>
      </c>
      <c r="O1001" s="89"/>
      <c r="P1001" s="116" t="str">
        <f>IF(Stock[[#This Row],[SỐ LƯỢNG MUA]]&gt;0,Stock[[#This Row],[GIÁ MUA]]*(1+Stock[[#This Row],[% GIẢM ĐỂ CẮT LỖ]]),"")</f>
        <v/>
      </c>
      <c r="Q1001" s="104"/>
      <c r="R1001" s="117" t="str">
        <f>IF(Stock[[#This Row],[CỔ TỨC TIỀN MẶT]]&gt;0,Stock[[#This Row],[CỔ TỨC TIỀN MẶT]]/(Stock[[#This Row],[GIÁ MUA]]*Stock[[#This Row],[SỐ LƯỢNG MUA]]),"")</f>
        <v/>
      </c>
      <c r="S1001" s="104"/>
      <c r="T1001" s="77"/>
      <c r="U1001" s="95"/>
      <c r="V1001" s="96"/>
      <c r="W1001" s="125" t="str">
        <f>IF(Stock[[#This Row],[SỐ LƯỢNG BÁN]]&gt;0,Stock[[#This Row],[GIÁ BÁN]]*Stock[[#This Row],[SỐ LƯỢNG BÁN]]*$D$11+Stock[[#This Row],[GIÁ BÁN]]*Stock[[#This Row],[SỐ LƯỢNG BÁN]]*$D$12,"")</f>
        <v/>
      </c>
      <c r="X1001" s="126">
        <f>Stock[[#This Row],[SỐ LƯỢNG MUA]]+Stock[[#This Row],[CỔ TỨC BẰNG CỔ PHIẾU]]-Stock[[#This Row],[SỐ LƯỢNG BÁN]]</f>
        <v>0</v>
      </c>
      <c r="Y100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1" s="120">
        <f ca="1">IF(Stock[[#This Row],[NGÀY BÁN]]&gt;0,Stock[[#This Row],[NGÀY BÁN]]-Stock[[#This Row],[NGÀY MUA]]+1,IF(Stock[[#This Row],[NGÀY MUA]]=0,0,TODAY()-Stock[[#This Row],[NGÀY MUA]]+1))</f>
        <v>0</v>
      </c>
      <c r="AA1001" s="121" t="str">
        <f>IFERROR(Stock[[#This Row],[CỔ TỨC TIỀN MẶT]]+Stock[[#This Row],[LÃI/(LỖ) TỪ BÁN CK
(auto-fill)]],"")</f>
        <v/>
      </c>
      <c r="AB10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1" s="90"/>
      <c r="AE1001" s="146" t="str">
        <f>IF(Stock[[#This Row],[TRẠNG THÁI
(auto-fill)]]="NẮM GIỮ",Stock[[#This Row],[GIÁ THỊ TRƯỜNG]]-Stock[[#This Row],[GIÁ MUA]],"")</f>
        <v/>
      </c>
      <c r="AF1001" s="151" t="str">
        <f>IFERROR(Stock[[#This Row],[TĂNG/
(GIẢM )]]/Stock[[#This Row],[GIÁ MUA]],"")</f>
        <v/>
      </c>
      <c r="AG1001" s="128" t="str">
        <f>IF(Stock[[#This Row],[GIÁ THỊ TRƯỜNG]]&gt;0,Stock[[#This Row],[GIÁ THỊ TRƯỜNG]]*Stock[[#This Row],[SỐ LƯỢNG CÒN LẠI
(auto-fill)]],"")</f>
        <v/>
      </c>
    </row>
    <row r="1002" spans="2:33">
      <c r="B1002" s="111" t="str">
        <f>IF(AND(Stock[[#This Row],[SỐ LƯỢNG MUA]]&gt;0,Stock[[#This Row],[SỐ LƯỢNG CÒN LẠI
(auto-fill)]]=0),"BÁN",
IF(AND(Stock[[#This Row],[SỐ LƯỢNG MUA]]&gt;0,Stock[[#This Row],[SỐ LƯỢNG CÒN LẠI
(auto-fill)]]&gt;0),"NẮM GIỮ",""))</f>
        <v/>
      </c>
      <c r="C1002" s="110">
        <f t="shared" si="15"/>
        <v>989</v>
      </c>
      <c r="D1002" s="77"/>
      <c r="E1002" s="78"/>
      <c r="F1002" s="170"/>
      <c r="G1002" s="83"/>
      <c r="H1002" s="84"/>
      <c r="I1002" s="114" t="str">
        <f>IF(Stock[[#This Row],[SỐ LƯỢNG MUA]]&gt;0,Stock[[#This Row],[GIÁ MUA]]*Stock[[#This Row],[SỐ LƯỢNG MUA]]*$D$11,"")</f>
        <v/>
      </c>
      <c r="J1002" s="87"/>
      <c r="K1002" s="88"/>
      <c r="L1002" s="116" t="str">
        <f>IF(Stock[[#This Row],[SỐ LƯỢNG MUA]]&gt;0,Stock[[#This Row],[GIÁ MUA]]*(1+Stock[[#This Row],[% TĂNG KỲ VỌNG_1]]),"")</f>
        <v/>
      </c>
      <c r="M1002" s="89"/>
      <c r="N1002" s="116" t="str">
        <f>IF(Stock[[#This Row],[SỐ LƯỢNG MUA]]&gt;0,Stock[[#This Row],[GIÁ MUA]]*(1+Stock[[#This Row],[% TĂNG KỲ VỌNG_2]]),"")</f>
        <v/>
      </c>
      <c r="O1002" s="89"/>
      <c r="P1002" s="116" t="str">
        <f>IF(Stock[[#This Row],[SỐ LƯỢNG MUA]]&gt;0,Stock[[#This Row],[GIÁ MUA]]*(1+Stock[[#This Row],[% GIẢM ĐỂ CẮT LỖ]]),"")</f>
        <v/>
      </c>
      <c r="Q1002" s="104"/>
      <c r="R1002" s="117" t="str">
        <f>IF(Stock[[#This Row],[CỔ TỨC TIỀN MẶT]]&gt;0,Stock[[#This Row],[CỔ TỨC TIỀN MẶT]]/(Stock[[#This Row],[GIÁ MUA]]*Stock[[#This Row],[SỐ LƯỢNG MUA]]),"")</f>
        <v/>
      </c>
      <c r="S1002" s="104"/>
      <c r="T1002" s="77"/>
      <c r="U1002" s="95"/>
      <c r="V1002" s="96"/>
      <c r="W1002" s="125" t="str">
        <f>IF(Stock[[#This Row],[SỐ LƯỢNG BÁN]]&gt;0,Stock[[#This Row],[GIÁ BÁN]]*Stock[[#This Row],[SỐ LƯỢNG BÁN]]*$D$11+Stock[[#This Row],[GIÁ BÁN]]*Stock[[#This Row],[SỐ LƯỢNG BÁN]]*$D$12,"")</f>
        <v/>
      </c>
      <c r="X1002" s="126">
        <f>Stock[[#This Row],[SỐ LƯỢNG MUA]]+Stock[[#This Row],[CỔ TỨC BẰNG CỔ PHIẾU]]-Stock[[#This Row],[SỐ LƯỢNG BÁN]]</f>
        <v>0</v>
      </c>
      <c r="Y100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2" s="120">
        <f ca="1">IF(Stock[[#This Row],[NGÀY BÁN]]&gt;0,Stock[[#This Row],[NGÀY BÁN]]-Stock[[#This Row],[NGÀY MUA]]+1,IF(Stock[[#This Row],[NGÀY MUA]]=0,0,TODAY()-Stock[[#This Row],[NGÀY MUA]]+1))</f>
        <v>0</v>
      </c>
      <c r="AA1002" s="121" t="str">
        <f>IFERROR(Stock[[#This Row],[CỔ TỨC TIỀN MẶT]]+Stock[[#This Row],[LÃI/(LỖ) TỪ BÁN CK
(auto-fill)]],"")</f>
        <v/>
      </c>
      <c r="AB10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2" s="90"/>
      <c r="AE1002" s="146" t="str">
        <f>IF(Stock[[#This Row],[TRẠNG THÁI
(auto-fill)]]="NẮM GIỮ",Stock[[#This Row],[GIÁ THỊ TRƯỜNG]]-Stock[[#This Row],[GIÁ MUA]],"")</f>
        <v/>
      </c>
      <c r="AF1002" s="151" t="str">
        <f>IFERROR(Stock[[#This Row],[TĂNG/
(GIẢM )]]/Stock[[#This Row],[GIÁ MUA]],"")</f>
        <v/>
      </c>
      <c r="AG1002" s="128" t="str">
        <f>IF(Stock[[#This Row],[GIÁ THỊ TRƯỜNG]]&gt;0,Stock[[#This Row],[GIÁ THỊ TRƯỜNG]]*Stock[[#This Row],[SỐ LƯỢNG CÒN LẠI
(auto-fill)]],"")</f>
        <v/>
      </c>
    </row>
    <row r="1003" spans="2:33">
      <c r="B1003" s="111" t="str">
        <f>IF(AND(Stock[[#This Row],[SỐ LƯỢNG MUA]]&gt;0,Stock[[#This Row],[SỐ LƯỢNG CÒN LẠI
(auto-fill)]]=0),"BÁN",
IF(AND(Stock[[#This Row],[SỐ LƯỢNG MUA]]&gt;0,Stock[[#This Row],[SỐ LƯỢNG CÒN LẠI
(auto-fill)]]&gt;0),"NẮM GIỮ",""))</f>
        <v/>
      </c>
      <c r="C1003" s="110">
        <f t="shared" si="15"/>
        <v>990</v>
      </c>
      <c r="D1003" s="77"/>
      <c r="E1003" s="78"/>
      <c r="F1003" s="170"/>
      <c r="G1003" s="83"/>
      <c r="H1003" s="84"/>
      <c r="I1003" s="114" t="str">
        <f>IF(Stock[[#This Row],[SỐ LƯỢNG MUA]]&gt;0,Stock[[#This Row],[GIÁ MUA]]*Stock[[#This Row],[SỐ LƯỢNG MUA]]*$D$11,"")</f>
        <v/>
      </c>
      <c r="J1003" s="87"/>
      <c r="K1003" s="88"/>
      <c r="L1003" s="116" t="str">
        <f>IF(Stock[[#This Row],[SỐ LƯỢNG MUA]]&gt;0,Stock[[#This Row],[GIÁ MUA]]*(1+Stock[[#This Row],[% TĂNG KỲ VỌNG_1]]),"")</f>
        <v/>
      </c>
      <c r="M1003" s="89"/>
      <c r="N1003" s="116" t="str">
        <f>IF(Stock[[#This Row],[SỐ LƯỢNG MUA]]&gt;0,Stock[[#This Row],[GIÁ MUA]]*(1+Stock[[#This Row],[% TĂNG KỲ VỌNG_2]]),"")</f>
        <v/>
      </c>
      <c r="O1003" s="89"/>
      <c r="P1003" s="116" t="str">
        <f>IF(Stock[[#This Row],[SỐ LƯỢNG MUA]]&gt;0,Stock[[#This Row],[GIÁ MUA]]*(1+Stock[[#This Row],[% GIẢM ĐỂ CẮT LỖ]]),"")</f>
        <v/>
      </c>
      <c r="Q1003" s="104"/>
      <c r="R1003" s="117" t="str">
        <f>IF(Stock[[#This Row],[CỔ TỨC TIỀN MẶT]]&gt;0,Stock[[#This Row],[CỔ TỨC TIỀN MẶT]]/(Stock[[#This Row],[GIÁ MUA]]*Stock[[#This Row],[SỐ LƯỢNG MUA]]),"")</f>
        <v/>
      </c>
      <c r="S1003" s="104"/>
      <c r="T1003" s="77"/>
      <c r="U1003" s="95"/>
      <c r="V1003" s="96"/>
      <c r="W1003" s="125" t="str">
        <f>IF(Stock[[#This Row],[SỐ LƯỢNG BÁN]]&gt;0,Stock[[#This Row],[GIÁ BÁN]]*Stock[[#This Row],[SỐ LƯỢNG BÁN]]*$D$11+Stock[[#This Row],[GIÁ BÁN]]*Stock[[#This Row],[SỐ LƯỢNG BÁN]]*$D$12,"")</f>
        <v/>
      </c>
      <c r="X1003" s="126">
        <f>Stock[[#This Row],[SỐ LƯỢNG MUA]]+Stock[[#This Row],[CỔ TỨC BẰNG CỔ PHIẾU]]-Stock[[#This Row],[SỐ LƯỢNG BÁN]]</f>
        <v>0</v>
      </c>
      <c r="Y100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3" s="120">
        <f ca="1">IF(Stock[[#This Row],[NGÀY BÁN]]&gt;0,Stock[[#This Row],[NGÀY BÁN]]-Stock[[#This Row],[NGÀY MUA]]+1,IF(Stock[[#This Row],[NGÀY MUA]]=0,0,TODAY()-Stock[[#This Row],[NGÀY MUA]]+1))</f>
        <v>0</v>
      </c>
      <c r="AA1003" s="121" t="str">
        <f>IFERROR(Stock[[#This Row],[CỔ TỨC TIỀN MẶT]]+Stock[[#This Row],[LÃI/(LỖ) TỪ BÁN CK
(auto-fill)]],"")</f>
        <v/>
      </c>
      <c r="AB10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3" s="90"/>
      <c r="AE1003" s="146" t="str">
        <f>IF(Stock[[#This Row],[TRẠNG THÁI
(auto-fill)]]="NẮM GIỮ",Stock[[#This Row],[GIÁ THỊ TRƯỜNG]]-Stock[[#This Row],[GIÁ MUA]],"")</f>
        <v/>
      </c>
      <c r="AF1003" s="151" t="str">
        <f>IFERROR(Stock[[#This Row],[TĂNG/
(GIẢM )]]/Stock[[#This Row],[GIÁ MUA]],"")</f>
        <v/>
      </c>
      <c r="AG1003" s="128" t="str">
        <f>IF(Stock[[#This Row],[GIÁ THỊ TRƯỜNG]]&gt;0,Stock[[#This Row],[GIÁ THỊ TRƯỜNG]]*Stock[[#This Row],[SỐ LƯỢNG CÒN LẠI
(auto-fill)]],"")</f>
        <v/>
      </c>
    </row>
    <row r="1004" spans="2:33">
      <c r="B1004" s="111" t="str">
        <f>IF(AND(Stock[[#This Row],[SỐ LƯỢNG MUA]]&gt;0,Stock[[#This Row],[SỐ LƯỢNG CÒN LẠI
(auto-fill)]]=0),"BÁN",
IF(AND(Stock[[#This Row],[SỐ LƯỢNG MUA]]&gt;0,Stock[[#This Row],[SỐ LƯỢNG CÒN LẠI
(auto-fill)]]&gt;0),"NẮM GIỮ",""))</f>
        <v/>
      </c>
      <c r="C1004" s="110">
        <f t="shared" si="15"/>
        <v>991</v>
      </c>
      <c r="D1004" s="77"/>
      <c r="E1004" s="78"/>
      <c r="F1004" s="170"/>
      <c r="G1004" s="83"/>
      <c r="H1004" s="84"/>
      <c r="I1004" s="114" t="str">
        <f>IF(Stock[[#This Row],[SỐ LƯỢNG MUA]]&gt;0,Stock[[#This Row],[GIÁ MUA]]*Stock[[#This Row],[SỐ LƯỢNG MUA]]*$D$11,"")</f>
        <v/>
      </c>
      <c r="J1004" s="87"/>
      <c r="K1004" s="88"/>
      <c r="L1004" s="116" t="str">
        <f>IF(Stock[[#This Row],[SỐ LƯỢNG MUA]]&gt;0,Stock[[#This Row],[GIÁ MUA]]*(1+Stock[[#This Row],[% TĂNG KỲ VỌNG_1]]),"")</f>
        <v/>
      </c>
      <c r="M1004" s="89"/>
      <c r="N1004" s="116" t="str">
        <f>IF(Stock[[#This Row],[SỐ LƯỢNG MUA]]&gt;0,Stock[[#This Row],[GIÁ MUA]]*(1+Stock[[#This Row],[% TĂNG KỲ VỌNG_2]]),"")</f>
        <v/>
      </c>
      <c r="O1004" s="89"/>
      <c r="P1004" s="116" t="str">
        <f>IF(Stock[[#This Row],[SỐ LƯỢNG MUA]]&gt;0,Stock[[#This Row],[GIÁ MUA]]*(1+Stock[[#This Row],[% GIẢM ĐỂ CẮT LỖ]]),"")</f>
        <v/>
      </c>
      <c r="Q1004" s="104"/>
      <c r="R1004" s="117" t="str">
        <f>IF(Stock[[#This Row],[CỔ TỨC TIỀN MẶT]]&gt;0,Stock[[#This Row],[CỔ TỨC TIỀN MẶT]]/(Stock[[#This Row],[GIÁ MUA]]*Stock[[#This Row],[SỐ LƯỢNG MUA]]),"")</f>
        <v/>
      </c>
      <c r="S1004" s="104"/>
      <c r="T1004" s="77"/>
      <c r="U1004" s="95"/>
      <c r="V1004" s="96"/>
      <c r="W1004" s="125" t="str">
        <f>IF(Stock[[#This Row],[SỐ LƯỢNG BÁN]]&gt;0,Stock[[#This Row],[GIÁ BÁN]]*Stock[[#This Row],[SỐ LƯỢNG BÁN]]*$D$11+Stock[[#This Row],[GIÁ BÁN]]*Stock[[#This Row],[SỐ LƯỢNG BÁN]]*$D$12,"")</f>
        <v/>
      </c>
      <c r="X1004" s="126">
        <f>Stock[[#This Row],[SỐ LƯỢNG MUA]]+Stock[[#This Row],[CỔ TỨC BẰNG CỔ PHIẾU]]-Stock[[#This Row],[SỐ LƯỢNG BÁN]]</f>
        <v>0</v>
      </c>
      <c r="Y1004"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4" s="120">
        <f ca="1">IF(Stock[[#This Row],[NGÀY BÁN]]&gt;0,Stock[[#This Row],[NGÀY BÁN]]-Stock[[#This Row],[NGÀY MUA]]+1,IF(Stock[[#This Row],[NGÀY MUA]]=0,0,TODAY()-Stock[[#This Row],[NGÀY MUA]]+1))</f>
        <v>0</v>
      </c>
      <c r="AA1004" s="121" t="str">
        <f>IFERROR(Stock[[#This Row],[CỔ TỨC TIỀN MẶT]]+Stock[[#This Row],[LÃI/(LỖ) TỪ BÁN CK
(auto-fill)]],"")</f>
        <v/>
      </c>
      <c r="AB10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4" s="90"/>
      <c r="AE1004" s="146" t="str">
        <f>IF(Stock[[#This Row],[TRẠNG THÁI
(auto-fill)]]="NẮM GIỮ",Stock[[#This Row],[GIÁ THỊ TRƯỜNG]]-Stock[[#This Row],[GIÁ MUA]],"")</f>
        <v/>
      </c>
      <c r="AF1004" s="151" t="str">
        <f>IFERROR(Stock[[#This Row],[TĂNG/
(GIẢM )]]/Stock[[#This Row],[GIÁ MUA]],"")</f>
        <v/>
      </c>
      <c r="AG1004" s="128" t="str">
        <f>IF(Stock[[#This Row],[GIÁ THỊ TRƯỜNG]]&gt;0,Stock[[#This Row],[GIÁ THỊ TRƯỜNG]]*Stock[[#This Row],[SỐ LƯỢNG CÒN LẠI
(auto-fill)]],"")</f>
        <v/>
      </c>
    </row>
    <row r="1005" spans="2:33">
      <c r="B1005" s="111" t="str">
        <f>IF(AND(Stock[[#This Row],[SỐ LƯỢNG MUA]]&gt;0,Stock[[#This Row],[SỐ LƯỢNG CÒN LẠI
(auto-fill)]]=0),"BÁN",
IF(AND(Stock[[#This Row],[SỐ LƯỢNG MUA]]&gt;0,Stock[[#This Row],[SỐ LƯỢNG CÒN LẠI
(auto-fill)]]&gt;0),"NẮM GIỮ",""))</f>
        <v/>
      </c>
      <c r="C1005" s="110">
        <f t="shared" si="15"/>
        <v>992</v>
      </c>
      <c r="D1005" s="77"/>
      <c r="E1005" s="78"/>
      <c r="F1005" s="170"/>
      <c r="G1005" s="83"/>
      <c r="H1005" s="84"/>
      <c r="I1005" s="114" t="str">
        <f>IF(Stock[[#This Row],[SỐ LƯỢNG MUA]]&gt;0,Stock[[#This Row],[GIÁ MUA]]*Stock[[#This Row],[SỐ LƯỢNG MUA]]*$D$11,"")</f>
        <v/>
      </c>
      <c r="J1005" s="87"/>
      <c r="K1005" s="88"/>
      <c r="L1005" s="116" t="str">
        <f>IF(Stock[[#This Row],[SỐ LƯỢNG MUA]]&gt;0,Stock[[#This Row],[GIÁ MUA]]*(1+Stock[[#This Row],[% TĂNG KỲ VỌNG_1]]),"")</f>
        <v/>
      </c>
      <c r="M1005" s="89"/>
      <c r="N1005" s="116" t="str">
        <f>IF(Stock[[#This Row],[SỐ LƯỢNG MUA]]&gt;0,Stock[[#This Row],[GIÁ MUA]]*(1+Stock[[#This Row],[% TĂNG KỲ VỌNG_2]]),"")</f>
        <v/>
      </c>
      <c r="O1005" s="89"/>
      <c r="P1005" s="116" t="str">
        <f>IF(Stock[[#This Row],[SỐ LƯỢNG MUA]]&gt;0,Stock[[#This Row],[GIÁ MUA]]*(1+Stock[[#This Row],[% GIẢM ĐỂ CẮT LỖ]]),"")</f>
        <v/>
      </c>
      <c r="Q1005" s="104"/>
      <c r="R1005" s="117" t="str">
        <f>IF(Stock[[#This Row],[CỔ TỨC TIỀN MẶT]]&gt;0,Stock[[#This Row],[CỔ TỨC TIỀN MẶT]]/(Stock[[#This Row],[GIÁ MUA]]*Stock[[#This Row],[SỐ LƯỢNG MUA]]),"")</f>
        <v/>
      </c>
      <c r="S1005" s="104"/>
      <c r="T1005" s="77"/>
      <c r="U1005" s="95"/>
      <c r="V1005" s="96"/>
      <c r="W1005" s="125" t="str">
        <f>IF(Stock[[#This Row],[SỐ LƯỢNG BÁN]]&gt;0,Stock[[#This Row],[GIÁ BÁN]]*Stock[[#This Row],[SỐ LƯỢNG BÁN]]*$D$11+Stock[[#This Row],[GIÁ BÁN]]*Stock[[#This Row],[SỐ LƯỢNG BÁN]]*$D$12,"")</f>
        <v/>
      </c>
      <c r="X1005" s="126">
        <f>Stock[[#This Row],[SỐ LƯỢNG MUA]]+Stock[[#This Row],[CỔ TỨC BẰNG CỔ PHIẾU]]-Stock[[#This Row],[SỐ LƯỢNG BÁN]]</f>
        <v>0</v>
      </c>
      <c r="Y1005"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5" s="120">
        <f ca="1">IF(Stock[[#This Row],[NGÀY BÁN]]&gt;0,Stock[[#This Row],[NGÀY BÁN]]-Stock[[#This Row],[NGÀY MUA]]+1,IF(Stock[[#This Row],[NGÀY MUA]]=0,0,TODAY()-Stock[[#This Row],[NGÀY MUA]]+1))</f>
        <v>0</v>
      </c>
      <c r="AA1005" s="121" t="str">
        <f>IFERROR(Stock[[#This Row],[CỔ TỨC TIỀN MẶT]]+Stock[[#This Row],[LÃI/(LỖ) TỪ BÁN CK
(auto-fill)]],"")</f>
        <v/>
      </c>
      <c r="AB10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5" s="90"/>
      <c r="AE1005" s="146" t="str">
        <f>IF(Stock[[#This Row],[TRẠNG THÁI
(auto-fill)]]="NẮM GIỮ",Stock[[#This Row],[GIÁ THỊ TRƯỜNG]]-Stock[[#This Row],[GIÁ MUA]],"")</f>
        <v/>
      </c>
      <c r="AF1005" s="151" t="str">
        <f>IFERROR(Stock[[#This Row],[TĂNG/
(GIẢM )]]/Stock[[#This Row],[GIÁ MUA]],"")</f>
        <v/>
      </c>
      <c r="AG1005" s="128" t="str">
        <f>IF(Stock[[#This Row],[GIÁ THỊ TRƯỜNG]]&gt;0,Stock[[#This Row],[GIÁ THỊ TRƯỜNG]]*Stock[[#This Row],[SỐ LƯỢNG CÒN LẠI
(auto-fill)]],"")</f>
        <v/>
      </c>
    </row>
    <row r="1006" spans="2:33">
      <c r="B1006" s="111" t="str">
        <f>IF(AND(Stock[[#This Row],[SỐ LƯỢNG MUA]]&gt;0,Stock[[#This Row],[SỐ LƯỢNG CÒN LẠI
(auto-fill)]]=0),"BÁN",
IF(AND(Stock[[#This Row],[SỐ LƯỢNG MUA]]&gt;0,Stock[[#This Row],[SỐ LƯỢNG CÒN LẠI
(auto-fill)]]&gt;0),"NẮM GIỮ",""))</f>
        <v/>
      </c>
      <c r="C1006" s="110">
        <f t="shared" si="15"/>
        <v>993</v>
      </c>
      <c r="D1006" s="77"/>
      <c r="E1006" s="78"/>
      <c r="F1006" s="170"/>
      <c r="G1006" s="83"/>
      <c r="H1006" s="84"/>
      <c r="I1006" s="114" t="str">
        <f>IF(Stock[[#This Row],[SỐ LƯỢNG MUA]]&gt;0,Stock[[#This Row],[GIÁ MUA]]*Stock[[#This Row],[SỐ LƯỢNG MUA]]*$D$11,"")</f>
        <v/>
      </c>
      <c r="J1006" s="87"/>
      <c r="K1006" s="88"/>
      <c r="L1006" s="116" t="str">
        <f>IF(Stock[[#This Row],[SỐ LƯỢNG MUA]]&gt;0,Stock[[#This Row],[GIÁ MUA]]*(1+Stock[[#This Row],[% TĂNG KỲ VỌNG_1]]),"")</f>
        <v/>
      </c>
      <c r="M1006" s="89"/>
      <c r="N1006" s="116" t="str">
        <f>IF(Stock[[#This Row],[SỐ LƯỢNG MUA]]&gt;0,Stock[[#This Row],[GIÁ MUA]]*(1+Stock[[#This Row],[% TĂNG KỲ VỌNG_2]]),"")</f>
        <v/>
      </c>
      <c r="O1006" s="89"/>
      <c r="P1006" s="116" t="str">
        <f>IF(Stock[[#This Row],[SỐ LƯỢNG MUA]]&gt;0,Stock[[#This Row],[GIÁ MUA]]*(1+Stock[[#This Row],[% GIẢM ĐỂ CẮT LỖ]]),"")</f>
        <v/>
      </c>
      <c r="Q1006" s="104"/>
      <c r="R1006" s="117" t="str">
        <f>IF(Stock[[#This Row],[CỔ TỨC TIỀN MẶT]]&gt;0,Stock[[#This Row],[CỔ TỨC TIỀN MẶT]]/(Stock[[#This Row],[GIÁ MUA]]*Stock[[#This Row],[SỐ LƯỢNG MUA]]),"")</f>
        <v/>
      </c>
      <c r="S1006" s="104"/>
      <c r="T1006" s="77"/>
      <c r="U1006" s="95"/>
      <c r="V1006" s="96"/>
      <c r="W1006" s="125" t="str">
        <f>IF(Stock[[#This Row],[SỐ LƯỢNG BÁN]]&gt;0,Stock[[#This Row],[GIÁ BÁN]]*Stock[[#This Row],[SỐ LƯỢNG BÁN]]*$D$11+Stock[[#This Row],[GIÁ BÁN]]*Stock[[#This Row],[SỐ LƯỢNG BÁN]]*$D$12,"")</f>
        <v/>
      </c>
      <c r="X1006" s="126">
        <f>Stock[[#This Row],[SỐ LƯỢNG MUA]]+Stock[[#This Row],[CỔ TỨC BẰNG CỔ PHIẾU]]-Stock[[#This Row],[SỐ LƯỢNG BÁN]]</f>
        <v>0</v>
      </c>
      <c r="Y1006"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6" s="120">
        <f ca="1">IF(Stock[[#This Row],[NGÀY BÁN]]&gt;0,Stock[[#This Row],[NGÀY BÁN]]-Stock[[#This Row],[NGÀY MUA]]+1,IF(Stock[[#This Row],[NGÀY MUA]]=0,0,TODAY()-Stock[[#This Row],[NGÀY MUA]]+1))</f>
        <v>0</v>
      </c>
      <c r="AA1006" s="121" t="str">
        <f>IFERROR(Stock[[#This Row],[CỔ TỨC TIỀN MẶT]]+Stock[[#This Row],[LÃI/(LỖ) TỪ BÁN CK
(auto-fill)]],"")</f>
        <v/>
      </c>
      <c r="AB10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6" s="90"/>
      <c r="AE1006" s="146" t="str">
        <f>IF(Stock[[#This Row],[TRẠNG THÁI
(auto-fill)]]="NẮM GIỮ",Stock[[#This Row],[GIÁ THỊ TRƯỜNG]]-Stock[[#This Row],[GIÁ MUA]],"")</f>
        <v/>
      </c>
      <c r="AF1006" s="151" t="str">
        <f>IFERROR(Stock[[#This Row],[TĂNG/
(GIẢM )]]/Stock[[#This Row],[GIÁ MUA]],"")</f>
        <v/>
      </c>
      <c r="AG1006" s="128" t="str">
        <f>IF(Stock[[#This Row],[GIÁ THỊ TRƯỜNG]]&gt;0,Stock[[#This Row],[GIÁ THỊ TRƯỜNG]]*Stock[[#This Row],[SỐ LƯỢNG CÒN LẠI
(auto-fill)]],"")</f>
        <v/>
      </c>
    </row>
    <row r="1007" spans="2:33">
      <c r="B1007" s="111" t="str">
        <f>IF(AND(Stock[[#This Row],[SỐ LƯỢNG MUA]]&gt;0,Stock[[#This Row],[SỐ LƯỢNG CÒN LẠI
(auto-fill)]]=0),"BÁN",
IF(AND(Stock[[#This Row],[SỐ LƯỢNG MUA]]&gt;0,Stock[[#This Row],[SỐ LƯỢNG CÒN LẠI
(auto-fill)]]&gt;0),"NẮM GIỮ",""))</f>
        <v/>
      </c>
      <c r="C1007" s="110">
        <f t="shared" si="15"/>
        <v>994</v>
      </c>
      <c r="D1007" s="77"/>
      <c r="E1007" s="78"/>
      <c r="F1007" s="170"/>
      <c r="G1007" s="83"/>
      <c r="H1007" s="84"/>
      <c r="I1007" s="114" t="str">
        <f>IF(Stock[[#This Row],[SỐ LƯỢNG MUA]]&gt;0,Stock[[#This Row],[GIÁ MUA]]*Stock[[#This Row],[SỐ LƯỢNG MUA]]*$D$11,"")</f>
        <v/>
      </c>
      <c r="J1007" s="87"/>
      <c r="K1007" s="88"/>
      <c r="L1007" s="116" t="str">
        <f>IF(Stock[[#This Row],[SỐ LƯỢNG MUA]]&gt;0,Stock[[#This Row],[GIÁ MUA]]*(1+Stock[[#This Row],[% TĂNG KỲ VỌNG_1]]),"")</f>
        <v/>
      </c>
      <c r="M1007" s="89"/>
      <c r="N1007" s="116" t="str">
        <f>IF(Stock[[#This Row],[SỐ LƯỢNG MUA]]&gt;0,Stock[[#This Row],[GIÁ MUA]]*(1+Stock[[#This Row],[% TĂNG KỲ VỌNG_2]]),"")</f>
        <v/>
      </c>
      <c r="O1007" s="89"/>
      <c r="P1007" s="116" t="str">
        <f>IF(Stock[[#This Row],[SỐ LƯỢNG MUA]]&gt;0,Stock[[#This Row],[GIÁ MUA]]*(1+Stock[[#This Row],[% GIẢM ĐỂ CẮT LỖ]]),"")</f>
        <v/>
      </c>
      <c r="Q1007" s="104"/>
      <c r="R1007" s="117" t="str">
        <f>IF(Stock[[#This Row],[CỔ TỨC TIỀN MẶT]]&gt;0,Stock[[#This Row],[CỔ TỨC TIỀN MẶT]]/(Stock[[#This Row],[GIÁ MUA]]*Stock[[#This Row],[SỐ LƯỢNG MUA]]),"")</f>
        <v/>
      </c>
      <c r="S1007" s="104"/>
      <c r="T1007" s="77"/>
      <c r="U1007" s="95"/>
      <c r="V1007" s="96"/>
      <c r="W1007" s="125" t="str">
        <f>IF(Stock[[#This Row],[SỐ LƯỢNG BÁN]]&gt;0,Stock[[#This Row],[GIÁ BÁN]]*Stock[[#This Row],[SỐ LƯỢNG BÁN]]*$D$11+Stock[[#This Row],[GIÁ BÁN]]*Stock[[#This Row],[SỐ LƯỢNG BÁN]]*$D$12,"")</f>
        <v/>
      </c>
      <c r="X1007" s="126">
        <f>Stock[[#This Row],[SỐ LƯỢNG MUA]]+Stock[[#This Row],[CỔ TỨC BẰNG CỔ PHIẾU]]-Stock[[#This Row],[SỐ LƯỢNG BÁN]]</f>
        <v>0</v>
      </c>
      <c r="Y1007"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7" s="120">
        <f ca="1">IF(Stock[[#This Row],[NGÀY BÁN]]&gt;0,Stock[[#This Row],[NGÀY BÁN]]-Stock[[#This Row],[NGÀY MUA]]+1,IF(Stock[[#This Row],[NGÀY MUA]]=0,0,TODAY()-Stock[[#This Row],[NGÀY MUA]]+1))</f>
        <v>0</v>
      </c>
      <c r="AA1007" s="121" t="str">
        <f>IFERROR(Stock[[#This Row],[CỔ TỨC TIỀN MẶT]]+Stock[[#This Row],[LÃI/(LỖ) TỪ BÁN CK
(auto-fill)]],"")</f>
        <v/>
      </c>
      <c r="AB10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7" s="90"/>
      <c r="AE1007" s="146" t="str">
        <f>IF(Stock[[#This Row],[TRẠNG THÁI
(auto-fill)]]="NẮM GIỮ",Stock[[#This Row],[GIÁ THỊ TRƯỜNG]]-Stock[[#This Row],[GIÁ MUA]],"")</f>
        <v/>
      </c>
      <c r="AF1007" s="151" t="str">
        <f>IFERROR(Stock[[#This Row],[TĂNG/
(GIẢM )]]/Stock[[#This Row],[GIÁ MUA]],"")</f>
        <v/>
      </c>
      <c r="AG1007" s="128" t="str">
        <f>IF(Stock[[#This Row],[GIÁ THỊ TRƯỜNG]]&gt;0,Stock[[#This Row],[GIÁ THỊ TRƯỜNG]]*Stock[[#This Row],[SỐ LƯỢNG CÒN LẠI
(auto-fill)]],"")</f>
        <v/>
      </c>
    </row>
    <row r="1008" spans="2:33">
      <c r="B1008" s="111" t="str">
        <f>IF(AND(Stock[[#This Row],[SỐ LƯỢNG MUA]]&gt;0,Stock[[#This Row],[SỐ LƯỢNG CÒN LẠI
(auto-fill)]]=0),"BÁN",
IF(AND(Stock[[#This Row],[SỐ LƯỢNG MUA]]&gt;0,Stock[[#This Row],[SỐ LƯỢNG CÒN LẠI
(auto-fill)]]&gt;0),"NẮM GIỮ",""))</f>
        <v/>
      </c>
      <c r="C1008" s="110">
        <f t="shared" si="15"/>
        <v>995</v>
      </c>
      <c r="D1008" s="77"/>
      <c r="E1008" s="78"/>
      <c r="F1008" s="170"/>
      <c r="G1008" s="83"/>
      <c r="H1008" s="84"/>
      <c r="I1008" s="114" t="str">
        <f>IF(Stock[[#This Row],[SỐ LƯỢNG MUA]]&gt;0,Stock[[#This Row],[GIÁ MUA]]*Stock[[#This Row],[SỐ LƯỢNG MUA]]*$D$11,"")</f>
        <v/>
      </c>
      <c r="J1008" s="87"/>
      <c r="K1008" s="88"/>
      <c r="L1008" s="116" t="str">
        <f>IF(Stock[[#This Row],[SỐ LƯỢNG MUA]]&gt;0,Stock[[#This Row],[GIÁ MUA]]*(1+Stock[[#This Row],[% TĂNG KỲ VỌNG_1]]),"")</f>
        <v/>
      </c>
      <c r="M1008" s="89"/>
      <c r="N1008" s="116" t="str">
        <f>IF(Stock[[#This Row],[SỐ LƯỢNG MUA]]&gt;0,Stock[[#This Row],[GIÁ MUA]]*(1+Stock[[#This Row],[% TĂNG KỲ VỌNG_2]]),"")</f>
        <v/>
      </c>
      <c r="O1008" s="89"/>
      <c r="P1008" s="116" t="str">
        <f>IF(Stock[[#This Row],[SỐ LƯỢNG MUA]]&gt;0,Stock[[#This Row],[GIÁ MUA]]*(1+Stock[[#This Row],[% GIẢM ĐỂ CẮT LỖ]]),"")</f>
        <v/>
      </c>
      <c r="Q1008" s="104"/>
      <c r="R1008" s="117" t="str">
        <f>IF(Stock[[#This Row],[CỔ TỨC TIỀN MẶT]]&gt;0,Stock[[#This Row],[CỔ TỨC TIỀN MẶT]]/(Stock[[#This Row],[GIÁ MUA]]*Stock[[#This Row],[SỐ LƯỢNG MUA]]),"")</f>
        <v/>
      </c>
      <c r="S1008" s="104"/>
      <c r="T1008" s="77"/>
      <c r="U1008" s="95"/>
      <c r="V1008" s="96"/>
      <c r="W1008" s="125" t="str">
        <f>IF(Stock[[#This Row],[SỐ LƯỢNG BÁN]]&gt;0,Stock[[#This Row],[GIÁ BÁN]]*Stock[[#This Row],[SỐ LƯỢNG BÁN]]*$D$11+Stock[[#This Row],[GIÁ BÁN]]*Stock[[#This Row],[SỐ LƯỢNG BÁN]]*$D$12,"")</f>
        <v/>
      </c>
      <c r="X1008" s="126">
        <f>Stock[[#This Row],[SỐ LƯỢNG MUA]]+Stock[[#This Row],[CỔ TỨC BẰNG CỔ PHIẾU]]-Stock[[#This Row],[SỐ LƯỢNG BÁN]]</f>
        <v>0</v>
      </c>
      <c r="Y1008"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8" s="120">
        <f ca="1">IF(Stock[[#This Row],[NGÀY BÁN]]&gt;0,Stock[[#This Row],[NGÀY BÁN]]-Stock[[#This Row],[NGÀY MUA]]+1,IF(Stock[[#This Row],[NGÀY MUA]]=0,0,TODAY()-Stock[[#This Row],[NGÀY MUA]]+1))</f>
        <v>0</v>
      </c>
      <c r="AA1008" s="121" t="str">
        <f>IFERROR(Stock[[#This Row],[CỔ TỨC TIỀN MẶT]]+Stock[[#This Row],[LÃI/(LỖ) TỪ BÁN CK
(auto-fill)]],"")</f>
        <v/>
      </c>
      <c r="AB10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8" s="90"/>
      <c r="AE1008" s="146" t="str">
        <f>IF(Stock[[#This Row],[TRẠNG THÁI
(auto-fill)]]="NẮM GIỮ",Stock[[#This Row],[GIÁ THỊ TRƯỜNG]]-Stock[[#This Row],[GIÁ MUA]],"")</f>
        <v/>
      </c>
      <c r="AF1008" s="151" t="str">
        <f>IFERROR(Stock[[#This Row],[TĂNG/
(GIẢM )]]/Stock[[#This Row],[GIÁ MUA]],"")</f>
        <v/>
      </c>
      <c r="AG1008" s="128" t="str">
        <f>IF(Stock[[#This Row],[GIÁ THỊ TRƯỜNG]]&gt;0,Stock[[#This Row],[GIÁ THỊ TRƯỜNG]]*Stock[[#This Row],[SỐ LƯỢNG CÒN LẠI
(auto-fill)]],"")</f>
        <v/>
      </c>
    </row>
    <row r="1009" spans="2:33">
      <c r="B1009" s="111" t="str">
        <f>IF(AND(Stock[[#This Row],[SỐ LƯỢNG MUA]]&gt;0,Stock[[#This Row],[SỐ LƯỢNG CÒN LẠI
(auto-fill)]]=0),"BÁN",
IF(AND(Stock[[#This Row],[SỐ LƯỢNG MUA]]&gt;0,Stock[[#This Row],[SỐ LƯỢNG CÒN LẠI
(auto-fill)]]&gt;0),"NẮM GIỮ",""))</f>
        <v/>
      </c>
      <c r="C1009" s="110">
        <f t="shared" si="15"/>
        <v>996</v>
      </c>
      <c r="D1009" s="77"/>
      <c r="E1009" s="78"/>
      <c r="F1009" s="170"/>
      <c r="G1009" s="83"/>
      <c r="H1009" s="84"/>
      <c r="I1009" s="114" t="str">
        <f>IF(Stock[[#This Row],[SỐ LƯỢNG MUA]]&gt;0,Stock[[#This Row],[GIÁ MUA]]*Stock[[#This Row],[SỐ LƯỢNG MUA]]*$D$11,"")</f>
        <v/>
      </c>
      <c r="J1009" s="87"/>
      <c r="K1009" s="88"/>
      <c r="L1009" s="116" t="str">
        <f>IF(Stock[[#This Row],[SỐ LƯỢNG MUA]]&gt;0,Stock[[#This Row],[GIÁ MUA]]*(1+Stock[[#This Row],[% TĂNG KỲ VỌNG_1]]),"")</f>
        <v/>
      </c>
      <c r="M1009" s="89"/>
      <c r="N1009" s="116" t="str">
        <f>IF(Stock[[#This Row],[SỐ LƯỢNG MUA]]&gt;0,Stock[[#This Row],[GIÁ MUA]]*(1+Stock[[#This Row],[% TĂNG KỲ VỌNG_2]]),"")</f>
        <v/>
      </c>
      <c r="O1009" s="89"/>
      <c r="P1009" s="116" t="str">
        <f>IF(Stock[[#This Row],[SỐ LƯỢNG MUA]]&gt;0,Stock[[#This Row],[GIÁ MUA]]*(1+Stock[[#This Row],[% GIẢM ĐỂ CẮT LỖ]]),"")</f>
        <v/>
      </c>
      <c r="Q1009" s="104"/>
      <c r="R1009" s="117" t="str">
        <f>IF(Stock[[#This Row],[CỔ TỨC TIỀN MẶT]]&gt;0,Stock[[#This Row],[CỔ TỨC TIỀN MẶT]]/(Stock[[#This Row],[GIÁ MUA]]*Stock[[#This Row],[SỐ LƯỢNG MUA]]),"")</f>
        <v/>
      </c>
      <c r="S1009" s="104"/>
      <c r="T1009" s="77"/>
      <c r="U1009" s="95"/>
      <c r="V1009" s="96"/>
      <c r="W1009" s="125" t="str">
        <f>IF(Stock[[#This Row],[SỐ LƯỢNG BÁN]]&gt;0,Stock[[#This Row],[GIÁ BÁN]]*Stock[[#This Row],[SỐ LƯỢNG BÁN]]*$D$11+Stock[[#This Row],[GIÁ BÁN]]*Stock[[#This Row],[SỐ LƯỢNG BÁN]]*$D$12,"")</f>
        <v/>
      </c>
      <c r="X1009" s="126">
        <f>Stock[[#This Row],[SỐ LƯỢNG MUA]]+Stock[[#This Row],[CỔ TỨC BẰNG CỔ PHIẾU]]-Stock[[#This Row],[SỐ LƯỢNG BÁN]]</f>
        <v>0</v>
      </c>
      <c r="Y1009"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9" s="120">
        <f ca="1">IF(Stock[[#This Row],[NGÀY BÁN]]&gt;0,Stock[[#This Row],[NGÀY BÁN]]-Stock[[#This Row],[NGÀY MUA]]+1,IF(Stock[[#This Row],[NGÀY MUA]]=0,0,TODAY()-Stock[[#This Row],[NGÀY MUA]]+1))</f>
        <v>0</v>
      </c>
      <c r="AA1009" s="121" t="str">
        <f>IFERROR(Stock[[#This Row],[CỔ TỨC TIỀN MẶT]]+Stock[[#This Row],[LÃI/(LỖ) TỪ BÁN CK
(auto-fill)]],"")</f>
        <v/>
      </c>
      <c r="AB10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9" s="90"/>
      <c r="AE1009" s="146" t="str">
        <f>IF(Stock[[#This Row],[TRẠNG THÁI
(auto-fill)]]="NẮM GIỮ",Stock[[#This Row],[GIÁ THỊ TRƯỜNG]]-Stock[[#This Row],[GIÁ MUA]],"")</f>
        <v/>
      </c>
      <c r="AF1009" s="151" t="str">
        <f>IFERROR(Stock[[#This Row],[TĂNG/
(GIẢM )]]/Stock[[#This Row],[GIÁ MUA]],"")</f>
        <v/>
      </c>
      <c r="AG1009" s="128" t="str">
        <f>IF(Stock[[#This Row],[GIÁ THỊ TRƯỜNG]]&gt;0,Stock[[#This Row],[GIÁ THỊ TRƯỜNG]]*Stock[[#This Row],[SỐ LƯỢNG CÒN LẠI
(auto-fill)]],"")</f>
        <v/>
      </c>
    </row>
    <row r="1010" spans="2:33">
      <c r="B1010" s="111" t="str">
        <f>IF(AND(Stock[[#This Row],[SỐ LƯỢNG MUA]]&gt;0,Stock[[#This Row],[SỐ LƯỢNG CÒN LẠI
(auto-fill)]]=0),"BÁN",
IF(AND(Stock[[#This Row],[SỐ LƯỢNG MUA]]&gt;0,Stock[[#This Row],[SỐ LƯỢNG CÒN LẠI
(auto-fill)]]&gt;0),"NẮM GIỮ",""))</f>
        <v/>
      </c>
      <c r="C1010" s="110">
        <f t="shared" si="15"/>
        <v>997</v>
      </c>
      <c r="D1010" s="77"/>
      <c r="E1010" s="78"/>
      <c r="F1010" s="170"/>
      <c r="G1010" s="83"/>
      <c r="H1010" s="84"/>
      <c r="I1010" s="114" t="str">
        <f>IF(Stock[[#This Row],[SỐ LƯỢNG MUA]]&gt;0,Stock[[#This Row],[GIÁ MUA]]*Stock[[#This Row],[SỐ LƯỢNG MUA]]*$D$11,"")</f>
        <v/>
      </c>
      <c r="J1010" s="87"/>
      <c r="K1010" s="88"/>
      <c r="L1010" s="116" t="str">
        <f>IF(Stock[[#This Row],[SỐ LƯỢNG MUA]]&gt;0,Stock[[#This Row],[GIÁ MUA]]*(1+Stock[[#This Row],[% TĂNG KỲ VỌNG_1]]),"")</f>
        <v/>
      </c>
      <c r="M1010" s="89"/>
      <c r="N1010" s="116" t="str">
        <f>IF(Stock[[#This Row],[SỐ LƯỢNG MUA]]&gt;0,Stock[[#This Row],[GIÁ MUA]]*(1+Stock[[#This Row],[% TĂNG KỲ VỌNG_2]]),"")</f>
        <v/>
      </c>
      <c r="O1010" s="89"/>
      <c r="P1010" s="116" t="str">
        <f>IF(Stock[[#This Row],[SỐ LƯỢNG MUA]]&gt;0,Stock[[#This Row],[GIÁ MUA]]*(1+Stock[[#This Row],[% GIẢM ĐỂ CẮT LỖ]]),"")</f>
        <v/>
      </c>
      <c r="Q1010" s="104"/>
      <c r="R1010" s="117" t="str">
        <f>IF(Stock[[#This Row],[CỔ TỨC TIỀN MẶT]]&gt;0,Stock[[#This Row],[CỔ TỨC TIỀN MẶT]]/(Stock[[#This Row],[GIÁ MUA]]*Stock[[#This Row],[SỐ LƯỢNG MUA]]),"")</f>
        <v/>
      </c>
      <c r="S1010" s="104"/>
      <c r="T1010" s="77"/>
      <c r="U1010" s="95"/>
      <c r="V1010" s="96"/>
      <c r="W1010" s="125" t="str">
        <f>IF(Stock[[#This Row],[SỐ LƯỢNG BÁN]]&gt;0,Stock[[#This Row],[GIÁ BÁN]]*Stock[[#This Row],[SỐ LƯỢNG BÁN]]*$D$11+Stock[[#This Row],[GIÁ BÁN]]*Stock[[#This Row],[SỐ LƯỢNG BÁN]]*$D$12,"")</f>
        <v/>
      </c>
      <c r="X1010" s="126">
        <f>Stock[[#This Row],[SỐ LƯỢNG MUA]]+Stock[[#This Row],[CỔ TỨC BẰNG CỔ PHIẾU]]-Stock[[#This Row],[SỐ LƯỢNG BÁN]]</f>
        <v>0</v>
      </c>
      <c r="Y1010"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0" s="120">
        <f ca="1">IF(Stock[[#This Row],[NGÀY BÁN]]&gt;0,Stock[[#This Row],[NGÀY BÁN]]-Stock[[#This Row],[NGÀY MUA]]+1,IF(Stock[[#This Row],[NGÀY MUA]]=0,0,TODAY()-Stock[[#This Row],[NGÀY MUA]]+1))</f>
        <v>0</v>
      </c>
      <c r="AA1010" s="121" t="str">
        <f>IFERROR(Stock[[#This Row],[CỔ TỨC TIỀN MẶT]]+Stock[[#This Row],[LÃI/(LỖ) TỪ BÁN CK
(auto-fill)]],"")</f>
        <v/>
      </c>
      <c r="AB10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0" s="90"/>
      <c r="AE1010" s="146" t="str">
        <f>IF(Stock[[#This Row],[TRẠNG THÁI
(auto-fill)]]="NẮM GIỮ",Stock[[#This Row],[GIÁ THỊ TRƯỜNG]]-Stock[[#This Row],[GIÁ MUA]],"")</f>
        <v/>
      </c>
      <c r="AF1010" s="151" t="str">
        <f>IFERROR(Stock[[#This Row],[TĂNG/
(GIẢM )]]/Stock[[#This Row],[GIÁ MUA]],"")</f>
        <v/>
      </c>
      <c r="AG1010" s="128" t="str">
        <f>IF(Stock[[#This Row],[GIÁ THỊ TRƯỜNG]]&gt;0,Stock[[#This Row],[GIÁ THỊ TRƯỜNG]]*Stock[[#This Row],[SỐ LƯỢNG CÒN LẠI
(auto-fill)]],"")</f>
        <v/>
      </c>
    </row>
    <row r="1011" spans="2:33">
      <c r="B1011" s="111" t="str">
        <f>IF(AND(Stock[[#This Row],[SỐ LƯỢNG MUA]]&gt;0,Stock[[#This Row],[SỐ LƯỢNG CÒN LẠI
(auto-fill)]]=0),"BÁN",
IF(AND(Stock[[#This Row],[SỐ LƯỢNG MUA]]&gt;0,Stock[[#This Row],[SỐ LƯỢNG CÒN LẠI
(auto-fill)]]&gt;0),"NẮM GIỮ",""))</f>
        <v/>
      </c>
      <c r="C1011" s="110">
        <f t="shared" si="15"/>
        <v>998</v>
      </c>
      <c r="D1011" s="77"/>
      <c r="E1011" s="78"/>
      <c r="F1011" s="170"/>
      <c r="G1011" s="83"/>
      <c r="H1011" s="84"/>
      <c r="I1011" s="114" t="str">
        <f>IF(Stock[[#This Row],[SỐ LƯỢNG MUA]]&gt;0,Stock[[#This Row],[GIÁ MUA]]*Stock[[#This Row],[SỐ LƯỢNG MUA]]*$D$11,"")</f>
        <v/>
      </c>
      <c r="J1011" s="87"/>
      <c r="K1011" s="88"/>
      <c r="L1011" s="116" t="str">
        <f>IF(Stock[[#This Row],[SỐ LƯỢNG MUA]]&gt;0,Stock[[#This Row],[GIÁ MUA]]*(1+Stock[[#This Row],[% TĂNG KỲ VỌNG_1]]),"")</f>
        <v/>
      </c>
      <c r="M1011" s="89"/>
      <c r="N1011" s="116" t="str">
        <f>IF(Stock[[#This Row],[SỐ LƯỢNG MUA]]&gt;0,Stock[[#This Row],[GIÁ MUA]]*(1+Stock[[#This Row],[% TĂNG KỲ VỌNG_2]]),"")</f>
        <v/>
      </c>
      <c r="O1011" s="89"/>
      <c r="P1011" s="116" t="str">
        <f>IF(Stock[[#This Row],[SỐ LƯỢNG MUA]]&gt;0,Stock[[#This Row],[GIÁ MUA]]*(1+Stock[[#This Row],[% GIẢM ĐỂ CẮT LỖ]]),"")</f>
        <v/>
      </c>
      <c r="Q1011" s="104"/>
      <c r="R1011" s="117" t="str">
        <f>IF(Stock[[#This Row],[CỔ TỨC TIỀN MẶT]]&gt;0,Stock[[#This Row],[CỔ TỨC TIỀN MẶT]]/(Stock[[#This Row],[GIÁ MUA]]*Stock[[#This Row],[SỐ LƯỢNG MUA]]),"")</f>
        <v/>
      </c>
      <c r="S1011" s="104"/>
      <c r="T1011" s="77"/>
      <c r="U1011" s="95"/>
      <c r="V1011" s="96"/>
      <c r="W1011" s="125" t="str">
        <f>IF(Stock[[#This Row],[SỐ LƯỢNG BÁN]]&gt;0,Stock[[#This Row],[GIÁ BÁN]]*Stock[[#This Row],[SỐ LƯỢNG BÁN]]*$D$11+Stock[[#This Row],[GIÁ BÁN]]*Stock[[#This Row],[SỐ LƯỢNG BÁN]]*$D$12,"")</f>
        <v/>
      </c>
      <c r="X1011" s="126">
        <f>Stock[[#This Row],[SỐ LƯỢNG MUA]]+Stock[[#This Row],[CỔ TỨC BẰNG CỔ PHIẾU]]-Stock[[#This Row],[SỐ LƯỢNG BÁN]]</f>
        <v>0</v>
      </c>
      <c r="Y1011"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1" s="120">
        <f ca="1">IF(Stock[[#This Row],[NGÀY BÁN]]&gt;0,Stock[[#This Row],[NGÀY BÁN]]-Stock[[#This Row],[NGÀY MUA]]+1,IF(Stock[[#This Row],[NGÀY MUA]]=0,0,TODAY()-Stock[[#This Row],[NGÀY MUA]]+1))</f>
        <v>0</v>
      </c>
      <c r="AA1011" s="121" t="str">
        <f>IFERROR(Stock[[#This Row],[CỔ TỨC TIỀN MẶT]]+Stock[[#This Row],[LÃI/(LỖ) TỪ BÁN CK
(auto-fill)]],"")</f>
        <v/>
      </c>
      <c r="AB10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1" s="90"/>
      <c r="AE1011" s="146" t="str">
        <f>IF(Stock[[#This Row],[TRẠNG THÁI
(auto-fill)]]="NẮM GIỮ",Stock[[#This Row],[GIÁ THỊ TRƯỜNG]]-Stock[[#This Row],[GIÁ MUA]],"")</f>
        <v/>
      </c>
      <c r="AF1011" s="151" t="str">
        <f>IFERROR(Stock[[#This Row],[TĂNG/
(GIẢM )]]/Stock[[#This Row],[GIÁ MUA]],"")</f>
        <v/>
      </c>
      <c r="AG1011" s="128" t="str">
        <f>IF(Stock[[#This Row],[GIÁ THỊ TRƯỜNG]]&gt;0,Stock[[#This Row],[GIÁ THỊ TRƯỜNG]]*Stock[[#This Row],[SỐ LƯỢNG CÒN LẠI
(auto-fill)]],"")</f>
        <v/>
      </c>
    </row>
    <row r="1012" spans="2:33">
      <c r="B1012" s="111" t="str">
        <f>IF(AND(Stock[[#This Row],[SỐ LƯỢNG MUA]]&gt;0,Stock[[#This Row],[SỐ LƯỢNG CÒN LẠI
(auto-fill)]]=0),"BÁN",
IF(AND(Stock[[#This Row],[SỐ LƯỢNG MUA]]&gt;0,Stock[[#This Row],[SỐ LƯỢNG CÒN LẠI
(auto-fill)]]&gt;0),"NẮM GIỮ",""))</f>
        <v/>
      </c>
      <c r="C1012" s="110">
        <f t="shared" si="15"/>
        <v>999</v>
      </c>
      <c r="D1012" s="77"/>
      <c r="E1012" s="78"/>
      <c r="F1012" s="170"/>
      <c r="G1012" s="83"/>
      <c r="H1012" s="84"/>
      <c r="I1012" s="114" t="str">
        <f>IF(Stock[[#This Row],[SỐ LƯỢNG MUA]]&gt;0,Stock[[#This Row],[GIÁ MUA]]*Stock[[#This Row],[SỐ LƯỢNG MUA]]*$D$11,"")</f>
        <v/>
      </c>
      <c r="J1012" s="87"/>
      <c r="K1012" s="88"/>
      <c r="L1012" s="116" t="str">
        <f>IF(Stock[[#This Row],[SỐ LƯỢNG MUA]]&gt;0,Stock[[#This Row],[GIÁ MUA]]*(1+Stock[[#This Row],[% TĂNG KỲ VỌNG_1]]),"")</f>
        <v/>
      </c>
      <c r="M1012" s="89"/>
      <c r="N1012" s="116" t="str">
        <f>IF(Stock[[#This Row],[SỐ LƯỢNG MUA]]&gt;0,Stock[[#This Row],[GIÁ MUA]]*(1+Stock[[#This Row],[% TĂNG KỲ VỌNG_2]]),"")</f>
        <v/>
      </c>
      <c r="O1012" s="89"/>
      <c r="P1012" s="116" t="str">
        <f>IF(Stock[[#This Row],[SỐ LƯỢNG MUA]]&gt;0,Stock[[#This Row],[GIÁ MUA]]*(1+Stock[[#This Row],[% GIẢM ĐỂ CẮT LỖ]]),"")</f>
        <v/>
      </c>
      <c r="Q1012" s="104"/>
      <c r="R1012" s="117" t="str">
        <f>IF(Stock[[#This Row],[CỔ TỨC TIỀN MẶT]]&gt;0,Stock[[#This Row],[CỔ TỨC TIỀN MẶT]]/(Stock[[#This Row],[GIÁ MUA]]*Stock[[#This Row],[SỐ LƯỢNG MUA]]),"")</f>
        <v/>
      </c>
      <c r="S1012" s="104"/>
      <c r="T1012" s="77"/>
      <c r="U1012" s="95"/>
      <c r="V1012" s="96"/>
      <c r="W1012" s="125" t="str">
        <f>IF(Stock[[#This Row],[SỐ LƯỢNG BÁN]]&gt;0,Stock[[#This Row],[GIÁ BÁN]]*Stock[[#This Row],[SỐ LƯỢNG BÁN]]*$D$11+Stock[[#This Row],[GIÁ BÁN]]*Stock[[#This Row],[SỐ LƯỢNG BÁN]]*$D$12,"")</f>
        <v/>
      </c>
      <c r="X1012" s="126">
        <f>Stock[[#This Row],[SỐ LƯỢNG MUA]]+Stock[[#This Row],[CỔ TỨC BẰNG CỔ PHIẾU]]-Stock[[#This Row],[SỐ LƯỢNG BÁN]]</f>
        <v>0</v>
      </c>
      <c r="Y1012"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2" s="120">
        <f ca="1">IF(Stock[[#This Row],[NGÀY BÁN]]&gt;0,Stock[[#This Row],[NGÀY BÁN]]-Stock[[#This Row],[NGÀY MUA]]+1,IF(Stock[[#This Row],[NGÀY MUA]]=0,0,TODAY()-Stock[[#This Row],[NGÀY MUA]]+1))</f>
        <v>0</v>
      </c>
      <c r="AA1012" s="121" t="str">
        <f>IFERROR(Stock[[#This Row],[CỔ TỨC TIỀN MẶT]]+Stock[[#This Row],[LÃI/(LỖ) TỪ BÁN CK
(auto-fill)]],"")</f>
        <v/>
      </c>
      <c r="AB10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2" s="90"/>
      <c r="AE1012" s="146" t="str">
        <f>IF(Stock[[#This Row],[TRẠNG THÁI
(auto-fill)]]="NẮM GIỮ",Stock[[#This Row],[GIÁ THỊ TRƯỜNG]]-Stock[[#This Row],[GIÁ MUA]],"")</f>
        <v/>
      </c>
      <c r="AF1012" s="151" t="str">
        <f>IFERROR(Stock[[#This Row],[TĂNG/
(GIẢM )]]/Stock[[#This Row],[GIÁ MUA]],"")</f>
        <v/>
      </c>
      <c r="AG1012" s="128" t="str">
        <f>IF(Stock[[#This Row],[GIÁ THỊ TRƯỜNG]]&gt;0,Stock[[#This Row],[GIÁ THỊ TRƯỜNG]]*Stock[[#This Row],[SỐ LƯỢNG CÒN LẠI
(auto-fill)]],"")</f>
        <v/>
      </c>
    </row>
    <row r="1013" spans="2:33">
      <c r="B1013" s="111" t="str">
        <f>IF(AND(Stock[[#This Row],[SỐ LƯỢNG MUA]]&gt;0,Stock[[#This Row],[SỐ LƯỢNG CÒN LẠI
(auto-fill)]]=0),"BÁN",
IF(AND(Stock[[#This Row],[SỐ LƯỢNG MUA]]&gt;0,Stock[[#This Row],[SỐ LƯỢNG CÒN LẠI
(auto-fill)]]&gt;0),"NẮM GIỮ",""))</f>
        <v/>
      </c>
      <c r="C1013" s="110">
        <f t="shared" si="15"/>
        <v>1000</v>
      </c>
      <c r="D1013" s="77"/>
      <c r="E1013" s="78"/>
      <c r="F1013" s="170"/>
      <c r="G1013" s="83"/>
      <c r="H1013" s="84"/>
      <c r="I1013" s="114" t="str">
        <f>IF(Stock[[#This Row],[SỐ LƯỢNG MUA]]&gt;0,Stock[[#This Row],[GIÁ MUA]]*Stock[[#This Row],[SỐ LƯỢNG MUA]]*$D$11,"")</f>
        <v/>
      </c>
      <c r="J1013" s="87"/>
      <c r="K1013" s="88"/>
      <c r="L1013" s="116" t="str">
        <f>IF(Stock[[#This Row],[SỐ LƯỢNG MUA]]&gt;0,Stock[[#This Row],[GIÁ MUA]]*(1+Stock[[#This Row],[% TĂNG KỲ VỌNG_1]]),"")</f>
        <v/>
      </c>
      <c r="M1013" s="89"/>
      <c r="N1013" s="116" t="str">
        <f>IF(Stock[[#This Row],[SỐ LƯỢNG MUA]]&gt;0,Stock[[#This Row],[GIÁ MUA]]*(1+Stock[[#This Row],[% TĂNG KỲ VỌNG_2]]),"")</f>
        <v/>
      </c>
      <c r="O1013" s="89"/>
      <c r="P1013" s="116" t="str">
        <f>IF(Stock[[#This Row],[SỐ LƯỢNG MUA]]&gt;0,Stock[[#This Row],[GIÁ MUA]]*(1+Stock[[#This Row],[% GIẢM ĐỂ CẮT LỖ]]),"")</f>
        <v/>
      </c>
      <c r="Q1013" s="104"/>
      <c r="R1013" s="117" t="str">
        <f>IF(Stock[[#This Row],[CỔ TỨC TIỀN MẶT]]&gt;0,Stock[[#This Row],[CỔ TỨC TIỀN MẶT]]/(Stock[[#This Row],[GIÁ MUA]]*Stock[[#This Row],[SỐ LƯỢNG MUA]]),"")</f>
        <v/>
      </c>
      <c r="S1013" s="104"/>
      <c r="T1013" s="77"/>
      <c r="U1013" s="95"/>
      <c r="V1013" s="96"/>
      <c r="W1013" s="125" t="str">
        <f>IF(Stock[[#This Row],[SỐ LƯỢNG BÁN]]&gt;0,Stock[[#This Row],[GIÁ BÁN]]*Stock[[#This Row],[SỐ LƯỢNG BÁN]]*$D$11+Stock[[#This Row],[GIÁ BÁN]]*Stock[[#This Row],[SỐ LƯỢNG BÁN]]*$D$12,"")</f>
        <v/>
      </c>
      <c r="X1013" s="126">
        <f>Stock[[#This Row],[SỐ LƯỢNG MUA]]+Stock[[#This Row],[CỔ TỨC BẰNG CỔ PHIẾU]]-Stock[[#This Row],[SỐ LƯỢNG BÁN]]</f>
        <v>0</v>
      </c>
      <c r="Y1013" s="127"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3" s="120">
        <f ca="1">IF(Stock[[#This Row],[NGÀY BÁN]]&gt;0,Stock[[#This Row],[NGÀY BÁN]]-Stock[[#This Row],[NGÀY MUA]]+1,IF(Stock[[#This Row],[NGÀY MUA]]=0,0,TODAY()-Stock[[#This Row],[NGÀY MUA]]+1))</f>
        <v>0</v>
      </c>
      <c r="AA1013" s="121" t="str">
        <f>IFERROR(Stock[[#This Row],[CỔ TỨC TIỀN MẶT]]+Stock[[#This Row],[LÃI/(LỖ) TỪ BÁN CK
(auto-fill)]],"")</f>
        <v/>
      </c>
      <c r="AB10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3" s="90"/>
      <c r="AE1013" s="146" t="str">
        <f>IF(Stock[[#This Row],[TRẠNG THÁI
(auto-fill)]]="NẮM GIỮ",Stock[[#This Row],[GIÁ THỊ TRƯỜNG]]-Stock[[#This Row],[GIÁ MUA]],"")</f>
        <v/>
      </c>
      <c r="AF1013" s="151" t="str">
        <f>IFERROR(Stock[[#This Row],[TĂNG/
(GIẢM )]]/Stock[[#This Row],[GIÁ MUA]],"")</f>
        <v/>
      </c>
      <c r="AG1013" s="128" t="str">
        <f>IF(Stock[[#This Row],[GIÁ THỊ TRƯỜNG]]&gt;0,Stock[[#This Row],[GIÁ THỊ TRƯỜNG]]*Stock[[#This Row],[SỐ LƯỢNG CÒN LẠI
(auto-fill)]],"")</f>
        <v/>
      </c>
    </row>
    <row r="1014" spans="2:33">
      <c r="B1014" s="109" t="str">
        <f>IF(AND(Stock[[#This Row],[SỐ LƯỢNG MUA]]&gt;0,Stock[[#This Row],[SỐ LƯỢNG CÒN LẠI
(auto-fill)]]=0),"BÁN",
IF(AND(Stock[[#This Row],[SỐ LƯỢNG MUA]]&gt;0,Stock[[#This Row],[SỐ LƯỢNG CÒN LẠI
(auto-fill)]]&gt;0),"NẮM GIỮ",""))</f>
        <v/>
      </c>
      <c r="C1014" s="110">
        <f t="shared" si="15"/>
        <v>1001</v>
      </c>
      <c r="D1014" s="77"/>
      <c r="E1014" s="78"/>
      <c r="F1014" s="170"/>
      <c r="G1014" s="83"/>
      <c r="H1014" s="84"/>
      <c r="I1014" s="114" t="str">
        <f>IF(Stock[[#This Row],[SỐ LƯỢNG MUA]]&gt;0,Stock[[#This Row],[GIÁ MUA]]*Stock[[#This Row],[SỐ LƯỢNG MUA]]*$D$11,"")</f>
        <v/>
      </c>
      <c r="J1014" s="87"/>
      <c r="K1014" s="88"/>
      <c r="L1014" s="116" t="str">
        <f>IF(Stock[[#This Row],[SỐ LƯỢNG MUA]]&gt;0,Stock[[#This Row],[GIÁ MUA]]*(1+Stock[[#This Row],[% TĂNG KỲ VỌNG_1]]),"")</f>
        <v/>
      </c>
      <c r="M1014" s="89"/>
      <c r="N1014" s="116" t="str">
        <f>IF(Stock[[#This Row],[SỐ LƯỢNG MUA]]&gt;0,Stock[[#This Row],[GIÁ MUA]]*(1+Stock[[#This Row],[% TĂNG KỲ VỌNG_2]]),"")</f>
        <v/>
      </c>
      <c r="O1014" s="89"/>
      <c r="P1014" s="116" t="str">
        <f>IF(Stock[[#This Row],[SỐ LƯỢNG MUA]]&gt;0,Stock[[#This Row],[GIÁ MUA]]*(1+Stock[[#This Row],[% GIẢM ĐỂ CẮT LỖ]]),"")</f>
        <v/>
      </c>
      <c r="Q1014" s="103"/>
      <c r="R1014" s="117" t="str">
        <f>IF(Stock[[#This Row],[CỔ TỨC TIỀN MẶT]]&gt;0,Stock[[#This Row],[CỔ TỨC TIỀN MẶT]]/(Stock[[#This Row],[GIÁ MUA]]*Stock[[#This Row],[SỐ LƯỢNG MUA]]),"")</f>
        <v/>
      </c>
      <c r="S1014" s="103"/>
      <c r="T1014" s="77"/>
      <c r="U1014" s="95"/>
      <c r="V1014" s="96"/>
      <c r="W1014" s="125" t="str">
        <f>IF(Stock[[#This Row],[SỐ LƯỢNG BÁN]]&gt;0,Stock[[#This Row],[GIÁ BÁN]]*Stock[[#This Row],[SỐ LƯỢNG BÁN]]*$D$11+Stock[[#This Row],[GIÁ BÁN]]*Stock[[#This Row],[SỐ LƯỢNG BÁN]]*$D$12,"")</f>
        <v/>
      </c>
      <c r="X1014" s="120">
        <f>Stock[[#This Row],[SỐ LƯỢNG MUA]]+Stock[[#This Row],[CỔ TỨC BẰNG CỔ PHIẾU]]-Stock[[#This Row],[SỐ LƯỢNG BÁN]]</f>
        <v>0</v>
      </c>
      <c r="Y10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4" s="120">
        <f ca="1">IF(Stock[[#This Row],[NGÀY BÁN]]&gt;0,Stock[[#This Row],[NGÀY BÁN]]-Stock[[#This Row],[NGÀY MUA]]+1,IF(Stock[[#This Row],[NGÀY MUA]]=0,0,TODAY()-Stock[[#This Row],[NGÀY MUA]]+1))</f>
        <v>0</v>
      </c>
      <c r="AA1014" s="124" t="str">
        <f>IFERROR(Stock[[#This Row],[CỔ TỨC TIỀN MẶT]]+Stock[[#This Row],[LÃI/(LỖ) TỪ BÁN CK
(auto-fill)]],"")</f>
        <v/>
      </c>
      <c r="AB10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4" s="145" t="str">
        <f ca="1">IFERROR(IF(Stock[[#This Row],[SỐ NGÀY NĂM GIỮ
(auto-fill)]]&lt;365,Stock[[#This Row],[% TỶ SUẤT LỢI NHUẬN
(auto-fill)]]*365/Stock[[#This Row],[SỐ NGÀY NĂM GIỮ
(auto-fill)]],POWER((1+Stock[[#This Row],[% TỶ SUẤT LỢI NHUẬN
(auto-fill)]]),1/(Stock[[#This Row],[SỐ NGÀY NĂM GIỮ
(auto-fill)]]/365))-1),"")</f>
        <v/>
      </c>
      <c r="AD1014" s="79"/>
      <c r="AE1014" s="148" t="str">
        <f>IF(Stock[[#This Row],[TRẠNG THÁI
(auto-fill)]]="NẮM GIỮ",Stock[[#This Row],[GIÁ THỊ TRƯỜNG]]-Stock[[#This Row],[GIÁ MUA]],"")</f>
        <v/>
      </c>
      <c r="AF1014" s="150" t="str">
        <f>IFERROR(Stock[[#This Row],[TĂNG/
(GIẢM )]]/Stock[[#This Row],[GIÁ MUA]],"")</f>
        <v/>
      </c>
      <c r="AG1014" s="129" t="str">
        <f>IF(Stock[[#This Row],[GIÁ THỊ TRƯỜNG]]&gt;0,Stock[[#This Row],[GIÁ THỊ TRƯỜNG]]*Stock[[#This Row],[SỐ LƯỢNG CÒN LẠI
(auto-fill)]],"")</f>
        <v/>
      </c>
    </row>
    <row r="1015" spans="2:33">
      <c r="B1015" s="109" t="str">
        <f>IF(AND(Stock[[#This Row],[SỐ LƯỢNG MUA]]&gt;0,Stock[[#This Row],[SỐ LƯỢNG CÒN LẠI
(auto-fill)]]=0),"BÁN",
IF(AND(Stock[[#This Row],[SỐ LƯỢNG MUA]]&gt;0,Stock[[#This Row],[SỐ LƯỢNG CÒN LẠI
(auto-fill)]]&gt;0),"NẮM GIỮ",""))</f>
        <v/>
      </c>
      <c r="C1015" s="112">
        <f t="shared" si="15"/>
        <v>1002</v>
      </c>
      <c r="D1015" s="77"/>
      <c r="E1015" s="78"/>
      <c r="F1015" s="170"/>
      <c r="G1015" s="83"/>
      <c r="H1015" s="84"/>
      <c r="I1015" s="114" t="str">
        <f>IF(Stock[[#This Row],[SỐ LƯỢNG MUA]]&gt;0,Stock[[#This Row],[GIÁ MUA]]*Stock[[#This Row],[SỐ LƯỢNG MUA]]*$D$11,"")</f>
        <v/>
      </c>
      <c r="J1015" s="87"/>
      <c r="K1015" s="88"/>
      <c r="L1015" s="116" t="str">
        <f>IF(Stock[[#This Row],[SỐ LƯỢNG MUA]]&gt;0,Stock[[#This Row],[GIÁ MUA]]*(1+Stock[[#This Row],[% TĂNG KỲ VỌNG_1]]),"")</f>
        <v/>
      </c>
      <c r="M1015" s="89"/>
      <c r="N1015" s="116" t="str">
        <f>IF(Stock[[#This Row],[SỐ LƯỢNG MUA]]&gt;0,Stock[[#This Row],[GIÁ MUA]]*(1+Stock[[#This Row],[% TĂNG KỲ VỌNG_2]]),"")</f>
        <v/>
      </c>
      <c r="O1015" s="89"/>
      <c r="P1015" s="116" t="str">
        <f>IF(Stock[[#This Row],[SỐ LƯỢNG MUA]]&gt;0,Stock[[#This Row],[GIÁ MUA]]*(1+Stock[[#This Row],[% GIẢM ĐỂ CẮT LỖ]]),"")</f>
        <v/>
      </c>
      <c r="Q1015" s="103"/>
      <c r="R1015" s="117" t="str">
        <f>IF(Stock[[#This Row],[CỔ TỨC TIỀN MẶT]]&gt;0,Stock[[#This Row],[CỔ TỨC TIỀN MẶT]]/(Stock[[#This Row],[GIÁ MUA]]*Stock[[#This Row],[SỐ LƯỢNG MUA]]),"")</f>
        <v/>
      </c>
      <c r="S1015" s="103"/>
      <c r="T1015" s="77"/>
      <c r="U1015" s="95"/>
      <c r="V1015" s="96"/>
      <c r="W1015" s="125" t="str">
        <f>IF(Stock[[#This Row],[SỐ LƯỢNG BÁN]]&gt;0,Stock[[#This Row],[GIÁ BÁN]]*Stock[[#This Row],[SỐ LƯỢNG BÁN]]*$D$11+Stock[[#This Row],[GIÁ BÁN]]*Stock[[#This Row],[SỐ LƯỢNG BÁN]]*$D$12,"")</f>
        <v/>
      </c>
      <c r="X1015" s="120">
        <f>Stock[[#This Row],[SỐ LƯỢNG MUA]]+Stock[[#This Row],[CỔ TỨC BẰNG CỔ PHIẾU]]-Stock[[#This Row],[SỐ LƯỢNG BÁN]]</f>
        <v>0</v>
      </c>
      <c r="Y10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5" s="120">
        <f ca="1">IF(Stock[[#This Row],[NGÀY BÁN]]&gt;0,Stock[[#This Row],[NGÀY BÁN]]-Stock[[#This Row],[NGÀY MUA]]+1,IF(Stock[[#This Row],[NGÀY MUA]]=0,0,TODAY()-Stock[[#This Row],[NGÀY MUA]]+1))</f>
        <v>0</v>
      </c>
      <c r="AA1015" s="121" t="str">
        <f>IFERROR(Stock[[#This Row],[CỔ TỨC TIỀN MẶT]]+Stock[[#This Row],[LÃI/(LỖ) TỪ BÁN CK
(auto-fill)]],"")</f>
        <v/>
      </c>
      <c r="AB10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5" s="79"/>
      <c r="AE1015" s="146" t="str">
        <f>IF(Stock[[#This Row],[TRẠNG THÁI
(auto-fill)]]="NẮM GIỮ",Stock[[#This Row],[GIÁ THỊ TRƯỜNG]]-Stock[[#This Row],[GIÁ MUA]],"")</f>
        <v/>
      </c>
      <c r="AF1015" s="150" t="str">
        <f>IFERROR(Stock[[#This Row],[TĂNG/
(GIẢM )]]/Stock[[#This Row],[GIÁ MUA]],"")</f>
        <v/>
      </c>
      <c r="AG1015" s="129" t="str">
        <f>IF(Stock[[#This Row],[GIÁ THỊ TRƯỜNG]]&gt;0,Stock[[#This Row],[GIÁ THỊ TRƯỜNG]]*Stock[[#This Row],[SỐ LƯỢNG CÒN LẠI
(auto-fill)]],"")</f>
        <v/>
      </c>
    </row>
    <row r="1016" spans="2:33">
      <c r="B1016" s="109" t="str">
        <f>IF(AND(Stock[[#This Row],[SỐ LƯỢNG MUA]]&gt;0,Stock[[#This Row],[SỐ LƯỢNG CÒN LẠI
(auto-fill)]]=0),"BÁN",
IF(AND(Stock[[#This Row],[SỐ LƯỢNG MUA]]&gt;0,Stock[[#This Row],[SỐ LƯỢNG CÒN LẠI
(auto-fill)]]&gt;0),"NẮM GIỮ",""))</f>
        <v/>
      </c>
      <c r="C1016" s="112">
        <f t="shared" si="15"/>
        <v>1003</v>
      </c>
      <c r="D1016" s="77"/>
      <c r="E1016" s="78"/>
      <c r="F1016" s="170"/>
      <c r="G1016" s="83"/>
      <c r="H1016" s="84"/>
      <c r="I1016" s="114" t="str">
        <f>IF(Stock[[#This Row],[SỐ LƯỢNG MUA]]&gt;0,Stock[[#This Row],[GIÁ MUA]]*Stock[[#This Row],[SỐ LƯỢNG MUA]]*$D$11,"")</f>
        <v/>
      </c>
      <c r="J1016" s="87"/>
      <c r="K1016" s="88"/>
      <c r="L1016" s="116" t="str">
        <f>IF(Stock[[#This Row],[SỐ LƯỢNG MUA]]&gt;0,Stock[[#This Row],[GIÁ MUA]]*(1+Stock[[#This Row],[% TĂNG KỲ VỌNG_1]]),"")</f>
        <v/>
      </c>
      <c r="M1016" s="89"/>
      <c r="N1016" s="116" t="str">
        <f>IF(Stock[[#This Row],[SỐ LƯỢNG MUA]]&gt;0,Stock[[#This Row],[GIÁ MUA]]*(1+Stock[[#This Row],[% TĂNG KỲ VỌNG_2]]),"")</f>
        <v/>
      </c>
      <c r="O1016" s="89"/>
      <c r="P1016" s="116" t="str">
        <f>IF(Stock[[#This Row],[SỐ LƯỢNG MUA]]&gt;0,Stock[[#This Row],[GIÁ MUA]]*(1+Stock[[#This Row],[% GIẢM ĐỂ CẮT LỖ]]),"")</f>
        <v/>
      </c>
      <c r="Q1016" s="103"/>
      <c r="R1016" s="117" t="str">
        <f>IF(Stock[[#This Row],[CỔ TỨC TIỀN MẶT]]&gt;0,Stock[[#This Row],[CỔ TỨC TIỀN MẶT]]/(Stock[[#This Row],[GIÁ MUA]]*Stock[[#This Row],[SỐ LƯỢNG MUA]]),"")</f>
        <v/>
      </c>
      <c r="S1016" s="103"/>
      <c r="T1016" s="77"/>
      <c r="U1016" s="95"/>
      <c r="V1016" s="96"/>
      <c r="W1016" s="125" t="str">
        <f>IF(Stock[[#This Row],[SỐ LƯỢNG BÁN]]&gt;0,Stock[[#This Row],[GIÁ BÁN]]*Stock[[#This Row],[SỐ LƯỢNG BÁN]]*$D$11+Stock[[#This Row],[GIÁ BÁN]]*Stock[[#This Row],[SỐ LƯỢNG BÁN]]*$D$12,"")</f>
        <v/>
      </c>
      <c r="X1016" s="120">
        <f>Stock[[#This Row],[SỐ LƯỢNG MUA]]+Stock[[#This Row],[CỔ TỨC BẰNG CỔ PHIẾU]]-Stock[[#This Row],[SỐ LƯỢNG BÁN]]</f>
        <v>0</v>
      </c>
      <c r="Y10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6" s="120">
        <f ca="1">IF(Stock[[#This Row],[NGÀY BÁN]]&gt;0,Stock[[#This Row],[NGÀY BÁN]]-Stock[[#This Row],[NGÀY MUA]]+1,IF(Stock[[#This Row],[NGÀY MUA]]=0,0,TODAY()-Stock[[#This Row],[NGÀY MUA]]+1))</f>
        <v>0</v>
      </c>
      <c r="AA1016" s="121" t="str">
        <f>IFERROR(Stock[[#This Row],[CỔ TỨC TIỀN MẶT]]+Stock[[#This Row],[LÃI/(LỖ) TỪ BÁN CK
(auto-fill)]],"")</f>
        <v/>
      </c>
      <c r="AB10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6" s="79"/>
      <c r="AE1016" s="146" t="str">
        <f>IF(Stock[[#This Row],[TRẠNG THÁI
(auto-fill)]]="NẮM GIỮ",Stock[[#This Row],[GIÁ THỊ TRƯỜNG]]-Stock[[#This Row],[GIÁ MUA]],"")</f>
        <v/>
      </c>
      <c r="AF1016" s="150" t="str">
        <f>IFERROR(Stock[[#This Row],[TĂNG/
(GIẢM )]]/Stock[[#This Row],[GIÁ MUA]],"")</f>
        <v/>
      </c>
      <c r="AG1016" s="129" t="str">
        <f>IF(Stock[[#This Row],[GIÁ THỊ TRƯỜNG]]&gt;0,Stock[[#This Row],[GIÁ THỊ TRƯỜNG]]*Stock[[#This Row],[SỐ LƯỢNG CÒN LẠI
(auto-fill)]],"")</f>
        <v/>
      </c>
    </row>
    <row r="1017" spans="2:33">
      <c r="B1017" s="109" t="str">
        <f>IF(AND(Stock[[#This Row],[SỐ LƯỢNG MUA]]&gt;0,Stock[[#This Row],[SỐ LƯỢNG CÒN LẠI
(auto-fill)]]=0),"BÁN",
IF(AND(Stock[[#This Row],[SỐ LƯỢNG MUA]]&gt;0,Stock[[#This Row],[SỐ LƯỢNG CÒN LẠI
(auto-fill)]]&gt;0),"NẮM GIỮ",""))</f>
        <v/>
      </c>
      <c r="C1017" s="112">
        <f t="shared" si="15"/>
        <v>1004</v>
      </c>
      <c r="D1017" s="77"/>
      <c r="E1017" s="78"/>
      <c r="F1017" s="170"/>
      <c r="G1017" s="83"/>
      <c r="H1017" s="84"/>
      <c r="I1017" s="114" t="str">
        <f>IF(Stock[[#This Row],[SỐ LƯỢNG MUA]]&gt;0,Stock[[#This Row],[GIÁ MUA]]*Stock[[#This Row],[SỐ LƯỢNG MUA]]*$D$11,"")</f>
        <v/>
      </c>
      <c r="J1017" s="87"/>
      <c r="K1017" s="88"/>
      <c r="L1017" s="116" t="str">
        <f>IF(Stock[[#This Row],[SỐ LƯỢNG MUA]]&gt;0,Stock[[#This Row],[GIÁ MUA]]*(1+Stock[[#This Row],[% TĂNG KỲ VỌNG_1]]),"")</f>
        <v/>
      </c>
      <c r="M1017" s="89"/>
      <c r="N1017" s="116" t="str">
        <f>IF(Stock[[#This Row],[SỐ LƯỢNG MUA]]&gt;0,Stock[[#This Row],[GIÁ MUA]]*(1+Stock[[#This Row],[% TĂNG KỲ VỌNG_2]]),"")</f>
        <v/>
      </c>
      <c r="O1017" s="89"/>
      <c r="P1017" s="116" t="str">
        <f>IF(Stock[[#This Row],[SỐ LƯỢNG MUA]]&gt;0,Stock[[#This Row],[GIÁ MUA]]*(1+Stock[[#This Row],[% GIẢM ĐỂ CẮT LỖ]]),"")</f>
        <v/>
      </c>
      <c r="Q1017" s="103"/>
      <c r="R1017" s="117" t="str">
        <f>IF(Stock[[#This Row],[CỔ TỨC TIỀN MẶT]]&gt;0,Stock[[#This Row],[CỔ TỨC TIỀN MẶT]]/(Stock[[#This Row],[GIÁ MUA]]*Stock[[#This Row],[SỐ LƯỢNG MUA]]),"")</f>
        <v/>
      </c>
      <c r="S1017" s="103"/>
      <c r="T1017" s="77"/>
      <c r="U1017" s="95"/>
      <c r="V1017" s="96"/>
      <c r="W1017" s="125" t="str">
        <f>IF(Stock[[#This Row],[SỐ LƯỢNG BÁN]]&gt;0,Stock[[#This Row],[GIÁ BÁN]]*Stock[[#This Row],[SỐ LƯỢNG BÁN]]*$D$11+Stock[[#This Row],[GIÁ BÁN]]*Stock[[#This Row],[SỐ LƯỢNG BÁN]]*$D$12,"")</f>
        <v/>
      </c>
      <c r="X1017" s="120">
        <f>Stock[[#This Row],[SỐ LƯỢNG MUA]]+Stock[[#This Row],[CỔ TỨC BẰNG CỔ PHIẾU]]-Stock[[#This Row],[SỐ LƯỢNG BÁN]]</f>
        <v>0</v>
      </c>
      <c r="Y10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7" s="120">
        <f ca="1">IF(Stock[[#This Row],[NGÀY BÁN]]&gt;0,Stock[[#This Row],[NGÀY BÁN]]-Stock[[#This Row],[NGÀY MUA]]+1,IF(Stock[[#This Row],[NGÀY MUA]]=0,0,TODAY()-Stock[[#This Row],[NGÀY MUA]]+1))</f>
        <v>0</v>
      </c>
      <c r="AA1017" s="121" t="str">
        <f>IFERROR(Stock[[#This Row],[CỔ TỨC TIỀN MẶT]]+Stock[[#This Row],[LÃI/(LỖ) TỪ BÁN CK
(auto-fill)]],"")</f>
        <v/>
      </c>
      <c r="AB10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7" s="79"/>
      <c r="AE1017" s="146" t="str">
        <f>IF(Stock[[#This Row],[TRẠNG THÁI
(auto-fill)]]="NẮM GIỮ",Stock[[#This Row],[GIÁ THỊ TRƯỜNG]]-Stock[[#This Row],[GIÁ MUA]],"")</f>
        <v/>
      </c>
      <c r="AF1017" s="150" t="str">
        <f>IFERROR(Stock[[#This Row],[TĂNG/
(GIẢM )]]/Stock[[#This Row],[GIÁ MUA]],"")</f>
        <v/>
      </c>
      <c r="AG1017" s="129" t="str">
        <f>IF(Stock[[#This Row],[GIÁ THỊ TRƯỜNG]]&gt;0,Stock[[#This Row],[GIÁ THỊ TRƯỜNG]]*Stock[[#This Row],[SỐ LƯỢNG CÒN LẠI
(auto-fill)]],"")</f>
        <v/>
      </c>
    </row>
    <row r="1018" spans="2:33">
      <c r="B1018" s="109" t="str">
        <f>IF(AND(Stock[[#This Row],[SỐ LƯỢNG MUA]]&gt;0,Stock[[#This Row],[SỐ LƯỢNG CÒN LẠI
(auto-fill)]]=0),"BÁN",
IF(AND(Stock[[#This Row],[SỐ LƯỢNG MUA]]&gt;0,Stock[[#This Row],[SỐ LƯỢNG CÒN LẠI
(auto-fill)]]&gt;0),"NẮM GIỮ",""))</f>
        <v/>
      </c>
      <c r="C1018" s="112">
        <f t="shared" si="15"/>
        <v>1005</v>
      </c>
      <c r="D1018" s="77"/>
      <c r="E1018" s="78"/>
      <c r="F1018" s="170"/>
      <c r="G1018" s="83"/>
      <c r="H1018" s="84"/>
      <c r="I1018" s="114" t="str">
        <f>IF(Stock[[#This Row],[SỐ LƯỢNG MUA]]&gt;0,Stock[[#This Row],[GIÁ MUA]]*Stock[[#This Row],[SỐ LƯỢNG MUA]]*$D$11,"")</f>
        <v/>
      </c>
      <c r="J1018" s="87"/>
      <c r="K1018" s="88"/>
      <c r="L1018" s="116" t="str">
        <f>IF(Stock[[#This Row],[SỐ LƯỢNG MUA]]&gt;0,Stock[[#This Row],[GIÁ MUA]]*(1+Stock[[#This Row],[% TĂNG KỲ VỌNG_1]]),"")</f>
        <v/>
      </c>
      <c r="M1018" s="89"/>
      <c r="N1018" s="116" t="str">
        <f>IF(Stock[[#This Row],[SỐ LƯỢNG MUA]]&gt;0,Stock[[#This Row],[GIÁ MUA]]*(1+Stock[[#This Row],[% TĂNG KỲ VỌNG_2]]),"")</f>
        <v/>
      </c>
      <c r="O1018" s="89"/>
      <c r="P1018" s="116" t="str">
        <f>IF(Stock[[#This Row],[SỐ LƯỢNG MUA]]&gt;0,Stock[[#This Row],[GIÁ MUA]]*(1+Stock[[#This Row],[% GIẢM ĐỂ CẮT LỖ]]),"")</f>
        <v/>
      </c>
      <c r="Q1018" s="103"/>
      <c r="R1018" s="117" t="str">
        <f>IF(Stock[[#This Row],[CỔ TỨC TIỀN MẶT]]&gt;0,Stock[[#This Row],[CỔ TỨC TIỀN MẶT]]/(Stock[[#This Row],[GIÁ MUA]]*Stock[[#This Row],[SỐ LƯỢNG MUA]]),"")</f>
        <v/>
      </c>
      <c r="S1018" s="103"/>
      <c r="T1018" s="77"/>
      <c r="U1018" s="95"/>
      <c r="V1018" s="96"/>
      <c r="W1018" s="125" t="str">
        <f>IF(Stock[[#This Row],[SỐ LƯỢNG BÁN]]&gt;0,Stock[[#This Row],[GIÁ BÁN]]*Stock[[#This Row],[SỐ LƯỢNG BÁN]]*$D$11+Stock[[#This Row],[GIÁ BÁN]]*Stock[[#This Row],[SỐ LƯỢNG BÁN]]*$D$12,"")</f>
        <v/>
      </c>
      <c r="X1018" s="120">
        <f>Stock[[#This Row],[SỐ LƯỢNG MUA]]+Stock[[#This Row],[CỔ TỨC BẰNG CỔ PHIẾU]]-Stock[[#This Row],[SỐ LƯỢNG BÁN]]</f>
        <v>0</v>
      </c>
      <c r="Y10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8" s="120">
        <f ca="1">IF(Stock[[#This Row],[NGÀY BÁN]]&gt;0,Stock[[#This Row],[NGÀY BÁN]]-Stock[[#This Row],[NGÀY MUA]]+1,IF(Stock[[#This Row],[NGÀY MUA]]=0,0,TODAY()-Stock[[#This Row],[NGÀY MUA]]+1))</f>
        <v>0</v>
      </c>
      <c r="AA1018" s="121" t="str">
        <f>IFERROR(Stock[[#This Row],[CỔ TỨC TIỀN MẶT]]+Stock[[#This Row],[LÃI/(LỖ) TỪ BÁN CK
(auto-fill)]],"")</f>
        <v/>
      </c>
      <c r="AB10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8" s="79"/>
      <c r="AE1018" s="146" t="str">
        <f>IF(Stock[[#This Row],[TRẠNG THÁI
(auto-fill)]]="NẮM GIỮ",Stock[[#This Row],[GIÁ THỊ TRƯỜNG]]-Stock[[#This Row],[GIÁ MUA]],"")</f>
        <v/>
      </c>
      <c r="AF1018" s="150" t="str">
        <f>IFERROR(Stock[[#This Row],[TĂNG/
(GIẢM )]]/Stock[[#This Row],[GIÁ MUA]],"")</f>
        <v/>
      </c>
      <c r="AG1018" s="129" t="str">
        <f>IF(Stock[[#This Row],[GIÁ THỊ TRƯỜNG]]&gt;0,Stock[[#This Row],[GIÁ THỊ TRƯỜNG]]*Stock[[#This Row],[SỐ LƯỢNG CÒN LẠI
(auto-fill)]],"")</f>
        <v/>
      </c>
    </row>
    <row r="1019" spans="2:33">
      <c r="B1019" s="109" t="str">
        <f>IF(AND(Stock[[#This Row],[SỐ LƯỢNG MUA]]&gt;0,Stock[[#This Row],[SỐ LƯỢNG CÒN LẠI
(auto-fill)]]=0),"BÁN",
IF(AND(Stock[[#This Row],[SỐ LƯỢNG MUA]]&gt;0,Stock[[#This Row],[SỐ LƯỢNG CÒN LẠI
(auto-fill)]]&gt;0),"NẮM GIỮ",""))</f>
        <v/>
      </c>
      <c r="C1019" s="112">
        <f t="shared" si="15"/>
        <v>1006</v>
      </c>
      <c r="D1019" s="77"/>
      <c r="E1019" s="78"/>
      <c r="F1019" s="170"/>
      <c r="G1019" s="83"/>
      <c r="H1019" s="84"/>
      <c r="I1019" s="114" t="str">
        <f>IF(Stock[[#This Row],[SỐ LƯỢNG MUA]]&gt;0,Stock[[#This Row],[GIÁ MUA]]*Stock[[#This Row],[SỐ LƯỢNG MUA]]*$D$11,"")</f>
        <v/>
      </c>
      <c r="J1019" s="87"/>
      <c r="K1019" s="88"/>
      <c r="L1019" s="116" t="str">
        <f>IF(Stock[[#This Row],[SỐ LƯỢNG MUA]]&gt;0,Stock[[#This Row],[GIÁ MUA]]*(1+Stock[[#This Row],[% TĂNG KỲ VỌNG_1]]),"")</f>
        <v/>
      </c>
      <c r="M1019" s="89"/>
      <c r="N1019" s="116" t="str">
        <f>IF(Stock[[#This Row],[SỐ LƯỢNG MUA]]&gt;0,Stock[[#This Row],[GIÁ MUA]]*(1+Stock[[#This Row],[% TĂNG KỲ VỌNG_2]]),"")</f>
        <v/>
      </c>
      <c r="O1019" s="89"/>
      <c r="P1019" s="116" t="str">
        <f>IF(Stock[[#This Row],[SỐ LƯỢNG MUA]]&gt;0,Stock[[#This Row],[GIÁ MUA]]*(1+Stock[[#This Row],[% GIẢM ĐỂ CẮT LỖ]]),"")</f>
        <v/>
      </c>
      <c r="Q1019" s="103"/>
      <c r="R1019" s="117" t="str">
        <f>IF(Stock[[#This Row],[CỔ TỨC TIỀN MẶT]]&gt;0,Stock[[#This Row],[CỔ TỨC TIỀN MẶT]]/(Stock[[#This Row],[GIÁ MUA]]*Stock[[#This Row],[SỐ LƯỢNG MUA]]),"")</f>
        <v/>
      </c>
      <c r="S1019" s="103"/>
      <c r="T1019" s="77"/>
      <c r="U1019" s="95"/>
      <c r="V1019" s="96"/>
      <c r="W1019" s="125" t="str">
        <f>IF(Stock[[#This Row],[SỐ LƯỢNG BÁN]]&gt;0,Stock[[#This Row],[GIÁ BÁN]]*Stock[[#This Row],[SỐ LƯỢNG BÁN]]*$D$11+Stock[[#This Row],[GIÁ BÁN]]*Stock[[#This Row],[SỐ LƯỢNG BÁN]]*$D$12,"")</f>
        <v/>
      </c>
      <c r="X1019" s="120">
        <f>Stock[[#This Row],[SỐ LƯỢNG MUA]]+Stock[[#This Row],[CỔ TỨC BẰNG CỔ PHIẾU]]-Stock[[#This Row],[SỐ LƯỢNG BÁN]]</f>
        <v>0</v>
      </c>
      <c r="Y10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9" s="120">
        <f ca="1">IF(Stock[[#This Row],[NGÀY BÁN]]&gt;0,Stock[[#This Row],[NGÀY BÁN]]-Stock[[#This Row],[NGÀY MUA]]+1,IF(Stock[[#This Row],[NGÀY MUA]]=0,0,TODAY()-Stock[[#This Row],[NGÀY MUA]]+1))</f>
        <v>0</v>
      </c>
      <c r="AA1019" s="121" t="str">
        <f>IFERROR(Stock[[#This Row],[CỔ TỨC TIỀN MẶT]]+Stock[[#This Row],[LÃI/(LỖ) TỪ BÁN CK
(auto-fill)]],"")</f>
        <v/>
      </c>
      <c r="AB10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9" s="79"/>
      <c r="AE1019" s="146" t="str">
        <f>IF(Stock[[#This Row],[TRẠNG THÁI
(auto-fill)]]="NẮM GIỮ",Stock[[#This Row],[GIÁ THỊ TRƯỜNG]]-Stock[[#This Row],[GIÁ MUA]],"")</f>
        <v/>
      </c>
      <c r="AF1019" s="150" t="str">
        <f>IFERROR(Stock[[#This Row],[TĂNG/
(GIẢM )]]/Stock[[#This Row],[GIÁ MUA]],"")</f>
        <v/>
      </c>
      <c r="AG1019" s="129" t="str">
        <f>IF(Stock[[#This Row],[GIÁ THỊ TRƯỜNG]]&gt;0,Stock[[#This Row],[GIÁ THỊ TRƯỜNG]]*Stock[[#This Row],[SỐ LƯỢNG CÒN LẠI
(auto-fill)]],"")</f>
        <v/>
      </c>
    </row>
    <row r="1020" spans="2:33">
      <c r="B1020" s="109" t="str">
        <f>IF(AND(Stock[[#This Row],[SỐ LƯỢNG MUA]]&gt;0,Stock[[#This Row],[SỐ LƯỢNG CÒN LẠI
(auto-fill)]]=0),"BÁN",
IF(AND(Stock[[#This Row],[SỐ LƯỢNG MUA]]&gt;0,Stock[[#This Row],[SỐ LƯỢNG CÒN LẠI
(auto-fill)]]&gt;0),"NẮM GIỮ",""))</f>
        <v/>
      </c>
      <c r="C1020" s="112">
        <f t="shared" si="15"/>
        <v>1007</v>
      </c>
      <c r="D1020" s="77"/>
      <c r="E1020" s="78"/>
      <c r="F1020" s="170"/>
      <c r="G1020" s="83"/>
      <c r="H1020" s="84"/>
      <c r="I1020" s="114" t="str">
        <f>IF(Stock[[#This Row],[SỐ LƯỢNG MUA]]&gt;0,Stock[[#This Row],[GIÁ MUA]]*Stock[[#This Row],[SỐ LƯỢNG MUA]]*$D$11,"")</f>
        <v/>
      </c>
      <c r="J1020" s="87"/>
      <c r="K1020" s="88"/>
      <c r="L1020" s="116" t="str">
        <f>IF(Stock[[#This Row],[SỐ LƯỢNG MUA]]&gt;0,Stock[[#This Row],[GIÁ MUA]]*(1+Stock[[#This Row],[% TĂNG KỲ VỌNG_1]]),"")</f>
        <v/>
      </c>
      <c r="M1020" s="89"/>
      <c r="N1020" s="116" t="str">
        <f>IF(Stock[[#This Row],[SỐ LƯỢNG MUA]]&gt;0,Stock[[#This Row],[GIÁ MUA]]*(1+Stock[[#This Row],[% TĂNG KỲ VỌNG_2]]),"")</f>
        <v/>
      </c>
      <c r="O1020" s="89"/>
      <c r="P1020" s="116" t="str">
        <f>IF(Stock[[#This Row],[SỐ LƯỢNG MUA]]&gt;0,Stock[[#This Row],[GIÁ MUA]]*(1+Stock[[#This Row],[% GIẢM ĐỂ CẮT LỖ]]),"")</f>
        <v/>
      </c>
      <c r="Q1020" s="103"/>
      <c r="R1020" s="117" t="str">
        <f>IF(Stock[[#This Row],[CỔ TỨC TIỀN MẶT]]&gt;0,Stock[[#This Row],[CỔ TỨC TIỀN MẶT]]/(Stock[[#This Row],[GIÁ MUA]]*Stock[[#This Row],[SỐ LƯỢNG MUA]]),"")</f>
        <v/>
      </c>
      <c r="S1020" s="103"/>
      <c r="T1020" s="77"/>
      <c r="U1020" s="95"/>
      <c r="V1020" s="96"/>
      <c r="W1020" s="125" t="str">
        <f>IF(Stock[[#This Row],[SỐ LƯỢNG BÁN]]&gt;0,Stock[[#This Row],[GIÁ BÁN]]*Stock[[#This Row],[SỐ LƯỢNG BÁN]]*$D$11+Stock[[#This Row],[GIÁ BÁN]]*Stock[[#This Row],[SỐ LƯỢNG BÁN]]*$D$12,"")</f>
        <v/>
      </c>
      <c r="X1020" s="120">
        <f>Stock[[#This Row],[SỐ LƯỢNG MUA]]+Stock[[#This Row],[CỔ TỨC BẰNG CỔ PHIẾU]]-Stock[[#This Row],[SỐ LƯỢNG BÁN]]</f>
        <v>0</v>
      </c>
      <c r="Y10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0" s="120">
        <f ca="1">IF(Stock[[#This Row],[NGÀY BÁN]]&gt;0,Stock[[#This Row],[NGÀY BÁN]]-Stock[[#This Row],[NGÀY MUA]]+1,IF(Stock[[#This Row],[NGÀY MUA]]=0,0,TODAY()-Stock[[#This Row],[NGÀY MUA]]+1))</f>
        <v>0</v>
      </c>
      <c r="AA1020" s="121" t="str">
        <f>IFERROR(Stock[[#This Row],[CỔ TỨC TIỀN MẶT]]+Stock[[#This Row],[LÃI/(LỖ) TỪ BÁN CK
(auto-fill)]],"")</f>
        <v/>
      </c>
      <c r="AB10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0" s="79"/>
      <c r="AE1020" s="146" t="str">
        <f>IF(Stock[[#This Row],[TRẠNG THÁI
(auto-fill)]]="NẮM GIỮ",Stock[[#This Row],[GIÁ THỊ TRƯỜNG]]-Stock[[#This Row],[GIÁ MUA]],"")</f>
        <v/>
      </c>
      <c r="AF1020" s="150" t="str">
        <f>IFERROR(Stock[[#This Row],[TĂNG/
(GIẢM )]]/Stock[[#This Row],[GIÁ MUA]],"")</f>
        <v/>
      </c>
      <c r="AG1020" s="129" t="str">
        <f>IF(Stock[[#This Row],[GIÁ THỊ TRƯỜNG]]&gt;0,Stock[[#This Row],[GIÁ THỊ TRƯỜNG]]*Stock[[#This Row],[SỐ LƯỢNG CÒN LẠI
(auto-fill)]],"")</f>
        <v/>
      </c>
    </row>
    <row r="1021" spans="2:33">
      <c r="B1021" s="109" t="str">
        <f>IF(AND(Stock[[#This Row],[SỐ LƯỢNG MUA]]&gt;0,Stock[[#This Row],[SỐ LƯỢNG CÒN LẠI
(auto-fill)]]=0),"BÁN",
IF(AND(Stock[[#This Row],[SỐ LƯỢNG MUA]]&gt;0,Stock[[#This Row],[SỐ LƯỢNG CÒN LẠI
(auto-fill)]]&gt;0),"NẮM GIỮ",""))</f>
        <v/>
      </c>
      <c r="C1021" s="112">
        <f t="shared" si="15"/>
        <v>1008</v>
      </c>
      <c r="D1021" s="77"/>
      <c r="E1021" s="78"/>
      <c r="F1021" s="170"/>
      <c r="G1021" s="83"/>
      <c r="H1021" s="84"/>
      <c r="I1021" s="114" t="str">
        <f>IF(Stock[[#This Row],[SỐ LƯỢNG MUA]]&gt;0,Stock[[#This Row],[GIÁ MUA]]*Stock[[#This Row],[SỐ LƯỢNG MUA]]*$D$11,"")</f>
        <v/>
      </c>
      <c r="J1021" s="87"/>
      <c r="K1021" s="88"/>
      <c r="L1021" s="116" t="str">
        <f>IF(Stock[[#This Row],[SỐ LƯỢNG MUA]]&gt;0,Stock[[#This Row],[GIÁ MUA]]*(1+Stock[[#This Row],[% TĂNG KỲ VỌNG_1]]),"")</f>
        <v/>
      </c>
      <c r="M1021" s="89"/>
      <c r="N1021" s="116" t="str">
        <f>IF(Stock[[#This Row],[SỐ LƯỢNG MUA]]&gt;0,Stock[[#This Row],[GIÁ MUA]]*(1+Stock[[#This Row],[% TĂNG KỲ VỌNG_2]]),"")</f>
        <v/>
      </c>
      <c r="O1021" s="89"/>
      <c r="P1021" s="116" t="str">
        <f>IF(Stock[[#This Row],[SỐ LƯỢNG MUA]]&gt;0,Stock[[#This Row],[GIÁ MUA]]*(1+Stock[[#This Row],[% GIẢM ĐỂ CẮT LỖ]]),"")</f>
        <v/>
      </c>
      <c r="Q1021" s="103"/>
      <c r="R1021" s="117" t="str">
        <f>IF(Stock[[#This Row],[CỔ TỨC TIỀN MẶT]]&gt;0,Stock[[#This Row],[CỔ TỨC TIỀN MẶT]]/(Stock[[#This Row],[GIÁ MUA]]*Stock[[#This Row],[SỐ LƯỢNG MUA]]),"")</f>
        <v/>
      </c>
      <c r="S1021" s="103"/>
      <c r="T1021" s="77"/>
      <c r="U1021" s="95"/>
      <c r="V1021" s="96"/>
      <c r="W1021" s="125" t="str">
        <f>IF(Stock[[#This Row],[SỐ LƯỢNG BÁN]]&gt;0,Stock[[#This Row],[GIÁ BÁN]]*Stock[[#This Row],[SỐ LƯỢNG BÁN]]*$D$11+Stock[[#This Row],[GIÁ BÁN]]*Stock[[#This Row],[SỐ LƯỢNG BÁN]]*$D$12,"")</f>
        <v/>
      </c>
      <c r="X1021" s="120">
        <f>Stock[[#This Row],[SỐ LƯỢNG MUA]]+Stock[[#This Row],[CỔ TỨC BẰNG CỔ PHIẾU]]-Stock[[#This Row],[SỐ LƯỢNG BÁN]]</f>
        <v>0</v>
      </c>
      <c r="Y10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1" s="120">
        <f ca="1">IF(Stock[[#This Row],[NGÀY BÁN]]&gt;0,Stock[[#This Row],[NGÀY BÁN]]-Stock[[#This Row],[NGÀY MUA]]+1,IF(Stock[[#This Row],[NGÀY MUA]]=0,0,TODAY()-Stock[[#This Row],[NGÀY MUA]]+1))</f>
        <v>0</v>
      </c>
      <c r="AA1021" s="121" t="str">
        <f>IFERROR(Stock[[#This Row],[CỔ TỨC TIỀN MẶT]]+Stock[[#This Row],[LÃI/(LỖ) TỪ BÁN CK
(auto-fill)]],"")</f>
        <v/>
      </c>
      <c r="AB10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1" s="79"/>
      <c r="AE1021" s="146" t="str">
        <f>IF(Stock[[#This Row],[TRẠNG THÁI
(auto-fill)]]="NẮM GIỮ",Stock[[#This Row],[GIÁ THỊ TRƯỜNG]]-Stock[[#This Row],[GIÁ MUA]],"")</f>
        <v/>
      </c>
      <c r="AF1021" s="150" t="str">
        <f>IFERROR(Stock[[#This Row],[TĂNG/
(GIẢM )]]/Stock[[#This Row],[GIÁ MUA]],"")</f>
        <v/>
      </c>
      <c r="AG1021" s="129" t="str">
        <f>IF(Stock[[#This Row],[GIÁ THỊ TRƯỜNG]]&gt;0,Stock[[#This Row],[GIÁ THỊ TRƯỜNG]]*Stock[[#This Row],[SỐ LƯỢNG CÒN LẠI
(auto-fill)]],"")</f>
        <v/>
      </c>
    </row>
    <row r="1022" spans="2:33">
      <c r="B1022" s="109" t="str">
        <f>IF(AND(Stock[[#This Row],[SỐ LƯỢNG MUA]]&gt;0,Stock[[#This Row],[SỐ LƯỢNG CÒN LẠI
(auto-fill)]]=0),"BÁN",
IF(AND(Stock[[#This Row],[SỐ LƯỢNG MUA]]&gt;0,Stock[[#This Row],[SỐ LƯỢNG CÒN LẠI
(auto-fill)]]&gt;0),"NẮM GIỮ",""))</f>
        <v/>
      </c>
      <c r="C1022" s="112">
        <f t="shared" si="15"/>
        <v>1009</v>
      </c>
      <c r="D1022" s="77"/>
      <c r="E1022" s="78"/>
      <c r="F1022" s="170"/>
      <c r="G1022" s="83"/>
      <c r="H1022" s="84"/>
      <c r="I1022" s="114" t="str">
        <f>IF(Stock[[#This Row],[SỐ LƯỢNG MUA]]&gt;0,Stock[[#This Row],[GIÁ MUA]]*Stock[[#This Row],[SỐ LƯỢNG MUA]]*$D$11,"")</f>
        <v/>
      </c>
      <c r="J1022" s="87"/>
      <c r="K1022" s="88"/>
      <c r="L1022" s="116" t="str">
        <f>IF(Stock[[#This Row],[SỐ LƯỢNG MUA]]&gt;0,Stock[[#This Row],[GIÁ MUA]]*(1+Stock[[#This Row],[% TĂNG KỲ VỌNG_1]]),"")</f>
        <v/>
      </c>
      <c r="M1022" s="89"/>
      <c r="N1022" s="116" t="str">
        <f>IF(Stock[[#This Row],[SỐ LƯỢNG MUA]]&gt;0,Stock[[#This Row],[GIÁ MUA]]*(1+Stock[[#This Row],[% TĂNG KỲ VỌNG_2]]),"")</f>
        <v/>
      </c>
      <c r="O1022" s="89"/>
      <c r="P1022" s="116" t="str">
        <f>IF(Stock[[#This Row],[SỐ LƯỢNG MUA]]&gt;0,Stock[[#This Row],[GIÁ MUA]]*(1+Stock[[#This Row],[% GIẢM ĐỂ CẮT LỖ]]),"")</f>
        <v/>
      </c>
      <c r="Q1022" s="103"/>
      <c r="R1022" s="117" t="str">
        <f>IF(Stock[[#This Row],[CỔ TỨC TIỀN MẶT]]&gt;0,Stock[[#This Row],[CỔ TỨC TIỀN MẶT]]/(Stock[[#This Row],[GIÁ MUA]]*Stock[[#This Row],[SỐ LƯỢNG MUA]]),"")</f>
        <v/>
      </c>
      <c r="S1022" s="103"/>
      <c r="T1022" s="77"/>
      <c r="U1022" s="95"/>
      <c r="V1022" s="96"/>
      <c r="W1022" s="125" t="str">
        <f>IF(Stock[[#This Row],[SỐ LƯỢNG BÁN]]&gt;0,Stock[[#This Row],[GIÁ BÁN]]*Stock[[#This Row],[SỐ LƯỢNG BÁN]]*$D$11+Stock[[#This Row],[GIÁ BÁN]]*Stock[[#This Row],[SỐ LƯỢNG BÁN]]*$D$12,"")</f>
        <v/>
      </c>
      <c r="X1022" s="120">
        <f>Stock[[#This Row],[SỐ LƯỢNG MUA]]+Stock[[#This Row],[CỔ TỨC BẰNG CỔ PHIẾU]]-Stock[[#This Row],[SỐ LƯỢNG BÁN]]</f>
        <v>0</v>
      </c>
      <c r="Y10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2" s="120">
        <f ca="1">IF(Stock[[#This Row],[NGÀY BÁN]]&gt;0,Stock[[#This Row],[NGÀY BÁN]]-Stock[[#This Row],[NGÀY MUA]]+1,IF(Stock[[#This Row],[NGÀY MUA]]=0,0,TODAY()-Stock[[#This Row],[NGÀY MUA]]+1))</f>
        <v>0</v>
      </c>
      <c r="AA1022" s="121" t="str">
        <f>IFERROR(Stock[[#This Row],[CỔ TỨC TIỀN MẶT]]+Stock[[#This Row],[LÃI/(LỖ) TỪ BÁN CK
(auto-fill)]],"")</f>
        <v/>
      </c>
      <c r="AB10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2" s="79"/>
      <c r="AE1022" s="146" t="str">
        <f>IF(Stock[[#This Row],[TRẠNG THÁI
(auto-fill)]]="NẮM GIỮ",Stock[[#This Row],[GIÁ THỊ TRƯỜNG]]-Stock[[#This Row],[GIÁ MUA]],"")</f>
        <v/>
      </c>
      <c r="AF1022" s="150" t="str">
        <f>IFERROR(Stock[[#This Row],[TĂNG/
(GIẢM )]]/Stock[[#This Row],[GIÁ MUA]],"")</f>
        <v/>
      </c>
      <c r="AG1022" s="129" t="str">
        <f>IF(Stock[[#This Row],[GIÁ THỊ TRƯỜNG]]&gt;0,Stock[[#This Row],[GIÁ THỊ TRƯỜNG]]*Stock[[#This Row],[SỐ LƯỢNG CÒN LẠI
(auto-fill)]],"")</f>
        <v/>
      </c>
    </row>
    <row r="1023" spans="2:33">
      <c r="B1023" s="109" t="str">
        <f>IF(AND(Stock[[#This Row],[SỐ LƯỢNG MUA]]&gt;0,Stock[[#This Row],[SỐ LƯỢNG CÒN LẠI
(auto-fill)]]=0),"BÁN",
IF(AND(Stock[[#This Row],[SỐ LƯỢNG MUA]]&gt;0,Stock[[#This Row],[SỐ LƯỢNG CÒN LẠI
(auto-fill)]]&gt;0),"NẮM GIỮ",""))</f>
        <v/>
      </c>
      <c r="C1023" s="112">
        <f t="shared" si="15"/>
        <v>1010</v>
      </c>
      <c r="D1023" s="77"/>
      <c r="E1023" s="78"/>
      <c r="F1023" s="170"/>
      <c r="G1023" s="83"/>
      <c r="H1023" s="84"/>
      <c r="I1023" s="114" t="str">
        <f>IF(Stock[[#This Row],[SỐ LƯỢNG MUA]]&gt;0,Stock[[#This Row],[GIÁ MUA]]*Stock[[#This Row],[SỐ LƯỢNG MUA]]*$D$11,"")</f>
        <v/>
      </c>
      <c r="J1023" s="87"/>
      <c r="K1023" s="88"/>
      <c r="L1023" s="116" t="str">
        <f>IF(Stock[[#This Row],[SỐ LƯỢNG MUA]]&gt;0,Stock[[#This Row],[GIÁ MUA]]*(1+Stock[[#This Row],[% TĂNG KỲ VỌNG_1]]),"")</f>
        <v/>
      </c>
      <c r="M1023" s="89"/>
      <c r="N1023" s="116" t="str">
        <f>IF(Stock[[#This Row],[SỐ LƯỢNG MUA]]&gt;0,Stock[[#This Row],[GIÁ MUA]]*(1+Stock[[#This Row],[% TĂNG KỲ VỌNG_2]]),"")</f>
        <v/>
      </c>
      <c r="O1023" s="89"/>
      <c r="P1023" s="116" t="str">
        <f>IF(Stock[[#This Row],[SỐ LƯỢNG MUA]]&gt;0,Stock[[#This Row],[GIÁ MUA]]*(1+Stock[[#This Row],[% GIẢM ĐỂ CẮT LỖ]]),"")</f>
        <v/>
      </c>
      <c r="Q1023" s="103"/>
      <c r="R1023" s="117" t="str">
        <f>IF(Stock[[#This Row],[CỔ TỨC TIỀN MẶT]]&gt;0,Stock[[#This Row],[CỔ TỨC TIỀN MẶT]]/(Stock[[#This Row],[GIÁ MUA]]*Stock[[#This Row],[SỐ LƯỢNG MUA]]),"")</f>
        <v/>
      </c>
      <c r="S1023" s="103"/>
      <c r="T1023" s="77"/>
      <c r="U1023" s="95"/>
      <c r="V1023" s="96"/>
      <c r="W1023" s="125" t="str">
        <f>IF(Stock[[#This Row],[SỐ LƯỢNG BÁN]]&gt;0,Stock[[#This Row],[GIÁ BÁN]]*Stock[[#This Row],[SỐ LƯỢNG BÁN]]*$D$11+Stock[[#This Row],[GIÁ BÁN]]*Stock[[#This Row],[SỐ LƯỢNG BÁN]]*$D$12,"")</f>
        <v/>
      </c>
      <c r="X1023" s="120">
        <f>Stock[[#This Row],[SỐ LƯỢNG MUA]]+Stock[[#This Row],[CỔ TỨC BẰNG CỔ PHIẾU]]-Stock[[#This Row],[SỐ LƯỢNG BÁN]]</f>
        <v>0</v>
      </c>
      <c r="Y10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3" s="120">
        <f ca="1">IF(Stock[[#This Row],[NGÀY BÁN]]&gt;0,Stock[[#This Row],[NGÀY BÁN]]-Stock[[#This Row],[NGÀY MUA]]+1,IF(Stock[[#This Row],[NGÀY MUA]]=0,0,TODAY()-Stock[[#This Row],[NGÀY MUA]]+1))</f>
        <v>0</v>
      </c>
      <c r="AA1023" s="121" t="str">
        <f>IFERROR(Stock[[#This Row],[CỔ TỨC TIỀN MẶT]]+Stock[[#This Row],[LÃI/(LỖ) TỪ BÁN CK
(auto-fill)]],"")</f>
        <v/>
      </c>
      <c r="AB10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3" s="79"/>
      <c r="AE1023" s="146" t="str">
        <f>IF(Stock[[#This Row],[TRẠNG THÁI
(auto-fill)]]="NẮM GIỮ",Stock[[#This Row],[GIÁ THỊ TRƯỜNG]]-Stock[[#This Row],[GIÁ MUA]],"")</f>
        <v/>
      </c>
      <c r="AF1023" s="150" t="str">
        <f>IFERROR(Stock[[#This Row],[TĂNG/
(GIẢM )]]/Stock[[#This Row],[GIÁ MUA]],"")</f>
        <v/>
      </c>
      <c r="AG1023" s="129" t="str">
        <f>IF(Stock[[#This Row],[GIÁ THỊ TRƯỜNG]]&gt;0,Stock[[#This Row],[GIÁ THỊ TRƯỜNG]]*Stock[[#This Row],[SỐ LƯỢNG CÒN LẠI
(auto-fill)]],"")</f>
        <v/>
      </c>
    </row>
    <row r="1024" spans="2:33">
      <c r="B1024" s="109" t="str">
        <f>IF(AND(Stock[[#This Row],[SỐ LƯỢNG MUA]]&gt;0,Stock[[#This Row],[SỐ LƯỢNG CÒN LẠI
(auto-fill)]]=0),"BÁN",
IF(AND(Stock[[#This Row],[SỐ LƯỢNG MUA]]&gt;0,Stock[[#This Row],[SỐ LƯỢNG CÒN LẠI
(auto-fill)]]&gt;0),"NẮM GIỮ",""))</f>
        <v/>
      </c>
      <c r="C1024" s="112">
        <f t="shared" si="15"/>
        <v>1011</v>
      </c>
      <c r="D1024" s="77"/>
      <c r="E1024" s="78"/>
      <c r="F1024" s="170"/>
      <c r="G1024" s="83"/>
      <c r="H1024" s="84"/>
      <c r="I1024" s="114" t="str">
        <f>IF(Stock[[#This Row],[SỐ LƯỢNG MUA]]&gt;0,Stock[[#This Row],[GIÁ MUA]]*Stock[[#This Row],[SỐ LƯỢNG MUA]]*$D$11,"")</f>
        <v/>
      </c>
      <c r="J1024" s="87"/>
      <c r="K1024" s="88"/>
      <c r="L1024" s="116" t="str">
        <f>IF(Stock[[#This Row],[SỐ LƯỢNG MUA]]&gt;0,Stock[[#This Row],[GIÁ MUA]]*(1+Stock[[#This Row],[% TĂNG KỲ VỌNG_1]]),"")</f>
        <v/>
      </c>
      <c r="M1024" s="89"/>
      <c r="N1024" s="116" t="str">
        <f>IF(Stock[[#This Row],[SỐ LƯỢNG MUA]]&gt;0,Stock[[#This Row],[GIÁ MUA]]*(1+Stock[[#This Row],[% TĂNG KỲ VỌNG_2]]),"")</f>
        <v/>
      </c>
      <c r="O1024" s="89"/>
      <c r="P1024" s="116" t="str">
        <f>IF(Stock[[#This Row],[SỐ LƯỢNG MUA]]&gt;0,Stock[[#This Row],[GIÁ MUA]]*(1+Stock[[#This Row],[% GIẢM ĐỂ CẮT LỖ]]),"")</f>
        <v/>
      </c>
      <c r="Q1024" s="103"/>
      <c r="R1024" s="117" t="str">
        <f>IF(Stock[[#This Row],[CỔ TỨC TIỀN MẶT]]&gt;0,Stock[[#This Row],[CỔ TỨC TIỀN MẶT]]/(Stock[[#This Row],[GIÁ MUA]]*Stock[[#This Row],[SỐ LƯỢNG MUA]]),"")</f>
        <v/>
      </c>
      <c r="S1024" s="103"/>
      <c r="T1024" s="77"/>
      <c r="U1024" s="95"/>
      <c r="V1024" s="96"/>
      <c r="W1024" s="125" t="str">
        <f>IF(Stock[[#This Row],[SỐ LƯỢNG BÁN]]&gt;0,Stock[[#This Row],[GIÁ BÁN]]*Stock[[#This Row],[SỐ LƯỢNG BÁN]]*$D$11+Stock[[#This Row],[GIÁ BÁN]]*Stock[[#This Row],[SỐ LƯỢNG BÁN]]*$D$12,"")</f>
        <v/>
      </c>
      <c r="X1024" s="120">
        <f>Stock[[#This Row],[SỐ LƯỢNG MUA]]+Stock[[#This Row],[CỔ TỨC BẰNG CỔ PHIẾU]]-Stock[[#This Row],[SỐ LƯỢNG BÁN]]</f>
        <v>0</v>
      </c>
      <c r="Y10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4" s="120">
        <f ca="1">IF(Stock[[#This Row],[NGÀY BÁN]]&gt;0,Stock[[#This Row],[NGÀY BÁN]]-Stock[[#This Row],[NGÀY MUA]]+1,IF(Stock[[#This Row],[NGÀY MUA]]=0,0,TODAY()-Stock[[#This Row],[NGÀY MUA]]+1))</f>
        <v>0</v>
      </c>
      <c r="AA1024" s="121" t="str">
        <f>IFERROR(Stock[[#This Row],[CỔ TỨC TIỀN MẶT]]+Stock[[#This Row],[LÃI/(LỖ) TỪ BÁN CK
(auto-fill)]],"")</f>
        <v/>
      </c>
      <c r="AB10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4" s="79"/>
      <c r="AE1024" s="146" t="str">
        <f>IF(Stock[[#This Row],[TRẠNG THÁI
(auto-fill)]]="NẮM GIỮ",Stock[[#This Row],[GIÁ THỊ TRƯỜNG]]-Stock[[#This Row],[GIÁ MUA]],"")</f>
        <v/>
      </c>
      <c r="AF1024" s="150" t="str">
        <f>IFERROR(Stock[[#This Row],[TĂNG/
(GIẢM )]]/Stock[[#This Row],[GIÁ MUA]],"")</f>
        <v/>
      </c>
      <c r="AG1024" s="129" t="str">
        <f>IF(Stock[[#This Row],[GIÁ THỊ TRƯỜNG]]&gt;0,Stock[[#This Row],[GIÁ THỊ TRƯỜNG]]*Stock[[#This Row],[SỐ LƯỢNG CÒN LẠI
(auto-fill)]],"")</f>
        <v/>
      </c>
    </row>
    <row r="1025" spans="2:33">
      <c r="B1025" s="109" t="str">
        <f>IF(AND(Stock[[#This Row],[SỐ LƯỢNG MUA]]&gt;0,Stock[[#This Row],[SỐ LƯỢNG CÒN LẠI
(auto-fill)]]=0),"BÁN",
IF(AND(Stock[[#This Row],[SỐ LƯỢNG MUA]]&gt;0,Stock[[#This Row],[SỐ LƯỢNG CÒN LẠI
(auto-fill)]]&gt;0),"NẮM GIỮ",""))</f>
        <v/>
      </c>
      <c r="C1025" s="112">
        <f t="shared" si="15"/>
        <v>1012</v>
      </c>
      <c r="D1025" s="77"/>
      <c r="E1025" s="78"/>
      <c r="F1025" s="170"/>
      <c r="G1025" s="83"/>
      <c r="H1025" s="84"/>
      <c r="I1025" s="114" t="str">
        <f>IF(Stock[[#This Row],[SỐ LƯỢNG MUA]]&gt;0,Stock[[#This Row],[GIÁ MUA]]*Stock[[#This Row],[SỐ LƯỢNG MUA]]*$D$11,"")</f>
        <v/>
      </c>
      <c r="J1025" s="87"/>
      <c r="K1025" s="88"/>
      <c r="L1025" s="116" t="str">
        <f>IF(Stock[[#This Row],[SỐ LƯỢNG MUA]]&gt;0,Stock[[#This Row],[GIÁ MUA]]*(1+Stock[[#This Row],[% TĂNG KỲ VỌNG_1]]),"")</f>
        <v/>
      </c>
      <c r="M1025" s="89"/>
      <c r="N1025" s="116" t="str">
        <f>IF(Stock[[#This Row],[SỐ LƯỢNG MUA]]&gt;0,Stock[[#This Row],[GIÁ MUA]]*(1+Stock[[#This Row],[% TĂNG KỲ VỌNG_2]]),"")</f>
        <v/>
      </c>
      <c r="O1025" s="89"/>
      <c r="P1025" s="116" t="str">
        <f>IF(Stock[[#This Row],[SỐ LƯỢNG MUA]]&gt;0,Stock[[#This Row],[GIÁ MUA]]*(1+Stock[[#This Row],[% GIẢM ĐỂ CẮT LỖ]]),"")</f>
        <v/>
      </c>
      <c r="Q1025" s="103"/>
      <c r="R1025" s="117" t="str">
        <f>IF(Stock[[#This Row],[CỔ TỨC TIỀN MẶT]]&gt;0,Stock[[#This Row],[CỔ TỨC TIỀN MẶT]]/(Stock[[#This Row],[GIÁ MUA]]*Stock[[#This Row],[SỐ LƯỢNG MUA]]),"")</f>
        <v/>
      </c>
      <c r="S1025" s="103"/>
      <c r="T1025" s="77"/>
      <c r="U1025" s="95"/>
      <c r="V1025" s="96"/>
      <c r="W1025" s="125" t="str">
        <f>IF(Stock[[#This Row],[SỐ LƯỢNG BÁN]]&gt;0,Stock[[#This Row],[GIÁ BÁN]]*Stock[[#This Row],[SỐ LƯỢNG BÁN]]*$D$11+Stock[[#This Row],[GIÁ BÁN]]*Stock[[#This Row],[SỐ LƯỢNG BÁN]]*$D$12,"")</f>
        <v/>
      </c>
      <c r="X1025" s="120">
        <f>Stock[[#This Row],[SỐ LƯỢNG MUA]]+Stock[[#This Row],[CỔ TỨC BẰNG CỔ PHIẾU]]-Stock[[#This Row],[SỐ LƯỢNG BÁN]]</f>
        <v>0</v>
      </c>
      <c r="Y10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5" s="120">
        <f ca="1">IF(Stock[[#This Row],[NGÀY BÁN]]&gt;0,Stock[[#This Row],[NGÀY BÁN]]-Stock[[#This Row],[NGÀY MUA]]+1,IF(Stock[[#This Row],[NGÀY MUA]]=0,0,TODAY()-Stock[[#This Row],[NGÀY MUA]]+1))</f>
        <v>0</v>
      </c>
      <c r="AA1025" s="121" t="str">
        <f>IFERROR(Stock[[#This Row],[CỔ TỨC TIỀN MẶT]]+Stock[[#This Row],[LÃI/(LỖ) TỪ BÁN CK
(auto-fill)]],"")</f>
        <v/>
      </c>
      <c r="AB10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5" s="79"/>
      <c r="AE1025" s="146" t="str">
        <f>IF(Stock[[#This Row],[TRẠNG THÁI
(auto-fill)]]="NẮM GIỮ",Stock[[#This Row],[GIÁ THỊ TRƯỜNG]]-Stock[[#This Row],[GIÁ MUA]],"")</f>
        <v/>
      </c>
      <c r="AF1025" s="150" t="str">
        <f>IFERROR(Stock[[#This Row],[TĂNG/
(GIẢM )]]/Stock[[#This Row],[GIÁ MUA]],"")</f>
        <v/>
      </c>
      <c r="AG1025" s="129" t="str">
        <f>IF(Stock[[#This Row],[GIÁ THỊ TRƯỜNG]]&gt;0,Stock[[#This Row],[GIÁ THỊ TRƯỜNG]]*Stock[[#This Row],[SỐ LƯỢNG CÒN LẠI
(auto-fill)]],"")</f>
        <v/>
      </c>
    </row>
    <row r="1026" spans="2:33">
      <c r="B1026" s="109" t="str">
        <f>IF(AND(Stock[[#This Row],[SỐ LƯỢNG MUA]]&gt;0,Stock[[#This Row],[SỐ LƯỢNG CÒN LẠI
(auto-fill)]]=0),"BÁN",
IF(AND(Stock[[#This Row],[SỐ LƯỢNG MUA]]&gt;0,Stock[[#This Row],[SỐ LƯỢNG CÒN LẠI
(auto-fill)]]&gt;0),"NẮM GIỮ",""))</f>
        <v/>
      </c>
      <c r="C1026" s="112">
        <f t="shared" si="15"/>
        <v>1013</v>
      </c>
      <c r="D1026" s="77"/>
      <c r="E1026" s="78"/>
      <c r="F1026" s="170"/>
      <c r="G1026" s="83"/>
      <c r="H1026" s="84"/>
      <c r="I1026" s="114" t="str">
        <f>IF(Stock[[#This Row],[SỐ LƯỢNG MUA]]&gt;0,Stock[[#This Row],[GIÁ MUA]]*Stock[[#This Row],[SỐ LƯỢNG MUA]]*$D$11,"")</f>
        <v/>
      </c>
      <c r="J1026" s="87"/>
      <c r="K1026" s="88"/>
      <c r="L1026" s="116" t="str">
        <f>IF(Stock[[#This Row],[SỐ LƯỢNG MUA]]&gt;0,Stock[[#This Row],[GIÁ MUA]]*(1+Stock[[#This Row],[% TĂNG KỲ VỌNG_1]]),"")</f>
        <v/>
      </c>
      <c r="M1026" s="89"/>
      <c r="N1026" s="116" t="str">
        <f>IF(Stock[[#This Row],[SỐ LƯỢNG MUA]]&gt;0,Stock[[#This Row],[GIÁ MUA]]*(1+Stock[[#This Row],[% TĂNG KỲ VỌNG_2]]),"")</f>
        <v/>
      </c>
      <c r="O1026" s="89"/>
      <c r="P1026" s="116" t="str">
        <f>IF(Stock[[#This Row],[SỐ LƯỢNG MUA]]&gt;0,Stock[[#This Row],[GIÁ MUA]]*(1+Stock[[#This Row],[% GIẢM ĐỂ CẮT LỖ]]),"")</f>
        <v/>
      </c>
      <c r="Q1026" s="103"/>
      <c r="R1026" s="117" t="str">
        <f>IF(Stock[[#This Row],[CỔ TỨC TIỀN MẶT]]&gt;0,Stock[[#This Row],[CỔ TỨC TIỀN MẶT]]/(Stock[[#This Row],[GIÁ MUA]]*Stock[[#This Row],[SỐ LƯỢNG MUA]]),"")</f>
        <v/>
      </c>
      <c r="S1026" s="103"/>
      <c r="T1026" s="77"/>
      <c r="U1026" s="95"/>
      <c r="V1026" s="96"/>
      <c r="W1026" s="125" t="str">
        <f>IF(Stock[[#This Row],[SỐ LƯỢNG BÁN]]&gt;0,Stock[[#This Row],[GIÁ BÁN]]*Stock[[#This Row],[SỐ LƯỢNG BÁN]]*$D$11+Stock[[#This Row],[GIÁ BÁN]]*Stock[[#This Row],[SỐ LƯỢNG BÁN]]*$D$12,"")</f>
        <v/>
      </c>
      <c r="X1026" s="120">
        <f>Stock[[#This Row],[SỐ LƯỢNG MUA]]+Stock[[#This Row],[CỔ TỨC BẰNG CỔ PHIẾU]]-Stock[[#This Row],[SỐ LƯỢNG BÁN]]</f>
        <v>0</v>
      </c>
      <c r="Y10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6" s="120">
        <f ca="1">IF(Stock[[#This Row],[NGÀY BÁN]]&gt;0,Stock[[#This Row],[NGÀY BÁN]]-Stock[[#This Row],[NGÀY MUA]]+1,IF(Stock[[#This Row],[NGÀY MUA]]=0,0,TODAY()-Stock[[#This Row],[NGÀY MUA]]+1))</f>
        <v>0</v>
      </c>
      <c r="AA1026" s="121" t="str">
        <f>IFERROR(Stock[[#This Row],[CỔ TỨC TIỀN MẶT]]+Stock[[#This Row],[LÃI/(LỖ) TỪ BÁN CK
(auto-fill)]],"")</f>
        <v/>
      </c>
      <c r="AB10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6" s="79"/>
      <c r="AE1026" s="146" t="str">
        <f>IF(Stock[[#This Row],[TRẠNG THÁI
(auto-fill)]]="NẮM GIỮ",Stock[[#This Row],[GIÁ THỊ TRƯỜNG]]-Stock[[#This Row],[GIÁ MUA]],"")</f>
        <v/>
      </c>
      <c r="AF1026" s="150" t="str">
        <f>IFERROR(Stock[[#This Row],[TĂNG/
(GIẢM )]]/Stock[[#This Row],[GIÁ MUA]],"")</f>
        <v/>
      </c>
      <c r="AG1026" s="129" t="str">
        <f>IF(Stock[[#This Row],[GIÁ THỊ TRƯỜNG]]&gt;0,Stock[[#This Row],[GIÁ THỊ TRƯỜNG]]*Stock[[#This Row],[SỐ LƯỢNG CÒN LẠI
(auto-fill)]],"")</f>
        <v/>
      </c>
    </row>
    <row r="1027" spans="2:33">
      <c r="B1027" s="109" t="str">
        <f>IF(AND(Stock[[#This Row],[SỐ LƯỢNG MUA]]&gt;0,Stock[[#This Row],[SỐ LƯỢNG CÒN LẠI
(auto-fill)]]=0),"BÁN",
IF(AND(Stock[[#This Row],[SỐ LƯỢNG MUA]]&gt;0,Stock[[#This Row],[SỐ LƯỢNG CÒN LẠI
(auto-fill)]]&gt;0),"NẮM GIỮ",""))</f>
        <v/>
      </c>
      <c r="C1027" s="112">
        <f t="shared" si="15"/>
        <v>1014</v>
      </c>
      <c r="D1027" s="77"/>
      <c r="E1027" s="78"/>
      <c r="F1027" s="170"/>
      <c r="G1027" s="83"/>
      <c r="H1027" s="84"/>
      <c r="I1027" s="114" t="str">
        <f>IF(Stock[[#This Row],[SỐ LƯỢNG MUA]]&gt;0,Stock[[#This Row],[GIÁ MUA]]*Stock[[#This Row],[SỐ LƯỢNG MUA]]*$D$11,"")</f>
        <v/>
      </c>
      <c r="J1027" s="87"/>
      <c r="K1027" s="88"/>
      <c r="L1027" s="116" t="str">
        <f>IF(Stock[[#This Row],[SỐ LƯỢNG MUA]]&gt;0,Stock[[#This Row],[GIÁ MUA]]*(1+Stock[[#This Row],[% TĂNG KỲ VỌNG_1]]),"")</f>
        <v/>
      </c>
      <c r="M1027" s="89"/>
      <c r="N1027" s="116" t="str">
        <f>IF(Stock[[#This Row],[SỐ LƯỢNG MUA]]&gt;0,Stock[[#This Row],[GIÁ MUA]]*(1+Stock[[#This Row],[% TĂNG KỲ VỌNG_2]]),"")</f>
        <v/>
      </c>
      <c r="O1027" s="89"/>
      <c r="P1027" s="116" t="str">
        <f>IF(Stock[[#This Row],[SỐ LƯỢNG MUA]]&gt;0,Stock[[#This Row],[GIÁ MUA]]*(1+Stock[[#This Row],[% GIẢM ĐỂ CẮT LỖ]]),"")</f>
        <v/>
      </c>
      <c r="Q1027" s="103"/>
      <c r="R1027" s="117" t="str">
        <f>IF(Stock[[#This Row],[CỔ TỨC TIỀN MẶT]]&gt;0,Stock[[#This Row],[CỔ TỨC TIỀN MẶT]]/(Stock[[#This Row],[GIÁ MUA]]*Stock[[#This Row],[SỐ LƯỢNG MUA]]),"")</f>
        <v/>
      </c>
      <c r="S1027" s="103"/>
      <c r="T1027" s="77"/>
      <c r="U1027" s="95"/>
      <c r="V1027" s="96"/>
      <c r="W1027" s="125" t="str">
        <f>IF(Stock[[#This Row],[SỐ LƯỢNG BÁN]]&gt;0,Stock[[#This Row],[GIÁ BÁN]]*Stock[[#This Row],[SỐ LƯỢNG BÁN]]*$D$11+Stock[[#This Row],[GIÁ BÁN]]*Stock[[#This Row],[SỐ LƯỢNG BÁN]]*$D$12,"")</f>
        <v/>
      </c>
      <c r="X1027" s="120">
        <f>Stock[[#This Row],[SỐ LƯỢNG MUA]]+Stock[[#This Row],[CỔ TỨC BẰNG CỔ PHIẾU]]-Stock[[#This Row],[SỐ LƯỢNG BÁN]]</f>
        <v>0</v>
      </c>
      <c r="Y10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7" s="120">
        <f ca="1">IF(Stock[[#This Row],[NGÀY BÁN]]&gt;0,Stock[[#This Row],[NGÀY BÁN]]-Stock[[#This Row],[NGÀY MUA]]+1,IF(Stock[[#This Row],[NGÀY MUA]]=0,0,TODAY()-Stock[[#This Row],[NGÀY MUA]]+1))</f>
        <v>0</v>
      </c>
      <c r="AA1027" s="121" t="str">
        <f>IFERROR(Stock[[#This Row],[CỔ TỨC TIỀN MẶT]]+Stock[[#This Row],[LÃI/(LỖ) TỪ BÁN CK
(auto-fill)]],"")</f>
        <v/>
      </c>
      <c r="AB10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7" s="79"/>
      <c r="AE1027" s="146" t="str">
        <f>IF(Stock[[#This Row],[TRẠNG THÁI
(auto-fill)]]="NẮM GIỮ",Stock[[#This Row],[GIÁ THỊ TRƯỜNG]]-Stock[[#This Row],[GIÁ MUA]],"")</f>
        <v/>
      </c>
      <c r="AF1027" s="150" t="str">
        <f>IFERROR(Stock[[#This Row],[TĂNG/
(GIẢM )]]/Stock[[#This Row],[GIÁ MUA]],"")</f>
        <v/>
      </c>
      <c r="AG1027" s="129" t="str">
        <f>IF(Stock[[#This Row],[GIÁ THỊ TRƯỜNG]]&gt;0,Stock[[#This Row],[GIÁ THỊ TRƯỜNG]]*Stock[[#This Row],[SỐ LƯỢNG CÒN LẠI
(auto-fill)]],"")</f>
        <v/>
      </c>
    </row>
    <row r="1028" spans="2:33">
      <c r="B1028" s="109" t="str">
        <f>IF(AND(Stock[[#This Row],[SỐ LƯỢNG MUA]]&gt;0,Stock[[#This Row],[SỐ LƯỢNG CÒN LẠI
(auto-fill)]]=0),"BÁN",
IF(AND(Stock[[#This Row],[SỐ LƯỢNG MUA]]&gt;0,Stock[[#This Row],[SỐ LƯỢNG CÒN LẠI
(auto-fill)]]&gt;0),"NẮM GIỮ",""))</f>
        <v/>
      </c>
      <c r="C1028" s="112">
        <f t="shared" si="15"/>
        <v>1015</v>
      </c>
      <c r="D1028" s="77"/>
      <c r="E1028" s="78"/>
      <c r="F1028" s="170"/>
      <c r="G1028" s="83"/>
      <c r="H1028" s="84"/>
      <c r="I1028" s="114" t="str">
        <f>IF(Stock[[#This Row],[SỐ LƯỢNG MUA]]&gt;0,Stock[[#This Row],[GIÁ MUA]]*Stock[[#This Row],[SỐ LƯỢNG MUA]]*$D$11,"")</f>
        <v/>
      </c>
      <c r="J1028" s="87"/>
      <c r="K1028" s="88"/>
      <c r="L1028" s="116" t="str">
        <f>IF(Stock[[#This Row],[SỐ LƯỢNG MUA]]&gt;0,Stock[[#This Row],[GIÁ MUA]]*(1+Stock[[#This Row],[% TĂNG KỲ VỌNG_1]]),"")</f>
        <v/>
      </c>
      <c r="M1028" s="89"/>
      <c r="N1028" s="116" t="str">
        <f>IF(Stock[[#This Row],[SỐ LƯỢNG MUA]]&gt;0,Stock[[#This Row],[GIÁ MUA]]*(1+Stock[[#This Row],[% TĂNG KỲ VỌNG_2]]),"")</f>
        <v/>
      </c>
      <c r="O1028" s="89"/>
      <c r="P1028" s="116" t="str">
        <f>IF(Stock[[#This Row],[SỐ LƯỢNG MUA]]&gt;0,Stock[[#This Row],[GIÁ MUA]]*(1+Stock[[#This Row],[% GIẢM ĐỂ CẮT LỖ]]),"")</f>
        <v/>
      </c>
      <c r="Q1028" s="103"/>
      <c r="R1028" s="117" t="str">
        <f>IF(Stock[[#This Row],[CỔ TỨC TIỀN MẶT]]&gt;0,Stock[[#This Row],[CỔ TỨC TIỀN MẶT]]/(Stock[[#This Row],[GIÁ MUA]]*Stock[[#This Row],[SỐ LƯỢNG MUA]]),"")</f>
        <v/>
      </c>
      <c r="S1028" s="103"/>
      <c r="T1028" s="77"/>
      <c r="U1028" s="95"/>
      <c r="V1028" s="96"/>
      <c r="W1028" s="125" t="str">
        <f>IF(Stock[[#This Row],[SỐ LƯỢNG BÁN]]&gt;0,Stock[[#This Row],[GIÁ BÁN]]*Stock[[#This Row],[SỐ LƯỢNG BÁN]]*$D$11+Stock[[#This Row],[GIÁ BÁN]]*Stock[[#This Row],[SỐ LƯỢNG BÁN]]*$D$12,"")</f>
        <v/>
      </c>
      <c r="X1028" s="120">
        <f>Stock[[#This Row],[SỐ LƯỢNG MUA]]+Stock[[#This Row],[CỔ TỨC BẰNG CỔ PHIẾU]]-Stock[[#This Row],[SỐ LƯỢNG BÁN]]</f>
        <v>0</v>
      </c>
      <c r="Y10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8" s="120">
        <f ca="1">IF(Stock[[#This Row],[NGÀY BÁN]]&gt;0,Stock[[#This Row],[NGÀY BÁN]]-Stock[[#This Row],[NGÀY MUA]]+1,IF(Stock[[#This Row],[NGÀY MUA]]=0,0,TODAY()-Stock[[#This Row],[NGÀY MUA]]+1))</f>
        <v>0</v>
      </c>
      <c r="AA1028" s="121" t="str">
        <f>IFERROR(Stock[[#This Row],[CỔ TỨC TIỀN MẶT]]+Stock[[#This Row],[LÃI/(LỖ) TỪ BÁN CK
(auto-fill)]],"")</f>
        <v/>
      </c>
      <c r="AB10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8" s="79"/>
      <c r="AE1028" s="146" t="str">
        <f>IF(Stock[[#This Row],[TRẠNG THÁI
(auto-fill)]]="NẮM GIỮ",Stock[[#This Row],[GIÁ THỊ TRƯỜNG]]-Stock[[#This Row],[GIÁ MUA]],"")</f>
        <v/>
      </c>
      <c r="AF1028" s="150" t="str">
        <f>IFERROR(Stock[[#This Row],[TĂNG/
(GIẢM )]]/Stock[[#This Row],[GIÁ MUA]],"")</f>
        <v/>
      </c>
      <c r="AG1028" s="129" t="str">
        <f>IF(Stock[[#This Row],[GIÁ THỊ TRƯỜNG]]&gt;0,Stock[[#This Row],[GIÁ THỊ TRƯỜNG]]*Stock[[#This Row],[SỐ LƯỢNG CÒN LẠI
(auto-fill)]],"")</f>
        <v/>
      </c>
    </row>
    <row r="1029" spans="2:33">
      <c r="B1029" s="109" t="str">
        <f>IF(AND(Stock[[#This Row],[SỐ LƯỢNG MUA]]&gt;0,Stock[[#This Row],[SỐ LƯỢNG CÒN LẠI
(auto-fill)]]=0),"BÁN",
IF(AND(Stock[[#This Row],[SỐ LƯỢNG MUA]]&gt;0,Stock[[#This Row],[SỐ LƯỢNG CÒN LẠI
(auto-fill)]]&gt;0),"NẮM GIỮ",""))</f>
        <v/>
      </c>
      <c r="C1029" s="112">
        <f t="shared" si="15"/>
        <v>1016</v>
      </c>
      <c r="D1029" s="77"/>
      <c r="E1029" s="78"/>
      <c r="F1029" s="170"/>
      <c r="G1029" s="83"/>
      <c r="H1029" s="84"/>
      <c r="I1029" s="114" t="str">
        <f>IF(Stock[[#This Row],[SỐ LƯỢNG MUA]]&gt;0,Stock[[#This Row],[GIÁ MUA]]*Stock[[#This Row],[SỐ LƯỢNG MUA]]*$D$11,"")</f>
        <v/>
      </c>
      <c r="J1029" s="87"/>
      <c r="K1029" s="88"/>
      <c r="L1029" s="116" t="str">
        <f>IF(Stock[[#This Row],[SỐ LƯỢNG MUA]]&gt;0,Stock[[#This Row],[GIÁ MUA]]*(1+Stock[[#This Row],[% TĂNG KỲ VỌNG_1]]),"")</f>
        <v/>
      </c>
      <c r="M1029" s="89"/>
      <c r="N1029" s="116" t="str">
        <f>IF(Stock[[#This Row],[SỐ LƯỢNG MUA]]&gt;0,Stock[[#This Row],[GIÁ MUA]]*(1+Stock[[#This Row],[% TĂNG KỲ VỌNG_2]]),"")</f>
        <v/>
      </c>
      <c r="O1029" s="89"/>
      <c r="P1029" s="116" t="str">
        <f>IF(Stock[[#This Row],[SỐ LƯỢNG MUA]]&gt;0,Stock[[#This Row],[GIÁ MUA]]*(1+Stock[[#This Row],[% GIẢM ĐỂ CẮT LỖ]]),"")</f>
        <v/>
      </c>
      <c r="Q1029" s="103"/>
      <c r="R1029" s="117" t="str">
        <f>IF(Stock[[#This Row],[CỔ TỨC TIỀN MẶT]]&gt;0,Stock[[#This Row],[CỔ TỨC TIỀN MẶT]]/(Stock[[#This Row],[GIÁ MUA]]*Stock[[#This Row],[SỐ LƯỢNG MUA]]),"")</f>
        <v/>
      </c>
      <c r="S1029" s="103"/>
      <c r="T1029" s="77"/>
      <c r="U1029" s="95"/>
      <c r="V1029" s="96"/>
      <c r="W1029" s="125" t="str">
        <f>IF(Stock[[#This Row],[SỐ LƯỢNG BÁN]]&gt;0,Stock[[#This Row],[GIÁ BÁN]]*Stock[[#This Row],[SỐ LƯỢNG BÁN]]*$D$11+Stock[[#This Row],[GIÁ BÁN]]*Stock[[#This Row],[SỐ LƯỢNG BÁN]]*$D$12,"")</f>
        <v/>
      </c>
      <c r="X1029" s="120">
        <f>Stock[[#This Row],[SỐ LƯỢNG MUA]]+Stock[[#This Row],[CỔ TỨC BẰNG CỔ PHIẾU]]-Stock[[#This Row],[SỐ LƯỢNG BÁN]]</f>
        <v>0</v>
      </c>
      <c r="Y10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9" s="120">
        <f ca="1">IF(Stock[[#This Row],[NGÀY BÁN]]&gt;0,Stock[[#This Row],[NGÀY BÁN]]-Stock[[#This Row],[NGÀY MUA]]+1,IF(Stock[[#This Row],[NGÀY MUA]]=0,0,TODAY()-Stock[[#This Row],[NGÀY MUA]]+1))</f>
        <v>0</v>
      </c>
      <c r="AA1029" s="121" t="str">
        <f>IFERROR(Stock[[#This Row],[CỔ TỨC TIỀN MẶT]]+Stock[[#This Row],[LÃI/(LỖ) TỪ BÁN CK
(auto-fill)]],"")</f>
        <v/>
      </c>
      <c r="AB10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9" s="79"/>
      <c r="AE1029" s="146" t="str">
        <f>IF(Stock[[#This Row],[TRẠNG THÁI
(auto-fill)]]="NẮM GIỮ",Stock[[#This Row],[GIÁ THỊ TRƯỜNG]]-Stock[[#This Row],[GIÁ MUA]],"")</f>
        <v/>
      </c>
      <c r="AF1029" s="150" t="str">
        <f>IFERROR(Stock[[#This Row],[TĂNG/
(GIẢM )]]/Stock[[#This Row],[GIÁ MUA]],"")</f>
        <v/>
      </c>
      <c r="AG1029" s="129" t="str">
        <f>IF(Stock[[#This Row],[GIÁ THỊ TRƯỜNG]]&gt;0,Stock[[#This Row],[GIÁ THỊ TRƯỜNG]]*Stock[[#This Row],[SỐ LƯỢNG CÒN LẠI
(auto-fill)]],"")</f>
        <v/>
      </c>
    </row>
    <row r="1030" spans="2:33">
      <c r="B1030" s="109" t="str">
        <f>IF(AND(Stock[[#This Row],[SỐ LƯỢNG MUA]]&gt;0,Stock[[#This Row],[SỐ LƯỢNG CÒN LẠI
(auto-fill)]]=0),"BÁN",
IF(AND(Stock[[#This Row],[SỐ LƯỢNG MUA]]&gt;0,Stock[[#This Row],[SỐ LƯỢNG CÒN LẠI
(auto-fill)]]&gt;0),"NẮM GIỮ",""))</f>
        <v/>
      </c>
      <c r="C1030" s="112">
        <f t="shared" si="15"/>
        <v>1017</v>
      </c>
      <c r="D1030" s="77"/>
      <c r="E1030" s="78"/>
      <c r="F1030" s="170"/>
      <c r="G1030" s="83"/>
      <c r="H1030" s="84"/>
      <c r="I1030" s="114" t="str">
        <f>IF(Stock[[#This Row],[SỐ LƯỢNG MUA]]&gt;0,Stock[[#This Row],[GIÁ MUA]]*Stock[[#This Row],[SỐ LƯỢNG MUA]]*$D$11,"")</f>
        <v/>
      </c>
      <c r="J1030" s="87"/>
      <c r="K1030" s="88"/>
      <c r="L1030" s="116" t="str">
        <f>IF(Stock[[#This Row],[SỐ LƯỢNG MUA]]&gt;0,Stock[[#This Row],[GIÁ MUA]]*(1+Stock[[#This Row],[% TĂNG KỲ VỌNG_1]]),"")</f>
        <v/>
      </c>
      <c r="M1030" s="89"/>
      <c r="N1030" s="116" t="str">
        <f>IF(Stock[[#This Row],[SỐ LƯỢNG MUA]]&gt;0,Stock[[#This Row],[GIÁ MUA]]*(1+Stock[[#This Row],[% TĂNG KỲ VỌNG_2]]),"")</f>
        <v/>
      </c>
      <c r="O1030" s="89"/>
      <c r="P1030" s="116" t="str">
        <f>IF(Stock[[#This Row],[SỐ LƯỢNG MUA]]&gt;0,Stock[[#This Row],[GIÁ MUA]]*(1+Stock[[#This Row],[% GIẢM ĐỂ CẮT LỖ]]),"")</f>
        <v/>
      </c>
      <c r="Q1030" s="103"/>
      <c r="R1030" s="117" t="str">
        <f>IF(Stock[[#This Row],[CỔ TỨC TIỀN MẶT]]&gt;0,Stock[[#This Row],[CỔ TỨC TIỀN MẶT]]/(Stock[[#This Row],[GIÁ MUA]]*Stock[[#This Row],[SỐ LƯỢNG MUA]]),"")</f>
        <v/>
      </c>
      <c r="S1030" s="103"/>
      <c r="T1030" s="77"/>
      <c r="U1030" s="95"/>
      <c r="V1030" s="96"/>
      <c r="W1030" s="125" t="str">
        <f>IF(Stock[[#This Row],[SỐ LƯỢNG BÁN]]&gt;0,Stock[[#This Row],[GIÁ BÁN]]*Stock[[#This Row],[SỐ LƯỢNG BÁN]]*$D$11+Stock[[#This Row],[GIÁ BÁN]]*Stock[[#This Row],[SỐ LƯỢNG BÁN]]*$D$12,"")</f>
        <v/>
      </c>
      <c r="X1030" s="120">
        <f>Stock[[#This Row],[SỐ LƯỢNG MUA]]+Stock[[#This Row],[CỔ TỨC BẰNG CỔ PHIẾU]]-Stock[[#This Row],[SỐ LƯỢNG BÁN]]</f>
        <v>0</v>
      </c>
      <c r="Y10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0" s="120">
        <f ca="1">IF(Stock[[#This Row],[NGÀY BÁN]]&gt;0,Stock[[#This Row],[NGÀY BÁN]]-Stock[[#This Row],[NGÀY MUA]]+1,IF(Stock[[#This Row],[NGÀY MUA]]=0,0,TODAY()-Stock[[#This Row],[NGÀY MUA]]+1))</f>
        <v>0</v>
      </c>
      <c r="AA1030" s="121" t="str">
        <f>IFERROR(Stock[[#This Row],[CỔ TỨC TIỀN MẶT]]+Stock[[#This Row],[LÃI/(LỖ) TỪ BÁN CK
(auto-fill)]],"")</f>
        <v/>
      </c>
      <c r="AB10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0" s="79"/>
      <c r="AE1030" s="146" t="str">
        <f>IF(Stock[[#This Row],[TRẠNG THÁI
(auto-fill)]]="NẮM GIỮ",Stock[[#This Row],[GIÁ THỊ TRƯỜNG]]-Stock[[#This Row],[GIÁ MUA]],"")</f>
        <v/>
      </c>
      <c r="AF1030" s="150" t="str">
        <f>IFERROR(Stock[[#This Row],[TĂNG/
(GIẢM )]]/Stock[[#This Row],[GIÁ MUA]],"")</f>
        <v/>
      </c>
      <c r="AG1030" s="129" t="str">
        <f>IF(Stock[[#This Row],[GIÁ THỊ TRƯỜNG]]&gt;0,Stock[[#This Row],[GIÁ THỊ TRƯỜNG]]*Stock[[#This Row],[SỐ LƯỢNG CÒN LẠI
(auto-fill)]],"")</f>
        <v/>
      </c>
    </row>
    <row r="1031" spans="2:33">
      <c r="B1031" s="109" t="str">
        <f>IF(AND(Stock[[#This Row],[SỐ LƯỢNG MUA]]&gt;0,Stock[[#This Row],[SỐ LƯỢNG CÒN LẠI
(auto-fill)]]=0),"BÁN",
IF(AND(Stock[[#This Row],[SỐ LƯỢNG MUA]]&gt;0,Stock[[#This Row],[SỐ LƯỢNG CÒN LẠI
(auto-fill)]]&gt;0),"NẮM GIỮ",""))</f>
        <v/>
      </c>
      <c r="C1031" s="112">
        <f t="shared" si="15"/>
        <v>1018</v>
      </c>
      <c r="D1031" s="77"/>
      <c r="E1031" s="78"/>
      <c r="F1031" s="170"/>
      <c r="G1031" s="83"/>
      <c r="H1031" s="84"/>
      <c r="I1031" s="114" t="str">
        <f>IF(Stock[[#This Row],[SỐ LƯỢNG MUA]]&gt;0,Stock[[#This Row],[GIÁ MUA]]*Stock[[#This Row],[SỐ LƯỢNG MUA]]*$D$11,"")</f>
        <v/>
      </c>
      <c r="J1031" s="87"/>
      <c r="K1031" s="88"/>
      <c r="L1031" s="116" t="str">
        <f>IF(Stock[[#This Row],[SỐ LƯỢNG MUA]]&gt;0,Stock[[#This Row],[GIÁ MUA]]*(1+Stock[[#This Row],[% TĂNG KỲ VỌNG_1]]),"")</f>
        <v/>
      </c>
      <c r="M1031" s="89"/>
      <c r="N1031" s="116" t="str">
        <f>IF(Stock[[#This Row],[SỐ LƯỢNG MUA]]&gt;0,Stock[[#This Row],[GIÁ MUA]]*(1+Stock[[#This Row],[% TĂNG KỲ VỌNG_2]]),"")</f>
        <v/>
      </c>
      <c r="O1031" s="89"/>
      <c r="P1031" s="116" t="str">
        <f>IF(Stock[[#This Row],[SỐ LƯỢNG MUA]]&gt;0,Stock[[#This Row],[GIÁ MUA]]*(1+Stock[[#This Row],[% GIẢM ĐỂ CẮT LỖ]]),"")</f>
        <v/>
      </c>
      <c r="Q1031" s="103"/>
      <c r="R1031" s="117" t="str">
        <f>IF(Stock[[#This Row],[CỔ TỨC TIỀN MẶT]]&gt;0,Stock[[#This Row],[CỔ TỨC TIỀN MẶT]]/(Stock[[#This Row],[GIÁ MUA]]*Stock[[#This Row],[SỐ LƯỢNG MUA]]),"")</f>
        <v/>
      </c>
      <c r="S1031" s="103"/>
      <c r="T1031" s="77"/>
      <c r="U1031" s="95"/>
      <c r="V1031" s="96"/>
      <c r="W1031" s="125" t="str">
        <f>IF(Stock[[#This Row],[SỐ LƯỢNG BÁN]]&gt;0,Stock[[#This Row],[GIÁ BÁN]]*Stock[[#This Row],[SỐ LƯỢNG BÁN]]*$D$11+Stock[[#This Row],[GIÁ BÁN]]*Stock[[#This Row],[SỐ LƯỢNG BÁN]]*$D$12,"")</f>
        <v/>
      </c>
      <c r="X1031" s="120">
        <f>Stock[[#This Row],[SỐ LƯỢNG MUA]]+Stock[[#This Row],[CỔ TỨC BẰNG CỔ PHIẾU]]-Stock[[#This Row],[SỐ LƯỢNG BÁN]]</f>
        <v>0</v>
      </c>
      <c r="Y10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1" s="120">
        <f ca="1">IF(Stock[[#This Row],[NGÀY BÁN]]&gt;0,Stock[[#This Row],[NGÀY BÁN]]-Stock[[#This Row],[NGÀY MUA]]+1,IF(Stock[[#This Row],[NGÀY MUA]]=0,0,TODAY()-Stock[[#This Row],[NGÀY MUA]]+1))</f>
        <v>0</v>
      </c>
      <c r="AA1031" s="121" t="str">
        <f>IFERROR(Stock[[#This Row],[CỔ TỨC TIỀN MẶT]]+Stock[[#This Row],[LÃI/(LỖ) TỪ BÁN CK
(auto-fill)]],"")</f>
        <v/>
      </c>
      <c r="AB10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1" s="79"/>
      <c r="AE1031" s="146" t="str">
        <f>IF(Stock[[#This Row],[TRẠNG THÁI
(auto-fill)]]="NẮM GIỮ",Stock[[#This Row],[GIÁ THỊ TRƯỜNG]]-Stock[[#This Row],[GIÁ MUA]],"")</f>
        <v/>
      </c>
      <c r="AF1031" s="150" t="str">
        <f>IFERROR(Stock[[#This Row],[TĂNG/
(GIẢM )]]/Stock[[#This Row],[GIÁ MUA]],"")</f>
        <v/>
      </c>
      <c r="AG1031" s="129" t="str">
        <f>IF(Stock[[#This Row],[GIÁ THỊ TRƯỜNG]]&gt;0,Stock[[#This Row],[GIÁ THỊ TRƯỜNG]]*Stock[[#This Row],[SỐ LƯỢNG CÒN LẠI
(auto-fill)]],"")</f>
        <v/>
      </c>
    </row>
    <row r="1032" spans="2:33">
      <c r="B1032" s="109" t="str">
        <f>IF(AND(Stock[[#This Row],[SỐ LƯỢNG MUA]]&gt;0,Stock[[#This Row],[SỐ LƯỢNG CÒN LẠI
(auto-fill)]]=0),"BÁN",
IF(AND(Stock[[#This Row],[SỐ LƯỢNG MUA]]&gt;0,Stock[[#This Row],[SỐ LƯỢNG CÒN LẠI
(auto-fill)]]&gt;0),"NẮM GIỮ",""))</f>
        <v/>
      </c>
      <c r="C1032" s="112">
        <f t="shared" si="15"/>
        <v>1019</v>
      </c>
      <c r="D1032" s="77"/>
      <c r="E1032" s="78"/>
      <c r="F1032" s="170"/>
      <c r="G1032" s="83"/>
      <c r="H1032" s="84"/>
      <c r="I1032" s="114" t="str">
        <f>IF(Stock[[#This Row],[SỐ LƯỢNG MUA]]&gt;0,Stock[[#This Row],[GIÁ MUA]]*Stock[[#This Row],[SỐ LƯỢNG MUA]]*$D$11,"")</f>
        <v/>
      </c>
      <c r="J1032" s="87"/>
      <c r="K1032" s="88"/>
      <c r="L1032" s="116" t="str">
        <f>IF(Stock[[#This Row],[SỐ LƯỢNG MUA]]&gt;0,Stock[[#This Row],[GIÁ MUA]]*(1+Stock[[#This Row],[% TĂNG KỲ VỌNG_1]]),"")</f>
        <v/>
      </c>
      <c r="M1032" s="89"/>
      <c r="N1032" s="116" t="str">
        <f>IF(Stock[[#This Row],[SỐ LƯỢNG MUA]]&gt;0,Stock[[#This Row],[GIÁ MUA]]*(1+Stock[[#This Row],[% TĂNG KỲ VỌNG_2]]),"")</f>
        <v/>
      </c>
      <c r="O1032" s="89"/>
      <c r="P1032" s="116" t="str">
        <f>IF(Stock[[#This Row],[SỐ LƯỢNG MUA]]&gt;0,Stock[[#This Row],[GIÁ MUA]]*(1+Stock[[#This Row],[% GIẢM ĐỂ CẮT LỖ]]),"")</f>
        <v/>
      </c>
      <c r="Q1032" s="103"/>
      <c r="R1032" s="117" t="str">
        <f>IF(Stock[[#This Row],[CỔ TỨC TIỀN MẶT]]&gt;0,Stock[[#This Row],[CỔ TỨC TIỀN MẶT]]/(Stock[[#This Row],[GIÁ MUA]]*Stock[[#This Row],[SỐ LƯỢNG MUA]]),"")</f>
        <v/>
      </c>
      <c r="S1032" s="103"/>
      <c r="T1032" s="77"/>
      <c r="U1032" s="95"/>
      <c r="V1032" s="96"/>
      <c r="W1032" s="125" t="str">
        <f>IF(Stock[[#This Row],[SỐ LƯỢNG BÁN]]&gt;0,Stock[[#This Row],[GIÁ BÁN]]*Stock[[#This Row],[SỐ LƯỢNG BÁN]]*$D$11+Stock[[#This Row],[GIÁ BÁN]]*Stock[[#This Row],[SỐ LƯỢNG BÁN]]*$D$12,"")</f>
        <v/>
      </c>
      <c r="X1032" s="120">
        <f>Stock[[#This Row],[SỐ LƯỢNG MUA]]+Stock[[#This Row],[CỔ TỨC BẰNG CỔ PHIẾU]]-Stock[[#This Row],[SỐ LƯỢNG BÁN]]</f>
        <v>0</v>
      </c>
      <c r="Y10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2" s="120">
        <f ca="1">IF(Stock[[#This Row],[NGÀY BÁN]]&gt;0,Stock[[#This Row],[NGÀY BÁN]]-Stock[[#This Row],[NGÀY MUA]]+1,IF(Stock[[#This Row],[NGÀY MUA]]=0,0,TODAY()-Stock[[#This Row],[NGÀY MUA]]+1))</f>
        <v>0</v>
      </c>
      <c r="AA1032" s="121" t="str">
        <f>IFERROR(Stock[[#This Row],[CỔ TỨC TIỀN MẶT]]+Stock[[#This Row],[LÃI/(LỖ) TỪ BÁN CK
(auto-fill)]],"")</f>
        <v/>
      </c>
      <c r="AB10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2" s="79"/>
      <c r="AE1032" s="146" t="str">
        <f>IF(Stock[[#This Row],[TRẠNG THÁI
(auto-fill)]]="NẮM GIỮ",Stock[[#This Row],[GIÁ THỊ TRƯỜNG]]-Stock[[#This Row],[GIÁ MUA]],"")</f>
        <v/>
      </c>
      <c r="AF1032" s="150" t="str">
        <f>IFERROR(Stock[[#This Row],[TĂNG/
(GIẢM )]]/Stock[[#This Row],[GIÁ MUA]],"")</f>
        <v/>
      </c>
      <c r="AG1032" s="129" t="str">
        <f>IF(Stock[[#This Row],[GIÁ THỊ TRƯỜNG]]&gt;0,Stock[[#This Row],[GIÁ THỊ TRƯỜNG]]*Stock[[#This Row],[SỐ LƯỢNG CÒN LẠI
(auto-fill)]],"")</f>
        <v/>
      </c>
    </row>
    <row r="1033" spans="2:33">
      <c r="B1033" s="109" t="str">
        <f>IF(AND(Stock[[#This Row],[SỐ LƯỢNG MUA]]&gt;0,Stock[[#This Row],[SỐ LƯỢNG CÒN LẠI
(auto-fill)]]=0),"BÁN",
IF(AND(Stock[[#This Row],[SỐ LƯỢNG MUA]]&gt;0,Stock[[#This Row],[SỐ LƯỢNG CÒN LẠI
(auto-fill)]]&gt;0),"NẮM GIỮ",""))</f>
        <v/>
      </c>
      <c r="C1033" s="112">
        <f t="shared" si="15"/>
        <v>1020</v>
      </c>
      <c r="D1033" s="77"/>
      <c r="E1033" s="78"/>
      <c r="F1033" s="170"/>
      <c r="G1033" s="83"/>
      <c r="H1033" s="84"/>
      <c r="I1033" s="114" t="str">
        <f>IF(Stock[[#This Row],[SỐ LƯỢNG MUA]]&gt;0,Stock[[#This Row],[GIÁ MUA]]*Stock[[#This Row],[SỐ LƯỢNG MUA]]*$D$11,"")</f>
        <v/>
      </c>
      <c r="J1033" s="87"/>
      <c r="K1033" s="88"/>
      <c r="L1033" s="116" t="str">
        <f>IF(Stock[[#This Row],[SỐ LƯỢNG MUA]]&gt;0,Stock[[#This Row],[GIÁ MUA]]*(1+Stock[[#This Row],[% TĂNG KỲ VỌNG_1]]),"")</f>
        <v/>
      </c>
      <c r="M1033" s="89"/>
      <c r="N1033" s="116" t="str">
        <f>IF(Stock[[#This Row],[SỐ LƯỢNG MUA]]&gt;0,Stock[[#This Row],[GIÁ MUA]]*(1+Stock[[#This Row],[% TĂNG KỲ VỌNG_2]]),"")</f>
        <v/>
      </c>
      <c r="O1033" s="89"/>
      <c r="P1033" s="116" t="str">
        <f>IF(Stock[[#This Row],[SỐ LƯỢNG MUA]]&gt;0,Stock[[#This Row],[GIÁ MUA]]*(1+Stock[[#This Row],[% GIẢM ĐỂ CẮT LỖ]]),"")</f>
        <v/>
      </c>
      <c r="Q1033" s="103"/>
      <c r="R1033" s="117" t="str">
        <f>IF(Stock[[#This Row],[CỔ TỨC TIỀN MẶT]]&gt;0,Stock[[#This Row],[CỔ TỨC TIỀN MẶT]]/(Stock[[#This Row],[GIÁ MUA]]*Stock[[#This Row],[SỐ LƯỢNG MUA]]),"")</f>
        <v/>
      </c>
      <c r="S1033" s="103"/>
      <c r="T1033" s="77"/>
      <c r="U1033" s="95"/>
      <c r="V1033" s="96"/>
      <c r="W1033" s="125" t="str">
        <f>IF(Stock[[#This Row],[SỐ LƯỢNG BÁN]]&gt;0,Stock[[#This Row],[GIÁ BÁN]]*Stock[[#This Row],[SỐ LƯỢNG BÁN]]*$D$11+Stock[[#This Row],[GIÁ BÁN]]*Stock[[#This Row],[SỐ LƯỢNG BÁN]]*$D$12,"")</f>
        <v/>
      </c>
      <c r="X1033" s="120">
        <f>Stock[[#This Row],[SỐ LƯỢNG MUA]]+Stock[[#This Row],[CỔ TỨC BẰNG CỔ PHIẾU]]-Stock[[#This Row],[SỐ LƯỢNG BÁN]]</f>
        <v>0</v>
      </c>
      <c r="Y10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3" s="120">
        <f ca="1">IF(Stock[[#This Row],[NGÀY BÁN]]&gt;0,Stock[[#This Row],[NGÀY BÁN]]-Stock[[#This Row],[NGÀY MUA]]+1,IF(Stock[[#This Row],[NGÀY MUA]]=0,0,TODAY()-Stock[[#This Row],[NGÀY MUA]]+1))</f>
        <v>0</v>
      </c>
      <c r="AA1033" s="121" t="str">
        <f>IFERROR(Stock[[#This Row],[CỔ TỨC TIỀN MẶT]]+Stock[[#This Row],[LÃI/(LỖ) TỪ BÁN CK
(auto-fill)]],"")</f>
        <v/>
      </c>
      <c r="AB10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3" s="79"/>
      <c r="AE1033" s="146" t="str">
        <f>IF(Stock[[#This Row],[TRẠNG THÁI
(auto-fill)]]="NẮM GIỮ",Stock[[#This Row],[GIÁ THỊ TRƯỜNG]]-Stock[[#This Row],[GIÁ MUA]],"")</f>
        <v/>
      </c>
      <c r="AF1033" s="150" t="str">
        <f>IFERROR(Stock[[#This Row],[TĂNG/
(GIẢM )]]/Stock[[#This Row],[GIÁ MUA]],"")</f>
        <v/>
      </c>
      <c r="AG1033" s="129" t="str">
        <f>IF(Stock[[#This Row],[GIÁ THỊ TRƯỜNG]]&gt;0,Stock[[#This Row],[GIÁ THỊ TRƯỜNG]]*Stock[[#This Row],[SỐ LƯỢNG CÒN LẠI
(auto-fill)]],"")</f>
        <v/>
      </c>
    </row>
    <row r="1034" spans="2:33">
      <c r="B1034" s="109" t="str">
        <f>IF(AND(Stock[[#This Row],[SỐ LƯỢNG MUA]]&gt;0,Stock[[#This Row],[SỐ LƯỢNG CÒN LẠI
(auto-fill)]]=0),"BÁN",
IF(AND(Stock[[#This Row],[SỐ LƯỢNG MUA]]&gt;0,Stock[[#This Row],[SỐ LƯỢNG CÒN LẠI
(auto-fill)]]&gt;0),"NẮM GIỮ",""))</f>
        <v/>
      </c>
      <c r="C1034" s="112">
        <f t="shared" si="15"/>
        <v>1021</v>
      </c>
      <c r="D1034" s="77"/>
      <c r="E1034" s="78"/>
      <c r="F1034" s="170"/>
      <c r="G1034" s="83"/>
      <c r="H1034" s="84"/>
      <c r="I1034" s="114" t="str">
        <f>IF(Stock[[#This Row],[SỐ LƯỢNG MUA]]&gt;0,Stock[[#This Row],[GIÁ MUA]]*Stock[[#This Row],[SỐ LƯỢNG MUA]]*$D$11,"")</f>
        <v/>
      </c>
      <c r="J1034" s="87"/>
      <c r="K1034" s="88"/>
      <c r="L1034" s="116" t="str">
        <f>IF(Stock[[#This Row],[SỐ LƯỢNG MUA]]&gt;0,Stock[[#This Row],[GIÁ MUA]]*(1+Stock[[#This Row],[% TĂNG KỲ VỌNG_1]]),"")</f>
        <v/>
      </c>
      <c r="M1034" s="89"/>
      <c r="N1034" s="116" t="str">
        <f>IF(Stock[[#This Row],[SỐ LƯỢNG MUA]]&gt;0,Stock[[#This Row],[GIÁ MUA]]*(1+Stock[[#This Row],[% TĂNG KỲ VỌNG_2]]),"")</f>
        <v/>
      </c>
      <c r="O1034" s="89"/>
      <c r="P1034" s="116" t="str">
        <f>IF(Stock[[#This Row],[SỐ LƯỢNG MUA]]&gt;0,Stock[[#This Row],[GIÁ MUA]]*(1+Stock[[#This Row],[% GIẢM ĐỂ CẮT LỖ]]),"")</f>
        <v/>
      </c>
      <c r="Q1034" s="103"/>
      <c r="R1034" s="117" t="str">
        <f>IF(Stock[[#This Row],[CỔ TỨC TIỀN MẶT]]&gt;0,Stock[[#This Row],[CỔ TỨC TIỀN MẶT]]/(Stock[[#This Row],[GIÁ MUA]]*Stock[[#This Row],[SỐ LƯỢNG MUA]]),"")</f>
        <v/>
      </c>
      <c r="S1034" s="103"/>
      <c r="T1034" s="77"/>
      <c r="U1034" s="95"/>
      <c r="V1034" s="96"/>
      <c r="W1034" s="125" t="str">
        <f>IF(Stock[[#This Row],[SỐ LƯỢNG BÁN]]&gt;0,Stock[[#This Row],[GIÁ BÁN]]*Stock[[#This Row],[SỐ LƯỢNG BÁN]]*$D$11+Stock[[#This Row],[GIÁ BÁN]]*Stock[[#This Row],[SỐ LƯỢNG BÁN]]*$D$12,"")</f>
        <v/>
      </c>
      <c r="X1034" s="120">
        <f>Stock[[#This Row],[SỐ LƯỢNG MUA]]+Stock[[#This Row],[CỔ TỨC BẰNG CỔ PHIẾU]]-Stock[[#This Row],[SỐ LƯỢNG BÁN]]</f>
        <v>0</v>
      </c>
      <c r="Y10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4" s="120">
        <f ca="1">IF(Stock[[#This Row],[NGÀY BÁN]]&gt;0,Stock[[#This Row],[NGÀY BÁN]]-Stock[[#This Row],[NGÀY MUA]]+1,IF(Stock[[#This Row],[NGÀY MUA]]=0,0,TODAY()-Stock[[#This Row],[NGÀY MUA]]+1))</f>
        <v>0</v>
      </c>
      <c r="AA1034" s="121" t="str">
        <f>IFERROR(Stock[[#This Row],[CỔ TỨC TIỀN MẶT]]+Stock[[#This Row],[LÃI/(LỖ) TỪ BÁN CK
(auto-fill)]],"")</f>
        <v/>
      </c>
      <c r="AB10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4" s="79"/>
      <c r="AE1034" s="146" t="str">
        <f>IF(Stock[[#This Row],[TRẠNG THÁI
(auto-fill)]]="NẮM GIỮ",Stock[[#This Row],[GIÁ THỊ TRƯỜNG]]-Stock[[#This Row],[GIÁ MUA]],"")</f>
        <v/>
      </c>
      <c r="AF1034" s="150" t="str">
        <f>IFERROR(Stock[[#This Row],[TĂNG/
(GIẢM )]]/Stock[[#This Row],[GIÁ MUA]],"")</f>
        <v/>
      </c>
      <c r="AG1034" s="129" t="str">
        <f>IF(Stock[[#This Row],[GIÁ THỊ TRƯỜNG]]&gt;0,Stock[[#This Row],[GIÁ THỊ TRƯỜNG]]*Stock[[#This Row],[SỐ LƯỢNG CÒN LẠI
(auto-fill)]],"")</f>
        <v/>
      </c>
    </row>
    <row r="1035" spans="2:33">
      <c r="B1035" s="109" t="str">
        <f>IF(AND(Stock[[#This Row],[SỐ LƯỢNG MUA]]&gt;0,Stock[[#This Row],[SỐ LƯỢNG CÒN LẠI
(auto-fill)]]=0),"BÁN",
IF(AND(Stock[[#This Row],[SỐ LƯỢNG MUA]]&gt;0,Stock[[#This Row],[SỐ LƯỢNG CÒN LẠI
(auto-fill)]]&gt;0),"NẮM GIỮ",""))</f>
        <v/>
      </c>
      <c r="C1035" s="112">
        <f t="shared" si="15"/>
        <v>1022</v>
      </c>
      <c r="D1035" s="77"/>
      <c r="E1035" s="78"/>
      <c r="F1035" s="170"/>
      <c r="G1035" s="83"/>
      <c r="H1035" s="84"/>
      <c r="I1035" s="114" t="str">
        <f>IF(Stock[[#This Row],[SỐ LƯỢNG MUA]]&gt;0,Stock[[#This Row],[GIÁ MUA]]*Stock[[#This Row],[SỐ LƯỢNG MUA]]*$D$11,"")</f>
        <v/>
      </c>
      <c r="J1035" s="87"/>
      <c r="K1035" s="88"/>
      <c r="L1035" s="116" t="str">
        <f>IF(Stock[[#This Row],[SỐ LƯỢNG MUA]]&gt;0,Stock[[#This Row],[GIÁ MUA]]*(1+Stock[[#This Row],[% TĂNG KỲ VỌNG_1]]),"")</f>
        <v/>
      </c>
      <c r="M1035" s="89"/>
      <c r="N1035" s="116" t="str">
        <f>IF(Stock[[#This Row],[SỐ LƯỢNG MUA]]&gt;0,Stock[[#This Row],[GIÁ MUA]]*(1+Stock[[#This Row],[% TĂNG KỲ VỌNG_2]]),"")</f>
        <v/>
      </c>
      <c r="O1035" s="89"/>
      <c r="P1035" s="116" t="str">
        <f>IF(Stock[[#This Row],[SỐ LƯỢNG MUA]]&gt;0,Stock[[#This Row],[GIÁ MUA]]*(1+Stock[[#This Row],[% GIẢM ĐỂ CẮT LỖ]]),"")</f>
        <v/>
      </c>
      <c r="Q1035" s="103"/>
      <c r="R1035" s="117" t="str">
        <f>IF(Stock[[#This Row],[CỔ TỨC TIỀN MẶT]]&gt;0,Stock[[#This Row],[CỔ TỨC TIỀN MẶT]]/(Stock[[#This Row],[GIÁ MUA]]*Stock[[#This Row],[SỐ LƯỢNG MUA]]),"")</f>
        <v/>
      </c>
      <c r="S1035" s="103"/>
      <c r="T1035" s="77"/>
      <c r="U1035" s="95"/>
      <c r="V1035" s="96"/>
      <c r="W1035" s="125" t="str">
        <f>IF(Stock[[#This Row],[SỐ LƯỢNG BÁN]]&gt;0,Stock[[#This Row],[GIÁ BÁN]]*Stock[[#This Row],[SỐ LƯỢNG BÁN]]*$D$11+Stock[[#This Row],[GIÁ BÁN]]*Stock[[#This Row],[SỐ LƯỢNG BÁN]]*$D$12,"")</f>
        <v/>
      </c>
      <c r="X1035" s="120">
        <f>Stock[[#This Row],[SỐ LƯỢNG MUA]]+Stock[[#This Row],[CỔ TỨC BẰNG CỔ PHIẾU]]-Stock[[#This Row],[SỐ LƯỢNG BÁN]]</f>
        <v>0</v>
      </c>
      <c r="Y10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5" s="120">
        <f ca="1">IF(Stock[[#This Row],[NGÀY BÁN]]&gt;0,Stock[[#This Row],[NGÀY BÁN]]-Stock[[#This Row],[NGÀY MUA]]+1,IF(Stock[[#This Row],[NGÀY MUA]]=0,0,TODAY()-Stock[[#This Row],[NGÀY MUA]]+1))</f>
        <v>0</v>
      </c>
      <c r="AA1035" s="121" t="str">
        <f>IFERROR(Stock[[#This Row],[CỔ TỨC TIỀN MẶT]]+Stock[[#This Row],[LÃI/(LỖ) TỪ BÁN CK
(auto-fill)]],"")</f>
        <v/>
      </c>
      <c r="AB10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5" s="79"/>
      <c r="AE1035" s="146" t="str">
        <f>IF(Stock[[#This Row],[TRẠNG THÁI
(auto-fill)]]="NẮM GIỮ",Stock[[#This Row],[GIÁ THỊ TRƯỜNG]]-Stock[[#This Row],[GIÁ MUA]],"")</f>
        <v/>
      </c>
      <c r="AF1035" s="150" t="str">
        <f>IFERROR(Stock[[#This Row],[TĂNG/
(GIẢM )]]/Stock[[#This Row],[GIÁ MUA]],"")</f>
        <v/>
      </c>
      <c r="AG1035" s="129" t="str">
        <f>IF(Stock[[#This Row],[GIÁ THỊ TRƯỜNG]]&gt;0,Stock[[#This Row],[GIÁ THỊ TRƯỜNG]]*Stock[[#This Row],[SỐ LƯỢNG CÒN LẠI
(auto-fill)]],"")</f>
        <v/>
      </c>
    </row>
    <row r="1036" spans="2:33">
      <c r="B1036" s="109" t="str">
        <f>IF(AND(Stock[[#This Row],[SỐ LƯỢNG MUA]]&gt;0,Stock[[#This Row],[SỐ LƯỢNG CÒN LẠI
(auto-fill)]]=0),"BÁN",
IF(AND(Stock[[#This Row],[SỐ LƯỢNG MUA]]&gt;0,Stock[[#This Row],[SỐ LƯỢNG CÒN LẠI
(auto-fill)]]&gt;0),"NẮM GIỮ",""))</f>
        <v/>
      </c>
      <c r="C1036" s="112">
        <f t="shared" si="15"/>
        <v>1023</v>
      </c>
      <c r="D1036" s="77"/>
      <c r="E1036" s="78"/>
      <c r="F1036" s="170"/>
      <c r="G1036" s="83"/>
      <c r="H1036" s="84"/>
      <c r="I1036" s="114" t="str">
        <f>IF(Stock[[#This Row],[SỐ LƯỢNG MUA]]&gt;0,Stock[[#This Row],[GIÁ MUA]]*Stock[[#This Row],[SỐ LƯỢNG MUA]]*$D$11,"")</f>
        <v/>
      </c>
      <c r="J1036" s="87"/>
      <c r="K1036" s="88"/>
      <c r="L1036" s="116" t="str">
        <f>IF(Stock[[#This Row],[SỐ LƯỢNG MUA]]&gt;0,Stock[[#This Row],[GIÁ MUA]]*(1+Stock[[#This Row],[% TĂNG KỲ VỌNG_1]]),"")</f>
        <v/>
      </c>
      <c r="M1036" s="89"/>
      <c r="N1036" s="116" t="str">
        <f>IF(Stock[[#This Row],[SỐ LƯỢNG MUA]]&gt;0,Stock[[#This Row],[GIÁ MUA]]*(1+Stock[[#This Row],[% TĂNG KỲ VỌNG_2]]),"")</f>
        <v/>
      </c>
      <c r="O1036" s="89"/>
      <c r="P1036" s="116" t="str">
        <f>IF(Stock[[#This Row],[SỐ LƯỢNG MUA]]&gt;0,Stock[[#This Row],[GIÁ MUA]]*(1+Stock[[#This Row],[% GIẢM ĐỂ CẮT LỖ]]),"")</f>
        <v/>
      </c>
      <c r="Q1036" s="103"/>
      <c r="R1036" s="117" t="str">
        <f>IF(Stock[[#This Row],[CỔ TỨC TIỀN MẶT]]&gt;0,Stock[[#This Row],[CỔ TỨC TIỀN MẶT]]/(Stock[[#This Row],[GIÁ MUA]]*Stock[[#This Row],[SỐ LƯỢNG MUA]]),"")</f>
        <v/>
      </c>
      <c r="S1036" s="103"/>
      <c r="T1036" s="77"/>
      <c r="U1036" s="95"/>
      <c r="V1036" s="96"/>
      <c r="W1036" s="125" t="str">
        <f>IF(Stock[[#This Row],[SỐ LƯỢNG BÁN]]&gt;0,Stock[[#This Row],[GIÁ BÁN]]*Stock[[#This Row],[SỐ LƯỢNG BÁN]]*$D$11+Stock[[#This Row],[GIÁ BÁN]]*Stock[[#This Row],[SỐ LƯỢNG BÁN]]*$D$12,"")</f>
        <v/>
      </c>
      <c r="X1036" s="120">
        <f>Stock[[#This Row],[SỐ LƯỢNG MUA]]+Stock[[#This Row],[CỔ TỨC BẰNG CỔ PHIẾU]]-Stock[[#This Row],[SỐ LƯỢNG BÁN]]</f>
        <v>0</v>
      </c>
      <c r="Y10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6" s="120">
        <f ca="1">IF(Stock[[#This Row],[NGÀY BÁN]]&gt;0,Stock[[#This Row],[NGÀY BÁN]]-Stock[[#This Row],[NGÀY MUA]]+1,IF(Stock[[#This Row],[NGÀY MUA]]=0,0,TODAY()-Stock[[#This Row],[NGÀY MUA]]+1))</f>
        <v>0</v>
      </c>
      <c r="AA1036" s="121" t="str">
        <f>IFERROR(Stock[[#This Row],[CỔ TỨC TIỀN MẶT]]+Stock[[#This Row],[LÃI/(LỖ) TỪ BÁN CK
(auto-fill)]],"")</f>
        <v/>
      </c>
      <c r="AB10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6" s="79"/>
      <c r="AE1036" s="146" t="str">
        <f>IF(Stock[[#This Row],[TRẠNG THÁI
(auto-fill)]]="NẮM GIỮ",Stock[[#This Row],[GIÁ THỊ TRƯỜNG]]-Stock[[#This Row],[GIÁ MUA]],"")</f>
        <v/>
      </c>
      <c r="AF1036" s="150" t="str">
        <f>IFERROR(Stock[[#This Row],[TĂNG/
(GIẢM )]]/Stock[[#This Row],[GIÁ MUA]],"")</f>
        <v/>
      </c>
      <c r="AG1036" s="129" t="str">
        <f>IF(Stock[[#This Row],[GIÁ THỊ TRƯỜNG]]&gt;0,Stock[[#This Row],[GIÁ THỊ TRƯỜNG]]*Stock[[#This Row],[SỐ LƯỢNG CÒN LẠI
(auto-fill)]],"")</f>
        <v/>
      </c>
    </row>
    <row r="1037" spans="2:33">
      <c r="B1037" s="109" t="str">
        <f>IF(AND(Stock[[#This Row],[SỐ LƯỢNG MUA]]&gt;0,Stock[[#This Row],[SỐ LƯỢNG CÒN LẠI
(auto-fill)]]=0),"BÁN",
IF(AND(Stock[[#This Row],[SỐ LƯỢNG MUA]]&gt;0,Stock[[#This Row],[SỐ LƯỢNG CÒN LẠI
(auto-fill)]]&gt;0),"NẮM GIỮ",""))</f>
        <v/>
      </c>
      <c r="C1037" s="112">
        <f t="shared" si="15"/>
        <v>1024</v>
      </c>
      <c r="D1037" s="77"/>
      <c r="E1037" s="78"/>
      <c r="F1037" s="170"/>
      <c r="G1037" s="83"/>
      <c r="H1037" s="84"/>
      <c r="I1037" s="114" t="str">
        <f>IF(Stock[[#This Row],[SỐ LƯỢNG MUA]]&gt;0,Stock[[#This Row],[GIÁ MUA]]*Stock[[#This Row],[SỐ LƯỢNG MUA]]*$D$11,"")</f>
        <v/>
      </c>
      <c r="J1037" s="87"/>
      <c r="K1037" s="88"/>
      <c r="L1037" s="116" t="str">
        <f>IF(Stock[[#This Row],[SỐ LƯỢNG MUA]]&gt;0,Stock[[#This Row],[GIÁ MUA]]*(1+Stock[[#This Row],[% TĂNG KỲ VỌNG_1]]),"")</f>
        <v/>
      </c>
      <c r="M1037" s="89"/>
      <c r="N1037" s="116" t="str">
        <f>IF(Stock[[#This Row],[SỐ LƯỢNG MUA]]&gt;0,Stock[[#This Row],[GIÁ MUA]]*(1+Stock[[#This Row],[% TĂNG KỲ VỌNG_2]]),"")</f>
        <v/>
      </c>
      <c r="O1037" s="89"/>
      <c r="P1037" s="116" t="str">
        <f>IF(Stock[[#This Row],[SỐ LƯỢNG MUA]]&gt;0,Stock[[#This Row],[GIÁ MUA]]*(1+Stock[[#This Row],[% GIẢM ĐỂ CẮT LỖ]]),"")</f>
        <v/>
      </c>
      <c r="Q1037" s="103"/>
      <c r="R1037" s="117" t="str">
        <f>IF(Stock[[#This Row],[CỔ TỨC TIỀN MẶT]]&gt;0,Stock[[#This Row],[CỔ TỨC TIỀN MẶT]]/(Stock[[#This Row],[GIÁ MUA]]*Stock[[#This Row],[SỐ LƯỢNG MUA]]),"")</f>
        <v/>
      </c>
      <c r="S1037" s="103"/>
      <c r="T1037" s="77"/>
      <c r="U1037" s="95"/>
      <c r="V1037" s="96"/>
      <c r="W1037" s="125" t="str">
        <f>IF(Stock[[#This Row],[SỐ LƯỢNG BÁN]]&gt;0,Stock[[#This Row],[GIÁ BÁN]]*Stock[[#This Row],[SỐ LƯỢNG BÁN]]*$D$11+Stock[[#This Row],[GIÁ BÁN]]*Stock[[#This Row],[SỐ LƯỢNG BÁN]]*$D$12,"")</f>
        <v/>
      </c>
      <c r="X1037" s="120">
        <f>Stock[[#This Row],[SỐ LƯỢNG MUA]]+Stock[[#This Row],[CỔ TỨC BẰNG CỔ PHIẾU]]-Stock[[#This Row],[SỐ LƯỢNG BÁN]]</f>
        <v>0</v>
      </c>
      <c r="Y10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7" s="120">
        <f ca="1">IF(Stock[[#This Row],[NGÀY BÁN]]&gt;0,Stock[[#This Row],[NGÀY BÁN]]-Stock[[#This Row],[NGÀY MUA]]+1,IF(Stock[[#This Row],[NGÀY MUA]]=0,0,TODAY()-Stock[[#This Row],[NGÀY MUA]]+1))</f>
        <v>0</v>
      </c>
      <c r="AA1037" s="121" t="str">
        <f>IFERROR(Stock[[#This Row],[CỔ TỨC TIỀN MẶT]]+Stock[[#This Row],[LÃI/(LỖ) TỪ BÁN CK
(auto-fill)]],"")</f>
        <v/>
      </c>
      <c r="AB10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7" s="79"/>
      <c r="AE1037" s="146" t="str">
        <f>IF(Stock[[#This Row],[TRẠNG THÁI
(auto-fill)]]="NẮM GIỮ",Stock[[#This Row],[GIÁ THỊ TRƯỜNG]]-Stock[[#This Row],[GIÁ MUA]],"")</f>
        <v/>
      </c>
      <c r="AF1037" s="150" t="str">
        <f>IFERROR(Stock[[#This Row],[TĂNG/
(GIẢM )]]/Stock[[#This Row],[GIÁ MUA]],"")</f>
        <v/>
      </c>
      <c r="AG1037" s="129" t="str">
        <f>IF(Stock[[#This Row],[GIÁ THỊ TRƯỜNG]]&gt;0,Stock[[#This Row],[GIÁ THỊ TRƯỜNG]]*Stock[[#This Row],[SỐ LƯỢNG CÒN LẠI
(auto-fill)]],"")</f>
        <v/>
      </c>
    </row>
    <row r="1038" spans="2:33">
      <c r="B1038" s="109" t="str">
        <f>IF(AND(Stock[[#This Row],[SỐ LƯỢNG MUA]]&gt;0,Stock[[#This Row],[SỐ LƯỢNG CÒN LẠI
(auto-fill)]]=0),"BÁN",
IF(AND(Stock[[#This Row],[SỐ LƯỢNG MUA]]&gt;0,Stock[[#This Row],[SỐ LƯỢNG CÒN LẠI
(auto-fill)]]&gt;0),"NẮM GIỮ",""))</f>
        <v/>
      </c>
      <c r="C1038" s="112">
        <f t="shared" si="15"/>
        <v>1025</v>
      </c>
      <c r="D1038" s="77"/>
      <c r="E1038" s="78"/>
      <c r="F1038" s="170"/>
      <c r="G1038" s="83"/>
      <c r="H1038" s="84"/>
      <c r="I1038" s="114" t="str">
        <f>IF(Stock[[#This Row],[SỐ LƯỢNG MUA]]&gt;0,Stock[[#This Row],[GIÁ MUA]]*Stock[[#This Row],[SỐ LƯỢNG MUA]]*$D$11,"")</f>
        <v/>
      </c>
      <c r="J1038" s="87"/>
      <c r="K1038" s="88"/>
      <c r="L1038" s="116" t="str">
        <f>IF(Stock[[#This Row],[SỐ LƯỢNG MUA]]&gt;0,Stock[[#This Row],[GIÁ MUA]]*(1+Stock[[#This Row],[% TĂNG KỲ VỌNG_1]]),"")</f>
        <v/>
      </c>
      <c r="M1038" s="89"/>
      <c r="N1038" s="116" t="str">
        <f>IF(Stock[[#This Row],[SỐ LƯỢNG MUA]]&gt;0,Stock[[#This Row],[GIÁ MUA]]*(1+Stock[[#This Row],[% TĂNG KỲ VỌNG_2]]),"")</f>
        <v/>
      </c>
      <c r="O1038" s="89"/>
      <c r="P1038" s="116" t="str">
        <f>IF(Stock[[#This Row],[SỐ LƯỢNG MUA]]&gt;0,Stock[[#This Row],[GIÁ MUA]]*(1+Stock[[#This Row],[% GIẢM ĐỂ CẮT LỖ]]),"")</f>
        <v/>
      </c>
      <c r="Q1038" s="103"/>
      <c r="R1038" s="117" t="str">
        <f>IF(Stock[[#This Row],[CỔ TỨC TIỀN MẶT]]&gt;0,Stock[[#This Row],[CỔ TỨC TIỀN MẶT]]/(Stock[[#This Row],[GIÁ MUA]]*Stock[[#This Row],[SỐ LƯỢNG MUA]]),"")</f>
        <v/>
      </c>
      <c r="S1038" s="103"/>
      <c r="T1038" s="77"/>
      <c r="U1038" s="95"/>
      <c r="V1038" s="96"/>
      <c r="W1038" s="125" t="str">
        <f>IF(Stock[[#This Row],[SỐ LƯỢNG BÁN]]&gt;0,Stock[[#This Row],[GIÁ BÁN]]*Stock[[#This Row],[SỐ LƯỢNG BÁN]]*$D$11+Stock[[#This Row],[GIÁ BÁN]]*Stock[[#This Row],[SỐ LƯỢNG BÁN]]*$D$12,"")</f>
        <v/>
      </c>
      <c r="X1038" s="120">
        <f>Stock[[#This Row],[SỐ LƯỢNG MUA]]+Stock[[#This Row],[CỔ TỨC BẰNG CỔ PHIẾU]]-Stock[[#This Row],[SỐ LƯỢNG BÁN]]</f>
        <v>0</v>
      </c>
      <c r="Y10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8" s="120">
        <f ca="1">IF(Stock[[#This Row],[NGÀY BÁN]]&gt;0,Stock[[#This Row],[NGÀY BÁN]]-Stock[[#This Row],[NGÀY MUA]]+1,IF(Stock[[#This Row],[NGÀY MUA]]=0,0,TODAY()-Stock[[#This Row],[NGÀY MUA]]+1))</f>
        <v>0</v>
      </c>
      <c r="AA1038" s="121" t="str">
        <f>IFERROR(Stock[[#This Row],[CỔ TỨC TIỀN MẶT]]+Stock[[#This Row],[LÃI/(LỖ) TỪ BÁN CK
(auto-fill)]],"")</f>
        <v/>
      </c>
      <c r="AB10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8" s="79"/>
      <c r="AE1038" s="146" t="str">
        <f>IF(Stock[[#This Row],[TRẠNG THÁI
(auto-fill)]]="NẮM GIỮ",Stock[[#This Row],[GIÁ THỊ TRƯỜNG]]-Stock[[#This Row],[GIÁ MUA]],"")</f>
        <v/>
      </c>
      <c r="AF1038" s="150" t="str">
        <f>IFERROR(Stock[[#This Row],[TĂNG/
(GIẢM )]]/Stock[[#This Row],[GIÁ MUA]],"")</f>
        <v/>
      </c>
      <c r="AG1038" s="129" t="str">
        <f>IF(Stock[[#This Row],[GIÁ THỊ TRƯỜNG]]&gt;0,Stock[[#This Row],[GIÁ THỊ TRƯỜNG]]*Stock[[#This Row],[SỐ LƯỢNG CÒN LẠI
(auto-fill)]],"")</f>
        <v/>
      </c>
    </row>
    <row r="1039" spans="2:33">
      <c r="B1039" s="109" t="str">
        <f>IF(AND(Stock[[#This Row],[SỐ LƯỢNG MUA]]&gt;0,Stock[[#This Row],[SỐ LƯỢNG CÒN LẠI
(auto-fill)]]=0),"BÁN",
IF(AND(Stock[[#This Row],[SỐ LƯỢNG MUA]]&gt;0,Stock[[#This Row],[SỐ LƯỢNG CÒN LẠI
(auto-fill)]]&gt;0),"NẮM GIỮ",""))</f>
        <v/>
      </c>
      <c r="C1039" s="112">
        <f t="shared" si="15"/>
        <v>1026</v>
      </c>
      <c r="D1039" s="77"/>
      <c r="E1039" s="78"/>
      <c r="F1039" s="170"/>
      <c r="G1039" s="83"/>
      <c r="H1039" s="84"/>
      <c r="I1039" s="114" t="str">
        <f>IF(Stock[[#This Row],[SỐ LƯỢNG MUA]]&gt;0,Stock[[#This Row],[GIÁ MUA]]*Stock[[#This Row],[SỐ LƯỢNG MUA]]*$D$11,"")</f>
        <v/>
      </c>
      <c r="J1039" s="87"/>
      <c r="K1039" s="88"/>
      <c r="L1039" s="116" t="str">
        <f>IF(Stock[[#This Row],[SỐ LƯỢNG MUA]]&gt;0,Stock[[#This Row],[GIÁ MUA]]*(1+Stock[[#This Row],[% TĂNG KỲ VỌNG_1]]),"")</f>
        <v/>
      </c>
      <c r="M1039" s="89"/>
      <c r="N1039" s="116" t="str">
        <f>IF(Stock[[#This Row],[SỐ LƯỢNG MUA]]&gt;0,Stock[[#This Row],[GIÁ MUA]]*(1+Stock[[#This Row],[% TĂNG KỲ VỌNG_2]]),"")</f>
        <v/>
      </c>
      <c r="O1039" s="89"/>
      <c r="P1039" s="116" t="str">
        <f>IF(Stock[[#This Row],[SỐ LƯỢNG MUA]]&gt;0,Stock[[#This Row],[GIÁ MUA]]*(1+Stock[[#This Row],[% GIẢM ĐỂ CẮT LỖ]]),"")</f>
        <v/>
      </c>
      <c r="Q1039" s="103"/>
      <c r="R1039" s="117" t="str">
        <f>IF(Stock[[#This Row],[CỔ TỨC TIỀN MẶT]]&gt;0,Stock[[#This Row],[CỔ TỨC TIỀN MẶT]]/(Stock[[#This Row],[GIÁ MUA]]*Stock[[#This Row],[SỐ LƯỢNG MUA]]),"")</f>
        <v/>
      </c>
      <c r="S1039" s="103"/>
      <c r="T1039" s="77"/>
      <c r="U1039" s="95"/>
      <c r="V1039" s="96"/>
      <c r="W1039" s="125" t="str">
        <f>IF(Stock[[#This Row],[SỐ LƯỢNG BÁN]]&gt;0,Stock[[#This Row],[GIÁ BÁN]]*Stock[[#This Row],[SỐ LƯỢNG BÁN]]*$D$11+Stock[[#This Row],[GIÁ BÁN]]*Stock[[#This Row],[SỐ LƯỢNG BÁN]]*$D$12,"")</f>
        <v/>
      </c>
      <c r="X1039" s="120">
        <f>Stock[[#This Row],[SỐ LƯỢNG MUA]]+Stock[[#This Row],[CỔ TỨC BẰNG CỔ PHIẾU]]-Stock[[#This Row],[SỐ LƯỢNG BÁN]]</f>
        <v>0</v>
      </c>
      <c r="Y10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9" s="120">
        <f ca="1">IF(Stock[[#This Row],[NGÀY BÁN]]&gt;0,Stock[[#This Row],[NGÀY BÁN]]-Stock[[#This Row],[NGÀY MUA]]+1,IF(Stock[[#This Row],[NGÀY MUA]]=0,0,TODAY()-Stock[[#This Row],[NGÀY MUA]]+1))</f>
        <v>0</v>
      </c>
      <c r="AA1039" s="121" t="str">
        <f>IFERROR(Stock[[#This Row],[CỔ TỨC TIỀN MẶT]]+Stock[[#This Row],[LÃI/(LỖ) TỪ BÁN CK
(auto-fill)]],"")</f>
        <v/>
      </c>
      <c r="AB10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9" s="79"/>
      <c r="AE1039" s="146" t="str">
        <f>IF(Stock[[#This Row],[TRẠNG THÁI
(auto-fill)]]="NẮM GIỮ",Stock[[#This Row],[GIÁ THỊ TRƯỜNG]]-Stock[[#This Row],[GIÁ MUA]],"")</f>
        <v/>
      </c>
      <c r="AF1039" s="150" t="str">
        <f>IFERROR(Stock[[#This Row],[TĂNG/
(GIẢM )]]/Stock[[#This Row],[GIÁ MUA]],"")</f>
        <v/>
      </c>
      <c r="AG1039" s="129" t="str">
        <f>IF(Stock[[#This Row],[GIÁ THỊ TRƯỜNG]]&gt;0,Stock[[#This Row],[GIÁ THỊ TRƯỜNG]]*Stock[[#This Row],[SỐ LƯỢNG CÒN LẠI
(auto-fill)]],"")</f>
        <v/>
      </c>
    </row>
    <row r="1040" spans="2:33">
      <c r="B1040" s="109" t="str">
        <f>IF(AND(Stock[[#This Row],[SỐ LƯỢNG MUA]]&gt;0,Stock[[#This Row],[SỐ LƯỢNG CÒN LẠI
(auto-fill)]]=0),"BÁN",
IF(AND(Stock[[#This Row],[SỐ LƯỢNG MUA]]&gt;0,Stock[[#This Row],[SỐ LƯỢNG CÒN LẠI
(auto-fill)]]&gt;0),"NẮM GIỮ",""))</f>
        <v/>
      </c>
      <c r="C1040" s="112">
        <f t="shared" ref="C1040:C1103" si="16">C1039+1</f>
        <v>1027</v>
      </c>
      <c r="D1040" s="77"/>
      <c r="E1040" s="78"/>
      <c r="F1040" s="170"/>
      <c r="G1040" s="83"/>
      <c r="H1040" s="84"/>
      <c r="I1040" s="114" t="str">
        <f>IF(Stock[[#This Row],[SỐ LƯỢNG MUA]]&gt;0,Stock[[#This Row],[GIÁ MUA]]*Stock[[#This Row],[SỐ LƯỢNG MUA]]*$D$11,"")</f>
        <v/>
      </c>
      <c r="J1040" s="87"/>
      <c r="K1040" s="88"/>
      <c r="L1040" s="116" t="str">
        <f>IF(Stock[[#This Row],[SỐ LƯỢNG MUA]]&gt;0,Stock[[#This Row],[GIÁ MUA]]*(1+Stock[[#This Row],[% TĂNG KỲ VỌNG_1]]),"")</f>
        <v/>
      </c>
      <c r="M1040" s="89"/>
      <c r="N1040" s="116" t="str">
        <f>IF(Stock[[#This Row],[SỐ LƯỢNG MUA]]&gt;0,Stock[[#This Row],[GIÁ MUA]]*(1+Stock[[#This Row],[% TĂNG KỲ VỌNG_2]]),"")</f>
        <v/>
      </c>
      <c r="O1040" s="89"/>
      <c r="P1040" s="116" t="str">
        <f>IF(Stock[[#This Row],[SỐ LƯỢNG MUA]]&gt;0,Stock[[#This Row],[GIÁ MUA]]*(1+Stock[[#This Row],[% GIẢM ĐỂ CẮT LỖ]]),"")</f>
        <v/>
      </c>
      <c r="Q1040" s="103"/>
      <c r="R1040" s="117" t="str">
        <f>IF(Stock[[#This Row],[CỔ TỨC TIỀN MẶT]]&gt;0,Stock[[#This Row],[CỔ TỨC TIỀN MẶT]]/(Stock[[#This Row],[GIÁ MUA]]*Stock[[#This Row],[SỐ LƯỢNG MUA]]),"")</f>
        <v/>
      </c>
      <c r="S1040" s="103"/>
      <c r="T1040" s="77"/>
      <c r="U1040" s="95"/>
      <c r="V1040" s="96"/>
      <c r="W1040" s="125" t="str">
        <f>IF(Stock[[#This Row],[SỐ LƯỢNG BÁN]]&gt;0,Stock[[#This Row],[GIÁ BÁN]]*Stock[[#This Row],[SỐ LƯỢNG BÁN]]*$D$11+Stock[[#This Row],[GIÁ BÁN]]*Stock[[#This Row],[SỐ LƯỢNG BÁN]]*$D$12,"")</f>
        <v/>
      </c>
      <c r="X1040" s="120">
        <f>Stock[[#This Row],[SỐ LƯỢNG MUA]]+Stock[[#This Row],[CỔ TỨC BẰNG CỔ PHIẾU]]-Stock[[#This Row],[SỐ LƯỢNG BÁN]]</f>
        <v>0</v>
      </c>
      <c r="Y10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0" s="120">
        <f ca="1">IF(Stock[[#This Row],[NGÀY BÁN]]&gt;0,Stock[[#This Row],[NGÀY BÁN]]-Stock[[#This Row],[NGÀY MUA]]+1,IF(Stock[[#This Row],[NGÀY MUA]]=0,0,TODAY()-Stock[[#This Row],[NGÀY MUA]]+1))</f>
        <v>0</v>
      </c>
      <c r="AA1040" s="121" t="str">
        <f>IFERROR(Stock[[#This Row],[CỔ TỨC TIỀN MẶT]]+Stock[[#This Row],[LÃI/(LỖ) TỪ BÁN CK
(auto-fill)]],"")</f>
        <v/>
      </c>
      <c r="AB10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0" s="79"/>
      <c r="AE1040" s="146" t="str">
        <f>IF(Stock[[#This Row],[TRẠNG THÁI
(auto-fill)]]="NẮM GIỮ",Stock[[#This Row],[GIÁ THỊ TRƯỜNG]]-Stock[[#This Row],[GIÁ MUA]],"")</f>
        <v/>
      </c>
      <c r="AF1040" s="150" t="str">
        <f>IFERROR(Stock[[#This Row],[TĂNG/
(GIẢM )]]/Stock[[#This Row],[GIÁ MUA]],"")</f>
        <v/>
      </c>
      <c r="AG1040" s="129" t="str">
        <f>IF(Stock[[#This Row],[GIÁ THỊ TRƯỜNG]]&gt;0,Stock[[#This Row],[GIÁ THỊ TRƯỜNG]]*Stock[[#This Row],[SỐ LƯỢNG CÒN LẠI
(auto-fill)]],"")</f>
        <v/>
      </c>
    </row>
    <row r="1041" spans="2:33">
      <c r="B1041" s="109" t="str">
        <f>IF(AND(Stock[[#This Row],[SỐ LƯỢNG MUA]]&gt;0,Stock[[#This Row],[SỐ LƯỢNG CÒN LẠI
(auto-fill)]]=0),"BÁN",
IF(AND(Stock[[#This Row],[SỐ LƯỢNG MUA]]&gt;0,Stock[[#This Row],[SỐ LƯỢNG CÒN LẠI
(auto-fill)]]&gt;0),"NẮM GIỮ",""))</f>
        <v/>
      </c>
      <c r="C1041" s="112">
        <f t="shared" si="16"/>
        <v>1028</v>
      </c>
      <c r="D1041" s="77"/>
      <c r="E1041" s="78"/>
      <c r="F1041" s="170"/>
      <c r="G1041" s="83"/>
      <c r="H1041" s="84"/>
      <c r="I1041" s="114" t="str">
        <f>IF(Stock[[#This Row],[SỐ LƯỢNG MUA]]&gt;0,Stock[[#This Row],[GIÁ MUA]]*Stock[[#This Row],[SỐ LƯỢNG MUA]]*$D$11,"")</f>
        <v/>
      </c>
      <c r="J1041" s="87"/>
      <c r="K1041" s="88"/>
      <c r="L1041" s="116" t="str">
        <f>IF(Stock[[#This Row],[SỐ LƯỢNG MUA]]&gt;0,Stock[[#This Row],[GIÁ MUA]]*(1+Stock[[#This Row],[% TĂNG KỲ VỌNG_1]]),"")</f>
        <v/>
      </c>
      <c r="M1041" s="89"/>
      <c r="N1041" s="116" t="str">
        <f>IF(Stock[[#This Row],[SỐ LƯỢNG MUA]]&gt;0,Stock[[#This Row],[GIÁ MUA]]*(1+Stock[[#This Row],[% TĂNG KỲ VỌNG_2]]),"")</f>
        <v/>
      </c>
      <c r="O1041" s="89"/>
      <c r="P1041" s="116" t="str">
        <f>IF(Stock[[#This Row],[SỐ LƯỢNG MUA]]&gt;0,Stock[[#This Row],[GIÁ MUA]]*(1+Stock[[#This Row],[% GIẢM ĐỂ CẮT LỖ]]),"")</f>
        <v/>
      </c>
      <c r="Q1041" s="103"/>
      <c r="R1041" s="117" t="str">
        <f>IF(Stock[[#This Row],[CỔ TỨC TIỀN MẶT]]&gt;0,Stock[[#This Row],[CỔ TỨC TIỀN MẶT]]/(Stock[[#This Row],[GIÁ MUA]]*Stock[[#This Row],[SỐ LƯỢNG MUA]]),"")</f>
        <v/>
      </c>
      <c r="S1041" s="103"/>
      <c r="T1041" s="77"/>
      <c r="U1041" s="95"/>
      <c r="V1041" s="96"/>
      <c r="W1041" s="125" t="str">
        <f>IF(Stock[[#This Row],[SỐ LƯỢNG BÁN]]&gt;0,Stock[[#This Row],[GIÁ BÁN]]*Stock[[#This Row],[SỐ LƯỢNG BÁN]]*$D$11+Stock[[#This Row],[GIÁ BÁN]]*Stock[[#This Row],[SỐ LƯỢNG BÁN]]*$D$12,"")</f>
        <v/>
      </c>
      <c r="X1041" s="120">
        <f>Stock[[#This Row],[SỐ LƯỢNG MUA]]+Stock[[#This Row],[CỔ TỨC BẰNG CỔ PHIẾU]]-Stock[[#This Row],[SỐ LƯỢNG BÁN]]</f>
        <v>0</v>
      </c>
      <c r="Y10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1" s="120">
        <f ca="1">IF(Stock[[#This Row],[NGÀY BÁN]]&gt;0,Stock[[#This Row],[NGÀY BÁN]]-Stock[[#This Row],[NGÀY MUA]]+1,IF(Stock[[#This Row],[NGÀY MUA]]=0,0,TODAY()-Stock[[#This Row],[NGÀY MUA]]+1))</f>
        <v>0</v>
      </c>
      <c r="AA1041" s="121" t="str">
        <f>IFERROR(Stock[[#This Row],[CỔ TỨC TIỀN MẶT]]+Stock[[#This Row],[LÃI/(LỖ) TỪ BÁN CK
(auto-fill)]],"")</f>
        <v/>
      </c>
      <c r="AB10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1" s="79"/>
      <c r="AE1041" s="146" t="str">
        <f>IF(Stock[[#This Row],[TRẠNG THÁI
(auto-fill)]]="NẮM GIỮ",Stock[[#This Row],[GIÁ THỊ TRƯỜNG]]-Stock[[#This Row],[GIÁ MUA]],"")</f>
        <v/>
      </c>
      <c r="AF1041" s="150" t="str">
        <f>IFERROR(Stock[[#This Row],[TĂNG/
(GIẢM )]]/Stock[[#This Row],[GIÁ MUA]],"")</f>
        <v/>
      </c>
      <c r="AG1041" s="129" t="str">
        <f>IF(Stock[[#This Row],[GIÁ THỊ TRƯỜNG]]&gt;0,Stock[[#This Row],[GIÁ THỊ TRƯỜNG]]*Stock[[#This Row],[SỐ LƯỢNG CÒN LẠI
(auto-fill)]],"")</f>
        <v/>
      </c>
    </row>
    <row r="1042" spans="2:33">
      <c r="B1042" s="109" t="str">
        <f>IF(AND(Stock[[#This Row],[SỐ LƯỢNG MUA]]&gt;0,Stock[[#This Row],[SỐ LƯỢNG CÒN LẠI
(auto-fill)]]=0),"BÁN",
IF(AND(Stock[[#This Row],[SỐ LƯỢNG MUA]]&gt;0,Stock[[#This Row],[SỐ LƯỢNG CÒN LẠI
(auto-fill)]]&gt;0),"NẮM GIỮ",""))</f>
        <v/>
      </c>
      <c r="C1042" s="112">
        <f t="shared" si="16"/>
        <v>1029</v>
      </c>
      <c r="D1042" s="77"/>
      <c r="E1042" s="78"/>
      <c r="F1042" s="170"/>
      <c r="G1042" s="83"/>
      <c r="H1042" s="84"/>
      <c r="I1042" s="114" t="str">
        <f>IF(Stock[[#This Row],[SỐ LƯỢNG MUA]]&gt;0,Stock[[#This Row],[GIÁ MUA]]*Stock[[#This Row],[SỐ LƯỢNG MUA]]*$D$11,"")</f>
        <v/>
      </c>
      <c r="J1042" s="87"/>
      <c r="K1042" s="88"/>
      <c r="L1042" s="116" t="str">
        <f>IF(Stock[[#This Row],[SỐ LƯỢNG MUA]]&gt;0,Stock[[#This Row],[GIÁ MUA]]*(1+Stock[[#This Row],[% TĂNG KỲ VỌNG_1]]),"")</f>
        <v/>
      </c>
      <c r="M1042" s="89"/>
      <c r="N1042" s="116" t="str">
        <f>IF(Stock[[#This Row],[SỐ LƯỢNG MUA]]&gt;0,Stock[[#This Row],[GIÁ MUA]]*(1+Stock[[#This Row],[% TĂNG KỲ VỌNG_2]]),"")</f>
        <v/>
      </c>
      <c r="O1042" s="89"/>
      <c r="P1042" s="116" t="str">
        <f>IF(Stock[[#This Row],[SỐ LƯỢNG MUA]]&gt;0,Stock[[#This Row],[GIÁ MUA]]*(1+Stock[[#This Row],[% GIẢM ĐỂ CẮT LỖ]]),"")</f>
        <v/>
      </c>
      <c r="Q1042" s="103"/>
      <c r="R1042" s="117" t="str">
        <f>IF(Stock[[#This Row],[CỔ TỨC TIỀN MẶT]]&gt;0,Stock[[#This Row],[CỔ TỨC TIỀN MẶT]]/(Stock[[#This Row],[GIÁ MUA]]*Stock[[#This Row],[SỐ LƯỢNG MUA]]),"")</f>
        <v/>
      </c>
      <c r="S1042" s="103"/>
      <c r="T1042" s="77"/>
      <c r="U1042" s="95"/>
      <c r="V1042" s="96"/>
      <c r="W1042" s="125" t="str">
        <f>IF(Stock[[#This Row],[SỐ LƯỢNG BÁN]]&gt;0,Stock[[#This Row],[GIÁ BÁN]]*Stock[[#This Row],[SỐ LƯỢNG BÁN]]*$D$11+Stock[[#This Row],[GIÁ BÁN]]*Stock[[#This Row],[SỐ LƯỢNG BÁN]]*$D$12,"")</f>
        <v/>
      </c>
      <c r="X1042" s="120">
        <f>Stock[[#This Row],[SỐ LƯỢNG MUA]]+Stock[[#This Row],[CỔ TỨC BẰNG CỔ PHIẾU]]-Stock[[#This Row],[SỐ LƯỢNG BÁN]]</f>
        <v>0</v>
      </c>
      <c r="Y10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2" s="120">
        <f ca="1">IF(Stock[[#This Row],[NGÀY BÁN]]&gt;0,Stock[[#This Row],[NGÀY BÁN]]-Stock[[#This Row],[NGÀY MUA]]+1,IF(Stock[[#This Row],[NGÀY MUA]]=0,0,TODAY()-Stock[[#This Row],[NGÀY MUA]]+1))</f>
        <v>0</v>
      </c>
      <c r="AA1042" s="121" t="str">
        <f>IFERROR(Stock[[#This Row],[CỔ TỨC TIỀN MẶT]]+Stock[[#This Row],[LÃI/(LỖ) TỪ BÁN CK
(auto-fill)]],"")</f>
        <v/>
      </c>
      <c r="AB10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2" s="79"/>
      <c r="AE1042" s="146" t="str">
        <f>IF(Stock[[#This Row],[TRẠNG THÁI
(auto-fill)]]="NẮM GIỮ",Stock[[#This Row],[GIÁ THỊ TRƯỜNG]]-Stock[[#This Row],[GIÁ MUA]],"")</f>
        <v/>
      </c>
      <c r="AF1042" s="150" t="str">
        <f>IFERROR(Stock[[#This Row],[TĂNG/
(GIẢM )]]/Stock[[#This Row],[GIÁ MUA]],"")</f>
        <v/>
      </c>
      <c r="AG1042" s="129" t="str">
        <f>IF(Stock[[#This Row],[GIÁ THỊ TRƯỜNG]]&gt;0,Stock[[#This Row],[GIÁ THỊ TRƯỜNG]]*Stock[[#This Row],[SỐ LƯỢNG CÒN LẠI
(auto-fill)]],"")</f>
        <v/>
      </c>
    </row>
    <row r="1043" spans="2:33">
      <c r="B1043" s="109" t="str">
        <f>IF(AND(Stock[[#This Row],[SỐ LƯỢNG MUA]]&gt;0,Stock[[#This Row],[SỐ LƯỢNG CÒN LẠI
(auto-fill)]]=0),"BÁN",
IF(AND(Stock[[#This Row],[SỐ LƯỢNG MUA]]&gt;0,Stock[[#This Row],[SỐ LƯỢNG CÒN LẠI
(auto-fill)]]&gt;0),"NẮM GIỮ",""))</f>
        <v/>
      </c>
      <c r="C1043" s="112">
        <f t="shared" si="16"/>
        <v>1030</v>
      </c>
      <c r="D1043" s="77"/>
      <c r="E1043" s="78"/>
      <c r="F1043" s="170"/>
      <c r="G1043" s="83"/>
      <c r="H1043" s="84"/>
      <c r="I1043" s="114" t="str">
        <f>IF(Stock[[#This Row],[SỐ LƯỢNG MUA]]&gt;0,Stock[[#This Row],[GIÁ MUA]]*Stock[[#This Row],[SỐ LƯỢNG MUA]]*$D$11,"")</f>
        <v/>
      </c>
      <c r="J1043" s="87"/>
      <c r="K1043" s="88"/>
      <c r="L1043" s="116" t="str">
        <f>IF(Stock[[#This Row],[SỐ LƯỢNG MUA]]&gt;0,Stock[[#This Row],[GIÁ MUA]]*(1+Stock[[#This Row],[% TĂNG KỲ VỌNG_1]]),"")</f>
        <v/>
      </c>
      <c r="M1043" s="89"/>
      <c r="N1043" s="116" t="str">
        <f>IF(Stock[[#This Row],[SỐ LƯỢNG MUA]]&gt;0,Stock[[#This Row],[GIÁ MUA]]*(1+Stock[[#This Row],[% TĂNG KỲ VỌNG_2]]),"")</f>
        <v/>
      </c>
      <c r="O1043" s="89"/>
      <c r="P1043" s="116" t="str">
        <f>IF(Stock[[#This Row],[SỐ LƯỢNG MUA]]&gt;0,Stock[[#This Row],[GIÁ MUA]]*(1+Stock[[#This Row],[% GIẢM ĐỂ CẮT LỖ]]),"")</f>
        <v/>
      </c>
      <c r="Q1043" s="103"/>
      <c r="R1043" s="117" t="str">
        <f>IF(Stock[[#This Row],[CỔ TỨC TIỀN MẶT]]&gt;0,Stock[[#This Row],[CỔ TỨC TIỀN MẶT]]/(Stock[[#This Row],[GIÁ MUA]]*Stock[[#This Row],[SỐ LƯỢNG MUA]]),"")</f>
        <v/>
      </c>
      <c r="S1043" s="103"/>
      <c r="T1043" s="77"/>
      <c r="U1043" s="95"/>
      <c r="V1043" s="96"/>
      <c r="W1043" s="125" t="str">
        <f>IF(Stock[[#This Row],[SỐ LƯỢNG BÁN]]&gt;0,Stock[[#This Row],[GIÁ BÁN]]*Stock[[#This Row],[SỐ LƯỢNG BÁN]]*$D$11+Stock[[#This Row],[GIÁ BÁN]]*Stock[[#This Row],[SỐ LƯỢNG BÁN]]*$D$12,"")</f>
        <v/>
      </c>
      <c r="X1043" s="120">
        <f>Stock[[#This Row],[SỐ LƯỢNG MUA]]+Stock[[#This Row],[CỔ TỨC BẰNG CỔ PHIẾU]]-Stock[[#This Row],[SỐ LƯỢNG BÁN]]</f>
        <v>0</v>
      </c>
      <c r="Y10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3" s="120">
        <f ca="1">IF(Stock[[#This Row],[NGÀY BÁN]]&gt;0,Stock[[#This Row],[NGÀY BÁN]]-Stock[[#This Row],[NGÀY MUA]]+1,IF(Stock[[#This Row],[NGÀY MUA]]=0,0,TODAY()-Stock[[#This Row],[NGÀY MUA]]+1))</f>
        <v>0</v>
      </c>
      <c r="AA1043" s="121" t="str">
        <f>IFERROR(Stock[[#This Row],[CỔ TỨC TIỀN MẶT]]+Stock[[#This Row],[LÃI/(LỖ) TỪ BÁN CK
(auto-fill)]],"")</f>
        <v/>
      </c>
      <c r="AB10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3" s="79"/>
      <c r="AE1043" s="146" t="str">
        <f>IF(Stock[[#This Row],[TRẠNG THÁI
(auto-fill)]]="NẮM GIỮ",Stock[[#This Row],[GIÁ THỊ TRƯỜNG]]-Stock[[#This Row],[GIÁ MUA]],"")</f>
        <v/>
      </c>
      <c r="AF1043" s="150" t="str">
        <f>IFERROR(Stock[[#This Row],[TĂNG/
(GIẢM )]]/Stock[[#This Row],[GIÁ MUA]],"")</f>
        <v/>
      </c>
      <c r="AG1043" s="129" t="str">
        <f>IF(Stock[[#This Row],[GIÁ THỊ TRƯỜNG]]&gt;0,Stock[[#This Row],[GIÁ THỊ TRƯỜNG]]*Stock[[#This Row],[SỐ LƯỢNG CÒN LẠI
(auto-fill)]],"")</f>
        <v/>
      </c>
    </row>
    <row r="1044" spans="2:33">
      <c r="B1044" s="109" t="str">
        <f>IF(AND(Stock[[#This Row],[SỐ LƯỢNG MUA]]&gt;0,Stock[[#This Row],[SỐ LƯỢNG CÒN LẠI
(auto-fill)]]=0),"BÁN",
IF(AND(Stock[[#This Row],[SỐ LƯỢNG MUA]]&gt;0,Stock[[#This Row],[SỐ LƯỢNG CÒN LẠI
(auto-fill)]]&gt;0),"NẮM GIỮ",""))</f>
        <v/>
      </c>
      <c r="C1044" s="112">
        <f t="shared" si="16"/>
        <v>1031</v>
      </c>
      <c r="D1044" s="77"/>
      <c r="E1044" s="78"/>
      <c r="F1044" s="170"/>
      <c r="G1044" s="83"/>
      <c r="H1044" s="84"/>
      <c r="I1044" s="114" t="str">
        <f>IF(Stock[[#This Row],[SỐ LƯỢNG MUA]]&gt;0,Stock[[#This Row],[GIÁ MUA]]*Stock[[#This Row],[SỐ LƯỢNG MUA]]*$D$11,"")</f>
        <v/>
      </c>
      <c r="J1044" s="87"/>
      <c r="K1044" s="88"/>
      <c r="L1044" s="116" t="str">
        <f>IF(Stock[[#This Row],[SỐ LƯỢNG MUA]]&gt;0,Stock[[#This Row],[GIÁ MUA]]*(1+Stock[[#This Row],[% TĂNG KỲ VỌNG_1]]),"")</f>
        <v/>
      </c>
      <c r="M1044" s="89"/>
      <c r="N1044" s="116" t="str">
        <f>IF(Stock[[#This Row],[SỐ LƯỢNG MUA]]&gt;0,Stock[[#This Row],[GIÁ MUA]]*(1+Stock[[#This Row],[% TĂNG KỲ VỌNG_2]]),"")</f>
        <v/>
      </c>
      <c r="O1044" s="89"/>
      <c r="P1044" s="116" t="str">
        <f>IF(Stock[[#This Row],[SỐ LƯỢNG MUA]]&gt;0,Stock[[#This Row],[GIÁ MUA]]*(1+Stock[[#This Row],[% GIẢM ĐỂ CẮT LỖ]]),"")</f>
        <v/>
      </c>
      <c r="Q1044" s="103"/>
      <c r="R1044" s="117" t="str">
        <f>IF(Stock[[#This Row],[CỔ TỨC TIỀN MẶT]]&gt;0,Stock[[#This Row],[CỔ TỨC TIỀN MẶT]]/(Stock[[#This Row],[GIÁ MUA]]*Stock[[#This Row],[SỐ LƯỢNG MUA]]),"")</f>
        <v/>
      </c>
      <c r="S1044" s="103"/>
      <c r="T1044" s="77"/>
      <c r="U1044" s="95"/>
      <c r="V1044" s="96"/>
      <c r="W1044" s="125" t="str">
        <f>IF(Stock[[#This Row],[SỐ LƯỢNG BÁN]]&gt;0,Stock[[#This Row],[GIÁ BÁN]]*Stock[[#This Row],[SỐ LƯỢNG BÁN]]*$D$11+Stock[[#This Row],[GIÁ BÁN]]*Stock[[#This Row],[SỐ LƯỢNG BÁN]]*$D$12,"")</f>
        <v/>
      </c>
      <c r="X1044" s="120">
        <f>Stock[[#This Row],[SỐ LƯỢNG MUA]]+Stock[[#This Row],[CỔ TỨC BẰNG CỔ PHIẾU]]-Stock[[#This Row],[SỐ LƯỢNG BÁN]]</f>
        <v>0</v>
      </c>
      <c r="Y10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4" s="120">
        <f ca="1">IF(Stock[[#This Row],[NGÀY BÁN]]&gt;0,Stock[[#This Row],[NGÀY BÁN]]-Stock[[#This Row],[NGÀY MUA]]+1,IF(Stock[[#This Row],[NGÀY MUA]]=0,0,TODAY()-Stock[[#This Row],[NGÀY MUA]]+1))</f>
        <v>0</v>
      </c>
      <c r="AA1044" s="121" t="str">
        <f>IFERROR(Stock[[#This Row],[CỔ TỨC TIỀN MẶT]]+Stock[[#This Row],[LÃI/(LỖ) TỪ BÁN CK
(auto-fill)]],"")</f>
        <v/>
      </c>
      <c r="AB10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4" s="79"/>
      <c r="AE1044" s="146" t="str">
        <f>IF(Stock[[#This Row],[TRẠNG THÁI
(auto-fill)]]="NẮM GIỮ",Stock[[#This Row],[GIÁ THỊ TRƯỜNG]]-Stock[[#This Row],[GIÁ MUA]],"")</f>
        <v/>
      </c>
      <c r="AF1044" s="150" t="str">
        <f>IFERROR(Stock[[#This Row],[TĂNG/
(GIẢM )]]/Stock[[#This Row],[GIÁ MUA]],"")</f>
        <v/>
      </c>
      <c r="AG1044" s="129" t="str">
        <f>IF(Stock[[#This Row],[GIÁ THỊ TRƯỜNG]]&gt;0,Stock[[#This Row],[GIÁ THỊ TRƯỜNG]]*Stock[[#This Row],[SỐ LƯỢNG CÒN LẠI
(auto-fill)]],"")</f>
        <v/>
      </c>
    </row>
    <row r="1045" spans="2:33">
      <c r="B1045" s="109" t="str">
        <f>IF(AND(Stock[[#This Row],[SỐ LƯỢNG MUA]]&gt;0,Stock[[#This Row],[SỐ LƯỢNG CÒN LẠI
(auto-fill)]]=0),"BÁN",
IF(AND(Stock[[#This Row],[SỐ LƯỢNG MUA]]&gt;0,Stock[[#This Row],[SỐ LƯỢNG CÒN LẠI
(auto-fill)]]&gt;0),"NẮM GIỮ",""))</f>
        <v/>
      </c>
      <c r="C1045" s="112">
        <f t="shared" si="16"/>
        <v>1032</v>
      </c>
      <c r="D1045" s="77"/>
      <c r="E1045" s="78"/>
      <c r="F1045" s="170"/>
      <c r="G1045" s="83"/>
      <c r="H1045" s="84"/>
      <c r="I1045" s="114" t="str">
        <f>IF(Stock[[#This Row],[SỐ LƯỢNG MUA]]&gt;0,Stock[[#This Row],[GIÁ MUA]]*Stock[[#This Row],[SỐ LƯỢNG MUA]]*$D$11,"")</f>
        <v/>
      </c>
      <c r="J1045" s="87"/>
      <c r="K1045" s="88"/>
      <c r="L1045" s="116" t="str">
        <f>IF(Stock[[#This Row],[SỐ LƯỢNG MUA]]&gt;0,Stock[[#This Row],[GIÁ MUA]]*(1+Stock[[#This Row],[% TĂNG KỲ VỌNG_1]]),"")</f>
        <v/>
      </c>
      <c r="M1045" s="89"/>
      <c r="N1045" s="116" t="str">
        <f>IF(Stock[[#This Row],[SỐ LƯỢNG MUA]]&gt;0,Stock[[#This Row],[GIÁ MUA]]*(1+Stock[[#This Row],[% TĂNG KỲ VỌNG_2]]),"")</f>
        <v/>
      </c>
      <c r="O1045" s="89"/>
      <c r="P1045" s="116" t="str">
        <f>IF(Stock[[#This Row],[SỐ LƯỢNG MUA]]&gt;0,Stock[[#This Row],[GIÁ MUA]]*(1+Stock[[#This Row],[% GIẢM ĐỂ CẮT LỖ]]),"")</f>
        <v/>
      </c>
      <c r="Q1045" s="103"/>
      <c r="R1045" s="117" t="str">
        <f>IF(Stock[[#This Row],[CỔ TỨC TIỀN MẶT]]&gt;0,Stock[[#This Row],[CỔ TỨC TIỀN MẶT]]/(Stock[[#This Row],[GIÁ MUA]]*Stock[[#This Row],[SỐ LƯỢNG MUA]]),"")</f>
        <v/>
      </c>
      <c r="S1045" s="103"/>
      <c r="T1045" s="77"/>
      <c r="U1045" s="95"/>
      <c r="V1045" s="96"/>
      <c r="W1045" s="125" t="str">
        <f>IF(Stock[[#This Row],[SỐ LƯỢNG BÁN]]&gt;0,Stock[[#This Row],[GIÁ BÁN]]*Stock[[#This Row],[SỐ LƯỢNG BÁN]]*$D$11+Stock[[#This Row],[GIÁ BÁN]]*Stock[[#This Row],[SỐ LƯỢNG BÁN]]*$D$12,"")</f>
        <v/>
      </c>
      <c r="X1045" s="120">
        <f>Stock[[#This Row],[SỐ LƯỢNG MUA]]+Stock[[#This Row],[CỔ TỨC BẰNG CỔ PHIẾU]]-Stock[[#This Row],[SỐ LƯỢNG BÁN]]</f>
        <v>0</v>
      </c>
      <c r="Y10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5" s="120">
        <f ca="1">IF(Stock[[#This Row],[NGÀY BÁN]]&gt;0,Stock[[#This Row],[NGÀY BÁN]]-Stock[[#This Row],[NGÀY MUA]]+1,IF(Stock[[#This Row],[NGÀY MUA]]=0,0,TODAY()-Stock[[#This Row],[NGÀY MUA]]+1))</f>
        <v>0</v>
      </c>
      <c r="AA1045" s="121" t="str">
        <f>IFERROR(Stock[[#This Row],[CỔ TỨC TIỀN MẶT]]+Stock[[#This Row],[LÃI/(LỖ) TỪ BÁN CK
(auto-fill)]],"")</f>
        <v/>
      </c>
      <c r="AB10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5" s="79"/>
      <c r="AE1045" s="146" t="str">
        <f>IF(Stock[[#This Row],[TRẠNG THÁI
(auto-fill)]]="NẮM GIỮ",Stock[[#This Row],[GIÁ THỊ TRƯỜNG]]-Stock[[#This Row],[GIÁ MUA]],"")</f>
        <v/>
      </c>
      <c r="AF1045" s="150" t="str">
        <f>IFERROR(Stock[[#This Row],[TĂNG/
(GIẢM )]]/Stock[[#This Row],[GIÁ MUA]],"")</f>
        <v/>
      </c>
      <c r="AG1045" s="129" t="str">
        <f>IF(Stock[[#This Row],[GIÁ THỊ TRƯỜNG]]&gt;0,Stock[[#This Row],[GIÁ THỊ TRƯỜNG]]*Stock[[#This Row],[SỐ LƯỢNG CÒN LẠI
(auto-fill)]],"")</f>
        <v/>
      </c>
    </row>
    <row r="1046" spans="2:33">
      <c r="B1046" s="109" t="str">
        <f>IF(AND(Stock[[#This Row],[SỐ LƯỢNG MUA]]&gt;0,Stock[[#This Row],[SỐ LƯỢNG CÒN LẠI
(auto-fill)]]=0),"BÁN",
IF(AND(Stock[[#This Row],[SỐ LƯỢNG MUA]]&gt;0,Stock[[#This Row],[SỐ LƯỢNG CÒN LẠI
(auto-fill)]]&gt;0),"NẮM GIỮ",""))</f>
        <v/>
      </c>
      <c r="C1046" s="112">
        <f t="shared" si="16"/>
        <v>1033</v>
      </c>
      <c r="D1046" s="77"/>
      <c r="E1046" s="78"/>
      <c r="F1046" s="170"/>
      <c r="G1046" s="83"/>
      <c r="H1046" s="84"/>
      <c r="I1046" s="114" t="str">
        <f>IF(Stock[[#This Row],[SỐ LƯỢNG MUA]]&gt;0,Stock[[#This Row],[GIÁ MUA]]*Stock[[#This Row],[SỐ LƯỢNG MUA]]*$D$11,"")</f>
        <v/>
      </c>
      <c r="J1046" s="87"/>
      <c r="K1046" s="88"/>
      <c r="L1046" s="116" t="str">
        <f>IF(Stock[[#This Row],[SỐ LƯỢNG MUA]]&gt;0,Stock[[#This Row],[GIÁ MUA]]*(1+Stock[[#This Row],[% TĂNG KỲ VỌNG_1]]),"")</f>
        <v/>
      </c>
      <c r="M1046" s="89"/>
      <c r="N1046" s="116" t="str">
        <f>IF(Stock[[#This Row],[SỐ LƯỢNG MUA]]&gt;0,Stock[[#This Row],[GIÁ MUA]]*(1+Stock[[#This Row],[% TĂNG KỲ VỌNG_2]]),"")</f>
        <v/>
      </c>
      <c r="O1046" s="89"/>
      <c r="P1046" s="116" t="str">
        <f>IF(Stock[[#This Row],[SỐ LƯỢNG MUA]]&gt;0,Stock[[#This Row],[GIÁ MUA]]*(1+Stock[[#This Row],[% GIẢM ĐỂ CẮT LỖ]]),"")</f>
        <v/>
      </c>
      <c r="Q1046" s="103"/>
      <c r="R1046" s="117" t="str">
        <f>IF(Stock[[#This Row],[CỔ TỨC TIỀN MẶT]]&gt;0,Stock[[#This Row],[CỔ TỨC TIỀN MẶT]]/(Stock[[#This Row],[GIÁ MUA]]*Stock[[#This Row],[SỐ LƯỢNG MUA]]),"")</f>
        <v/>
      </c>
      <c r="S1046" s="103"/>
      <c r="T1046" s="77"/>
      <c r="U1046" s="95"/>
      <c r="V1046" s="96"/>
      <c r="W1046" s="125" t="str">
        <f>IF(Stock[[#This Row],[SỐ LƯỢNG BÁN]]&gt;0,Stock[[#This Row],[GIÁ BÁN]]*Stock[[#This Row],[SỐ LƯỢNG BÁN]]*$D$11+Stock[[#This Row],[GIÁ BÁN]]*Stock[[#This Row],[SỐ LƯỢNG BÁN]]*$D$12,"")</f>
        <v/>
      </c>
      <c r="X1046" s="120">
        <f>Stock[[#This Row],[SỐ LƯỢNG MUA]]+Stock[[#This Row],[CỔ TỨC BẰNG CỔ PHIẾU]]-Stock[[#This Row],[SỐ LƯỢNG BÁN]]</f>
        <v>0</v>
      </c>
      <c r="Y10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6" s="120">
        <f ca="1">IF(Stock[[#This Row],[NGÀY BÁN]]&gt;0,Stock[[#This Row],[NGÀY BÁN]]-Stock[[#This Row],[NGÀY MUA]]+1,IF(Stock[[#This Row],[NGÀY MUA]]=0,0,TODAY()-Stock[[#This Row],[NGÀY MUA]]+1))</f>
        <v>0</v>
      </c>
      <c r="AA1046" s="121" t="str">
        <f>IFERROR(Stock[[#This Row],[CỔ TỨC TIỀN MẶT]]+Stock[[#This Row],[LÃI/(LỖ) TỪ BÁN CK
(auto-fill)]],"")</f>
        <v/>
      </c>
      <c r="AB10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6" s="79"/>
      <c r="AE1046" s="146" t="str">
        <f>IF(Stock[[#This Row],[TRẠNG THÁI
(auto-fill)]]="NẮM GIỮ",Stock[[#This Row],[GIÁ THỊ TRƯỜNG]]-Stock[[#This Row],[GIÁ MUA]],"")</f>
        <v/>
      </c>
      <c r="AF1046" s="150" t="str">
        <f>IFERROR(Stock[[#This Row],[TĂNG/
(GIẢM )]]/Stock[[#This Row],[GIÁ MUA]],"")</f>
        <v/>
      </c>
      <c r="AG1046" s="129" t="str">
        <f>IF(Stock[[#This Row],[GIÁ THỊ TRƯỜNG]]&gt;0,Stock[[#This Row],[GIÁ THỊ TRƯỜNG]]*Stock[[#This Row],[SỐ LƯỢNG CÒN LẠI
(auto-fill)]],"")</f>
        <v/>
      </c>
    </row>
    <row r="1047" spans="2:33">
      <c r="B1047" s="109" t="str">
        <f>IF(AND(Stock[[#This Row],[SỐ LƯỢNG MUA]]&gt;0,Stock[[#This Row],[SỐ LƯỢNG CÒN LẠI
(auto-fill)]]=0),"BÁN",
IF(AND(Stock[[#This Row],[SỐ LƯỢNG MUA]]&gt;0,Stock[[#This Row],[SỐ LƯỢNG CÒN LẠI
(auto-fill)]]&gt;0),"NẮM GIỮ",""))</f>
        <v/>
      </c>
      <c r="C1047" s="112">
        <f t="shared" si="16"/>
        <v>1034</v>
      </c>
      <c r="D1047" s="77"/>
      <c r="E1047" s="78"/>
      <c r="F1047" s="170"/>
      <c r="G1047" s="83"/>
      <c r="H1047" s="84"/>
      <c r="I1047" s="114" t="str">
        <f>IF(Stock[[#This Row],[SỐ LƯỢNG MUA]]&gt;0,Stock[[#This Row],[GIÁ MUA]]*Stock[[#This Row],[SỐ LƯỢNG MUA]]*$D$11,"")</f>
        <v/>
      </c>
      <c r="J1047" s="87"/>
      <c r="K1047" s="88"/>
      <c r="L1047" s="116" t="str">
        <f>IF(Stock[[#This Row],[SỐ LƯỢNG MUA]]&gt;0,Stock[[#This Row],[GIÁ MUA]]*(1+Stock[[#This Row],[% TĂNG KỲ VỌNG_1]]),"")</f>
        <v/>
      </c>
      <c r="M1047" s="89"/>
      <c r="N1047" s="116" t="str">
        <f>IF(Stock[[#This Row],[SỐ LƯỢNG MUA]]&gt;0,Stock[[#This Row],[GIÁ MUA]]*(1+Stock[[#This Row],[% TĂNG KỲ VỌNG_2]]),"")</f>
        <v/>
      </c>
      <c r="O1047" s="89"/>
      <c r="P1047" s="116" t="str">
        <f>IF(Stock[[#This Row],[SỐ LƯỢNG MUA]]&gt;0,Stock[[#This Row],[GIÁ MUA]]*(1+Stock[[#This Row],[% GIẢM ĐỂ CẮT LỖ]]),"")</f>
        <v/>
      </c>
      <c r="Q1047" s="103"/>
      <c r="R1047" s="117" t="str">
        <f>IF(Stock[[#This Row],[CỔ TỨC TIỀN MẶT]]&gt;0,Stock[[#This Row],[CỔ TỨC TIỀN MẶT]]/(Stock[[#This Row],[GIÁ MUA]]*Stock[[#This Row],[SỐ LƯỢNG MUA]]),"")</f>
        <v/>
      </c>
      <c r="S1047" s="103"/>
      <c r="T1047" s="77"/>
      <c r="U1047" s="95"/>
      <c r="V1047" s="96"/>
      <c r="W1047" s="125" t="str">
        <f>IF(Stock[[#This Row],[SỐ LƯỢNG BÁN]]&gt;0,Stock[[#This Row],[GIÁ BÁN]]*Stock[[#This Row],[SỐ LƯỢNG BÁN]]*$D$11+Stock[[#This Row],[GIÁ BÁN]]*Stock[[#This Row],[SỐ LƯỢNG BÁN]]*$D$12,"")</f>
        <v/>
      </c>
      <c r="X1047" s="120">
        <f>Stock[[#This Row],[SỐ LƯỢNG MUA]]+Stock[[#This Row],[CỔ TỨC BẰNG CỔ PHIẾU]]-Stock[[#This Row],[SỐ LƯỢNG BÁN]]</f>
        <v>0</v>
      </c>
      <c r="Y10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7" s="120">
        <f ca="1">IF(Stock[[#This Row],[NGÀY BÁN]]&gt;0,Stock[[#This Row],[NGÀY BÁN]]-Stock[[#This Row],[NGÀY MUA]]+1,IF(Stock[[#This Row],[NGÀY MUA]]=0,0,TODAY()-Stock[[#This Row],[NGÀY MUA]]+1))</f>
        <v>0</v>
      </c>
      <c r="AA1047" s="121" t="str">
        <f>IFERROR(Stock[[#This Row],[CỔ TỨC TIỀN MẶT]]+Stock[[#This Row],[LÃI/(LỖ) TỪ BÁN CK
(auto-fill)]],"")</f>
        <v/>
      </c>
      <c r="AB10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7" s="79"/>
      <c r="AE1047" s="146" t="str">
        <f>IF(Stock[[#This Row],[TRẠNG THÁI
(auto-fill)]]="NẮM GIỮ",Stock[[#This Row],[GIÁ THỊ TRƯỜNG]]-Stock[[#This Row],[GIÁ MUA]],"")</f>
        <v/>
      </c>
      <c r="AF1047" s="150" t="str">
        <f>IFERROR(Stock[[#This Row],[TĂNG/
(GIẢM )]]/Stock[[#This Row],[GIÁ MUA]],"")</f>
        <v/>
      </c>
      <c r="AG1047" s="129" t="str">
        <f>IF(Stock[[#This Row],[GIÁ THỊ TRƯỜNG]]&gt;0,Stock[[#This Row],[GIÁ THỊ TRƯỜNG]]*Stock[[#This Row],[SỐ LƯỢNG CÒN LẠI
(auto-fill)]],"")</f>
        <v/>
      </c>
    </row>
    <row r="1048" spans="2:33">
      <c r="B1048" s="109" t="str">
        <f>IF(AND(Stock[[#This Row],[SỐ LƯỢNG MUA]]&gt;0,Stock[[#This Row],[SỐ LƯỢNG CÒN LẠI
(auto-fill)]]=0),"BÁN",
IF(AND(Stock[[#This Row],[SỐ LƯỢNG MUA]]&gt;0,Stock[[#This Row],[SỐ LƯỢNG CÒN LẠI
(auto-fill)]]&gt;0),"NẮM GIỮ",""))</f>
        <v/>
      </c>
      <c r="C1048" s="112">
        <f t="shared" si="16"/>
        <v>1035</v>
      </c>
      <c r="D1048" s="77"/>
      <c r="E1048" s="78"/>
      <c r="F1048" s="170"/>
      <c r="G1048" s="83"/>
      <c r="H1048" s="84"/>
      <c r="I1048" s="114" t="str">
        <f>IF(Stock[[#This Row],[SỐ LƯỢNG MUA]]&gt;0,Stock[[#This Row],[GIÁ MUA]]*Stock[[#This Row],[SỐ LƯỢNG MUA]]*$D$11,"")</f>
        <v/>
      </c>
      <c r="J1048" s="87"/>
      <c r="K1048" s="88"/>
      <c r="L1048" s="116" t="str">
        <f>IF(Stock[[#This Row],[SỐ LƯỢNG MUA]]&gt;0,Stock[[#This Row],[GIÁ MUA]]*(1+Stock[[#This Row],[% TĂNG KỲ VỌNG_1]]),"")</f>
        <v/>
      </c>
      <c r="M1048" s="89"/>
      <c r="N1048" s="116" t="str">
        <f>IF(Stock[[#This Row],[SỐ LƯỢNG MUA]]&gt;0,Stock[[#This Row],[GIÁ MUA]]*(1+Stock[[#This Row],[% TĂNG KỲ VỌNG_2]]),"")</f>
        <v/>
      </c>
      <c r="O1048" s="89"/>
      <c r="P1048" s="116" t="str">
        <f>IF(Stock[[#This Row],[SỐ LƯỢNG MUA]]&gt;0,Stock[[#This Row],[GIÁ MUA]]*(1+Stock[[#This Row],[% GIẢM ĐỂ CẮT LỖ]]),"")</f>
        <v/>
      </c>
      <c r="Q1048" s="103"/>
      <c r="R1048" s="117" t="str">
        <f>IF(Stock[[#This Row],[CỔ TỨC TIỀN MẶT]]&gt;0,Stock[[#This Row],[CỔ TỨC TIỀN MẶT]]/(Stock[[#This Row],[GIÁ MUA]]*Stock[[#This Row],[SỐ LƯỢNG MUA]]),"")</f>
        <v/>
      </c>
      <c r="S1048" s="103"/>
      <c r="T1048" s="77"/>
      <c r="U1048" s="95"/>
      <c r="V1048" s="96"/>
      <c r="W1048" s="125" t="str">
        <f>IF(Stock[[#This Row],[SỐ LƯỢNG BÁN]]&gt;0,Stock[[#This Row],[GIÁ BÁN]]*Stock[[#This Row],[SỐ LƯỢNG BÁN]]*$D$11+Stock[[#This Row],[GIÁ BÁN]]*Stock[[#This Row],[SỐ LƯỢNG BÁN]]*$D$12,"")</f>
        <v/>
      </c>
      <c r="X1048" s="120">
        <f>Stock[[#This Row],[SỐ LƯỢNG MUA]]+Stock[[#This Row],[CỔ TỨC BẰNG CỔ PHIẾU]]-Stock[[#This Row],[SỐ LƯỢNG BÁN]]</f>
        <v>0</v>
      </c>
      <c r="Y10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8" s="120">
        <f ca="1">IF(Stock[[#This Row],[NGÀY BÁN]]&gt;0,Stock[[#This Row],[NGÀY BÁN]]-Stock[[#This Row],[NGÀY MUA]]+1,IF(Stock[[#This Row],[NGÀY MUA]]=0,0,TODAY()-Stock[[#This Row],[NGÀY MUA]]+1))</f>
        <v>0</v>
      </c>
      <c r="AA1048" s="121" t="str">
        <f>IFERROR(Stock[[#This Row],[CỔ TỨC TIỀN MẶT]]+Stock[[#This Row],[LÃI/(LỖ) TỪ BÁN CK
(auto-fill)]],"")</f>
        <v/>
      </c>
      <c r="AB10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8" s="79"/>
      <c r="AE1048" s="146" t="str">
        <f>IF(Stock[[#This Row],[TRẠNG THÁI
(auto-fill)]]="NẮM GIỮ",Stock[[#This Row],[GIÁ THỊ TRƯỜNG]]-Stock[[#This Row],[GIÁ MUA]],"")</f>
        <v/>
      </c>
      <c r="AF1048" s="150" t="str">
        <f>IFERROR(Stock[[#This Row],[TĂNG/
(GIẢM )]]/Stock[[#This Row],[GIÁ MUA]],"")</f>
        <v/>
      </c>
      <c r="AG1048" s="129" t="str">
        <f>IF(Stock[[#This Row],[GIÁ THỊ TRƯỜNG]]&gt;0,Stock[[#This Row],[GIÁ THỊ TRƯỜNG]]*Stock[[#This Row],[SỐ LƯỢNG CÒN LẠI
(auto-fill)]],"")</f>
        <v/>
      </c>
    </row>
    <row r="1049" spans="2:33">
      <c r="B1049" s="109" t="str">
        <f>IF(AND(Stock[[#This Row],[SỐ LƯỢNG MUA]]&gt;0,Stock[[#This Row],[SỐ LƯỢNG CÒN LẠI
(auto-fill)]]=0),"BÁN",
IF(AND(Stock[[#This Row],[SỐ LƯỢNG MUA]]&gt;0,Stock[[#This Row],[SỐ LƯỢNG CÒN LẠI
(auto-fill)]]&gt;0),"NẮM GIỮ",""))</f>
        <v/>
      </c>
      <c r="C1049" s="112">
        <f t="shared" si="16"/>
        <v>1036</v>
      </c>
      <c r="D1049" s="77"/>
      <c r="E1049" s="78"/>
      <c r="F1049" s="170"/>
      <c r="G1049" s="83"/>
      <c r="H1049" s="84"/>
      <c r="I1049" s="114" t="str">
        <f>IF(Stock[[#This Row],[SỐ LƯỢNG MUA]]&gt;0,Stock[[#This Row],[GIÁ MUA]]*Stock[[#This Row],[SỐ LƯỢNG MUA]]*$D$11,"")</f>
        <v/>
      </c>
      <c r="J1049" s="87"/>
      <c r="K1049" s="88"/>
      <c r="L1049" s="116" t="str">
        <f>IF(Stock[[#This Row],[SỐ LƯỢNG MUA]]&gt;0,Stock[[#This Row],[GIÁ MUA]]*(1+Stock[[#This Row],[% TĂNG KỲ VỌNG_1]]),"")</f>
        <v/>
      </c>
      <c r="M1049" s="89"/>
      <c r="N1049" s="116" t="str">
        <f>IF(Stock[[#This Row],[SỐ LƯỢNG MUA]]&gt;0,Stock[[#This Row],[GIÁ MUA]]*(1+Stock[[#This Row],[% TĂNG KỲ VỌNG_2]]),"")</f>
        <v/>
      </c>
      <c r="O1049" s="89"/>
      <c r="P1049" s="116" t="str">
        <f>IF(Stock[[#This Row],[SỐ LƯỢNG MUA]]&gt;0,Stock[[#This Row],[GIÁ MUA]]*(1+Stock[[#This Row],[% GIẢM ĐỂ CẮT LỖ]]),"")</f>
        <v/>
      </c>
      <c r="Q1049" s="103"/>
      <c r="R1049" s="117" t="str">
        <f>IF(Stock[[#This Row],[CỔ TỨC TIỀN MẶT]]&gt;0,Stock[[#This Row],[CỔ TỨC TIỀN MẶT]]/(Stock[[#This Row],[GIÁ MUA]]*Stock[[#This Row],[SỐ LƯỢNG MUA]]),"")</f>
        <v/>
      </c>
      <c r="S1049" s="103"/>
      <c r="T1049" s="77"/>
      <c r="U1049" s="95"/>
      <c r="V1049" s="96"/>
      <c r="W1049" s="125" t="str">
        <f>IF(Stock[[#This Row],[SỐ LƯỢNG BÁN]]&gt;0,Stock[[#This Row],[GIÁ BÁN]]*Stock[[#This Row],[SỐ LƯỢNG BÁN]]*$D$11+Stock[[#This Row],[GIÁ BÁN]]*Stock[[#This Row],[SỐ LƯỢNG BÁN]]*$D$12,"")</f>
        <v/>
      </c>
      <c r="X1049" s="120">
        <f>Stock[[#This Row],[SỐ LƯỢNG MUA]]+Stock[[#This Row],[CỔ TỨC BẰNG CỔ PHIẾU]]-Stock[[#This Row],[SỐ LƯỢNG BÁN]]</f>
        <v>0</v>
      </c>
      <c r="Y10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9" s="120">
        <f ca="1">IF(Stock[[#This Row],[NGÀY BÁN]]&gt;0,Stock[[#This Row],[NGÀY BÁN]]-Stock[[#This Row],[NGÀY MUA]]+1,IF(Stock[[#This Row],[NGÀY MUA]]=0,0,TODAY()-Stock[[#This Row],[NGÀY MUA]]+1))</f>
        <v>0</v>
      </c>
      <c r="AA1049" s="121" t="str">
        <f>IFERROR(Stock[[#This Row],[CỔ TỨC TIỀN MẶT]]+Stock[[#This Row],[LÃI/(LỖ) TỪ BÁN CK
(auto-fill)]],"")</f>
        <v/>
      </c>
      <c r="AB10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9" s="79"/>
      <c r="AE1049" s="146" t="str">
        <f>IF(Stock[[#This Row],[TRẠNG THÁI
(auto-fill)]]="NẮM GIỮ",Stock[[#This Row],[GIÁ THỊ TRƯỜNG]]-Stock[[#This Row],[GIÁ MUA]],"")</f>
        <v/>
      </c>
      <c r="AF1049" s="150" t="str">
        <f>IFERROR(Stock[[#This Row],[TĂNG/
(GIẢM )]]/Stock[[#This Row],[GIÁ MUA]],"")</f>
        <v/>
      </c>
      <c r="AG1049" s="129" t="str">
        <f>IF(Stock[[#This Row],[GIÁ THỊ TRƯỜNG]]&gt;0,Stock[[#This Row],[GIÁ THỊ TRƯỜNG]]*Stock[[#This Row],[SỐ LƯỢNG CÒN LẠI
(auto-fill)]],"")</f>
        <v/>
      </c>
    </row>
    <row r="1050" spans="2:33">
      <c r="B1050" s="109" t="str">
        <f>IF(AND(Stock[[#This Row],[SỐ LƯỢNG MUA]]&gt;0,Stock[[#This Row],[SỐ LƯỢNG CÒN LẠI
(auto-fill)]]=0),"BÁN",
IF(AND(Stock[[#This Row],[SỐ LƯỢNG MUA]]&gt;0,Stock[[#This Row],[SỐ LƯỢNG CÒN LẠI
(auto-fill)]]&gt;0),"NẮM GIỮ",""))</f>
        <v/>
      </c>
      <c r="C1050" s="112">
        <f t="shared" si="16"/>
        <v>1037</v>
      </c>
      <c r="D1050" s="77"/>
      <c r="E1050" s="78"/>
      <c r="F1050" s="170"/>
      <c r="G1050" s="83"/>
      <c r="H1050" s="84"/>
      <c r="I1050" s="114" t="str">
        <f>IF(Stock[[#This Row],[SỐ LƯỢNG MUA]]&gt;0,Stock[[#This Row],[GIÁ MUA]]*Stock[[#This Row],[SỐ LƯỢNG MUA]]*$D$11,"")</f>
        <v/>
      </c>
      <c r="J1050" s="87"/>
      <c r="K1050" s="88"/>
      <c r="L1050" s="116" t="str">
        <f>IF(Stock[[#This Row],[SỐ LƯỢNG MUA]]&gt;0,Stock[[#This Row],[GIÁ MUA]]*(1+Stock[[#This Row],[% TĂNG KỲ VỌNG_1]]),"")</f>
        <v/>
      </c>
      <c r="M1050" s="89"/>
      <c r="N1050" s="116" t="str">
        <f>IF(Stock[[#This Row],[SỐ LƯỢNG MUA]]&gt;0,Stock[[#This Row],[GIÁ MUA]]*(1+Stock[[#This Row],[% TĂNG KỲ VỌNG_2]]),"")</f>
        <v/>
      </c>
      <c r="O1050" s="89"/>
      <c r="P1050" s="116" t="str">
        <f>IF(Stock[[#This Row],[SỐ LƯỢNG MUA]]&gt;0,Stock[[#This Row],[GIÁ MUA]]*(1+Stock[[#This Row],[% GIẢM ĐỂ CẮT LỖ]]),"")</f>
        <v/>
      </c>
      <c r="Q1050" s="103"/>
      <c r="R1050" s="117" t="str">
        <f>IF(Stock[[#This Row],[CỔ TỨC TIỀN MẶT]]&gt;0,Stock[[#This Row],[CỔ TỨC TIỀN MẶT]]/(Stock[[#This Row],[GIÁ MUA]]*Stock[[#This Row],[SỐ LƯỢNG MUA]]),"")</f>
        <v/>
      </c>
      <c r="S1050" s="103"/>
      <c r="T1050" s="77"/>
      <c r="U1050" s="95"/>
      <c r="V1050" s="96"/>
      <c r="W1050" s="125" t="str">
        <f>IF(Stock[[#This Row],[SỐ LƯỢNG BÁN]]&gt;0,Stock[[#This Row],[GIÁ BÁN]]*Stock[[#This Row],[SỐ LƯỢNG BÁN]]*$D$11+Stock[[#This Row],[GIÁ BÁN]]*Stock[[#This Row],[SỐ LƯỢNG BÁN]]*$D$12,"")</f>
        <v/>
      </c>
      <c r="X1050" s="120">
        <f>Stock[[#This Row],[SỐ LƯỢNG MUA]]+Stock[[#This Row],[CỔ TỨC BẰNG CỔ PHIẾU]]-Stock[[#This Row],[SỐ LƯỢNG BÁN]]</f>
        <v>0</v>
      </c>
      <c r="Y10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0" s="120">
        <f ca="1">IF(Stock[[#This Row],[NGÀY BÁN]]&gt;0,Stock[[#This Row],[NGÀY BÁN]]-Stock[[#This Row],[NGÀY MUA]]+1,IF(Stock[[#This Row],[NGÀY MUA]]=0,0,TODAY()-Stock[[#This Row],[NGÀY MUA]]+1))</f>
        <v>0</v>
      </c>
      <c r="AA1050" s="121" t="str">
        <f>IFERROR(Stock[[#This Row],[CỔ TỨC TIỀN MẶT]]+Stock[[#This Row],[LÃI/(LỖ) TỪ BÁN CK
(auto-fill)]],"")</f>
        <v/>
      </c>
      <c r="AB10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0" s="79"/>
      <c r="AE1050" s="146" t="str">
        <f>IF(Stock[[#This Row],[TRẠNG THÁI
(auto-fill)]]="NẮM GIỮ",Stock[[#This Row],[GIÁ THỊ TRƯỜNG]]-Stock[[#This Row],[GIÁ MUA]],"")</f>
        <v/>
      </c>
      <c r="AF1050" s="150" t="str">
        <f>IFERROR(Stock[[#This Row],[TĂNG/
(GIẢM )]]/Stock[[#This Row],[GIÁ MUA]],"")</f>
        <v/>
      </c>
      <c r="AG1050" s="129" t="str">
        <f>IF(Stock[[#This Row],[GIÁ THỊ TRƯỜNG]]&gt;0,Stock[[#This Row],[GIÁ THỊ TRƯỜNG]]*Stock[[#This Row],[SỐ LƯỢNG CÒN LẠI
(auto-fill)]],"")</f>
        <v/>
      </c>
    </row>
    <row r="1051" spans="2:33">
      <c r="B1051" s="109" t="str">
        <f>IF(AND(Stock[[#This Row],[SỐ LƯỢNG MUA]]&gt;0,Stock[[#This Row],[SỐ LƯỢNG CÒN LẠI
(auto-fill)]]=0),"BÁN",
IF(AND(Stock[[#This Row],[SỐ LƯỢNG MUA]]&gt;0,Stock[[#This Row],[SỐ LƯỢNG CÒN LẠI
(auto-fill)]]&gt;0),"NẮM GIỮ",""))</f>
        <v/>
      </c>
      <c r="C1051" s="112">
        <f t="shared" si="16"/>
        <v>1038</v>
      </c>
      <c r="D1051" s="77"/>
      <c r="E1051" s="78"/>
      <c r="F1051" s="170"/>
      <c r="G1051" s="83"/>
      <c r="H1051" s="84"/>
      <c r="I1051" s="114" t="str">
        <f>IF(Stock[[#This Row],[SỐ LƯỢNG MUA]]&gt;0,Stock[[#This Row],[GIÁ MUA]]*Stock[[#This Row],[SỐ LƯỢNG MUA]]*$D$11,"")</f>
        <v/>
      </c>
      <c r="J1051" s="87"/>
      <c r="K1051" s="88"/>
      <c r="L1051" s="116" t="str">
        <f>IF(Stock[[#This Row],[SỐ LƯỢNG MUA]]&gt;0,Stock[[#This Row],[GIÁ MUA]]*(1+Stock[[#This Row],[% TĂNG KỲ VỌNG_1]]),"")</f>
        <v/>
      </c>
      <c r="M1051" s="89"/>
      <c r="N1051" s="116" t="str">
        <f>IF(Stock[[#This Row],[SỐ LƯỢNG MUA]]&gt;0,Stock[[#This Row],[GIÁ MUA]]*(1+Stock[[#This Row],[% TĂNG KỲ VỌNG_2]]),"")</f>
        <v/>
      </c>
      <c r="O1051" s="89"/>
      <c r="P1051" s="116" t="str">
        <f>IF(Stock[[#This Row],[SỐ LƯỢNG MUA]]&gt;0,Stock[[#This Row],[GIÁ MUA]]*(1+Stock[[#This Row],[% GIẢM ĐỂ CẮT LỖ]]),"")</f>
        <v/>
      </c>
      <c r="Q1051" s="103"/>
      <c r="R1051" s="117" t="str">
        <f>IF(Stock[[#This Row],[CỔ TỨC TIỀN MẶT]]&gt;0,Stock[[#This Row],[CỔ TỨC TIỀN MẶT]]/(Stock[[#This Row],[GIÁ MUA]]*Stock[[#This Row],[SỐ LƯỢNG MUA]]),"")</f>
        <v/>
      </c>
      <c r="S1051" s="103"/>
      <c r="T1051" s="77"/>
      <c r="U1051" s="95"/>
      <c r="V1051" s="96"/>
      <c r="W1051" s="125" t="str">
        <f>IF(Stock[[#This Row],[SỐ LƯỢNG BÁN]]&gt;0,Stock[[#This Row],[GIÁ BÁN]]*Stock[[#This Row],[SỐ LƯỢNG BÁN]]*$D$11+Stock[[#This Row],[GIÁ BÁN]]*Stock[[#This Row],[SỐ LƯỢNG BÁN]]*$D$12,"")</f>
        <v/>
      </c>
      <c r="X1051" s="120">
        <f>Stock[[#This Row],[SỐ LƯỢNG MUA]]+Stock[[#This Row],[CỔ TỨC BẰNG CỔ PHIẾU]]-Stock[[#This Row],[SỐ LƯỢNG BÁN]]</f>
        <v>0</v>
      </c>
      <c r="Y10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1" s="120">
        <f ca="1">IF(Stock[[#This Row],[NGÀY BÁN]]&gt;0,Stock[[#This Row],[NGÀY BÁN]]-Stock[[#This Row],[NGÀY MUA]]+1,IF(Stock[[#This Row],[NGÀY MUA]]=0,0,TODAY()-Stock[[#This Row],[NGÀY MUA]]+1))</f>
        <v>0</v>
      </c>
      <c r="AA1051" s="121" t="str">
        <f>IFERROR(Stock[[#This Row],[CỔ TỨC TIỀN MẶT]]+Stock[[#This Row],[LÃI/(LỖ) TỪ BÁN CK
(auto-fill)]],"")</f>
        <v/>
      </c>
      <c r="AB10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1" s="79"/>
      <c r="AE1051" s="146" t="str">
        <f>IF(Stock[[#This Row],[TRẠNG THÁI
(auto-fill)]]="NẮM GIỮ",Stock[[#This Row],[GIÁ THỊ TRƯỜNG]]-Stock[[#This Row],[GIÁ MUA]],"")</f>
        <v/>
      </c>
      <c r="AF1051" s="150" t="str">
        <f>IFERROR(Stock[[#This Row],[TĂNG/
(GIẢM )]]/Stock[[#This Row],[GIÁ MUA]],"")</f>
        <v/>
      </c>
      <c r="AG1051" s="129" t="str">
        <f>IF(Stock[[#This Row],[GIÁ THỊ TRƯỜNG]]&gt;0,Stock[[#This Row],[GIÁ THỊ TRƯỜNG]]*Stock[[#This Row],[SỐ LƯỢNG CÒN LẠI
(auto-fill)]],"")</f>
        <v/>
      </c>
    </row>
    <row r="1052" spans="2:33">
      <c r="B1052" s="109" t="str">
        <f>IF(AND(Stock[[#This Row],[SỐ LƯỢNG MUA]]&gt;0,Stock[[#This Row],[SỐ LƯỢNG CÒN LẠI
(auto-fill)]]=0),"BÁN",
IF(AND(Stock[[#This Row],[SỐ LƯỢNG MUA]]&gt;0,Stock[[#This Row],[SỐ LƯỢNG CÒN LẠI
(auto-fill)]]&gt;0),"NẮM GIỮ",""))</f>
        <v/>
      </c>
      <c r="C1052" s="112">
        <f t="shared" si="16"/>
        <v>1039</v>
      </c>
      <c r="D1052" s="77"/>
      <c r="E1052" s="78"/>
      <c r="F1052" s="170"/>
      <c r="G1052" s="83"/>
      <c r="H1052" s="84"/>
      <c r="I1052" s="114" t="str">
        <f>IF(Stock[[#This Row],[SỐ LƯỢNG MUA]]&gt;0,Stock[[#This Row],[GIÁ MUA]]*Stock[[#This Row],[SỐ LƯỢNG MUA]]*$D$11,"")</f>
        <v/>
      </c>
      <c r="J1052" s="87"/>
      <c r="K1052" s="88"/>
      <c r="L1052" s="116" t="str">
        <f>IF(Stock[[#This Row],[SỐ LƯỢNG MUA]]&gt;0,Stock[[#This Row],[GIÁ MUA]]*(1+Stock[[#This Row],[% TĂNG KỲ VỌNG_1]]),"")</f>
        <v/>
      </c>
      <c r="M1052" s="89"/>
      <c r="N1052" s="116" t="str">
        <f>IF(Stock[[#This Row],[SỐ LƯỢNG MUA]]&gt;0,Stock[[#This Row],[GIÁ MUA]]*(1+Stock[[#This Row],[% TĂNG KỲ VỌNG_2]]),"")</f>
        <v/>
      </c>
      <c r="O1052" s="89"/>
      <c r="P1052" s="116" t="str">
        <f>IF(Stock[[#This Row],[SỐ LƯỢNG MUA]]&gt;0,Stock[[#This Row],[GIÁ MUA]]*(1+Stock[[#This Row],[% GIẢM ĐỂ CẮT LỖ]]),"")</f>
        <v/>
      </c>
      <c r="Q1052" s="103"/>
      <c r="R1052" s="117" t="str">
        <f>IF(Stock[[#This Row],[CỔ TỨC TIỀN MẶT]]&gt;0,Stock[[#This Row],[CỔ TỨC TIỀN MẶT]]/(Stock[[#This Row],[GIÁ MUA]]*Stock[[#This Row],[SỐ LƯỢNG MUA]]),"")</f>
        <v/>
      </c>
      <c r="S1052" s="103"/>
      <c r="T1052" s="77"/>
      <c r="U1052" s="95"/>
      <c r="V1052" s="96"/>
      <c r="W1052" s="125" t="str">
        <f>IF(Stock[[#This Row],[SỐ LƯỢNG BÁN]]&gt;0,Stock[[#This Row],[GIÁ BÁN]]*Stock[[#This Row],[SỐ LƯỢNG BÁN]]*$D$11+Stock[[#This Row],[GIÁ BÁN]]*Stock[[#This Row],[SỐ LƯỢNG BÁN]]*$D$12,"")</f>
        <v/>
      </c>
      <c r="X1052" s="120">
        <f>Stock[[#This Row],[SỐ LƯỢNG MUA]]+Stock[[#This Row],[CỔ TỨC BẰNG CỔ PHIẾU]]-Stock[[#This Row],[SỐ LƯỢNG BÁN]]</f>
        <v>0</v>
      </c>
      <c r="Y10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2" s="120">
        <f ca="1">IF(Stock[[#This Row],[NGÀY BÁN]]&gt;0,Stock[[#This Row],[NGÀY BÁN]]-Stock[[#This Row],[NGÀY MUA]]+1,IF(Stock[[#This Row],[NGÀY MUA]]=0,0,TODAY()-Stock[[#This Row],[NGÀY MUA]]+1))</f>
        <v>0</v>
      </c>
      <c r="AA1052" s="121" t="str">
        <f>IFERROR(Stock[[#This Row],[CỔ TỨC TIỀN MẶT]]+Stock[[#This Row],[LÃI/(LỖ) TỪ BÁN CK
(auto-fill)]],"")</f>
        <v/>
      </c>
      <c r="AB10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2" s="79"/>
      <c r="AE1052" s="146" t="str">
        <f>IF(Stock[[#This Row],[TRẠNG THÁI
(auto-fill)]]="NẮM GIỮ",Stock[[#This Row],[GIÁ THỊ TRƯỜNG]]-Stock[[#This Row],[GIÁ MUA]],"")</f>
        <v/>
      </c>
      <c r="AF1052" s="150" t="str">
        <f>IFERROR(Stock[[#This Row],[TĂNG/
(GIẢM )]]/Stock[[#This Row],[GIÁ MUA]],"")</f>
        <v/>
      </c>
      <c r="AG1052" s="129" t="str">
        <f>IF(Stock[[#This Row],[GIÁ THỊ TRƯỜNG]]&gt;0,Stock[[#This Row],[GIÁ THỊ TRƯỜNG]]*Stock[[#This Row],[SỐ LƯỢNG CÒN LẠI
(auto-fill)]],"")</f>
        <v/>
      </c>
    </row>
    <row r="1053" spans="2:33">
      <c r="B1053" s="109" t="str">
        <f>IF(AND(Stock[[#This Row],[SỐ LƯỢNG MUA]]&gt;0,Stock[[#This Row],[SỐ LƯỢNG CÒN LẠI
(auto-fill)]]=0),"BÁN",
IF(AND(Stock[[#This Row],[SỐ LƯỢNG MUA]]&gt;0,Stock[[#This Row],[SỐ LƯỢNG CÒN LẠI
(auto-fill)]]&gt;0),"NẮM GIỮ",""))</f>
        <v/>
      </c>
      <c r="C1053" s="112">
        <f t="shared" si="16"/>
        <v>1040</v>
      </c>
      <c r="D1053" s="77"/>
      <c r="E1053" s="78"/>
      <c r="F1053" s="170"/>
      <c r="G1053" s="83"/>
      <c r="H1053" s="84"/>
      <c r="I1053" s="114" t="str">
        <f>IF(Stock[[#This Row],[SỐ LƯỢNG MUA]]&gt;0,Stock[[#This Row],[GIÁ MUA]]*Stock[[#This Row],[SỐ LƯỢNG MUA]]*$D$11,"")</f>
        <v/>
      </c>
      <c r="J1053" s="87"/>
      <c r="K1053" s="88"/>
      <c r="L1053" s="116" t="str">
        <f>IF(Stock[[#This Row],[SỐ LƯỢNG MUA]]&gt;0,Stock[[#This Row],[GIÁ MUA]]*(1+Stock[[#This Row],[% TĂNG KỲ VỌNG_1]]),"")</f>
        <v/>
      </c>
      <c r="M1053" s="89"/>
      <c r="N1053" s="116" t="str">
        <f>IF(Stock[[#This Row],[SỐ LƯỢNG MUA]]&gt;0,Stock[[#This Row],[GIÁ MUA]]*(1+Stock[[#This Row],[% TĂNG KỲ VỌNG_2]]),"")</f>
        <v/>
      </c>
      <c r="O1053" s="89"/>
      <c r="P1053" s="116" t="str">
        <f>IF(Stock[[#This Row],[SỐ LƯỢNG MUA]]&gt;0,Stock[[#This Row],[GIÁ MUA]]*(1+Stock[[#This Row],[% GIẢM ĐỂ CẮT LỖ]]),"")</f>
        <v/>
      </c>
      <c r="Q1053" s="103"/>
      <c r="R1053" s="117" t="str">
        <f>IF(Stock[[#This Row],[CỔ TỨC TIỀN MẶT]]&gt;0,Stock[[#This Row],[CỔ TỨC TIỀN MẶT]]/(Stock[[#This Row],[GIÁ MUA]]*Stock[[#This Row],[SỐ LƯỢNG MUA]]),"")</f>
        <v/>
      </c>
      <c r="S1053" s="103"/>
      <c r="T1053" s="77"/>
      <c r="U1053" s="95"/>
      <c r="V1053" s="96"/>
      <c r="W1053" s="125" t="str">
        <f>IF(Stock[[#This Row],[SỐ LƯỢNG BÁN]]&gt;0,Stock[[#This Row],[GIÁ BÁN]]*Stock[[#This Row],[SỐ LƯỢNG BÁN]]*$D$11+Stock[[#This Row],[GIÁ BÁN]]*Stock[[#This Row],[SỐ LƯỢNG BÁN]]*$D$12,"")</f>
        <v/>
      </c>
      <c r="X1053" s="120">
        <f>Stock[[#This Row],[SỐ LƯỢNG MUA]]+Stock[[#This Row],[CỔ TỨC BẰNG CỔ PHIẾU]]-Stock[[#This Row],[SỐ LƯỢNG BÁN]]</f>
        <v>0</v>
      </c>
      <c r="Y10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3" s="120">
        <f ca="1">IF(Stock[[#This Row],[NGÀY BÁN]]&gt;0,Stock[[#This Row],[NGÀY BÁN]]-Stock[[#This Row],[NGÀY MUA]]+1,IF(Stock[[#This Row],[NGÀY MUA]]=0,0,TODAY()-Stock[[#This Row],[NGÀY MUA]]+1))</f>
        <v>0</v>
      </c>
      <c r="AA1053" s="121" t="str">
        <f>IFERROR(Stock[[#This Row],[CỔ TỨC TIỀN MẶT]]+Stock[[#This Row],[LÃI/(LỖ) TỪ BÁN CK
(auto-fill)]],"")</f>
        <v/>
      </c>
      <c r="AB10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3" s="79"/>
      <c r="AE1053" s="146" t="str">
        <f>IF(Stock[[#This Row],[TRẠNG THÁI
(auto-fill)]]="NẮM GIỮ",Stock[[#This Row],[GIÁ THỊ TRƯỜNG]]-Stock[[#This Row],[GIÁ MUA]],"")</f>
        <v/>
      </c>
      <c r="AF1053" s="150" t="str">
        <f>IFERROR(Stock[[#This Row],[TĂNG/
(GIẢM )]]/Stock[[#This Row],[GIÁ MUA]],"")</f>
        <v/>
      </c>
      <c r="AG1053" s="129" t="str">
        <f>IF(Stock[[#This Row],[GIÁ THỊ TRƯỜNG]]&gt;0,Stock[[#This Row],[GIÁ THỊ TRƯỜNG]]*Stock[[#This Row],[SỐ LƯỢNG CÒN LẠI
(auto-fill)]],"")</f>
        <v/>
      </c>
    </row>
    <row r="1054" spans="2:33">
      <c r="B1054" s="109" t="str">
        <f>IF(AND(Stock[[#This Row],[SỐ LƯỢNG MUA]]&gt;0,Stock[[#This Row],[SỐ LƯỢNG CÒN LẠI
(auto-fill)]]=0),"BÁN",
IF(AND(Stock[[#This Row],[SỐ LƯỢNG MUA]]&gt;0,Stock[[#This Row],[SỐ LƯỢNG CÒN LẠI
(auto-fill)]]&gt;0),"NẮM GIỮ",""))</f>
        <v/>
      </c>
      <c r="C1054" s="112">
        <f t="shared" si="16"/>
        <v>1041</v>
      </c>
      <c r="D1054" s="77"/>
      <c r="E1054" s="78"/>
      <c r="F1054" s="170"/>
      <c r="G1054" s="83"/>
      <c r="H1054" s="84"/>
      <c r="I1054" s="114" t="str">
        <f>IF(Stock[[#This Row],[SỐ LƯỢNG MUA]]&gt;0,Stock[[#This Row],[GIÁ MUA]]*Stock[[#This Row],[SỐ LƯỢNG MUA]]*$D$11,"")</f>
        <v/>
      </c>
      <c r="J1054" s="87"/>
      <c r="K1054" s="88"/>
      <c r="L1054" s="116" t="str">
        <f>IF(Stock[[#This Row],[SỐ LƯỢNG MUA]]&gt;0,Stock[[#This Row],[GIÁ MUA]]*(1+Stock[[#This Row],[% TĂNG KỲ VỌNG_1]]),"")</f>
        <v/>
      </c>
      <c r="M1054" s="89"/>
      <c r="N1054" s="116" t="str">
        <f>IF(Stock[[#This Row],[SỐ LƯỢNG MUA]]&gt;0,Stock[[#This Row],[GIÁ MUA]]*(1+Stock[[#This Row],[% TĂNG KỲ VỌNG_2]]),"")</f>
        <v/>
      </c>
      <c r="O1054" s="89"/>
      <c r="P1054" s="116" t="str">
        <f>IF(Stock[[#This Row],[SỐ LƯỢNG MUA]]&gt;0,Stock[[#This Row],[GIÁ MUA]]*(1+Stock[[#This Row],[% GIẢM ĐỂ CẮT LỖ]]),"")</f>
        <v/>
      </c>
      <c r="Q1054" s="103"/>
      <c r="R1054" s="117" t="str">
        <f>IF(Stock[[#This Row],[CỔ TỨC TIỀN MẶT]]&gt;0,Stock[[#This Row],[CỔ TỨC TIỀN MẶT]]/(Stock[[#This Row],[GIÁ MUA]]*Stock[[#This Row],[SỐ LƯỢNG MUA]]),"")</f>
        <v/>
      </c>
      <c r="S1054" s="103"/>
      <c r="T1054" s="77"/>
      <c r="U1054" s="95"/>
      <c r="V1054" s="96"/>
      <c r="W1054" s="125" t="str">
        <f>IF(Stock[[#This Row],[SỐ LƯỢNG BÁN]]&gt;0,Stock[[#This Row],[GIÁ BÁN]]*Stock[[#This Row],[SỐ LƯỢNG BÁN]]*$D$11+Stock[[#This Row],[GIÁ BÁN]]*Stock[[#This Row],[SỐ LƯỢNG BÁN]]*$D$12,"")</f>
        <v/>
      </c>
      <c r="X1054" s="120">
        <f>Stock[[#This Row],[SỐ LƯỢNG MUA]]+Stock[[#This Row],[CỔ TỨC BẰNG CỔ PHIẾU]]-Stock[[#This Row],[SỐ LƯỢNG BÁN]]</f>
        <v>0</v>
      </c>
      <c r="Y10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4" s="120">
        <f ca="1">IF(Stock[[#This Row],[NGÀY BÁN]]&gt;0,Stock[[#This Row],[NGÀY BÁN]]-Stock[[#This Row],[NGÀY MUA]]+1,IF(Stock[[#This Row],[NGÀY MUA]]=0,0,TODAY()-Stock[[#This Row],[NGÀY MUA]]+1))</f>
        <v>0</v>
      </c>
      <c r="AA1054" s="121" t="str">
        <f>IFERROR(Stock[[#This Row],[CỔ TỨC TIỀN MẶT]]+Stock[[#This Row],[LÃI/(LỖ) TỪ BÁN CK
(auto-fill)]],"")</f>
        <v/>
      </c>
      <c r="AB10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4" s="79"/>
      <c r="AE1054" s="146" t="str">
        <f>IF(Stock[[#This Row],[TRẠNG THÁI
(auto-fill)]]="NẮM GIỮ",Stock[[#This Row],[GIÁ THỊ TRƯỜNG]]-Stock[[#This Row],[GIÁ MUA]],"")</f>
        <v/>
      </c>
      <c r="AF1054" s="150" t="str">
        <f>IFERROR(Stock[[#This Row],[TĂNG/
(GIẢM )]]/Stock[[#This Row],[GIÁ MUA]],"")</f>
        <v/>
      </c>
      <c r="AG1054" s="129" t="str">
        <f>IF(Stock[[#This Row],[GIÁ THỊ TRƯỜNG]]&gt;0,Stock[[#This Row],[GIÁ THỊ TRƯỜNG]]*Stock[[#This Row],[SỐ LƯỢNG CÒN LẠI
(auto-fill)]],"")</f>
        <v/>
      </c>
    </row>
    <row r="1055" spans="2:33">
      <c r="B1055" s="109" t="str">
        <f>IF(AND(Stock[[#This Row],[SỐ LƯỢNG MUA]]&gt;0,Stock[[#This Row],[SỐ LƯỢNG CÒN LẠI
(auto-fill)]]=0),"BÁN",
IF(AND(Stock[[#This Row],[SỐ LƯỢNG MUA]]&gt;0,Stock[[#This Row],[SỐ LƯỢNG CÒN LẠI
(auto-fill)]]&gt;0),"NẮM GIỮ",""))</f>
        <v/>
      </c>
      <c r="C1055" s="112">
        <f t="shared" si="16"/>
        <v>1042</v>
      </c>
      <c r="D1055" s="77"/>
      <c r="E1055" s="78"/>
      <c r="F1055" s="170"/>
      <c r="G1055" s="83"/>
      <c r="H1055" s="84"/>
      <c r="I1055" s="114" t="str">
        <f>IF(Stock[[#This Row],[SỐ LƯỢNG MUA]]&gt;0,Stock[[#This Row],[GIÁ MUA]]*Stock[[#This Row],[SỐ LƯỢNG MUA]]*$D$11,"")</f>
        <v/>
      </c>
      <c r="J1055" s="87"/>
      <c r="K1055" s="88"/>
      <c r="L1055" s="116" t="str">
        <f>IF(Stock[[#This Row],[SỐ LƯỢNG MUA]]&gt;0,Stock[[#This Row],[GIÁ MUA]]*(1+Stock[[#This Row],[% TĂNG KỲ VỌNG_1]]),"")</f>
        <v/>
      </c>
      <c r="M1055" s="89"/>
      <c r="N1055" s="116" t="str">
        <f>IF(Stock[[#This Row],[SỐ LƯỢNG MUA]]&gt;0,Stock[[#This Row],[GIÁ MUA]]*(1+Stock[[#This Row],[% TĂNG KỲ VỌNG_2]]),"")</f>
        <v/>
      </c>
      <c r="O1055" s="89"/>
      <c r="P1055" s="116" t="str">
        <f>IF(Stock[[#This Row],[SỐ LƯỢNG MUA]]&gt;0,Stock[[#This Row],[GIÁ MUA]]*(1+Stock[[#This Row],[% GIẢM ĐỂ CẮT LỖ]]),"")</f>
        <v/>
      </c>
      <c r="Q1055" s="103"/>
      <c r="R1055" s="117" t="str">
        <f>IF(Stock[[#This Row],[CỔ TỨC TIỀN MẶT]]&gt;0,Stock[[#This Row],[CỔ TỨC TIỀN MẶT]]/(Stock[[#This Row],[GIÁ MUA]]*Stock[[#This Row],[SỐ LƯỢNG MUA]]),"")</f>
        <v/>
      </c>
      <c r="S1055" s="103"/>
      <c r="T1055" s="77"/>
      <c r="U1055" s="95"/>
      <c r="V1055" s="96"/>
      <c r="W1055" s="125" t="str">
        <f>IF(Stock[[#This Row],[SỐ LƯỢNG BÁN]]&gt;0,Stock[[#This Row],[GIÁ BÁN]]*Stock[[#This Row],[SỐ LƯỢNG BÁN]]*$D$11+Stock[[#This Row],[GIÁ BÁN]]*Stock[[#This Row],[SỐ LƯỢNG BÁN]]*$D$12,"")</f>
        <v/>
      </c>
      <c r="X1055" s="120">
        <f>Stock[[#This Row],[SỐ LƯỢNG MUA]]+Stock[[#This Row],[CỔ TỨC BẰNG CỔ PHIẾU]]-Stock[[#This Row],[SỐ LƯỢNG BÁN]]</f>
        <v>0</v>
      </c>
      <c r="Y10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5" s="120">
        <f ca="1">IF(Stock[[#This Row],[NGÀY BÁN]]&gt;0,Stock[[#This Row],[NGÀY BÁN]]-Stock[[#This Row],[NGÀY MUA]]+1,IF(Stock[[#This Row],[NGÀY MUA]]=0,0,TODAY()-Stock[[#This Row],[NGÀY MUA]]+1))</f>
        <v>0</v>
      </c>
      <c r="AA1055" s="121" t="str">
        <f>IFERROR(Stock[[#This Row],[CỔ TỨC TIỀN MẶT]]+Stock[[#This Row],[LÃI/(LỖ) TỪ BÁN CK
(auto-fill)]],"")</f>
        <v/>
      </c>
      <c r="AB10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5" s="79"/>
      <c r="AE1055" s="146" t="str">
        <f>IF(Stock[[#This Row],[TRẠNG THÁI
(auto-fill)]]="NẮM GIỮ",Stock[[#This Row],[GIÁ THỊ TRƯỜNG]]-Stock[[#This Row],[GIÁ MUA]],"")</f>
        <v/>
      </c>
      <c r="AF1055" s="150" t="str">
        <f>IFERROR(Stock[[#This Row],[TĂNG/
(GIẢM )]]/Stock[[#This Row],[GIÁ MUA]],"")</f>
        <v/>
      </c>
      <c r="AG1055" s="129" t="str">
        <f>IF(Stock[[#This Row],[GIÁ THỊ TRƯỜNG]]&gt;0,Stock[[#This Row],[GIÁ THỊ TRƯỜNG]]*Stock[[#This Row],[SỐ LƯỢNG CÒN LẠI
(auto-fill)]],"")</f>
        <v/>
      </c>
    </row>
    <row r="1056" spans="2:33">
      <c r="B1056" s="109" t="str">
        <f>IF(AND(Stock[[#This Row],[SỐ LƯỢNG MUA]]&gt;0,Stock[[#This Row],[SỐ LƯỢNG CÒN LẠI
(auto-fill)]]=0),"BÁN",
IF(AND(Stock[[#This Row],[SỐ LƯỢNG MUA]]&gt;0,Stock[[#This Row],[SỐ LƯỢNG CÒN LẠI
(auto-fill)]]&gt;0),"NẮM GIỮ",""))</f>
        <v/>
      </c>
      <c r="C1056" s="112">
        <f t="shared" si="16"/>
        <v>1043</v>
      </c>
      <c r="D1056" s="77"/>
      <c r="E1056" s="78"/>
      <c r="F1056" s="170"/>
      <c r="G1056" s="83"/>
      <c r="H1056" s="84"/>
      <c r="I1056" s="114" t="str">
        <f>IF(Stock[[#This Row],[SỐ LƯỢNG MUA]]&gt;0,Stock[[#This Row],[GIÁ MUA]]*Stock[[#This Row],[SỐ LƯỢNG MUA]]*$D$11,"")</f>
        <v/>
      </c>
      <c r="J1056" s="87"/>
      <c r="K1056" s="88"/>
      <c r="L1056" s="116" t="str">
        <f>IF(Stock[[#This Row],[SỐ LƯỢNG MUA]]&gt;0,Stock[[#This Row],[GIÁ MUA]]*(1+Stock[[#This Row],[% TĂNG KỲ VỌNG_1]]),"")</f>
        <v/>
      </c>
      <c r="M1056" s="89"/>
      <c r="N1056" s="116" t="str">
        <f>IF(Stock[[#This Row],[SỐ LƯỢNG MUA]]&gt;0,Stock[[#This Row],[GIÁ MUA]]*(1+Stock[[#This Row],[% TĂNG KỲ VỌNG_2]]),"")</f>
        <v/>
      </c>
      <c r="O1056" s="89"/>
      <c r="P1056" s="116" t="str">
        <f>IF(Stock[[#This Row],[SỐ LƯỢNG MUA]]&gt;0,Stock[[#This Row],[GIÁ MUA]]*(1+Stock[[#This Row],[% GIẢM ĐỂ CẮT LỖ]]),"")</f>
        <v/>
      </c>
      <c r="Q1056" s="103"/>
      <c r="R1056" s="117" t="str">
        <f>IF(Stock[[#This Row],[CỔ TỨC TIỀN MẶT]]&gt;0,Stock[[#This Row],[CỔ TỨC TIỀN MẶT]]/(Stock[[#This Row],[GIÁ MUA]]*Stock[[#This Row],[SỐ LƯỢNG MUA]]),"")</f>
        <v/>
      </c>
      <c r="S1056" s="103"/>
      <c r="T1056" s="77"/>
      <c r="U1056" s="95"/>
      <c r="V1056" s="96"/>
      <c r="W1056" s="125" t="str">
        <f>IF(Stock[[#This Row],[SỐ LƯỢNG BÁN]]&gt;0,Stock[[#This Row],[GIÁ BÁN]]*Stock[[#This Row],[SỐ LƯỢNG BÁN]]*$D$11+Stock[[#This Row],[GIÁ BÁN]]*Stock[[#This Row],[SỐ LƯỢNG BÁN]]*$D$12,"")</f>
        <v/>
      </c>
      <c r="X1056" s="120">
        <f>Stock[[#This Row],[SỐ LƯỢNG MUA]]+Stock[[#This Row],[CỔ TỨC BẰNG CỔ PHIẾU]]-Stock[[#This Row],[SỐ LƯỢNG BÁN]]</f>
        <v>0</v>
      </c>
      <c r="Y10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6" s="120">
        <f ca="1">IF(Stock[[#This Row],[NGÀY BÁN]]&gt;0,Stock[[#This Row],[NGÀY BÁN]]-Stock[[#This Row],[NGÀY MUA]]+1,IF(Stock[[#This Row],[NGÀY MUA]]=0,0,TODAY()-Stock[[#This Row],[NGÀY MUA]]+1))</f>
        <v>0</v>
      </c>
      <c r="AA1056" s="121" t="str">
        <f>IFERROR(Stock[[#This Row],[CỔ TỨC TIỀN MẶT]]+Stock[[#This Row],[LÃI/(LỖ) TỪ BÁN CK
(auto-fill)]],"")</f>
        <v/>
      </c>
      <c r="AB10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6" s="79"/>
      <c r="AE1056" s="146" t="str">
        <f>IF(Stock[[#This Row],[TRẠNG THÁI
(auto-fill)]]="NẮM GIỮ",Stock[[#This Row],[GIÁ THỊ TRƯỜNG]]-Stock[[#This Row],[GIÁ MUA]],"")</f>
        <v/>
      </c>
      <c r="AF1056" s="150" t="str">
        <f>IFERROR(Stock[[#This Row],[TĂNG/
(GIẢM )]]/Stock[[#This Row],[GIÁ MUA]],"")</f>
        <v/>
      </c>
      <c r="AG1056" s="129" t="str">
        <f>IF(Stock[[#This Row],[GIÁ THỊ TRƯỜNG]]&gt;0,Stock[[#This Row],[GIÁ THỊ TRƯỜNG]]*Stock[[#This Row],[SỐ LƯỢNG CÒN LẠI
(auto-fill)]],"")</f>
        <v/>
      </c>
    </row>
    <row r="1057" spans="2:33">
      <c r="B1057" s="109" t="str">
        <f>IF(AND(Stock[[#This Row],[SỐ LƯỢNG MUA]]&gt;0,Stock[[#This Row],[SỐ LƯỢNG CÒN LẠI
(auto-fill)]]=0),"BÁN",
IF(AND(Stock[[#This Row],[SỐ LƯỢNG MUA]]&gt;0,Stock[[#This Row],[SỐ LƯỢNG CÒN LẠI
(auto-fill)]]&gt;0),"NẮM GIỮ",""))</f>
        <v/>
      </c>
      <c r="C1057" s="112">
        <f t="shared" si="16"/>
        <v>1044</v>
      </c>
      <c r="D1057" s="77"/>
      <c r="E1057" s="78"/>
      <c r="F1057" s="170"/>
      <c r="G1057" s="83"/>
      <c r="H1057" s="84"/>
      <c r="I1057" s="114" t="str">
        <f>IF(Stock[[#This Row],[SỐ LƯỢNG MUA]]&gt;0,Stock[[#This Row],[GIÁ MUA]]*Stock[[#This Row],[SỐ LƯỢNG MUA]]*$D$11,"")</f>
        <v/>
      </c>
      <c r="J1057" s="87"/>
      <c r="K1057" s="88"/>
      <c r="L1057" s="116" t="str">
        <f>IF(Stock[[#This Row],[SỐ LƯỢNG MUA]]&gt;0,Stock[[#This Row],[GIÁ MUA]]*(1+Stock[[#This Row],[% TĂNG KỲ VỌNG_1]]),"")</f>
        <v/>
      </c>
      <c r="M1057" s="89"/>
      <c r="N1057" s="116" t="str">
        <f>IF(Stock[[#This Row],[SỐ LƯỢNG MUA]]&gt;0,Stock[[#This Row],[GIÁ MUA]]*(1+Stock[[#This Row],[% TĂNG KỲ VỌNG_2]]),"")</f>
        <v/>
      </c>
      <c r="O1057" s="89"/>
      <c r="P1057" s="116" t="str">
        <f>IF(Stock[[#This Row],[SỐ LƯỢNG MUA]]&gt;0,Stock[[#This Row],[GIÁ MUA]]*(1+Stock[[#This Row],[% GIẢM ĐỂ CẮT LỖ]]),"")</f>
        <v/>
      </c>
      <c r="Q1057" s="103"/>
      <c r="R1057" s="117" t="str">
        <f>IF(Stock[[#This Row],[CỔ TỨC TIỀN MẶT]]&gt;0,Stock[[#This Row],[CỔ TỨC TIỀN MẶT]]/(Stock[[#This Row],[GIÁ MUA]]*Stock[[#This Row],[SỐ LƯỢNG MUA]]),"")</f>
        <v/>
      </c>
      <c r="S1057" s="103"/>
      <c r="T1057" s="77"/>
      <c r="U1057" s="95"/>
      <c r="V1057" s="96"/>
      <c r="W1057" s="125" t="str">
        <f>IF(Stock[[#This Row],[SỐ LƯỢNG BÁN]]&gt;0,Stock[[#This Row],[GIÁ BÁN]]*Stock[[#This Row],[SỐ LƯỢNG BÁN]]*$D$11+Stock[[#This Row],[GIÁ BÁN]]*Stock[[#This Row],[SỐ LƯỢNG BÁN]]*$D$12,"")</f>
        <v/>
      </c>
      <c r="X1057" s="120">
        <f>Stock[[#This Row],[SỐ LƯỢNG MUA]]+Stock[[#This Row],[CỔ TỨC BẰNG CỔ PHIẾU]]-Stock[[#This Row],[SỐ LƯỢNG BÁN]]</f>
        <v>0</v>
      </c>
      <c r="Y10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7" s="120">
        <f ca="1">IF(Stock[[#This Row],[NGÀY BÁN]]&gt;0,Stock[[#This Row],[NGÀY BÁN]]-Stock[[#This Row],[NGÀY MUA]]+1,IF(Stock[[#This Row],[NGÀY MUA]]=0,0,TODAY()-Stock[[#This Row],[NGÀY MUA]]+1))</f>
        <v>0</v>
      </c>
      <c r="AA1057" s="121" t="str">
        <f>IFERROR(Stock[[#This Row],[CỔ TỨC TIỀN MẶT]]+Stock[[#This Row],[LÃI/(LỖ) TỪ BÁN CK
(auto-fill)]],"")</f>
        <v/>
      </c>
      <c r="AB10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7" s="79"/>
      <c r="AE1057" s="146" t="str">
        <f>IF(Stock[[#This Row],[TRẠNG THÁI
(auto-fill)]]="NẮM GIỮ",Stock[[#This Row],[GIÁ THỊ TRƯỜNG]]-Stock[[#This Row],[GIÁ MUA]],"")</f>
        <v/>
      </c>
      <c r="AF1057" s="150" t="str">
        <f>IFERROR(Stock[[#This Row],[TĂNG/
(GIẢM )]]/Stock[[#This Row],[GIÁ MUA]],"")</f>
        <v/>
      </c>
      <c r="AG1057" s="129" t="str">
        <f>IF(Stock[[#This Row],[GIÁ THỊ TRƯỜNG]]&gt;0,Stock[[#This Row],[GIÁ THỊ TRƯỜNG]]*Stock[[#This Row],[SỐ LƯỢNG CÒN LẠI
(auto-fill)]],"")</f>
        <v/>
      </c>
    </row>
    <row r="1058" spans="2:33">
      <c r="B1058" s="109" t="str">
        <f>IF(AND(Stock[[#This Row],[SỐ LƯỢNG MUA]]&gt;0,Stock[[#This Row],[SỐ LƯỢNG CÒN LẠI
(auto-fill)]]=0),"BÁN",
IF(AND(Stock[[#This Row],[SỐ LƯỢNG MUA]]&gt;0,Stock[[#This Row],[SỐ LƯỢNG CÒN LẠI
(auto-fill)]]&gt;0),"NẮM GIỮ",""))</f>
        <v/>
      </c>
      <c r="C1058" s="112">
        <f t="shared" si="16"/>
        <v>1045</v>
      </c>
      <c r="D1058" s="77"/>
      <c r="E1058" s="78"/>
      <c r="F1058" s="170"/>
      <c r="G1058" s="83"/>
      <c r="H1058" s="84"/>
      <c r="I1058" s="114" t="str">
        <f>IF(Stock[[#This Row],[SỐ LƯỢNG MUA]]&gt;0,Stock[[#This Row],[GIÁ MUA]]*Stock[[#This Row],[SỐ LƯỢNG MUA]]*$D$11,"")</f>
        <v/>
      </c>
      <c r="J1058" s="87"/>
      <c r="K1058" s="88"/>
      <c r="L1058" s="116" t="str">
        <f>IF(Stock[[#This Row],[SỐ LƯỢNG MUA]]&gt;0,Stock[[#This Row],[GIÁ MUA]]*(1+Stock[[#This Row],[% TĂNG KỲ VỌNG_1]]),"")</f>
        <v/>
      </c>
      <c r="M1058" s="89"/>
      <c r="N1058" s="116" t="str">
        <f>IF(Stock[[#This Row],[SỐ LƯỢNG MUA]]&gt;0,Stock[[#This Row],[GIÁ MUA]]*(1+Stock[[#This Row],[% TĂNG KỲ VỌNG_2]]),"")</f>
        <v/>
      </c>
      <c r="O1058" s="89"/>
      <c r="P1058" s="116" t="str">
        <f>IF(Stock[[#This Row],[SỐ LƯỢNG MUA]]&gt;0,Stock[[#This Row],[GIÁ MUA]]*(1+Stock[[#This Row],[% GIẢM ĐỂ CẮT LỖ]]),"")</f>
        <v/>
      </c>
      <c r="Q1058" s="103"/>
      <c r="R1058" s="117" t="str">
        <f>IF(Stock[[#This Row],[CỔ TỨC TIỀN MẶT]]&gt;0,Stock[[#This Row],[CỔ TỨC TIỀN MẶT]]/(Stock[[#This Row],[GIÁ MUA]]*Stock[[#This Row],[SỐ LƯỢNG MUA]]),"")</f>
        <v/>
      </c>
      <c r="S1058" s="103"/>
      <c r="T1058" s="77"/>
      <c r="U1058" s="95"/>
      <c r="V1058" s="96"/>
      <c r="W1058" s="125" t="str">
        <f>IF(Stock[[#This Row],[SỐ LƯỢNG BÁN]]&gt;0,Stock[[#This Row],[GIÁ BÁN]]*Stock[[#This Row],[SỐ LƯỢNG BÁN]]*$D$11+Stock[[#This Row],[GIÁ BÁN]]*Stock[[#This Row],[SỐ LƯỢNG BÁN]]*$D$12,"")</f>
        <v/>
      </c>
      <c r="X1058" s="120">
        <f>Stock[[#This Row],[SỐ LƯỢNG MUA]]+Stock[[#This Row],[CỔ TỨC BẰNG CỔ PHIẾU]]-Stock[[#This Row],[SỐ LƯỢNG BÁN]]</f>
        <v>0</v>
      </c>
      <c r="Y10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8" s="120">
        <f ca="1">IF(Stock[[#This Row],[NGÀY BÁN]]&gt;0,Stock[[#This Row],[NGÀY BÁN]]-Stock[[#This Row],[NGÀY MUA]]+1,IF(Stock[[#This Row],[NGÀY MUA]]=0,0,TODAY()-Stock[[#This Row],[NGÀY MUA]]+1))</f>
        <v>0</v>
      </c>
      <c r="AA1058" s="121" t="str">
        <f>IFERROR(Stock[[#This Row],[CỔ TỨC TIỀN MẶT]]+Stock[[#This Row],[LÃI/(LỖ) TỪ BÁN CK
(auto-fill)]],"")</f>
        <v/>
      </c>
      <c r="AB10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8" s="79"/>
      <c r="AE1058" s="146" t="str">
        <f>IF(Stock[[#This Row],[TRẠNG THÁI
(auto-fill)]]="NẮM GIỮ",Stock[[#This Row],[GIÁ THỊ TRƯỜNG]]-Stock[[#This Row],[GIÁ MUA]],"")</f>
        <v/>
      </c>
      <c r="AF1058" s="150" t="str">
        <f>IFERROR(Stock[[#This Row],[TĂNG/
(GIẢM )]]/Stock[[#This Row],[GIÁ MUA]],"")</f>
        <v/>
      </c>
      <c r="AG1058" s="129" t="str">
        <f>IF(Stock[[#This Row],[GIÁ THỊ TRƯỜNG]]&gt;0,Stock[[#This Row],[GIÁ THỊ TRƯỜNG]]*Stock[[#This Row],[SỐ LƯỢNG CÒN LẠI
(auto-fill)]],"")</f>
        <v/>
      </c>
    </row>
    <row r="1059" spans="2:33">
      <c r="B1059" s="109" t="str">
        <f>IF(AND(Stock[[#This Row],[SỐ LƯỢNG MUA]]&gt;0,Stock[[#This Row],[SỐ LƯỢNG CÒN LẠI
(auto-fill)]]=0),"BÁN",
IF(AND(Stock[[#This Row],[SỐ LƯỢNG MUA]]&gt;0,Stock[[#This Row],[SỐ LƯỢNG CÒN LẠI
(auto-fill)]]&gt;0),"NẮM GIỮ",""))</f>
        <v/>
      </c>
      <c r="C1059" s="112">
        <f t="shared" si="16"/>
        <v>1046</v>
      </c>
      <c r="D1059" s="77"/>
      <c r="E1059" s="78"/>
      <c r="F1059" s="170"/>
      <c r="G1059" s="83"/>
      <c r="H1059" s="84"/>
      <c r="I1059" s="114" t="str">
        <f>IF(Stock[[#This Row],[SỐ LƯỢNG MUA]]&gt;0,Stock[[#This Row],[GIÁ MUA]]*Stock[[#This Row],[SỐ LƯỢNG MUA]]*$D$11,"")</f>
        <v/>
      </c>
      <c r="J1059" s="87"/>
      <c r="K1059" s="88"/>
      <c r="L1059" s="116" t="str">
        <f>IF(Stock[[#This Row],[SỐ LƯỢNG MUA]]&gt;0,Stock[[#This Row],[GIÁ MUA]]*(1+Stock[[#This Row],[% TĂNG KỲ VỌNG_1]]),"")</f>
        <v/>
      </c>
      <c r="M1059" s="89"/>
      <c r="N1059" s="116" t="str">
        <f>IF(Stock[[#This Row],[SỐ LƯỢNG MUA]]&gt;0,Stock[[#This Row],[GIÁ MUA]]*(1+Stock[[#This Row],[% TĂNG KỲ VỌNG_2]]),"")</f>
        <v/>
      </c>
      <c r="O1059" s="89"/>
      <c r="P1059" s="116" t="str">
        <f>IF(Stock[[#This Row],[SỐ LƯỢNG MUA]]&gt;0,Stock[[#This Row],[GIÁ MUA]]*(1+Stock[[#This Row],[% GIẢM ĐỂ CẮT LỖ]]),"")</f>
        <v/>
      </c>
      <c r="Q1059" s="103"/>
      <c r="R1059" s="117" t="str">
        <f>IF(Stock[[#This Row],[CỔ TỨC TIỀN MẶT]]&gt;0,Stock[[#This Row],[CỔ TỨC TIỀN MẶT]]/(Stock[[#This Row],[GIÁ MUA]]*Stock[[#This Row],[SỐ LƯỢNG MUA]]),"")</f>
        <v/>
      </c>
      <c r="S1059" s="103"/>
      <c r="T1059" s="77"/>
      <c r="U1059" s="95"/>
      <c r="V1059" s="96"/>
      <c r="W1059" s="125" t="str">
        <f>IF(Stock[[#This Row],[SỐ LƯỢNG BÁN]]&gt;0,Stock[[#This Row],[GIÁ BÁN]]*Stock[[#This Row],[SỐ LƯỢNG BÁN]]*$D$11+Stock[[#This Row],[GIÁ BÁN]]*Stock[[#This Row],[SỐ LƯỢNG BÁN]]*$D$12,"")</f>
        <v/>
      </c>
      <c r="X1059" s="120">
        <f>Stock[[#This Row],[SỐ LƯỢNG MUA]]+Stock[[#This Row],[CỔ TỨC BẰNG CỔ PHIẾU]]-Stock[[#This Row],[SỐ LƯỢNG BÁN]]</f>
        <v>0</v>
      </c>
      <c r="Y10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9" s="120">
        <f ca="1">IF(Stock[[#This Row],[NGÀY BÁN]]&gt;0,Stock[[#This Row],[NGÀY BÁN]]-Stock[[#This Row],[NGÀY MUA]]+1,IF(Stock[[#This Row],[NGÀY MUA]]=0,0,TODAY()-Stock[[#This Row],[NGÀY MUA]]+1))</f>
        <v>0</v>
      </c>
      <c r="AA1059" s="121" t="str">
        <f>IFERROR(Stock[[#This Row],[CỔ TỨC TIỀN MẶT]]+Stock[[#This Row],[LÃI/(LỖ) TỪ BÁN CK
(auto-fill)]],"")</f>
        <v/>
      </c>
      <c r="AB10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9" s="79"/>
      <c r="AE1059" s="146" t="str">
        <f>IF(Stock[[#This Row],[TRẠNG THÁI
(auto-fill)]]="NẮM GIỮ",Stock[[#This Row],[GIÁ THỊ TRƯỜNG]]-Stock[[#This Row],[GIÁ MUA]],"")</f>
        <v/>
      </c>
      <c r="AF1059" s="150" t="str">
        <f>IFERROR(Stock[[#This Row],[TĂNG/
(GIẢM )]]/Stock[[#This Row],[GIÁ MUA]],"")</f>
        <v/>
      </c>
      <c r="AG1059" s="129" t="str">
        <f>IF(Stock[[#This Row],[GIÁ THỊ TRƯỜNG]]&gt;0,Stock[[#This Row],[GIÁ THỊ TRƯỜNG]]*Stock[[#This Row],[SỐ LƯỢNG CÒN LẠI
(auto-fill)]],"")</f>
        <v/>
      </c>
    </row>
    <row r="1060" spans="2:33">
      <c r="B1060" s="109" t="str">
        <f>IF(AND(Stock[[#This Row],[SỐ LƯỢNG MUA]]&gt;0,Stock[[#This Row],[SỐ LƯỢNG CÒN LẠI
(auto-fill)]]=0),"BÁN",
IF(AND(Stock[[#This Row],[SỐ LƯỢNG MUA]]&gt;0,Stock[[#This Row],[SỐ LƯỢNG CÒN LẠI
(auto-fill)]]&gt;0),"NẮM GIỮ",""))</f>
        <v/>
      </c>
      <c r="C1060" s="112">
        <f t="shared" si="16"/>
        <v>1047</v>
      </c>
      <c r="D1060" s="77"/>
      <c r="E1060" s="78"/>
      <c r="F1060" s="170"/>
      <c r="G1060" s="83"/>
      <c r="H1060" s="84"/>
      <c r="I1060" s="114" t="str">
        <f>IF(Stock[[#This Row],[SỐ LƯỢNG MUA]]&gt;0,Stock[[#This Row],[GIÁ MUA]]*Stock[[#This Row],[SỐ LƯỢNG MUA]]*$D$11,"")</f>
        <v/>
      </c>
      <c r="J1060" s="87"/>
      <c r="K1060" s="88"/>
      <c r="L1060" s="116" t="str">
        <f>IF(Stock[[#This Row],[SỐ LƯỢNG MUA]]&gt;0,Stock[[#This Row],[GIÁ MUA]]*(1+Stock[[#This Row],[% TĂNG KỲ VỌNG_1]]),"")</f>
        <v/>
      </c>
      <c r="M1060" s="89"/>
      <c r="N1060" s="116" t="str">
        <f>IF(Stock[[#This Row],[SỐ LƯỢNG MUA]]&gt;0,Stock[[#This Row],[GIÁ MUA]]*(1+Stock[[#This Row],[% TĂNG KỲ VỌNG_2]]),"")</f>
        <v/>
      </c>
      <c r="O1060" s="89"/>
      <c r="P1060" s="116" t="str">
        <f>IF(Stock[[#This Row],[SỐ LƯỢNG MUA]]&gt;0,Stock[[#This Row],[GIÁ MUA]]*(1+Stock[[#This Row],[% GIẢM ĐỂ CẮT LỖ]]),"")</f>
        <v/>
      </c>
      <c r="Q1060" s="103"/>
      <c r="R1060" s="117" t="str">
        <f>IF(Stock[[#This Row],[CỔ TỨC TIỀN MẶT]]&gt;0,Stock[[#This Row],[CỔ TỨC TIỀN MẶT]]/(Stock[[#This Row],[GIÁ MUA]]*Stock[[#This Row],[SỐ LƯỢNG MUA]]),"")</f>
        <v/>
      </c>
      <c r="S1060" s="103"/>
      <c r="T1060" s="77"/>
      <c r="U1060" s="95"/>
      <c r="V1060" s="96"/>
      <c r="W1060" s="125" t="str">
        <f>IF(Stock[[#This Row],[SỐ LƯỢNG BÁN]]&gt;0,Stock[[#This Row],[GIÁ BÁN]]*Stock[[#This Row],[SỐ LƯỢNG BÁN]]*$D$11+Stock[[#This Row],[GIÁ BÁN]]*Stock[[#This Row],[SỐ LƯỢNG BÁN]]*$D$12,"")</f>
        <v/>
      </c>
      <c r="X1060" s="120">
        <f>Stock[[#This Row],[SỐ LƯỢNG MUA]]+Stock[[#This Row],[CỔ TỨC BẰNG CỔ PHIẾU]]-Stock[[#This Row],[SỐ LƯỢNG BÁN]]</f>
        <v>0</v>
      </c>
      <c r="Y10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0" s="120">
        <f ca="1">IF(Stock[[#This Row],[NGÀY BÁN]]&gt;0,Stock[[#This Row],[NGÀY BÁN]]-Stock[[#This Row],[NGÀY MUA]]+1,IF(Stock[[#This Row],[NGÀY MUA]]=0,0,TODAY()-Stock[[#This Row],[NGÀY MUA]]+1))</f>
        <v>0</v>
      </c>
      <c r="AA1060" s="121" t="str">
        <f>IFERROR(Stock[[#This Row],[CỔ TỨC TIỀN MẶT]]+Stock[[#This Row],[LÃI/(LỖ) TỪ BÁN CK
(auto-fill)]],"")</f>
        <v/>
      </c>
      <c r="AB10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0" s="79"/>
      <c r="AE1060" s="146" t="str">
        <f>IF(Stock[[#This Row],[TRẠNG THÁI
(auto-fill)]]="NẮM GIỮ",Stock[[#This Row],[GIÁ THỊ TRƯỜNG]]-Stock[[#This Row],[GIÁ MUA]],"")</f>
        <v/>
      </c>
      <c r="AF1060" s="150" t="str">
        <f>IFERROR(Stock[[#This Row],[TĂNG/
(GIẢM )]]/Stock[[#This Row],[GIÁ MUA]],"")</f>
        <v/>
      </c>
      <c r="AG1060" s="129" t="str">
        <f>IF(Stock[[#This Row],[GIÁ THỊ TRƯỜNG]]&gt;0,Stock[[#This Row],[GIÁ THỊ TRƯỜNG]]*Stock[[#This Row],[SỐ LƯỢNG CÒN LẠI
(auto-fill)]],"")</f>
        <v/>
      </c>
    </row>
    <row r="1061" spans="2:33">
      <c r="B1061" s="109" t="str">
        <f>IF(AND(Stock[[#This Row],[SỐ LƯỢNG MUA]]&gt;0,Stock[[#This Row],[SỐ LƯỢNG CÒN LẠI
(auto-fill)]]=0),"BÁN",
IF(AND(Stock[[#This Row],[SỐ LƯỢNG MUA]]&gt;0,Stock[[#This Row],[SỐ LƯỢNG CÒN LẠI
(auto-fill)]]&gt;0),"NẮM GIỮ",""))</f>
        <v/>
      </c>
      <c r="C1061" s="112">
        <f t="shared" si="16"/>
        <v>1048</v>
      </c>
      <c r="D1061" s="77"/>
      <c r="E1061" s="78"/>
      <c r="F1061" s="170"/>
      <c r="G1061" s="83"/>
      <c r="H1061" s="84"/>
      <c r="I1061" s="114" t="str">
        <f>IF(Stock[[#This Row],[SỐ LƯỢNG MUA]]&gt;0,Stock[[#This Row],[GIÁ MUA]]*Stock[[#This Row],[SỐ LƯỢNG MUA]]*$D$11,"")</f>
        <v/>
      </c>
      <c r="J1061" s="87"/>
      <c r="K1061" s="88"/>
      <c r="L1061" s="116" t="str">
        <f>IF(Stock[[#This Row],[SỐ LƯỢNG MUA]]&gt;0,Stock[[#This Row],[GIÁ MUA]]*(1+Stock[[#This Row],[% TĂNG KỲ VỌNG_1]]),"")</f>
        <v/>
      </c>
      <c r="M1061" s="89"/>
      <c r="N1061" s="116" t="str">
        <f>IF(Stock[[#This Row],[SỐ LƯỢNG MUA]]&gt;0,Stock[[#This Row],[GIÁ MUA]]*(1+Stock[[#This Row],[% TĂNG KỲ VỌNG_2]]),"")</f>
        <v/>
      </c>
      <c r="O1061" s="89"/>
      <c r="P1061" s="116" t="str">
        <f>IF(Stock[[#This Row],[SỐ LƯỢNG MUA]]&gt;0,Stock[[#This Row],[GIÁ MUA]]*(1+Stock[[#This Row],[% GIẢM ĐỂ CẮT LỖ]]),"")</f>
        <v/>
      </c>
      <c r="Q1061" s="103"/>
      <c r="R1061" s="117" t="str">
        <f>IF(Stock[[#This Row],[CỔ TỨC TIỀN MẶT]]&gt;0,Stock[[#This Row],[CỔ TỨC TIỀN MẶT]]/(Stock[[#This Row],[GIÁ MUA]]*Stock[[#This Row],[SỐ LƯỢNG MUA]]),"")</f>
        <v/>
      </c>
      <c r="S1061" s="103"/>
      <c r="T1061" s="77"/>
      <c r="U1061" s="95"/>
      <c r="V1061" s="96"/>
      <c r="W1061" s="125" t="str">
        <f>IF(Stock[[#This Row],[SỐ LƯỢNG BÁN]]&gt;0,Stock[[#This Row],[GIÁ BÁN]]*Stock[[#This Row],[SỐ LƯỢNG BÁN]]*$D$11+Stock[[#This Row],[GIÁ BÁN]]*Stock[[#This Row],[SỐ LƯỢNG BÁN]]*$D$12,"")</f>
        <v/>
      </c>
      <c r="X1061" s="120">
        <f>Stock[[#This Row],[SỐ LƯỢNG MUA]]+Stock[[#This Row],[CỔ TỨC BẰNG CỔ PHIẾU]]-Stock[[#This Row],[SỐ LƯỢNG BÁN]]</f>
        <v>0</v>
      </c>
      <c r="Y10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1" s="120">
        <f ca="1">IF(Stock[[#This Row],[NGÀY BÁN]]&gt;0,Stock[[#This Row],[NGÀY BÁN]]-Stock[[#This Row],[NGÀY MUA]]+1,IF(Stock[[#This Row],[NGÀY MUA]]=0,0,TODAY()-Stock[[#This Row],[NGÀY MUA]]+1))</f>
        <v>0</v>
      </c>
      <c r="AA1061" s="121" t="str">
        <f>IFERROR(Stock[[#This Row],[CỔ TỨC TIỀN MẶT]]+Stock[[#This Row],[LÃI/(LỖ) TỪ BÁN CK
(auto-fill)]],"")</f>
        <v/>
      </c>
      <c r="AB10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1" s="79"/>
      <c r="AE1061" s="146" t="str">
        <f>IF(Stock[[#This Row],[TRẠNG THÁI
(auto-fill)]]="NẮM GIỮ",Stock[[#This Row],[GIÁ THỊ TRƯỜNG]]-Stock[[#This Row],[GIÁ MUA]],"")</f>
        <v/>
      </c>
      <c r="AF1061" s="150" t="str">
        <f>IFERROR(Stock[[#This Row],[TĂNG/
(GIẢM )]]/Stock[[#This Row],[GIÁ MUA]],"")</f>
        <v/>
      </c>
      <c r="AG1061" s="129" t="str">
        <f>IF(Stock[[#This Row],[GIÁ THỊ TRƯỜNG]]&gt;0,Stock[[#This Row],[GIÁ THỊ TRƯỜNG]]*Stock[[#This Row],[SỐ LƯỢNG CÒN LẠI
(auto-fill)]],"")</f>
        <v/>
      </c>
    </row>
    <row r="1062" spans="2:33">
      <c r="B1062" s="109" t="str">
        <f>IF(AND(Stock[[#This Row],[SỐ LƯỢNG MUA]]&gt;0,Stock[[#This Row],[SỐ LƯỢNG CÒN LẠI
(auto-fill)]]=0),"BÁN",
IF(AND(Stock[[#This Row],[SỐ LƯỢNG MUA]]&gt;0,Stock[[#This Row],[SỐ LƯỢNG CÒN LẠI
(auto-fill)]]&gt;0),"NẮM GIỮ",""))</f>
        <v/>
      </c>
      <c r="C1062" s="112">
        <f t="shared" si="16"/>
        <v>1049</v>
      </c>
      <c r="D1062" s="77"/>
      <c r="E1062" s="78"/>
      <c r="F1062" s="170"/>
      <c r="G1062" s="83"/>
      <c r="H1062" s="84"/>
      <c r="I1062" s="114" t="str">
        <f>IF(Stock[[#This Row],[SỐ LƯỢNG MUA]]&gt;0,Stock[[#This Row],[GIÁ MUA]]*Stock[[#This Row],[SỐ LƯỢNG MUA]]*$D$11,"")</f>
        <v/>
      </c>
      <c r="J1062" s="87"/>
      <c r="K1062" s="88"/>
      <c r="L1062" s="116" t="str">
        <f>IF(Stock[[#This Row],[SỐ LƯỢNG MUA]]&gt;0,Stock[[#This Row],[GIÁ MUA]]*(1+Stock[[#This Row],[% TĂNG KỲ VỌNG_1]]),"")</f>
        <v/>
      </c>
      <c r="M1062" s="89"/>
      <c r="N1062" s="116" t="str">
        <f>IF(Stock[[#This Row],[SỐ LƯỢNG MUA]]&gt;0,Stock[[#This Row],[GIÁ MUA]]*(1+Stock[[#This Row],[% TĂNG KỲ VỌNG_2]]),"")</f>
        <v/>
      </c>
      <c r="O1062" s="89"/>
      <c r="P1062" s="116" t="str">
        <f>IF(Stock[[#This Row],[SỐ LƯỢNG MUA]]&gt;0,Stock[[#This Row],[GIÁ MUA]]*(1+Stock[[#This Row],[% GIẢM ĐỂ CẮT LỖ]]),"")</f>
        <v/>
      </c>
      <c r="Q1062" s="103"/>
      <c r="R1062" s="117" t="str">
        <f>IF(Stock[[#This Row],[CỔ TỨC TIỀN MẶT]]&gt;0,Stock[[#This Row],[CỔ TỨC TIỀN MẶT]]/(Stock[[#This Row],[GIÁ MUA]]*Stock[[#This Row],[SỐ LƯỢNG MUA]]),"")</f>
        <v/>
      </c>
      <c r="S1062" s="103"/>
      <c r="T1062" s="77"/>
      <c r="U1062" s="95"/>
      <c r="V1062" s="96"/>
      <c r="W1062" s="125" t="str">
        <f>IF(Stock[[#This Row],[SỐ LƯỢNG BÁN]]&gt;0,Stock[[#This Row],[GIÁ BÁN]]*Stock[[#This Row],[SỐ LƯỢNG BÁN]]*$D$11+Stock[[#This Row],[GIÁ BÁN]]*Stock[[#This Row],[SỐ LƯỢNG BÁN]]*$D$12,"")</f>
        <v/>
      </c>
      <c r="X1062" s="120">
        <f>Stock[[#This Row],[SỐ LƯỢNG MUA]]+Stock[[#This Row],[CỔ TỨC BẰNG CỔ PHIẾU]]-Stock[[#This Row],[SỐ LƯỢNG BÁN]]</f>
        <v>0</v>
      </c>
      <c r="Y10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2" s="120">
        <f ca="1">IF(Stock[[#This Row],[NGÀY BÁN]]&gt;0,Stock[[#This Row],[NGÀY BÁN]]-Stock[[#This Row],[NGÀY MUA]]+1,IF(Stock[[#This Row],[NGÀY MUA]]=0,0,TODAY()-Stock[[#This Row],[NGÀY MUA]]+1))</f>
        <v>0</v>
      </c>
      <c r="AA1062" s="121" t="str">
        <f>IFERROR(Stock[[#This Row],[CỔ TỨC TIỀN MẶT]]+Stock[[#This Row],[LÃI/(LỖ) TỪ BÁN CK
(auto-fill)]],"")</f>
        <v/>
      </c>
      <c r="AB10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2" s="79"/>
      <c r="AE1062" s="146" t="str">
        <f>IF(Stock[[#This Row],[TRẠNG THÁI
(auto-fill)]]="NẮM GIỮ",Stock[[#This Row],[GIÁ THỊ TRƯỜNG]]-Stock[[#This Row],[GIÁ MUA]],"")</f>
        <v/>
      </c>
      <c r="AF1062" s="150" t="str">
        <f>IFERROR(Stock[[#This Row],[TĂNG/
(GIẢM )]]/Stock[[#This Row],[GIÁ MUA]],"")</f>
        <v/>
      </c>
      <c r="AG1062" s="129" t="str">
        <f>IF(Stock[[#This Row],[GIÁ THỊ TRƯỜNG]]&gt;0,Stock[[#This Row],[GIÁ THỊ TRƯỜNG]]*Stock[[#This Row],[SỐ LƯỢNG CÒN LẠI
(auto-fill)]],"")</f>
        <v/>
      </c>
    </row>
    <row r="1063" spans="2:33">
      <c r="B1063" s="109" t="str">
        <f>IF(AND(Stock[[#This Row],[SỐ LƯỢNG MUA]]&gt;0,Stock[[#This Row],[SỐ LƯỢNG CÒN LẠI
(auto-fill)]]=0),"BÁN",
IF(AND(Stock[[#This Row],[SỐ LƯỢNG MUA]]&gt;0,Stock[[#This Row],[SỐ LƯỢNG CÒN LẠI
(auto-fill)]]&gt;0),"NẮM GIỮ",""))</f>
        <v/>
      </c>
      <c r="C1063" s="112">
        <f t="shared" si="16"/>
        <v>1050</v>
      </c>
      <c r="D1063" s="77"/>
      <c r="E1063" s="78"/>
      <c r="F1063" s="170"/>
      <c r="G1063" s="83"/>
      <c r="H1063" s="84"/>
      <c r="I1063" s="114" t="str">
        <f>IF(Stock[[#This Row],[SỐ LƯỢNG MUA]]&gt;0,Stock[[#This Row],[GIÁ MUA]]*Stock[[#This Row],[SỐ LƯỢNG MUA]]*$D$11,"")</f>
        <v/>
      </c>
      <c r="J1063" s="87"/>
      <c r="K1063" s="88"/>
      <c r="L1063" s="116" t="str">
        <f>IF(Stock[[#This Row],[SỐ LƯỢNG MUA]]&gt;0,Stock[[#This Row],[GIÁ MUA]]*(1+Stock[[#This Row],[% TĂNG KỲ VỌNG_1]]),"")</f>
        <v/>
      </c>
      <c r="M1063" s="89"/>
      <c r="N1063" s="116" t="str">
        <f>IF(Stock[[#This Row],[SỐ LƯỢNG MUA]]&gt;0,Stock[[#This Row],[GIÁ MUA]]*(1+Stock[[#This Row],[% TĂNG KỲ VỌNG_2]]),"")</f>
        <v/>
      </c>
      <c r="O1063" s="89"/>
      <c r="P1063" s="116" t="str">
        <f>IF(Stock[[#This Row],[SỐ LƯỢNG MUA]]&gt;0,Stock[[#This Row],[GIÁ MUA]]*(1+Stock[[#This Row],[% GIẢM ĐỂ CẮT LỖ]]),"")</f>
        <v/>
      </c>
      <c r="Q1063" s="103"/>
      <c r="R1063" s="117" t="str">
        <f>IF(Stock[[#This Row],[CỔ TỨC TIỀN MẶT]]&gt;0,Stock[[#This Row],[CỔ TỨC TIỀN MẶT]]/(Stock[[#This Row],[GIÁ MUA]]*Stock[[#This Row],[SỐ LƯỢNG MUA]]),"")</f>
        <v/>
      </c>
      <c r="S1063" s="103"/>
      <c r="T1063" s="77"/>
      <c r="U1063" s="95"/>
      <c r="V1063" s="96"/>
      <c r="W1063" s="125" t="str">
        <f>IF(Stock[[#This Row],[SỐ LƯỢNG BÁN]]&gt;0,Stock[[#This Row],[GIÁ BÁN]]*Stock[[#This Row],[SỐ LƯỢNG BÁN]]*$D$11+Stock[[#This Row],[GIÁ BÁN]]*Stock[[#This Row],[SỐ LƯỢNG BÁN]]*$D$12,"")</f>
        <v/>
      </c>
      <c r="X1063" s="120">
        <f>Stock[[#This Row],[SỐ LƯỢNG MUA]]+Stock[[#This Row],[CỔ TỨC BẰNG CỔ PHIẾU]]-Stock[[#This Row],[SỐ LƯỢNG BÁN]]</f>
        <v>0</v>
      </c>
      <c r="Y10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3" s="120">
        <f ca="1">IF(Stock[[#This Row],[NGÀY BÁN]]&gt;0,Stock[[#This Row],[NGÀY BÁN]]-Stock[[#This Row],[NGÀY MUA]]+1,IF(Stock[[#This Row],[NGÀY MUA]]=0,0,TODAY()-Stock[[#This Row],[NGÀY MUA]]+1))</f>
        <v>0</v>
      </c>
      <c r="AA1063" s="121" t="str">
        <f>IFERROR(Stock[[#This Row],[CỔ TỨC TIỀN MẶT]]+Stock[[#This Row],[LÃI/(LỖ) TỪ BÁN CK
(auto-fill)]],"")</f>
        <v/>
      </c>
      <c r="AB10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3" s="79"/>
      <c r="AE1063" s="146" t="str">
        <f>IF(Stock[[#This Row],[TRẠNG THÁI
(auto-fill)]]="NẮM GIỮ",Stock[[#This Row],[GIÁ THỊ TRƯỜNG]]-Stock[[#This Row],[GIÁ MUA]],"")</f>
        <v/>
      </c>
      <c r="AF1063" s="150" t="str">
        <f>IFERROR(Stock[[#This Row],[TĂNG/
(GIẢM )]]/Stock[[#This Row],[GIÁ MUA]],"")</f>
        <v/>
      </c>
      <c r="AG1063" s="129" t="str">
        <f>IF(Stock[[#This Row],[GIÁ THỊ TRƯỜNG]]&gt;0,Stock[[#This Row],[GIÁ THỊ TRƯỜNG]]*Stock[[#This Row],[SỐ LƯỢNG CÒN LẠI
(auto-fill)]],"")</f>
        <v/>
      </c>
    </row>
    <row r="1064" spans="2:33">
      <c r="B1064" s="109" t="str">
        <f>IF(AND(Stock[[#This Row],[SỐ LƯỢNG MUA]]&gt;0,Stock[[#This Row],[SỐ LƯỢNG CÒN LẠI
(auto-fill)]]=0),"BÁN",
IF(AND(Stock[[#This Row],[SỐ LƯỢNG MUA]]&gt;0,Stock[[#This Row],[SỐ LƯỢNG CÒN LẠI
(auto-fill)]]&gt;0),"NẮM GIỮ",""))</f>
        <v/>
      </c>
      <c r="C1064" s="112">
        <f t="shared" si="16"/>
        <v>1051</v>
      </c>
      <c r="D1064" s="77"/>
      <c r="E1064" s="78"/>
      <c r="F1064" s="170"/>
      <c r="G1064" s="83"/>
      <c r="H1064" s="84"/>
      <c r="I1064" s="114" t="str">
        <f>IF(Stock[[#This Row],[SỐ LƯỢNG MUA]]&gt;0,Stock[[#This Row],[GIÁ MUA]]*Stock[[#This Row],[SỐ LƯỢNG MUA]]*$D$11,"")</f>
        <v/>
      </c>
      <c r="J1064" s="87"/>
      <c r="K1064" s="88"/>
      <c r="L1064" s="116" t="str">
        <f>IF(Stock[[#This Row],[SỐ LƯỢNG MUA]]&gt;0,Stock[[#This Row],[GIÁ MUA]]*(1+Stock[[#This Row],[% TĂNG KỲ VỌNG_1]]),"")</f>
        <v/>
      </c>
      <c r="M1064" s="89"/>
      <c r="N1064" s="116" t="str">
        <f>IF(Stock[[#This Row],[SỐ LƯỢNG MUA]]&gt;0,Stock[[#This Row],[GIÁ MUA]]*(1+Stock[[#This Row],[% TĂNG KỲ VỌNG_2]]),"")</f>
        <v/>
      </c>
      <c r="O1064" s="89"/>
      <c r="P1064" s="116" t="str">
        <f>IF(Stock[[#This Row],[SỐ LƯỢNG MUA]]&gt;0,Stock[[#This Row],[GIÁ MUA]]*(1+Stock[[#This Row],[% GIẢM ĐỂ CẮT LỖ]]),"")</f>
        <v/>
      </c>
      <c r="Q1064" s="103"/>
      <c r="R1064" s="117" t="str">
        <f>IF(Stock[[#This Row],[CỔ TỨC TIỀN MẶT]]&gt;0,Stock[[#This Row],[CỔ TỨC TIỀN MẶT]]/(Stock[[#This Row],[GIÁ MUA]]*Stock[[#This Row],[SỐ LƯỢNG MUA]]),"")</f>
        <v/>
      </c>
      <c r="S1064" s="103"/>
      <c r="T1064" s="77"/>
      <c r="U1064" s="95"/>
      <c r="V1064" s="96"/>
      <c r="W1064" s="125" t="str">
        <f>IF(Stock[[#This Row],[SỐ LƯỢNG BÁN]]&gt;0,Stock[[#This Row],[GIÁ BÁN]]*Stock[[#This Row],[SỐ LƯỢNG BÁN]]*$D$11+Stock[[#This Row],[GIÁ BÁN]]*Stock[[#This Row],[SỐ LƯỢNG BÁN]]*$D$12,"")</f>
        <v/>
      </c>
      <c r="X1064" s="120">
        <f>Stock[[#This Row],[SỐ LƯỢNG MUA]]+Stock[[#This Row],[CỔ TỨC BẰNG CỔ PHIẾU]]-Stock[[#This Row],[SỐ LƯỢNG BÁN]]</f>
        <v>0</v>
      </c>
      <c r="Y10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4" s="120">
        <f ca="1">IF(Stock[[#This Row],[NGÀY BÁN]]&gt;0,Stock[[#This Row],[NGÀY BÁN]]-Stock[[#This Row],[NGÀY MUA]]+1,IF(Stock[[#This Row],[NGÀY MUA]]=0,0,TODAY()-Stock[[#This Row],[NGÀY MUA]]+1))</f>
        <v>0</v>
      </c>
      <c r="AA1064" s="121" t="str">
        <f>IFERROR(Stock[[#This Row],[CỔ TỨC TIỀN MẶT]]+Stock[[#This Row],[LÃI/(LỖ) TỪ BÁN CK
(auto-fill)]],"")</f>
        <v/>
      </c>
      <c r="AB10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4" s="79"/>
      <c r="AE1064" s="146" t="str">
        <f>IF(Stock[[#This Row],[TRẠNG THÁI
(auto-fill)]]="NẮM GIỮ",Stock[[#This Row],[GIÁ THỊ TRƯỜNG]]-Stock[[#This Row],[GIÁ MUA]],"")</f>
        <v/>
      </c>
      <c r="AF1064" s="150" t="str">
        <f>IFERROR(Stock[[#This Row],[TĂNG/
(GIẢM )]]/Stock[[#This Row],[GIÁ MUA]],"")</f>
        <v/>
      </c>
      <c r="AG1064" s="129" t="str">
        <f>IF(Stock[[#This Row],[GIÁ THỊ TRƯỜNG]]&gt;0,Stock[[#This Row],[GIÁ THỊ TRƯỜNG]]*Stock[[#This Row],[SỐ LƯỢNG CÒN LẠI
(auto-fill)]],"")</f>
        <v/>
      </c>
    </row>
    <row r="1065" spans="2:33">
      <c r="B1065" s="109" t="str">
        <f>IF(AND(Stock[[#This Row],[SỐ LƯỢNG MUA]]&gt;0,Stock[[#This Row],[SỐ LƯỢNG CÒN LẠI
(auto-fill)]]=0),"BÁN",
IF(AND(Stock[[#This Row],[SỐ LƯỢNG MUA]]&gt;0,Stock[[#This Row],[SỐ LƯỢNG CÒN LẠI
(auto-fill)]]&gt;0),"NẮM GIỮ",""))</f>
        <v/>
      </c>
      <c r="C1065" s="112">
        <f t="shared" si="16"/>
        <v>1052</v>
      </c>
      <c r="D1065" s="77"/>
      <c r="E1065" s="78"/>
      <c r="F1065" s="170"/>
      <c r="G1065" s="83"/>
      <c r="H1065" s="84"/>
      <c r="I1065" s="114" t="str">
        <f>IF(Stock[[#This Row],[SỐ LƯỢNG MUA]]&gt;0,Stock[[#This Row],[GIÁ MUA]]*Stock[[#This Row],[SỐ LƯỢNG MUA]]*$D$11,"")</f>
        <v/>
      </c>
      <c r="J1065" s="87"/>
      <c r="K1065" s="88"/>
      <c r="L1065" s="116" t="str">
        <f>IF(Stock[[#This Row],[SỐ LƯỢNG MUA]]&gt;0,Stock[[#This Row],[GIÁ MUA]]*(1+Stock[[#This Row],[% TĂNG KỲ VỌNG_1]]),"")</f>
        <v/>
      </c>
      <c r="M1065" s="89"/>
      <c r="N1065" s="116" t="str">
        <f>IF(Stock[[#This Row],[SỐ LƯỢNG MUA]]&gt;0,Stock[[#This Row],[GIÁ MUA]]*(1+Stock[[#This Row],[% TĂNG KỲ VỌNG_2]]),"")</f>
        <v/>
      </c>
      <c r="O1065" s="89"/>
      <c r="P1065" s="116" t="str">
        <f>IF(Stock[[#This Row],[SỐ LƯỢNG MUA]]&gt;0,Stock[[#This Row],[GIÁ MUA]]*(1+Stock[[#This Row],[% GIẢM ĐỂ CẮT LỖ]]),"")</f>
        <v/>
      </c>
      <c r="Q1065" s="103"/>
      <c r="R1065" s="117" t="str">
        <f>IF(Stock[[#This Row],[CỔ TỨC TIỀN MẶT]]&gt;0,Stock[[#This Row],[CỔ TỨC TIỀN MẶT]]/(Stock[[#This Row],[GIÁ MUA]]*Stock[[#This Row],[SỐ LƯỢNG MUA]]),"")</f>
        <v/>
      </c>
      <c r="S1065" s="103"/>
      <c r="T1065" s="77"/>
      <c r="U1065" s="95"/>
      <c r="V1065" s="96"/>
      <c r="W1065" s="125" t="str">
        <f>IF(Stock[[#This Row],[SỐ LƯỢNG BÁN]]&gt;0,Stock[[#This Row],[GIÁ BÁN]]*Stock[[#This Row],[SỐ LƯỢNG BÁN]]*$D$11+Stock[[#This Row],[GIÁ BÁN]]*Stock[[#This Row],[SỐ LƯỢNG BÁN]]*$D$12,"")</f>
        <v/>
      </c>
      <c r="X1065" s="120">
        <f>Stock[[#This Row],[SỐ LƯỢNG MUA]]+Stock[[#This Row],[CỔ TỨC BẰNG CỔ PHIẾU]]-Stock[[#This Row],[SỐ LƯỢNG BÁN]]</f>
        <v>0</v>
      </c>
      <c r="Y10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5" s="120">
        <f ca="1">IF(Stock[[#This Row],[NGÀY BÁN]]&gt;0,Stock[[#This Row],[NGÀY BÁN]]-Stock[[#This Row],[NGÀY MUA]]+1,IF(Stock[[#This Row],[NGÀY MUA]]=0,0,TODAY()-Stock[[#This Row],[NGÀY MUA]]+1))</f>
        <v>0</v>
      </c>
      <c r="AA1065" s="121" t="str">
        <f>IFERROR(Stock[[#This Row],[CỔ TỨC TIỀN MẶT]]+Stock[[#This Row],[LÃI/(LỖ) TỪ BÁN CK
(auto-fill)]],"")</f>
        <v/>
      </c>
      <c r="AB10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5" s="79"/>
      <c r="AE1065" s="146" t="str">
        <f>IF(Stock[[#This Row],[TRẠNG THÁI
(auto-fill)]]="NẮM GIỮ",Stock[[#This Row],[GIÁ THỊ TRƯỜNG]]-Stock[[#This Row],[GIÁ MUA]],"")</f>
        <v/>
      </c>
      <c r="AF1065" s="150" t="str">
        <f>IFERROR(Stock[[#This Row],[TĂNG/
(GIẢM )]]/Stock[[#This Row],[GIÁ MUA]],"")</f>
        <v/>
      </c>
      <c r="AG1065" s="129" t="str">
        <f>IF(Stock[[#This Row],[GIÁ THỊ TRƯỜNG]]&gt;0,Stock[[#This Row],[GIÁ THỊ TRƯỜNG]]*Stock[[#This Row],[SỐ LƯỢNG CÒN LẠI
(auto-fill)]],"")</f>
        <v/>
      </c>
    </row>
    <row r="1066" spans="2:33">
      <c r="B1066" s="109" t="str">
        <f>IF(AND(Stock[[#This Row],[SỐ LƯỢNG MUA]]&gt;0,Stock[[#This Row],[SỐ LƯỢNG CÒN LẠI
(auto-fill)]]=0),"BÁN",
IF(AND(Stock[[#This Row],[SỐ LƯỢNG MUA]]&gt;0,Stock[[#This Row],[SỐ LƯỢNG CÒN LẠI
(auto-fill)]]&gt;0),"NẮM GIỮ",""))</f>
        <v/>
      </c>
      <c r="C1066" s="112">
        <f t="shared" si="16"/>
        <v>1053</v>
      </c>
      <c r="D1066" s="77"/>
      <c r="E1066" s="78"/>
      <c r="F1066" s="170"/>
      <c r="G1066" s="83"/>
      <c r="H1066" s="84"/>
      <c r="I1066" s="114" t="str">
        <f>IF(Stock[[#This Row],[SỐ LƯỢNG MUA]]&gt;0,Stock[[#This Row],[GIÁ MUA]]*Stock[[#This Row],[SỐ LƯỢNG MUA]]*$D$11,"")</f>
        <v/>
      </c>
      <c r="J1066" s="87"/>
      <c r="K1066" s="88"/>
      <c r="L1066" s="116" t="str">
        <f>IF(Stock[[#This Row],[SỐ LƯỢNG MUA]]&gt;0,Stock[[#This Row],[GIÁ MUA]]*(1+Stock[[#This Row],[% TĂNG KỲ VỌNG_1]]),"")</f>
        <v/>
      </c>
      <c r="M1066" s="89"/>
      <c r="N1066" s="116" t="str">
        <f>IF(Stock[[#This Row],[SỐ LƯỢNG MUA]]&gt;0,Stock[[#This Row],[GIÁ MUA]]*(1+Stock[[#This Row],[% TĂNG KỲ VỌNG_2]]),"")</f>
        <v/>
      </c>
      <c r="O1066" s="89"/>
      <c r="P1066" s="116" t="str">
        <f>IF(Stock[[#This Row],[SỐ LƯỢNG MUA]]&gt;0,Stock[[#This Row],[GIÁ MUA]]*(1+Stock[[#This Row],[% GIẢM ĐỂ CẮT LỖ]]),"")</f>
        <v/>
      </c>
      <c r="Q1066" s="103"/>
      <c r="R1066" s="117" t="str">
        <f>IF(Stock[[#This Row],[CỔ TỨC TIỀN MẶT]]&gt;0,Stock[[#This Row],[CỔ TỨC TIỀN MẶT]]/(Stock[[#This Row],[GIÁ MUA]]*Stock[[#This Row],[SỐ LƯỢNG MUA]]),"")</f>
        <v/>
      </c>
      <c r="S1066" s="103"/>
      <c r="T1066" s="77"/>
      <c r="U1066" s="95"/>
      <c r="V1066" s="96"/>
      <c r="W1066" s="125" t="str">
        <f>IF(Stock[[#This Row],[SỐ LƯỢNG BÁN]]&gt;0,Stock[[#This Row],[GIÁ BÁN]]*Stock[[#This Row],[SỐ LƯỢNG BÁN]]*$D$11+Stock[[#This Row],[GIÁ BÁN]]*Stock[[#This Row],[SỐ LƯỢNG BÁN]]*$D$12,"")</f>
        <v/>
      </c>
      <c r="X1066" s="120">
        <f>Stock[[#This Row],[SỐ LƯỢNG MUA]]+Stock[[#This Row],[CỔ TỨC BẰNG CỔ PHIẾU]]-Stock[[#This Row],[SỐ LƯỢNG BÁN]]</f>
        <v>0</v>
      </c>
      <c r="Y10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6" s="120">
        <f ca="1">IF(Stock[[#This Row],[NGÀY BÁN]]&gt;0,Stock[[#This Row],[NGÀY BÁN]]-Stock[[#This Row],[NGÀY MUA]]+1,IF(Stock[[#This Row],[NGÀY MUA]]=0,0,TODAY()-Stock[[#This Row],[NGÀY MUA]]+1))</f>
        <v>0</v>
      </c>
      <c r="AA1066" s="121" t="str">
        <f>IFERROR(Stock[[#This Row],[CỔ TỨC TIỀN MẶT]]+Stock[[#This Row],[LÃI/(LỖ) TỪ BÁN CK
(auto-fill)]],"")</f>
        <v/>
      </c>
      <c r="AB10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6" s="79"/>
      <c r="AE1066" s="146" t="str">
        <f>IF(Stock[[#This Row],[TRẠNG THÁI
(auto-fill)]]="NẮM GIỮ",Stock[[#This Row],[GIÁ THỊ TRƯỜNG]]-Stock[[#This Row],[GIÁ MUA]],"")</f>
        <v/>
      </c>
      <c r="AF1066" s="150" t="str">
        <f>IFERROR(Stock[[#This Row],[TĂNG/
(GIẢM )]]/Stock[[#This Row],[GIÁ MUA]],"")</f>
        <v/>
      </c>
      <c r="AG1066" s="129" t="str">
        <f>IF(Stock[[#This Row],[GIÁ THỊ TRƯỜNG]]&gt;0,Stock[[#This Row],[GIÁ THỊ TRƯỜNG]]*Stock[[#This Row],[SỐ LƯỢNG CÒN LẠI
(auto-fill)]],"")</f>
        <v/>
      </c>
    </row>
    <row r="1067" spans="2:33">
      <c r="B1067" s="109" t="str">
        <f>IF(AND(Stock[[#This Row],[SỐ LƯỢNG MUA]]&gt;0,Stock[[#This Row],[SỐ LƯỢNG CÒN LẠI
(auto-fill)]]=0),"BÁN",
IF(AND(Stock[[#This Row],[SỐ LƯỢNG MUA]]&gt;0,Stock[[#This Row],[SỐ LƯỢNG CÒN LẠI
(auto-fill)]]&gt;0),"NẮM GIỮ",""))</f>
        <v/>
      </c>
      <c r="C1067" s="112">
        <f t="shared" si="16"/>
        <v>1054</v>
      </c>
      <c r="D1067" s="77"/>
      <c r="E1067" s="78"/>
      <c r="F1067" s="170"/>
      <c r="G1067" s="83"/>
      <c r="H1067" s="84"/>
      <c r="I1067" s="114" t="str">
        <f>IF(Stock[[#This Row],[SỐ LƯỢNG MUA]]&gt;0,Stock[[#This Row],[GIÁ MUA]]*Stock[[#This Row],[SỐ LƯỢNG MUA]]*$D$11,"")</f>
        <v/>
      </c>
      <c r="J1067" s="87"/>
      <c r="K1067" s="88"/>
      <c r="L1067" s="116" t="str">
        <f>IF(Stock[[#This Row],[SỐ LƯỢNG MUA]]&gt;0,Stock[[#This Row],[GIÁ MUA]]*(1+Stock[[#This Row],[% TĂNG KỲ VỌNG_1]]),"")</f>
        <v/>
      </c>
      <c r="M1067" s="89"/>
      <c r="N1067" s="116" t="str">
        <f>IF(Stock[[#This Row],[SỐ LƯỢNG MUA]]&gt;0,Stock[[#This Row],[GIÁ MUA]]*(1+Stock[[#This Row],[% TĂNG KỲ VỌNG_2]]),"")</f>
        <v/>
      </c>
      <c r="O1067" s="89"/>
      <c r="P1067" s="116" t="str">
        <f>IF(Stock[[#This Row],[SỐ LƯỢNG MUA]]&gt;0,Stock[[#This Row],[GIÁ MUA]]*(1+Stock[[#This Row],[% GIẢM ĐỂ CẮT LỖ]]),"")</f>
        <v/>
      </c>
      <c r="Q1067" s="103"/>
      <c r="R1067" s="117" t="str">
        <f>IF(Stock[[#This Row],[CỔ TỨC TIỀN MẶT]]&gt;0,Stock[[#This Row],[CỔ TỨC TIỀN MẶT]]/(Stock[[#This Row],[GIÁ MUA]]*Stock[[#This Row],[SỐ LƯỢNG MUA]]),"")</f>
        <v/>
      </c>
      <c r="S1067" s="103"/>
      <c r="T1067" s="77"/>
      <c r="U1067" s="95"/>
      <c r="V1067" s="96"/>
      <c r="W1067" s="125" t="str">
        <f>IF(Stock[[#This Row],[SỐ LƯỢNG BÁN]]&gt;0,Stock[[#This Row],[GIÁ BÁN]]*Stock[[#This Row],[SỐ LƯỢNG BÁN]]*$D$11+Stock[[#This Row],[GIÁ BÁN]]*Stock[[#This Row],[SỐ LƯỢNG BÁN]]*$D$12,"")</f>
        <v/>
      </c>
      <c r="X1067" s="120">
        <f>Stock[[#This Row],[SỐ LƯỢNG MUA]]+Stock[[#This Row],[CỔ TỨC BẰNG CỔ PHIẾU]]-Stock[[#This Row],[SỐ LƯỢNG BÁN]]</f>
        <v>0</v>
      </c>
      <c r="Y10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7" s="120">
        <f ca="1">IF(Stock[[#This Row],[NGÀY BÁN]]&gt;0,Stock[[#This Row],[NGÀY BÁN]]-Stock[[#This Row],[NGÀY MUA]]+1,IF(Stock[[#This Row],[NGÀY MUA]]=0,0,TODAY()-Stock[[#This Row],[NGÀY MUA]]+1))</f>
        <v>0</v>
      </c>
      <c r="AA1067" s="121" t="str">
        <f>IFERROR(Stock[[#This Row],[CỔ TỨC TIỀN MẶT]]+Stock[[#This Row],[LÃI/(LỖ) TỪ BÁN CK
(auto-fill)]],"")</f>
        <v/>
      </c>
      <c r="AB10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7" s="79"/>
      <c r="AE1067" s="146" t="str">
        <f>IF(Stock[[#This Row],[TRẠNG THÁI
(auto-fill)]]="NẮM GIỮ",Stock[[#This Row],[GIÁ THỊ TRƯỜNG]]-Stock[[#This Row],[GIÁ MUA]],"")</f>
        <v/>
      </c>
      <c r="AF1067" s="150" t="str">
        <f>IFERROR(Stock[[#This Row],[TĂNG/
(GIẢM )]]/Stock[[#This Row],[GIÁ MUA]],"")</f>
        <v/>
      </c>
      <c r="AG1067" s="129" t="str">
        <f>IF(Stock[[#This Row],[GIÁ THỊ TRƯỜNG]]&gt;0,Stock[[#This Row],[GIÁ THỊ TRƯỜNG]]*Stock[[#This Row],[SỐ LƯỢNG CÒN LẠI
(auto-fill)]],"")</f>
        <v/>
      </c>
    </row>
    <row r="1068" spans="2:33">
      <c r="B1068" s="109" t="str">
        <f>IF(AND(Stock[[#This Row],[SỐ LƯỢNG MUA]]&gt;0,Stock[[#This Row],[SỐ LƯỢNG CÒN LẠI
(auto-fill)]]=0),"BÁN",
IF(AND(Stock[[#This Row],[SỐ LƯỢNG MUA]]&gt;0,Stock[[#This Row],[SỐ LƯỢNG CÒN LẠI
(auto-fill)]]&gt;0),"NẮM GIỮ",""))</f>
        <v/>
      </c>
      <c r="C1068" s="112">
        <f t="shared" si="16"/>
        <v>1055</v>
      </c>
      <c r="D1068" s="77"/>
      <c r="E1068" s="78"/>
      <c r="F1068" s="170"/>
      <c r="G1068" s="83"/>
      <c r="H1068" s="84"/>
      <c r="I1068" s="114" t="str">
        <f>IF(Stock[[#This Row],[SỐ LƯỢNG MUA]]&gt;0,Stock[[#This Row],[GIÁ MUA]]*Stock[[#This Row],[SỐ LƯỢNG MUA]]*$D$11,"")</f>
        <v/>
      </c>
      <c r="J1068" s="87"/>
      <c r="K1068" s="88"/>
      <c r="L1068" s="116" t="str">
        <f>IF(Stock[[#This Row],[SỐ LƯỢNG MUA]]&gt;0,Stock[[#This Row],[GIÁ MUA]]*(1+Stock[[#This Row],[% TĂNG KỲ VỌNG_1]]),"")</f>
        <v/>
      </c>
      <c r="M1068" s="89"/>
      <c r="N1068" s="116" t="str">
        <f>IF(Stock[[#This Row],[SỐ LƯỢNG MUA]]&gt;0,Stock[[#This Row],[GIÁ MUA]]*(1+Stock[[#This Row],[% TĂNG KỲ VỌNG_2]]),"")</f>
        <v/>
      </c>
      <c r="O1068" s="89"/>
      <c r="P1068" s="116" t="str">
        <f>IF(Stock[[#This Row],[SỐ LƯỢNG MUA]]&gt;0,Stock[[#This Row],[GIÁ MUA]]*(1+Stock[[#This Row],[% GIẢM ĐỂ CẮT LỖ]]),"")</f>
        <v/>
      </c>
      <c r="Q1068" s="103"/>
      <c r="R1068" s="117" t="str">
        <f>IF(Stock[[#This Row],[CỔ TỨC TIỀN MẶT]]&gt;0,Stock[[#This Row],[CỔ TỨC TIỀN MẶT]]/(Stock[[#This Row],[GIÁ MUA]]*Stock[[#This Row],[SỐ LƯỢNG MUA]]),"")</f>
        <v/>
      </c>
      <c r="S1068" s="103"/>
      <c r="T1068" s="77"/>
      <c r="U1068" s="95"/>
      <c r="V1068" s="96"/>
      <c r="W1068" s="125" t="str">
        <f>IF(Stock[[#This Row],[SỐ LƯỢNG BÁN]]&gt;0,Stock[[#This Row],[GIÁ BÁN]]*Stock[[#This Row],[SỐ LƯỢNG BÁN]]*$D$11+Stock[[#This Row],[GIÁ BÁN]]*Stock[[#This Row],[SỐ LƯỢNG BÁN]]*$D$12,"")</f>
        <v/>
      </c>
      <c r="X1068" s="120">
        <f>Stock[[#This Row],[SỐ LƯỢNG MUA]]+Stock[[#This Row],[CỔ TỨC BẰNG CỔ PHIẾU]]-Stock[[#This Row],[SỐ LƯỢNG BÁN]]</f>
        <v>0</v>
      </c>
      <c r="Y10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8" s="120">
        <f ca="1">IF(Stock[[#This Row],[NGÀY BÁN]]&gt;0,Stock[[#This Row],[NGÀY BÁN]]-Stock[[#This Row],[NGÀY MUA]]+1,IF(Stock[[#This Row],[NGÀY MUA]]=0,0,TODAY()-Stock[[#This Row],[NGÀY MUA]]+1))</f>
        <v>0</v>
      </c>
      <c r="AA1068" s="121" t="str">
        <f>IFERROR(Stock[[#This Row],[CỔ TỨC TIỀN MẶT]]+Stock[[#This Row],[LÃI/(LỖ) TỪ BÁN CK
(auto-fill)]],"")</f>
        <v/>
      </c>
      <c r="AB10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8" s="79"/>
      <c r="AE1068" s="146" t="str">
        <f>IF(Stock[[#This Row],[TRẠNG THÁI
(auto-fill)]]="NẮM GIỮ",Stock[[#This Row],[GIÁ THỊ TRƯỜNG]]-Stock[[#This Row],[GIÁ MUA]],"")</f>
        <v/>
      </c>
      <c r="AF1068" s="150" t="str">
        <f>IFERROR(Stock[[#This Row],[TĂNG/
(GIẢM )]]/Stock[[#This Row],[GIÁ MUA]],"")</f>
        <v/>
      </c>
      <c r="AG1068" s="129" t="str">
        <f>IF(Stock[[#This Row],[GIÁ THỊ TRƯỜNG]]&gt;0,Stock[[#This Row],[GIÁ THỊ TRƯỜNG]]*Stock[[#This Row],[SỐ LƯỢNG CÒN LẠI
(auto-fill)]],"")</f>
        <v/>
      </c>
    </row>
    <row r="1069" spans="2:33">
      <c r="B1069" s="109" t="str">
        <f>IF(AND(Stock[[#This Row],[SỐ LƯỢNG MUA]]&gt;0,Stock[[#This Row],[SỐ LƯỢNG CÒN LẠI
(auto-fill)]]=0),"BÁN",
IF(AND(Stock[[#This Row],[SỐ LƯỢNG MUA]]&gt;0,Stock[[#This Row],[SỐ LƯỢNG CÒN LẠI
(auto-fill)]]&gt;0),"NẮM GIỮ",""))</f>
        <v/>
      </c>
      <c r="C1069" s="112">
        <f t="shared" si="16"/>
        <v>1056</v>
      </c>
      <c r="D1069" s="77"/>
      <c r="E1069" s="78"/>
      <c r="F1069" s="170"/>
      <c r="G1069" s="83"/>
      <c r="H1069" s="84"/>
      <c r="I1069" s="114" t="str">
        <f>IF(Stock[[#This Row],[SỐ LƯỢNG MUA]]&gt;0,Stock[[#This Row],[GIÁ MUA]]*Stock[[#This Row],[SỐ LƯỢNG MUA]]*$D$11,"")</f>
        <v/>
      </c>
      <c r="J1069" s="87"/>
      <c r="K1069" s="88"/>
      <c r="L1069" s="116" t="str">
        <f>IF(Stock[[#This Row],[SỐ LƯỢNG MUA]]&gt;0,Stock[[#This Row],[GIÁ MUA]]*(1+Stock[[#This Row],[% TĂNG KỲ VỌNG_1]]),"")</f>
        <v/>
      </c>
      <c r="M1069" s="89"/>
      <c r="N1069" s="116" t="str">
        <f>IF(Stock[[#This Row],[SỐ LƯỢNG MUA]]&gt;0,Stock[[#This Row],[GIÁ MUA]]*(1+Stock[[#This Row],[% TĂNG KỲ VỌNG_2]]),"")</f>
        <v/>
      </c>
      <c r="O1069" s="89"/>
      <c r="P1069" s="116" t="str">
        <f>IF(Stock[[#This Row],[SỐ LƯỢNG MUA]]&gt;0,Stock[[#This Row],[GIÁ MUA]]*(1+Stock[[#This Row],[% GIẢM ĐỂ CẮT LỖ]]),"")</f>
        <v/>
      </c>
      <c r="Q1069" s="103"/>
      <c r="R1069" s="117" t="str">
        <f>IF(Stock[[#This Row],[CỔ TỨC TIỀN MẶT]]&gt;0,Stock[[#This Row],[CỔ TỨC TIỀN MẶT]]/(Stock[[#This Row],[GIÁ MUA]]*Stock[[#This Row],[SỐ LƯỢNG MUA]]),"")</f>
        <v/>
      </c>
      <c r="S1069" s="103"/>
      <c r="T1069" s="77"/>
      <c r="U1069" s="95"/>
      <c r="V1069" s="96"/>
      <c r="W1069" s="125" t="str">
        <f>IF(Stock[[#This Row],[SỐ LƯỢNG BÁN]]&gt;0,Stock[[#This Row],[GIÁ BÁN]]*Stock[[#This Row],[SỐ LƯỢNG BÁN]]*$D$11+Stock[[#This Row],[GIÁ BÁN]]*Stock[[#This Row],[SỐ LƯỢNG BÁN]]*$D$12,"")</f>
        <v/>
      </c>
      <c r="X1069" s="120">
        <f>Stock[[#This Row],[SỐ LƯỢNG MUA]]+Stock[[#This Row],[CỔ TỨC BẰNG CỔ PHIẾU]]-Stock[[#This Row],[SỐ LƯỢNG BÁN]]</f>
        <v>0</v>
      </c>
      <c r="Y10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9" s="120">
        <f ca="1">IF(Stock[[#This Row],[NGÀY BÁN]]&gt;0,Stock[[#This Row],[NGÀY BÁN]]-Stock[[#This Row],[NGÀY MUA]]+1,IF(Stock[[#This Row],[NGÀY MUA]]=0,0,TODAY()-Stock[[#This Row],[NGÀY MUA]]+1))</f>
        <v>0</v>
      </c>
      <c r="AA1069" s="121" t="str">
        <f>IFERROR(Stock[[#This Row],[CỔ TỨC TIỀN MẶT]]+Stock[[#This Row],[LÃI/(LỖ) TỪ BÁN CK
(auto-fill)]],"")</f>
        <v/>
      </c>
      <c r="AB10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9" s="79"/>
      <c r="AE1069" s="146" t="str">
        <f>IF(Stock[[#This Row],[TRẠNG THÁI
(auto-fill)]]="NẮM GIỮ",Stock[[#This Row],[GIÁ THỊ TRƯỜNG]]-Stock[[#This Row],[GIÁ MUA]],"")</f>
        <v/>
      </c>
      <c r="AF1069" s="150" t="str">
        <f>IFERROR(Stock[[#This Row],[TĂNG/
(GIẢM )]]/Stock[[#This Row],[GIÁ MUA]],"")</f>
        <v/>
      </c>
      <c r="AG1069" s="129" t="str">
        <f>IF(Stock[[#This Row],[GIÁ THỊ TRƯỜNG]]&gt;0,Stock[[#This Row],[GIÁ THỊ TRƯỜNG]]*Stock[[#This Row],[SỐ LƯỢNG CÒN LẠI
(auto-fill)]],"")</f>
        <v/>
      </c>
    </row>
    <row r="1070" spans="2:33">
      <c r="B1070" s="109" t="str">
        <f>IF(AND(Stock[[#This Row],[SỐ LƯỢNG MUA]]&gt;0,Stock[[#This Row],[SỐ LƯỢNG CÒN LẠI
(auto-fill)]]=0),"BÁN",
IF(AND(Stock[[#This Row],[SỐ LƯỢNG MUA]]&gt;0,Stock[[#This Row],[SỐ LƯỢNG CÒN LẠI
(auto-fill)]]&gt;0),"NẮM GIỮ",""))</f>
        <v/>
      </c>
      <c r="C1070" s="112">
        <f t="shared" si="16"/>
        <v>1057</v>
      </c>
      <c r="D1070" s="77"/>
      <c r="E1070" s="78"/>
      <c r="F1070" s="170"/>
      <c r="G1070" s="83"/>
      <c r="H1070" s="84"/>
      <c r="I1070" s="114" t="str">
        <f>IF(Stock[[#This Row],[SỐ LƯỢNG MUA]]&gt;0,Stock[[#This Row],[GIÁ MUA]]*Stock[[#This Row],[SỐ LƯỢNG MUA]]*$D$11,"")</f>
        <v/>
      </c>
      <c r="J1070" s="87"/>
      <c r="K1070" s="88"/>
      <c r="L1070" s="116" t="str">
        <f>IF(Stock[[#This Row],[SỐ LƯỢNG MUA]]&gt;0,Stock[[#This Row],[GIÁ MUA]]*(1+Stock[[#This Row],[% TĂNG KỲ VỌNG_1]]),"")</f>
        <v/>
      </c>
      <c r="M1070" s="89"/>
      <c r="N1070" s="116" t="str">
        <f>IF(Stock[[#This Row],[SỐ LƯỢNG MUA]]&gt;0,Stock[[#This Row],[GIÁ MUA]]*(1+Stock[[#This Row],[% TĂNG KỲ VỌNG_2]]),"")</f>
        <v/>
      </c>
      <c r="O1070" s="89"/>
      <c r="P1070" s="116" t="str">
        <f>IF(Stock[[#This Row],[SỐ LƯỢNG MUA]]&gt;0,Stock[[#This Row],[GIÁ MUA]]*(1+Stock[[#This Row],[% GIẢM ĐỂ CẮT LỖ]]),"")</f>
        <v/>
      </c>
      <c r="Q1070" s="103"/>
      <c r="R1070" s="117" t="str">
        <f>IF(Stock[[#This Row],[CỔ TỨC TIỀN MẶT]]&gt;0,Stock[[#This Row],[CỔ TỨC TIỀN MẶT]]/(Stock[[#This Row],[GIÁ MUA]]*Stock[[#This Row],[SỐ LƯỢNG MUA]]),"")</f>
        <v/>
      </c>
      <c r="S1070" s="103"/>
      <c r="T1070" s="77"/>
      <c r="U1070" s="95"/>
      <c r="V1070" s="96"/>
      <c r="W1070" s="125" t="str">
        <f>IF(Stock[[#This Row],[SỐ LƯỢNG BÁN]]&gt;0,Stock[[#This Row],[GIÁ BÁN]]*Stock[[#This Row],[SỐ LƯỢNG BÁN]]*$D$11+Stock[[#This Row],[GIÁ BÁN]]*Stock[[#This Row],[SỐ LƯỢNG BÁN]]*$D$12,"")</f>
        <v/>
      </c>
      <c r="X1070" s="120">
        <f>Stock[[#This Row],[SỐ LƯỢNG MUA]]+Stock[[#This Row],[CỔ TỨC BẰNG CỔ PHIẾU]]-Stock[[#This Row],[SỐ LƯỢNG BÁN]]</f>
        <v>0</v>
      </c>
      <c r="Y10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0" s="120">
        <f ca="1">IF(Stock[[#This Row],[NGÀY BÁN]]&gt;0,Stock[[#This Row],[NGÀY BÁN]]-Stock[[#This Row],[NGÀY MUA]]+1,IF(Stock[[#This Row],[NGÀY MUA]]=0,0,TODAY()-Stock[[#This Row],[NGÀY MUA]]+1))</f>
        <v>0</v>
      </c>
      <c r="AA1070" s="121" t="str">
        <f>IFERROR(Stock[[#This Row],[CỔ TỨC TIỀN MẶT]]+Stock[[#This Row],[LÃI/(LỖ) TỪ BÁN CK
(auto-fill)]],"")</f>
        <v/>
      </c>
      <c r="AB10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0" s="79"/>
      <c r="AE1070" s="146" t="str">
        <f>IF(Stock[[#This Row],[TRẠNG THÁI
(auto-fill)]]="NẮM GIỮ",Stock[[#This Row],[GIÁ THỊ TRƯỜNG]]-Stock[[#This Row],[GIÁ MUA]],"")</f>
        <v/>
      </c>
      <c r="AF1070" s="150" t="str">
        <f>IFERROR(Stock[[#This Row],[TĂNG/
(GIẢM )]]/Stock[[#This Row],[GIÁ MUA]],"")</f>
        <v/>
      </c>
      <c r="AG1070" s="129" t="str">
        <f>IF(Stock[[#This Row],[GIÁ THỊ TRƯỜNG]]&gt;0,Stock[[#This Row],[GIÁ THỊ TRƯỜNG]]*Stock[[#This Row],[SỐ LƯỢNG CÒN LẠI
(auto-fill)]],"")</f>
        <v/>
      </c>
    </row>
    <row r="1071" spans="2:33">
      <c r="B1071" s="109" t="str">
        <f>IF(AND(Stock[[#This Row],[SỐ LƯỢNG MUA]]&gt;0,Stock[[#This Row],[SỐ LƯỢNG CÒN LẠI
(auto-fill)]]=0),"BÁN",
IF(AND(Stock[[#This Row],[SỐ LƯỢNG MUA]]&gt;0,Stock[[#This Row],[SỐ LƯỢNG CÒN LẠI
(auto-fill)]]&gt;0),"NẮM GIỮ",""))</f>
        <v/>
      </c>
      <c r="C1071" s="112">
        <f t="shared" si="16"/>
        <v>1058</v>
      </c>
      <c r="D1071" s="77"/>
      <c r="E1071" s="78"/>
      <c r="F1071" s="170"/>
      <c r="G1071" s="83"/>
      <c r="H1071" s="84"/>
      <c r="I1071" s="114" t="str">
        <f>IF(Stock[[#This Row],[SỐ LƯỢNG MUA]]&gt;0,Stock[[#This Row],[GIÁ MUA]]*Stock[[#This Row],[SỐ LƯỢNG MUA]]*$D$11,"")</f>
        <v/>
      </c>
      <c r="J1071" s="87"/>
      <c r="K1071" s="88"/>
      <c r="L1071" s="116" t="str">
        <f>IF(Stock[[#This Row],[SỐ LƯỢNG MUA]]&gt;0,Stock[[#This Row],[GIÁ MUA]]*(1+Stock[[#This Row],[% TĂNG KỲ VỌNG_1]]),"")</f>
        <v/>
      </c>
      <c r="M1071" s="89"/>
      <c r="N1071" s="116" t="str">
        <f>IF(Stock[[#This Row],[SỐ LƯỢNG MUA]]&gt;0,Stock[[#This Row],[GIÁ MUA]]*(1+Stock[[#This Row],[% TĂNG KỲ VỌNG_2]]),"")</f>
        <v/>
      </c>
      <c r="O1071" s="89"/>
      <c r="P1071" s="116" t="str">
        <f>IF(Stock[[#This Row],[SỐ LƯỢNG MUA]]&gt;0,Stock[[#This Row],[GIÁ MUA]]*(1+Stock[[#This Row],[% GIẢM ĐỂ CẮT LỖ]]),"")</f>
        <v/>
      </c>
      <c r="Q1071" s="103"/>
      <c r="R1071" s="117" t="str">
        <f>IF(Stock[[#This Row],[CỔ TỨC TIỀN MẶT]]&gt;0,Stock[[#This Row],[CỔ TỨC TIỀN MẶT]]/(Stock[[#This Row],[GIÁ MUA]]*Stock[[#This Row],[SỐ LƯỢNG MUA]]),"")</f>
        <v/>
      </c>
      <c r="S1071" s="103"/>
      <c r="T1071" s="77"/>
      <c r="U1071" s="95"/>
      <c r="V1071" s="96"/>
      <c r="W1071" s="125" t="str">
        <f>IF(Stock[[#This Row],[SỐ LƯỢNG BÁN]]&gt;0,Stock[[#This Row],[GIÁ BÁN]]*Stock[[#This Row],[SỐ LƯỢNG BÁN]]*$D$11+Stock[[#This Row],[GIÁ BÁN]]*Stock[[#This Row],[SỐ LƯỢNG BÁN]]*$D$12,"")</f>
        <v/>
      </c>
      <c r="X1071" s="120">
        <f>Stock[[#This Row],[SỐ LƯỢNG MUA]]+Stock[[#This Row],[CỔ TỨC BẰNG CỔ PHIẾU]]-Stock[[#This Row],[SỐ LƯỢNG BÁN]]</f>
        <v>0</v>
      </c>
      <c r="Y10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1" s="120">
        <f ca="1">IF(Stock[[#This Row],[NGÀY BÁN]]&gt;0,Stock[[#This Row],[NGÀY BÁN]]-Stock[[#This Row],[NGÀY MUA]]+1,IF(Stock[[#This Row],[NGÀY MUA]]=0,0,TODAY()-Stock[[#This Row],[NGÀY MUA]]+1))</f>
        <v>0</v>
      </c>
      <c r="AA1071" s="121" t="str">
        <f>IFERROR(Stock[[#This Row],[CỔ TỨC TIỀN MẶT]]+Stock[[#This Row],[LÃI/(LỖ) TỪ BÁN CK
(auto-fill)]],"")</f>
        <v/>
      </c>
      <c r="AB10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1" s="79"/>
      <c r="AE1071" s="146" t="str">
        <f>IF(Stock[[#This Row],[TRẠNG THÁI
(auto-fill)]]="NẮM GIỮ",Stock[[#This Row],[GIÁ THỊ TRƯỜNG]]-Stock[[#This Row],[GIÁ MUA]],"")</f>
        <v/>
      </c>
      <c r="AF1071" s="150" t="str">
        <f>IFERROR(Stock[[#This Row],[TĂNG/
(GIẢM )]]/Stock[[#This Row],[GIÁ MUA]],"")</f>
        <v/>
      </c>
      <c r="AG1071" s="129" t="str">
        <f>IF(Stock[[#This Row],[GIÁ THỊ TRƯỜNG]]&gt;0,Stock[[#This Row],[GIÁ THỊ TRƯỜNG]]*Stock[[#This Row],[SỐ LƯỢNG CÒN LẠI
(auto-fill)]],"")</f>
        <v/>
      </c>
    </row>
    <row r="1072" spans="2:33">
      <c r="B1072" s="109" t="str">
        <f>IF(AND(Stock[[#This Row],[SỐ LƯỢNG MUA]]&gt;0,Stock[[#This Row],[SỐ LƯỢNG CÒN LẠI
(auto-fill)]]=0),"BÁN",
IF(AND(Stock[[#This Row],[SỐ LƯỢNG MUA]]&gt;0,Stock[[#This Row],[SỐ LƯỢNG CÒN LẠI
(auto-fill)]]&gt;0),"NẮM GIỮ",""))</f>
        <v/>
      </c>
      <c r="C1072" s="112">
        <f t="shared" si="16"/>
        <v>1059</v>
      </c>
      <c r="D1072" s="77"/>
      <c r="E1072" s="78"/>
      <c r="F1072" s="170"/>
      <c r="G1072" s="83"/>
      <c r="H1072" s="84"/>
      <c r="I1072" s="114" t="str">
        <f>IF(Stock[[#This Row],[SỐ LƯỢNG MUA]]&gt;0,Stock[[#This Row],[GIÁ MUA]]*Stock[[#This Row],[SỐ LƯỢNG MUA]]*$D$11,"")</f>
        <v/>
      </c>
      <c r="J1072" s="87"/>
      <c r="K1072" s="88"/>
      <c r="L1072" s="116" t="str">
        <f>IF(Stock[[#This Row],[SỐ LƯỢNG MUA]]&gt;0,Stock[[#This Row],[GIÁ MUA]]*(1+Stock[[#This Row],[% TĂNG KỲ VỌNG_1]]),"")</f>
        <v/>
      </c>
      <c r="M1072" s="89"/>
      <c r="N1072" s="116" t="str">
        <f>IF(Stock[[#This Row],[SỐ LƯỢNG MUA]]&gt;0,Stock[[#This Row],[GIÁ MUA]]*(1+Stock[[#This Row],[% TĂNG KỲ VỌNG_2]]),"")</f>
        <v/>
      </c>
      <c r="O1072" s="89"/>
      <c r="P1072" s="116" t="str">
        <f>IF(Stock[[#This Row],[SỐ LƯỢNG MUA]]&gt;0,Stock[[#This Row],[GIÁ MUA]]*(1+Stock[[#This Row],[% GIẢM ĐỂ CẮT LỖ]]),"")</f>
        <v/>
      </c>
      <c r="Q1072" s="103"/>
      <c r="R1072" s="117" t="str">
        <f>IF(Stock[[#This Row],[CỔ TỨC TIỀN MẶT]]&gt;0,Stock[[#This Row],[CỔ TỨC TIỀN MẶT]]/(Stock[[#This Row],[GIÁ MUA]]*Stock[[#This Row],[SỐ LƯỢNG MUA]]),"")</f>
        <v/>
      </c>
      <c r="S1072" s="103"/>
      <c r="T1072" s="77"/>
      <c r="U1072" s="95"/>
      <c r="V1072" s="96"/>
      <c r="W1072" s="125" t="str">
        <f>IF(Stock[[#This Row],[SỐ LƯỢNG BÁN]]&gt;0,Stock[[#This Row],[GIÁ BÁN]]*Stock[[#This Row],[SỐ LƯỢNG BÁN]]*$D$11+Stock[[#This Row],[GIÁ BÁN]]*Stock[[#This Row],[SỐ LƯỢNG BÁN]]*$D$12,"")</f>
        <v/>
      </c>
      <c r="X1072" s="120">
        <f>Stock[[#This Row],[SỐ LƯỢNG MUA]]+Stock[[#This Row],[CỔ TỨC BẰNG CỔ PHIẾU]]-Stock[[#This Row],[SỐ LƯỢNG BÁN]]</f>
        <v>0</v>
      </c>
      <c r="Y10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2" s="120">
        <f ca="1">IF(Stock[[#This Row],[NGÀY BÁN]]&gt;0,Stock[[#This Row],[NGÀY BÁN]]-Stock[[#This Row],[NGÀY MUA]]+1,IF(Stock[[#This Row],[NGÀY MUA]]=0,0,TODAY()-Stock[[#This Row],[NGÀY MUA]]+1))</f>
        <v>0</v>
      </c>
      <c r="AA1072" s="121" t="str">
        <f>IFERROR(Stock[[#This Row],[CỔ TỨC TIỀN MẶT]]+Stock[[#This Row],[LÃI/(LỖ) TỪ BÁN CK
(auto-fill)]],"")</f>
        <v/>
      </c>
      <c r="AB10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2" s="79"/>
      <c r="AE1072" s="146" t="str">
        <f>IF(Stock[[#This Row],[TRẠNG THÁI
(auto-fill)]]="NẮM GIỮ",Stock[[#This Row],[GIÁ THỊ TRƯỜNG]]-Stock[[#This Row],[GIÁ MUA]],"")</f>
        <v/>
      </c>
      <c r="AF1072" s="150" t="str">
        <f>IFERROR(Stock[[#This Row],[TĂNG/
(GIẢM )]]/Stock[[#This Row],[GIÁ MUA]],"")</f>
        <v/>
      </c>
      <c r="AG1072" s="129" t="str">
        <f>IF(Stock[[#This Row],[GIÁ THỊ TRƯỜNG]]&gt;0,Stock[[#This Row],[GIÁ THỊ TRƯỜNG]]*Stock[[#This Row],[SỐ LƯỢNG CÒN LẠI
(auto-fill)]],"")</f>
        <v/>
      </c>
    </row>
    <row r="1073" spans="2:33">
      <c r="B1073" s="109" t="str">
        <f>IF(AND(Stock[[#This Row],[SỐ LƯỢNG MUA]]&gt;0,Stock[[#This Row],[SỐ LƯỢNG CÒN LẠI
(auto-fill)]]=0),"BÁN",
IF(AND(Stock[[#This Row],[SỐ LƯỢNG MUA]]&gt;0,Stock[[#This Row],[SỐ LƯỢNG CÒN LẠI
(auto-fill)]]&gt;0),"NẮM GIỮ",""))</f>
        <v/>
      </c>
      <c r="C1073" s="112">
        <f t="shared" si="16"/>
        <v>1060</v>
      </c>
      <c r="D1073" s="77"/>
      <c r="E1073" s="78"/>
      <c r="F1073" s="170"/>
      <c r="G1073" s="83"/>
      <c r="H1073" s="84"/>
      <c r="I1073" s="114" t="str">
        <f>IF(Stock[[#This Row],[SỐ LƯỢNG MUA]]&gt;0,Stock[[#This Row],[GIÁ MUA]]*Stock[[#This Row],[SỐ LƯỢNG MUA]]*$D$11,"")</f>
        <v/>
      </c>
      <c r="J1073" s="87"/>
      <c r="K1073" s="88"/>
      <c r="L1073" s="116" t="str">
        <f>IF(Stock[[#This Row],[SỐ LƯỢNG MUA]]&gt;0,Stock[[#This Row],[GIÁ MUA]]*(1+Stock[[#This Row],[% TĂNG KỲ VỌNG_1]]),"")</f>
        <v/>
      </c>
      <c r="M1073" s="89"/>
      <c r="N1073" s="116" t="str">
        <f>IF(Stock[[#This Row],[SỐ LƯỢNG MUA]]&gt;0,Stock[[#This Row],[GIÁ MUA]]*(1+Stock[[#This Row],[% TĂNG KỲ VỌNG_2]]),"")</f>
        <v/>
      </c>
      <c r="O1073" s="89"/>
      <c r="P1073" s="116" t="str">
        <f>IF(Stock[[#This Row],[SỐ LƯỢNG MUA]]&gt;0,Stock[[#This Row],[GIÁ MUA]]*(1+Stock[[#This Row],[% GIẢM ĐỂ CẮT LỖ]]),"")</f>
        <v/>
      </c>
      <c r="Q1073" s="103"/>
      <c r="R1073" s="117" t="str">
        <f>IF(Stock[[#This Row],[CỔ TỨC TIỀN MẶT]]&gt;0,Stock[[#This Row],[CỔ TỨC TIỀN MẶT]]/(Stock[[#This Row],[GIÁ MUA]]*Stock[[#This Row],[SỐ LƯỢNG MUA]]),"")</f>
        <v/>
      </c>
      <c r="S1073" s="103"/>
      <c r="T1073" s="77"/>
      <c r="U1073" s="95"/>
      <c r="V1073" s="96"/>
      <c r="W1073" s="125" t="str">
        <f>IF(Stock[[#This Row],[SỐ LƯỢNG BÁN]]&gt;0,Stock[[#This Row],[GIÁ BÁN]]*Stock[[#This Row],[SỐ LƯỢNG BÁN]]*$D$11+Stock[[#This Row],[GIÁ BÁN]]*Stock[[#This Row],[SỐ LƯỢNG BÁN]]*$D$12,"")</f>
        <v/>
      </c>
      <c r="X1073" s="120">
        <f>Stock[[#This Row],[SỐ LƯỢNG MUA]]+Stock[[#This Row],[CỔ TỨC BẰNG CỔ PHIẾU]]-Stock[[#This Row],[SỐ LƯỢNG BÁN]]</f>
        <v>0</v>
      </c>
      <c r="Y10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3" s="120">
        <f ca="1">IF(Stock[[#This Row],[NGÀY BÁN]]&gt;0,Stock[[#This Row],[NGÀY BÁN]]-Stock[[#This Row],[NGÀY MUA]]+1,IF(Stock[[#This Row],[NGÀY MUA]]=0,0,TODAY()-Stock[[#This Row],[NGÀY MUA]]+1))</f>
        <v>0</v>
      </c>
      <c r="AA1073" s="121" t="str">
        <f>IFERROR(Stock[[#This Row],[CỔ TỨC TIỀN MẶT]]+Stock[[#This Row],[LÃI/(LỖ) TỪ BÁN CK
(auto-fill)]],"")</f>
        <v/>
      </c>
      <c r="AB10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3" s="79"/>
      <c r="AE1073" s="146" t="str">
        <f>IF(Stock[[#This Row],[TRẠNG THÁI
(auto-fill)]]="NẮM GIỮ",Stock[[#This Row],[GIÁ THỊ TRƯỜNG]]-Stock[[#This Row],[GIÁ MUA]],"")</f>
        <v/>
      </c>
      <c r="AF1073" s="150" t="str">
        <f>IFERROR(Stock[[#This Row],[TĂNG/
(GIẢM )]]/Stock[[#This Row],[GIÁ MUA]],"")</f>
        <v/>
      </c>
      <c r="AG1073" s="129" t="str">
        <f>IF(Stock[[#This Row],[GIÁ THỊ TRƯỜNG]]&gt;0,Stock[[#This Row],[GIÁ THỊ TRƯỜNG]]*Stock[[#This Row],[SỐ LƯỢNG CÒN LẠI
(auto-fill)]],"")</f>
        <v/>
      </c>
    </row>
    <row r="1074" spans="2:33">
      <c r="B1074" s="109" t="str">
        <f>IF(AND(Stock[[#This Row],[SỐ LƯỢNG MUA]]&gt;0,Stock[[#This Row],[SỐ LƯỢNG CÒN LẠI
(auto-fill)]]=0),"BÁN",
IF(AND(Stock[[#This Row],[SỐ LƯỢNG MUA]]&gt;0,Stock[[#This Row],[SỐ LƯỢNG CÒN LẠI
(auto-fill)]]&gt;0),"NẮM GIỮ",""))</f>
        <v/>
      </c>
      <c r="C1074" s="112">
        <f t="shared" si="16"/>
        <v>1061</v>
      </c>
      <c r="D1074" s="77"/>
      <c r="E1074" s="78"/>
      <c r="F1074" s="170"/>
      <c r="G1074" s="83"/>
      <c r="H1074" s="84"/>
      <c r="I1074" s="114" t="str">
        <f>IF(Stock[[#This Row],[SỐ LƯỢNG MUA]]&gt;0,Stock[[#This Row],[GIÁ MUA]]*Stock[[#This Row],[SỐ LƯỢNG MUA]]*$D$11,"")</f>
        <v/>
      </c>
      <c r="J1074" s="87"/>
      <c r="K1074" s="88"/>
      <c r="L1074" s="116" t="str">
        <f>IF(Stock[[#This Row],[SỐ LƯỢNG MUA]]&gt;0,Stock[[#This Row],[GIÁ MUA]]*(1+Stock[[#This Row],[% TĂNG KỲ VỌNG_1]]),"")</f>
        <v/>
      </c>
      <c r="M1074" s="89"/>
      <c r="N1074" s="116" t="str">
        <f>IF(Stock[[#This Row],[SỐ LƯỢNG MUA]]&gt;0,Stock[[#This Row],[GIÁ MUA]]*(1+Stock[[#This Row],[% TĂNG KỲ VỌNG_2]]),"")</f>
        <v/>
      </c>
      <c r="O1074" s="89"/>
      <c r="P1074" s="116" t="str">
        <f>IF(Stock[[#This Row],[SỐ LƯỢNG MUA]]&gt;0,Stock[[#This Row],[GIÁ MUA]]*(1+Stock[[#This Row],[% GIẢM ĐỂ CẮT LỖ]]),"")</f>
        <v/>
      </c>
      <c r="Q1074" s="103"/>
      <c r="R1074" s="117" t="str">
        <f>IF(Stock[[#This Row],[CỔ TỨC TIỀN MẶT]]&gt;0,Stock[[#This Row],[CỔ TỨC TIỀN MẶT]]/(Stock[[#This Row],[GIÁ MUA]]*Stock[[#This Row],[SỐ LƯỢNG MUA]]),"")</f>
        <v/>
      </c>
      <c r="S1074" s="103"/>
      <c r="T1074" s="77"/>
      <c r="U1074" s="95"/>
      <c r="V1074" s="96"/>
      <c r="W1074" s="125" t="str">
        <f>IF(Stock[[#This Row],[SỐ LƯỢNG BÁN]]&gt;0,Stock[[#This Row],[GIÁ BÁN]]*Stock[[#This Row],[SỐ LƯỢNG BÁN]]*$D$11+Stock[[#This Row],[GIÁ BÁN]]*Stock[[#This Row],[SỐ LƯỢNG BÁN]]*$D$12,"")</f>
        <v/>
      </c>
      <c r="X1074" s="120">
        <f>Stock[[#This Row],[SỐ LƯỢNG MUA]]+Stock[[#This Row],[CỔ TỨC BẰNG CỔ PHIẾU]]-Stock[[#This Row],[SỐ LƯỢNG BÁN]]</f>
        <v>0</v>
      </c>
      <c r="Y10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4" s="120">
        <f ca="1">IF(Stock[[#This Row],[NGÀY BÁN]]&gt;0,Stock[[#This Row],[NGÀY BÁN]]-Stock[[#This Row],[NGÀY MUA]]+1,IF(Stock[[#This Row],[NGÀY MUA]]=0,0,TODAY()-Stock[[#This Row],[NGÀY MUA]]+1))</f>
        <v>0</v>
      </c>
      <c r="AA1074" s="121" t="str">
        <f>IFERROR(Stock[[#This Row],[CỔ TỨC TIỀN MẶT]]+Stock[[#This Row],[LÃI/(LỖ) TỪ BÁN CK
(auto-fill)]],"")</f>
        <v/>
      </c>
      <c r="AB10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4" s="79"/>
      <c r="AE1074" s="146" t="str">
        <f>IF(Stock[[#This Row],[TRẠNG THÁI
(auto-fill)]]="NẮM GIỮ",Stock[[#This Row],[GIÁ THỊ TRƯỜNG]]-Stock[[#This Row],[GIÁ MUA]],"")</f>
        <v/>
      </c>
      <c r="AF1074" s="150" t="str">
        <f>IFERROR(Stock[[#This Row],[TĂNG/
(GIẢM )]]/Stock[[#This Row],[GIÁ MUA]],"")</f>
        <v/>
      </c>
      <c r="AG1074" s="129" t="str">
        <f>IF(Stock[[#This Row],[GIÁ THỊ TRƯỜNG]]&gt;0,Stock[[#This Row],[GIÁ THỊ TRƯỜNG]]*Stock[[#This Row],[SỐ LƯỢNG CÒN LẠI
(auto-fill)]],"")</f>
        <v/>
      </c>
    </row>
    <row r="1075" spans="2:33">
      <c r="B1075" s="109" t="str">
        <f>IF(AND(Stock[[#This Row],[SỐ LƯỢNG MUA]]&gt;0,Stock[[#This Row],[SỐ LƯỢNG CÒN LẠI
(auto-fill)]]=0),"BÁN",
IF(AND(Stock[[#This Row],[SỐ LƯỢNG MUA]]&gt;0,Stock[[#This Row],[SỐ LƯỢNG CÒN LẠI
(auto-fill)]]&gt;0),"NẮM GIỮ",""))</f>
        <v/>
      </c>
      <c r="C1075" s="112">
        <f t="shared" si="16"/>
        <v>1062</v>
      </c>
      <c r="D1075" s="77"/>
      <c r="E1075" s="78"/>
      <c r="F1075" s="170"/>
      <c r="G1075" s="83"/>
      <c r="H1075" s="84"/>
      <c r="I1075" s="114" t="str">
        <f>IF(Stock[[#This Row],[SỐ LƯỢNG MUA]]&gt;0,Stock[[#This Row],[GIÁ MUA]]*Stock[[#This Row],[SỐ LƯỢNG MUA]]*$D$11,"")</f>
        <v/>
      </c>
      <c r="J1075" s="87"/>
      <c r="K1075" s="88"/>
      <c r="L1075" s="116" t="str">
        <f>IF(Stock[[#This Row],[SỐ LƯỢNG MUA]]&gt;0,Stock[[#This Row],[GIÁ MUA]]*(1+Stock[[#This Row],[% TĂNG KỲ VỌNG_1]]),"")</f>
        <v/>
      </c>
      <c r="M1075" s="89"/>
      <c r="N1075" s="116" t="str">
        <f>IF(Stock[[#This Row],[SỐ LƯỢNG MUA]]&gt;0,Stock[[#This Row],[GIÁ MUA]]*(1+Stock[[#This Row],[% TĂNG KỲ VỌNG_2]]),"")</f>
        <v/>
      </c>
      <c r="O1075" s="89"/>
      <c r="P1075" s="116" t="str">
        <f>IF(Stock[[#This Row],[SỐ LƯỢNG MUA]]&gt;0,Stock[[#This Row],[GIÁ MUA]]*(1+Stock[[#This Row],[% GIẢM ĐỂ CẮT LỖ]]),"")</f>
        <v/>
      </c>
      <c r="Q1075" s="103"/>
      <c r="R1075" s="117" t="str">
        <f>IF(Stock[[#This Row],[CỔ TỨC TIỀN MẶT]]&gt;0,Stock[[#This Row],[CỔ TỨC TIỀN MẶT]]/(Stock[[#This Row],[GIÁ MUA]]*Stock[[#This Row],[SỐ LƯỢNG MUA]]),"")</f>
        <v/>
      </c>
      <c r="S1075" s="103"/>
      <c r="T1075" s="77"/>
      <c r="U1075" s="95"/>
      <c r="V1075" s="96"/>
      <c r="W1075" s="125" t="str">
        <f>IF(Stock[[#This Row],[SỐ LƯỢNG BÁN]]&gt;0,Stock[[#This Row],[GIÁ BÁN]]*Stock[[#This Row],[SỐ LƯỢNG BÁN]]*$D$11+Stock[[#This Row],[GIÁ BÁN]]*Stock[[#This Row],[SỐ LƯỢNG BÁN]]*$D$12,"")</f>
        <v/>
      </c>
      <c r="X1075" s="120">
        <f>Stock[[#This Row],[SỐ LƯỢNG MUA]]+Stock[[#This Row],[CỔ TỨC BẰNG CỔ PHIẾU]]-Stock[[#This Row],[SỐ LƯỢNG BÁN]]</f>
        <v>0</v>
      </c>
      <c r="Y10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5" s="120">
        <f ca="1">IF(Stock[[#This Row],[NGÀY BÁN]]&gt;0,Stock[[#This Row],[NGÀY BÁN]]-Stock[[#This Row],[NGÀY MUA]]+1,IF(Stock[[#This Row],[NGÀY MUA]]=0,0,TODAY()-Stock[[#This Row],[NGÀY MUA]]+1))</f>
        <v>0</v>
      </c>
      <c r="AA1075" s="121" t="str">
        <f>IFERROR(Stock[[#This Row],[CỔ TỨC TIỀN MẶT]]+Stock[[#This Row],[LÃI/(LỖ) TỪ BÁN CK
(auto-fill)]],"")</f>
        <v/>
      </c>
      <c r="AB10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5" s="79"/>
      <c r="AE1075" s="146" t="str">
        <f>IF(Stock[[#This Row],[TRẠNG THÁI
(auto-fill)]]="NẮM GIỮ",Stock[[#This Row],[GIÁ THỊ TRƯỜNG]]-Stock[[#This Row],[GIÁ MUA]],"")</f>
        <v/>
      </c>
      <c r="AF1075" s="150" t="str">
        <f>IFERROR(Stock[[#This Row],[TĂNG/
(GIẢM )]]/Stock[[#This Row],[GIÁ MUA]],"")</f>
        <v/>
      </c>
      <c r="AG1075" s="129" t="str">
        <f>IF(Stock[[#This Row],[GIÁ THỊ TRƯỜNG]]&gt;0,Stock[[#This Row],[GIÁ THỊ TRƯỜNG]]*Stock[[#This Row],[SỐ LƯỢNG CÒN LẠI
(auto-fill)]],"")</f>
        <v/>
      </c>
    </row>
    <row r="1076" spans="2:33">
      <c r="B1076" s="109" t="str">
        <f>IF(AND(Stock[[#This Row],[SỐ LƯỢNG MUA]]&gt;0,Stock[[#This Row],[SỐ LƯỢNG CÒN LẠI
(auto-fill)]]=0),"BÁN",
IF(AND(Stock[[#This Row],[SỐ LƯỢNG MUA]]&gt;0,Stock[[#This Row],[SỐ LƯỢNG CÒN LẠI
(auto-fill)]]&gt;0),"NẮM GIỮ",""))</f>
        <v/>
      </c>
      <c r="C1076" s="112">
        <f t="shared" si="16"/>
        <v>1063</v>
      </c>
      <c r="D1076" s="77"/>
      <c r="E1076" s="78"/>
      <c r="F1076" s="170"/>
      <c r="G1076" s="83"/>
      <c r="H1076" s="84"/>
      <c r="I1076" s="114" t="str">
        <f>IF(Stock[[#This Row],[SỐ LƯỢNG MUA]]&gt;0,Stock[[#This Row],[GIÁ MUA]]*Stock[[#This Row],[SỐ LƯỢNG MUA]]*$D$11,"")</f>
        <v/>
      </c>
      <c r="J1076" s="87"/>
      <c r="K1076" s="88"/>
      <c r="L1076" s="116" t="str">
        <f>IF(Stock[[#This Row],[SỐ LƯỢNG MUA]]&gt;0,Stock[[#This Row],[GIÁ MUA]]*(1+Stock[[#This Row],[% TĂNG KỲ VỌNG_1]]),"")</f>
        <v/>
      </c>
      <c r="M1076" s="89"/>
      <c r="N1076" s="116" t="str">
        <f>IF(Stock[[#This Row],[SỐ LƯỢNG MUA]]&gt;0,Stock[[#This Row],[GIÁ MUA]]*(1+Stock[[#This Row],[% TĂNG KỲ VỌNG_2]]),"")</f>
        <v/>
      </c>
      <c r="O1076" s="89"/>
      <c r="P1076" s="116" t="str">
        <f>IF(Stock[[#This Row],[SỐ LƯỢNG MUA]]&gt;0,Stock[[#This Row],[GIÁ MUA]]*(1+Stock[[#This Row],[% GIẢM ĐỂ CẮT LỖ]]),"")</f>
        <v/>
      </c>
      <c r="Q1076" s="103"/>
      <c r="R1076" s="117" t="str">
        <f>IF(Stock[[#This Row],[CỔ TỨC TIỀN MẶT]]&gt;0,Stock[[#This Row],[CỔ TỨC TIỀN MẶT]]/(Stock[[#This Row],[GIÁ MUA]]*Stock[[#This Row],[SỐ LƯỢNG MUA]]),"")</f>
        <v/>
      </c>
      <c r="S1076" s="103"/>
      <c r="T1076" s="77"/>
      <c r="U1076" s="95"/>
      <c r="V1076" s="96"/>
      <c r="W1076" s="125" t="str">
        <f>IF(Stock[[#This Row],[SỐ LƯỢNG BÁN]]&gt;0,Stock[[#This Row],[GIÁ BÁN]]*Stock[[#This Row],[SỐ LƯỢNG BÁN]]*$D$11+Stock[[#This Row],[GIÁ BÁN]]*Stock[[#This Row],[SỐ LƯỢNG BÁN]]*$D$12,"")</f>
        <v/>
      </c>
      <c r="X1076" s="120">
        <f>Stock[[#This Row],[SỐ LƯỢNG MUA]]+Stock[[#This Row],[CỔ TỨC BẰNG CỔ PHIẾU]]-Stock[[#This Row],[SỐ LƯỢNG BÁN]]</f>
        <v>0</v>
      </c>
      <c r="Y10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6" s="120">
        <f ca="1">IF(Stock[[#This Row],[NGÀY BÁN]]&gt;0,Stock[[#This Row],[NGÀY BÁN]]-Stock[[#This Row],[NGÀY MUA]]+1,IF(Stock[[#This Row],[NGÀY MUA]]=0,0,TODAY()-Stock[[#This Row],[NGÀY MUA]]+1))</f>
        <v>0</v>
      </c>
      <c r="AA1076" s="121" t="str">
        <f>IFERROR(Stock[[#This Row],[CỔ TỨC TIỀN MẶT]]+Stock[[#This Row],[LÃI/(LỖ) TỪ BÁN CK
(auto-fill)]],"")</f>
        <v/>
      </c>
      <c r="AB10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6" s="79"/>
      <c r="AE1076" s="146" t="str">
        <f>IF(Stock[[#This Row],[TRẠNG THÁI
(auto-fill)]]="NẮM GIỮ",Stock[[#This Row],[GIÁ THỊ TRƯỜNG]]-Stock[[#This Row],[GIÁ MUA]],"")</f>
        <v/>
      </c>
      <c r="AF1076" s="150" t="str">
        <f>IFERROR(Stock[[#This Row],[TĂNG/
(GIẢM )]]/Stock[[#This Row],[GIÁ MUA]],"")</f>
        <v/>
      </c>
      <c r="AG1076" s="129" t="str">
        <f>IF(Stock[[#This Row],[GIÁ THỊ TRƯỜNG]]&gt;0,Stock[[#This Row],[GIÁ THỊ TRƯỜNG]]*Stock[[#This Row],[SỐ LƯỢNG CÒN LẠI
(auto-fill)]],"")</f>
        <v/>
      </c>
    </row>
    <row r="1077" spans="2:33">
      <c r="B1077" s="109" t="str">
        <f>IF(AND(Stock[[#This Row],[SỐ LƯỢNG MUA]]&gt;0,Stock[[#This Row],[SỐ LƯỢNG CÒN LẠI
(auto-fill)]]=0),"BÁN",
IF(AND(Stock[[#This Row],[SỐ LƯỢNG MUA]]&gt;0,Stock[[#This Row],[SỐ LƯỢNG CÒN LẠI
(auto-fill)]]&gt;0),"NẮM GIỮ",""))</f>
        <v/>
      </c>
      <c r="C1077" s="112">
        <f t="shared" si="16"/>
        <v>1064</v>
      </c>
      <c r="D1077" s="77"/>
      <c r="E1077" s="78"/>
      <c r="F1077" s="170"/>
      <c r="G1077" s="83"/>
      <c r="H1077" s="84"/>
      <c r="I1077" s="114" t="str">
        <f>IF(Stock[[#This Row],[SỐ LƯỢNG MUA]]&gt;0,Stock[[#This Row],[GIÁ MUA]]*Stock[[#This Row],[SỐ LƯỢNG MUA]]*$D$11,"")</f>
        <v/>
      </c>
      <c r="J1077" s="87"/>
      <c r="K1077" s="88"/>
      <c r="L1077" s="116" t="str">
        <f>IF(Stock[[#This Row],[SỐ LƯỢNG MUA]]&gt;0,Stock[[#This Row],[GIÁ MUA]]*(1+Stock[[#This Row],[% TĂNG KỲ VỌNG_1]]),"")</f>
        <v/>
      </c>
      <c r="M1077" s="89"/>
      <c r="N1077" s="116" t="str">
        <f>IF(Stock[[#This Row],[SỐ LƯỢNG MUA]]&gt;0,Stock[[#This Row],[GIÁ MUA]]*(1+Stock[[#This Row],[% TĂNG KỲ VỌNG_2]]),"")</f>
        <v/>
      </c>
      <c r="O1077" s="89"/>
      <c r="P1077" s="116" t="str">
        <f>IF(Stock[[#This Row],[SỐ LƯỢNG MUA]]&gt;0,Stock[[#This Row],[GIÁ MUA]]*(1+Stock[[#This Row],[% GIẢM ĐỂ CẮT LỖ]]),"")</f>
        <v/>
      </c>
      <c r="Q1077" s="103"/>
      <c r="R1077" s="117" t="str">
        <f>IF(Stock[[#This Row],[CỔ TỨC TIỀN MẶT]]&gt;0,Stock[[#This Row],[CỔ TỨC TIỀN MẶT]]/(Stock[[#This Row],[GIÁ MUA]]*Stock[[#This Row],[SỐ LƯỢNG MUA]]),"")</f>
        <v/>
      </c>
      <c r="S1077" s="103"/>
      <c r="T1077" s="77"/>
      <c r="U1077" s="95"/>
      <c r="V1077" s="96"/>
      <c r="W1077" s="125" t="str">
        <f>IF(Stock[[#This Row],[SỐ LƯỢNG BÁN]]&gt;0,Stock[[#This Row],[GIÁ BÁN]]*Stock[[#This Row],[SỐ LƯỢNG BÁN]]*$D$11+Stock[[#This Row],[GIÁ BÁN]]*Stock[[#This Row],[SỐ LƯỢNG BÁN]]*$D$12,"")</f>
        <v/>
      </c>
      <c r="X1077" s="120">
        <f>Stock[[#This Row],[SỐ LƯỢNG MUA]]+Stock[[#This Row],[CỔ TỨC BẰNG CỔ PHIẾU]]-Stock[[#This Row],[SỐ LƯỢNG BÁN]]</f>
        <v>0</v>
      </c>
      <c r="Y10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7" s="120">
        <f ca="1">IF(Stock[[#This Row],[NGÀY BÁN]]&gt;0,Stock[[#This Row],[NGÀY BÁN]]-Stock[[#This Row],[NGÀY MUA]]+1,IF(Stock[[#This Row],[NGÀY MUA]]=0,0,TODAY()-Stock[[#This Row],[NGÀY MUA]]+1))</f>
        <v>0</v>
      </c>
      <c r="AA1077" s="121" t="str">
        <f>IFERROR(Stock[[#This Row],[CỔ TỨC TIỀN MẶT]]+Stock[[#This Row],[LÃI/(LỖ) TỪ BÁN CK
(auto-fill)]],"")</f>
        <v/>
      </c>
      <c r="AB10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7" s="79"/>
      <c r="AE1077" s="146" t="str">
        <f>IF(Stock[[#This Row],[TRẠNG THÁI
(auto-fill)]]="NẮM GIỮ",Stock[[#This Row],[GIÁ THỊ TRƯỜNG]]-Stock[[#This Row],[GIÁ MUA]],"")</f>
        <v/>
      </c>
      <c r="AF1077" s="150" t="str">
        <f>IFERROR(Stock[[#This Row],[TĂNG/
(GIẢM )]]/Stock[[#This Row],[GIÁ MUA]],"")</f>
        <v/>
      </c>
      <c r="AG1077" s="129" t="str">
        <f>IF(Stock[[#This Row],[GIÁ THỊ TRƯỜNG]]&gt;0,Stock[[#This Row],[GIÁ THỊ TRƯỜNG]]*Stock[[#This Row],[SỐ LƯỢNG CÒN LẠI
(auto-fill)]],"")</f>
        <v/>
      </c>
    </row>
    <row r="1078" spans="2:33">
      <c r="B1078" s="109" t="str">
        <f>IF(AND(Stock[[#This Row],[SỐ LƯỢNG MUA]]&gt;0,Stock[[#This Row],[SỐ LƯỢNG CÒN LẠI
(auto-fill)]]=0),"BÁN",
IF(AND(Stock[[#This Row],[SỐ LƯỢNG MUA]]&gt;0,Stock[[#This Row],[SỐ LƯỢNG CÒN LẠI
(auto-fill)]]&gt;0),"NẮM GIỮ",""))</f>
        <v/>
      </c>
      <c r="C1078" s="112">
        <f t="shared" si="16"/>
        <v>1065</v>
      </c>
      <c r="D1078" s="77"/>
      <c r="E1078" s="78"/>
      <c r="F1078" s="170"/>
      <c r="G1078" s="83"/>
      <c r="H1078" s="84"/>
      <c r="I1078" s="114" t="str">
        <f>IF(Stock[[#This Row],[SỐ LƯỢNG MUA]]&gt;0,Stock[[#This Row],[GIÁ MUA]]*Stock[[#This Row],[SỐ LƯỢNG MUA]]*$D$11,"")</f>
        <v/>
      </c>
      <c r="J1078" s="87"/>
      <c r="K1078" s="88"/>
      <c r="L1078" s="116" t="str">
        <f>IF(Stock[[#This Row],[SỐ LƯỢNG MUA]]&gt;0,Stock[[#This Row],[GIÁ MUA]]*(1+Stock[[#This Row],[% TĂNG KỲ VỌNG_1]]),"")</f>
        <v/>
      </c>
      <c r="M1078" s="89"/>
      <c r="N1078" s="116" t="str">
        <f>IF(Stock[[#This Row],[SỐ LƯỢNG MUA]]&gt;0,Stock[[#This Row],[GIÁ MUA]]*(1+Stock[[#This Row],[% TĂNG KỲ VỌNG_2]]),"")</f>
        <v/>
      </c>
      <c r="O1078" s="89"/>
      <c r="P1078" s="116" t="str">
        <f>IF(Stock[[#This Row],[SỐ LƯỢNG MUA]]&gt;0,Stock[[#This Row],[GIÁ MUA]]*(1+Stock[[#This Row],[% GIẢM ĐỂ CẮT LỖ]]),"")</f>
        <v/>
      </c>
      <c r="Q1078" s="103"/>
      <c r="R1078" s="117" t="str">
        <f>IF(Stock[[#This Row],[CỔ TỨC TIỀN MẶT]]&gt;0,Stock[[#This Row],[CỔ TỨC TIỀN MẶT]]/(Stock[[#This Row],[GIÁ MUA]]*Stock[[#This Row],[SỐ LƯỢNG MUA]]),"")</f>
        <v/>
      </c>
      <c r="S1078" s="103"/>
      <c r="T1078" s="77"/>
      <c r="U1078" s="95"/>
      <c r="V1078" s="96"/>
      <c r="W1078" s="125" t="str">
        <f>IF(Stock[[#This Row],[SỐ LƯỢNG BÁN]]&gt;0,Stock[[#This Row],[GIÁ BÁN]]*Stock[[#This Row],[SỐ LƯỢNG BÁN]]*$D$11+Stock[[#This Row],[GIÁ BÁN]]*Stock[[#This Row],[SỐ LƯỢNG BÁN]]*$D$12,"")</f>
        <v/>
      </c>
      <c r="X1078" s="120">
        <f>Stock[[#This Row],[SỐ LƯỢNG MUA]]+Stock[[#This Row],[CỔ TỨC BẰNG CỔ PHIẾU]]-Stock[[#This Row],[SỐ LƯỢNG BÁN]]</f>
        <v>0</v>
      </c>
      <c r="Y10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8" s="120">
        <f ca="1">IF(Stock[[#This Row],[NGÀY BÁN]]&gt;0,Stock[[#This Row],[NGÀY BÁN]]-Stock[[#This Row],[NGÀY MUA]]+1,IF(Stock[[#This Row],[NGÀY MUA]]=0,0,TODAY()-Stock[[#This Row],[NGÀY MUA]]+1))</f>
        <v>0</v>
      </c>
      <c r="AA1078" s="121" t="str">
        <f>IFERROR(Stock[[#This Row],[CỔ TỨC TIỀN MẶT]]+Stock[[#This Row],[LÃI/(LỖ) TỪ BÁN CK
(auto-fill)]],"")</f>
        <v/>
      </c>
      <c r="AB10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8" s="79"/>
      <c r="AE1078" s="146" t="str">
        <f>IF(Stock[[#This Row],[TRẠNG THÁI
(auto-fill)]]="NẮM GIỮ",Stock[[#This Row],[GIÁ THỊ TRƯỜNG]]-Stock[[#This Row],[GIÁ MUA]],"")</f>
        <v/>
      </c>
      <c r="AF1078" s="150" t="str">
        <f>IFERROR(Stock[[#This Row],[TĂNG/
(GIẢM )]]/Stock[[#This Row],[GIÁ MUA]],"")</f>
        <v/>
      </c>
      <c r="AG1078" s="129" t="str">
        <f>IF(Stock[[#This Row],[GIÁ THỊ TRƯỜNG]]&gt;0,Stock[[#This Row],[GIÁ THỊ TRƯỜNG]]*Stock[[#This Row],[SỐ LƯỢNG CÒN LẠI
(auto-fill)]],"")</f>
        <v/>
      </c>
    </row>
    <row r="1079" spans="2:33">
      <c r="B1079" s="109" t="str">
        <f>IF(AND(Stock[[#This Row],[SỐ LƯỢNG MUA]]&gt;0,Stock[[#This Row],[SỐ LƯỢNG CÒN LẠI
(auto-fill)]]=0),"BÁN",
IF(AND(Stock[[#This Row],[SỐ LƯỢNG MUA]]&gt;0,Stock[[#This Row],[SỐ LƯỢNG CÒN LẠI
(auto-fill)]]&gt;0),"NẮM GIỮ",""))</f>
        <v/>
      </c>
      <c r="C1079" s="112">
        <f t="shared" si="16"/>
        <v>1066</v>
      </c>
      <c r="D1079" s="77"/>
      <c r="E1079" s="78"/>
      <c r="F1079" s="170"/>
      <c r="G1079" s="83"/>
      <c r="H1079" s="84"/>
      <c r="I1079" s="114" t="str">
        <f>IF(Stock[[#This Row],[SỐ LƯỢNG MUA]]&gt;0,Stock[[#This Row],[GIÁ MUA]]*Stock[[#This Row],[SỐ LƯỢNG MUA]]*$D$11,"")</f>
        <v/>
      </c>
      <c r="J1079" s="87"/>
      <c r="K1079" s="88"/>
      <c r="L1079" s="116" t="str">
        <f>IF(Stock[[#This Row],[SỐ LƯỢNG MUA]]&gt;0,Stock[[#This Row],[GIÁ MUA]]*(1+Stock[[#This Row],[% TĂNG KỲ VỌNG_1]]),"")</f>
        <v/>
      </c>
      <c r="M1079" s="89"/>
      <c r="N1079" s="116" t="str">
        <f>IF(Stock[[#This Row],[SỐ LƯỢNG MUA]]&gt;0,Stock[[#This Row],[GIÁ MUA]]*(1+Stock[[#This Row],[% TĂNG KỲ VỌNG_2]]),"")</f>
        <v/>
      </c>
      <c r="O1079" s="89"/>
      <c r="P1079" s="116" t="str">
        <f>IF(Stock[[#This Row],[SỐ LƯỢNG MUA]]&gt;0,Stock[[#This Row],[GIÁ MUA]]*(1+Stock[[#This Row],[% GIẢM ĐỂ CẮT LỖ]]),"")</f>
        <v/>
      </c>
      <c r="Q1079" s="103"/>
      <c r="R1079" s="117" t="str">
        <f>IF(Stock[[#This Row],[CỔ TỨC TIỀN MẶT]]&gt;0,Stock[[#This Row],[CỔ TỨC TIỀN MẶT]]/(Stock[[#This Row],[GIÁ MUA]]*Stock[[#This Row],[SỐ LƯỢNG MUA]]),"")</f>
        <v/>
      </c>
      <c r="S1079" s="103"/>
      <c r="T1079" s="77"/>
      <c r="U1079" s="95"/>
      <c r="V1079" s="96"/>
      <c r="W1079" s="125" t="str">
        <f>IF(Stock[[#This Row],[SỐ LƯỢNG BÁN]]&gt;0,Stock[[#This Row],[GIÁ BÁN]]*Stock[[#This Row],[SỐ LƯỢNG BÁN]]*$D$11+Stock[[#This Row],[GIÁ BÁN]]*Stock[[#This Row],[SỐ LƯỢNG BÁN]]*$D$12,"")</f>
        <v/>
      </c>
      <c r="X1079" s="120">
        <f>Stock[[#This Row],[SỐ LƯỢNG MUA]]+Stock[[#This Row],[CỔ TỨC BẰNG CỔ PHIẾU]]-Stock[[#This Row],[SỐ LƯỢNG BÁN]]</f>
        <v>0</v>
      </c>
      <c r="Y10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9" s="120">
        <f ca="1">IF(Stock[[#This Row],[NGÀY BÁN]]&gt;0,Stock[[#This Row],[NGÀY BÁN]]-Stock[[#This Row],[NGÀY MUA]]+1,IF(Stock[[#This Row],[NGÀY MUA]]=0,0,TODAY()-Stock[[#This Row],[NGÀY MUA]]+1))</f>
        <v>0</v>
      </c>
      <c r="AA1079" s="121" t="str">
        <f>IFERROR(Stock[[#This Row],[CỔ TỨC TIỀN MẶT]]+Stock[[#This Row],[LÃI/(LỖ) TỪ BÁN CK
(auto-fill)]],"")</f>
        <v/>
      </c>
      <c r="AB10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9" s="79"/>
      <c r="AE1079" s="146" t="str">
        <f>IF(Stock[[#This Row],[TRẠNG THÁI
(auto-fill)]]="NẮM GIỮ",Stock[[#This Row],[GIÁ THỊ TRƯỜNG]]-Stock[[#This Row],[GIÁ MUA]],"")</f>
        <v/>
      </c>
      <c r="AF1079" s="150" t="str">
        <f>IFERROR(Stock[[#This Row],[TĂNG/
(GIẢM )]]/Stock[[#This Row],[GIÁ MUA]],"")</f>
        <v/>
      </c>
      <c r="AG1079" s="129" t="str">
        <f>IF(Stock[[#This Row],[GIÁ THỊ TRƯỜNG]]&gt;0,Stock[[#This Row],[GIÁ THỊ TRƯỜNG]]*Stock[[#This Row],[SỐ LƯỢNG CÒN LẠI
(auto-fill)]],"")</f>
        <v/>
      </c>
    </row>
    <row r="1080" spans="2:33">
      <c r="B1080" s="109" t="str">
        <f>IF(AND(Stock[[#This Row],[SỐ LƯỢNG MUA]]&gt;0,Stock[[#This Row],[SỐ LƯỢNG CÒN LẠI
(auto-fill)]]=0),"BÁN",
IF(AND(Stock[[#This Row],[SỐ LƯỢNG MUA]]&gt;0,Stock[[#This Row],[SỐ LƯỢNG CÒN LẠI
(auto-fill)]]&gt;0),"NẮM GIỮ",""))</f>
        <v/>
      </c>
      <c r="C1080" s="112">
        <f t="shared" si="16"/>
        <v>1067</v>
      </c>
      <c r="D1080" s="77"/>
      <c r="E1080" s="78"/>
      <c r="F1080" s="170"/>
      <c r="G1080" s="83"/>
      <c r="H1080" s="84"/>
      <c r="I1080" s="114" t="str">
        <f>IF(Stock[[#This Row],[SỐ LƯỢNG MUA]]&gt;0,Stock[[#This Row],[GIÁ MUA]]*Stock[[#This Row],[SỐ LƯỢNG MUA]]*$D$11,"")</f>
        <v/>
      </c>
      <c r="J1080" s="87"/>
      <c r="K1080" s="88"/>
      <c r="L1080" s="116" t="str">
        <f>IF(Stock[[#This Row],[SỐ LƯỢNG MUA]]&gt;0,Stock[[#This Row],[GIÁ MUA]]*(1+Stock[[#This Row],[% TĂNG KỲ VỌNG_1]]),"")</f>
        <v/>
      </c>
      <c r="M1080" s="89"/>
      <c r="N1080" s="116" t="str">
        <f>IF(Stock[[#This Row],[SỐ LƯỢNG MUA]]&gt;0,Stock[[#This Row],[GIÁ MUA]]*(1+Stock[[#This Row],[% TĂNG KỲ VỌNG_2]]),"")</f>
        <v/>
      </c>
      <c r="O1080" s="89"/>
      <c r="P1080" s="116" t="str">
        <f>IF(Stock[[#This Row],[SỐ LƯỢNG MUA]]&gt;0,Stock[[#This Row],[GIÁ MUA]]*(1+Stock[[#This Row],[% GIẢM ĐỂ CẮT LỖ]]),"")</f>
        <v/>
      </c>
      <c r="Q1080" s="103"/>
      <c r="R1080" s="117" t="str">
        <f>IF(Stock[[#This Row],[CỔ TỨC TIỀN MẶT]]&gt;0,Stock[[#This Row],[CỔ TỨC TIỀN MẶT]]/(Stock[[#This Row],[GIÁ MUA]]*Stock[[#This Row],[SỐ LƯỢNG MUA]]),"")</f>
        <v/>
      </c>
      <c r="S1080" s="103"/>
      <c r="T1080" s="77"/>
      <c r="U1080" s="95"/>
      <c r="V1080" s="96"/>
      <c r="W1080" s="125" t="str">
        <f>IF(Stock[[#This Row],[SỐ LƯỢNG BÁN]]&gt;0,Stock[[#This Row],[GIÁ BÁN]]*Stock[[#This Row],[SỐ LƯỢNG BÁN]]*$D$11+Stock[[#This Row],[GIÁ BÁN]]*Stock[[#This Row],[SỐ LƯỢNG BÁN]]*$D$12,"")</f>
        <v/>
      </c>
      <c r="X1080" s="120">
        <f>Stock[[#This Row],[SỐ LƯỢNG MUA]]+Stock[[#This Row],[CỔ TỨC BẰNG CỔ PHIẾU]]-Stock[[#This Row],[SỐ LƯỢNG BÁN]]</f>
        <v>0</v>
      </c>
      <c r="Y10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0" s="120">
        <f ca="1">IF(Stock[[#This Row],[NGÀY BÁN]]&gt;0,Stock[[#This Row],[NGÀY BÁN]]-Stock[[#This Row],[NGÀY MUA]]+1,IF(Stock[[#This Row],[NGÀY MUA]]=0,0,TODAY()-Stock[[#This Row],[NGÀY MUA]]+1))</f>
        <v>0</v>
      </c>
      <c r="AA1080" s="121" t="str">
        <f>IFERROR(Stock[[#This Row],[CỔ TỨC TIỀN MẶT]]+Stock[[#This Row],[LÃI/(LỖ) TỪ BÁN CK
(auto-fill)]],"")</f>
        <v/>
      </c>
      <c r="AB10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0" s="79"/>
      <c r="AE1080" s="146" t="str">
        <f>IF(Stock[[#This Row],[TRẠNG THÁI
(auto-fill)]]="NẮM GIỮ",Stock[[#This Row],[GIÁ THỊ TRƯỜNG]]-Stock[[#This Row],[GIÁ MUA]],"")</f>
        <v/>
      </c>
      <c r="AF1080" s="150" t="str">
        <f>IFERROR(Stock[[#This Row],[TĂNG/
(GIẢM )]]/Stock[[#This Row],[GIÁ MUA]],"")</f>
        <v/>
      </c>
      <c r="AG1080" s="129" t="str">
        <f>IF(Stock[[#This Row],[GIÁ THỊ TRƯỜNG]]&gt;0,Stock[[#This Row],[GIÁ THỊ TRƯỜNG]]*Stock[[#This Row],[SỐ LƯỢNG CÒN LẠI
(auto-fill)]],"")</f>
        <v/>
      </c>
    </row>
    <row r="1081" spans="2:33">
      <c r="B1081" s="109" t="str">
        <f>IF(AND(Stock[[#This Row],[SỐ LƯỢNG MUA]]&gt;0,Stock[[#This Row],[SỐ LƯỢNG CÒN LẠI
(auto-fill)]]=0),"BÁN",
IF(AND(Stock[[#This Row],[SỐ LƯỢNG MUA]]&gt;0,Stock[[#This Row],[SỐ LƯỢNG CÒN LẠI
(auto-fill)]]&gt;0),"NẮM GIỮ",""))</f>
        <v/>
      </c>
      <c r="C1081" s="112">
        <f t="shared" si="16"/>
        <v>1068</v>
      </c>
      <c r="D1081" s="77"/>
      <c r="E1081" s="78"/>
      <c r="F1081" s="170"/>
      <c r="G1081" s="83"/>
      <c r="H1081" s="84"/>
      <c r="I1081" s="114" t="str">
        <f>IF(Stock[[#This Row],[SỐ LƯỢNG MUA]]&gt;0,Stock[[#This Row],[GIÁ MUA]]*Stock[[#This Row],[SỐ LƯỢNG MUA]]*$D$11,"")</f>
        <v/>
      </c>
      <c r="J1081" s="87"/>
      <c r="K1081" s="88"/>
      <c r="L1081" s="116" t="str">
        <f>IF(Stock[[#This Row],[SỐ LƯỢNG MUA]]&gt;0,Stock[[#This Row],[GIÁ MUA]]*(1+Stock[[#This Row],[% TĂNG KỲ VỌNG_1]]),"")</f>
        <v/>
      </c>
      <c r="M1081" s="89"/>
      <c r="N1081" s="116" t="str">
        <f>IF(Stock[[#This Row],[SỐ LƯỢNG MUA]]&gt;0,Stock[[#This Row],[GIÁ MUA]]*(1+Stock[[#This Row],[% TĂNG KỲ VỌNG_2]]),"")</f>
        <v/>
      </c>
      <c r="O1081" s="89"/>
      <c r="P1081" s="116" t="str">
        <f>IF(Stock[[#This Row],[SỐ LƯỢNG MUA]]&gt;0,Stock[[#This Row],[GIÁ MUA]]*(1+Stock[[#This Row],[% GIẢM ĐỂ CẮT LỖ]]),"")</f>
        <v/>
      </c>
      <c r="Q1081" s="103"/>
      <c r="R1081" s="117" t="str">
        <f>IF(Stock[[#This Row],[CỔ TỨC TIỀN MẶT]]&gt;0,Stock[[#This Row],[CỔ TỨC TIỀN MẶT]]/(Stock[[#This Row],[GIÁ MUA]]*Stock[[#This Row],[SỐ LƯỢNG MUA]]),"")</f>
        <v/>
      </c>
      <c r="S1081" s="103"/>
      <c r="T1081" s="77"/>
      <c r="U1081" s="95"/>
      <c r="V1081" s="96"/>
      <c r="W1081" s="125" t="str">
        <f>IF(Stock[[#This Row],[SỐ LƯỢNG BÁN]]&gt;0,Stock[[#This Row],[GIÁ BÁN]]*Stock[[#This Row],[SỐ LƯỢNG BÁN]]*$D$11+Stock[[#This Row],[GIÁ BÁN]]*Stock[[#This Row],[SỐ LƯỢNG BÁN]]*$D$12,"")</f>
        <v/>
      </c>
      <c r="X1081" s="120">
        <f>Stock[[#This Row],[SỐ LƯỢNG MUA]]+Stock[[#This Row],[CỔ TỨC BẰNG CỔ PHIẾU]]-Stock[[#This Row],[SỐ LƯỢNG BÁN]]</f>
        <v>0</v>
      </c>
      <c r="Y10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1" s="120">
        <f ca="1">IF(Stock[[#This Row],[NGÀY BÁN]]&gt;0,Stock[[#This Row],[NGÀY BÁN]]-Stock[[#This Row],[NGÀY MUA]]+1,IF(Stock[[#This Row],[NGÀY MUA]]=0,0,TODAY()-Stock[[#This Row],[NGÀY MUA]]+1))</f>
        <v>0</v>
      </c>
      <c r="AA1081" s="121" t="str">
        <f>IFERROR(Stock[[#This Row],[CỔ TỨC TIỀN MẶT]]+Stock[[#This Row],[LÃI/(LỖ) TỪ BÁN CK
(auto-fill)]],"")</f>
        <v/>
      </c>
      <c r="AB10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1" s="79"/>
      <c r="AE1081" s="146" t="str">
        <f>IF(Stock[[#This Row],[TRẠNG THÁI
(auto-fill)]]="NẮM GIỮ",Stock[[#This Row],[GIÁ THỊ TRƯỜNG]]-Stock[[#This Row],[GIÁ MUA]],"")</f>
        <v/>
      </c>
      <c r="AF1081" s="150" t="str">
        <f>IFERROR(Stock[[#This Row],[TĂNG/
(GIẢM )]]/Stock[[#This Row],[GIÁ MUA]],"")</f>
        <v/>
      </c>
      <c r="AG1081" s="129" t="str">
        <f>IF(Stock[[#This Row],[GIÁ THỊ TRƯỜNG]]&gt;0,Stock[[#This Row],[GIÁ THỊ TRƯỜNG]]*Stock[[#This Row],[SỐ LƯỢNG CÒN LẠI
(auto-fill)]],"")</f>
        <v/>
      </c>
    </row>
    <row r="1082" spans="2:33">
      <c r="B1082" s="109" t="str">
        <f>IF(AND(Stock[[#This Row],[SỐ LƯỢNG MUA]]&gt;0,Stock[[#This Row],[SỐ LƯỢNG CÒN LẠI
(auto-fill)]]=0),"BÁN",
IF(AND(Stock[[#This Row],[SỐ LƯỢNG MUA]]&gt;0,Stock[[#This Row],[SỐ LƯỢNG CÒN LẠI
(auto-fill)]]&gt;0),"NẮM GIỮ",""))</f>
        <v/>
      </c>
      <c r="C1082" s="112">
        <f t="shared" si="16"/>
        <v>1069</v>
      </c>
      <c r="D1082" s="77"/>
      <c r="E1082" s="78"/>
      <c r="F1082" s="170"/>
      <c r="G1082" s="83"/>
      <c r="H1082" s="84"/>
      <c r="I1082" s="114" t="str">
        <f>IF(Stock[[#This Row],[SỐ LƯỢNG MUA]]&gt;0,Stock[[#This Row],[GIÁ MUA]]*Stock[[#This Row],[SỐ LƯỢNG MUA]]*$D$11,"")</f>
        <v/>
      </c>
      <c r="J1082" s="87"/>
      <c r="K1082" s="88"/>
      <c r="L1082" s="116" t="str">
        <f>IF(Stock[[#This Row],[SỐ LƯỢNG MUA]]&gt;0,Stock[[#This Row],[GIÁ MUA]]*(1+Stock[[#This Row],[% TĂNG KỲ VỌNG_1]]),"")</f>
        <v/>
      </c>
      <c r="M1082" s="89"/>
      <c r="N1082" s="116" t="str">
        <f>IF(Stock[[#This Row],[SỐ LƯỢNG MUA]]&gt;0,Stock[[#This Row],[GIÁ MUA]]*(1+Stock[[#This Row],[% TĂNG KỲ VỌNG_2]]),"")</f>
        <v/>
      </c>
      <c r="O1082" s="89"/>
      <c r="P1082" s="116" t="str">
        <f>IF(Stock[[#This Row],[SỐ LƯỢNG MUA]]&gt;0,Stock[[#This Row],[GIÁ MUA]]*(1+Stock[[#This Row],[% GIẢM ĐỂ CẮT LỖ]]),"")</f>
        <v/>
      </c>
      <c r="Q1082" s="103"/>
      <c r="R1082" s="117" t="str">
        <f>IF(Stock[[#This Row],[CỔ TỨC TIỀN MẶT]]&gt;0,Stock[[#This Row],[CỔ TỨC TIỀN MẶT]]/(Stock[[#This Row],[GIÁ MUA]]*Stock[[#This Row],[SỐ LƯỢNG MUA]]),"")</f>
        <v/>
      </c>
      <c r="S1082" s="103"/>
      <c r="T1082" s="77"/>
      <c r="U1082" s="95"/>
      <c r="V1082" s="96"/>
      <c r="W1082" s="125" t="str">
        <f>IF(Stock[[#This Row],[SỐ LƯỢNG BÁN]]&gt;0,Stock[[#This Row],[GIÁ BÁN]]*Stock[[#This Row],[SỐ LƯỢNG BÁN]]*$D$11+Stock[[#This Row],[GIÁ BÁN]]*Stock[[#This Row],[SỐ LƯỢNG BÁN]]*$D$12,"")</f>
        <v/>
      </c>
      <c r="X1082" s="120">
        <f>Stock[[#This Row],[SỐ LƯỢNG MUA]]+Stock[[#This Row],[CỔ TỨC BẰNG CỔ PHIẾU]]-Stock[[#This Row],[SỐ LƯỢNG BÁN]]</f>
        <v>0</v>
      </c>
      <c r="Y10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2" s="120">
        <f ca="1">IF(Stock[[#This Row],[NGÀY BÁN]]&gt;0,Stock[[#This Row],[NGÀY BÁN]]-Stock[[#This Row],[NGÀY MUA]]+1,IF(Stock[[#This Row],[NGÀY MUA]]=0,0,TODAY()-Stock[[#This Row],[NGÀY MUA]]+1))</f>
        <v>0</v>
      </c>
      <c r="AA1082" s="121" t="str">
        <f>IFERROR(Stock[[#This Row],[CỔ TỨC TIỀN MẶT]]+Stock[[#This Row],[LÃI/(LỖ) TỪ BÁN CK
(auto-fill)]],"")</f>
        <v/>
      </c>
      <c r="AB10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2" s="79"/>
      <c r="AE1082" s="146" t="str">
        <f>IF(Stock[[#This Row],[TRẠNG THÁI
(auto-fill)]]="NẮM GIỮ",Stock[[#This Row],[GIÁ THỊ TRƯỜNG]]-Stock[[#This Row],[GIÁ MUA]],"")</f>
        <v/>
      </c>
      <c r="AF1082" s="150" t="str">
        <f>IFERROR(Stock[[#This Row],[TĂNG/
(GIẢM )]]/Stock[[#This Row],[GIÁ MUA]],"")</f>
        <v/>
      </c>
      <c r="AG1082" s="129" t="str">
        <f>IF(Stock[[#This Row],[GIÁ THỊ TRƯỜNG]]&gt;0,Stock[[#This Row],[GIÁ THỊ TRƯỜNG]]*Stock[[#This Row],[SỐ LƯỢNG CÒN LẠI
(auto-fill)]],"")</f>
        <v/>
      </c>
    </row>
    <row r="1083" spans="2:33">
      <c r="B1083" s="109" t="str">
        <f>IF(AND(Stock[[#This Row],[SỐ LƯỢNG MUA]]&gt;0,Stock[[#This Row],[SỐ LƯỢNG CÒN LẠI
(auto-fill)]]=0),"BÁN",
IF(AND(Stock[[#This Row],[SỐ LƯỢNG MUA]]&gt;0,Stock[[#This Row],[SỐ LƯỢNG CÒN LẠI
(auto-fill)]]&gt;0),"NẮM GIỮ",""))</f>
        <v/>
      </c>
      <c r="C1083" s="112">
        <f t="shared" si="16"/>
        <v>1070</v>
      </c>
      <c r="D1083" s="77"/>
      <c r="E1083" s="78"/>
      <c r="F1083" s="170"/>
      <c r="G1083" s="83"/>
      <c r="H1083" s="84"/>
      <c r="I1083" s="114" t="str">
        <f>IF(Stock[[#This Row],[SỐ LƯỢNG MUA]]&gt;0,Stock[[#This Row],[GIÁ MUA]]*Stock[[#This Row],[SỐ LƯỢNG MUA]]*$D$11,"")</f>
        <v/>
      </c>
      <c r="J1083" s="87"/>
      <c r="K1083" s="88"/>
      <c r="L1083" s="116" t="str">
        <f>IF(Stock[[#This Row],[SỐ LƯỢNG MUA]]&gt;0,Stock[[#This Row],[GIÁ MUA]]*(1+Stock[[#This Row],[% TĂNG KỲ VỌNG_1]]),"")</f>
        <v/>
      </c>
      <c r="M1083" s="89"/>
      <c r="N1083" s="116" t="str">
        <f>IF(Stock[[#This Row],[SỐ LƯỢNG MUA]]&gt;0,Stock[[#This Row],[GIÁ MUA]]*(1+Stock[[#This Row],[% TĂNG KỲ VỌNG_2]]),"")</f>
        <v/>
      </c>
      <c r="O1083" s="89"/>
      <c r="P1083" s="116" t="str">
        <f>IF(Stock[[#This Row],[SỐ LƯỢNG MUA]]&gt;0,Stock[[#This Row],[GIÁ MUA]]*(1+Stock[[#This Row],[% GIẢM ĐỂ CẮT LỖ]]),"")</f>
        <v/>
      </c>
      <c r="Q1083" s="103"/>
      <c r="R1083" s="117" t="str">
        <f>IF(Stock[[#This Row],[CỔ TỨC TIỀN MẶT]]&gt;0,Stock[[#This Row],[CỔ TỨC TIỀN MẶT]]/(Stock[[#This Row],[GIÁ MUA]]*Stock[[#This Row],[SỐ LƯỢNG MUA]]),"")</f>
        <v/>
      </c>
      <c r="S1083" s="103"/>
      <c r="T1083" s="77"/>
      <c r="U1083" s="95"/>
      <c r="V1083" s="96"/>
      <c r="W1083" s="125" t="str">
        <f>IF(Stock[[#This Row],[SỐ LƯỢNG BÁN]]&gt;0,Stock[[#This Row],[GIÁ BÁN]]*Stock[[#This Row],[SỐ LƯỢNG BÁN]]*$D$11+Stock[[#This Row],[GIÁ BÁN]]*Stock[[#This Row],[SỐ LƯỢNG BÁN]]*$D$12,"")</f>
        <v/>
      </c>
      <c r="X1083" s="120">
        <f>Stock[[#This Row],[SỐ LƯỢNG MUA]]+Stock[[#This Row],[CỔ TỨC BẰNG CỔ PHIẾU]]-Stock[[#This Row],[SỐ LƯỢNG BÁN]]</f>
        <v>0</v>
      </c>
      <c r="Y10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3" s="120">
        <f ca="1">IF(Stock[[#This Row],[NGÀY BÁN]]&gt;0,Stock[[#This Row],[NGÀY BÁN]]-Stock[[#This Row],[NGÀY MUA]]+1,IF(Stock[[#This Row],[NGÀY MUA]]=0,0,TODAY()-Stock[[#This Row],[NGÀY MUA]]+1))</f>
        <v>0</v>
      </c>
      <c r="AA1083" s="121" t="str">
        <f>IFERROR(Stock[[#This Row],[CỔ TỨC TIỀN MẶT]]+Stock[[#This Row],[LÃI/(LỖ) TỪ BÁN CK
(auto-fill)]],"")</f>
        <v/>
      </c>
      <c r="AB10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3" s="79"/>
      <c r="AE1083" s="146" t="str">
        <f>IF(Stock[[#This Row],[TRẠNG THÁI
(auto-fill)]]="NẮM GIỮ",Stock[[#This Row],[GIÁ THỊ TRƯỜNG]]-Stock[[#This Row],[GIÁ MUA]],"")</f>
        <v/>
      </c>
      <c r="AF1083" s="150" t="str">
        <f>IFERROR(Stock[[#This Row],[TĂNG/
(GIẢM )]]/Stock[[#This Row],[GIÁ MUA]],"")</f>
        <v/>
      </c>
      <c r="AG1083" s="129" t="str">
        <f>IF(Stock[[#This Row],[GIÁ THỊ TRƯỜNG]]&gt;0,Stock[[#This Row],[GIÁ THỊ TRƯỜNG]]*Stock[[#This Row],[SỐ LƯỢNG CÒN LẠI
(auto-fill)]],"")</f>
        <v/>
      </c>
    </row>
    <row r="1084" spans="2:33">
      <c r="B1084" s="109" t="str">
        <f>IF(AND(Stock[[#This Row],[SỐ LƯỢNG MUA]]&gt;0,Stock[[#This Row],[SỐ LƯỢNG CÒN LẠI
(auto-fill)]]=0),"BÁN",
IF(AND(Stock[[#This Row],[SỐ LƯỢNG MUA]]&gt;0,Stock[[#This Row],[SỐ LƯỢNG CÒN LẠI
(auto-fill)]]&gt;0),"NẮM GIỮ",""))</f>
        <v/>
      </c>
      <c r="C1084" s="112">
        <f t="shared" si="16"/>
        <v>1071</v>
      </c>
      <c r="D1084" s="77"/>
      <c r="E1084" s="78"/>
      <c r="F1084" s="170"/>
      <c r="G1084" s="83"/>
      <c r="H1084" s="84"/>
      <c r="I1084" s="114" t="str">
        <f>IF(Stock[[#This Row],[SỐ LƯỢNG MUA]]&gt;0,Stock[[#This Row],[GIÁ MUA]]*Stock[[#This Row],[SỐ LƯỢNG MUA]]*$D$11,"")</f>
        <v/>
      </c>
      <c r="J1084" s="87"/>
      <c r="K1084" s="88"/>
      <c r="L1084" s="116" t="str">
        <f>IF(Stock[[#This Row],[SỐ LƯỢNG MUA]]&gt;0,Stock[[#This Row],[GIÁ MUA]]*(1+Stock[[#This Row],[% TĂNG KỲ VỌNG_1]]),"")</f>
        <v/>
      </c>
      <c r="M1084" s="89"/>
      <c r="N1084" s="116" t="str">
        <f>IF(Stock[[#This Row],[SỐ LƯỢNG MUA]]&gt;0,Stock[[#This Row],[GIÁ MUA]]*(1+Stock[[#This Row],[% TĂNG KỲ VỌNG_2]]),"")</f>
        <v/>
      </c>
      <c r="O1084" s="89"/>
      <c r="P1084" s="116" t="str">
        <f>IF(Stock[[#This Row],[SỐ LƯỢNG MUA]]&gt;0,Stock[[#This Row],[GIÁ MUA]]*(1+Stock[[#This Row],[% GIẢM ĐỂ CẮT LỖ]]),"")</f>
        <v/>
      </c>
      <c r="Q1084" s="103"/>
      <c r="R1084" s="117" t="str">
        <f>IF(Stock[[#This Row],[CỔ TỨC TIỀN MẶT]]&gt;0,Stock[[#This Row],[CỔ TỨC TIỀN MẶT]]/(Stock[[#This Row],[GIÁ MUA]]*Stock[[#This Row],[SỐ LƯỢNG MUA]]),"")</f>
        <v/>
      </c>
      <c r="S1084" s="103"/>
      <c r="T1084" s="77"/>
      <c r="U1084" s="95"/>
      <c r="V1084" s="96"/>
      <c r="W1084" s="125" t="str">
        <f>IF(Stock[[#This Row],[SỐ LƯỢNG BÁN]]&gt;0,Stock[[#This Row],[GIÁ BÁN]]*Stock[[#This Row],[SỐ LƯỢNG BÁN]]*$D$11+Stock[[#This Row],[GIÁ BÁN]]*Stock[[#This Row],[SỐ LƯỢNG BÁN]]*$D$12,"")</f>
        <v/>
      </c>
      <c r="X1084" s="120">
        <f>Stock[[#This Row],[SỐ LƯỢNG MUA]]+Stock[[#This Row],[CỔ TỨC BẰNG CỔ PHIẾU]]-Stock[[#This Row],[SỐ LƯỢNG BÁN]]</f>
        <v>0</v>
      </c>
      <c r="Y10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4" s="120">
        <f ca="1">IF(Stock[[#This Row],[NGÀY BÁN]]&gt;0,Stock[[#This Row],[NGÀY BÁN]]-Stock[[#This Row],[NGÀY MUA]]+1,IF(Stock[[#This Row],[NGÀY MUA]]=0,0,TODAY()-Stock[[#This Row],[NGÀY MUA]]+1))</f>
        <v>0</v>
      </c>
      <c r="AA1084" s="121" t="str">
        <f>IFERROR(Stock[[#This Row],[CỔ TỨC TIỀN MẶT]]+Stock[[#This Row],[LÃI/(LỖ) TỪ BÁN CK
(auto-fill)]],"")</f>
        <v/>
      </c>
      <c r="AB10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4" s="79"/>
      <c r="AE1084" s="146" t="str">
        <f>IF(Stock[[#This Row],[TRẠNG THÁI
(auto-fill)]]="NẮM GIỮ",Stock[[#This Row],[GIÁ THỊ TRƯỜNG]]-Stock[[#This Row],[GIÁ MUA]],"")</f>
        <v/>
      </c>
      <c r="AF1084" s="150" t="str">
        <f>IFERROR(Stock[[#This Row],[TĂNG/
(GIẢM )]]/Stock[[#This Row],[GIÁ MUA]],"")</f>
        <v/>
      </c>
      <c r="AG1084" s="129" t="str">
        <f>IF(Stock[[#This Row],[GIÁ THỊ TRƯỜNG]]&gt;0,Stock[[#This Row],[GIÁ THỊ TRƯỜNG]]*Stock[[#This Row],[SỐ LƯỢNG CÒN LẠI
(auto-fill)]],"")</f>
        <v/>
      </c>
    </row>
    <row r="1085" spans="2:33">
      <c r="B1085" s="109" t="str">
        <f>IF(AND(Stock[[#This Row],[SỐ LƯỢNG MUA]]&gt;0,Stock[[#This Row],[SỐ LƯỢNG CÒN LẠI
(auto-fill)]]=0),"BÁN",
IF(AND(Stock[[#This Row],[SỐ LƯỢNG MUA]]&gt;0,Stock[[#This Row],[SỐ LƯỢNG CÒN LẠI
(auto-fill)]]&gt;0),"NẮM GIỮ",""))</f>
        <v/>
      </c>
      <c r="C1085" s="112">
        <f t="shared" si="16"/>
        <v>1072</v>
      </c>
      <c r="D1085" s="77"/>
      <c r="E1085" s="78"/>
      <c r="F1085" s="170"/>
      <c r="G1085" s="83"/>
      <c r="H1085" s="84"/>
      <c r="I1085" s="114" t="str">
        <f>IF(Stock[[#This Row],[SỐ LƯỢNG MUA]]&gt;0,Stock[[#This Row],[GIÁ MUA]]*Stock[[#This Row],[SỐ LƯỢNG MUA]]*$D$11,"")</f>
        <v/>
      </c>
      <c r="J1085" s="87"/>
      <c r="K1085" s="88"/>
      <c r="L1085" s="116" t="str">
        <f>IF(Stock[[#This Row],[SỐ LƯỢNG MUA]]&gt;0,Stock[[#This Row],[GIÁ MUA]]*(1+Stock[[#This Row],[% TĂNG KỲ VỌNG_1]]),"")</f>
        <v/>
      </c>
      <c r="M1085" s="89"/>
      <c r="N1085" s="116" t="str">
        <f>IF(Stock[[#This Row],[SỐ LƯỢNG MUA]]&gt;0,Stock[[#This Row],[GIÁ MUA]]*(1+Stock[[#This Row],[% TĂNG KỲ VỌNG_2]]),"")</f>
        <v/>
      </c>
      <c r="O1085" s="89"/>
      <c r="P1085" s="116" t="str">
        <f>IF(Stock[[#This Row],[SỐ LƯỢNG MUA]]&gt;0,Stock[[#This Row],[GIÁ MUA]]*(1+Stock[[#This Row],[% GIẢM ĐỂ CẮT LỖ]]),"")</f>
        <v/>
      </c>
      <c r="Q1085" s="103"/>
      <c r="R1085" s="117" t="str">
        <f>IF(Stock[[#This Row],[CỔ TỨC TIỀN MẶT]]&gt;0,Stock[[#This Row],[CỔ TỨC TIỀN MẶT]]/(Stock[[#This Row],[GIÁ MUA]]*Stock[[#This Row],[SỐ LƯỢNG MUA]]),"")</f>
        <v/>
      </c>
      <c r="S1085" s="103"/>
      <c r="T1085" s="77"/>
      <c r="U1085" s="95"/>
      <c r="V1085" s="96"/>
      <c r="W1085" s="125" t="str">
        <f>IF(Stock[[#This Row],[SỐ LƯỢNG BÁN]]&gt;0,Stock[[#This Row],[GIÁ BÁN]]*Stock[[#This Row],[SỐ LƯỢNG BÁN]]*$D$11+Stock[[#This Row],[GIÁ BÁN]]*Stock[[#This Row],[SỐ LƯỢNG BÁN]]*$D$12,"")</f>
        <v/>
      </c>
      <c r="X1085" s="120">
        <f>Stock[[#This Row],[SỐ LƯỢNG MUA]]+Stock[[#This Row],[CỔ TỨC BẰNG CỔ PHIẾU]]-Stock[[#This Row],[SỐ LƯỢNG BÁN]]</f>
        <v>0</v>
      </c>
      <c r="Y10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5" s="120">
        <f ca="1">IF(Stock[[#This Row],[NGÀY BÁN]]&gt;0,Stock[[#This Row],[NGÀY BÁN]]-Stock[[#This Row],[NGÀY MUA]]+1,IF(Stock[[#This Row],[NGÀY MUA]]=0,0,TODAY()-Stock[[#This Row],[NGÀY MUA]]+1))</f>
        <v>0</v>
      </c>
      <c r="AA1085" s="121" t="str">
        <f>IFERROR(Stock[[#This Row],[CỔ TỨC TIỀN MẶT]]+Stock[[#This Row],[LÃI/(LỖ) TỪ BÁN CK
(auto-fill)]],"")</f>
        <v/>
      </c>
      <c r="AB10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5" s="79"/>
      <c r="AE1085" s="146" t="str">
        <f>IF(Stock[[#This Row],[TRẠNG THÁI
(auto-fill)]]="NẮM GIỮ",Stock[[#This Row],[GIÁ THỊ TRƯỜNG]]-Stock[[#This Row],[GIÁ MUA]],"")</f>
        <v/>
      </c>
      <c r="AF1085" s="150" t="str">
        <f>IFERROR(Stock[[#This Row],[TĂNG/
(GIẢM )]]/Stock[[#This Row],[GIÁ MUA]],"")</f>
        <v/>
      </c>
      <c r="AG1085" s="129" t="str">
        <f>IF(Stock[[#This Row],[GIÁ THỊ TRƯỜNG]]&gt;0,Stock[[#This Row],[GIÁ THỊ TRƯỜNG]]*Stock[[#This Row],[SỐ LƯỢNG CÒN LẠI
(auto-fill)]],"")</f>
        <v/>
      </c>
    </row>
    <row r="1086" spans="2:33">
      <c r="B1086" s="109" t="str">
        <f>IF(AND(Stock[[#This Row],[SỐ LƯỢNG MUA]]&gt;0,Stock[[#This Row],[SỐ LƯỢNG CÒN LẠI
(auto-fill)]]=0),"BÁN",
IF(AND(Stock[[#This Row],[SỐ LƯỢNG MUA]]&gt;0,Stock[[#This Row],[SỐ LƯỢNG CÒN LẠI
(auto-fill)]]&gt;0),"NẮM GIỮ",""))</f>
        <v/>
      </c>
      <c r="C1086" s="112">
        <f t="shared" si="16"/>
        <v>1073</v>
      </c>
      <c r="D1086" s="77"/>
      <c r="E1086" s="78"/>
      <c r="F1086" s="170"/>
      <c r="G1086" s="83"/>
      <c r="H1086" s="84"/>
      <c r="I1086" s="114" t="str">
        <f>IF(Stock[[#This Row],[SỐ LƯỢNG MUA]]&gt;0,Stock[[#This Row],[GIÁ MUA]]*Stock[[#This Row],[SỐ LƯỢNG MUA]]*$D$11,"")</f>
        <v/>
      </c>
      <c r="J1086" s="87"/>
      <c r="K1086" s="88"/>
      <c r="L1086" s="116" t="str">
        <f>IF(Stock[[#This Row],[SỐ LƯỢNG MUA]]&gt;0,Stock[[#This Row],[GIÁ MUA]]*(1+Stock[[#This Row],[% TĂNG KỲ VỌNG_1]]),"")</f>
        <v/>
      </c>
      <c r="M1086" s="89"/>
      <c r="N1086" s="116" t="str">
        <f>IF(Stock[[#This Row],[SỐ LƯỢNG MUA]]&gt;0,Stock[[#This Row],[GIÁ MUA]]*(1+Stock[[#This Row],[% TĂNG KỲ VỌNG_2]]),"")</f>
        <v/>
      </c>
      <c r="O1086" s="89"/>
      <c r="P1086" s="116" t="str">
        <f>IF(Stock[[#This Row],[SỐ LƯỢNG MUA]]&gt;0,Stock[[#This Row],[GIÁ MUA]]*(1+Stock[[#This Row],[% GIẢM ĐỂ CẮT LỖ]]),"")</f>
        <v/>
      </c>
      <c r="Q1086" s="103"/>
      <c r="R1086" s="117" t="str">
        <f>IF(Stock[[#This Row],[CỔ TỨC TIỀN MẶT]]&gt;0,Stock[[#This Row],[CỔ TỨC TIỀN MẶT]]/(Stock[[#This Row],[GIÁ MUA]]*Stock[[#This Row],[SỐ LƯỢNG MUA]]),"")</f>
        <v/>
      </c>
      <c r="S1086" s="103"/>
      <c r="T1086" s="77"/>
      <c r="U1086" s="95"/>
      <c r="V1086" s="96"/>
      <c r="W1086" s="125" t="str">
        <f>IF(Stock[[#This Row],[SỐ LƯỢNG BÁN]]&gt;0,Stock[[#This Row],[GIÁ BÁN]]*Stock[[#This Row],[SỐ LƯỢNG BÁN]]*$D$11+Stock[[#This Row],[GIÁ BÁN]]*Stock[[#This Row],[SỐ LƯỢNG BÁN]]*$D$12,"")</f>
        <v/>
      </c>
      <c r="X1086" s="120">
        <f>Stock[[#This Row],[SỐ LƯỢNG MUA]]+Stock[[#This Row],[CỔ TỨC BẰNG CỔ PHIẾU]]-Stock[[#This Row],[SỐ LƯỢNG BÁN]]</f>
        <v>0</v>
      </c>
      <c r="Y10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6" s="120">
        <f ca="1">IF(Stock[[#This Row],[NGÀY BÁN]]&gt;0,Stock[[#This Row],[NGÀY BÁN]]-Stock[[#This Row],[NGÀY MUA]]+1,IF(Stock[[#This Row],[NGÀY MUA]]=0,0,TODAY()-Stock[[#This Row],[NGÀY MUA]]+1))</f>
        <v>0</v>
      </c>
      <c r="AA1086" s="121" t="str">
        <f>IFERROR(Stock[[#This Row],[CỔ TỨC TIỀN MẶT]]+Stock[[#This Row],[LÃI/(LỖ) TỪ BÁN CK
(auto-fill)]],"")</f>
        <v/>
      </c>
      <c r="AB10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6" s="79"/>
      <c r="AE1086" s="146" t="str">
        <f>IF(Stock[[#This Row],[TRẠNG THÁI
(auto-fill)]]="NẮM GIỮ",Stock[[#This Row],[GIÁ THỊ TRƯỜNG]]-Stock[[#This Row],[GIÁ MUA]],"")</f>
        <v/>
      </c>
      <c r="AF1086" s="150" t="str">
        <f>IFERROR(Stock[[#This Row],[TĂNG/
(GIẢM )]]/Stock[[#This Row],[GIÁ MUA]],"")</f>
        <v/>
      </c>
      <c r="AG1086" s="129" t="str">
        <f>IF(Stock[[#This Row],[GIÁ THỊ TRƯỜNG]]&gt;0,Stock[[#This Row],[GIÁ THỊ TRƯỜNG]]*Stock[[#This Row],[SỐ LƯỢNG CÒN LẠI
(auto-fill)]],"")</f>
        <v/>
      </c>
    </row>
    <row r="1087" spans="2:33">
      <c r="B1087" s="109" t="str">
        <f>IF(AND(Stock[[#This Row],[SỐ LƯỢNG MUA]]&gt;0,Stock[[#This Row],[SỐ LƯỢNG CÒN LẠI
(auto-fill)]]=0),"BÁN",
IF(AND(Stock[[#This Row],[SỐ LƯỢNG MUA]]&gt;0,Stock[[#This Row],[SỐ LƯỢNG CÒN LẠI
(auto-fill)]]&gt;0),"NẮM GIỮ",""))</f>
        <v/>
      </c>
      <c r="C1087" s="112">
        <f t="shared" si="16"/>
        <v>1074</v>
      </c>
      <c r="D1087" s="77"/>
      <c r="E1087" s="78"/>
      <c r="F1087" s="170"/>
      <c r="G1087" s="83"/>
      <c r="H1087" s="84"/>
      <c r="I1087" s="114" t="str">
        <f>IF(Stock[[#This Row],[SỐ LƯỢNG MUA]]&gt;0,Stock[[#This Row],[GIÁ MUA]]*Stock[[#This Row],[SỐ LƯỢNG MUA]]*$D$11,"")</f>
        <v/>
      </c>
      <c r="J1087" s="87"/>
      <c r="K1087" s="88"/>
      <c r="L1087" s="116" t="str">
        <f>IF(Stock[[#This Row],[SỐ LƯỢNG MUA]]&gt;0,Stock[[#This Row],[GIÁ MUA]]*(1+Stock[[#This Row],[% TĂNG KỲ VỌNG_1]]),"")</f>
        <v/>
      </c>
      <c r="M1087" s="89"/>
      <c r="N1087" s="116" t="str">
        <f>IF(Stock[[#This Row],[SỐ LƯỢNG MUA]]&gt;0,Stock[[#This Row],[GIÁ MUA]]*(1+Stock[[#This Row],[% TĂNG KỲ VỌNG_2]]),"")</f>
        <v/>
      </c>
      <c r="O1087" s="89"/>
      <c r="P1087" s="116" t="str">
        <f>IF(Stock[[#This Row],[SỐ LƯỢNG MUA]]&gt;0,Stock[[#This Row],[GIÁ MUA]]*(1+Stock[[#This Row],[% GIẢM ĐỂ CẮT LỖ]]),"")</f>
        <v/>
      </c>
      <c r="Q1087" s="103"/>
      <c r="R1087" s="117" t="str">
        <f>IF(Stock[[#This Row],[CỔ TỨC TIỀN MẶT]]&gt;0,Stock[[#This Row],[CỔ TỨC TIỀN MẶT]]/(Stock[[#This Row],[GIÁ MUA]]*Stock[[#This Row],[SỐ LƯỢNG MUA]]),"")</f>
        <v/>
      </c>
      <c r="S1087" s="103"/>
      <c r="T1087" s="77"/>
      <c r="U1087" s="95"/>
      <c r="V1087" s="96"/>
      <c r="W1087" s="125" t="str">
        <f>IF(Stock[[#This Row],[SỐ LƯỢNG BÁN]]&gt;0,Stock[[#This Row],[GIÁ BÁN]]*Stock[[#This Row],[SỐ LƯỢNG BÁN]]*$D$11+Stock[[#This Row],[GIÁ BÁN]]*Stock[[#This Row],[SỐ LƯỢNG BÁN]]*$D$12,"")</f>
        <v/>
      </c>
      <c r="X1087" s="120">
        <f>Stock[[#This Row],[SỐ LƯỢNG MUA]]+Stock[[#This Row],[CỔ TỨC BẰNG CỔ PHIẾU]]-Stock[[#This Row],[SỐ LƯỢNG BÁN]]</f>
        <v>0</v>
      </c>
      <c r="Y10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7" s="120">
        <f ca="1">IF(Stock[[#This Row],[NGÀY BÁN]]&gt;0,Stock[[#This Row],[NGÀY BÁN]]-Stock[[#This Row],[NGÀY MUA]]+1,IF(Stock[[#This Row],[NGÀY MUA]]=0,0,TODAY()-Stock[[#This Row],[NGÀY MUA]]+1))</f>
        <v>0</v>
      </c>
      <c r="AA1087" s="121" t="str">
        <f>IFERROR(Stock[[#This Row],[CỔ TỨC TIỀN MẶT]]+Stock[[#This Row],[LÃI/(LỖ) TỪ BÁN CK
(auto-fill)]],"")</f>
        <v/>
      </c>
      <c r="AB10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7" s="79"/>
      <c r="AE1087" s="146" t="str">
        <f>IF(Stock[[#This Row],[TRẠNG THÁI
(auto-fill)]]="NẮM GIỮ",Stock[[#This Row],[GIÁ THỊ TRƯỜNG]]-Stock[[#This Row],[GIÁ MUA]],"")</f>
        <v/>
      </c>
      <c r="AF1087" s="150" t="str">
        <f>IFERROR(Stock[[#This Row],[TĂNG/
(GIẢM )]]/Stock[[#This Row],[GIÁ MUA]],"")</f>
        <v/>
      </c>
      <c r="AG1087" s="129" t="str">
        <f>IF(Stock[[#This Row],[GIÁ THỊ TRƯỜNG]]&gt;0,Stock[[#This Row],[GIÁ THỊ TRƯỜNG]]*Stock[[#This Row],[SỐ LƯỢNG CÒN LẠI
(auto-fill)]],"")</f>
        <v/>
      </c>
    </row>
    <row r="1088" spans="2:33">
      <c r="B1088" s="109" t="str">
        <f>IF(AND(Stock[[#This Row],[SỐ LƯỢNG MUA]]&gt;0,Stock[[#This Row],[SỐ LƯỢNG CÒN LẠI
(auto-fill)]]=0),"BÁN",
IF(AND(Stock[[#This Row],[SỐ LƯỢNG MUA]]&gt;0,Stock[[#This Row],[SỐ LƯỢNG CÒN LẠI
(auto-fill)]]&gt;0),"NẮM GIỮ",""))</f>
        <v/>
      </c>
      <c r="C1088" s="112">
        <f t="shared" si="16"/>
        <v>1075</v>
      </c>
      <c r="D1088" s="77"/>
      <c r="E1088" s="78"/>
      <c r="F1088" s="170"/>
      <c r="G1088" s="83"/>
      <c r="H1088" s="84"/>
      <c r="I1088" s="114" t="str">
        <f>IF(Stock[[#This Row],[SỐ LƯỢNG MUA]]&gt;0,Stock[[#This Row],[GIÁ MUA]]*Stock[[#This Row],[SỐ LƯỢNG MUA]]*$D$11,"")</f>
        <v/>
      </c>
      <c r="J1088" s="87"/>
      <c r="K1088" s="88"/>
      <c r="L1088" s="116" t="str">
        <f>IF(Stock[[#This Row],[SỐ LƯỢNG MUA]]&gt;0,Stock[[#This Row],[GIÁ MUA]]*(1+Stock[[#This Row],[% TĂNG KỲ VỌNG_1]]),"")</f>
        <v/>
      </c>
      <c r="M1088" s="89"/>
      <c r="N1088" s="116" t="str">
        <f>IF(Stock[[#This Row],[SỐ LƯỢNG MUA]]&gt;0,Stock[[#This Row],[GIÁ MUA]]*(1+Stock[[#This Row],[% TĂNG KỲ VỌNG_2]]),"")</f>
        <v/>
      </c>
      <c r="O1088" s="89"/>
      <c r="P1088" s="116" t="str">
        <f>IF(Stock[[#This Row],[SỐ LƯỢNG MUA]]&gt;0,Stock[[#This Row],[GIÁ MUA]]*(1+Stock[[#This Row],[% GIẢM ĐỂ CẮT LỖ]]),"")</f>
        <v/>
      </c>
      <c r="Q1088" s="103"/>
      <c r="R1088" s="117" t="str">
        <f>IF(Stock[[#This Row],[CỔ TỨC TIỀN MẶT]]&gt;0,Stock[[#This Row],[CỔ TỨC TIỀN MẶT]]/(Stock[[#This Row],[GIÁ MUA]]*Stock[[#This Row],[SỐ LƯỢNG MUA]]),"")</f>
        <v/>
      </c>
      <c r="S1088" s="103"/>
      <c r="T1088" s="77"/>
      <c r="U1088" s="95"/>
      <c r="V1088" s="96"/>
      <c r="W1088" s="125" t="str">
        <f>IF(Stock[[#This Row],[SỐ LƯỢNG BÁN]]&gt;0,Stock[[#This Row],[GIÁ BÁN]]*Stock[[#This Row],[SỐ LƯỢNG BÁN]]*$D$11+Stock[[#This Row],[GIÁ BÁN]]*Stock[[#This Row],[SỐ LƯỢNG BÁN]]*$D$12,"")</f>
        <v/>
      </c>
      <c r="X1088" s="120">
        <f>Stock[[#This Row],[SỐ LƯỢNG MUA]]+Stock[[#This Row],[CỔ TỨC BẰNG CỔ PHIẾU]]-Stock[[#This Row],[SỐ LƯỢNG BÁN]]</f>
        <v>0</v>
      </c>
      <c r="Y10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8" s="120">
        <f ca="1">IF(Stock[[#This Row],[NGÀY BÁN]]&gt;0,Stock[[#This Row],[NGÀY BÁN]]-Stock[[#This Row],[NGÀY MUA]]+1,IF(Stock[[#This Row],[NGÀY MUA]]=0,0,TODAY()-Stock[[#This Row],[NGÀY MUA]]+1))</f>
        <v>0</v>
      </c>
      <c r="AA1088" s="121" t="str">
        <f>IFERROR(Stock[[#This Row],[CỔ TỨC TIỀN MẶT]]+Stock[[#This Row],[LÃI/(LỖ) TỪ BÁN CK
(auto-fill)]],"")</f>
        <v/>
      </c>
      <c r="AB10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8" s="79"/>
      <c r="AE1088" s="146" t="str">
        <f>IF(Stock[[#This Row],[TRẠNG THÁI
(auto-fill)]]="NẮM GIỮ",Stock[[#This Row],[GIÁ THỊ TRƯỜNG]]-Stock[[#This Row],[GIÁ MUA]],"")</f>
        <v/>
      </c>
      <c r="AF1088" s="150" t="str">
        <f>IFERROR(Stock[[#This Row],[TĂNG/
(GIẢM )]]/Stock[[#This Row],[GIÁ MUA]],"")</f>
        <v/>
      </c>
      <c r="AG1088" s="129" t="str">
        <f>IF(Stock[[#This Row],[GIÁ THỊ TRƯỜNG]]&gt;0,Stock[[#This Row],[GIÁ THỊ TRƯỜNG]]*Stock[[#This Row],[SỐ LƯỢNG CÒN LẠI
(auto-fill)]],"")</f>
        <v/>
      </c>
    </row>
    <row r="1089" spans="2:33">
      <c r="B1089" s="109" t="str">
        <f>IF(AND(Stock[[#This Row],[SỐ LƯỢNG MUA]]&gt;0,Stock[[#This Row],[SỐ LƯỢNG CÒN LẠI
(auto-fill)]]=0),"BÁN",
IF(AND(Stock[[#This Row],[SỐ LƯỢNG MUA]]&gt;0,Stock[[#This Row],[SỐ LƯỢNG CÒN LẠI
(auto-fill)]]&gt;0),"NẮM GIỮ",""))</f>
        <v/>
      </c>
      <c r="C1089" s="112">
        <f t="shared" si="16"/>
        <v>1076</v>
      </c>
      <c r="D1089" s="77"/>
      <c r="E1089" s="78"/>
      <c r="F1089" s="170"/>
      <c r="G1089" s="83"/>
      <c r="H1089" s="84"/>
      <c r="I1089" s="114" t="str">
        <f>IF(Stock[[#This Row],[SỐ LƯỢNG MUA]]&gt;0,Stock[[#This Row],[GIÁ MUA]]*Stock[[#This Row],[SỐ LƯỢNG MUA]]*$D$11,"")</f>
        <v/>
      </c>
      <c r="J1089" s="87"/>
      <c r="K1089" s="88"/>
      <c r="L1089" s="116" t="str">
        <f>IF(Stock[[#This Row],[SỐ LƯỢNG MUA]]&gt;0,Stock[[#This Row],[GIÁ MUA]]*(1+Stock[[#This Row],[% TĂNG KỲ VỌNG_1]]),"")</f>
        <v/>
      </c>
      <c r="M1089" s="89"/>
      <c r="N1089" s="116" t="str">
        <f>IF(Stock[[#This Row],[SỐ LƯỢNG MUA]]&gt;0,Stock[[#This Row],[GIÁ MUA]]*(1+Stock[[#This Row],[% TĂNG KỲ VỌNG_2]]),"")</f>
        <v/>
      </c>
      <c r="O1089" s="89"/>
      <c r="P1089" s="116" t="str">
        <f>IF(Stock[[#This Row],[SỐ LƯỢNG MUA]]&gt;0,Stock[[#This Row],[GIÁ MUA]]*(1+Stock[[#This Row],[% GIẢM ĐỂ CẮT LỖ]]),"")</f>
        <v/>
      </c>
      <c r="Q1089" s="103"/>
      <c r="R1089" s="117" t="str">
        <f>IF(Stock[[#This Row],[CỔ TỨC TIỀN MẶT]]&gt;0,Stock[[#This Row],[CỔ TỨC TIỀN MẶT]]/(Stock[[#This Row],[GIÁ MUA]]*Stock[[#This Row],[SỐ LƯỢNG MUA]]),"")</f>
        <v/>
      </c>
      <c r="S1089" s="103"/>
      <c r="T1089" s="77"/>
      <c r="U1089" s="95"/>
      <c r="V1089" s="96"/>
      <c r="W1089" s="125" t="str">
        <f>IF(Stock[[#This Row],[SỐ LƯỢNG BÁN]]&gt;0,Stock[[#This Row],[GIÁ BÁN]]*Stock[[#This Row],[SỐ LƯỢNG BÁN]]*$D$11+Stock[[#This Row],[GIÁ BÁN]]*Stock[[#This Row],[SỐ LƯỢNG BÁN]]*$D$12,"")</f>
        <v/>
      </c>
      <c r="X1089" s="120">
        <f>Stock[[#This Row],[SỐ LƯỢNG MUA]]+Stock[[#This Row],[CỔ TỨC BẰNG CỔ PHIẾU]]-Stock[[#This Row],[SỐ LƯỢNG BÁN]]</f>
        <v>0</v>
      </c>
      <c r="Y10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9" s="120">
        <f ca="1">IF(Stock[[#This Row],[NGÀY BÁN]]&gt;0,Stock[[#This Row],[NGÀY BÁN]]-Stock[[#This Row],[NGÀY MUA]]+1,IF(Stock[[#This Row],[NGÀY MUA]]=0,0,TODAY()-Stock[[#This Row],[NGÀY MUA]]+1))</f>
        <v>0</v>
      </c>
      <c r="AA1089" s="121" t="str">
        <f>IFERROR(Stock[[#This Row],[CỔ TỨC TIỀN MẶT]]+Stock[[#This Row],[LÃI/(LỖ) TỪ BÁN CK
(auto-fill)]],"")</f>
        <v/>
      </c>
      <c r="AB10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9" s="79"/>
      <c r="AE1089" s="146" t="str">
        <f>IF(Stock[[#This Row],[TRẠNG THÁI
(auto-fill)]]="NẮM GIỮ",Stock[[#This Row],[GIÁ THỊ TRƯỜNG]]-Stock[[#This Row],[GIÁ MUA]],"")</f>
        <v/>
      </c>
      <c r="AF1089" s="150" t="str">
        <f>IFERROR(Stock[[#This Row],[TĂNG/
(GIẢM )]]/Stock[[#This Row],[GIÁ MUA]],"")</f>
        <v/>
      </c>
      <c r="AG1089" s="129" t="str">
        <f>IF(Stock[[#This Row],[GIÁ THỊ TRƯỜNG]]&gt;0,Stock[[#This Row],[GIÁ THỊ TRƯỜNG]]*Stock[[#This Row],[SỐ LƯỢNG CÒN LẠI
(auto-fill)]],"")</f>
        <v/>
      </c>
    </row>
    <row r="1090" spans="2:33">
      <c r="B1090" s="109" t="str">
        <f>IF(AND(Stock[[#This Row],[SỐ LƯỢNG MUA]]&gt;0,Stock[[#This Row],[SỐ LƯỢNG CÒN LẠI
(auto-fill)]]=0),"BÁN",
IF(AND(Stock[[#This Row],[SỐ LƯỢNG MUA]]&gt;0,Stock[[#This Row],[SỐ LƯỢNG CÒN LẠI
(auto-fill)]]&gt;0),"NẮM GIỮ",""))</f>
        <v/>
      </c>
      <c r="C1090" s="112">
        <f t="shared" si="16"/>
        <v>1077</v>
      </c>
      <c r="D1090" s="77"/>
      <c r="E1090" s="78"/>
      <c r="F1090" s="170"/>
      <c r="G1090" s="83"/>
      <c r="H1090" s="84"/>
      <c r="I1090" s="114" t="str">
        <f>IF(Stock[[#This Row],[SỐ LƯỢNG MUA]]&gt;0,Stock[[#This Row],[GIÁ MUA]]*Stock[[#This Row],[SỐ LƯỢNG MUA]]*$D$11,"")</f>
        <v/>
      </c>
      <c r="J1090" s="87"/>
      <c r="K1090" s="88"/>
      <c r="L1090" s="116" t="str">
        <f>IF(Stock[[#This Row],[SỐ LƯỢNG MUA]]&gt;0,Stock[[#This Row],[GIÁ MUA]]*(1+Stock[[#This Row],[% TĂNG KỲ VỌNG_1]]),"")</f>
        <v/>
      </c>
      <c r="M1090" s="89"/>
      <c r="N1090" s="116" t="str">
        <f>IF(Stock[[#This Row],[SỐ LƯỢNG MUA]]&gt;0,Stock[[#This Row],[GIÁ MUA]]*(1+Stock[[#This Row],[% TĂNG KỲ VỌNG_2]]),"")</f>
        <v/>
      </c>
      <c r="O1090" s="89"/>
      <c r="P1090" s="116" t="str">
        <f>IF(Stock[[#This Row],[SỐ LƯỢNG MUA]]&gt;0,Stock[[#This Row],[GIÁ MUA]]*(1+Stock[[#This Row],[% GIẢM ĐỂ CẮT LỖ]]),"")</f>
        <v/>
      </c>
      <c r="Q1090" s="103"/>
      <c r="R1090" s="117" t="str">
        <f>IF(Stock[[#This Row],[CỔ TỨC TIỀN MẶT]]&gt;0,Stock[[#This Row],[CỔ TỨC TIỀN MẶT]]/(Stock[[#This Row],[GIÁ MUA]]*Stock[[#This Row],[SỐ LƯỢNG MUA]]),"")</f>
        <v/>
      </c>
      <c r="S1090" s="103"/>
      <c r="T1090" s="77"/>
      <c r="U1090" s="95"/>
      <c r="V1090" s="96"/>
      <c r="W1090" s="125" t="str">
        <f>IF(Stock[[#This Row],[SỐ LƯỢNG BÁN]]&gt;0,Stock[[#This Row],[GIÁ BÁN]]*Stock[[#This Row],[SỐ LƯỢNG BÁN]]*$D$11+Stock[[#This Row],[GIÁ BÁN]]*Stock[[#This Row],[SỐ LƯỢNG BÁN]]*$D$12,"")</f>
        <v/>
      </c>
      <c r="X1090" s="120">
        <f>Stock[[#This Row],[SỐ LƯỢNG MUA]]+Stock[[#This Row],[CỔ TỨC BẰNG CỔ PHIẾU]]-Stock[[#This Row],[SỐ LƯỢNG BÁN]]</f>
        <v>0</v>
      </c>
      <c r="Y10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0" s="120">
        <f ca="1">IF(Stock[[#This Row],[NGÀY BÁN]]&gt;0,Stock[[#This Row],[NGÀY BÁN]]-Stock[[#This Row],[NGÀY MUA]]+1,IF(Stock[[#This Row],[NGÀY MUA]]=0,0,TODAY()-Stock[[#This Row],[NGÀY MUA]]+1))</f>
        <v>0</v>
      </c>
      <c r="AA1090" s="121" t="str">
        <f>IFERROR(Stock[[#This Row],[CỔ TỨC TIỀN MẶT]]+Stock[[#This Row],[LÃI/(LỖ) TỪ BÁN CK
(auto-fill)]],"")</f>
        <v/>
      </c>
      <c r="AB10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0" s="79"/>
      <c r="AE1090" s="146" t="str">
        <f>IF(Stock[[#This Row],[TRẠNG THÁI
(auto-fill)]]="NẮM GIỮ",Stock[[#This Row],[GIÁ THỊ TRƯỜNG]]-Stock[[#This Row],[GIÁ MUA]],"")</f>
        <v/>
      </c>
      <c r="AF1090" s="150" t="str">
        <f>IFERROR(Stock[[#This Row],[TĂNG/
(GIẢM )]]/Stock[[#This Row],[GIÁ MUA]],"")</f>
        <v/>
      </c>
      <c r="AG1090" s="129" t="str">
        <f>IF(Stock[[#This Row],[GIÁ THỊ TRƯỜNG]]&gt;0,Stock[[#This Row],[GIÁ THỊ TRƯỜNG]]*Stock[[#This Row],[SỐ LƯỢNG CÒN LẠI
(auto-fill)]],"")</f>
        <v/>
      </c>
    </row>
    <row r="1091" spans="2:33">
      <c r="B1091" s="109" t="str">
        <f>IF(AND(Stock[[#This Row],[SỐ LƯỢNG MUA]]&gt;0,Stock[[#This Row],[SỐ LƯỢNG CÒN LẠI
(auto-fill)]]=0),"BÁN",
IF(AND(Stock[[#This Row],[SỐ LƯỢNG MUA]]&gt;0,Stock[[#This Row],[SỐ LƯỢNG CÒN LẠI
(auto-fill)]]&gt;0),"NẮM GIỮ",""))</f>
        <v/>
      </c>
      <c r="C1091" s="112">
        <f t="shared" si="16"/>
        <v>1078</v>
      </c>
      <c r="D1091" s="77"/>
      <c r="E1091" s="78"/>
      <c r="F1091" s="170"/>
      <c r="G1091" s="83"/>
      <c r="H1091" s="84"/>
      <c r="I1091" s="114" t="str">
        <f>IF(Stock[[#This Row],[SỐ LƯỢNG MUA]]&gt;0,Stock[[#This Row],[GIÁ MUA]]*Stock[[#This Row],[SỐ LƯỢNG MUA]]*$D$11,"")</f>
        <v/>
      </c>
      <c r="J1091" s="87"/>
      <c r="K1091" s="88"/>
      <c r="L1091" s="116" t="str">
        <f>IF(Stock[[#This Row],[SỐ LƯỢNG MUA]]&gt;0,Stock[[#This Row],[GIÁ MUA]]*(1+Stock[[#This Row],[% TĂNG KỲ VỌNG_1]]),"")</f>
        <v/>
      </c>
      <c r="M1091" s="89"/>
      <c r="N1091" s="116" t="str">
        <f>IF(Stock[[#This Row],[SỐ LƯỢNG MUA]]&gt;0,Stock[[#This Row],[GIÁ MUA]]*(1+Stock[[#This Row],[% TĂNG KỲ VỌNG_2]]),"")</f>
        <v/>
      </c>
      <c r="O1091" s="89"/>
      <c r="P1091" s="116" t="str">
        <f>IF(Stock[[#This Row],[SỐ LƯỢNG MUA]]&gt;0,Stock[[#This Row],[GIÁ MUA]]*(1+Stock[[#This Row],[% GIẢM ĐỂ CẮT LỖ]]),"")</f>
        <v/>
      </c>
      <c r="Q1091" s="103"/>
      <c r="R1091" s="117" t="str">
        <f>IF(Stock[[#This Row],[CỔ TỨC TIỀN MẶT]]&gt;0,Stock[[#This Row],[CỔ TỨC TIỀN MẶT]]/(Stock[[#This Row],[GIÁ MUA]]*Stock[[#This Row],[SỐ LƯỢNG MUA]]),"")</f>
        <v/>
      </c>
      <c r="S1091" s="103"/>
      <c r="T1091" s="77"/>
      <c r="U1091" s="95"/>
      <c r="V1091" s="96"/>
      <c r="W1091" s="125" t="str">
        <f>IF(Stock[[#This Row],[SỐ LƯỢNG BÁN]]&gt;0,Stock[[#This Row],[GIÁ BÁN]]*Stock[[#This Row],[SỐ LƯỢNG BÁN]]*$D$11+Stock[[#This Row],[GIÁ BÁN]]*Stock[[#This Row],[SỐ LƯỢNG BÁN]]*$D$12,"")</f>
        <v/>
      </c>
      <c r="X1091" s="120">
        <f>Stock[[#This Row],[SỐ LƯỢNG MUA]]+Stock[[#This Row],[CỔ TỨC BẰNG CỔ PHIẾU]]-Stock[[#This Row],[SỐ LƯỢNG BÁN]]</f>
        <v>0</v>
      </c>
      <c r="Y10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1" s="120">
        <f ca="1">IF(Stock[[#This Row],[NGÀY BÁN]]&gt;0,Stock[[#This Row],[NGÀY BÁN]]-Stock[[#This Row],[NGÀY MUA]]+1,IF(Stock[[#This Row],[NGÀY MUA]]=0,0,TODAY()-Stock[[#This Row],[NGÀY MUA]]+1))</f>
        <v>0</v>
      </c>
      <c r="AA1091" s="121" t="str">
        <f>IFERROR(Stock[[#This Row],[CỔ TỨC TIỀN MẶT]]+Stock[[#This Row],[LÃI/(LỖ) TỪ BÁN CK
(auto-fill)]],"")</f>
        <v/>
      </c>
      <c r="AB10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1" s="79"/>
      <c r="AE1091" s="146" t="str">
        <f>IF(Stock[[#This Row],[TRẠNG THÁI
(auto-fill)]]="NẮM GIỮ",Stock[[#This Row],[GIÁ THỊ TRƯỜNG]]-Stock[[#This Row],[GIÁ MUA]],"")</f>
        <v/>
      </c>
      <c r="AF1091" s="150" t="str">
        <f>IFERROR(Stock[[#This Row],[TĂNG/
(GIẢM )]]/Stock[[#This Row],[GIÁ MUA]],"")</f>
        <v/>
      </c>
      <c r="AG1091" s="129" t="str">
        <f>IF(Stock[[#This Row],[GIÁ THỊ TRƯỜNG]]&gt;0,Stock[[#This Row],[GIÁ THỊ TRƯỜNG]]*Stock[[#This Row],[SỐ LƯỢNG CÒN LẠI
(auto-fill)]],"")</f>
        <v/>
      </c>
    </row>
    <row r="1092" spans="2:33">
      <c r="B1092" s="109" t="str">
        <f>IF(AND(Stock[[#This Row],[SỐ LƯỢNG MUA]]&gt;0,Stock[[#This Row],[SỐ LƯỢNG CÒN LẠI
(auto-fill)]]=0),"BÁN",
IF(AND(Stock[[#This Row],[SỐ LƯỢNG MUA]]&gt;0,Stock[[#This Row],[SỐ LƯỢNG CÒN LẠI
(auto-fill)]]&gt;0),"NẮM GIỮ",""))</f>
        <v/>
      </c>
      <c r="C1092" s="112">
        <f t="shared" si="16"/>
        <v>1079</v>
      </c>
      <c r="D1092" s="77"/>
      <c r="E1092" s="78"/>
      <c r="F1092" s="170"/>
      <c r="G1092" s="83"/>
      <c r="H1092" s="84"/>
      <c r="I1092" s="114" t="str">
        <f>IF(Stock[[#This Row],[SỐ LƯỢNG MUA]]&gt;0,Stock[[#This Row],[GIÁ MUA]]*Stock[[#This Row],[SỐ LƯỢNG MUA]]*$D$11,"")</f>
        <v/>
      </c>
      <c r="J1092" s="87"/>
      <c r="K1092" s="88"/>
      <c r="L1092" s="116" t="str">
        <f>IF(Stock[[#This Row],[SỐ LƯỢNG MUA]]&gt;0,Stock[[#This Row],[GIÁ MUA]]*(1+Stock[[#This Row],[% TĂNG KỲ VỌNG_1]]),"")</f>
        <v/>
      </c>
      <c r="M1092" s="89"/>
      <c r="N1092" s="116" t="str">
        <f>IF(Stock[[#This Row],[SỐ LƯỢNG MUA]]&gt;0,Stock[[#This Row],[GIÁ MUA]]*(1+Stock[[#This Row],[% TĂNG KỲ VỌNG_2]]),"")</f>
        <v/>
      </c>
      <c r="O1092" s="89"/>
      <c r="P1092" s="116" t="str">
        <f>IF(Stock[[#This Row],[SỐ LƯỢNG MUA]]&gt;0,Stock[[#This Row],[GIÁ MUA]]*(1+Stock[[#This Row],[% GIẢM ĐỂ CẮT LỖ]]),"")</f>
        <v/>
      </c>
      <c r="Q1092" s="103"/>
      <c r="R1092" s="117" t="str">
        <f>IF(Stock[[#This Row],[CỔ TỨC TIỀN MẶT]]&gt;0,Stock[[#This Row],[CỔ TỨC TIỀN MẶT]]/(Stock[[#This Row],[GIÁ MUA]]*Stock[[#This Row],[SỐ LƯỢNG MUA]]),"")</f>
        <v/>
      </c>
      <c r="S1092" s="103"/>
      <c r="T1092" s="77"/>
      <c r="U1092" s="95"/>
      <c r="V1092" s="96"/>
      <c r="W1092" s="125" t="str">
        <f>IF(Stock[[#This Row],[SỐ LƯỢNG BÁN]]&gt;0,Stock[[#This Row],[GIÁ BÁN]]*Stock[[#This Row],[SỐ LƯỢNG BÁN]]*$D$11+Stock[[#This Row],[GIÁ BÁN]]*Stock[[#This Row],[SỐ LƯỢNG BÁN]]*$D$12,"")</f>
        <v/>
      </c>
      <c r="X1092" s="120">
        <f>Stock[[#This Row],[SỐ LƯỢNG MUA]]+Stock[[#This Row],[CỔ TỨC BẰNG CỔ PHIẾU]]-Stock[[#This Row],[SỐ LƯỢNG BÁN]]</f>
        <v>0</v>
      </c>
      <c r="Y10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2" s="120">
        <f ca="1">IF(Stock[[#This Row],[NGÀY BÁN]]&gt;0,Stock[[#This Row],[NGÀY BÁN]]-Stock[[#This Row],[NGÀY MUA]]+1,IF(Stock[[#This Row],[NGÀY MUA]]=0,0,TODAY()-Stock[[#This Row],[NGÀY MUA]]+1))</f>
        <v>0</v>
      </c>
      <c r="AA1092" s="121" t="str">
        <f>IFERROR(Stock[[#This Row],[CỔ TỨC TIỀN MẶT]]+Stock[[#This Row],[LÃI/(LỖ) TỪ BÁN CK
(auto-fill)]],"")</f>
        <v/>
      </c>
      <c r="AB10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2" s="79"/>
      <c r="AE1092" s="146" t="str">
        <f>IF(Stock[[#This Row],[TRẠNG THÁI
(auto-fill)]]="NẮM GIỮ",Stock[[#This Row],[GIÁ THỊ TRƯỜNG]]-Stock[[#This Row],[GIÁ MUA]],"")</f>
        <v/>
      </c>
      <c r="AF1092" s="150" t="str">
        <f>IFERROR(Stock[[#This Row],[TĂNG/
(GIẢM )]]/Stock[[#This Row],[GIÁ MUA]],"")</f>
        <v/>
      </c>
      <c r="AG1092" s="129" t="str">
        <f>IF(Stock[[#This Row],[GIÁ THỊ TRƯỜNG]]&gt;0,Stock[[#This Row],[GIÁ THỊ TRƯỜNG]]*Stock[[#This Row],[SỐ LƯỢNG CÒN LẠI
(auto-fill)]],"")</f>
        <v/>
      </c>
    </row>
    <row r="1093" spans="2:33">
      <c r="B1093" s="109" t="str">
        <f>IF(AND(Stock[[#This Row],[SỐ LƯỢNG MUA]]&gt;0,Stock[[#This Row],[SỐ LƯỢNG CÒN LẠI
(auto-fill)]]=0),"BÁN",
IF(AND(Stock[[#This Row],[SỐ LƯỢNG MUA]]&gt;0,Stock[[#This Row],[SỐ LƯỢNG CÒN LẠI
(auto-fill)]]&gt;0),"NẮM GIỮ",""))</f>
        <v/>
      </c>
      <c r="C1093" s="112">
        <f t="shared" si="16"/>
        <v>1080</v>
      </c>
      <c r="D1093" s="77"/>
      <c r="E1093" s="78"/>
      <c r="F1093" s="170"/>
      <c r="G1093" s="83"/>
      <c r="H1093" s="84"/>
      <c r="I1093" s="114" t="str">
        <f>IF(Stock[[#This Row],[SỐ LƯỢNG MUA]]&gt;0,Stock[[#This Row],[GIÁ MUA]]*Stock[[#This Row],[SỐ LƯỢNG MUA]]*$D$11,"")</f>
        <v/>
      </c>
      <c r="J1093" s="87"/>
      <c r="K1093" s="88"/>
      <c r="L1093" s="116" t="str">
        <f>IF(Stock[[#This Row],[SỐ LƯỢNG MUA]]&gt;0,Stock[[#This Row],[GIÁ MUA]]*(1+Stock[[#This Row],[% TĂNG KỲ VỌNG_1]]),"")</f>
        <v/>
      </c>
      <c r="M1093" s="89"/>
      <c r="N1093" s="116" t="str">
        <f>IF(Stock[[#This Row],[SỐ LƯỢNG MUA]]&gt;0,Stock[[#This Row],[GIÁ MUA]]*(1+Stock[[#This Row],[% TĂNG KỲ VỌNG_2]]),"")</f>
        <v/>
      </c>
      <c r="O1093" s="89"/>
      <c r="P1093" s="116" t="str">
        <f>IF(Stock[[#This Row],[SỐ LƯỢNG MUA]]&gt;0,Stock[[#This Row],[GIÁ MUA]]*(1+Stock[[#This Row],[% GIẢM ĐỂ CẮT LỖ]]),"")</f>
        <v/>
      </c>
      <c r="Q1093" s="103"/>
      <c r="R1093" s="117" t="str">
        <f>IF(Stock[[#This Row],[CỔ TỨC TIỀN MẶT]]&gt;0,Stock[[#This Row],[CỔ TỨC TIỀN MẶT]]/(Stock[[#This Row],[GIÁ MUA]]*Stock[[#This Row],[SỐ LƯỢNG MUA]]),"")</f>
        <v/>
      </c>
      <c r="S1093" s="103"/>
      <c r="T1093" s="77"/>
      <c r="U1093" s="95"/>
      <c r="V1093" s="96"/>
      <c r="W1093" s="125" t="str">
        <f>IF(Stock[[#This Row],[SỐ LƯỢNG BÁN]]&gt;0,Stock[[#This Row],[GIÁ BÁN]]*Stock[[#This Row],[SỐ LƯỢNG BÁN]]*$D$11+Stock[[#This Row],[GIÁ BÁN]]*Stock[[#This Row],[SỐ LƯỢNG BÁN]]*$D$12,"")</f>
        <v/>
      </c>
      <c r="X1093" s="120">
        <f>Stock[[#This Row],[SỐ LƯỢNG MUA]]+Stock[[#This Row],[CỔ TỨC BẰNG CỔ PHIẾU]]-Stock[[#This Row],[SỐ LƯỢNG BÁN]]</f>
        <v>0</v>
      </c>
      <c r="Y10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3" s="120">
        <f ca="1">IF(Stock[[#This Row],[NGÀY BÁN]]&gt;0,Stock[[#This Row],[NGÀY BÁN]]-Stock[[#This Row],[NGÀY MUA]]+1,IF(Stock[[#This Row],[NGÀY MUA]]=0,0,TODAY()-Stock[[#This Row],[NGÀY MUA]]+1))</f>
        <v>0</v>
      </c>
      <c r="AA1093" s="121" t="str">
        <f>IFERROR(Stock[[#This Row],[CỔ TỨC TIỀN MẶT]]+Stock[[#This Row],[LÃI/(LỖ) TỪ BÁN CK
(auto-fill)]],"")</f>
        <v/>
      </c>
      <c r="AB10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3" s="79"/>
      <c r="AE1093" s="146" t="str">
        <f>IF(Stock[[#This Row],[TRẠNG THÁI
(auto-fill)]]="NẮM GIỮ",Stock[[#This Row],[GIÁ THỊ TRƯỜNG]]-Stock[[#This Row],[GIÁ MUA]],"")</f>
        <v/>
      </c>
      <c r="AF1093" s="150" t="str">
        <f>IFERROR(Stock[[#This Row],[TĂNG/
(GIẢM )]]/Stock[[#This Row],[GIÁ MUA]],"")</f>
        <v/>
      </c>
      <c r="AG1093" s="129" t="str">
        <f>IF(Stock[[#This Row],[GIÁ THỊ TRƯỜNG]]&gt;0,Stock[[#This Row],[GIÁ THỊ TRƯỜNG]]*Stock[[#This Row],[SỐ LƯỢNG CÒN LẠI
(auto-fill)]],"")</f>
        <v/>
      </c>
    </row>
    <row r="1094" spans="2:33">
      <c r="B1094" s="109" t="str">
        <f>IF(AND(Stock[[#This Row],[SỐ LƯỢNG MUA]]&gt;0,Stock[[#This Row],[SỐ LƯỢNG CÒN LẠI
(auto-fill)]]=0),"BÁN",
IF(AND(Stock[[#This Row],[SỐ LƯỢNG MUA]]&gt;0,Stock[[#This Row],[SỐ LƯỢNG CÒN LẠI
(auto-fill)]]&gt;0),"NẮM GIỮ",""))</f>
        <v/>
      </c>
      <c r="C1094" s="112">
        <f t="shared" si="16"/>
        <v>1081</v>
      </c>
      <c r="D1094" s="77"/>
      <c r="E1094" s="78"/>
      <c r="F1094" s="170"/>
      <c r="G1094" s="83"/>
      <c r="H1094" s="84"/>
      <c r="I1094" s="114" t="str">
        <f>IF(Stock[[#This Row],[SỐ LƯỢNG MUA]]&gt;0,Stock[[#This Row],[GIÁ MUA]]*Stock[[#This Row],[SỐ LƯỢNG MUA]]*$D$11,"")</f>
        <v/>
      </c>
      <c r="J1094" s="87"/>
      <c r="K1094" s="88"/>
      <c r="L1094" s="116" t="str">
        <f>IF(Stock[[#This Row],[SỐ LƯỢNG MUA]]&gt;0,Stock[[#This Row],[GIÁ MUA]]*(1+Stock[[#This Row],[% TĂNG KỲ VỌNG_1]]),"")</f>
        <v/>
      </c>
      <c r="M1094" s="89"/>
      <c r="N1094" s="116" t="str">
        <f>IF(Stock[[#This Row],[SỐ LƯỢNG MUA]]&gt;0,Stock[[#This Row],[GIÁ MUA]]*(1+Stock[[#This Row],[% TĂNG KỲ VỌNG_2]]),"")</f>
        <v/>
      </c>
      <c r="O1094" s="89"/>
      <c r="P1094" s="116" t="str">
        <f>IF(Stock[[#This Row],[SỐ LƯỢNG MUA]]&gt;0,Stock[[#This Row],[GIÁ MUA]]*(1+Stock[[#This Row],[% GIẢM ĐỂ CẮT LỖ]]),"")</f>
        <v/>
      </c>
      <c r="Q1094" s="103"/>
      <c r="R1094" s="117" t="str">
        <f>IF(Stock[[#This Row],[CỔ TỨC TIỀN MẶT]]&gt;0,Stock[[#This Row],[CỔ TỨC TIỀN MẶT]]/(Stock[[#This Row],[GIÁ MUA]]*Stock[[#This Row],[SỐ LƯỢNG MUA]]),"")</f>
        <v/>
      </c>
      <c r="S1094" s="103"/>
      <c r="T1094" s="77"/>
      <c r="U1094" s="95"/>
      <c r="V1094" s="96"/>
      <c r="W1094" s="125" t="str">
        <f>IF(Stock[[#This Row],[SỐ LƯỢNG BÁN]]&gt;0,Stock[[#This Row],[GIÁ BÁN]]*Stock[[#This Row],[SỐ LƯỢNG BÁN]]*$D$11+Stock[[#This Row],[GIÁ BÁN]]*Stock[[#This Row],[SỐ LƯỢNG BÁN]]*$D$12,"")</f>
        <v/>
      </c>
      <c r="X1094" s="120">
        <f>Stock[[#This Row],[SỐ LƯỢNG MUA]]+Stock[[#This Row],[CỔ TỨC BẰNG CỔ PHIẾU]]-Stock[[#This Row],[SỐ LƯỢNG BÁN]]</f>
        <v>0</v>
      </c>
      <c r="Y10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4" s="120">
        <f ca="1">IF(Stock[[#This Row],[NGÀY BÁN]]&gt;0,Stock[[#This Row],[NGÀY BÁN]]-Stock[[#This Row],[NGÀY MUA]]+1,IF(Stock[[#This Row],[NGÀY MUA]]=0,0,TODAY()-Stock[[#This Row],[NGÀY MUA]]+1))</f>
        <v>0</v>
      </c>
      <c r="AA1094" s="121" t="str">
        <f>IFERROR(Stock[[#This Row],[CỔ TỨC TIỀN MẶT]]+Stock[[#This Row],[LÃI/(LỖ) TỪ BÁN CK
(auto-fill)]],"")</f>
        <v/>
      </c>
      <c r="AB10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4" s="79"/>
      <c r="AE1094" s="146" t="str">
        <f>IF(Stock[[#This Row],[TRẠNG THÁI
(auto-fill)]]="NẮM GIỮ",Stock[[#This Row],[GIÁ THỊ TRƯỜNG]]-Stock[[#This Row],[GIÁ MUA]],"")</f>
        <v/>
      </c>
      <c r="AF1094" s="150" t="str">
        <f>IFERROR(Stock[[#This Row],[TĂNG/
(GIẢM )]]/Stock[[#This Row],[GIÁ MUA]],"")</f>
        <v/>
      </c>
      <c r="AG1094" s="129" t="str">
        <f>IF(Stock[[#This Row],[GIÁ THỊ TRƯỜNG]]&gt;0,Stock[[#This Row],[GIÁ THỊ TRƯỜNG]]*Stock[[#This Row],[SỐ LƯỢNG CÒN LẠI
(auto-fill)]],"")</f>
        <v/>
      </c>
    </row>
    <row r="1095" spans="2:33">
      <c r="B1095" s="109" t="str">
        <f>IF(AND(Stock[[#This Row],[SỐ LƯỢNG MUA]]&gt;0,Stock[[#This Row],[SỐ LƯỢNG CÒN LẠI
(auto-fill)]]=0),"BÁN",
IF(AND(Stock[[#This Row],[SỐ LƯỢNG MUA]]&gt;0,Stock[[#This Row],[SỐ LƯỢNG CÒN LẠI
(auto-fill)]]&gt;0),"NẮM GIỮ",""))</f>
        <v/>
      </c>
      <c r="C1095" s="112">
        <f t="shared" si="16"/>
        <v>1082</v>
      </c>
      <c r="D1095" s="77"/>
      <c r="E1095" s="78"/>
      <c r="F1095" s="170"/>
      <c r="G1095" s="83"/>
      <c r="H1095" s="84"/>
      <c r="I1095" s="114" t="str">
        <f>IF(Stock[[#This Row],[SỐ LƯỢNG MUA]]&gt;0,Stock[[#This Row],[GIÁ MUA]]*Stock[[#This Row],[SỐ LƯỢNG MUA]]*$D$11,"")</f>
        <v/>
      </c>
      <c r="J1095" s="87"/>
      <c r="K1095" s="88"/>
      <c r="L1095" s="116" t="str">
        <f>IF(Stock[[#This Row],[SỐ LƯỢNG MUA]]&gt;0,Stock[[#This Row],[GIÁ MUA]]*(1+Stock[[#This Row],[% TĂNG KỲ VỌNG_1]]),"")</f>
        <v/>
      </c>
      <c r="M1095" s="89"/>
      <c r="N1095" s="116" t="str">
        <f>IF(Stock[[#This Row],[SỐ LƯỢNG MUA]]&gt;0,Stock[[#This Row],[GIÁ MUA]]*(1+Stock[[#This Row],[% TĂNG KỲ VỌNG_2]]),"")</f>
        <v/>
      </c>
      <c r="O1095" s="89"/>
      <c r="P1095" s="116" t="str">
        <f>IF(Stock[[#This Row],[SỐ LƯỢNG MUA]]&gt;0,Stock[[#This Row],[GIÁ MUA]]*(1+Stock[[#This Row],[% GIẢM ĐỂ CẮT LỖ]]),"")</f>
        <v/>
      </c>
      <c r="Q1095" s="103"/>
      <c r="R1095" s="117" t="str">
        <f>IF(Stock[[#This Row],[CỔ TỨC TIỀN MẶT]]&gt;0,Stock[[#This Row],[CỔ TỨC TIỀN MẶT]]/(Stock[[#This Row],[GIÁ MUA]]*Stock[[#This Row],[SỐ LƯỢNG MUA]]),"")</f>
        <v/>
      </c>
      <c r="S1095" s="103"/>
      <c r="T1095" s="77"/>
      <c r="U1095" s="95"/>
      <c r="V1095" s="96"/>
      <c r="W1095" s="125" t="str">
        <f>IF(Stock[[#This Row],[SỐ LƯỢNG BÁN]]&gt;0,Stock[[#This Row],[GIÁ BÁN]]*Stock[[#This Row],[SỐ LƯỢNG BÁN]]*$D$11+Stock[[#This Row],[GIÁ BÁN]]*Stock[[#This Row],[SỐ LƯỢNG BÁN]]*$D$12,"")</f>
        <v/>
      </c>
      <c r="X1095" s="120">
        <f>Stock[[#This Row],[SỐ LƯỢNG MUA]]+Stock[[#This Row],[CỔ TỨC BẰNG CỔ PHIẾU]]-Stock[[#This Row],[SỐ LƯỢNG BÁN]]</f>
        <v>0</v>
      </c>
      <c r="Y10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5" s="120">
        <f ca="1">IF(Stock[[#This Row],[NGÀY BÁN]]&gt;0,Stock[[#This Row],[NGÀY BÁN]]-Stock[[#This Row],[NGÀY MUA]]+1,IF(Stock[[#This Row],[NGÀY MUA]]=0,0,TODAY()-Stock[[#This Row],[NGÀY MUA]]+1))</f>
        <v>0</v>
      </c>
      <c r="AA1095" s="121" t="str">
        <f>IFERROR(Stock[[#This Row],[CỔ TỨC TIỀN MẶT]]+Stock[[#This Row],[LÃI/(LỖ) TỪ BÁN CK
(auto-fill)]],"")</f>
        <v/>
      </c>
      <c r="AB10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5" s="79"/>
      <c r="AE1095" s="146" t="str">
        <f>IF(Stock[[#This Row],[TRẠNG THÁI
(auto-fill)]]="NẮM GIỮ",Stock[[#This Row],[GIÁ THỊ TRƯỜNG]]-Stock[[#This Row],[GIÁ MUA]],"")</f>
        <v/>
      </c>
      <c r="AF1095" s="150" t="str">
        <f>IFERROR(Stock[[#This Row],[TĂNG/
(GIẢM )]]/Stock[[#This Row],[GIÁ MUA]],"")</f>
        <v/>
      </c>
      <c r="AG1095" s="129" t="str">
        <f>IF(Stock[[#This Row],[GIÁ THỊ TRƯỜNG]]&gt;0,Stock[[#This Row],[GIÁ THỊ TRƯỜNG]]*Stock[[#This Row],[SỐ LƯỢNG CÒN LẠI
(auto-fill)]],"")</f>
        <v/>
      </c>
    </row>
    <row r="1096" spans="2:33">
      <c r="B1096" s="109" t="str">
        <f>IF(AND(Stock[[#This Row],[SỐ LƯỢNG MUA]]&gt;0,Stock[[#This Row],[SỐ LƯỢNG CÒN LẠI
(auto-fill)]]=0),"BÁN",
IF(AND(Stock[[#This Row],[SỐ LƯỢNG MUA]]&gt;0,Stock[[#This Row],[SỐ LƯỢNG CÒN LẠI
(auto-fill)]]&gt;0),"NẮM GIỮ",""))</f>
        <v/>
      </c>
      <c r="C1096" s="112">
        <f t="shared" si="16"/>
        <v>1083</v>
      </c>
      <c r="D1096" s="77"/>
      <c r="E1096" s="78"/>
      <c r="F1096" s="170"/>
      <c r="G1096" s="83"/>
      <c r="H1096" s="84"/>
      <c r="I1096" s="114" t="str">
        <f>IF(Stock[[#This Row],[SỐ LƯỢNG MUA]]&gt;0,Stock[[#This Row],[GIÁ MUA]]*Stock[[#This Row],[SỐ LƯỢNG MUA]]*$D$11,"")</f>
        <v/>
      </c>
      <c r="J1096" s="87"/>
      <c r="K1096" s="88"/>
      <c r="L1096" s="116" t="str">
        <f>IF(Stock[[#This Row],[SỐ LƯỢNG MUA]]&gt;0,Stock[[#This Row],[GIÁ MUA]]*(1+Stock[[#This Row],[% TĂNG KỲ VỌNG_1]]),"")</f>
        <v/>
      </c>
      <c r="M1096" s="89"/>
      <c r="N1096" s="116" t="str">
        <f>IF(Stock[[#This Row],[SỐ LƯỢNG MUA]]&gt;0,Stock[[#This Row],[GIÁ MUA]]*(1+Stock[[#This Row],[% TĂNG KỲ VỌNG_2]]),"")</f>
        <v/>
      </c>
      <c r="O1096" s="89"/>
      <c r="P1096" s="116" t="str">
        <f>IF(Stock[[#This Row],[SỐ LƯỢNG MUA]]&gt;0,Stock[[#This Row],[GIÁ MUA]]*(1+Stock[[#This Row],[% GIẢM ĐỂ CẮT LỖ]]),"")</f>
        <v/>
      </c>
      <c r="Q1096" s="103"/>
      <c r="R1096" s="117" t="str">
        <f>IF(Stock[[#This Row],[CỔ TỨC TIỀN MẶT]]&gt;0,Stock[[#This Row],[CỔ TỨC TIỀN MẶT]]/(Stock[[#This Row],[GIÁ MUA]]*Stock[[#This Row],[SỐ LƯỢNG MUA]]),"")</f>
        <v/>
      </c>
      <c r="S1096" s="103"/>
      <c r="T1096" s="77"/>
      <c r="U1096" s="95"/>
      <c r="V1096" s="96"/>
      <c r="W1096" s="125" t="str">
        <f>IF(Stock[[#This Row],[SỐ LƯỢNG BÁN]]&gt;0,Stock[[#This Row],[GIÁ BÁN]]*Stock[[#This Row],[SỐ LƯỢNG BÁN]]*$D$11+Stock[[#This Row],[GIÁ BÁN]]*Stock[[#This Row],[SỐ LƯỢNG BÁN]]*$D$12,"")</f>
        <v/>
      </c>
      <c r="X1096" s="120">
        <f>Stock[[#This Row],[SỐ LƯỢNG MUA]]+Stock[[#This Row],[CỔ TỨC BẰNG CỔ PHIẾU]]-Stock[[#This Row],[SỐ LƯỢNG BÁN]]</f>
        <v>0</v>
      </c>
      <c r="Y10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6" s="120">
        <f ca="1">IF(Stock[[#This Row],[NGÀY BÁN]]&gt;0,Stock[[#This Row],[NGÀY BÁN]]-Stock[[#This Row],[NGÀY MUA]]+1,IF(Stock[[#This Row],[NGÀY MUA]]=0,0,TODAY()-Stock[[#This Row],[NGÀY MUA]]+1))</f>
        <v>0</v>
      </c>
      <c r="AA1096" s="121" t="str">
        <f>IFERROR(Stock[[#This Row],[CỔ TỨC TIỀN MẶT]]+Stock[[#This Row],[LÃI/(LỖ) TỪ BÁN CK
(auto-fill)]],"")</f>
        <v/>
      </c>
      <c r="AB10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6" s="79"/>
      <c r="AE1096" s="146" t="str">
        <f>IF(Stock[[#This Row],[TRẠNG THÁI
(auto-fill)]]="NẮM GIỮ",Stock[[#This Row],[GIÁ THỊ TRƯỜNG]]-Stock[[#This Row],[GIÁ MUA]],"")</f>
        <v/>
      </c>
      <c r="AF1096" s="150" t="str">
        <f>IFERROR(Stock[[#This Row],[TĂNG/
(GIẢM )]]/Stock[[#This Row],[GIÁ MUA]],"")</f>
        <v/>
      </c>
      <c r="AG1096" s="129" t="str">
        <f>IF(Stock[[#This Row],[GIÁ THỊ TRƯỜNG]]&gt;0,Stock[[#This Row],[GIÁ THỊ TRƯỜNG]]*Stock[[#This Row],[SỐ LƯỢNG CÒN LẠI
(auto-fill)]],"")</f>
        <v/>
      </c>
    </row>
    <row r="1097" spans="2:33">
      <c r="B1097" s="109" t="str">
        <f>IF(AND(Stock[[#This Row],[SỐ LƯỢNG MUA]]&gt;0,Stock[[#This Row],[SỐ LƯỢNG CÒN LẠI
(auto-fill)]]=0),"BÁN",
IF(AND(Stock[[#This Row],[SỐ LƯỢNG MUA]]&gt;0,Stock[[#This Row],[SỐ LƯỢNG CÒN LẠI
(auto-fill)]]&gt;0),"NẮM GIỮ",""))</f>
        <v/>
      </c>
      <c r="C1097" s="112">
        <f t="shared" si="16"/>
        <v>1084</v>
      </c>
      <c r="D1097" s="77"/>
      <c r="E1097" s="78"/>
      <c r="F1097" s="170"/>
      <c r="G1097" s="83"/>
      <c r="H1097" s="84"/>
      <c r="I1097" s="114" t="str">
        <f>IF(Stock[[#This Row],[SỐ LƯỢNG MUA]]&gt;0,Stock[[#This Row],[GIÁ MUA]]*Stock[[#This Row],[SỐ LƯỢNG MUA]]*$D$11,"")</f>
        <v/>
      </c>
      <c r="J1097" s="87"/>
      <c r="K1097" s="88"/>
      <c r="L1097" s="116" t="str">
        <f>IF(Stock[[#This Row],[SỐ LƯỢNG MUA]]&gt;0,Stock[[#This Row],[GIÁ MUA]]*(1+Stock[[#This Row],[% TĂNG KỲ VỌNG_1]]),"")</f>
        <v/>
      </c>
      <c r="M1097" s="89"/>
      <c r="N1097" s="116" t="str">
        <f>IF(Stock[[#This Row],[SỐ LƯỢNG MUA]]&gt;0,Stock[[#This Row],[GIÁ MUA]]*(1+Stock[[#This Row],[% TĂNG KỲ VỌNG_2]]),"")</f>
        <v/>
      </c>
      <c r="O1097" s="89"/>
      <c r="P1097" s="116" t="str">
        <f>IF(Stock[[#This Row],[SỐ LƯỢNG MUA]]&gt;0,Stock[[#This Row],[GIÁ MUA]]*(1+Stock[[#This Row],[% GIẢM ĐỂ CẮT LỖ]]),"")</f>
        <v/>
      </c>
      <c r="Q1097" s="103"/>
      <c r="R1097" s="117" t="str">
        <f>IF(Stock[[#This Row],[CỔ TỨC TIỀN MẶT]]&gt;0,Stock[[#This Row],[CỔ TỨC TIỀN MẶT]]/(Stock[[#This Row],[GIÁ MUA]]*Stock[[#This Row],[SỐ LƯỢNG MUA]]),"")</f>
        <v/>
      </c>
      <c r="S1097" s="103"/>
      <c r="T1097" s="77"/>
      <c r="U1097" s="95"/>
      <c r="V1097" s="96"/>
      <c r="W1097" s="125" t="str">
        <f>IF(Stock[[#This Row],[SỐ LƯỢNG BÁN]]&gt;0,Stock[[#This Row],[GIÁ BÁN]]*Stock[[#This Row],[SỐ LƯỢNG BÁN]]*$D$11+Stock[[#This Row],[GIÁ BÁN]]*Stock[[#This Row],[SỐ LƯỢNG BÁN]]*$D$12,"")</f>
        <v/>
      </c>
      <c r="X1097" s="120">
        <f>Stock[[#This Row],[SỐ LƯỢNG MUA]]+Stock[[#This Row],[CỔ TỨC BẰNG CỔ PHIẾU]]-Stock[[#This Row],[SỐ LƯỢNG BÁN]]</f>
        <v>0</v>
      </c>
      <c r="Y10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7" s="120">
        <f ca="1">IF(Stock[[#This Row],[NGÀY BÁN]]&gt;0,Stock[[#This Row],[NGÀY BÁN]]-Stock[[#This Row],[NGÀY MUA]]+1,IF(Stock[[#This Row],[NGÀY MUA]]=0,0,TODAY()-Stock[[#This Row],[NGÀY MUA]]+1))</f>
        <v>0</v>
      </c>
      <c r="AA1097" s="121" t="str">
        <f>IFERROR(Stock[[#This Row],[CỔ TỨC TIỀN MẶT]]+Stock[[#This Row],[LÃI/(LỖ) TỪ BÁN CK
(auto-fill)]],"")</f>
        <v/>
      </c>
      <c r="AB10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7" s="79"/>
      <c r="AE1097" s="146" t="str">
        <f>IF(Stock[[#This Row],[TRẠNG THÁI
(auto-fill)]]="NẮM GIỮ",Stock[[#This Row],[GIÁ THỊ TRƯỜNG]]-Stock[[#This Row],[GIÁ MUA]],"")</f>
        <v/>
      </c>
      <c r="AF1097" s="150" t="str">
        <f>IFERROR(Stock[[#This Row],[TĂNG/
(GIẢM )]]/Stock[[#This Row],[GIÁ MUA]],"")</f>
        <v/>
      </c>
      <c r="AG1097" s="129" t="str">
        <f>IF(Stock[[#This Row],[GIÁ THỊ TRƯỜNG]]&gt;0,Stock[[#This Row],[GIÁ THỊ TRƯỜNG]]*Stock[[#This Row],[SỐ LƯỢNG CÒN LẠI
(auto-fill)]],"")</f>
        <v/>
      </c>
    </row>
    <row r="1098" spans="2:33">
      <c r="B1098" s="109" t="str">
        <f>IF(AND(Stock[[#This Row],[SỐ LƯỢNG MUA]]&gt;0,Stock[[#This Row],[SỐ LƯỢNG CÒN LẠI
(auto-fill)]]=0),"BÁN",
IF(AND(Stock[[#This Row],[SỐ LƯỢNG MUA]]&gt;0,Stock[[#This Row],[SỐ LƯỢNG CÒN LẠI
(auto-fill)]]&gt;0),"NẮM GIỮ",""))</f>
        <v/>
      </c>
      <c r="C1098" s="112">
        <f t="shared" si="16"/>
        <v>1085</v>
      </c>
      <c r="D1098" s="77"/>
      <c r="E1098" s="78"/>
      <c r="F1098" s="170"/>
      <c r="G1098" s="83"/>
      <c r="H1098" s="84"/>
      <c r="I1098" s="114" t="str">
        <f>IF(Stock[[#This Row],[SỐ LƯỢNG MUA]]&gt;0,Stock[[#This Row],[GIÁ MUA]]*Stock[[#This Row],[SỐ LƯỢNG MUA]]*$D$11,"")</f>
        <v/>
      </c>
      <c r="J1098" s="87"/>
      <c r="K1098" s="88"/>
      <c r="L1098" s="116" t="str">
        <f>IF(Stock[[#This Row],[SỐ LƯỢNG MUA]]&gt;0,Stock[[#This Row],[GIÁ MUA]]*(1+Stock[[#This Row],[% TĂNG KỲ VỌNG_1]]),"")</f>
        <v/>
      </c>
      <c r="M1098" s="89"/>
      <c r="N1098" s="116" t="str">
        <f>IF(Stock[[#This Row],[SỐ LƯỢNG MUA]]&gt;0,Stock[[#This Row],[GIÁ MUA]]*(1+Stock[[#This Row],[% TĂNG KỲ VỌNG_2]]),"")</f>
        <v/>
      </c>
      <c r="O1098" s="89"/>
      <c r="P1098" s="116" t="str">
        <f>IF(Stock[[#This Row],[SỐ LƯỢNG MUA]]&gt;0,Stock[[#This Row],[GIÁ MUA]]*(1+Stock[[#This Row],[% GIẢM ĐỂ CẮT LỖ]]),"")</f>
        <v/>
      </c>
      <c r="Q1098" s="103"/>
      <c r="R1098" s="117" t="str">
        <f>IF(Stock[[#This Row],[CỔ TỨC TIỀN MẶT]]&gt;0,Stock[[#This Row],[CỔ TỨC TIỀN MẶT]]/(Stock[[#This Row],[GIÁ MUA]]*Stock[[#This Row],[SỐ LƯỢNG MUA]]),"")</f>
        <v/>
      </c>
      <c r="S1098" s="103"/>
      <c r="T1098" s="77"/>
      <c r="U1098" s="95"/>
      <c r="V1098" s="96"/>
      <c r="W1098" s="125" t="str">
        <f>IF(Stock[[#This Row],[SỐ LƯỢNG BÁN]]&gt;0,Stock[[#This Row],[GIÁ BÁN]]*Stock[[#This Row],[SỐ LƯỢNG BÁN]]*$D$11+Stock[[#This Row],[GIÁ BÁN]]*Stock[[#This Row],[SỐ LƯỢNG BÁN]]*$D$12,"")</f>
        <v/>
      </c>
      <c r="X1098" s="120">
        <f>Stock[[#This Row],[SỐ LƯỢNG MUA]]+Stock[[#This Row],[CỔ TỨC BẰNG CỔ PHIẾU]]-Stock[[#This Row],[SỐ LƯỢNG BÁN]]</f>
        <v>0</v>
      </c>
      <c r="Y10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8" s="120">
        <f ca="1">IF(Stock[[#This Row],[NGÀY BÁN]]&gt;0,Stock[[#This Row],[NGÀY BÁN]]-Stock[[#This Row],[NGÀY MUA]]+1,IF(Stock[[#This Row],[NGÀY MUA]]=0,0,TODAY()-Stock[[#This Row],[NGÀY MUA]]+1))</f>
        <v>0</v>
      </c>
      <c r="AA1098" s="121" t="str">
        <f>IFERROR(Stock[[#This Row],[CỔ TỨC TIỀN MẶT]]+Stock[[#This Row],[LÃI/(LỖ) TỪ BÁN CK
(auto-fill)]],"")</f>
        <v/>
      </c>
      <c r="AB10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8" s="79"/>
      <c r="AE1098" s="146" t="str">
        <f>IF(Stock[[#This Row],[TRẠNG THÁI
(auto-fill)]]="NẮM GIỮ",Stock[[#This Row],[GIÁ THỊ TRƯỜNG]]-Stock[[#This Row],[GIÁ MUA]],"")</f>
        <v/>
      </c>
      <c r="AF1098" s="150" t="str">
        <f>IFERROR(Stock[[#This Row],[TĂNG/
(GIẢM )]]/Stock[[#This Row],[GIÁ MUA]],"")</f>
        <v/>
      </c>
      <c r="AG1098" s="129" t="str">
        <f>IF(Stock[[#This Row],[GIÁ THỊ TRƯỜNG]]&gt;0,Stock[[#This Row],[GIÁ THỊ TRƯỜNG]]*Stock[[#This Row],[SỐ LƯỢNG CÒN LẠI
(auto-fill)]],"")</f>
        <v/>
      </c>
    </row>
    <row r="1099" spans="2:33">
      <c r="B1099" s="109" t="str">
        <f>IF(AND(Stock[[#This Row],[SỐ LƯỢNG MUA]]&gt;0,Stock[[#This Row],[SỐ LƯỢNG CÒN LẠI
(auto-fill)]]=0),"BÁN",
IF(AND(Stock[[#This Row],[SỐ LƯỢNG MUA]]&gt;0,Stock[[#This Row],[SỐ LƯỢNG CÒN LẠI
(auto-fill)]]&gt;0),"NẮM GIỮ",""))</f>
        <v/>
      </c>
      <c r="C1099" s="112">
        <f t="shared" si="16"/>
        <v>1086</v>
      </c>
      <c r="D1099" s="77"/>
      <c r="E1099" s="78"/>
      <c r="F1099" s="170"/>
      <c r="G1099" s="83"/>
      <c r="H1099" s="84"/>
      <c r="I1099" s="114" t="str">
        <f>IF(Stock[[#This Row],[SỐ LƯỢNG MUA]]&gt;0,Stock[[#This Row],[GIÁ MUA]]*Stock[[#This Row],[SỐ LƯỢNG MUA]]*$D$11,"")</f>
        <v/>
      </c>
      <c r="J1099" s="87"/>
      <c r="K1099" s="88"/>
      <c r="L1099" s="116" t="str">
        <f>IF(Stock[[#This Row],[SỐ LƯỢNG MUA]]&gt;0,Stock[[#This Row],[GIÁ MUA]]*(1+Stock[[#This Row],[% TĂNG KỲ VỌNG_1]]),"")</f>
        <v/>
      </c>
      <c r="M1099" s="89"/>
      <c r="N1099" s="116" t="str">
        <f>IF(Stock[[#This Row],[SỐ LƯỢNG MUA]]&gt;0,Stock[[#This Row],[GIÁ MUA]]*(1+Stock[[#This Row],[% TĂNG KỲ VỌNG_2]]),"")</f>
        <v/>
      </c>
      <c r="O1099" s="89"/>
      <c r="P1099" s="116" t="str">
        <f>IF(Stock[[#This Row],[SỐ LƯỢNG MUA]]&gt;0,Stock[[#This Row],[GIÁ MUA]]*(1+Stock[[#This Row],[% GIẢM ĐỂ CẮT LỖ]]),"")</f>
        <v/>
      </c>
      <c r="Q1099" s="103"/>
      <c r="R1099" s="117" t="str">
        <f>IF(Stock[[#This Row],[CỔ TỨC TIỀN MẶT]]&gt;0,Stock[[#This Row],[CỔ TỨC TIỀN MẶT]]/(Stock[[#This Row],[GIÁ MUA]]*Stock[[#This Row],[SỐ LƯỢNG MUA]]),"")</f>
        <v/>
      </c>
      <c r="S1099" s="103"/>
      <c r="T1099" s="77"/>
      <c r="U1099" s="95"/>
      <c r="V1099" s="96"/>
      <c r="W1099" s="125" t="str">
        <f>IF(Stock[[#This Row],[SỐ LƯỢNG BÁN]]&gt;0,Stock[[#This Row],[GIÁ BÁN]]*Stock[[#This Row],[SỐ LƯỢNG BÁN]]*$D$11+Stock[[#This Row],[GIÁ BÁN]]*Stock[[#This Row],[SỐ LƯỢNG BÁN]]*$D$12,"")</f>
        <v/>
      </c>
      <c r="X1099" s="120">
        <f>Stock[[#This Row],[SỐ LƯỢNG MUA]]+Stock[[#This Row],[CỔ TỨC BẰNG CỔ PHIẾU]]-Stock[[#This Row],[SỐ LƯỢNG BÁN]]</f>
        <v>0</v>
      </c>
      <c r="Y10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9" s="120">
        <f ca="1">IF(Stock[[#This Row],[NGÀY BÁN]]&gt;0,Stock[[#This Row],[NGÀY BÁN]]-Stock[[#This Row],[NGÀY MUA]]+1,IF(Stock[[#This Row],[NGÀY MUA]]=0,0,TODAY()-Stock[[#This Row],[NGÀY MUA]]+1))</f>
        <v>0</v>
      </c>
      <c r="AA1099" s="121" t="str">
        <f>IFERROR(Stock[[#This Row],[CỔ TỨC TIỀN MẶT]]+Stock[[#This Row],[LÃI/(LỖ) TỪ BÁN CK
(auto-fill)]],"")</f>
        <v/>
      </c>
      <c r="AB10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9" s="79"/>
      <c r="AE1099" s="146" t="str">
        <f>IF(Stock[[#This Row],[TRẠNG THÁI
(auto-fill)]]="NẮM GIỮ",Stock[[#This Row],[GIÁ THỊ TRƯỜNG]]-Stock[[#This Row],[GIÁ MUA]],"")</f>
        <v/>
      </c>
      <c r="AF1099" s="150" t="str">
        <f>IFERROR(Stock[[#This Row],[TĂNG/
(GIẢM )]]/Stock[[#This Row],[GIÁ MUA]],"")</f>
        <v/>
      </c>
      <c r="AG1099" s="129" t="str">
        <f>IF(Stock[[#This Row],[GIÁ THỊ TRƯỜNG]]&gt;0,Stock[[#This Row],[GIÁ THỊ TRƯỜNG]]*Stock[[#This Row],[SỐ LƯỢNG CÒN LẠI
(auto-fill)]],"")</f>
        <v/>
      </c>
    </row>
    <row r="1100" spans="2:33">
      <c r="B1100" s="109" t="str">
        <f>IF(AND(Stock[[#This Row],[SỐ LƯỢNG MUA]]&gt;0,Stock[[#This Row],[SỐ LƯỢNG CÒN LẠI
(auto-fill)]]=0),"BÁN",
IF(AND(Stock[[#This Row],[SỐ LƯỢNG MUA]]&gt;0,Stock[[#This Row],[SỐ LƯỢNG CÒN LẠI
(auto-fill)]]&gt;0),"NẮM GIỮ",""))</f>
        <v/>
      </c>
      <c r="C1100" s="112">
        <f t="shared" si="16"/>
        <v>1087</v>
      </c>
      <c r="D1100" s="77"/>
      <c r="E1100" s="78"/>
      <c r="F1100" s="170"/>
      <c r="G1100" s="83"/>
      <c r="H1100" s="84"/>
      <c r="I1100" s="114" t="str">
        <f>IF(Stock[[#This Row],[SỐ LƯỢNG MUA]]&gt;0,Stock[[#This Row],[GIÁ MUA]]*Stock[[#This Row],[SỐ LƯỢNG MUA]]*$D$11,"")</f>
        <v/>
      </c>
      <c r="J1100" s="87"/>
      <c r="K1100" s="88"/>
      <c r="L1100" s="116" t="str">
        <f>IF(Stock[[#This Row],[SỐ LƯỢNG MUA]]&gt;0,Stock[[#This Row],[GIÁ MUA]]*(1+Stock[[#This Row],[% TĂNG KỲ VỌNG_1]]),"")</f>
        <v/>
      </c>
      <c r="M1100" s="89"/>
      <c r="N1100" s="116" t="str">
        <f>IF(Stock[[#This Row],[SỐ LƯỢNG MUA]]&gt;0,Stock[[#This Row],[GIÁ MUA]]*(1+Stock[[#This Row],[% TĂNG KỲ VỌNG_2]]),"")</f>
        <v/>
      </c>
      <c r="O1100" s="89"/>
      <c r="P1100" s="116" t="str">
        <f>IF(Stock[[#This Row],[SỐ LƯỢNG MUA]]&gt;0,Stock[[#This Row],[GIÁ MUA]]*(1+Stock[[#This Row],[% GIẢM ĐỂ CẮT LỖ]]),"")</f>
        <v/>
      </c>
      <c r="Q1100" s="103"/>
      <c r="R1100" s="117" t="str">
        <f>IF(Stock[[#This Row],[CỔ TỨC TIỀN MẶT]]&gt;0,Stock[[#This Row],[CỔ TỨC TIỀN MẶT]]/(Stock[[#This Row],[GIÁ MUA]]*Stock[[#This Row],[SỐ LƯỢNG MUA]]),"")</f>
        <v/>
      </c>
      <c r="S1100" s="103"/>
      <c r="T1100" s="77"/>
      <c r="U1100" s="95"/>
      <c r="V1100" s="96"/>
      <c r="W1100" s="125" t="str">
        <f>IF(Stock[[#This Row],[SỐ LƯỢNG BÁN]]&gt;0,Stock[[#This Row],[GIÁ BÁN]]*Stock[[#This Row],[SỐ LƯỢNG BÁN]]*$D$11+Stock[[#This Row],[GIÁ BÁN]]*Stock[[#This Row],[SỐ LƯỢNG BÁN]]*$D$12,"")</f>
        <v/>
      </c>
      <c r="X1100" s="120">
        <f>Stock[[#This Row],[SỐ LƯỢNG MUA]]+Stock[[#This Row],[CỔ TỨC BẰNG CỔ PHIẾU]]-Stock[[#This Row],[SỐ LƯỢNG BÁN]]</f>
        <v>0</v>
      </c>
      <c r="Y11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0" s="120">
        <f ca="1">IF(Stock[[#This Row],[NGÀY BÁN]]&gt;0,Stock[[#This Row],[NGÀY BÁN]]-Stock[[#This Row],[NGÀY MUA]]+1,IF(Stock[[#This Row],[NGÀY MUA]]=0,0,TODAY()-Stock[[#This Row],[NGÀY MUA]]+1))</f>
        <v>0</v>
      </c>
      <c r="AA1100" s="121" t="str">
        <f>IFERROR(Stock[[#This Row],[CỔ TỨC TIỀN MẶT]]+Stock[[#This Row],[LÃI/(LỖ) TỪ BÁN CK
(auto-fill)]],"")</f>
        <v/>
      </c>
      <c r="AB11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0" s="79"/>
      <c r="AE1100" s="146" t="str">
        <f>IF(Stock[[#This Row],[TRẠNG THÁI
(auto-fill)]]="NẮM GIỮ",Stock[[#This Row],[GIÁ THỊ TRƯỜNG]]-Stock[[#This Row],[GIÁ MUA]],"")</f>
        <v/>
      </c>
      <c r="AF1100" s="150" t="str">
        <f>IFERROR(Stock[[#This Row],[TĂNG/
(GIẢM )]]/Stock[[#This Row],[GIÁ MUA]],"")</f>
        <v/>
      </c>
      <c r="AG1100" s="129" t="str">
        <f>IF(Stock[[#This Row],[GIÁ THỊ TRƯỜNG]]&gt;0,Stock[[#This Row],[GIÁ THỊ TRƯỜNG]]*Stock[[#This Row],[SỐ LƯỢNG CÒN LẠI
(auto-fill)]],"")</f>
        <v/>
      </c>
    </row>
    <row r="1101" spans="2:33">
      <c r="B1101" s="109" t="str">
        <f>IF(AND(Stock[[#This Row],[SỐ LƯỢNG MUA]]&gt;0,Stock[[#This Row],[SỐ LƯỢNG CÒN LẠI
(auto-fill)]]=0),"BÁN",
IF(AND(Stock[[#This Row],[SỐ LƯỢNG MUA]]&gt;0,Stock[[#This Row],[SỐ LƯỢNG CÒN LẠI
(auto-fill)]]&gt;0),"NẮM GIỮ",""))</f>
        <v/>
      </c>
      <c r="C1101" s="112">
        <f t="shared" si="16"/>
        <v>1088</v>
      </c>
      <c r="D1101" s="77"/>
      <c r="E1101" s="78"/>
      <c r="F1101" s="170"/>
      <c r="G1101" s="83"/>
      <c r="H1101" s="84"/>
      <c r="I1101" s="114" t="str">
        <f>IF(Stock[[#This Row],[SỐ LƯỢNG MUA]]&gt;0,Stock[[#This Row],[GIÁ MUA]]*Stock[[#This Row],[SỐ LƯỢNG MUA]]*$D$11,"")</f>
        <v/>
      </c>
      <c r="J1101" s="87"/>
      <c r="K1101" s="88"/>
      <c r="L1101" s="116" t="str">
        <f>IF(Stock[[#This Row],[SỐ LƯỢNG MUA]]&gt;0,Stock[[#This Row],[GIÁ MUA]]*(1+Stock[[#This Row],[% TĂNG KỲ VỌNG_1]]),"")</f>
        <v/>
      </c>
      <c r="M1101" s="89"/>
      <c r="N1101" s="116" t="str">
        <f>IF(Stock[[#This Row],[SỐ LƯỢNG MUA]]&gt;0,Stock[[#This Row],[GIÁ MUA]]*(1+Stock[[#This Row],[% TĂNG KỲ VỌNG_2]]),"")</f>
        <v/>
      </c>
      <c r="O1101" s="89"/>
      <c r="P1101" s="116" t="str">
        <f>IF(Stock[[#This Row],[SỐ LƯỢNG MUA]]&gt;0,Stock[[#This Row],[GIÁ MUA]]*(1+Stock[[#This Row],[% GIẢM ĐỂ CẮT LỖ]]),"")</f>
        <v/>
      </c>
      <c r="Q1101" s="103"/>
      <c r="R1101" s="117" t="str">
        <f>IF(Stock[[#This Row],[CỔ TỨC TIỀN MẶT]]&gt;0,Stock[[#This Row],[CỔ TỨC TIỀN MẶT]]/(Stock[[#This Row],[GIÁ MUA]]*Stock[[#This Row],[SỐ LƯỢNG MUA]]),"")</f>
        <v/>
      </c>
      <c r="S1101" s="103"/>
      <c r="T1101" s="77"/>
      <c r="U1101" s="95"/>
      <c r="V1101" s="96"/>
      <c r="W1101" s="125" t="str">
        <f>IF(Stock[[#This Row],[SỐ LƯỢNG BÁN]]&gt;0,Stock[[#This Row],[GIÁ BÁN]]*Stock[[#This Row],[SỐ LƯỢNG BÁN]]*$D$11+Stock[[#This Row],[GIÁ BÁN]]*Stock[[#This Row],[SỐ LƯỢNG BÁN]]*$D$12,"")</f>
        <v/>
      </c>
      <c r="X1101" s="120">
        <f>Stock[[#This Row],[SỐ LƯỢNG MUA]]+Stock[[#This Row],[CỔ TỨC BẰNG CỔ PHIẾU]]-Stock[[#This Row],[SỐ LƯỢNG BÁN]]</f>
        <v>0</v>
      </c>
      <c r="Y11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1" s="120">
        <f ca="1">IF(Stock[[#This Row],[NGÀY BÁN]]&gt;0,Stock[[#This Row],[NGÀY BÁN]]-Stock[[#This Row],[NGÀY MUA]]+1,IF(Stock[[#This Row],[NGÀY MUA]]=0,0,TODAY()-Stock[[#This Row],[NGÀY MUA]]+1))</f>
        <v>0</v>
      </c>
      <c r="AA1101" s="121" t="str">
        <f>IFERROR(Stock[[#This Row],[CỔ TỨC TIỀN MẶT]]+Stock[[#This Row],[LÃI/(LỖ) TỪ BÁN CK
(auto-fill)]],"")</f>
        <v/>
      </c>
      <c r="AB11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1" s="79"/>
      <c r="AE1101" s="146" t="str">
        <f>IF(Stock[[#This Row],[TRẠNG THÁI
(auto-fill)]]="NẮM GIỮ",Stock[[#This Row],[GIÁ THỊ TRƯỜNG]]-Stock[[#This Row],[GIÁ MUA]],"")</f>
        <v/>
      </c>
      <c r="AF1101" s="150" t="str">
        <f>IFERROR(Stock[[#This Row],[TĂNG/
(GIẢM )]]/Stock[[#This Row],[GIÁ MUA]],"")</f>
        <v/>
      </c>
      <c r="AG1101" s="129" t="str">
        <f>IF(Stock[[#This Row],[GIÁ THỊ TRƯỜNG]]&gt;0,Stock[[#This Row],[GIÁ THỊ TRƯỜNG]]*Stock[[#This Row],[SỐ LƯỢNG CÒN LẠI
(auto-fill)]],"")</f>
        <v/>
      </c>
    </row>
    <row r="1102" spans="2:33">
      <c r="B1102" s="109" t="str">
        <f>IF(AND(Stock[[#This Row],[SỐ LƯỢNG MUA]]&gt;0,Stock[[#This Row],[SỐ LƯỢNG CÒN LẠI
(auto-fill)]]=0),"BÁN",
IF(AND(Stock[[#This Row],[SỐ LƯỢNG MUA]]&gt;0,Stock[[#This Row],[SỐ LƯỢNG CÒN LẠI
(auto-fill)]]&gt;0),"NẮM GIỮ",""))</f>
        <v/>
      </c>
      <c r="C1102" s="112">
        <f t="shared" si="16"/>
        <v>1089</v>
      </c>
      <c r="D1102" s="77"/>
      <c r="E1102" s="78"/>
      <c r="F1102" s="170"/>
      <c r="G1102" s="83"/>
      <c r="H1102" s="84"/>
      <c r="I1102" s="114" t="str">
        <f>IF(Stock[[#This Row],[SỐ LƯỢNG MUA]]&gt;0,Stock[[#This Row],[GIÁ MUA]]*Stock[[#This Row],[SỐ LƯỢNG MUA]]*$D$11,"")</f>
        <v/>
      </c>
      <c r="J1102" s="87"/>
      <c r="K1102" s="88"/>
      <c r="L1102" s="116" t="str">
        <f>IF(Stock[[#This Row],[SỐ LƯỢNG MUA]]&gt;0,Stock[[#This Row],[GIÁ MUA]]*(1+Stock[[#This Row],[% TĂNG KỲ VỌNG_1]]),"")</f>
        <v/>
      </c>
      <c r="M1102" s="89"/>
      <c r="N1102" s="116" t="str">
        <f>IF(Stock[[#This Row],[SỐ LƯỢNG MUA]]&gt;0,Stock[[#This Row],[GIÁ MUA]]*(1+Stock[[#This Row],[% TĂNG KỲ VỌNG_2]]),"")</f>
        <v/>
      </c>
      <c r="O1102" s="89"/>
      <c r="P1102" s="116" t="str">
        <f>IF(Stock[[#This Row],[SỐ LƯỢNG MUA]]&gt;0,Stock[[#This Row],[GIÁ MUA]]*(1+Stock[[#This Row],[% GIẢM ĐỂ CẮT LỖ]]),"")</f>
        <v/>
      </c>
      <c r="Q1102" s="103"/>
      <c r="R1102" s="117" t="str">
        <f>IF(Stock[[#This Row],[CỔ TỨC TIỀN MẶT]]&gt;0,Stock[[#This Row],[CỔ TỨC TIỀN MẶT]]/(Stock[[#This Row],[GIÁ MUA]]*Stock[[#This Row],[SỐ LƯỢNG MUA]]),"")</f>
        <v/>
      </c>
      <c r="S1102" s="103"/>
      <c r="T1102" s="77"/>
      <c r="U1102" s="95"/>
      <c r="V1102" s="96"/>
      <c r="W1102" s="125" t="str">
        <f>IF(Stock[[#This Row],[SỐ LƯỢNG BÁN]]&gt;0,Stock[[#This Row],[GIÁ BÁN]]*Stock[[#This Row],[SỐ LƯỢNG BÁN]]*$D$11+Stock[[#This Row],[GIÁ BÁN]]*Stock[[#This Row],[SỐ LƯỢNG BÁN]]*$D$12,"")</f>
        <v/>
      </c>
      <c r="X1102" s="120">
        <f>Stock[[#This Row],[SỐ LƯỢNG MUA]]+Stock[[#This Row],[CỔ TỨC BẰNG CỔ PHIẾU]]-Stock[[#This Row],[SỐ LƯỢNG BÁN]]</f>
        <v>0</v>
      </c>
      <c r="Y11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2" s="120">
        <f ca="1">IF(Stock[[#This Row],[NGÀY BÁN]]&gt;0,Stock[[#This Row],[NGÀY BÁN]]-Stock[[#This Row],[NGÀY MUA]]+1,IF(Stock[[#This Row],[NGÀY MUA]]=0,0,TODAY()-Stock[[#This Row],[NGÀY MUA]]+1))</f>
        <v>0</v>
      </c>
      <c r="AA1102" s="121" t="str">
        <f>IFERROR(Stock[[#This Row],[CỔ TỨC TIỀN MẶT]]+Stock[[#This Row],[LÃI/(LỖ) TỪ BÁN CK
(auto-fill)]],"")</f>
        <v/>
      </c>
      <c r="AB11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2" s="79"/>
      <c r="AE1102" s="146" t="str">
        <f>IF(Stock[[#This Row],[TRẠNG THÁI
(auto-fill)]]="NẮM GIỮ",Stock[[#This Row],[GIÁ THỊ TRƯỜNG]]-Stock[[#This Row],[GIÁ MUA]],"")</f>
        <v/>
      </c>
      <c r="AF1102" s="150" t="str">
        <f>IFERROR(Stock[[#This Row],[TĂNG/
(GIẢM )]]/Stock[[#This Row],[GIÁ MUA]],"")</f>
        <v/>
      </c>
      <c r="AG1102" s="129" t="str">
        <f>IF(Stock[[#This Row],[GIÁ THỊ TRƯỜNG]]&gt;0,Stock[[#This Row],[GIÁ THỊ TRƯỜNG]]*Stock[[#This Row],[SỐ LƯỢNG CÒN LẠI
(auto-fill)]],"")</f>
        <v/>
      </c>
    </row>
    <row r="1103" spans="2:33">
      <c r="B1103" s="109" t="str">
        <f>IF(AND(Stock[[#This Row],[SỐ LƯỢNG MUA]]&gt;0,Stock[[#This Row],[SỐ LƯỢNG CÒN LẠI
(auto-fill)]]=0),"BÁN",
IF(AND(Stock[[#This Row],[SỐ LƯỢNG MUA]]&gt;0,Stock[[#This Row],[SỐ LƯỢNG CÒN LẠI
(auto-fill)]]&gt;0),"NẮM GIỮ",""))</f>
        <v/>
      </c>
      <c r="C1103" s="112">
        <f t="shared" si="16"/>
        <v>1090</v>
      </c>
      <c r="D1103" s="77"/>
      <c r="E1103" s="78"/>
      <c r="F1103" s="170"/>
      <c r="G1103" s="83"/>
      <c r="H1103" s="84"/>
      <c r="I1103" s="114" t="str">
        <f>IF(Stock[[#This Row],[SỐ LƯỢNG MUA]]&gt;0,Stock[[#This Row],[GIÁ MUA]]*Stock[[#This Row],[SỐ LƯỢNG MUA]]*$D$11,"")</f>
        <v/>
      </c>
      <c r="J1103" s="87"/>
      <c r="K1103" s="88"/>
      <c r="L1103" s="116" t="str">
        <f>IF(Stock[[#This Row],[SỐ LƯỢNG MUA]]&gt;0,Stock[[#This Row],[GIÁ MUA]]*(1+Stock[[#This Row],[% TĂNG KỲ VỌNG_1]]),"")</f>
        <v/>
      </c>
      <c r="M1103" s="89"/>
      <c r="N1103" s="116" t="str">
        <f>IF(Stock[[#This Row],[SỐ LƯỢNG MUA]]&gt;0,Stock[[#This Row],[GIÁ MUA]]*(1+Stock[[#This Row],[% TĂNG KỲ VỌNG_2]]),"")</f>
        <v/>
      </c>
      <c r="O1103" s="89"/>
      <c r="P1103" s="116" t="str">
        <f>IF(Stock[[#This Row],[SỐ LƯỢNG MUA]]&gt;0,Stock[[#This Row],[GIÁ MUA]]*(1+Stock[[#This Row],[% GIẢM ĐỂ CẮT LỖ]]),"")</f>
        <v/>
      </c>
      <c r="Q1103" s="103"/>
      <c r="R1103" s="117" t="str">
        <f>IF(Stock[[#This Row],[CỔ TỨC TIỀN MẶT]]&gt;0,Stock[[#This Row],[CỔ TỨC TIỀN MẶT]]/(Stock[[#This Row],[GIÁ MUA]]*Stock[[#This Row],[SỐ LƯỢNG MUA]]),"")</f>
        <v/>
      </c>
      <c r="S1103" s="103"/>
      <c r="T1103" s="77"/>
      <c r="U1103" s="95"/>
      <c r="V1103" s="96"/>
      <c r="W1103" s="125" t="str">
        <f>IF(Stock[[#This Row],[SỐ LƯỢNG BÁN]]&gt;0,Stock[[#This Row],[GIÁ BÁN]]*Stock[[#This Row],[SỐ LƯỢNG BÁN]]*$D$11+Stock[[#This Row],[GIÁ BÁN]]*Stock[[#This Row],[SỐ LƯỢNG BÁN]]*$D$12,"")</f>
        <v/>
      </c>
      <c r="X1103" s="120">
        <f>Stock[[#This Row],[SỐ LƯỢNG MUA]]+Stock[[#This Row],[CỔ TỨC BẰNG CỔ PHIẾU]]-Stock[[#This Row],[SỐ LƯỢNG BÁN]]</f>
        <v>0</v>
      </c>
      <c r="Y11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3" s="120">
        <f ca="1">IF(Stock[[#This Row],[NGÀY BÁN]]&gt;0,Stock[[#This Row],[NGÀY BÁN]]-Stock[[#This Row],[NGÀY MUA]]+1,IF(Stock[[#This Row],[NGÀY MUA]]=0,0,TODAY()-Stock[[#This Row],[NGÀY MUA]]+1))</f>
        <v>0</v>
      </c>
      <c r="AA1103" s="121" t="str">
        <f>IFERROR(Stock[[#This Row],[CỔ TỨC TIỀN MẶT]]+Stock[[#This Row],[LÃI/(LỖ) TỪ BÁN CK
(auto-fill)]],"")</f>
        <v/>
      </c>
      <c r="AB11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3" s="79"/>
      <c r="AE1103" s="146" t="str">
        <f>IF(Stock[[#This Row],[TRẠNG THÁI
(auto-fill)]]="NẮM GIỮ",Stock[[#This Row],[GIÁ THỊ TRƯỜNG]]-Stock[[#This Row],[GIÁ MUA]],"")</f>
        <v/>
      </c>
      <c r="AF1103" s="150" t="str">
        <f>IFERROR(Stock[[#This Row],[TĂNG/
(GIẢM )]]/Stock[[#This Row],[GIÁ MUA]],"")</f>
        <v/>
      </c>
      <c r="AG1103" s="129" t="str">
        <f>IF(Stock[[#This Row],[GIÁ THỊ TRƯỜNG]]&gt;0,Stock[[#This Row],[GIÁ THỊ TRƯỜNG]]*Stock[[#This Row],[SỐ LƯỢNG CÒN LẠI
(auto-fill)]],"")</f>
        <v/>
      </c>
    </row>
    <row r="1104" spans="2:33">
      <c r="B1104" s="109" t="str">
        <f>IF(AND(Stock[[#This Row],[SỐ LƯỢNG MUA]]&gt;0,Stock[[#This Row],[SỐ LƯỢNG CÒN LẠI
(auto-fill)]]=0),"BÁN",
IF(AND(Stock[[#This Row],[SỐ LƯỢNG MUA]]&gt;0,Stock[[#This Row],[SỐ LƯỢNG CÒN LẠI
(auto-fill)]]&gt;0),"NẮM GIỮ",""))</f>
        <v/>
      </c>
      <c r="C1104" s="112">
        <f t="shared" ref="C1104:C1167" si="17">C1103+1</f>
        <v>1091</v>
      </c>
      <c r="D1104" s="77"/>
      <c r="E1104" s="78"/>
      <c r="F1104" s="170"/>
      <c r="G1104" s="83"/>
      <c r="H1104" s="84"/>
      <c r="I1104" s="114" t="str">
        <f>IF(Stock[[#This Row],[SỐ LƯỢNG MUA]]&gt;0,Stock[[#This Row],[GIÁ MUA]]*Stock[[#This Row],[SỐ LƯỢNG MUA]]*$D$11,"")</f>
        <v/>
      </c>
      <c r="J1104" s="87"/>
      <c r="K1104" s="88"/>
      <c r="L1104" s="116" t="str">
        <f>IF(Stock[[#This Row],[SỐ LƯỢNG MUA]]&gt;0,Stock[[#This Row],[GIÁ MUA]]*(1+Stock[[#This Row],[% TĂNG KỲ VỌNG_1]]),"")</f>
        <v/>
      </c>
      <c r="M1104" s="89"/>
      <c r="N1104" s="116" t="str">
        <f>IF(Stock[[#This Row],[SỐ LƯỢNG MUA]]&gt;0,Stock[[#This Row],[GIÁ MUA]]*(1+Stock[[#This Row],[% TĂNG KỲ VỌNG_2]]),"")</f>
        <v/>
      </c>
      <c r="O1104" s="89"/>
      <c r="P1104" s="116" t="str">
        <f>IF(Stock[[#This Row],[SỐ LƯỢNG MUA]]&gt;0,Stock[[#This Row],[GIÁ MUA]]*(1+Stock[[#This Row],[% GIẢM ĐỂ CẮT LỖ]]),"")</f>
        <v/>
      </c>
      <c r="Q1104" s="103"/>
      <c r="R1104" s="117" t="str">
        <f>IF(Stock[[#This Row],[CỔ TỨC TIỀN MẶT]]&gt;0,Stock[[#This Row],[CỔ TỨC TIỀN MẶT]]/(Stock[[#This Row],[GIÁ MUA]]*Stock[[#This Row],[SỐ LƯỢNG MUA]]),"")</f>
        <v/>
      </c>
      <c r="S1104" s="103"/>
      <c r="T1104" s="77"/>
      <c r="U1104" s="95"/>
      <c r="V1104" s="96"/>
      <c r="W1104" s="125" t="str">
        <f>IF(Stock[[#This Row],[SỐ LƯỢNG BÁN]]&gt;0,Stock[[#This Row],[GIÁ BÁN]]*Stock[[#This Row],[SỐ LƯỢNG BÁN]]*$D$11+Stock[[#This Row],[GIÁ BÁN]]*Stock[[#This Row],[SỐ LƯỢNG BÁN]]*$D$12,"")</f>
        <v/>
      </c>
      <c r="X1104" s="120">
        <f>Stock[[#This Row],[SỐ LƯỢNG MUA]]+Stock[[#This Row],[CỔ TỨC BẰNG CỔ PHIẾU]]-Stock[[#This Row],[SỐ LƯỢNG BÁN]]</f>
        <v>0</v>
      </c>
      <c r="Y11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4" s="120">
        <f ca="1">IF(Stock[[#This Row],[NGÀY BÁN]]&gt;0,Stock[[#This Row],[NGÀY BÁN]]-Stock[[#This Row],[NGÀY MUA]]+1,IF(Stock[[#This Row],[NGÀY MUA]]=0,0,TODAY()-Stock[[#This Row],[NGÀY MUA]]+1))</f>
        <v>0</v>
      </c>
      <c r="AA1104" s="121" t="str">
        <f>IFERROR(Stock[[#This Row],[CỔ TỨC TIỀN MẶT]]+Stock[[#This Row],[LÃI/(LỖ) TỪ BÁN CK
(auto-fill)]],"")</f>
        <v/>
      </c>
      <c r="AB11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4" s="79"/>
      <c r="AE1104" s="146" t="str">
        <f>IF(Stock[[#This Row],[TRẠNG THÁI
(auto-fill)]]="NẮM GIỮ",Stock[[#This Row],[GIÁ THỊ TRƯỜNG]]-Stock[[#This Row],[GIÁ MUA]],"")</f>
        <v/>
      </c>
      <c r="AF1104" s="150" t="str">
        <f>IFERROR(Stock[[#This Row],[TĂNG/
(GIẢM )]]/Stock[[#This Row],[GIÁ MUA]],"")</f>
        <v/>
      </c>
      <c r="AG1104" s="129" t="str">
        <f>IF(Stock[[#This Row],[GIÁ THỊ TRƯỜNG]]&gt;0,Stock[[#This Row],[GIÁ THỊ TRƯỜNG]]*Stock[[#This Row],[SỐ LƯỢNG CÒN LẠI
(auto-fill)]],"")</f>
        <v/>
      </c>
    </row>
    <row r="1105" spans="2:33">
      <c r="B1105" s="109" t="str">
        <f>IF(AND(Stock[[#This Row],[SỐ LƯỢNG MUA]]&gt;0,Stock[[#This Row],[SỐ LƯỢNG CÒN LẠI
(auto-fill)]]=0),"BÁN",
IF(AND(Stock[[#This Row],[SỐ LƯỢNG MUA]]&gt;0,Stock[[#This Row],[SỐ LƯỢNG CÒN LẠI
(auto-fill)]]&gt;0),"NẮM GIỮ",""))</f>
        <v/>
      </c>
      <c r="C1105" s="112">
        <f t="shared" si="17"/>
        <v>1092</v>
      </c>
      <c r="D1105" s="77"/>
      <c r="E1105" s="78"/>
      <c r="F1105" s="170"/>
      <c r="G1105" s="83"/>
      <c r="H1105" s="84"/>
      <c r="I1105" s="114" t="str">
        <f>IF(Stock[[#This Row],[SỐ LƯỢNG MUA]]&gt;0,Stock[[#This Row],[GIÁ MUA]]*Stock[[#This Row],[SỐ LƯỢNG MUA]]*$D$11,"")</f>
        <v/>
      </c>
      <c r="J1105" s="87"/>
      <c r="K1105" s="88"/>
      <c r="L1105" s="116" t="str">
        <f>IF(Stock[[#This Row],[SỐ LƯỢNG MUA]]&gt;0,Stock[[#This Row],[GIÁ MUA]]*(1+Stock[[#This Row],[% TĂNG KỲ VỌNG_1]]),"")</f>
        <v/>
      </c>
      <c r="M1105" s="89"/>
      <c r="N1105" s="116" t="str">
        <f>IF(Stock[[#This Row],[SỐ LƯỢNG MUA]]&gt;0,Stock[[#This Row],[GIÁ MUA]]*(1+Stock[[#This Row],[% TĂNG KỲ VỌNG_2]]),"")</f>
        <v/>
      </c>
      <c r="O1105" s="89"/>
      <c r="P1105" s="116" t="str">
        <f>IF(Stock[[#This Row],[SỐ LƯỢNG MUA]]&gt;0,Stock[[#This Row],[GIÁ MUA]]*(1+Stock[[#This Row],[% GIẢM ĐỂ CẮT LỖ]]),"")</f>
        <v/>
      </c>
      <c r="Q1105" s="103"/>
      <c r="R1105" s="117" t="str">
        <f>IF(Stock[[#This Row],[CỔ TỨC TIỀN MẶT]]&gt;0,Stock[[#This Row],[CỔ TỨC TIỀN MẶT]]/(Stock[[#This Row],[GIÁ MUA]]*Stock[[#This Row],[SỐ LƯỢNG MUA]]),"")</f>
        <v/>
      </c>
      <c r="S1105" s="103"/>
      <c r="T1105" s="77"/>
      <c r="U1105" s="95"/>
      <c r="V1105" s="96"/>
      <c r="W1105" s="125" t="str">
        <f>IF(Stock[[#This Row],[SỐ LƯỢNG BÁN]]&gt;0,Stock[[#This Row],[GIÁ BÁN]]*Stock[[#This Row],[SỐ LƯỢNG BÁN]]*$D$11+Stock[[#This Row],[GIÁ BÁN]]*Stock[[#This Row],[SỐ LƯỢNG BÁN]]*$D$12,"")</f>
        <v/>
      </c>
      <c r="X1105" s="120">
        <f>Stock[[#This Row],[SỐ LƯỢNG MUA]]+Stock[[#This Row],[CỔ TỨC BẰNG CỔ PHIẾU]]-Stock[[#This Row],[SỐ LƯỢNG BÁN]]</f>
        <v>0</v>
      </c>
      <c r="Y11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5" s="120">
        <f ca="1">IF(Stock[[#This Row],[NGÀY BÁN]]&gt;0,Stock[[#This Row],[NGÀY BÁN]]-Stock[[#This Row],[NGÀY MUA]]+1,IF(Stock[[#This Row],[NGÀY MUA]]=0,0,TODAY()-Stock[[#This Row],[NGÀY MUA]]+1))</f>
        <v>0</v>
      </c>
      <c r="AA1105" s="121" t="str">
        <f>IFERROR(Stock[[#This Row],[CỔ TỨC TIỀN MẶT]]+Stock[[#This Row],[LÃI/(LỖ) TỪ BÁN CK
(auto-fill)]],"")</f>
        <v/>
      </c>
      <c r="AB11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5" s="79"/>
      <c r="AE1105" s="146" t="str">
        <f>IF(Stock[[#This Row],[TRẠNG THÁI
(auto-fill)]]="NẮM GIỮ",Stock[[#This Row],[GIÁ THỊ TRƯỜNG]]-Stock[[#This Row],[GIÁ MUA]],"")</f>
        <v/>
      </c>
      <c r="AF1105" s="150" t="str">
        <f>IFERROR(Stock[[#This Row],[TĂNG/
(GIẢM )]]/Stock[[#This Row],[GIÁ MUA]],"")</f>
        <v/>
      </c>
      <c r="AG1105" s="129" t="str">
        <f>IF(Stock[[#This Row],[GIÁ THỊ TRƯỜNG]]&gt;0,Stock[[#This Row],[GIÁ THỊ TRƯỜNG]]*Stock[[#This Row],[SỐ LƯỢNG CÒN LẠI
(auto-fill)]],"")</f>
        <v/>
      </c>
    </row>
    <row r="1106" spans="2:33">
      <c r="B1106" s="109" t="str">
        <f>IF(AND(Stock[[#This Row],[SỐ LƯỢNG MUA]]&gt;0,Stock[[#This Row],[SỐ LƯỢNG CÒN LẠI
(auto-fill)]]=0),"BÁN",
IF(AND(Stock[[#This Row],[SỐ LƯỢNG MUA]]&gt;0,Stock[[#This Row],[SỐ LƯỢNG CÒN LẠI
(auto-fill)]]&gt;0),"NẮM GIỮ",""))</f>
        <v/>
      </c>
      <c r="C1106" s="112">
        <f t="shared" si="17"/>
        <v>1093</v>
      </c>
      <c r="D1106" s="77"/>
      <c r="E1106" s="78"/>
      <c r="F1106" s="170"/>
      <c r="G1106" s="83"/>
      <c r="H1106" s="84"/>
      <c r="I1106" s="114" t="str">
        <f>IF(Stock[[#This Row],[SỐ LƯỢNG MUA]]&gt;0,Stock[[#This Row],[GIÁ MUA]]*Stock[[#This Row],[SỐ LƯỢNG MUA]]*$D$11,"")</f>
        <v/>
      </c>
      <c r="J1106" s="87"/>
      <c r="K1106" s="88"/>
      <c r="L1106" s="116" t="str">
        <f>IF(Stock[[#This Row],[SỐ LƯỢNG MUA]]&gt;0,Stock[[#This Row],[GIÁ MUA]]*(1+Stock[[#This Row],[% TĂNG KỲ VỌNG_1]]),"")</f>
        <v/>
      </c>
      <c r="M1106" s="89"/>
      <c r="N1106" s="116" t="str">
        <f>IF(Stock[[#This Row],[SỐ LƯỢNG MUA]]&gt;0,Stock[[#This Row],[GIÁ MUA]]*(1+Stock[[#This Row],[% TĂNG KỲ VỌNG_2]]),"")</f>
        <v/>
      </c>
      <c r="O1106" s="89"/>
      <c r="P1106" s="116" t="str">
        <f>IF(Stock[[#This Row],[SỐ LƯỢNG MUA]]&gt;0,Stock[[#This Row],[GIÁ MUA]]*(1+Stock[[#This Row],[% GIẢM ĐỂ CẮT LỖ]]),"")</f>
        <v/>
      </c>
      <c r="Q1106" s="103"/>
      <c r="R1106" s="117" t="str">
        <f>IF(Stock[[#This Row],[CỔ TỨC TIỀN MẶT]]&gt;0,Stock[[#This Row],[CỔ TỨC TIỀN MẶT]]/(Stock[[#This Row],[GIÁ MUA]]*Stock[[#This Row],[SỐ LƯỢNG MUA]]),"")</f>
        <v/>
      </c>
      <c r="S1106" s="103"/>
      <c r="T1106" s="77"/>
      <c r="U1106" s="95"/>
      <c r="V1106" s="96"/>
      <c r="W1106" s="125" t="str">
        <f>IF(Stock[[#This Row],[SỐ LƯỢNG BÁN]]&gt;0,Stock[[#This Row],[GIÁ BÁN]]*Stock[[#This Row],[SỐ LƯỢNG BÁN]]*$D$11+Stock[[#This Row],[GIÁ BÁN]]*Stock[[#This Row],[SỐ LƯỢNG BÁN]]*$D$12,"")</f>
        <v/>
      </c>
      <c r="X1106" s="120">
        <f>Stock[[#This Row],[SỐ LƯỢNG MUA]]+Stock[[#This Row],[CỔ TỨC BẰNG CỔ PHIẾU]]-Stock[[#This Row],[SỐ LƯỢNG BÁN]]</f>
        <v>0</v>
      </c>
      <c r="Y11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6" s="120">
        <f ca="1">IF(Stock[[#This Row],[NGÀY BÁN]]&gt;0,Stock[[#This Row],[NGÀY BÁN]]-Stock[[#This Row],[NGÀY MUA]]+1,IF(Stock[[#This Row],[NGÀY MUA]]=0,0,TODAY()-Stock[[#This Row],[NGÀY MUA]]+1))</f>
        <v>0</v>
      </c>
      <c r="AA1106" s="121" t="str">
        <f>IFERROR(Stock[[#This Row],[CỔ TỨC TIỀN MẶT]]+Stock[[#This Row],[LÃI/(LỖ) TỪ BÁN CK
(auto-fill)]],"")</f>
        <v/>
      </c>
      <c r="AB11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6" s="79"/>
      <c r="AE1106" s="146" t="str">
        <f>IF(Stock[[#This Row],[TRẠNG THÁI
(auto-fill)]]="NẮM GIỮ",Stock[[#This Row],[GIÁ THỊ TRƯỜNG]]-Stock[[#This Row],[GIÁ MUA]],"")</f>
        <v/>
      </c>
      <c r="AF1106" s="150" t="str">
        <f>IFERROR(Stock[[#This Row],[TĂNG/
(GIẢM )]]/Stock[[#This Row],[GIÁ MUA]],"")</f>
        <v/>
      </c>
      <c r="AG1106" s="129" t="str">
        <f>IF(Stock[[#This Row],[GIÁ THỊ TRƯỜNG]]&gt;0,Stock[[#This Row],[GIÁ THỊ TRƯỜNG]]*Stock[[#This Row],[SỐ LƯỢNG CÒN LẠI
(auto-fill)]],"")</f>
        <v/>
      </c>
    </row>
    <row r="1107" spans="2:33">
      <c r="B1107" s="109" t="str">
        <f>IF(AND(Stock[[#This Row],[SỐ LƯỢNG MUA]]&gt;0,Stock[[#This Row],[SỐ LƯỢNG CÒN LẠI
(auto-fill)]]=0),"BÁN",
IF(AND(Stock[[#This Row],[SỐ LƯỢNG MUA]]&gt;0,Stock[[#This Row],[SỐ LƯỢNG CÒN LẠI
(auto-fill)]]&gt;0),"NẮM GIỮ",""))</f>
        <v/>
      </c>
      <c r="C1107" s="112">
        <f t="shared" si="17"/>
        <v>1094</v>
      </c>
      <c r="D1107" s="77"/>
      <c r="E1107" s="78"/>
      <c r="F1107" s="170"/>
      <c r="G1107" s="83"/>
      <c r="H1107" s="84"/>
      <c r="I1107" s="114" t="str">
        <f>IF(Stock[[#This Row],[SỐ LƯỢNG MUA]]&gt;0,Stock[[#This Row],[GIÁ MUA]]*Stock[[#This Row],[SỐ LƯỢNG MUA]]*$D$11,"")</f>
        <v/>
      </c>
      <c r="J1107" s="87"/>
      <c r="K1107" s="88"/>
      <c r="L1107" s="116" t="str">
        <f>IF(Stock[[#This Row],[SỐ LƯỢNG MUA]]&gt;0,Stock[[#This Row],[GIÁ MUA]]*(1+Stock[[#This Row],[% TĂNG KỲ VỌNG_1]]),"")</f>
        <v/>
      </c>
      <c r="M1107" s="89"/>
      <c r="N1107" s="116" t="str">
        <f>IF(Stock[[#This Row],[SỐ LƯỢNG MUA]]&gt;0,Stock[[#This Row],[GIÁ MUA]]*(1+Stock[[#This Row],[% TĂNG KỲ VỌNG_2]]),"")</f>
        <v/>
      </c>
      <c r="O1107" s="89"/>
      <c r="P1107" s="116" t="str">
        <f>IF(Stock[[#This Row],[SỐ LƯỢNG MUA]]&gt;0,Stock[[#This Row],[GIÁ MUA]]*(1+Stock[[#This Row],[% GIẢM ĐỂ CẮT LỖ]]),"")</f>
        <v/>
      </c>
      <c r="Q1107" s="103"/>
      <c r="R1107" s="117" t="str">
        <f>IF(Stock[[#This Row],[CỔ TỨC TIỀN MẶT]]&gt;0,Stock[[#This Row],[CỔ TỨC TIỀN MẶT]]/(Stock[[#This Row],[GIÁ MUA]]*Stock[[#This Row],[SỐ LƯỢNG MUA]]),"")</f>
        <v/>
      </c>
      <c r="S1107" s="103"/>
      <c r="T1107" s="77"/>
      <c r="U1107" s="95"/>
      <c r="V1107" s="96"/>
      <c r="W1107" s="125" t="str">
        <f>IF(Stock[[#This Row],[SỐ LƯỢNG BÁN]]&gt;0,Stock[[#This Row],[GIÁ BÁN]]*Stock[[#This Row],[SỐ LƯỢNG BÁN]]*$D$11+Stock[[#This Row],[GIÁ BÁN]]*Stock[[#This Row],[SỐ LƯỢNG BÁN]]*$D$12,"")</f>
        <v/>
      </c>
      <c r="X1107" s="120">
        <f>Stock[[#This Row],[SỐ LƯỢNG MUA]]+Stock[[#This Row],[CỔ TỨC BẰNG CỔ PHIẾU]]-Stock[[#This Row],[SỐ LƯỢNG BÁN]]</f>
        <v>0</v>
      </c>
      <c r="Y11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7" s="120">
        <f ca="1">IF(Stock[[#This Row],[NGÀY BÁN]]&gt;0,Stock[[#This Row],[NGÀY BÁN]]-Stock[[#This Row],[NGÀY MUA]]+1,IF(Stock[[#This Row],[NGÀY MUA]]=0,0,TODAY()-Stock[[#This Row],[NGÀY MUA]]+1))</f>
        <v>0</v>
      </c>
      <c r="AA1107" s="121" t="str">
        <f>IFERROR(Stock[[#This Row],[CỔ TỨC TIỀN MẶT]]+Stock[[#This Row],[LÃI/(LỖ) TỪ BÁN CK
(auto-fill)]],"")</f>
        <v/>
      </c>
      <c r="AB11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7" s="79"/>
      <c r="AE1107" s="146" t="str">
        <f>IF(Stock[[#This Row],[TRẠNG THÁI
(auto-fill)]]="NẮM GIỮ",Stock[[#This Row],[GIÁ THỊ TRƯỜNG]]-Stock[[#This Row],[GIÁ MUA]],"")</f>
        <v/>
      </c>
      <c r="AF1107" s="150" t="str">
        <f>IFERROR(Stock[[#This Row],[TĂNG/
(GIẢM )]]/Stock[[#This Row],[GIÁ MUA]],"")</f>
        <v/>
      </c>
      <c r="AG1107" s="129" t="str">
        <f>IF(Stock[[#This Row],[GIÁ THỊ TRƯỜNG]]&gt;0,Stock[[#This Row],[GIÁ THỊ TRƯỜNG]]*Stock[[#This Row],[SỐ LƯỢNG CÒN LẠI
(auto-fill)]],"")</f>
        <v/>
      </c>
    </row>
    <row r="1108" spans="2:33">
      <c r="B1108" s="109" t="str">
        <f>IF(AND(Stock[[#This Row],[SỐ LƯỢNG MUA]]&gt;0,Stock[[#This Row],[SỐ LƯỢNG CÒN LẠI
(auto-fill)]]=0),"BÁN",
IF(AND(Stock[[#This Row],[SỐ LƯỢNG MUA]]&gt;0,Stock[[#This Row],[SỐ LƯỢNG CÒN LẠI
(auto-fill)]]&gt;0),"NẮM GIỮ",""))</f>
        <v/>
      </c>
      <c r="C1108" s="112">
        <f t="shared" si="17"/>
        <v>1095</v>
      </c>
      <c r="D1108" s="77"/>
      <c r="E1108" s="78"/>
      <c r="F1108" s="170"/>
      <c r="G1108" s="83"/>
      <c r="H1108" s="84"/>
      <c r="I1108" s="114" t="str">
        <f>IF(Stock[[#This Row],[SỐ LƯỢNG MUA]]&gt;0,Stock[[#This Row],[GIÁ MUA]]*Stock[[#This Row],[SỐ LƯỢNG MUA]]*$D$11,"")</f>
        <v/>
      </c>
      <c r="J1108" s="87"/>
      <c r="K1108" s="88"/>
      <c r="L1108" s="116" t="str">
        <f>IF(Stock[[#This Row],[SỐ LƯỢNG MUA]]&gt;0,Stock[[#This Row],[GIÁ MUA]]*(1+Stock[[#This Row],[% TĂNG KỲ VỌNG_1]]),"")</f>
        <v/>
      </c>
      <c r="M1108" s="89"/>
      <c r="N1108" s="116" t="str">
        <f>IF(Stock[[#This Row],[SỐ LƯỢNG MUA]]&gt;0,Stock[[#This Row],[GIÁ MUA]]*(1+Stock[[#This Row],[% TĂNG KỲ VỌNG_2]]),"")</f>
        <v/>
      </c>
      <c r="O1108" s="89"/>
      <c r="P1108" s="116" t="str">
        <f>IF(Stock[[#This Row],[SỐ LƯỢNG MUA]]&gt;0,Stock[[#This Row],[GIÁ MUA]]*(1+Stock[[#This Row],[% GIẢM ĐỂ CẮT LỖ]]),"")</f>
        <v/>
      </c>
      <c r="Q1108" s="103"/>
      <c r="R1108" s="117" t="str">
        <f>IF(Stock[[#This Row],[CỔ TỨC TIỀN MẶT]]&gt;0,Stock[[#This Row],[CỔ TỨC TIỀN MẶT]]/(Stock[[#This Row],[GIÁ MUA]]*Stock[[#This Row],[SỐ LƯỢNG MUA]]),"")</f>
        <v/>
      </c>
      <c r="S1108" s="103"/>
      <c r="T1108" s="77"/>
      <c r="U1108" s="95"/>
      <c r="V1108" s="96"/>
      <c r="W1108" s="125" t="str">
        <f>IF(Stock[[#This Row],[SỐ LƯỢNG BÁN]]&gt;0,Stock[[#This Row],[GIÁ BÁN]]*Stock[[#This Row],[SỐ LƯỢNG BÁN]]*$D$11+Stock[[#This Row],[GIÁ BÁN]]*Stock[[#This Row],[SỐ LƯỢNG BÁN]]*$D$12,"")</f>
        <v/>
      </c>
      <c r="X1108" s="120">
        <f>Stock[[#This Row],[SỐ LƯỢNG MUA]]+Stock[[#This Row],[CỔ TỨC BẰNG CỔ PHIẾU]]-Stock[[#This Row],[SỐ LƯỢNG BÁN]]</f>
        <v>0</v>
      </c>
      <c r="Y11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8" s="120">
        <f ca="1">IF(Stock[[#This Row],[NGÀY BÁN]]&gt;0,Stock[[#This Row],[NGÀY BÁN]]-Stock[[#This Row],[NGÀY MUA]]+1,IF(Stock[[#This Row],[NGÀY MUA]]=0,0,TODAY()-Stock[[#This Row],[NGÀY MUA]]+1))</f>
        <v>0</v>
      </c>
      <c r="AA1108" s="121" t="str">
        <f>IFERROR(Stock[[#This Row],[CỔ TỨC TIỀN MẶT]]+Stock[[#This Row],[LÃI/(LỖ) TỪ BÁN CK
(auto-fill)]],"")</f>
        <v/>
      </c>
      <c r="AB11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8" s="79"/>
      <c r="AE1108" s="146" t="str">
        <f>IF(Stock[[#This Row],[TRẠNG THÁI
(auto-fill)]]="NẮM GIỮ",Stock[[#This Row],[GIÁ THỊ TRƯỜNG]]-Stock[[#This Row],[GIÁ MUA]],"")</f>
        <v/>
      </c>
      <c r="AF1108" s="150" t="str">
        <f>IFERROR(Stock[[#This Row],[TĂNG/
(GIẢM )]]/Stock[[#This Row],[GIÁ MUA]],"")</f>
        <v/>
      </c>
      <c r="AG1108" s="129" t="str">
        <f>IF(Stock[[#This Row],[GIÁ THỊ TRƯỜNG]]&gt;0,Stock[[#This Row],[GIÁ THỊ TRƯỜNG]]*Stock[[#This Row],[SỐ LƯỢNG CÒN LẠI
(auto-fill)]],"")</f>
        <v/>
      </c>
    </row>
    <row r="1109" spans="2:33">
      <c r="B1109" s="109" t="str">
        <f>IF(AND(Stock[[#This Row],[SỐ LƯỢNG MUA]]&gt;0,Stock[[#This Row],[SỐ LƯỢNG CÒN LẠI
(auto-fill)]]=0),"BÁN",
IF(AND(Stock[[#This Row],[SỐ LƯỢNG MUA]]&gt;0,Stock[[#This Row],[SỐ LƯỢNG CÒN LẠI
(auto-fill)]]&gt;0),"NẮM GIỮ",""))</f>
        <v/>
      </c>
      <c r="C1109" s="112">
        <f t="shared" si="17"/>
        <v>1096</v>
      </c>
      <c r="D1109" s="77"/>
      <c r="E1109" s="78"/>
      <c r="F1109" s="170"/>
      <c r="G1109" s="83"/>
      <c r="H1109" s="84"/>
      <c r="I1109" s="114" t="str">
        <f>IF(Stock[[#This Row],[SỐ LƯỢNG MUA]]&gt;0,Stock[[#This Row],[GIÁ MUA]]*Stock[[#This Row],[SỐ LƯỢNG MUA]]*$D$11,"")</f>
        <v/>
      </c>
      <c r="J1109" s="87"/>
      <c r="K1109" s="88"/>
      <c r="L1109" s="116" t="str">
        <f>IF(Stock[[#This Row],[SỐ LƯỢNG MUA]]&gt;0,Stock[[#This Row],[GIÁ MUA]]*(1+Stock[[#This Row],[% TĂNG KỲ VỌNG_1]]),"")</f>
        <v/>
      </c>
      <c r="M1109" s="89"/>
      <c r="N1109" s="116" t="str">
        <f>IF(Stock[[#This Row],[SỐ LƯỢNG MUA]]&gt;0,Stock[[#This Row],[GIÁ MUA]]*(1+Stock[[#This Row],[% TĂNG KỲ VỌNG_2]]),"")</f>
        <v/>
      </c>
      <c r="O1109" s="89"/>
      <c r="P1109" s="116" t="str">
        <f>IF(Stock[[#This Row],[SỐ LƯỢNG MUA]]&gt;0,Stock[[#This Row],[GIÁ MUA]]*(1+Stock[[#This Row],[% GIẢM ĐỂ CẮT LỖ]]),"")</f>
        <v/>
      </c>
      <c r="Q1109" s="103"/>
      <c r="R1109" s="117" t="str">
        <f>IF(Stock[[#This Row],[CỔ TỨC TIỀN MẶT]]&gt;0,Stock[[#This Row],[CỔ TỨC TIỀN MẶT]]/(Stock[[#This Row],[GIÁ MUA]]*Stock[[#This Row],[SỐ LƯỢNG MUA]]),"")</f>
        <v/>
      </c>
      <c r="S1109" s="103"/>
      <c r="T1109" s="77"/>
      <c r="U1109" s="95"/>
      <c r="V1109" s="96"/>
      <c r="W1109" s="125" t="str">
        <f>IF(Stock[[#This Row],[SỐ LƯỢNG BÁN]]&gt;0,Stock[[#This Row],[GIÁ BÁN]]*Stock[[#This Row],[SỐ LƯỢNG BÁN]]*$D$11+Stock[[#This Row],[GIÁ BÁN]]*Stock[[#This Row],[SỐ LƯỢNG BÁN]]*$D$12,"")</f>
        <v/>
      </c>
      <c r="X1109" s="120">
        <f>Stock[[#This Row],[SỐ LƯỢNG MUA]]+Stock[[#This Row],[CỔ TỨC BẰNG CỔ PHIẾU]]-Stock[[#This Row],[SỐ LƯỢNG BÁN]]</f>
        <v>0</v>
      </c>
      <c r="Y11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9" s="120">
        <f ca="1">IF(Stock[[#This Row],[NGÀY BÁN]]&gt;0,Stock[[#This Row],[NGÀY BÁN]]-Stock[[#This Row],[NGÀY MUA]]+1,IF(Stock[[#This Row],[NGÀY MUA]]=0,0,TODAY()-Stock[[#This Row],[NGÀY MUA]]+1))</f>
        <v>0</v>
      </c>
      <c r="AA1109" s="121" t="str">
        <f>IFERROR(Stock[[#This Row],[CỔ TỨC TIỀN MẶT]]+Stock[[#This Row],[LÃI/(LỖ) TỪ BÁN CK
(auto-fill)]],"")</f>
        <v/>
      </c>
      <c r="AB11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9" s="79"/>
      <c r="AE1109" s="146" t="str">
        <f>IF(Stock[[#This Row],[TRẠNG THÁI
(auto-fill)]]="NẮM GIỮ",Stock[[#This Row],[GIÁ THỊ TRƯỜNG]]-Stock[[#This Row],[GIÁ MUA]],"")</f>
        <v/>
      </c>
      <c r="AF1109" s="150" t="str">
        <f>IFERROR(Stock[[#This Row],[TĂNG/
(GIẢM )]]/Stock[[#This Row],[GIÁ MUA]],"")</f>
        <v/>
      </c>
      <c r="AG1109" s="129" t="str">
        <f>IF(Stock[[#This Row],[GIÁ THỊ TRƯỜNG]]&gt;0,Stock[[#This Row],[GIÁ THỊ TRƯỜNG]]*Stock[[#This Row],[SỐ LƯỢNG CÒN LẠI
(auto-fill)]],"")</f>
        <v/>
      </c>
    </row>
    <row r="1110" spans="2:33">
      <c r="B1110" s="109" t="str">
        <f>IF(AND(Stock[[#This Row],[SỐ LƯỢNG MUA]]&gt;0,Stock[[#This Row],[SỐ LƯỢNG CÒN LẠI
(auto-fill)]]=0),"BÁN",
IF(AND(Stock[[#This Row],[SỐ LƯỢNG MUA]]&gt;0,Stock[[#This Row],[SỐ LƯỢNG CÒN LẠI
(auto-fill)]]&gt;0),"NẮM GIỮ",""))</f>
        <v/>
      </c>
      <c r="C1110" s="112">
        <f t="shared" si="17"/>
        <v>1097</v>
      </c>
      <c r="D1110" s="77"/>
      <c r="E1110" s="78"/>
      <c r="F1110" s="170"/>
      <c r="G1110" s="83"/>
      <c r="H1110" s="84"/>
      <c r="I1110" s="114" t="str">
        <f>IF(Stock[[#This Row],[SỐ LƯỢNG MUA]]&gt;0,Stock[[#This Row],[GIÁ MUA]]*Stock[[#This Row],[SỐ LƯỢNG MUA]]*$D$11,"")</f>
        <v/>
      </c>
      <c r="J1110" s="87"/>
      <c r="K1110" s="88"/>
      <c r="L1110" s="116" t="str">
        <f>IF(Stock[[#This Row],[SỐ LƯỢNG MUA]]&gt;0,Stock[[#This Row],[GIÁ MUA]]*(1+Stock[[#This Row],[% TĂNG KỲ VỌNG_1]]),"")</f>
        <v/>
      </c>
      <c r="M1110" s="89"/>
      <c r="N1110" s="116" t="str">
        <f>IF(Stock[[#This Row],[SỐ LƯỢNG MUA]]&gt;0,Stock[[#This Row],[GIÁ MUA]]*(1+Stock[[#This Row],[% TĂNG KỲ VỌNG_2]]),"")</f>
        <v/>
      </c>
      <c r="O1110" s="89"/>
      <c r="P1110" s="116" t="str">
        <f>IF(Stock[[#This Row],[SỐ LƯỢNG MUA]]&gt;0,Stock[[#This Row],[GIÁ MUA]]*(1+Stock[[#This Row],[% GIẢM ĐỂ CẮT LỖ]]),"")</f>
        <v/>
      </c>
      <c r="Q1110" s="103"/>
      <c r="R1110" s="117" t="str">
        <f>IF(Stock[[#This Row],[CỔ TỨC TIỀN MẶT]]&gt;0,Stock[[#This Row],[CỔ TỨC TIỀN MẶT]]/(Stock[[#This Row],[GIÁ MUA]]*Stock[[#This Row],[SỐ LƯỢNG MUA]]),"")</f>
        <v/>
      </c>
      <c r="S1110" s="103"/>
      <c r="T1110" s="77"/>
      <c r="U1110" s="95"/>
      <c r="V1110" s="96"/>
      <c r="W1110" s="125" t="str">
        <f>IF(Stock[[#This Row],[SỐ LƯỢNG BÁN]]&gt;0,Stock[[#This Row],[GIÁ BÁN]]*Stock[[#This Row],[SỐ LƯỢNG BÁN]]*$D$11+Stock[[#This Row],[GIÁ BÁN]]*Stock[[#This Row],[SỐ LƯỢNG BÁN]]*$D$12,"")</f>
        <v/>
      </c>
      <c r="X1110" s="120">
        <f>Stock[[#This Row],[SỐ LƯỢNG MUA]]+Stock[[#This Row],[CỔ TỨC BẰNG CỔ PHIẾU]]-Stock[[#This Row],[SỐ LƯỢNG BÁN]]</f>
        <v>0</v>
      </c>
      <c r="Y11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0" s="120">
        <f ca="1">IF(Stock[[#This Row],[NGÀY BÁN]]&gt;0,Stock[[#This Row],[NGÀY BÁN]]-Stock[[#This Row],[NGÀY MUA]]+1,IF(Stock[[#This Row],[NGÀY MUA]]=0,0,TODAY()-Stock[[#This Row],[NGÀY MUA]]+1))</f>
        <v>0</v>
      </c>
      <c r="AA1110" s="121" t="str">
        <f>IFERROR(Stock[[#This Row],[CỔ TỨC TIỀN MẶT]]+Stock[[#This Row],[LÃI/(LỖ) TỪ BÁN CK
(auto-fill)]],"")</f>
        <v/>
      </c>
      <c r="AB11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0" s="79"/>
      <c r="AE1110" s="146" t="str">
        <f>IF(Stock[[#This Row],[TRẠNG THÁI
(auto-fill)]]="NẮM GIỮ",Stock[[#This Row],[GIÁ THỊ TRƯỜNG]]-Stock[[#This Row],[GIÁ MUA]],"")</f>
        <v/>
      </c>
      <c r="AF1110" s="150" t="str">
        <f>IFERROR(Stock[[#This Row],[TĂNG/
(GIẢM )]]/Stock[[#This Row],[GIÁ MUA]],"")</f>
        <v/>
      </c>
      <c r="AG1110" s="129" t="str">
        <f>IF(Stock[[#This Row],[GIÁ THỊ TRƯỜNG]]&gt;0,Stock[[#This Row],[GIÁ THỊ TRƯỜNG]]*Stock[[#This Row],[SỐ LƯỢNG CÒN LẠI
(auto-fill)]],"")</f>
        <v/>
      </c>
    </row>
    <row r="1111" spans="2:33">
      <c r="B1111" s="109" t="str">
        <f>IF(AND(Stock[[#This Row],[SỐ LƯỢNG MUA]]&gt;0,Stock[[#This Row],[SỐ LƯỢNG CÒN LẠI
(auto-fill)]]=0),"BÁN",
IF(AND(Stock[[#This Row],[SỐ LƯỢNG MUA]]&gt;0,Stock[[#This Row],[SỐ LƯỢNG CÒN LẠI
(auto-fill)]]&gt;0),"NẮM GIỮ",""))</f>
        <v/>
      </c>
      <c r="C1111" s="112">
        <f t="shared" si="17"/>
        <v>1098</v>
      </c>
      <c r="D1111" s="77"/>
      <c r="E1111" s="78"/>
      <c r="F1111" s="170"/>
      <c r="G1111" s="83"/>
      <c r="H1111" s="84"/>
      <c r="I1111" s="114" t="str">
        <f>IF(Stock[[#This Row],[SỐ LƯỢNG MUA]]&gt;0,Stock[[#This Row],[GIÁ MUA]]*Stock[[#This Row],[SỐ LƯỢNG MUA]]*$D$11,"")</f>
        <v/>
      </c>
      <c r="J1111" s="87"/>
      <c r="K1111" s="88"/>
      <c r="L1111" s="116" t="str">
        <f>IF(Stock[[#This Row],[SỐ LƯỢNG MUA]]&gt;0,Stock[[#This Row],[GIÁ MUA]]*(1+Stock[[#This Row],[% TĂNG KỲ VỌNG_1]]),"")</f>
        <v/>
      </c>
      <c r="M1111" s="89"/>
      <c r="N1111" s="116" t="str">
        <f>IF(Stock[[#This Row],[SỐ LƯỢNG MUA]]&gt;0,Stock[[#This Row],[GIÁ MUA]]*(1+Stock[[#This Row],[% TĂNG KỲ VỌNG_2]]),"")</f>
        <v/>
      </c>
      <c r="O1111" s="89"/>
      <c r="P1111" s="116" t="str">
        <f>IF(Stock[[#This Row],[SỐ LƯỢNG MUA]]&gt;0,Stock[[#This Row],[GIÁ MUA]]*(1+Stock[[#This Row],[% GIẢM ĐỂ CẮT LỖ]]),"")</f>
        <v/>
      </c>
      <c r="Q1111" s="103"/>
      <c r="R1111" s="117" t="str">
        <f>IF(Stock[[#This Row],[CỔ TỨC TIỀN MẶT]]&gt;0,Stock[[#This Row],[CỔ TỨC TIỀN MẶT]]/(Stock[[#This Row],[GIÁ MUA]]*Stock[[#This Row],[SỐ LƯỢNG MUA]]),"")</f>
        <v/>
      </c>
      <c r="S1111" s="103"/>
      <c r="T1111" s="77"/>
      <c r="U1111" s="95"/>
      <c r="V1111" s="96"/>
      <c r="W1111" s="125" t="str">
        <f>IF(Stock[[#This Row],[SỐ LƯỢNG BÁN]]&gt;0,Stock[[#This Row],[GIÁ BÁN]]*Stock[[#This Row],[SỐ LƯỢNG BÁN]]*$D$11+Stock[[#This Row],[GIÁ BÁN]]*Stock[[#This Row],[SỐ LƯỢNG BÁN]]*$D$12,"")</f>
        <v/>
      </c>
      <c r="X1111" s="120">
        <f>Stock[[#This Row],[SỐ LƯỢNG MUA]]+Stock[[#This Row],[CỔ TỨC BẰNG CỔ PHIẾU]]-Stock[[#This Row],[SỐ LƯỢNG BÁN]]</f>
        <v>0</v>
      </c>
      <c r="Y11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1" s="120">
        <f ca="1">IF(Stock[[#This Row],[NGÀY BÁN]]&gt;0,Stock[[#This Row],[NGÀY BÁN]]-Stock[[#This Row],[NGÀY MUA]]+1,IF(Stock[[#This Row],[NGÀY MUA]]=0,0,TODAY()-Stock[[#This Row],[NGÀY MUA]]+1))</f>
        <v>0</v>
      </c>
      <c r="AA1111" s="121" t="str">
        <f>IFERROR(Stock[[#This Row],[CỔ TỨC TIỀN MẶT]]+Stock[[#This Row],[LÃI/(LỖ) TỪ BÁN CK
(auto-fill)]],"")</f>
        <v/>
      </c>
      <c r="AB11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1" s="79"/>
      <c r="AE1111" s="146" t="str">
        <f>IF(Stock[[#This Row],[TRẠNG THÁI
(auto-fill)]]="NẮM GIỮ",Stock[[#This Row],[GIÁ THỊ TRƯỜNG]]-Stock[[#This Row],[GIÁ MUA]],"")</f>
        <v/>
      </c>
      <c r="AF1111" s="150" t="str">
        <f>IFERROR(Stock[[#This Row],[TĂNG/
(GIẢM )]]/Stock[[#This Row],[GIÁ MUA]],"")</f>
        <v/>
      </c>
      <c r="AG1111" s="129" t="str">
        <f>IF(Stock[[#This Row],[GIÁ THỊ TRƯỜNG]]&gt;0,Stock[[#This Row],[GIÁ THỊ TRƯỜNG]]*Stock[[#This Row],[SỐ LƯỢNG CÒN LẠI
(auto-fill)]],"")</f>
        <v/>
      </c>
    </row>
    <row r="1112" spans="2:33">
      <c r="B1112" s="109" t="str">
        <f>IF(AND(Stock[[#This Row],[SỐ LƯỢNG MUA]]&gt;0,Stock[[#This Row],[SỐ LƯỢNG CÒN LẠI
(auto-fill)]]=0),"BÁN",
IF(AND(Stock[[#This Row],[SỐ LƯỢNG MUA]]&gt;0,Stock[[#This Row],[SỐ LƯỢNG CÒN LẠI
(auto-fill)]]&gt;0),"NẮM GIỮ",""))</f>
        <v/>
      </c>
      <c r="C1112" s="112">
        <f t="shared" si="17"/>
        <v>1099</v>
      </c>
      <c r="D1112" s="77"/>
      <c r="E1112" s="78"/>
      <c r="F1112" s="170"/>
      <c r="G1112" s="83"/>
      <c r="H1112" s="84"/>
      <c r="I1112" s="114" t="str">
        <f>IF(Stock[[#This Row],[SỐ LƯỢNG MUA]]&gt;0,Stock[[#This Row],[GIÁ MUA]]*Stock[[#This Row],[SỐ LƯỢNG MUA]]*$D$11,"")</f>
        <v/>
      </c>
      <c r="J1112" s="87"/>
      <c r="K1112" s="88"/>
      <c r="L1112" s="116" t="str">
        <f>IF(Stock[[#This Row],[SỐ LƯỢNG MUA]]&gt;0,Stock[[#This Row],[GIÁ MUA]]*(1+Stock[[#This Row],[% TĂNG KỲ VỌNG_1]]),"")</f>
        <v/>
      </c>
      <c r="M1112" s="89"/>
      <c r="N1112" s="116" t="str">
        <f>IF(Stock[[#This Row],[SỐ LƯỢNG MUA]]&gt;0,Stock[[#This Row],[GIÁ MUA]]*(1+Stock[[#This Row],[% TĂNG KỲ VỌNG_2]]),"")</f>
        <v/>
      </c>
      <c r="O1112" s="89"/>
      <c r="P1112" s="116" t="str">
        <f>IF(Stock[[#This Row],[SỐ LƯỢNG MUA]]&gt;0,Stock[[#This Row],[GIÁ MUA]]*(1+Stock[[#This Row],[% GIẢM ĐỂ CẮT LỖ]]),"")</f>
        <v/>
      </c>
      <c r="Q1112" s="103"/>
      <c r="R1112" s="117" t="str">
        <f>IF(Stock[[#This Row],[CỔ TỨC TIỀN MẶT]]&gt;0,Stock[[#This Row],[CỔ TỨC TIỀN MẶT]]/(Stock[[#This Row],[GIÁ MUA]]*Stock[[#This Row],[SỐ LƯỢNG MUA]]),"")</f>
        <v/>
      </c>
      <c r="S1112" s="103"/>
      <c r="T1112" s="77"/>
      <c r="U1112" s="95"/>
      <c r="V1112" s="96"/>
      <c r="W1112" s="125" t="str">
        <f>IF(Stock[[#This Row],[SỐ LƯỢNG BÁN]]&gt;0,Stock[[#This Row],[GIÁ BÁN]]*Stock[[#This Row],[SỐ LƯỢNG BÁN]]*$D$11+Stock[[#This Row],[GIÁ BÁN]]*Stock[[#This Row],[SỐ LƯỢNG BÁN]]*$D$12,"")</f>
        <v/>
      </c>
      <c r="X1112" s="120">
        <f>Stock[[#This Row],[SỐ LƯỢNG MUA]]+Stock[[#This Row],[CỔ TỨC BẰNG CỔ PHIẾU]]-Stock[[#This Row],[SỐ LƯỢNG BÁN]]</f>
        <v>0</v>
      </c>
      <c r="Y11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2" s="120">
        <f ca="1">IF(Stock[[#This Row],[NGÀY BÁN]]&gt;0,Stock[[#This Row],[NGÀY BÁN]]-Stock[[#This Row],[NGÀY MUA]]+1,IF(Stock[[#This Row],[NGÀY MUA]]=0,0,TODAY()-Stock[[#This Row],[NGÀY MUA]]+1))</f>
        <v>0</v>
      </c>
      <c r="AA1112" s="121" t="str">
        <f>IFERROR(Stock[[#This Row],[CỔ TỨC TIỀN MẶT]]+Stock[[#This Row],[LÃI/(LỖ) TỪ BÁN CK
(auto-fill)]],"")</f>
        <v/>
      </c>
      <c r="AB11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2" s="79"/>
      <c r="AE1112" s="146" t="str">
        <f>IF(Stock[[#This Row],[TRẠNG THÁI
(auto-fill)]]="NẮM GIỮ",Stock[[#This Row],[GIÁ THỊ TRƯỜNG]]-Stock[[#This Row],[GIÁ MUA]],"")</f>
        <v/>
      </c>
      <c r="AF1112" s="150" t="str">
        <f>IFERROR(Stock[[#This Row],[TĂNG/
(GIẢM )]]/Stock[[#This Row],[GIÁ MUA]],"")</f>
        <v/>
      </c>
      <c r="AG1112" s="129" t="str">
        <f>IF(Stock[[#This Row],[GIÁ THỊ TRƯỜNG]]&gt;0,Stock[[#This Row],[GIÁ THỊ TRƯỜNG]]*Stock[[#This Row],[SỐ LƯỢNG CÒN LẠI
(auto-fill)]],"")</f>
        <v/>
      </c>
    </row>
    <row r="1113" spans="2:33">
      <c r="B1113" s="109" t="str">
        <f>IF(AND(Stock[[#This Row],[SỐ LƯỢNG MUA]]&gt;0,Stock[[#This Row],[SỐ LƯỢNG CÒN LẠI
(auto-fill)]]=0),"BÁN",
IF(AND(Stock[[#This Row],[SỐ LƯỢNG MUA]]&gt;0,Stock[[#This Row],[SỐ LƯỢNG CÒN LẠI
(auto-fill)]]&gt;0),"NẮM GIỮ",""))</f>
        <v/>
      </c>
      <c r="C1113" s="112">
        <f t="shared" si="17"/>
        <v>1100</v>
      </c>
      <c r="D1113" s="77"/>
      <c r="E1113" s="78"/>
      <c r="F1113" s="170"/>
      <c r="G1113" s="83"/>
      <c r="H1113" s="84"/>
      <c r="I1113" s="114" t="str">
        <f>IF(Stock[[#This Row],[SỐ LƯỢNG MUA]]&gt;0,Stock[[#This Row],[GIÁ MUA]]*Stock[[#This Row],[SỐ LƯỢNG MUA]]*$D$11,"")</f>
        <v/>
      </c>
      <c r="J1113" s="87"/>
      <c r="K1113" s="88"/>
      <c r="L1113" s="116" t="str">
        <f>IF(Stock[[#This Row],[SỐ LƯỢNG MUA]]&gt;0,Stock[[#This Row],[GIÁ MUA]]*(1+Stock[[#This Row],[% TĂNG KỲ VỌNG_1]]),"")</f>
        <v/>
      </c>
      <c r="M1113" s="89"/>
      <c r="N1113" s="116" t="str">
        <f>IF(Stock[[#This Row],[SỐ LƯỢNG MUA]]&gt;0,Stock[[#This Row],[GIÁ MUA]]*(1+Stock[[#This Row],[% TĂNG KỲ VỌNG_2]]),"")</f>
        <v/>
      </c>
      <c r="O1113" s="89"/>
      <c r="P1113" s="116" t="str">
        <f>IF(Stock[[#This Row],[SỐ LƯỢNG MUA]]&gt;0,Stock[[#This Row],[GIÁ MUA]]*(1+Stock[[#This Row],[% GIẢM ĐỂ CẮT LỖ]]),"")</f>
        <v/>
      </c>
      <c r="Q1113" s="103"/>
      <c r="R1113" s="117" t="str">
        <f>IF(Stock[[#This Row],[CỔ TỨC TIỀN MẶT]]&gt;0,Stock[[#This Row],[CỔ TỨC TIỀN MẶT]]/(Stock[[#This Row],[GIÁ MUA]]*Stock[[#This Row],[SỐ LƯỢNG MUA]]),"")</f>
        <v/>
      </c>
      <c r="S1113" s="103"/>
      <c r="T1113" s="77"/>
      <c r="U1113" s="95"/>
      <c r="V1113" s="96"/>
      <c r="W1113" s="125" t="str">
        <f>IF(Stock[[#This Row],[SỐ LƯỢNG BÁN]]&gt;0,Stock[[#This Row],[GIÁ BÁN]]*Stock[[#This Row],[SỐ LƯỢNG BÁN]]*$D$11+Stock[[#This Row],[GIÁ BÁN]]*Stock[[#This Row],[SỐ LƯỢNG BÁN]]*$D$12,"")</f>
        <v/>
      </c>
      <c r="X1113" s="120">
        <f>Stock[[#This Row],[SỐ LƯỢNG MUA]]+Stock[[#This Row],[CỔ TỨC BẰNG CỔ PHIẾU]]-Stock[[#This Row],[SỐ LƯỢNG BÁN]]</f>
        <v>0</v>
      </c>
      <c r="Y11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3" s="120">
        <f ca="1">IF(Stock[[#This Row],[NGÀY BÁN]]&gt;0,Stock[[#This Row],[NGÀY BÁN]]-Stock[[#This Row],[NGÀY MUA]]+1,IF(Stock[[#This Row],[NGÀY MUA]]=0,0,TODAY()-Stock[[#This Row],[NGÀY MUA]]+1))</f>
        <v>0</v>
      </c>
      <c r="AA1113" s="121" t="str">
        <f>IFERROR(Stock[[#This Row],[CỔ TỨC TIỀN MẶT]]+Stock[[#This Row],[LÃI/(LỖ) TỪ BÁN CK
(auto-fill)]],"")</f>
        <v/>
      </c>
      <c r="AB11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3" s="79"/>
      <c r="AE1113" s="146" t="str">
        <f>IF(Stock[[#This Row],[TRẠNG THÁI
(auto-fill)]]="NẮM GIỮ",Stock[[#This Row],[GIÁ THỊ TRƯỜNG]]-Stock[[#This Row],[GIÁ MUA]],"")</f>
        <v/>
      </c>
      <c r="AF1113" s="150" t="str">
        <f>IFERROR(Stock[[#This Row],[TĂNG/
(GIẢM )]]/Stock[[#This Row],[GIÁ MUA]],"")</f>
        <v/>
      </c>
      <c r="AG1113" s="129" t="str">
        <f>IF(Stock[[#This Row],[GIÁ THỊ TRƯỜNG]]&gt;0,Stock[[#This Row],[GIÁ THỊ TRƯỜNG]]*Stock[[#This Row],[SỐ LƯỢNG CÒN LẠI
(auto-fill)]],"")</f>
        <v/>
      </c>
    </row>
    <row r="1114" spans="2:33">
      <c r="B1114" s="109" t="str">
        <f>IF(AND(Stock[[#This Row],[SỐ LƯỢNG MUA]]&gt;0,Stock[[#This Row],[SỐ LƯỢNG CÒN LẠI
(auto-fill)]]=0),"BÁN",
IF(AND(Stock[[#This Row],[SỐ LƯỢNG MUA]]&gt;0,Stock[[#This Row],[SỐ LƯỢNG CÒN LẠI
(auto-fill)]]&gt;0),"NẮM GIỮ",""))</f>
        <v/>
      </c>
      <c r="C1114" s="112">
        <f t="shared" si="17"/>
        <v>1101</v>
      </c>
      <c r="D1114" s="77"/>
      <c r="E1114" s="78"/>
      <c r="F1114" s="170"/>
      <c r="G1114" s="83"/>
      <c r="H1114" s="84"/>
      <c r="I1114" s="114" t="str">
        <f>IF(Stock[[#This Row],[SỐ LƯỢNG MUA]]&gt;0,Stock[[#This Row],[GIÁ MUA]]*Stock[[#This Row],[SỐ LƯỢNG MUA]]*$D$11,"")</f>
        <v/>
      </c>
      <c r="J1114" s="87"/>
      <c r="K1114" s="88"/>
      <c r="L1114" s="116" t="str">
        <f>IF(Stock[[#This Row],[SỐ LƯỢNG MUA]]&gt;0,Stock[[#This Row],[GIÁ MUA]]*(1+Stock[[#This Row],[% TĂNG KỲ VỌNG_1]]),"")</f>
        <v/>
      </c>
      <c r="M1114" s="89"/>
      <c r="N1114" s="116" t="str">
        <f>IF(Stock[[#This Row],[SỐ LƯỢNG MUA]]&gt;0,Stock[[#This Row],[GIÁ MUA]]*(1+Stock[[#This Row],[% TĂNG KỲ VỌNG_2]]),"")</f>
        <v/>
      </c>
      <c r="O1114" s="89"/>
      <c r="P1114" s="116" t="str">
        <f>IF(Stock[[#This Row],[SỐ LƯỢNG MUA]]&gt;0,Stock[[#This Row],[GIÁ MUA]]*(1+Stock[[#This Row],[% GIẢM ĐỂ CẮT LỖ]]),"")</f>
        <v/>
      </c>
      <c r="Q1114" s="103"/>
      <c r="R1114" s="117" t="str">
        <f>IF(Stock[[#This Row],[CỔ TỨC TIỀN MẶT]]&gt;0,Stock[[#This Row],[CỔ TỨC TIỀN MẶT]]/(Stock[[#This Row],[GIÁ MUA]]*Stock[[#This Row],[SỐ LƯỢNG MUA]]),"")</f>
        <v/>
      </c>
      <c r="S1114" s="103"/>
      <c r="T1114" s="77"/>
      <c r="U1114" s="95"/>
      <c r="V1114" s="96"/>
      <c r="W1114" s="125" t="str">
        <f>IF(Stock[[#This Row],[SỐ LƯỢNG BÁN]]&gt;0,Stock[[#This Row],[GIÁ BÁN]]*Stock[[#This Row],[SỐ LƯỢNG BÁN]]*$D$11+Stock[[#This Row],[GIÁ BÁN]]*Stock[[#This Row],[SỐ LƯỢNG BÁN]]*$D$12,"")</f>
        <v/>
      </c>
      <c r="X1114" s="120">
        <f>Stock[[#This Row],[SỐ LƯỢNG MUA]]+Stock[[#This Row],[CỔ TỨC BẰNG CỔ PHIẾU]]-Stock[[#This Row],[SỐ LƯỢNG BÁN]]</f>
        <v>0</v>
      </c>
      <c r="Y11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4" s="120">
        <f ca="1">IF(Stock[[#This Row],[NGÀY BÁN]]&gt;0,Stock[[#This Row],[NGÀY BÁN]]-Stock[[#This Row],[NGÀY MUA]]+1,IF(Stock[[#This Row],[NGÀY MUA]]=0,0,TODAY()-Stock[[#This Row],[NGÀY MUA]]+1))</f>
        <v>0</v>
      </c>
      <c r="AA1114" s="121" t="str">
        <f>IFERROR(Stock[[#This Row],[CỔ TỨC TIỀN MẶT]]+Stock[[#This Row],[LÃI/(LỖ) TỪ BÁN CK
(auto-fill)]],"")</f>
        <v/>
      </c>
      <c r="AB11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4" s="79"/>
      <c r="AE1114" s="146" t="str">
        <f>IF(Stock[[#This Row],[TRẠNG THÁI
(auto-fill)]]="NẮM GIỮ",Stock[[#This Row],[GIÁ THỊ TRƯỜNG]]-Stock[[#This Row],[GIÁ MUA]],"")</f>
        <v/>
      </c>
      <c r="AF1114" s="150" t="str">
        <f>IFERROR(Stock[[#This Row],[TĂNG/
(GIẢM )]]/Stock[[#This Row],[GIÁ MUA]],"")</f>
        <v/>
      </c>
      <c r="AG1114" s="129" t="str">
        <f>IF(Stock[[#This Row],[GIÁ THỊ TRƯỜNG]]&gt;0,Stock[[#This Row],[GIÁ THỊ TRƯỜNG]]*Stock[[#This Row],[SỐ LƯỢNG CÒN LẠI
(auto-fill)]],"")</f>
        <v/>
      </c>
    </row>
    <row r="1115" spans="2:33">
      <c r="B1115" s="109" t="str">
        <f>IF(AND(Stock[[#This Row],[SỐ LƯỢNG MUA]]&gt;0,Stock[[#This Row],[SỐ LƯỢNG CÒN LẠI
(auto-fill)]]=0),"BÁN",
IF(AND(Stock[[#This Row],[SỐ LƯỢNG MUA]]&gt;0,Stock[[#This Row],[SỐ LƯỢNG CÒN LẠI
(auto-fill)]]&gt;0),"NẮM GIỮ",""))</f>
        <v/>
      </c>
      <c r="C1115" s="112">
        <f t="shared" si="17"/>
        <v>1102</v>
      </c>
      <c r="D1115" s="77"/>
      <c r="E1115" s="78"/>
      <c r="F1115" s="170"/>
      <c r="G1115" s="83"/>
      <c r="H1115" s="84"/>
      <c r="I1115" s="114" t="str">
        <f>IF(Stock[[#This Row],[SỐ LƯỢNG MUA]]&gt;0,Stock[[#This Row],[GIÁ MUA]]*Stock[[#This Row],[SỐ LƯỢNG MUA]]*$D$11,"")</f>
        <v/>
      </c>
      <c r="J1115" s="87"/>
      <c r="K1115" s="88"/>
      <c r="L1115" s="116" t="str">
        <f>IF(Stock[[#This Row],[SỐ LƯỢNG MUA]]&gt;0,Stock[[#This Row],[GIÁ MUA]]*(1+Stock[[#This Row],[% TĂNG KỲ VỌNG_1]]),"")</f>
        <v/>
      </c>
      <c r="M1115" s="89"/>
      <c r="N1115" s="116" t="str">
        <f>IF(Stock[[#This Row],[SỐ LƯỢNG MUA]]&gt;0,Stock[[#This Row],[GIÁ MUA]]*(1+Stock[[#This Row],[% TĂNG KỲ VỌNG_2]]),"")</f>
        <v/>
      </c>
      <c r="O1115" s="89"/>
      <c r="P1115" s="116" t="str">
        <f>IF(Stock[[#This Row],[SỐ LƯỢNG MUA]]&gt;0,Stock[[#This Row],[GIÁ MUA]]*(1+Stock[[#This Row],[% GIẢM ĐỂ CẮT LỖ]]),"")</f>
        <v/>
      </c>
      <c r="Q1115" s="103"/>
      <c r="R1115" s="117" t="str">
        <f>IF(Stock[[#This Row],[CỔ TỨC TIỀN MẶT]]&gt;0,Stock[[#This Row],[CỔ TỨC TIỀN MẶT]]/(Stock[[#This Row],[GIÁ MUA]]*Stock[[#This Row],[SỐ LƯỢNG MUA]]),"")</f>
        <v/>
      </c>
      <c r="S1115" s="103"/>
      <c r="T1115" s="77"/>
      <c r="U1115" s="95"/>
      <c r="V1115" s="96"/>
      <c r="W1115" s="125" t="str">
        <f>IF(Stock[[#This Row],[SỐ LƯỢNG BÁN]]&gt;0,Stock[[#This Row],[GIÁ BÁN]]*Stock[[#This Row],[SỐ LƯỢNG BÁN]]*$D$11+Stock[[#This Row],[GIÁ BÁN]]*Stock[[#This Row],[SỐ LƯỢNG BÁN]]*$D$12,"")</f>
        <v/>
      </c>
      <c r="X1115" s="120">
        <f>Stock[[#This Row],[SỐ LƯỢNG MUA]]+Stock[[#This Row],[CỔ TỨC BẰNG CỔ PHIẾU]]-Stock[[#This Row],[SỐ LƯỢNG BÁN]]</f>
        <v>0</v>
      </c>
      <c r="Y11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5" s="120">
        <f ca="1">IF(Stock[[#This Row],[NGÀY BÁN]]&gt;0,Stock[[#This Row],[NGÀY BÁN]]-Stock[[#This Row],[NGÀY MUA]]+1,IF(Stock[[#This Row],[NGÀY MUA]]=0,0,TODAY()-Stock[[#This Row],[NGÀY MUA]]+1))</f>
        <v>0</v>
      </c>
      <c r="AA1115" s="121" t="str">
        <f>IFERROR(Stock[[#This Row],[CỔ TỨC TIỀN MẶT]]+Stock[[#This Row],[LÃI/(LỖ) TỪ BÁN CK
(auto-fill)]],"")</f>
        <v/>
      </c>
      <c r="AB11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5" s="79"/>
      <c r="AE1115" s="146" t="str">
        <f>IF(Stock[[#This Row],[TRẠNG THÁI
(auto-fill)]]="NẮM GIỮ",Stock[[#This Row],[GIÁ THỊ TRƯỜNG]]-Stock[[#This Row],[GIÁ MUA]],"")</f>
        <v/>
      </c>
      <c r="AF1115" s="150" t="str">
        <f>IFERROR(Stock[[#This Row],[TĂNG/
(GIẢM )]]/Stock[[#This Row],[GIÁ MUA]],"")</f>
        <v/>
      </c>
      <c r="AG1115" s="129" t="str">
        <f>IF(Stock[[#This Row],[GIÁ THỊ TRƯỜNG]]&gt;0,Stock[[#This Row],[GIÁ THỊ TRƯỜNG]]*Stock[[#This Row],[SỐ LƯỢNG CÒN LẠI
(auto-fill)]],"")</f>
        <v/>
      </c>
    </row>
    <row r="1116" spans="2:33">
      <c r="B1116" s="109" t="str">
        <f>IF(AND(Stock[[#This Row],[SỐ LƯỢNG MUA]]&gt;0,Stock[[#This Row],[SỐ LƯỢNG CÒN LẠI
(auto-fill)]]=0),"BÁN",
IF(AND(Stock[[#This Row],[SỐ LƯỢNG MUA]]&gt;0,Stock[[#This Row],[SỐ LƯỢNG CÒN LẠI
(auto-fill)]]&gt;0),"NẮM GIỮ",""))</f>
        <v/>
      </c>
      <c r="C1116" s="112">
        <f t="shared" si="17"/>
        <v>1103</v>
      </c>
      <c r="D1116" s="77"/>
      <c r="E1116" s="78"/>
      <c r="F1116" s="170"/>
      <c r="G1116" s="83"/>
      <c r="H1116" s="84"/>
      <c r="I1116" s="114" t="str">
        <f>IF(Stock[[#This Row],[SỐ LƯỢNG MUA]]&gt;0,Stock[[#This Row],[GIÁ MUA]]*Stock[[#This Row],[SỐ LƯỢNG MUA]]*$D$11,"")</f>
        <v/>
      </c>
      <c r="J1116" s="87"/>
      <c r="K1116" s="88"/>
      <c r="L1116" s="116" t="str">
        <f>IF(Stock[[#This Row],[SỐ LƯỢNG MUA]]&gt;0,Stock[[#This Row],[GIÁ MUA]]*(1+Stock[[#This Row],[% TĂNG KỲ VỌNG_1]]),"")</f>
        <v/>
      </c>
      <c r="M1116" s="89"/>
      <c r="N1116" s="116" t="str">
        <f>IF(Stock[[#This Row],[SỐ LƯỢNG MUA]]&gt;0,Stock[[#This Row],[GIÁ MUA]]*(1+Stock[[#This Row],[% TĂNG KỲ VỌNG_2]]),"")</f>
        <v/>
      </c>
      <c r="O1116" s="89"/>
      <c r="P1116" s="116" t="str">
        <f>IF(Stock[[#This Row],[SỐ LƯỢNG MUA]]&gt;0,Stock[[#This Row],[GIÁ MUA]]*(1+Stock[[#This Row],[% GIẢM ĐỂ CẮT LỖ]]),"")</f>
        <v/>
      </c>
      <c r="Q1116" s="103"/>
      <c r="R1116" s="117" t="str">
        <f>IF(Stock[[#This Row],[CỔ TỨC TIỀN MẶT]]&gt;0,Stock[[#This Row],[CỔ TỨC TIỀN MẶT]]/(Stock[[#This Row],[GIÁ MUA]]*Stock[[#This Row],[SỐ LƯỢNG MUA]]),"")</f>
        <v/>
      </c>
      <c r="S1116" s="103"/>
      <c r="T1116" s="77"/>
      <c r="U1116" s="95"/>
      <c r="V1116" s="96"/>
      <c r="W1116" s="125" t="str">
        <f>IF(Stock[[#This Row],[SỐ LƯỢNG BÁN]]&gt;0,Stock[[#This Row],[GIÁ BÁN]]*Stock[[#This Row],[SỐ LƯỢNG BÁN]]*$D$11+Stock[[#This Row],[GIÁ BÁN]]*Stock[[#This Row],[SỐ LƯỢNG BÁN]]*$D$12,"")</f>
        <v/>
      </c>
      <c r="X1116" s="120">
        <f>Stock[[#This Row],[SỐ LƯỢNG MUA]]+Stock[[#This Row],[CỔ TỨC BẰNG CỔ PHIẾU]]-Stock[[#This Row],[SỐ LƯỢNG BÁN]]</f>
        <v>0</v>
      </c>
      <c r="Y11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6" s="120">
        <f ca="1">IF(Stock[[#This Row],[NGÀY BÁN]]&gt;0,Stock[[#This Row],[NGÀY BÁN]]-Stock[[#This Row],[NGÀY MUA]]+1,IF(Stock[[#This Row],[NGÀY MUA]]=0,0,TODAY()-Stock[[#This Row],[NGÀY MUA]]+1))</f>
        <v>0</v>
      </c>
      <c r="AA1116" s="121" t="str">
        <f>IFERROR(Stock[[#This Row],[CỔ TỨC TIỀN MẶT]]+Stock[[#This Row],[LÃI/(LỖ) TỪ BÁN CK
(auto-fill)]],"")</f>
        <v/>
      </c>
      <c r="AB11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6" s="79"/>
      <c r="AE1116" s="146" t="str">
        <f>IF(Stock[[#This Row],[TRẠNG THÁI
(auto-fill)]]="NẮM GIỮ",Stock[[#This Row],[GIÁ THỊ TRƯỜNG]]-Stock[[#This Row],[GIÁ MUA]],"")</f>
        <v/>
      </c>
      <c r="AF1116" s="150" t="str">
        <f>IFERROR(Stock[[#This Row],[TĂNG/
(GIẢM )]]/Stock[[#This Row],[GIÁ MUA]],"")</f>
        <v/>
      </c>
      <c r="AG1116" s="129" t="str">
        <f>IF(Stock[[#This Row],[GIÁ THỊ TRƯỜNG]]&gt;0,Stock[[#This Row],[GIÁ THỊ TRƯỜNG]]*Stock[[#This Row],[SỐ LƯỢNG CÒN LẠI
(auto-fill)]],"")</f>
        <v/>
      </c>
    </row>
    <row r="1117" spans="2:33">
      <c r="B1117" s="109" t="str">
        <f>IF(AND(Stock[[#This Row],[SỐ LƯỢNG MUA]]&gt;0,Stock[[#This Row],[SỐ LƯỢNG CÒN LẠI
(auto-fill)]]=0),"BÁN",
IF(AND(Stock[[#This Row],[SỐ LƯỢNG MUA]]&gt;0,Stock[[#This Row],[SỐ LƯỢNG CÒN LẠI
(auto-fill)]]&gt;0),"NẮM GIỮ",""))</f>
        <v/>
      </c>
      <c r="C1117" s="112">
        <f t="shared" si="17"/>
        <v>1104</v>
      </c>
      <c r="D1117" s="77"/>
      <c r="E1117" s="78"/>
      <c r="F1117" s="170"/>
      <c r="G1117" s="83"/>
      <c r="H1117" s="84"/>
      <c r="I1117" s="114" t="str">
        <f>IF(Stock[[#This Row],[SỐ LƯỢNG MUA]]&gt;0,Stock[[#This Row],[GIÁ MUA]]*Stock[[#This Row],[SỐ LƯỢNG MUA]]*$D$11,"")</f>
        <v/>
      </c>
      <c r="J1117" s="87"/>
      <c r="K1117" s="88"/>
      <c r="L1117" s="116" t="str">
        <f>IF(Stock[[#This Row],[SỐ LƯỢNG MUA]]&gt;0,Stock[[#This Row],[GIÁ MUA]]*(1+Stock[[#This Row],[% TĂNG KỲ VỌNG_1]]),"")</f>
        <v/>
      </c>
      <c r="M1117" s="89"/>
      <c r="N1117" s="116" t="str">
        <f>IF(Stock[[#This Row],[SỐ LƯỢNG MUA]]&gt;0,Stock[[#This Row],[GIÁ MUA]]*(1+Stock[[#This Row],[% TĂNG KỲ VỌNG_2]]),"")</f>
        <v/>
      </c>
      <c r="O1117" s="89"/>
      <c r="P1117" s="116" t="str">
        <f>IF(Stock[[#This Row],[SỐ LƯỢNG MUA]]&gt;0,Stock[[#This Row],[GIÁ MUA]]*(1+Stock[[#This Row],[% GIẢM ĐỂ CẮT LỖ]]),"")</f>
        <v/>
      </c>
      <c r="Q1117" s="103"/>
      <c r="R1117" s="117" t="str">
        <f>IF(Stock[[#This Row],[CỔ TỨC TIỀN MẶT]]&gt;0,Stock[[#This Row],[CỔ TỨC TIỀN MẶT]]/(Stock[[#This Row],[GIÁ MUA]]*Stock[[#This Row],[SỐ LƯỢNG MUA]]),"")</f>
        <v/>
      </c>
      <c r="S1117" s="103"/>
      <c r="T1117" s="77"/>
      <c r="U1117" s="95"/>
      <c r="V1117" s="96"/>
      <c r="W1117" s="125" t="str">
        <f>IF(Stock[[#This Row],[SỐ LƯỢNG BÁN]]&gt;0,Stock[[#This Row],[GIÁ BÁN]]*Stock[[#This Row],[SỐ LƯỢNG BÁN]]*$D$11+Stock[[#This Row],[GIÁ BÁN]]*Stock[[#This Row],[SỐ LƯỢNG BÁN]]*$D$12,"")</f>
        <v/>
      </c>
      <c r="X1117" s="120">
        <f>Stock[[#This Row],[SỐ LƯỢNG MUA]]+Stock[[#This Row],[CỔ TỨC BẰNG CỔ PHIẾU]]-Stock[[#This Row],[SỐ LƯỢNG BÁN]]</f>
        <v>0</v>
      </c>
      <c r="Y11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7" s="120">
        <f ca="1">IF(Stock[[#This Row],[NGÀY BÁN]]&gt;0,Stock[[#This Row],[NGÀY BÁN]]-Stock[[#This Row],[NGÀY MUA]]+1,IF(Stock[[#This Row],[NGÀY MUA]]=0,0,TODAY()-Stock[[#This Row],[NGÀY MUA]]+1))</f>
        <v>0</v>
      </c>
      <c r="AA1117" s="121" t="str">
        <f>IFERROR(Stock[[#This Row],[CỔ TỨC TIỀN MẶT]]+Stock[[#This Row],[LÃI/(LỖ) TỪ BÁN CK
(auto-fill)]],"")</f>
        <v/>
      </c>
      <c r="AB11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7" s="79"/>
      <c r="AE1117" s="146" t="str">
        <f>IF(Stock[[#This Row],[TRẠNG THÁI
(auto-fill)]]="NẮM GIỮ",Stock[[#This Row],[GIÁ THỊ TRƯỜNG]]-Stock[[#This Row],[GIÁ MUA]],"")</f>
        <v/>
      </c>
      <c r="AF1117" s="150" t="str">
        <f>IFERROR(Stock[[#This Row],[TĂNG/
(GIẢM )]]/Stock[[#This Row],[GIÁ MUA]],"")</f>
        <v/>
      </c>
      <c r="AG1117" s="129" t="str">
        <f>IF(Stock[[#This Row],[GIÁ THỊ TRƯỜNG]]&gt;0,Stock[[#This Row],[GIÁ THỊ TRƯỜNG]]*Stock[[#This Row],[SỐ LƯỢNG CÒN LẠI
(auto-fill)]],"")</f>
        <v/>
      </c>
    </row>
    <row r="1118" spans="2:33">
      <c r="B1118" s="109" t="str">
        <f>IF(AND(Stock[[#This Row],[SỐ LƯỢNG MUA]]&gt;0,Stock[[#This Row],[SỐ LƯỢNG CÒN LẠI
(auto-fill)]]=0),"BÁN",
IF(AND(Stock[[#This Row],[SỐ LƯỢNG MUA]]&gt;0,Stock[[#This Row],[SỐ LƯỢNG CÒN LẠI
(auto-fill)]]&gt;0),"NẮM GIỮ",""))</f>
        <v/>
      </c>
      <c r="C1118" s="112">
        <f t="shared" si="17"/>
        <v>1105</v>
      </c>
      <c r="D1118" s="77"/>
      <c r="E1118" s="78"/>
      <c r="F1118" s="170"/>
      <c r="G1118" s="83"/>
      <c r="H1118" s="84"/>
      <c r="I1118" s="114" t="str">
        <f>IF(Stock[[#This Row],[SỐ LƯỢNG MUA]]&gt;0,Stock[[#This Row],[GIÁ MUA]]*Stock[[#This Row],[SỐ LƯỢNG MUA]]*$D$11,"")</f>
        <v/>
      </c>
      <c r="J1118" s="87"/>
      <c r="K1118" s="88"/>
      <c r="L1118" s="116" t="str">
        <f>IF(Stock[[#This Row],[SỐ LƯỢNG MUA]]&gt;0,Stock[[#This Row],[GIÁ MUA]]*(1+Stock[[#This Row],[% TĂNG KỲ VỌNG_1]]),"")</f>
        <v/>
      </c>
      <c r="M1118" s="89"/>
      <c r="N1118" s="116" t="str">
        <f>IF(Stock[[#This Row],[SỐ LƯỢNG MUA]]&gt;0,Stock[[#This Row],[GIÁ MUA]]*(1+Stock[[#This Row],[% TĂNG KỲ VỌNG_2]]),"")</f>
        <v/>
      </c>
      <c r="O1118" s="89"/>
      <c r="P1118" s="116" t="str">
        <f>IF(Stock[[#This Row],[SỐ LƯỢNG MUA]]&gt;0,Stock[[#This Row],[GIÁ MUA]]*(1+Stock[[#This Row],[% GIẢM ĐỂ CẮT LỖ]]),"")</f>
        <v/>
      </c>
      <c r="Q1118" s="103"/>
      <c r="R1118" s="117" t="str">
        <f>IF(Stock[[#This Row],[CỔ TỨC TIỀN MẶT]]&gt;0,Stock[[#This Row],[CỔ TỨC TIỀN MẶT]]/(Stock[[#This Row],[GIÁ MUA]]*Stock[[#This Row],[SỐ LƯỢNG MUA]]),"")</f>
        <v/>
      </c>
      <c r="S1118" s="103"/>
      <c r="T1118" s="77"/>
      <c r="U1118" s="95"/>
      <c r="V1118" s="96"/>
      <c r="W1118" s="125" t="str">
        <f>IF(Stock[[#This Row],[SỐ LƯỢNG BÁN]]&gt;0,Stock[[#This Row],[GIÁ BÁN]]*Stock[[#This Row],[SỐ LƯỢNG BÁN]]*$D$11+Stock[[#This Row],[GIÁ BÁN]]*Stock[[#This Row],[SỐ LƯỢNG BÁN]]*$D$12,"")</f>
        <v/>
      </c>
      <c r="X1118" s="120">
        <f>Stock[[#This Row],[SỐ LƯỢNG MUA]]+Stock[[#This Row],[CỔ TỨC BẰNG CỔ PHIẾU]]-Stock[[#This Row],[SỐ LƯỢNG BÁN]]</f>
        <v>0</v>
      </c>
      <c r="Y11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8" s="120">
        <f ca="1">IF(Stock[[#This Row],[NGÀY BÁN]]&gt;0,Stock[[#This Row],[NGÀY BÁN]]-Stock[[#This Row],[NGÀY MUA]]+1,IF(Stock[[#This Row],[NGÀY MUA]]=0,0,TODAY()-Stock[[#This Row],[NGÀY MUA]]+1))</f>
        <v>0</v>
      </c>
      <c r="AA1118" s="121" t="str">
        <f>IFERROR(Stock[[#This Row],[CỔ TỨC TIỀN MẶT]]+Stock[[#This Row],[LÃI/(LỖ) TỪ BÁN CK
(auto-fill)]],"")</f>
        <v/>
      </c>
      <c r="AB11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8" s="79"/>
      <c r="AE1118" s="146" t="str">
        <f>IF(Stock[[#This Row],[TRẠNG THÁI
(auto-fill)]]="NẮM GIỮ",Stock[[#This Row],[GIÁ THỊ TRƯỜNG]]-Stock[[#This Row],[GIÁ MUA]],"")</f>
        <v/>
      </c>
      <c r="AF1118" s="150" t="str">
        <f>IFERROR(Stock[[#This Row],[TĂNG/
(GIẢM )]]/Stock[[#This Row],[GIÁ MUA]],"")</f>
        <v/>
      </c>
      <c r="AG1118" s="129" t="str">
        <f>IF(Stock[[#This Row],[GIÁ THỊ TRƯỜNG]]&gt;0,Stock[[#This Row],[GIÁ THỊ TRƯỜNG]]*Stock[[#This Row],[SỐ LƯỢNG CÒN LẠI
(auto-fill)]],"")</f>
        <v/>
      </c>
    </row>
    <row r="1119" spans="2:33">
      <c r="B1119" s="109" t="str">
        <f>IF(AND(Stock[[#This Row],[SỐ LƯỢNG MUA]]&gt;0,Stock[[#This Row],[SỐ LƯỢNG CÒN LẠI
(auto-fill)]]=0),"BÁN",
IF(AND(Stock[[#This Row],[SỐ LƯỢNG MUA]]&gt;0,Stock[[#This Row],[SỐ LƯỢNG CÒN LẠI
(auto-fill)]]&gt;0),"NẮM GIỮ",""))</f>
        <v/>
      </c>
      <c r="C1119" s="112">
        <f t="shared" si="17"/>
        <v>1106</v>
      </c>
      <c r="D1119" s="77"/>
      <c r="E1119" s="78"/>
      <c r="F1119" s="170"/>
      <c r="G1119" s="83"/>
      <c r="H1119" s="84"/>
      <c r="I1119" s="114" t="str">
        <f>IF(Stock[[#This Row],[SỐ LƯỢNG MUA]]&gt;0,Stock[[#This Row],[GIÁ MUA]]*Stock[[#This Row],[SỐ LƯỢNG MUA]]*$D$11,"")</f>
        <v/>
      </c>
      <c r="J1119" s="87"/>
      <c r="K1119" s="88"/>
      <c r="L1119" s="116" t="str">
        <f>IF(Stock[[#This Row],[SỐ LƯỢNG MUA]]&gt;0,Stock[[#This Row],[GIÁ MUA]]*(1+Stock[[#This Row],[% TĂNG KỲ VỌNG_1]]),"")</f>
        <v/>
      </c>
      <c r="M1119" s="89"/>
      <c r="N1119" s="116" t="str">
        <f>IF(Stock[[#This Row],[SỐ LƯỢNG MUA]]&gt;0,Stock[[#This Row],[GIÁ MUA]]*(1+Stock[[#This Row],[% TĂNG KỲ VỌNG_2]]),"")</f>
        <v/>
      </c>
      <c r="O1119" s="89"/>
      <c r="P1119" s="116" t="str">
        <f>IF(Stock[[#This Row],[SỐ LƯỢNG MUA]]&gt;0,Stock[[#This Row],[GIÁ MUA]]*(1+Stock[[#This Row],[% GIẢM ĐỂ CẮT LỖ]]),"")</f>
        <v/>
      </c>
      <c r="Q1119" s="103"/>
      <c r="R1119" s="117" t="str">
        <f>IF(Stock[[#This Row],[CỔ TỨC TIỀN MẶT]]&gt;0,Stock[[#This Row],[CỔ TỨC TIỀN MẶT]]/(Stock[[#This Row],[GIÁ MUA]]*Stock[[#This Row],[SỐ LƯỢNG MUA]]),"")</f>
        <v/>
      </c>
      <c r="S1119" s="103"/>
      <c r="T1119" s="77"/>
      <c r="U1119" s="95"/>
      <c r="V1119" s="96"/>
      <c r="W1119" s="125" t="str">
        <f>IF(Stock[[#This Row],[SỐ LƯỢNG BÁN]]&gt;0,Stock[[#This Row],[GIÁ BÁN]]*Stock[[#This Row],[SỐ LƯỢNG BÁN]]*$D$11+Stock[[#This Row],[GIÁ BÁN]]*Stock[[#This Row],[SỐ LƯỢNG BÁN]]*$D$12,"")</f>
        <v/>
      </c>
      <c r="X1119" s="120">
        <f>Stock[[#This Row],[SỐ LƯỢNG MUA]]+Stock[[#This Row],[CỔ TỨC BẰNG CỔ PHIẾU]]-Stock[[#This Row],[SỐ LƯỢNG BÁN]]</f>
        <v>0</v>
      </c>
      <c r="Y11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9" s="120">
        <f ca="1">IF(Stock[[#This Row],[NGÀY BÁN]]&gt;0,Stock[[#This Row],[NGÀY BÁN]]-Stock[[#This Row],[NGÀY MUA]]+1,IF(Stock[[#This Row],[NGÀY MUA]]=0,0,TODAY()-Stock[[#This Row],[NGÀY MUA]]+1))</f>
        <v>0</v>
      </c>
      <c r="AA1119" s="121" t="str">
        <f>IFERROR(Stock[[#This Row],[CỔ TỨC TIỀN MẶT]]+Stock[[#This Row],[LÃI/(LỖ) TỪ BÁN CK
(auto-fill)]],"")</f>
        <v/>
      </c>
      <c r="AB11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9" s="79"/>
      <c r="AE1119" s="146" t="str">
        <f>IF(Stock[[#This Row],[TRẠNG THÁI
(auto-fill)]]="NẮM GIỮ",Stock[[#This Row],[GIÁ THỊ TRƯỜNG]]-Stock[[#This Row],[GIÁ MUA]],"")</f>
        <v/>
      </c>
      <c r="AF1119" s="150" t="str">
        <f>IFERROR(Stock[[#This Row],[TĂNG/
(GIẢM )]]/Stock[[#This Row],[GIÁ MUA]],"")</f>
        <v/>
      </c>
      <c r="AG1119" s="129" t="str">
        <f>IF(Stock[[#This Row],[GIÁ THỊ TRƯỜNG]]&gt;0,Stock[[#This Row],[GIÁ THỊ TRƯỜNG]]*Stock[[#This Row],[SỐ LƯỢNG CÒN LẠI
(auto-fill)]],"")</f>
        <v/>
      </c>
    </row>
    <row r="1120" spans="2:33">
      <c r="B1120" s="109" t="str">
        <f>IF(AND(Stock[[#This Row],[SỐ LƯỢNG MUA]]&gt;0,Stock[[#This Row],[SỐ LƯỢNG CÒN LẠI
(auto-fill)]]=0),"BÁN",
IF(AND(Stock[[#This Row],[SỐ LƯỢNG MUA]]&gt;0,Stock[[#This Row],[SỐ LƯỢNG CÒN LẠI
(auto-fill)]]&gt;0),"NẮM GIỮ",""))</f>
        <v/>
      </c>
      <c r="C1120" s="112">
        <f t="shared" si="17"/>
        <v>1107</v>
      </c>
      <c r="D1120" s="77"/>
      <c r="E1120" s="78"/>
      <c r="F1120" s="170"/>
      <c r="G1120" s="83"/>
      <c r="H1120" s="84"/>
      <c r="I1120" s="114" t="str">
        <f>IF(Stock[[#This Row],[SỐ LƯỢNG MUA]]&gt;0,Stock[[#This Row],[GIÁ MUA]]*Stock[[#This Row],[SỐ LƯỢNG MUA]]*$D$11,"")</f>
        <v/>
      </c>
      <c r="J1120" s="87"/>
      <c r="K1120" s="88"/>
      <c r="L1120" s="116" t="str">
        <f>IF(Stock[[#This Row],[SỐ LƯỢNG MUA]]&gt;0,Stock[[#This Row],[GIÁ MUA]]*(1+Stock[[#This Row],[% TĂNG KỲ VỌNG_1]]),"")</f>
        <v/>
      </c>
      <c r="M1120" s="89"/>
      <c r="N1120" s="116" t="str">
        <f>IF(Stock[[#This Row],[SỐ LƯỢNG MUA]]&gt;0,Stock[[#This Row],[GIÁ MUA]]*(1+Stock[[#This Row],[% TĂNG KỲ VỌNG_2]]),"")</f>
        <v/>
      </c>
      <c r="O1120" s="89"/>
      <c r="P1120" s="116" t="str">
        <f>IF(Stock[[#This Row],[SỐ LƯỢNG MUA]]&gt;0,Stock[[#This Row],[GIÁ MUA]]*(1+Stock[[#This Row],[% GIẢM ĐỂ CẮT LỖ]]),"")</f>
        <v/>
      </c>
      <c r="Q1120" s="103"/>
      <c r="R1120" s="117" t="str">
        <f>IF(Stock[[#This Row],[CỔ TỨC TIỀN MẶT]]&gt;0,Stock[[#This Row],[CỔ TỨC TIỀN MẶT]]/(Stock[[#This Row],[GIÁ MUA]]*Stock[[#This Row],[SỐ LƯỢNG MUA]]),"")</f>
        <v/>
      </c>
      <c r="S1120" s="103"/>
      <c r="T1120" s="77"/>
      <c r="U1120" s="95"/>
      <c r="V1120" s="96"/>
      <c r="W1120" s="125" t="str">
        <f>IF(Stock[[#This Row],[SỐ LƯỢNG BÁN]]&gt;0,Stock[[#This Row],[GIÁ BÁN]]*Stock[[#This Row],[SỐ LƯỢNG BÁN]]*$D$11+Stock[[#This Row],[GIÁ BÁN]]*Stock[[#This Row],[SỐ LƯỢNG BÁN]]*$D$12,"")</f>
        <v/>
      </c>
      <c r="X1120" s="120">
        <f>Stock[[#This Row],[SỐ LƯỢNG MUA]]+Stock[[#This Row],[CỔ TỨC BẰNG CỔ PHIẾU]]-Stock[[#This Row],[SỐ LƯỢNG BÁN]]</f>
        <v>0</v>
      </c>
      <c r="Y11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0" s="120">
        <f ca="1">IF(Stock[[#This Row],[NGÀY BÁN]]&gt;0,Stock[[#This Row],[NGÀY BÁN]]-Stock[[#This Row],[NGÀY MUA]]+1,IF(Stock[[#This Row],[NGÀY MUA]]=0,0,TODAY()-Stock[[#This Row],[NGÀY MUA]]+1))</f>
        <v>0</v>
      </c>
      <c r="AA1120" s="121" t="str">
        <f>IFERROR(Stock[[#This Row],[CỔ TỨC TIỀN MẶT]]+Stock[[#This Row],[LÃI/(LỖ) TỪ BÁN CK
(auto-fill)]],"")</f>
        <v/>
      </c>
      <c r="AB11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0" s="79"/>
      <c r="AE1120" s="146" t="str">
        <f>IF(Stock[[#This Row],[TRẠNG THÁI
(auto-fill)]]="NẮM GIỮ",Stock[[#This Row],[GIÁ THỊ TRƯỜNG]]-Stock[[#This Row],[GIÁ MUA]],"")</f>
        <v/>
      </c>
      <c r="AF1120" s="150" t="str">
        <f>IFERROR(Stock[[#This Row],[TĂNG/
(GIẢM )]]/Stock[[#This Row],[GIÁ MUA]],"")</f>
        <v/>
      </c>
      <c r="AG1120" s="129" t="str">
        <f>IF(Stock[[#This Row],[GIÁ THỊ TRƯỜNG]]&gt;0,Stock[[#This Row],[GIÁ THỊ TRƯỜNG]]*Stock[[#This Row],[SỐ LƯỢNG CÒN LẠI
(auto-fill)]],"")</f>
        <v/>
      </c>
    </row>
    <row r="1121" spans="2:33">
      <c r="B1121" s="109" t="str">
        <f>IF(AND(Stock[[#This Row],[SỐ LƯỢNG MUA]]&gt;0,Stock[[#This Row],[SỐ LƯỢNG CÒN LẠI
(auto-fill)]]=0),"BÁN",
IF(AND(Stock[[#This Row],[SỐ LƯỢNG MUA]]&gt;0,Stock[[#This Row],[SỐ LƯỢNG CÒN LẠI
(auto-fill)]]&gt;0),"NẮM GIỮ",""))</f>
        <v/>
      </c>
      <c r="C1121" s="112">
        <f t="shared" si="17"/>
        <v>1108</v>
      </c>
      <c r="D1121" s="77"/>
      <c r="E1121" s="78"/>
      <c r="F1121" s="170"/>
      <c r="G1121" s="83"/>
      <c r="H1121" s="84"/>
      <c r="I1121" s="114" t="str">
        <f>IF(Stock[[#This Row],[SỐ LƯỢNG MUA]]&gt;0,Stock[[#This Row],[GIÁ MUA]]*Stock[[#This Row],[SỐ LƯỢNG MUA]]*$D$11,"")</f>
        <v/>
      </c>
      <c r="J1121" s="87"/>
      <c r="K1121" s="88"/>
      <c r="L1121" s="116" t="str">
        <f>IF(Stock[[#This Row],[SỐ LƯỢNG MUA]]&gt;0,Stock[[#This Row],[GIÁ MUA]]*(1+Stock[[#This Row],[% TĂNG KỲ VỌNG_1]]),"")</f>
        <v/>
      </c>
      <c r="M1121" s="89"/>
      <c r="N1121" s="116" t="str">
        <f>IF(Stock[[#This Row],[SỐ LƯỢNG MUA]]&gt;0,Stock[[#This Row],[GIÁ MUA]]*(1+Stock[[#This Row],[% TĂNG KỲ VỌNG_2]]),"")</f>
        <v/>
      </c>
      <c r="O1121" s="89"/>
      <c r="P1121" s="116" t="str">
        <f>IF(Stock[[#This Row],[SỐ LƯỢNG MUA]]&gt;0,Stock[[#This Row],[GIÁ MUA]]*(1+Stock[[#This Row],[% GIẢM ĐỂ CẮT LỖ]]),"")</f>
        <v/>
      </c>
      <c r="Q1121" s="103"/>
      <c r="R1121" s="117" t="str">
        <f>IF(Stock[[#This Row],[CỔ TỨC TIỀN MẶT]]&gt;0,Stock[[#This Row],[CỔ TỨC TIỀN MẶT]]/(Stock[[#This Row],[GIÁ MUA]]*Stock[[#This Row],[SỐ LƯỢNG MUA]]),"")</f>
        <v/>
      </c>
      <c r="S1121" s="103"/>
      <c r="T1121" s="77"/>
      <c r="U1121" s="95"/>
      <c r="V1121" s="96"/>
      <c r="W1121" s="125" t="str">
        <f>IF(Stock[[#This Row],[SỐ LƯỢNG BÁN]]&gt;0,Stock[[#This Row],[GIÁ BÁN]]*Stock[[#This Row],[SỐ LƯỢNG BÁN]]*$D$11+Stock[[#This Row],[GIÁ BÁN]]*Stock[[#This Row],[SỐ LƯỢNG BÁN]]*$D$12,"")</f>
        <v/>
      </c>
      <c r="X1121" s="120">
        <f>Stock[[#This Row],[SỐ LƯỢNG MUA]]+Stock[[#This Row],[CỔ TỨC BẰNG CỔ PHIẾU]]-Stock[[#This Row],[SỐ LƯỢNG BÁN]]</f>
        <v>0</v>
      </c>
      <c r="Y11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1" s="120">
        <f ca="1">IF(Stock[[#This Row],[NGÀY BÁN]]&gt;0,Stock[[#This Row],[NGÀY BÁN]]-Stock[[#This Row],[NGÀY MUA]]+1,IF(Stock[[#This Row],[NGÀY MUA]]=0,0,TODAY()-Stock[[#This Row],[NGÀY MUA]]+1))</f>
        <v>0</v>
      </c>
      <c r="AA1121" s="121" t="str">
        <f>IFERROR(Stock[[#This Row],[CỔ TỨC TIỀN MẶT]]+Stock[[#This Row],[LÃI/(LỖ) TỪ BÁN CK
(auto-fill)]],"")</f>
        <v/>
      </c>
      <c r="AB11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1" s="79"/>
      <c r="AE1121" s="146" t="str">
        <f>IF(Stock[[#This Row],[TRẠNG THÁI
(auto-fill)]]="NẮM GIỮ",Stock[[#This Row],[GIÁ THỊ TRƯỜNG]]-Stock[[#This Row],[GIÁ MUA]],"")</f>
        <v/>
      </c>
      <c r="AF1121" s="150" t="str">
        <f>IFERROR(Stock[[#This Row],[TĂNG/
(GIẢM )]]/Stock[[#This Row],[GIÁ MUA]],"")</f>
        <v/>
      </c>
      <c r="AG1121" s="129" t="str">
        <f>IF(Stock[[#This Row],[GIÁ THỊ TRƯỜNG]]&gt;0,Stock[[#This Row],[GIÁ THỊ TRƯỜNG]]*Stock[[#This Row],[SỐ LƯỢNG CÒN LẠI
(auto-fill)]],"")</f>
        <v/>
      </c>
    </row>
    <row r="1122" spans="2:33">
      <c r="B1122" s="109" t="str">
        <f>IF(AND(Stock[[#This Row],[SỐ LƯỢNG MUA]]&gt;0,Stock[[#This Row],[SỐ LƯỢNG CÒN LẠI
(auto-fill)]]=0),"BÁN",
IF(AND(Stock[[#This Row],[SỐ LƯỢNG MUA]]&gt;0,Stock[[#This Row],[SỐ LƯỢNG CÒN LẠI
(auto-fill)]]&gt;0),"NẮM GIỮ",""))</f>
        <v/>
      </c>
      <c r="C1122" s="112">
        <f t="shared" si="17"/>
        <v>1109</v>
      </c>
      <c r="D1122" s="77"/>
      <c r="E1122" s="78"/>
      <c r="F1122" s="170"/>
      <c r="G1122" s="83"/>
      <c r="H1122" s="84"/>
      <c r="I1122" s="114" t="str">
        <f>IF(Stock[[#This Row],[SỐ LƯỢNG MUA]]&gt;0,Stock[[#This Row],[GIÁ MUA]]*Stock[[#This Row],[SỐ LƯỢNG MUA]]*$D$11,"")</f>
        <v/>
      </c>
      <c r="J1122" s="87"/>
      <c r="K1122" s="88"/>
      <c r="L1122" s="116" t="str">
        <f>IF(Stock[[#This Row],[SỐ LƯỢNG MUA]]&gt;0,Stock[[#This Row],[GIÁ MUA]]*(1+Stock[[#This Row],[% TĂNG KỲ VỌNG_1]]),"")</f>
        <v/>
      </c>
      <c r="M1122" s="89"/>
      <c r="N1122" s="116" t="str">
        <f>IF(Stock[[#This Row],[SỐ LƯỢNG MUA]]&gt;0,Stock[[#This Row],[GIÁ MUA]]*(1+Stock[[#This Row],[% TĂNG KỲ VỌNG_2]]),"")</f>
        <v/>
      </c>
      <c r="O1122" s="89"/>
      <c r="P1122" s="116" t="str">
        <f>IF(Stock[[#This Row],[SỐ LƯỢNG MUA]]&gt;0,Stock[[#This Row],[GIÁ MUA]]*(1+Stock[[#This Row],[% GIẢM ĐỂ CẮT LỖ]]),"")</f>
        <v/>
      </c>
      <c r="Q1122" s="103"/>
      <c r="R1122" s="117" t="str">
        <f>IF(Stock[[#This Row],[CỔ TỨC TIỀN MẶT]]&gt;0,Stock[[#This Row],[CỔ TỨC TIỀN MẶT]]/(Stock[[#This Row],[GIÁ MUA]]*Stock[[#This Row],[SỐ LƯỢNG MUA]]),"")</f>
        <v/>
      </c>
      <c r="S1122" s="103"/>
      <c r="T1122" s="77"/>
      <c r="U1122" s="95"/>
      <c r="V1122" s="96"/>
      <c r="W1122" s="125" t="str">
        <f>IF(Stock[[#This Row],[SỐ LƯỢNG BÁN]]&gt;0,Stock[[#This Row],[GIÁ BÁN]]*Stock[[#This Row],[SỐ LƯỢNG BÁN]]*$D$11+Stock[[#This Row],[GIÁ BÁN]]*Stock[[#This Row],[SỐ LƯỢNG BÁN]]*$D$12,"")</f>
        <v/>
      </c>
      <c r="X1122" s="120">
        <f>Stock[[#This Row],[SỐ LƯỢNG MUA]]+Stock[[#This Row],[CỔ TỨC BẰNG CỔ PHIẾU]]-Stock[[#This Row],[SỐ LƯỢNG BÁN]]</f>
        <v>0</v>
      </c>
      <c r="Y11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2" s="120">
        <f ca="1">IF(Stock[[#This Row],[NGÀY BÁN]]&gt;0,Stock[[#This Row],[NGÀY BÁN]]-Stock[[#This Row],[NGÀY MUA]]+1,IF(Stock[[#This Row],[NGÀY MUA]]=0,0,TODAY()-Stock[[#This Row],[NGÀY MUA]]+1))</f>
        <v>0</v>
      </c>
      <c r="AA1122" s="121" t="str">
        <f>IFERROR(Stock[[#This Row],[CỔ TỨC TIỀN MẶT]]+Stock[[#This Row],[LÃI/(LỖ) TỪ BÁN CK
(auto-fill)]],"")</f>
        <v/>
      </c>
      <c r="AB11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2" s="79"/>
      <c r="AE1122" s="146" t="str">
        <f>IF(Stock[[#This Row],[TRẠNG THÁI
(auto-fill)]]="NẮM GIỮ",Stock[[#This Row],[GIÁ THỊ TRƯỜNG]]-Stock[[#This Row],[GIÁ MUA]],"")</f>
        <v/>
      </c>
      <c r="AF1122" s="150" t="str">
        <f>IFERROR(Stock[[#This Row],[TĂNG/
(GIẢM )]]/Stock[[#This Row],[GIÁ MUA]],"")</f>
        <v/>
      </c>
      <c r="AG1122" s="129" t="str">
        <f>IF(Stock[[#This Row],[GIÁ THỊ TRƯỜNG]]&gt;0,Stock[[#This Row],[GIÁ THỊ TRƯỜNG]]*Stock[[#This Row],[SỐ LƯỢNG CÒN LẠI
(auto-fill)]],"")</f>
        <v/>
      </c>
    </row>
    <row r="1123" spans="2:33">
      <c r="B1123" s="109" t="str">
        <f>IF(AND(Stock[[#This Row],[SỐ LƯỢNG MUA]]&gt;0,Stock[[#This Row],[SỐ LƯỢNG CÒN LẠI
(auto-fill)]]=0),"BÁN",
IF(AND(Stock[[#This Row],[SỐ LƯỢNG MUA]]&gt;0,Stock[[#This Row],[SỐ LƯỢNG CÒN LẠI
(auto-fill)]]&gt;0),"NẮM GIỮ",""))</f>
        <v/>
      </c>
      <c r="C1123" s="112">
        <f t="shared" si="17"/>
        <v>1110</v>
      </c>
      <c r="D1123" s="77"/>
      <c r="E1123" s="78"/>
      <c r="F1123" s="170"/>
      <c r="G1123" s="83"/>
      <c r="H1123" s="84"/>
      <c r="I1123" s="114" t="str">
        <f>IF(Stock[[#This Row],[SỐ LƯỢNG MUA]]&gt;0,Stock[[#This Row],[GIÁ MUA]]*Stock[[#This Row],[SỐ LƯỢNG MUA]]*$D$11,"")</f>
        <v/>
      </c>
      <c r="J1123" s="87"/>
      <c r="K1123" s="88"/>
      <c r="L1123" s="116" t="str">
        <f>IF(Stock[[#This Row],[SỐ LƯỢNG MUA]]&gt;0,Stock[[#This Row],[GIÁ MUA]]*(1+Stock[[#This Row],[% TĂNG KỲ VỌNG_1]]),"")</f>
        <v/>
      </c>
      <c r="M1123" s="89"/>
      <c r="N1123" s="116" t="str">
        <f>IF(Stock[[#This Row],[SỐ LƯỢNG MUA]]&gt;0,Stock[[#This Row],[GIÁ MUA]]*(1+Stock[[#This Row],[% TĂNG KỲ VỌNG_2]]),"")</f>
        <v/>
      </c>
      <c r="O1123" s="89"/>
      <c r="P1123" s="116" t="str">
        <f>IF(Stock[[#This Row],[SỐ LƯỢNG MUA]]&gt;0,Stock[[#This Row],[GIÁ MUA]]*(1+Stock[[#This Row],[% GIẢM ĐỂ CẮT LỖ]]),"")</f>
        <v/>
      </c>
      <c r="Q1123" s="103"/>
      <c r="R1123" s="117" t="str">
        <f>IF(Stock[[#This Row],[CỔ TỨC TIỀN MẶT]]&gt;0,Stock[[#This Row],[CỔ TỨC TIỀN MẶT]]/(Stock[[#This Row],[GIÁ MUA]]*Stock[[#This Row],[SỐ LƯỢNG MUA]]),"")</f>
        <v/>
      </c>
      <c r="S1123" s="103"/>
      <c r="T1123" s="77"/>
      <c r="U1123" s="95"/>
      <c r="V1123" s="96"/>
      <c r="W1123" s="125" t="str">
        <f>IF(Stock[[#This Row],[SỐ LƯỢNG BÁN]]&gt;0,Stock[[#This Row],[GIÁ BÁN]]*Stock[[#This Row],[SỐ LƯỢNG BÁN]]*$D$11+Stock[[#This Row],[GIÁ BÁN]]*Stock[[#This Row],[SỐ LƯỢNG BÁN]]*$D$12,"")</f>
        <v/>
      </c>
      <c r="X1123" s="120">
        <f>Stock[[#This Row],[SỐ LƯỢNG MUA]]+Stock[[#This Row],[CỔ TỨC BẰNG CỔ PHIẾU]]-Stock[[#This Row],[SỐ LƯỢNG BÁN]]</f>
        <v>0</v>
      </c>
      <c r="Y11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3" s="120">
        <f ca="1">IF(Stock[[#This Row],[NGÀY BÁN]]&gt;0,Stock[[#This Row],[NGÀY BÁN]]-Stock[[#This Row],[NGÀY MUA]]+1,IF(Stock[[#This Row],[NGÀY MUA]]=0,0,TODAY()-Stock[[#This Row],[NGÀY MUA]]+1))</f>
        <v>0</v>
      </c>
      <c r="AA1123" s="121" t="str">
        <f>IFERROR(Stock[[#This Row],[CỔ TỨC TIỀN MẶT]]+Stock[[#This Row],[LÃI/(LỖ) TỪ BÁN CK
(auto-fill)]],"")</f>
        <v/>
      </c>
      <c r="AB11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3" s="79"/>
      <c r="AE1123" s="146" t="str">
        <f>IF(Stock[[#This Row],[TRẠNG THÁI
(auto-fill)]]="NẮM GIỮ",Stock[[#This Row],[GIÁ THỊ TRƯỜNG]]-Stock[[#This Row],[GIÁ MUA]],"")</f>
        <v/>
      </c>
      <c r="AF1123" s="150" t="str">
        <f>IFERROR(Stock[[#This Row],[TĂNG/
(GIẢM )]]/Stock[[#This Row],[GIÁ MUA]],"")</f>
        <v/>
      </c>
      <c r="AG1123" s="129" t="str">
        <f>IF(Stock[[#This Row],[GIÁ THỊ TRƯỜNG]]&gt;0,Stock[[#This Row],[GIÁ THỊ TRƯỜNG]]*Stock[[#This Row],[SỐ LƯỢNG CÒN LẠI
(auto-fill)]],"")</f>
        <v/>
      </c>
    </row>
    <row r="1124" spans="2:33">
      <c r="B1124" s="109" t="str">
        <f>IF(AND(Stock[[#This Row],[SỐ LƯỢNG MUA]]&gt;0,Stock[[#This Row],[SỐ LƯỢNG CÒN LẠI
(auto-fill)]]=0),"BÁN",
IF(AND(Stock[[#This Row],[SỐ LƯỢNG MUA]]&gt;0,Stock[[#This Row],[SỐ LƯỢNG CÒN LẠI
(auto-fill)]]&gt;0),"NẮM GIỮ",""))</f>
        <v/>
      </c>
      <c r="C1124" s="112">
        <f t="shared" si="17"/>
        <v>1111</v>
      </c>
      <c r="D1124" s="77"/>
      <c r="E1124" s="78"/>
      <c r="F1124" s="170"/>
      <c r="G1124" s="83"/>
      <c r="H1124" s="84"/>
      <c r="I1124" s="114" t="str">
        <f>IF(Stock[[#This Row],[SỐ LƯỢNG MUA]]&gt;0,Stock[[#This Row],[GIÁ MUA]]*Stock[[#This Row],[SỐ LƯỢNG MUA]]*$D$11,"")</f>
        <v/>
      </c>
      <c r="J1124" s="87"/>
      <c r="K1124" s="88"/>
      <c r="L1124" s="116" t="str">
        <f>IF(Stock[[#This Row],[SỐ LƯỢNG MUA]]&gt;0,Stock[[#This Row],[GIÁ MUA]]*(1+Stock[[#This Row],[% TĂNG KỲ VỌNG_1]]),"")</f>
        <v/>
      </c>
      <c r="M1124" s="89"/>
      <c r="N1124" s="116" t="str">
        <f>IF(Stock[[#This Row],[SỐ LƯỢNG MUA]]&gt;0,Stock[[#This Row],[GIÁ MUA]]*(1+Stock[[#This Row],[% TĂNG KỲ VỌNG_2]]),"")</f>
        <v/>
      </c>
      <c r="O1124" s="89"/>
      <c r="P1124" s="116" t="str">
        <f>IF(Stock[[#This Row],[SỐ LƯỢNG MUA]]&gt;0,Stock[[#This Row],[GIÁ MUA]]*(1+Stock[[#This Row],[% GIẢM ĐỂ CẮT LỖ]]),"")</f>
        <v/>
      </c>
      <c r="Q1124" s="103"/>
      <c r="R1124" s="117" t="str">
        <f>IF(Stock[[#This Row],[CỔ TỨC TIỀN MẶT]]&gt;0,Stock[[#This Row],[CỔ TỨC TIỀN MẶT]]/(Stock[[#This Row],[GIÁ MUA]]*Stock[[#This Row],[SỐ LƯỢNG MUA]]),"")</f>
        <v/>
      </c>
      <c r="S1124" s="103"/>
      <c r="T1124" s="77"/>
      <c r="U1124" s="95"/>
      <c r="V1124" s="96"/>
      <c r="W1124" s="125" t="str">
        <f>IF(Stock[[#This Row],[SỐ LƯỢNG BÁN]]&gt;0,Stock[[#This Row],[GIÁ BÁN]]*Stock[[#This Row],[SỐ LƯỢNG BÁN]]*$D$11+Stock[[#This Row],[GIÁ BÁN]]*Stock[[#This Row],[SỐ LƯỢNG BÁN]]*$D$12,"")</f>
        <v/>
      </c>
      <c r="X1124" s="120">
        <f>Stock[[#This Row],[SỐ LƯỢNG MUA]]+Stock[[#This Row],[CỔ TỨC BẰNG CỔ PHIẾU]]-Stock[[#This Row],[SỐ LƯỢNG BÁN]]</f>
        <v>0</v>
      </c>
      <c r="Y11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4" s="120">
        <f ca="1">IF(Stock[[#This Row],[NGÀY BÁN]]&gt;0,Stock[[#This Row],[NGÀY BÁN]]-Stock[[#This Row],[NGÀY MUA]]+1,IF(Stock[[#This Row],[NGÀY MUA]]=0,0,TODAY()-Stock[[#This Row],[NGÀY MUA]]+1))</f>
        <v>0</v>
      </c>
      <c r="AA1124" s="121" t="str">
        <f>IFERROR(Stock[[#This Row],[CỔ TỨC TIỀN MẶT]]+Stock[[#This Row],[LÃI/(LỖ) TỪ BÁN CK
(auto-fill)]],"")</f>
        <v/>
      </c>
      <c r="AB11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4" s="79"/>
      <c r="AE1124" s="146" t="str">
        <f>IF(Stock[[#This Row],[TRẠNG THÁI
(auto-fill)]]="NẮM GIỮ",Stock[[#This Row],[GIÁ THỊ TRƯỜNG]]-Stock[[#This Row],[GIÁ MUA]],"")</f>
        <v/>
      </c>
      <c r="AF1124" s="150" t="str">
        <f>IFERROR(Stock[[#This Row],[TĂNG/
(GIẢM )]]/Stock[[#This Row],[GIÁ MUA]],"")</f>
        <v/>
      </c>
      <c r="AG1124" s="129" t="str">
        <f>IF(Stock[[#This Row],[GIÁ THỊ TRƯỜNG]]&gt;0,Stock[[#This Row],[GIÁ THỊ TRƯỜNG]]*Stock[[#This Row],[SỐ LƯỢNG CÒN LẠI
(auto-fill)]],"")</f>
        <v/>
      </c>
    </row>
    <row r="1125" spans="2:33">
      <c r="B1125" s="109" t="str">
        <f>IF(AND(Stock[[#This Row],[SỐ LƯỢNG MUA]]&gt;0,Stock[[#This Row],[SỐ LƯỢNG CÒN LẠI
(auto-fill)]]=0),"BÁN",
IF(AND(Stock[[#This Row],[SỐ LƯỢNG MUA]]&gt;0,Stock[[#This Row],[SỐ LƯỢNG CÒN LẠI
(auto-fill)]]&gt;0),"NẮM GIỮ",""))</f>
        <v/>
      </c>
      <c r="C1125" s="112">
        <f t="shared" si="17"/>
        <v>1112</v>
      </c>
      <c r="D1125" s="77"/>
      <c r="E1125" s="78"/>
      <c r="F1125" s="170"/>
      <c r="G1125" s="83"/>
      <c r="H1125" s="84"/>
      <c r="I1125" s="114" t="str">
        <f>IF(Stock[[#This Row],[SỐ LƯỢNG MUA]]&gt;0,Stock[[#This Row],[GIÁ MUA]]*Stock[[#This Row],[SỐ LƯỢNG MUA]]*$D$11,"")</f>
        <v/>
      </c>
      <c r="J1125" s="87"/>
      <c r="K1125" s="88"/>
      <c r="L1125" s="116" t="str">
        <f>IF(Stock[[#This Row],[SỐ LƯỢNG MUA]]&gt;0,Stock[[#This Row],[GIÁ MUA]]*(1+Stock[[#This Row],[% TĂNG KỲ VỌNG_1]]),"")</f>
        <v/>
      </c>
      <c r="M1125" s="89"/>
      <c r="N1125" s="116" t="str">
        <f>IF(Stock[[#This Row],[SỐ LƯỢNG MUA]]&gt;0,Stock[[#This Row],[GIÁ MUA]]*(1+Stock[[#This Row],[% TĂNG KỲ VỌNG_2]]),"")</f>
        <v/>
      </c>
      <c r="O1125" s="89"/>
      <c r="P1125" s="116" t="str">
        <f>IF(Stock[[#This Row],[SỐ LƯỢNG MUA]]&gt;0,Stock[[#This Row],[GIÁ MUA]]*(1+Stock[[#This Row],[% GIẢM ĐỂ CẮT LỖ]]),"")</f>
        <v/>
      </c>
      <c r="Q1125" s="103"/>
      <c r="R1125" s="117" t="str">
        <f>IF(Stock[[#This Row],[CỔ TỨC TIỀN MẶT]]&gt;0,Stock[[#This Row],[CỔ TỨC TIỀN MẶT]]/(Stock[[#This Row],[GIÁ MUA]]*Stock[[#This Row],[SỐ LƯỢNG MUA]]),"")</f>
        <v/>
      </c>
      <c r="S1125" s="103"/>
      <c r="T1125" s="77"/>
      <c r="U1125" s="95"/>
      <c r="V1125" s="96"/>
      <c r="W1125" s="125" t="str">
        <f>IF(Stock[[#This Row],[SỐ LƯỢNG BÁN]]&gt;0,Stock[[#This Row],[GIÁ BÁN]]*Stock[[#This Row],[SỐ LƯỢNG BÁN]]*$D$11+Stock[[#This Row],[GIÁ BÁN]]*Stock[[#This Row],[SỐ LƯỢNG BÁN]]*$D$12,"")</f>
        <v/>
      </c>
      <c r="X1125" s="120">
        <f>Stock[[#This Row],[SỐ LƯỢNG MUA]]+Stock[[#This Row],[CỔ TỨC BẰNG CỔ PHIẾU]]-Stock[[#This Row],[SỐ LƯỢNG BÁN]]</f>
        <v>0</v>
      </c>
      <c r="Y11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5" s="120">
        <f ca="1">IF(Stock[[#This Row],[NGÀY BÁN]]&gt;0,Stock[[#This Row],[NGÀY BÁN]]-Stock[[#This Row],[NGÀY MUA]]+1,IF(Stock[[#This Row],[NGÀY MUA]]=0,0,TODAY()-Stock[[#This Row],[NGÀY MUA]]+1))</f>
        <v>0</v>
      </c>
      <c r="AA1125" s="121" t="str">
        <f>IFERROR(Stock[[#This Row],[CỔ TỨC TIỀN MẶT]]+Stock[[#This Row],[LÃI/(LỖ) TỪ BÁN CK
(auto-fill)]],"")</f>
        <v/>
      </c>
      <c r="AB11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5" s="79"/>
      <c r="AE1125" s="146" t="str">
        <f>IF(Stock[[#This Row],[TRẠNG THÁI
(auto-fill)]]="NẮM GIỮ",Stock[[#This Row],[GIÁ THỊ TRƯỜNG]]-Stock[[#This Row],[GIÁ MUA]],"")</f>
        <v/>
      </c>
      <c r="AF1125" s="150" t="str">
        <f>IFERROR(Stock[[#This Row],[TĂNG/
(GIẢM )]]/Stock[[#This Row],[GIÁ MUA]],"")</f>
        <v/>
      </c>
      <c r="AG1125" s="129" t="str">
        <f>IF(Stock[[#This Row],[GIÁ THỊ TRƯỜNG]]&gt;0,Stock[[#This Row],[GIÁ THỊ TRƯỜNG]]*Stock[[#This Row],[SỐ LƯỢNG CÒN LẠI
(auto-fill)]],"")</f>
        <v/>
      </c>
    </row>
    <row r="1126" spans="2:33">
      <c r="B1126" s="109" t="str">
        <f>IF(AND(Stock[[#This Row],[SỐ LƯỢNG MUA]]&gt;0,Stock[[#This Row],[SỐ LƯỢNG CÒN LẠI
(auto-fill)]]=0),"BÁN",
IF(AND(Stock[[#This Row],[SỐ LƯỢNG MUA]]&gt;0,Stock[[#This Row],[SỐ LƯỢNG CÒN LẠI
(auto-fill)]]&gt;0),"NẮM GIỮ",""))</f>
        <v/>
      </c>
      <c r="C1126" s="112">
        <f t="shared" si="17"/>
        <v>1113</v>
      </c>
      <c r="D1126" s="77"/>
      <c r="E1126" s="78"/>
      <c r="F1126" s="170"/>
      <c r="G1126" s="83"/>
      <c r="H1126" s="84"/>
      <c r="I1126" s="114" t="str">
        <f>IF(Stock[[#This Row],[SỐ LƯỢNG MUA]]&gt;0,Stock[[#This Row],[GIÁ MUA]]*Stock[[#This Row],[SỐ LƯỢNG MUA]]*$D$11,"")</f>
        <v/>
      </c>
      <c r="J1126" s="87"/>
      <c r="K1126" s="88"/>
      <c r="L1126" s="116" t="str">
        <f>IF(Stock[[#This Row],[SỐ LƯỢNG MUA]]&gt;0,Stock[[#This Row],[GIÁ MUA]]*(1+Stock[[#This Row],[% TĂNG KỲ VỌNG_1]]),"")</f>
        <v/>
      </c>
      <c r="M1126" s="89"/>
      <c r="N1126" s="116" t="str">
        <f>IF(Stock[[#This Row],[SỐ LƯỢNG MUA]]&gt;0,Stock[[#This Row],[GIÁ MUA]]*(1+Stock[[#This Row],[% TĂNG KỲ VỌNG_2]]),"")</f>
        <v/>
      </c>
      <c r="O1126" s="89"/>
      <c r="P1126" s="116" t="str">
        <f>IF(Stock[[#This Row],[SỐ LƯỢNG MUA]]&gt;0,Stock[[#This Row],[GIÁ MUA]]*(1+Stock[[#This Row],[% GIẢM ĐỂ CẮT LỖ]]),"")</f>
        <v/>
      </c>
      <c r="Q1126" s="103"/>
      <c r="R1126" s="117" t="str">
        <f>IF(Stock[[#This Row],[CỔ TỨC TIỀN MẶT]]&gt;0,Stock[[#This Row],[CỔ TỨC TIỀN MẶT]]/(Stock[[#This Row],[GIÁ MUA]]*Stock[[#This Row],[SỐ LƯỢNG MUA]]),"")</f>
        <v/>
      </c>
      <c r="S1126" s="103"/>
      <c r="T1126" s="77"/>
      <c r="U1126" s="95"/>
      <c r="V1126" s="96"/>
      <c r="W1126" s="125" t="str">
        <f>IF(Stock[[#This Row],[SỐ LƯỢNG BÁN]]&gt;0,Stock[[#This Row],[GIÁ BÁN]]*Stock[[#This Row],[SỐ LƯỢNG BÁN]]*$D$11+Stock[[#This Row],[GIÁ BÁN]]*Stock[[#This Row],[SỐ LƯỢNG BÁN]]*$D$12,"")</f>
        <v/>
      </c>
      <c r="X1126" s="120">
        <f>Stock[[#This Row],[SỐ LƯỢNG MUA]]+Stock[[#This Row],[CỔ TỨC BẰNG CỔ PHIẾU]]-Stock[[#This Row],[SỐ LƯỢNG BÁN]]</f>
        <v>0</v>
      </c>
      <c r="Y11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6" s="120">
        <f ca="1">IF(Stock[[#This Row],[NGÀY BÁN]]&gt;0,Stock[[#This Row],[NGÀY BÁN]]-Stock[[#This Row],[NGÀY MUA]]+1,IF(Stock[[#This Row],[NGÀY MUA]]=0,0,TODAY()-Stock[[#This Row],[NGÀY MUA]]+1))</f>
        <v>0</v>
      </c>
      <c r="AA1126" s="121" t="str">
        <f>IFERROR(Stock[[#This Row],[CỔ TỨC TIỀN MẶT]]+Stock[[#This Row],[LÃI/(LỖ) TỪ BÁN CK
(auto-fill)]],"")</f>
        <v/>
      </c>
      <c r="AB11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6" s="79"/>
      <c r="AE1126" s="146" t="str">
        <f>IF(Stock[[#This Row],[TRẠNG THÁI
(auto-fill)]]="NẮM GIỮ",Stock[[#This Row],[GIÁ THỊ TRƯỜNG]]-Stock[[#This Row],[GIÁ MUA]],"")</f>
        <v/>
      </c>
      <c r="AF1126" s="150" t="str">
        <f>IFERROR(Stock[[#This Row],[TĂNG/
(GIẢM )]]/Stock[[#This Row],[GIÁ MUA]],"")</f>
        <v/>
      </c>
      <c r="AG1126" s="129" t="str">
        <f>IF(Stock[[#This Row],[GIÁ THỊ TRƯỜNG]]&gt;0,Stock[[#This Row],[GIÁ THỊ TRƯỜNG]]*Stock[[#This Row],[SỐ LƯỢNG CÒN LẠI
(auto-fill)]],"")</f>
        <v/>
      </c>
    </row>
    <row r="1127" spans="2:33">
      <c r="B1127" s="109" t="str">
        <f>IF(AND(Stock[[#This Row],[SỐ LƯỢNG MUA]]&gt;0,Stock[[#This Row],[SỐ LƯỢNG CÒN LẠI
(auto-fill)]]=0),"BÁN",
IF(AND(Stock[[#This Row],[SỐ LƯỢNG MUA]]&gt;0,Stock[[#This Row],[SỐ LƯỢNG CÒN LẠI
(auto-fill)]]&gt;0),"NẮM GIỮ",""))</f>
        <v/>
      </c>
      <c r="C1127" s="112">
        <f t="shared" si="17"/>
        <v>1114</v>
      </c>
      <c r="D1127" s="77"/>
      <c r="E1127" s="78"/>
      <c r="F1127" s="170"/>
      <c r="G1127" s="83"/>
      <c r="H1127" s="84"/>
      <c r="I1127" s="114" t="str">
        <f>IF(Stock[[#This Row],[SỐ LƯỢNG MUA]]&gt;0,Stock[[#This Row],[GIÁ MUA]]*Stock[[#This Row],[SỐ LƯỢNG MUA]]*$D$11,"")</f>
        <v/>
      </c>
      <c r="J1127" s="87"/>
      <c r="K1127" s="88"/>
      <c r="L1127" s="116" t="str">
        <f>IF(Stock[[#This Row],[SỐ LƯỢNG MUA]]&gt;0,Stock[[#This Row],[GIÁ MUA]]*(1+Stock[[#This Row],[% TĂNG KỲ VỌNG_1]]),"")</f>
        <v/>
      </c>
      <c r="M1127" s="89"/>
      <c r="N1127" s="116" t="str">
        <f>IF(Stock[[#This Row],[SỐ LƯỢNG MUA]]&gt;0,Stock[[#This Row],[GIÁ MUA]]*(1+Stock[[#This Row],[% TĂNG KỲ VỌNG_2]]),"")</f>
        <v/>
      </c>
      <c r="O1127" s="89"/>
      <c r="P1127" s="116" t="str">
        <f>IF(Stock[[#This Row],[SỐ LƯỢNG MUA]]&gt;0,Stock[[#This Row],[GIÁ MUA]]*(1+Stock[[#This Row],[% GIẢM ĐỂ CẮT LỖ]]),"")</f>
        <v/>
      </c>
      <c r="Q1127" s="103"/>
      <c r="R1127" s="117" t="str">
        <f>IF(Stock[[#This Row],[CỔ TỨC TIỀN MẶT]]&gt;0,Stock[[#This Row],[CỔ TỨC TIỀN MẶT]]/(Stock[[#This Row],[GIÁ MUA]]*Stock[[#This Row],[SỐ LƯỢNG MUA]]),"")</f>
        <v/>
      </c>
      <c r="S1127" s="103"/>
      <c r="T1127" s="77"/>
      <c r="U1127" s="95"/>
      <c r="V1127" s="96"/>
      <c r="W1127" s="125" t="str">
        <f>IF(Stock[[#This Row],[SỐ LƯỢNG BÁN]]&gt;0,Stock[[#This Row],[GIÁ BÁN]]*Stock[[#This Row],[SỐ LƯỢNG BÁN]]*$D$11+Stock[[#This Row],[GIÁ BÁN]]*Stock[[#This Row],[SỐ LƯỢNG BÁN]]*$D$12,"")</f>
        <v/>
      </c>
      <c r="X1127" s="120">
        <f>Stock[[#This Row],[SỐ LƯỢNG MUA]]+Stock[[#This Row],[CỔ TỨC BẰNG CỔ PHIẾU]]-Stock[[#This Row],[SỐ LƯỢNG BÁN]]</f>
        <v>0</v>
      </c>
      <c r="Y11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7" s="120">
        <f ca="1">IF(Stock[[#This Row],[NGÀY BÁN]]&gt;0,Stock[[#This Row],[NGÀY BÁN]]-Stock[[#This Row],[NGÀY MUA]]+1,IF(Stock[[#This Row],[NGÀY MUA]]=0,0,TODAY()-Stock[[#This Row],[NGÀY MUA]]+1))</f>
        <v>0</v>
      </c>
      <c r="AA1127" s="121" t="str">
        <f>IFERROR(Stock[[#This Row],[CỔ TỨC TIỀN MẶT]]+Stock[[#This Row],[LÃI/(LỖ) TỪ BÁN CK
(auto-fill)]],"")</f>
        <v/>
      </c>
      <c r="AB11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7" s="79"/>
      <c r="AE1127" s="146" t="str">
        <f>IF(Stock[[#This Row],[TRẠNG THÁI
(auto-fill)]]="NẮM GIỮ",Stock[[#This Row],[GIÁ THỊ TRƯỜNG]]-Stock[[#This Row],[GIÁ MUA]],"")</f>
        <v/>
      </c>
      <c r="AF1127" s="150" t="str">
        <f>IFERROR(Stock[[#This Row],[TĂNG/
(GIẢM )]]/Stock[[#This Row],[GIÁ MUA]],"")</f>
        <v/>
      </c>
      <c r="AG1127" s="129" t="str">
        <f>IF(Stock[[#This Row],[GIÁ THỊ TRƯỜNG]]&gt;0,Stock[[#This Row],[GIÁ THỊ TRƯỜNG]]*Stock[[#This Row],[SỐ LƯỢNG CÒN LẠI
(auto-fill)]],"")</f>
        <v/>
      </c>
    </row>
    <row r="1128" spans="2:33">
      <c r="B1128" s="109" t="str">
        <f>IF(AND(Stock[[#This Row],[SỐ LƯỢNG MUA]]&gt;0,Stock[[#This Row],[SỐ LƯỢNG CÒN LẠI
(auto-fill)]]=0),"BÁN",
IF(AND(Stock[[#This Row],[SỐ LƯỢNG MUA]]&gt;0,Stock[[#This Row],[SỐ LƯỢNG CÒN LẠI
(auto-fill)]]&gt;0),"NẮM GIỮ",""))</f>
        <v/>
      </c>
      <c r="C1128" s="112">
        <f t="shared" si="17"/>
        <v>1115</v>
      </c>
      <c r="D1128" s="77"/>
      <c r="E1128" s="78"/>
      <c r="F1128" s="170"/>
      <c r="G1128" s="83"/>
      <c r="H1128" s="84"/>
      <c r="I1128" s="114" t="str">
        <f>IF(Stock[[#This Row],[SỐ LƯỢNG MUA]]&gt;0,Stock[[#This Row],[GIÁ MUA]]*Stock[[#This Row],[SỐ LƯỢNG MUA]]*$D$11,"")</f>
        <v/>
      </c>
      <c r="J1128" s="87"/>
      <c r="K1128" s="88"/>
      <c r="L1128" s="116" t="str">
        <f>IF(Stock[[#This Row],[SỐ LƯỢNG MUA]]&gt;0,Stock[[#This Row],[GIÁ MUA]]*(1+Stock[[#This Row],[% TĂNG KỲ VỌNG_1]]),"")</f>
        <v/>
      </c>
      <c r="M1128" s="89"/>
      <c r="N1128" s="116" t="str">
        <f>IF(Stock[[#This Row],[SỐ LƯỢNG MUA]]&gt;0,Stock[[#This Row],[GIÁ MUA]]*(1+Stock[[#This Row],[% TĂNG KỲ VỌNG_2]]),"")</f>
        <v/>
      </c>
      <c r="O1128" s="89"/>
      <c r="P1128" s="116" t="str">
        <f>IF(Stock[[#This Row],[SỐ LƯỢNG MUA]]&gt;0,Stock[[#This Row],[GIÁ MUA]]*(1+Stock[[#This Row],[% GIẢM ĐỂ CẮT LỖ]]),"")</f>
        <v/>
      </c>
      <c r="Q1128" s="103"/>
      <c r="R1128" s="117" t="str">
        <f>IF(Stock[[#This Row],[CỔ TỨC TIỀN MẶT]]&gt;0,Stock[[#This Row],[CỔ TỨC TIỀN MẶT]]/(Stock[[#This Row],[GIÁ MUA]]*Stock[[#This Row],[SỐ LƯỢNG MUA]]),"")</f>
        <v/>
      </c>
      <c r="S1128" s="103"/>
      <c r="T1128" s="77"/>
      <c r="U1128" s="95"/>
      <c r="V1128" s="96"/>
      <c r="W1128" s="125" t="str">
        <f>IF(Stock[[#This Row],[SỐ LƯỢNG BÁN]]&gt;0,Stock[[#This Row],[GIÁ BÁN]]*Stock[[#This Row],[SỐ LƯỢNG BÁN]]*$D$11+Stock[[#This Row],[GIÁ BÁN]]*Stock[[#This Row],[SỐ LƯỢNG BÁN]]*$D$12,"")</f>
        <v/>
      </c>
      <c r="X1128" s="120">
        <f>Stock[[#This Row],[SỐ LƯỢNG MUA]]+Stock[[#This Row],[CỔ TỨC BẰNG CỔ PHIẾU]]-Stock[[#This Row],[SỐ LƯỢNG BÁN]]</f>
        <v>0</v>
      </c>
      <c r="Y11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8" s="120">
        <f ca="1">IF(Stock[[#This Row],[NGÀY BÁN]]&gt;0,Stock[[#This Row],[NGÀY BÁN]]-Stock[[#This Row],[NGÀY MUA]]+1,IF(Stock[[#This Row],[NGÀY MUA]]=0,0,TODAY()-Stock[[#This Row],[NGÀY MUA]]+1))</f>
        <v>0</v>
      </c>
      <c r="AA1128" s="121" t="str">
        <f>IFERROR(Stock[[#This Row],[CỔ TỨC TIỀN MẶT]]+Stock[[#This Row],[LÃI/(LỖ) TỪ BÁN CK
(auto-fill)]],"")</f>
        <v/>
      </c>
      <c r="AB11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8" s="79"/>
      <c r="AE1128" s="146" t="str">
        <f>IF(Stock[[#This Row],[TRẠNG THÁI
(auto-fill)]]="NẮM GIỮ",Stock[[#This Row],[GIÁ THỊ TRƯỜNG]]-Stock[[#This Row],[GIÁ MUA]],"")</f>
        <v/>
      </c>
      <c r="AF1128" s="150" t="str">
        <f>IFERROR(Stock[[#This Row],[TĂNG/
(GIẢM )]]/Stock[[#This Row],[GIÁ MUA]],"")</f>
        <v/>
      </c>
      <c r="AG1128" s="129" t="str">
        <f>IF(Stock[[#This Row],[GIÁ THỊ TRƯỜNG]]&gt;0,Stock[[#This Row],[GIÁ THỊ TRƯỜNG]]*Stock[[#This Row],[SỐ LƯỢNG CÒN LẠI
(auto-fill)]],"")</f>
        <v/>
      </c>
    </row>
    <row r="1129" spans="2:33">
      <c r="B1129" s="109" t="str">
        <f>IF(AND(Stock[[#This Row],[SỐ LƯỢNG MUA]]&gt;0,Stock[[#This Row],[SỐ LƯỢNG CÒN LẠI
(auto-fill)]]=0),"BÁN",
IF(AND(Stock[[#This Row],[SỐ LƯỢNG MUA]]&gt;0,Stock[[#This Row],[SỐ LƯỢNG CÒN LẠI
(auto-fill)]]&gt;0),"NẮM GIỮ",""))</f>
        <v/>
      </c>
      <c r="C1129" s="112">
        <f t="shared" si="17"/>
        <v>1116</v>
      </c>
      <c r="D1129" s="77"/>
      <c r="E1129" s="78"/>
      <c r="F1129" s="170"/>
      <c r="G1129" s="83"/>
      <c r="H1129" s="84"/>
      <c r="I1129" s="114" t="str">
        <f>IF(Stock[[#This Row],[SỐ LƯỢNG MUA]]&gt;0,Stock[[#This Row],[GIÁ MUA]]*Stock[[#This Row],[SỐ LƯỢNG MUA]]*$D$11,"")</f>
        <v/>
      </c>
      <c r="J1129" s="87"/>
      <c r="K1129" s="88"/>
      <c r="L1129" s="116" t="str">
        <f>IF(Stock[[#This Row],[SỐ LƯỢNG MUA]]&gt;0,Stock[[#This Row],[GIÁ MUA]]*(1+Stock[[#This Row],[% TĂNG KỲ VỌNG_1]]),"")</f>
        <v/>
      </c>
      <c r="M1129" s="89"/>
      <c r="N1129" s="116" t="str">
        <f>IF(Stock[[#This Row],[SỐ LƯỢNG MUA]]&gt;0,Stock[[#This Row],[GIÁ MUA]]*(1+Stock[[#This Row],[% TĂNG KỲ VỌNG_2]]),"")</f>
        <v/>
      </c>
      <c r="O1129" s="89"/>
      <c r="P1129" s="116" t="str">
        <f>IF(Stock[[#This Row],[SỐ LƯỢNG MUA]]&gt;0,Stock[[#This Row],[GIÁ MUA]]*(1+Stock[[#This Row],[% GIẢM ĐỂ CẮT LỖ]]),"")</f>
        <v/>
      </c>
      <c r="Q1129" s="103"/>
      <c r="R1129" s="117" t="str">
        <f>IF(Stock[[#This Row],[CỔ TỨC TIỀN MẶT]]&gt;0,Stock[[#This Row],[CỔ TỨC TIỀN MẶT]]/(Stock[[#This Row],[GIÁ MUA]]*Stock[[#This Row],[SỐ LƯỢNG MUA]]),"")</f>
        <v/>
      </c>
      <c r="S1129" s="103"/>
      <c r="T1129" s="77"/>
      <c r="U1129" s="95"/>
      <c r="V1129" s="96"/>
      <c r="W1129" s="125" t="str">
        <f>IF(Stock[[#This Row],[SỐ LƯỢNG BÁN]]&gt;0,Stock[[#This Row],[GIÁ BÁN]]*Stock[[#This Row],[SỐ LƯỢNG BÁN]]*$D$11+Stock[[#This Row],[GIÁ BÁN]]*Stock[[#This Row],[SỐ LƯỢNG BÁN]]*$D$12,"")</f>
        <v/>
      </c>
      <c r="X1129" s="120">
        <f>Stock[[#This Row],[SỐ LƯỢNG MUA]]+Stock[[#This Row],[CỔ TỨC BẰNG CỔ PHIẾU]]-Stock[[#This Row],[SỐ LƯỢNG BÁN]]</f>
        <v>0</v>
      </c>
      <c r="Y11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9" s="120">
        <f ca="1">IF(Stock[[#This Row],[NGÀY BÁN]]&gt;0,Stock[[#This Row],[NGÀY BÁN]]-Stock[[#This Row],[NGÀY MUA]]+1,IF(Stock[[#This Row],[NGÀY MUA]]=0,0,TODAY()-Stock[[#This Row],[NGÀY MUA]]+1))</f>
        <v>0</v>
      </c>
      <c r="AA1129" s="121" t="str">
        <f>IFERROR(Stock[[#This Row],[CỔ TỨC TIỀN MẶT]]+Stock[[#This Row],[LÃI/(LỖ) TỪ BÁN CK
(auto-fill)]],"")</f>
        <v/>
      </c>
      <c r="AB11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9" s="79"/>
      <c r="AE1129" s="146" t="str">
        <f>IF(Stock[[#This Row],[TRẠNG THÁI
(auto-fill)]]="NẮM GIỮ",Stock[[#This Row],[GIÁ THỊ TRƯỜNG]]-Stock[[#This Row],[GIÁ MUA]],"")</f>
        <v/>
      </c>
      <c r="AF1129" s="150" t="str">
        <f>IFERROR(Stock[[#This Row],[TĂNG/
(GIẢM )]]/Stock[[#This Row],[GIÁ MUA]],"")</f>
        <v/>
      </c>
      <c r="AG1129" s="129" t="str">
        <f>IF(Stock[[#This Row],[GIÁ THỊ TRƯỜNG]]&gt;0,Stock[[#This Row],[GIÁ THỊ TRƯỜNG]]*Stock[[#This Row],[SỐ LƯỢNG CÒN LẠI
(auto-fill)]],"")</f>
        <v/>
      </c>
    </row>
    <row r="1130" spans="2:33">
      <c r="B1130" s="109" t="str">
        <f>IF(AND(Stock[[#This Row],[SỐ LƯỢNG MUA]]&gt;0,Stock[[#This Row],[SỐ LƯỢNG CÒN LẠI
(auto-fill)]]=0),"BÁN",
IF(AND(Stock[[#This Row],[SỐ LƯỢNG MUA]]&gt;0,Stock[[#This Row],[SỐ LƯỢNG CÒN LẠI
(auto-fill)]]&gt;0),"NẮM GIỮ",""))</f>
        <v/>
      </c>
      <c r="C1130" s="112">
        <f t="shared" si="17"/>
        <v>1117</v>
      </c>
      <c r="D1130" s="77"/>
      <c r="E1130" s="78"/>
      <c r="F1130" s="170"/>
      <c r="G1130" s="83"/>
      <c r="H1130" s="84"/>
      <c r="I1130" s="114" t="str">
        <f>IF(Stock[[#This Row],[SỐ LƯỢNG MUA]]&gt;0,Stock[[#This Row],[GIÁ MUA]]*Stock[[#This Row],[SỐ LƯỢNG MUA]]*$D$11,"")</f>
        <v/>
      </c>
      <c r="J1130" s="87"/>
      <c r="K1130" s="88"/>
      <c r="L1130" s="116" t="str">
        <f>IF(Stock[[#This Row],[SỐ LƯỢNG MUA]]&gt;0,Stock[[#This Row],[GIÁ MUA]]*(1+Stock[[#This Row],[% TĂNG KỲ VỌNG_1]]),"")</f>
        <v/>
      </c>
      <c r="M1130" s="89"/>
      <c r="N1130" s="116" t="str">
        <f>IF(Stock[[#This Row],[SỐ LƯỢNG MUA]]&gt;0,Stock[[#This Row],[GIÁ MUA]]*(1+Stock[[#This Row],[% TĂNG KỲ VỌNG_2]]),"")</f>
        <v/>
      </c>
      <c r="O1130" s="89"/>
      <c r="P1130" s="116" t="str">
        <f>IF(Stock[[#This Row],[SỐ LƯỢNG MUA]]&gt;0,Stock[[#This Row],[GIÁ MUA]]*(1+Stock[[#This Row],[% GIẢM ĐỂ CẮT LỖ]]),"")</f>
        <v/>
      </c>
      <c r="Q1130" s="103"/>
      <c r="R1130" s="117" t="str">
        <f>IF(Stock[[#This Row],[CỔ TỨC TIỀN MẶT]]&gt;0,Stock[[#This Row],[CỔ TỨC TIỀN MẶT]]/(Stock[[#This Row],[GIÁ MUA]]*Stock[[#This Row],[SỐ LƯỢNG MUA]]),"")</f>
        <v/>
      </c>
      <c r="S1130" s="103"/>
      <c r="T1130" s="77"/>
      <c r="U1130" s="95"/>
      <c r="V1130" s="96"/>
      <c r="W1130" s="125" t="str">
        <f>IF(Stock[[#This Row],[SỐ LƯỢNG BÁN]]&gt;0,Stock[[#This Row],[GIÁ BÁN]]*Stock[[#This Row],[SỐ LƯỢNG BÁN]]*$D$11+Stock[[#This Row],[GIÁ BÁN]]*Stock[[#This Row],[SỐ LƯỢNG BÁN]]*$D$12,"")</f>
        <v/>
      </c>
      <c r="X1130" s="120">
        <f>Stock[[#This Row],[SỐ LƯỢNG MUA]]+Stock[[#This Row],[CỔ TỨC BẰNG CỔ PHIẾU]]-Stock[[#This Row],[SỐ LƯỢNG BÁN]]</f>
        <v>0</v>
      </c>
      <c r="Y11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0" s="120">
        <f ca="1">IF(Stock[[#This Row],[NGÀY BÁN]]&gt;0,Stock[[#This Row],[NGÀY BÁN]]-Stock[[#This Row],[NGÀY MUA]]+1,IF(Stock[[#This Row],[NGÀY MUA]]=0,0,TODAY()-Stock[[#This Row],[NGÀY MUA]]+1))</f>
        <v>0</v>
      </c>
      <c r="AA1130" s="121" t="str">
        <f>IFERROR(Stock[[#This Row],[CỔ TỨC TIỀN MẶT]]+Stock[[#This Row],[LÃI/(LỖ) TỪ BÁN CK
(auto-fill)]],"")</f>
        <v/>
      </c>
      <c r="AB11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0" s="79"/>
      <c r="AE1130" s="146" t="str">
        <f>IF(Stock[[#This Row],[TRẠNG THÁI
(auto-fill)]]="NẮM GIỮ",Stock[[#This Row],[GIÁ THỊ TRƯỜNG]]-Stock[[#This Row],[GIÁ MUA]],"")</f>
        <v/>
      </c>
      <c r="AF1130" s="150" t="str">
        <f>IFERROR(Stock[[#This Row],[TĂNG/
(GIẢM )]]/Stock[[#This Row],[GIÁ MUA]],"")</f>
        <v/>
      </c>
      <c r="AG1130" s="129" t="str">
        <f>IF(Stock[[#This Row],[GIÁ THỊ TRƯỜNG]]&gt;0,Stock[[#This Row],[GIÁ THỊ TRƯỜNG]]*Stock[[#This Row],[SỐ LƯỢNG CÒN LẠI
(auto-fill)]],"")</f>
        <v/>
      </c>
    </row>
    <row r="1131" spans="2:33">
      <c r="B1131" s="109" t="str">
        <f>IF(AND(Stock[[#This Row],[SỐ LƯỢNG MUA]]&gt;0,Stock[[#This Row],[SỐ LƯỢNG CÒN LẠI
(auto-fill)]]=0),"BÁN",
IF(AND(Stock[[#This Row],[SỐ LƯỢNG MUA]]&gt;0,Stock[[#This Row],[SỐ LƯỢNG CÒN LẠI
(auto-fill)]]&gt;0),"NẮM GIỮ",""))</f>
        <v/>
      </c>
      <c r="C1131" s="112">
        <f t="shared" si="17"/>
        <v>1118</v>
      </c>
      <c r="D1131" s="77"/>
      <c r="E1131" s="78"/>
      <c r="F1131" s="170"/>
      <c r="G1131" s="83"/>
      <c r="H1131" s="84"/>
      <c r="I1131" s="114" t="str">
        <f>IF(Stock[[#This Row],[SỐ LƯỢNG MUA]]&gt;0,Stock[[#This Row],[GIÁ MUA]]*Stock[[#This Row],[SỐ LƯỢNG MUA]]*$D$11,"")</f>
        <v/>
      </c>
      <c r="J1131" s="87"/>
      <c r="K1131" s="88"/>
      <c r="L1131" s="116" t="str">
        <f>IF(Stock[[#This Row],[SỐ LƯỢNG MUA]]&gt;0,Stock[[#This Row],[GIÁ MUA]]*(1+Stock[[#This Row],[% TĂNG KỲ VỌNG_1]]),"")</f>
        <v/>
      </c>
      <c r="M1131" s="89"/>
      <c r="N1131" s="116" t="str">
        <f>IF(Stock[[#This Row],[SỐ LƯỢNG MUA]]&gt;0,Stock[[#This Row],[GIÁ MUA]]*(1+Stock[[#This Row],[% TĂNG KỲ VỌNG_2]]),"")</f>
        <v/>
      </c>
      <c r="O1131" s="89"/>
      <c r="P1131" s="116" t="str">
        <f>IF(Stock[[#This Row],[SỐ LƯỢNG MUA]]&gt;0,Stock[[#This Row],[GIÁ MUA]]*(1+Stock[[#This Row],[% GIẢM ĐỂ CẮT LỖ]]),"")</f>
        <v/>
      </c>
      <c r="Q1131" s="103"/>
      <c r="R1131" s="117" t="str">
        <f>IF(Stock[[#This Row],[CỔ TỨC TIỀN MẶT]]&gt;0,Stock[[#This Row],[CỔ TỨC TIỀN MẶT]]/(Stock[[#This Row],[GIÁ MUA]]*Stock[[#This Row],[SỐ LƯỢNG MUA]]),"")</f>
        <v/>
      </c>
      <c r="S1131" s="103"/>
      <c r="T1131" s="77"/>
      <c r="U1131" s="95"/>
      <c r="V1131" s="96"/>
      <c r="W1131" s="125" t="str">
        <f>IF(Stock[[#This Row],[SỐ LƯỢNG BÁN]]&gt;0,Stock[[#This Row],[GIÁ BÁN]]*Stock[[#This Row],[SỐ LƯỢNG BÁN]]*$D$11+Stock[[#This Row],[GIÁ BÁN]]*Stock[[#This Row],[SỐ LƯỢNG BÁN]]*$D$12,"")</f>
        <v/>
      </c>
      <c r="X1131" s="120">
        <f>Stock[[#This Row],[SỐ LƯỢNG MUA]]+Stock[[#This Row],[CỔ TỨC BẰNG CỔ PHIẾU]]-Stock[[#This Row],[SỐ LƯỢNG BÁN]]</f>
        <v>0</v>
      </c>
      <c r="Y11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1" s="120">
        <f ca="1">IF(Stock[[#This Row],[NGÀY BÁN]]&gt;0,Stock[[#This Row],[NGÀY BÁN]]-Stock[[#This Row],[NGÀY MUA]]+1,IF(Stock[[#This Row],[NGÀY MUA]]=0,0,TODAY()-Stock[[#This Row],[NGÀY MUA]]+1))</f>
        <v>0</v>
      </c>
      <c r="AA1131" s="121" t="str">
        <f>IFERROR(Stock[[#This Row],[CỔ TỨC TIỀN MẶT]]+Stock[[#This Row],[LÃI/(LỖ) TỪ BÁN CK
(auto-fill)]],"")</f>
        <v/>
      </c>
      <c r="AB11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1" s="79"/>
      <c r="AE1131" s="146" t="str">
        <f>IF(Stock[[#This Row],[TRẠNG THÁI
(auto-fill)]]="NẮM GIỮ",Stock[[#This Row],[GIÁ THỊ TRƯỜNG]]-Stock[[#This Row],[GIÁ MUA]],"")</f>
        <v/>
      </c>
      <c r="AF1131" s="150" t="str">
        <f>IFERROR(Stock[[#This Row],[TĂNG/
(GIẢM )]]/Stock[[#This Row],[GIÁ MUA]],"")</f>
        <v/>
      </c>
      <c r="AG1131" s="129" t="str">
        <f>IF(Stock[[#This Row],[GIÁ THỊ TRƯỜNG]]&gt;0,Stock[[#This Row],[GIÁ THỊ TRƯỜNG]]*Stock[[#This Row],[SỐ LƯỢNG CÒN LẠI
(auto-fill)]],"")</f>
        <v/>
      </c>
    </row>
    <row r="1132" spans="2:33">
      <c r="B1132" s="109" t="str">
        <f>IF(AND(Stock[[#This Row],[SỐ LƯỢNG MUA]]&gt;0,Stock[[#This Row],[SỐ LƯỢNG CÒN LẠI
(auto-fill)]]=0),"BÁN",
IF(AND(Stock[[#This Row],[SỐ LƯỢNG MUA]]&gt;0,Stock[[#This Row],[SỐ LƯỢNG CÒN LẠI
(auto-fill)]]&gt;0),"NẮM GIỮ",""))</f>
        <v/>
      </c>
      <c r="C1132" s="112">
        <f t="shared" si="17"/>
        <v>1119</v>
      </c>
      <c r="D1132" s="77"/>
      <c r="E1132" s="78"/>
      <c r="F1132" s="170"/>
      <c r="G1132" s="83"/>
      <c r="H1132" s="84"/>
      <c r="I1132" s="114" t="str">
        <f>IF(Stock[[#This Row],[SỐ LƯỢNG MUA]]&gt;0,Stock[[#This Row],[GIÁ MUA]]*Stock[[#This Row],[SỐ LƯỢNG MUA]]*$D$11,"")</f>
        <v/>
      </c>
      <c r="J1132" s="87"/>
      <c r="K1132" s="88"/>
      <c r="L1132" s="116" t="str">
        <f>IF(Stock[[#This Row],[SỐ LƯỢNG MUA]]&gt;0,Stock[[#This Row],[GIÁ MUA]]*(1+Stock[[#This Row],[% TĂNG KỲ VỌNG_1]]),"")</f>
        <v/>
      </c>
      <c r="M1132" s="89"/>
      <c r="N1132" s="116" t="str">
        <f>IF(Stock[[#This Row],[SỐ LƯỢNG MUA]]&gt;0,Stock[[#This Row],[GIÁ MUA]]*(1+Stock[[#This Row],[% TĂNG KỲ VỌNG_2]]),"")</f>
        <v/>
      </c>
      <c r="O1132" s="89"/>
      <c r="P1132" s="116" t="str">
        <f>IF(Stock[[#This Row],[SỐ LƯỢNG MUA]]&gt;0,Stock[[#This Row],[GIÁ MUA]]*(1+Stock[[#This Row],[% GIẢM ĐỂ CẮT LỖ]]),"")</f>
        <v/>
      </c>
      <c r="Q1132" s="103"/>
      <c r="R1132" s="117" t="str">
        <f>IF(Stock[[#This Row],[CỔ TỨC TIỀN MẶT]]&gt;0,Stock[[#This Row],[CỔ TỨC TIỀN MẶT]]/(Stock[[#This Row],[GIÁ MUA]]*Stock[[#This Row],[SỐ LƯỢNG MUA]]),"")</f>
        <v/>
      </c>
      <c r="S1132" s="103"/>
      <c r="T1132" s="77"/>
      <c r="U1132" s="95"/>
      <c r="V1132" s="96"/>
      <c r="W1132" s="125" t="str">
        <f>IF(Stock[[#This Row],[SỐ LƯỢNG BÁN]]&gt;0,Stock[[#This Row],[GIÁ BÁN]]*Stock[[#This Row],[SỐ LƯỢNG BÁN]]*$D$11+Stock[[#This Row],[GIÁ BÁN]]*Stock[[#This Row],[SỐ LƯỢNG BÁN]]*$D$12,"")</f>
        <v/>
      </c>
      <c r="X1132" s="120">
        <f>Stock[[#This Row],[SỐ LƯỢNG MUA]]+Stock[[#This Row],[CỔ TỨC BẰNG CỔ PHIẾU]]-Stock[[#This Row],[SỐ LƯỢNG BÁN]]</f>
        <v>0</v>
      </c>
      <c r="Y11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2" s="120">
        <f ca="1">IF(Stock[[#This Row],[NGÀY BÁN]]&gt;0,Stock[[#This Row],[NGÀY BÁN]]-Stock[[#This Row],[NGÀY MUA]]+1,IF(Stock[[#This Row],[NGÀY MUA]]=0,0,TODAY()-Stock[[#This Row],[NGÀY MUA]]+1))</f>
        <v>0</v>
      </c>
      <c r="AA1132" s="121" t="str">
        <f>IFERROR(Stock[[#This Row],[CỔ TỨC TIỀN MẶT]]+Stock[[#This Row],[LÃI/(LỖ) TỪ BÁN CK
(auto-fill)]],"")</f>
        <v/>
      </c>
      <c r="AB11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2" s="79"/>
      <c r="AE1132" s="146" t="str">
        <f>IF(Stock[[#This Row],[TRẠNG THÁI
(auto-fill)]]="NẮM GIỮ",Stock[[#This Row],[GIÁ THỊ TRƯỜNG]]-Stock[[#This Row],[GIÁ MUA]],"")</f>
        <v/>
      </c>
      <c r="AF1132" s="150" t="str">
        <f>IFERROR(Stock[[#This Row],[TĂNG/
(GIẢM )]]/Stock[[#This Row],[GIÁ MUA]],"")</f>
        <v/>
      </c>
      <c r="AG1132" s="129" t="str">
        <f>IF(Stock[[#This Row],[GIÁ THỊ TRƯỜNG]]&gt;0,Stock[[#This Row],[GIÁ THỊ TRƯỜNG]]*Stock[[#This Row],[SỐ LƯỢNG CÒN LẠI
(auto-fill)]],"")</f>
        <v/>
      </c>
    </row>
    <row r="1133" spans="2:33">
      <c r="B1133" s="109" t="str">
        <f>IF(AND(Stock[[#This Row],[SỐ LƯỢNG MUA]]&gt;0,Stock[[#This Row],[SỐ LƯỢNG CÒN LẠI
(auto-fill)]]=0),"BÁN",
IF(AND(Stock[[#This Row],[SỐ LƯỢNG MUA]]&gt;0,Stock[[#This Row],[SỐ LƯỢNG CÒN LẠI
(auto-fill)]]&gt;0),"NẮM GIỮ",""))</f>
        <v/>
      </c>
      <c r="C1133" s="112">
        <f t="shared" si="17"/>
        <v>1120</v>
      </c>
      <c r="D1133" s="77"/>
      <c r="E1133" s="78"/>
      <c r="F1133" s="170"/>
      <c r="G1133" s="83"/>
      <c r="H1133" s="84"/>
      <c r="I1133" s="114" t="str">
        <f>IF(Stock[[#This Row],[SỐ LƯỢNG MUA]]&gt;0,Stock[[#This Row],[GIÁ MUA]]*Stock[[#This Row],[SỐ LƯỢNG MUA]]*$D$11,"")</f>
        <v/>
      </c>
      <c r="J1133" s="87"/>
      <c r="K1133" s="88"/>
      <c r="L1133" s="116" t="str">
        <f>IF(Stock[[#This Row],[SỐ LƯỢNG MUA]]&gt;0,Stock[[#This Row],[GIÁ MUA]]*(1+Stock[[#This Row],[% TĂNG KỲ VỌNG_1]]),"")</f>
        <v/>
      </c>
      <c r="M1133" s="89"/>
      <c r="N1133" s="116" t="str">
        <f>IF(Stock[[#This Row],[SỐ LƯỢNG MUA]]&gt;0,Stock[[#This Row],[GIÁ MUA]]*(1+Stock[[#This Row],[% TĂNG KỲ VỌNG_2]]),"")</f>
        <v/>
      </c>
      <c r="O1133" s="89"/>
      <c r="P1133" s="116" t="str">
        <f>IF(Stock[[#This Row],[SỐ LƯỢNG MUA]]&gt;0,Stock[[#This Row],[GIÁ MUA]]*(1+Stock[[#This Row],[% GIẢM ĐỂ CẮT LỖ]]),"")</f>
        <v/>
      </c>
      <c r="Q1133" s="103"/>
      <c r="R1133" s="117" t="str">
        <f>IF(Stock[[#This Row],[CỔ TỨC TIỀN MẶT]]&gt;0,Stock[[#This Row],[CỔ TỨC TIỀN MẶT]]/(Stock[[#This Row],[GIÁ MUA]]*Stock[[#This Row],[SỐ LƯỢNG MUA]]),"")</f>
        <v/>
      </c>
      <c r="S1133" s="103"/>
      <c r="T1133" s="77"/>
      <c r="U1133" s="95"/>
      <c r="V1133" s="96"/>
      <c r="W1133" s="125" t="str">
        <f>IF(Stock[[#This Row],[SỐ LƯỢNG BÁN]]&gt;0,Stock[[#This Row],[GIÁ BÁN]]*Stock[[#This Row],[SỐ LƯỢNG BÁN]]*$D$11+Stock[[#This Row],[GIÁ BÁN]]*Stock[[#This Row],[SỐ LƯỢNG BÁN]]*$D$12,"")</f>
        <v/>
      </c>
      <c r="X1133" s="120">
        <f>Stock[[#This Row],[SỐ LƯỢNG MUA]]+Stock[[#This Row],[CỔ TỨC BẰNG CỔ PHIẾU]]-Stock[[#This Row],[SỐ LƯỢNG BÁN]]</f>
        <v>0</v>
      </c>
      <c r="Y11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3" s="120">
        <f ca="1">IF(Stock[[#This Row],[NGÀY BÁN]]&gt;0,Stock[[#This Row],[NGÀY BÁN]]-Stock[[#This Row],[NGÀY MUA]]+1,IF(Stock[[#This Row],[NGÀY MUA]]=0,0,TODAY()-Stock[[#This Row],[NGÀY MUA]]+1))</f>
        <v>0</v>
      </c>
      <c r="AA1133" s="121" t="str">
        <f>IFERROR(Stock[[#This Row],[CỔ TỨC TIỀN MẶT]]+Stock[[#This Row],[LÃI/(LỖ) TỪ BÁN CK
(auto-fill)]],"")</f>
        <v/>
      </c>
      <c r="AB11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3" s="79"/>
      <c r="AE1133" s="146" t="str">
        <f>IF(Stock[[#This Row],[TRẠNG THÁI
(auto-fill)]]="NẮM GIỮ",Stock[[#This Row],[GIÁ THỊ TRƯỜNG]]-Stock[[#This Row],[GIÁ MUA]],"")</f>
        <v/>
      </c>
      <c r="AF1133" s="150" t="str">
        <f>IFERROR(Stock[[#This Row],[TĂNG/
(GIẢM )]]/Stock[[#This Row],[GIÁ MUA]],"")</f>
        <v/>
      </c>
      <c r="AG1133" s="129" t="str">
        <f>IF(Stock[[#This Row],[GIÁ THỊ TRƯỜNG]]&gt;0,Stock[[#This Row],[GIÁ THỊ TRƯỜNG]]*Stock[[#This Row],[SỐ LƯỢNG CÒN LẠI
(auto-fill)]],"")</f>
        <v/>
      </c>
    </row>
    <row r="1134" spans="2:33">
      <c r="B1134" s="109" t="str">
        <f>IF(AND(Stock[[#This Row],[SỐ LƯỢNG MUA]]&gt;0,Stock[[#This Row],[SỐ LƯỢNG CÒN LẠI
(auto-fill)]]=0),"BÁN",
IF(AND(Stock[[#This Row],[SỐ LƯỢNG MUA]]&gt;0,Stock[[#This Row],[SỐ LƯỢNG CÒN LẠI
(auto-fill)]]&gt;0),"NẮM GIỮ",""))</f>
        <v/>
      </c>
      <c r="C1134" s="112">
        <f t="shared" si="17"/>
        <v>1121</v>
      </c>
      <c r="D1134" s="77"/>
      <c r="E1134" s="78"/>
      <c r="F1134" s="170"/>
      <c r="G1134" s="83"/>
      <c r="H1134" s="84"/>
      <c r="I1134" s="114" t="str">
        <f>IF(Stock[[#This Row],[SỐ LƯỢNG MUA]]&gt;0,Stock[[#This Row],[GIÁ MUA]]*Stock[[#This Row],[SỐ LƯỢNG MUA]]*$D$11,"")</f>
        <v/>
      </c>
      <c r="J1134" s="87"/>
      <c r="K1134" s="88"/>
      <c r="L1134" s="116" t="str">
        <f>IF(Stock[[#This Row],[SỐ LƯỢNG MUA]]&gt;0,Stock[[#This Row],[GIÁ MUA]]*(1+Stock[[#This Row],[% TĂNG KỲ VỌNG_1]]),"")</f>
        <v/>
      </c>
      <c r="M1134" s="89"/>
      <c r="N1134" s="116" t="str">
        <f>IF(Stock[[#This Row],[SỐ LƯỢNG MUA]]&gt;0,Stock[[#This Row],[GIÁ MUA]]*(1+Stock[[#This Row],[% TĂNG KỲ VỌNG_2]]),"")</f>
        <v/>
      </c>
      <c r="O1134" s="89"/>
      <c r="P1134" s="116" t="str">
        <f>IF(Stock[[#This Row],[SỐ LƯỢNG MUA]]&gt;0,Stock[[#This Row],[GIÁ MUA]]*(1+Stock[[#This Row],[% GIẢM ĐỂ CẮT LỖ]]),"")</f>
        <v/>
      </c>
      <c r="Q1134" s="103"/>
      <c r="R1134" s="117" t="str">
        <f>IF(Stock[[#This Row],[CỔ TỨC TIỀN MẶT]]&gt;0,Stock[[#This Row],[CỔ TỨC TIỀN MẶT]]/(Stock[[#This Row],[GIÁ MUA]]*Stock[[#This Row],[SỐ LƯỢNG MUA]]),"")</f>
        <v/>
      </c>
      <c r="S1134" s="103"/>
      <c r="T1134" s="77"/>
      <c r="U1134" s="95"/>
      <c r="V1134" s="96"/>
      <c r="W1134" s="125" t="str">
        <f>IF(Stock[[#This Row],[SỐ LƯỢNG BÁN]]&gt;0,Stock[[#This Row],[GIÁ BÁN]]*Stock[[#This Row],[SỐ LƯỢNG BÁN]]*$D$11+Stock[[#This Row],[GIÁ BÁN]]*Stock[[#This Row],[SỐ LƯỢNG BÁN]]*$D$12,"")</f>
        <v/>
      </c>
      <c r="X1134" s="120">
        <f>Stock[[#This Row],[SỐ LƯỢNG MUA]]+Stock[[#This Row],[CỔ TỨC BẰNG CỔ PHIẾU]]-Stock[[#This Row],[SỐ LƯỢNG BÁN]]</f>
        <v>0</v>
      </c>
      <c r="Y11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4" s="120">
        <f ca="1">IF(Stock[[#This Row],[NGÀY BÁN]]&gt;0,Stock[[#This Row],[NGÀY BÁN]]-Stock[[#This Row],[NGÀY MUA]]+1,IF(Stock[[#This Row],[NGÀY MUA]]=0,0,TODAY()-Stock[[#This Row],[NGÀY MUA]]+1))</f>
        <v>0</v>
      </c>
      <c r="AA1134" s="121" t="str">
        <f>IFERROR(Stock[[#This Row],[CỔ TỨC TIỀN MẶT]]+Stock[[#This Row],[LÃI/(LỖ) TỪ BÁN CK
(auto-fill)]],"")</f>
        <v/>
      </c>
      <c r="AB11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4" s="79"/>
      <c r="AE1134" s="146" t="str">
        <f>IF(Stock[[#This Row],[TRẠNG THÁI
(auto-fill)]]="NẮM GIỮ",Stock[[#This Row],[GIÁ THỊ TRƯỜNG]]-Stock[[#This Row],[GIÁ MUA]],"")</f>
        <v/>
      </c>
      <c r="AF1134" s="150" t="str">
        <f>IFERROR(Stock[[#This Row],[TĂNG/
(GIẢM )]]/Stock[[#This Row],[GIÁ MUA]],"")</f>
        <v/>
      </c>
      <c r="AG1134" s="129" t="str">
        <f>IF(Stock[[#This Row],[GIÁ THỊ TRƯỜNG]]&gt;0,Stock[[#This Row],[GIÁ THỊ TRƯỜNG]]*Stock[[#This Row],[SỐ LƯỢNG CÒN LẠI
(auto-fill)]],"")</f>
        <v/>
      </c>
    </row>
    <row r="1135" spans="2:33">
      <c r="B1135" s="109" t="str">
        <f>IF(AND(Stock[[#This Row],[SỐ LƯỢNG MUA]]&gt;0,Stock[[#This Row],[SỐ LƯỢNG CÒN LẠI
(auto-fill)]]=0),"BÁN",
IF(AND(Stock[[#This Row],[SỐ LƯỢNG MUA]]&gt;0,Stock[[#This Row],[SỐ LƯỢNG CÒN LẠI
(auto-fill)]]&gt;0),"NẮM GIỮ",""))</f>
        <v/>
      </c>
      <c r="C1135" s="112">
        <f t="shared" si="17"/>
        <v>1122</v>
      </c>
      <c r="D1135" s="77"/>
      <c r="E1135" s="78"/>
      <c r="F1135" s="170"/>
      <c r="G1135" s="83"/>
      <c r="H1135" s="84"/>
      <c r="I1135" s="114" t="str">
        <f>IF(Stock[[#This Row],[SỐ LƯỢNG MUA]]&gt;0,Stock[[#This Row],[GIÁ MUA]]*Stock[[#This Row],[SỐ LƯỢNG MUA]]*$D$11,"")</f>
        <v/>
      </c>
      <c r="J1135" s="87"/>
      <c r="K1135" s="88"/>
      <c r="L1135" s="116" t="str">
        <f>IF(Stock[[#This Row],[SỐ LƯỢNG MUA]]&gt;0,Stock[[#This Row],[GIÁ MUA]]*(1+Stock[[#This Row],[% TĂNG KỲ VỌNG_1]]),"")</f>
        <v/>
      </c>
      <c r="M1135" s="89"/>
      <c r="N1135" s="116" t="str">
        <f>IF(Stock[[#This Row],[SỐ LƯỢNG MUA]]&gt;0,Stock[[#This Row],[GIÁ MUA]]*(1+Stock[[#This Row],[% TĂNG KỲ VỌNG_2]]),"")</f>
        <v/>
      </c>
      <c r="O1135" s="89"/>
      <c r="P1135" s="116" t="str">
        <f>IF(Stock[[#This Row],[SỐ LƯỢNG MUA]]&gt;0,Stock[[#This Row],[GIÁ MUA]]*(1+Stock[[#This Row],[% GIẢM ĐỂ CẮT LỖ]]),"")</f>
        <v/>
      </c>
      <c r="Q1135" s="103"/>
      <c r="R1135" s="117" t="str">
        <f>IF(Stock[[#This Row],[CỔ TỨC TIỀN MẶT]]&gt;0,Stock[[#This Row],[CỔ TỨC TIỀN MẶT]]/(Stock[[#This Row],[GIÁ MUA]]*Stock[[#This Row],[SỐ LƯỢNG MUA]]),"")</f>
        <v/>
      </c>
      <c r="S1135" s="103"/>
      <c r="T1135" s="77"/>
      <c r="U1135" s="95"/>
      <c r="V1135" s="96"/>
      <c r="W1135" s="125" t="str">
        <f>IF(Stock[[#This Row],[SỐ LƯỢNG BÁN]]&gt;0,Stock[[#This Row],[GIÁ BÁN]]*Stock[[#This Row],[SỐ LƯỢNG BÁN]]*$D$11+Stock[[#This Row],[GIÁ BÁN]]*Stock[[#This Row],[SỐ LƯỢNG BÁN]]*$D$12,"")</f>
        <v/>
      </c>
      <c r="X1135" s="120">
        <f>Stock[[#This Row],[SỐ LƯỢNG MUA]]+Stock[[#This Row],[CỔ TỨC BẰNG CỔ PHIẾU]]-Stock[[#This Row],[SỐ LƯỢNG BÁN]]</f>
        <v>0</v>
      </c>
      <c r="Y11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5" s="120">
        <f ca="1">IF(Stock[[#This Row],[NGÀY BÁN]]&gt;0,Stock[[#This Row],[NGÀY BÁN]]-Stock[[#This Row],[NGÀY MUA]]+1,IF(Stock[[#This Row],[NGÀY MUA]]=0,0,TODAY()-Stock[[#This Row],[NGÀY MUA]]+1))</f>
        <v>0</v>
      </c>
      <c r="AA1135" s="121" t="str">
        <f>IFERROR(Stock[[#This Row],[CỔ TỨC TIỀN MẶT]]+Stock[[#This Row],[LÃI/(LỖ) TỪ BÁN CK
(auto-fill)]],"")</f>
        <v/>
      </c>
      <c r="AB11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5" s="79"/>
      <c r="AE1135" s="146" t="str">
        <f>IF(Stock[[#This Row],[TRẠNG THÁI
(auto-fill)]]="NẮM GIỮ",Stock[[#This Row],[GIÁ THỊ TRƯỜNG]]-Stock[[#This Row],[GIÁ MUA]],"")</f>
        <v/>
      </c>
      <c r="AF1135" s="150" t="str">
        <f>IFERROR(Stock[[#This Row],[TĂNG/
(GIẢM )]]/Stock[[#This Row],[GIÁ MUA]],"")</f>
        <v/>
      </c>
      <c r="AG1135" s="129" t="str">
        <f>IF(Stock[[#This Row],[GIÁ THỊ TRƯỜNG]]&gt;0,Stock[[#This Row],[GIÁ THỊ TRƯỜNG]]*Stock[[#This Row],[SỐ LƯỢNG CÒN LẠI
(auto-fill)]],"")</f>
        <v/>
      </c>
    </row>
    <row r="1136" spans="2:33">
      <c r="B1136" s="109" t="str">
        <f>IF(AND(Stock[[#This Row],[SỐ LƯỢNG MUA]]&gt;0,Stock[[#This Row],[SỐ LƯỢNG CÒN LẠI
(auto-fill)]]=0),"BÁN",
IF(AND(Stock[[#This Row],[SỐ LƯỢNG MUA]]&gt;0,Stock[[#This Row],[SỐ LƯỢNG CÒN LẠI
(auto-fill)]]&gt;0),"NẮM GIỮ",""))</f>
        <v/>
      </c>
      <c r="C1136" s="112">
        <f t="shared" si="17"/>
        <v>1123</v>
      </c>
      <c r="D1136" s="77"/>
      <c r="E1136" s="78"/>
      <c r="F1136" s="170"/>
      <c r="G1136" s="83"/>
      <c r="H1136" s="84"/>
      <c r="I1136" s="114" t="str">
        <f>IF(Stock[[#This Row],[SỐ LƯỢNG MUA]]&gt;0,Stock[[#This Row],[GIÁ MUA]]*Stock[[#This Row],[SỐ LƯỢNG MUA]]*$D$11,"")</f>
        <v/>
      </c>
      <c r="J1136" s="87"/>
      <c r="K1136" s="88"/>
      <c r="L1136" s="116" t="str">
        <f>IF(Stock[[#This Row],[SỐ LƯỢNG MUA]]&gt;0,Stock[[#This Row],[GIÁ MUA]]*(1+Stock[[#This Row],[% TĂNG KỲ VỌNG_1]]),"")</f>
        <v/>
      </c>
      <c r="M1136" s="89"/>
      <c r="N1136" s="116" t="str">
        <f>IF(Stock[[#This Row],[SỐ LƯỢNG MUA]]&gt;0,Stock[[#This Row],[GIÁ MUA]]*(1+Stock[[#This Row],[% TĂNG KỲ VỌNG_2]]),"")</f>
        <v/>
      </c>
      <c r="O1136" s="89"/>
      <c r="P1136" s="116" t="str">
        <f>IF(Stock[[#This Row],[SỐ LƯỢNG MUA]]&gt;0,Stock[[#This Row],[GIÁ MUA]]*(1+Stock[[#This Row],[% GIẢM ĐỂ CẮT LỖ]]),"")</f>
        <v/>
      </c>
      <c r="Q1136" s="103"/>
      <c r="R1136" s="117" t="str">
        <f>IF(Stock[[#This Row],[CỔ TỨC TIỀN MẶT]]&gt;0,Stock[[#This Row],[CỔ TỨC TIỀN MẶT]]/(Stock[[#This Row],[GIÁ MUA]]*Stock[[#This Row],[SỐ LƯỢNG MUA]]),"")</f>
        <v/>
      </c>
      <c r="S1136" s="103"/>
      <c r="T1136" s="77"/>
      <c r="U1136" s="95"/>
      <c r="V1136" s="96"/>
      <c r="W1136" s="125" t="str">
        <f>IF(Stock[[#This Row],[SỐ LƯỢNG BÁN]]&gt;0,Stock[[#This Row],[GIÁ BÁN]]*Stock[[#This Row],[SỐ LƯỢNG BÁN]]*$D$11+Stock[[#This Row],[GIÁ BÁN]]*Stock[[#This Row],[SỐ LƯỢNG BÁN]]*$D$12,"")</f>
        <v/>
      </c>
      <c r="X1136" s="120">
        <f>Stock[[#This Row],[SỐ LƯỢNG MUA]]+Stock[[#This Row],[CỔ TỨC BẰNG CỔ PHIẾU]]-Stock[[#This Row],[SỐ LƯỢNG BÁN]]</f>
        <v>0</v>
      </c>
      <c r="Y11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6" s="120">
        <f ca="1">IF(Stock[[#This Row],[NGÀY BÁN]]&gt;0,Stock[[#This Row],[NGÀY BÁN]]-Stock[[#This Row],[NGÀY MUA]]+1,IF(Stock[[#This Row],[NGÀY MUA]]=0,0,TODAY()-Stock[[#This Row],[NGÀY MUA]]+1))</f>
        <v>0</v>
      </c>
      <c r="AA1136" s="121" t="str">
        <f>IFERROR(Stock[[#This Row],[CỔ TỨC TIỀN MẶT]]+Stock[[#This Row],[LÃI/(LỖ) TỪ BÁN CK
(auto-fill)]],"")</f>
        <v/>
      </c>
      <c r="AB11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6" s="79"/>
      <c r="AE1136" s="146" t="str">
        <f>IF(Stock[[#This Row],[TRẠNG THÁI
(auto-fill)]]="NẮM GIỮ",Stock[[#This Row],[GIÁ THỊ TRƯỜNG]]-Stock[[#This Row],[GIÁ MUA]],"")</f>
        <v/>
      </c>
      <c r="AF1136" s="150" t="str">
        <f>IFERROR(Stock[[#This Row],[TĂNG/
(GIẢM )]]/Stock[[#This Row],[GIÁ MUA]],"")</f>
        <v/>
      </c>
      <c r="AG1136" s="129" t="str">
        <f>IF(Stock[[#This Row],[GIÁ THỊ TRƯỜNG]]&gt;0,Stock[[#This Row],[GIÁ THỊ TRƯỜNG]]*Stock[[#This Row],[SỐ LƯỢNG CÒN LẠI
(auto-fill)]],"")</f>
        <v/>
      </c>
    </row>
    <row r="1137" spans="2:33">
      <c r="B1137" s="109" t="str">
        <f>IF(AND(Stock[[#This Row],[SỐ LƯỢNG MUA]]&gt;0,Stock[[#This Row],[SỐ LƯỢNG CÒN LẠI
(auto-fill)]]=0),"BÁN",
IF(AND(Stock[[#This Row],[SỐ LƯỢNG MUA]]&gt;0,Stock[[#This Row],[SỐ LƯỢNG CÒN LẠI
(auto-fill)]]&gt;0),"NẮM GIỮ",""))</f>
        <v/>
      </c>
      <c r="C1137" s="112">
        <f t="shared" si="17"/>
        <v>1124</v>
      </c>
      <c r="D1137" s="77"/>
      <c r="E1137" s="78"/>
      <c r="F1137" s="170"/>
      <c r="G1137" s="83"/>
      <c r="H1137" s="84"/>
      <c r="I1137" s="114" t="str">
        <f>IF(Stock[[#This Row],[SỐ LƯỢNG MUA]]&gt;0,Stock[[#This Row],[GIÁ MUA]]*Stock[[#This Row],[SỐ LƯỢNG MUA]]*$D$11,"")</f>
        <v/>
      </c>
      <c r="J1137" s="87"/>
      <c r="K1137" s="88"/>
      <c r="L1137" s="116" t="str">
        <f>IF(Stock[[#This Row],[SỐ LƯỢNG MUA]]&gt;0,Stock[[#This Row],[GIÁ MUA]]*(1+Stock[[#This Row],[% TĂNG KỲ VỌNG_1]]),"")</f>
        <v/>
      </c>
      <c r="M1137" s="89"/>
      <c r="N1137" s="116" t="str">
        <f>IF(Stock[[#This Row],[SỐ LƯỢNG MUA]]&gt;0,Stock[[#This Row],[GIÁ MUA]]*(1+Stock[[#This Row],[% TĂNG KỲ VỌNG_2]]),"")</f>
        <v/>
      </c>
      <c r="O1137" s="89"/>
      <c r="P1137" s="116" t="str">
        <f>IF(Stock[[#This Row],[SỐ LƯỢNG MUA]]&gt;0,Stock[[#This Row],[GIÁ MUA]]*(1+Stock[[#This Row],[% GIẢM ĐỂ CẮT LỖ]]),"")</f>
        <v/>
      </c>
      <c r="Q1137" s="103"/>
      <c r="R1137" s="117" t="str">
        <f>IF(Stock[[#This Row],[CỔ TỨC TIỀN MẶT]]&gt;0,Stock[[#This Row],[CỔ TỨC TIỀN MẶT]]/(Stock[[#This Row],[GIÁ MUA]]*Stock[[#This Row],[SỐ LƯỢNG MUA]]),"")</f>
        <v/>
      </c>
      <c r="S1137" s="103"/>
      <c r="T1137" s="77"/>
      <c r="U1137" s="95"/>
      <c r="V1137" s="96"/>
      <c r="W1137" s="125" t="str">
        <f>IF(Stock[[#This Row],[SỐ LƯỢNG BÁN]]&gt;0,Stock[[#This Row],[GIÁ BÁN]]*Stock[[#This Row],[SỐ LƯỢNG BÁN]]*$D$11+Stock[[#This Row],[GIÁ BÁN]]*Stock[[#This Row],[SỐ LƯỢNG BÁN]]*$D$12,"")</f>
        <v/>
      </c>
      <c r="X1137" s="120">
        <f>Stock[[#This Row],[SỐ LƯỢNG MUA]]+Stock[[#This Row],[CỔ TỨC BẰNG CỔ PHIẾU]]-Stock[[#This Row],[SỐ LƯỢNG BÁN]]</f>
        <v>0</v>
      </c>
      <c r="Y11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7" s="120">
        <f ca="1">IF(Stock[[#This Row],[NGÀY BÁN]]&gt;0,Stock[[#This Row],[NGÀY BÁN]]-Stock[[#This Row],[NGÀY MUA]]+1,IF(Stock[[#This Row],[NGÀY MUA]]=0,0,TODAY()-Stock[[#This Row],[NGÀY MUA]]+1))</f>
        <v>0</v>
      </c>
      <c r="AA1137" s="121" t="str">
        <f>IFERROR(Stock[[#This Row],[CỔ TỨC TIỀN MẶT]]+Stock[[#This Row],[LÃI/(LỖ) TỪ BÁN CK
(auto-fill)]],"")</f>
        <v/>
      </c>
      <c r="AB11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7" s="79"/>
      <c r="AE1137" s="146" t="str">
        <f>IF(Stock[[#This Row],[TRẠNG THÁI
(auto-fill)]]="NẮM GIỮ",Stock[[#This Row],[GIÁ THỊ TRƯỜNG]]-Stock[[#This Row],[GIÁ MUA]],"")</f>
        <v/>
      </c>
      <c r="AF1137" s="150" t="str">
        <f>IFERROR(Stock[[#This Row],[TĂNG/
(GIẢM )]]/Stock[[#This Row],[GIÁ MUA]],"")</f>
        <v/>
      </c>
      <c r="AG1137" s="129" t="str">
        <f>IF(Stock[[#This Row],[GIÁ THỊ TRƯỜNG]]&gt;0,Stock[[#This Row],[GIÁ THỊ TRƯỜNG]]*Stock[[#This Row],[SỐ LƯỢNG CÒN LẠI
(auto-fill)]],"")</f>
        <v/>
      </c>
    </row>
    <row r="1138" spans="2:33">
      <c r="B1138" s="109" t="str">
        <f>IF(AND(Stock[[#This Row],[SỐ LƯỢNG MUA]]&gt;0,Stock[[#This Row],[SỐ LƯỢNG CÒN LẠI
(auto-fill)]]=0),"BÁN",
IF(AND(Stock[[#This Row],[SỐ LƯỢNG MUA]]&gt;0,Stock[[#This Row],[SỐ LƯỢNG CÒN LẠI
(auto-fill)]]&gt;0),"NẮM GIỮ",""))</f>
        <v/>
      </c>
      <c r="C1138" s="112">
        <f t="shared" si="17"/>
        <v>1125</v>
      </c>
      <c r="D1138" s="77"/>
      <c r="E1138" s="78"/>
      <c r="F1138" s="170"/>
      <c r="G1138" s="83"/>
      <c r="H1138" s="84"/>
      <c r="I1138" s="114" t="str">
        <f>IF(Stock[[#This Row],[SỐ LƯỢNG MUA]]&gt;0,Stock[[#This Row],[GIÁ MUA]]*Stock[[#This Row],[SỐ LƯỢNG MUA]]*$D$11,"")</f>
        <v/>
      </c>
      <c r="J1138" s="87"/>
      <c r="K1138" s="88"/>
      <c r="L1138" s="116" t="str">
        <f>IF(Stock[[#This Row],[SỐ LƯỢNG MUA]]&gt;0,Stock[[#This Row],[GIÁ MUA]]*(1+Stock[[#This Row],[% TĂNG KỲ VỌNG_1]]),"")</f>
        <v/>
      </c>
      <c r="M1138" s="89"/>
      <c r="N1138" s="116" t="str">
        <f>IF(Stock[[#This Row],[SỐ LƯỢNG MUA]]&gt;0,Stock[[#This Row],[GIÁ MUA]]*(1+Stock[[#This Row],[% TĂNG KỲ VỌNG_2]]),"")</f>
        <v/>
      </c>
      <c r="O1138" s="89"/>
      <c r="P1138" s="116" t="str">
        <f>IF(Stock[[#This Row],[SỐ LƯỢNG MUA]]&gt;0,Stock[[#This Row],[GIÁ MUA]]*(1+Stock[[#This Row],[% GIẢM ĐỂ CẮT LỖ]]),"")</f>
        <v/>
      </c>
      <c r="Q1138" s="103"/>
      <c r="R1138" s="117" t="str">
        <f>IF(Stock[[#This Row],[CỔ TỨC TIỀN MẶT]]&gt;0,Stock[[#This Row],[CỔ TỨC TIỀN MẶT]]/(Stock[[#This Row],[GIÁ MUA]]*Stock[[#This Row],[SỐ LƯỢNG MUA]]),"")</f>
        <v/>
      </c>
      <c r="S1138" s="103"/>
      <c r="T1138" s="77"/>
      <c r="U1138" s="95"/>
      <c r="V1138" s="96"/>
      <c r="W1138" s="125" t="str">
        <f>IF(Stock[[#This Row],[SỐ LƯỢNG BÁN]]&gt;0,Stock[[#This Row],[GIÁ BÁN]]*Stock[[#This Row],[SỐ LƯỢNG BÁN]]*$D$11+Stock[[#This Row],[GIÁ BÁN]]*Stock[[#This Row],[SỐ LƯỢNG BÁN]]*$D$12,"")</f>
        <v/>
      </c>
      <c r="X1138" s="120">
        <f>Stock[[#This Row],[SỐ LƯỢNG MUA]]+Stock[[#This Row],[CỔ TỨC BẰNG CỔ PHIẾU]]-Stock[[#This Row],[SỐ LƯỢNG BÁN]]</f>
        <v>0</v>
      </c>
      <c r="Y11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8" s="120">
        <f ca="1">IF(Stock[[#This Row],[NGÀY BÁN]]&gt;0,Stock[[#This Row],[NGÀY BÁN]]-Stock[[#This Row],[NGÀY MUA]]+1,IF(Stock[[#This Row],[NGÀY MUA]]=0,0,TODAY()-Stock[[#This Row],[NGÀY MUA]]+1))</f>
        <v>0</v>
      </c>
      <c r="AA1138" s="121" t="str">
        <f>IFERROR(Stock[[#This Row],[CỔ TỨC TIỀN MẶT]]+Stock[[#This Row],[LÃI/(LỖ) TỪ BÁN CK
(auto-fill)]],"")</f>
        <v/>
      </c>
      <c r="AB11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8" s="79"/>
      <c r="AE1138" s="146" t="str">
        <f>IF(Stock[[#This Row],[TRẠNG THÁI
(auto-fill)]]="NẮM GIỮ",Stock[[#This Row],[GIÁ THỊ TRƯỜNG]]-Stock[[#This Row],[GIÁ MUA]],"")</f>
        <v/>
      </c>
      <c r="AF1138" s="150" t="str">
        <f>IFERROR(Stock[[#This Row],[TĂNG/
(GIẢM )]]/Stock[[#This Row],[GIÁ MUA]],"")</f>
        <v/>
      </c>
      <c r="AG1138" s="129" t="str">
        <f>IF(Stock[[#This Row],[GIÁ THỊ TRƯỜNG]]&gt;0,Stock[[#This Row],[GIÁ THỊ TRƯỜNG]]*Stock[[#This Row],[SỐ LƯỢNG CÒN LẠI
(auto-fill)]],"")</f>
        <v/>
      </c>
    </row>
    <row r="1139" spans="2:33">
      <c r="B1139" s="109" t="str">
        <f>IF(AND(Stock[[#This Row],[SỐ LƯỢNG MUA]]&gt;0,Stock[[#This Row],[SỐ LƯỢNG CÒN LẠI
(auto-fill)]]=0),"BÁN",
IF(AND(Stock[[#This Row],[SỐ LƯỢNG MUA]]&gt;0,Stock[[#This Row],[SỐ LƯỢNG CÒN LẠI
(auto-fill)]]&gt;0),"NẮM GIỮ",""))</f>
        <v/>
      </c>
      <c r="C1139" s="112">
        <f t="shared" si="17"/>
        <v>1126</v>
      </c>
      <c r="D1139" s="77"/>
      <c r="E1139" s="78"/>
      <c r="F1139" s="170"/>
      <c r="G1139" s="83"/>
      <c r="H1139" s="84"/>
      <c r="I1139" s="114" t="str">
        <f>IF(Stock[[#This Row],[SỐ LƯỢNG MUA]]&gt;0,Stock[[#This Row],[GIÁ MUA]]*Stock[[#This Row],[SỐ LƯỢNG MUA]]*$D$11,"")</f>
        <v/>
      </c>
      <c r="J1139" s="87"/>
      <c r="K1139" s="88"/>
      <c r="L1139" s="116" t="str">
        <f>IF(Stock[[#This Row],[SỐ LƯỢNG MUA]]&gt;0,Stock[[#This Row],[GIÁ MUA]]*(1+Stock[[#This Row],[% TĂNG KỲ VỌNG_1]]),"")</f>
        <v/>
      </c>
      <c r="M1139" s="89"/>
      <c r="N1139" s="116" t="str">
        <f>IF(Stock[[#This Row],[SỐ LƯỢNG MUA]]&gt;0,Stock[[#This Row],[GIÁ MUA]]*(1+Stock[[#This Row],[% TĂNG KỲ VỌNG_2]]),"")</f>
        <v/>
      </c>
      <c r="O1139" s="89"/>
      <c r="P1139" s="116" t="str">
        <f>IF(Stock[[#This Row],[SỐ LƯỢNG MUA]]&gt;0,Stock[[#This Row],[GIÁ MUA]]*(1+Stock[[#This Row],[% GIẢM ĐỂ CẮT LỖ]]),"")</f>
        <v/>
      </c>
      <c r="Q1139" s="103"/>
      <c r="R1139" s="117" t="str">
        <f>IF(Stock[[#This Row],[CỔ TỨC TIỀN MẶT]]&gt;0,Stock[[#This Row],[CỔ TỨC TIỀN MẶT]]/(Stock[[#This Row],[GIÁ MUA]]*Stock[[#This Row],[SỐ LƯỢNG MUA]]),"")</f>
        <v/>
      </c>
      <c r="S1139" s="103"/>
      <c r="T1139" s="77"/>
      <c r="U1139" s="95"/>
      <c r="V1139" s="96"/>
      <c r="W1139" s="125" t="str">
        <f>IF(Stock[[#This Row],[SỐ LƯỢNG BÁN]]&gt;0,Stock[[#This Row],[GIÁ BÁN]]*Stock[[#This Row],[SỐ LƯỢNG BÁN]]*$D$11+Stock[[#This Row],[GIÁ BÁN]]*Stock[[#This Row],[SỐ LƯỢNG BÁN]]*$D$12,"")</f>
        <v/>
      </c>
      <c r="X1139" s="120">
        <f>Stock[[#This Row],[SỐ LƯỢNG MUA]]+Stock[[#This Row],[CỔ TỨC BẰNG CỔ PHIẾU]]-Stock[[#This Row],[SỐ LƯỢNG BÁN]]</f>
        <v>0</v>
      </c>
      <c r="Y11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9" s="120">
        <f ca="1">IF(Stock[[#This Row],[NGÀY BÁN]]&gt;0,Stock[[#This Row],[NGÀY BÁN]]-Stock[[#This Row],[NGÀY MUA]]+1,IF(Stock[[#This Row],[NGÀY MUA]]=0,0,TODAY()-Stock[[#This Row],[NGÀY MUA]]+1))</f>
        <v>0</v>
      </c>
      <c r="AA1139" s="121" t="str">
        <f>IFERROR(Stock[[#This Row],[CỔ TỨC TIỀN MẶT]]+Stock[[#This Row],[LÃI/(LỖ) TỪ BÁN CK
(auto-fill)]],"")</f>
        <v/>
      </c>
      <c r="AB11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9" s="79"/>
      <c r="AE1139" s="146" t="str">
        <f>IF(Stock[[#This Row],[TRẠNG THÁI
(auto-fill)]]="NẮM GIỮ",Stock[[#This Row],[GIÁ THỊ TRƯỜNG]]-Stock[[#This Row],[GIÁ MUA]],"")</f>
        <v/>
      </c>
      <c r="AF1139" s="150" t="str">
        <f>IFERROR(Stock[[#This Row],[TĂNG/
(GIẢM )]]/Stock[[#This Row],[GIÁ MUA]],"")</f>
        <v/>
      </c>
      <c r="AG1139" s="129" t="str">
        <f>IF(Stock[[#This Row],[GIÁ THỊ TRƯỜNG]]&gt;0,Stock[[#This Row],[GIÁ THỊ TRƯỜNG]]*Stock[[#This Row],[SỐ LƯỢNG CÒN LẠI
(auto-fill)]],"")</f>
        <v/>
      </c>
    </row>
    <row r="1140" spans="2:33">
      <c r="B1140" s="109" t="str">
        <f>IF(AND(Stock[[#This Row],[SỐ LƯỢNG MUA]]&gt;0,Stock[[#This Row],[SỐ LƯỢNG CÒN LẠI
(auto-fill)]]=0),"BÁN",
IF(AND(Stock[[#This Row],[SỐ LƯỢNG MUA]]&gt;0,Stock[[#This Row],[SỐ LƯỢNG CÒN LẠI
(auto-fill)]]&gt;0),"NẮM GIỮ",""))</f>
        <v/>
      </c>
      <c r="C1140" s="112">
        <f t="shared" si="17"/>
        <v>1127</v>
      </c>
      <c r="D1140" s="77"/>
      <c r="E1140" s="78"/>
      <c r="F1140" s="170"/>
      <c r="G1140" s="83"/>
      <c r="H1140" s="84"/>
      <c r="I1140" s="114" t="str">
        <f>IF(Stock[[#This Row],[SỐ LƯỢNG MUA]]&gt;0,Stock[[#This Row],[GIÁ MUA]]*Stock[[#This Row],[SỐ LƯỢNG MUA]]*$D$11,"")</f>
        <v/>
      </c>
      <c r="J1140" s="87"/>
      <c r="K1140" s="88"/>
      <c r="L1140" s="116" t="str">
        <f>IF(Stock[[#This Row],[SỐ LƯỢNG MUA]]&gt;0,Stock[[#This Row],[GIÁ MUA]]*(1+Stock[[#This Row],[% TĂNG KỲ VỌNG_1]]),"")</f>
        <v/>
      </c>
      <c r="M1140" s="89"/>
      <c r="N1140" s="116" t="str">
        <f>IF(Stock[[#This Row],[SỐ LƯỢNG MUA]]&gt;0,Stock[[#This Row],[GIÁ MUA]]*(1+Stock[[#This Row],[% TĂNG KỲ VỌNG_2]]),"")</f>
        <v/>
      </c>
      <c r="O1140" s="89"/>
      <c r="P1140" s="116" t="str">
        <f>IF(Stock[[#This Row],[SỐ LƯỢNG MUA]]&gt;0,Stock[[#This Row],[GIÁ MUA]]*(1+Stock[[#This Row],[% GIẢM ĐỂ CẮT LỖ]]),"")</f>
        <v/>
      </c>
      <c r="Q1140" s="103"/>
      <c r="R1140" s="117" t="str">
        <f>IF(Stock[[#This Row],[CỔ TỨC TIỀN MẶT]]&gt;0,Stock[[#This Row],[CỔ TỨC TIỀN MẶT]]/(Stock[[#This Row],[GIÁ MUA]]*Stock[[#This Row],[SỐ LƯỢNG MUA]]),"")</f>
        <v/>
      </c>
      <c r="S1140" s="103"/>
      <c r="T1140" s="77"/>
      <c r="U1140" s="95"/>
      <c r="V1140" s="96"/>
      <c r="W1140" s="125" t="str">
        <f>IF(Stock[[#This Row],[SỐ LƯỢNG BÁN]]&gt;0,Stock[[#This Row],[GIÁ BÁN]]*Stock[[#This Row],[SỐ LƯỢNG BÁN]]*$D$11+Stock[[#This Row],[GIÁ BÁN]]*Stock[[#This Row],[SỐ LƯỢNG BÁN]]*$D$12,"")</f>
        <v/>
      </c>
      <c r="X1140" s="120">
        <f>Stock[[#This Row],[SỐ LƯỢNG MUA]]+Stock[[#This Row],[CỔ TỨC BẰNG CỔ PHIẾU]]-Stock[[#This Row],[SỐ LƯỢNG BÁN]]</f>
        <v>0</v>
      </c>
      <c r="Y11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0" s="120">
        <f ca="1">IF(Stock[[#This Row],[NGÀY BÁN]]&gt;0,Stock[[#This Row],[NGÀY BÁN]]-Stock[[#This Row],[NGÀY MUA]]+1,IF(Stock[[#This Row],[NGÀY MUA]]=0,0,TODAY()-Stock[[#This Row],[NGÀY MUA]]+1))</f>
        <v>0</v>
      </c>
      <c r="AA1140" s="121" t="str">
        <f>IFERROR(Stock[[#This Row],[CỔ TỨC TIỀN MẶT]]+Stock[[#This Row],[LÃI/(LỖ) TỪ BÁN CK
(auto-fill)]],"")</f>
        <v/>
      </c>
      <c r="AB11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0" s="79"/>
      <c r="AE1140" s="146" t="str">
        <f>IF(Stock[[#This Row],[TRẠNG THÁI
(auto-fill)]]="NẮM GIỮ",Stock[[#This Row],[GIÁ THỊ TRƯỜNG]]-Stock[[#This Row],[GIÁ MUA]],"")</f>
        <v/>
      </c>
      <c r="AF1140" s="150" t="str">
        <f>IFERROR(Stock[[#This Row],[TĂNG/
(GIẢM )]]/Stock[[#This Row],[GIÁ MUA]],"")</f>
        <v/>
      </c>
      <c r="AG1140" s="129" t="str">
        <f>IF(Stock[[#This Row],[GIÁ THỊ TRƯỜNG]]&gt;0,Stock[[#This Row],[GIÁ THỊ TRƯỜNG]]*Stock[[#This Row],[SỐ LƯỢNG CÒN LẠI
(auto-fill)]],"")</f>
        <v/>
      </c>
    </row>
    <row r="1141" spans="2:33">
      <c r="B1141" s="109" t="str">
        <f>IF(AND(Stock[[#This Row],[SỐ LƯỢNG MUA]]&gt;0,Stock[[#This Row],[SỐ LƯỢNG CÒN LẠI
(auto-fill)]]=0),"BÁN",
IF(AND(Stock[[#This Row],[SỐ LƯỢNG MUA]]&gt;0,Stock[[#This Row],[SỐ LƯỢNG CÒN LẠI
(auto-fill)]]&gt;0),"NẮM GIỮ",""))</f>
        <v/>
      </c>
      <c r="C1141" s="112">
        <f t="shared" si="17"/>
        <v>1128</v>
      </c>
      <c r="D1141" s="77"/>
      <c r="E1141" s="78"/>
      <c r="F1141" s="170"/>
      <c r="G1141" s="83"/>
      <c r="H1141" s="84"/>
      <c r="I1141" s="114" t="str">
        <f>IF(Stock[[#This Row],[SỐ LƯỢNG MUA]]&gt;0,Stock[[#This Row],[GIÁ MUA]]*Stock[[#This Row],[SỐ LƯỢNG MUA]]*$D$11,"")</f>
        <v/>
      </c>
      <c r="J1141" s="87"/>
      <c r="K1141" s="88"/>
      <c r="L1141" s="116" t="str">
        <f>IF(Stock[[#This Row],[SỐ LƯỢNG MUA]]&gt;0,Stock[[#This Row],[GIÁ MUA]]*(1+Stock[[#This Row],[% TĂNG KỲ VỌNG_1]]),"")</f>
        <v/>
      </c>
      <c r="M1141" s="89"/>
      <c r="N1141" s="116" t="str">
        <f>IF(Stock[[#This Row],[SỐ LƯỢNG MUA]]&gt;0,Stock[[#This Row],[GIÁ MUA]]*(1+Stock[[#This Row],[% TĂNG KỲ VỌNG_2]]),"")</f>
        <v/>
      </c>
      <c r="O1141" s="89"/>
      <c r="P1141" s="116" t="str">
        <f>IF(Stock[[#This Row],[SỐ LƯỢNG MUA]]&gt;0,Stock[[#This Row],[GIÁ MUA]]*(1+Stock[[#This Row],[% GIẢM ĐỂ CẮT LỖ]]),"")</f>
        <v/>
      </c>
      <c r="Q1141" s="103"/>
      <c r="R1141" s="117" t="str">
        <f>IF(Stock[[#This Row],[CỔ TỨC TIỀN MẶT]]&gt;0,Stock[[#This Row],[CỔ TỨC TIỀN MẶT]]/(Stock[[#This Row],[GIÁ MUA]]*Stock[[#This Row],[SỐ LƯỢNG MUA]]),"")</f>
        <v/>
      </c>
      <c r="S1141" s="103"/>
      <c r="T1141" s="77"/>
      <c r="U1141" s="95"/>
      <c r="V1141" s="96"/>
      <c r="W1141" s="125" t="str">
        <f>IF(Stock[[#This Row],[SỐ LƯỢNG BÁN]]&gt;0,Stock[[#This Row],[GIÁ BÁN]]*Stock[[#This Row],[SỐ LƯỢNG BÁN]]*$D$11+Stock[[#This Row],[GIÁ BÁN]]*Stock[[#This Row],[SỐ LƯỢNG BÁN]]*$D$12,"")</f>
        <v/>
      </c>
      <c r="X1141" s="120">
        <f>Stock[[#This Row],[SỐ LƯỢNG MUA]]+Stock[[#This Row],[CỔ TỨC BẰNG CỔ PHIẾU]]-Stock[[#This Row],[SỐ LƯỢNG BÁN]]</f>
        <v>0</v>
      </c>
      <c r="Y11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1" s="120">
        <f ca="1">IF(Stock[[#This Row],[NGÀY BÁN]]&gt;0,Stock[[#This Row],[NGÀY BÁN]]-Stock[[#This Row],[NGÀY MUA]]+1,IF(Stock[[#This Row],[NGÀY MUA]]=0,0,TODAY()-Stock[[#This Row],[NGÀY MUA]]+1))</f>
        <v>0</v>
      </c>
      <c r="AA1141" s="121" t="str">
        <f>IFERROR(Stock[[#This Row],[CỔ TỨC TIỀN MẶT]]+Stock[[#This Row],[LÃI/(LỖ) TỪ BÁN CK
(auto-fill)]],"")</f>
        <v/>
      </c>
      <c r="AB11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1" s="79"/>
      <c r="AE1141" s="146" t="str">
        <f>IF(Stock[[#This Row],[TRẠNG THÁI
(auto-fill)]]="NẮM GIỮ",Stock[[#This Row],[GIÁ THỊ TRƯỜNG]]-Stock[[#This Row],[GIÁ MUA]],"")</f>
        <v/>
      </c>
      <c r="AF1141" s="150" t="str">
        <f>IFERROR(Stock[[#This Row],[TĂNG/
(GIẢM )]]/Stock[[#This Row],[GIÁ MUA]],"")</f>
        <v/>
      </c>
      <c r="AG1141" s="129" t="str">
        <f>IF(Stock[[#This Row],[GIÁ THỊ TRƯỜNG]]&gt;0,Stock[[#This Row],[GIÁ THỊ TRƯỜNG]]*Stock[[#This Row],[SỐ LƯỢNG CÒN LẠI
(auto-fill)]],"")</f>
        <v/>
      </c>
    </row>
    <row r="1142" spans="2:33">
      <c r="B1142" s="109" t="str">
        <f>IF(AND(Stock[[#This Row],[SỐ LƯỢNG MUA]]&gt;0,Stock[[#This Row],[SỐ LƯỢNG CÒN LẠI
(auto-fill)]]=0),"BÁN",
IF(AND(Stock[[#This Row],[SỐ LƯỢNG MUA]]&gt;0,Stock[[#This Row],[SỐ LƯỢNG CÒN LẠI
(auto-fill)]]&gt;0),"NẮM GIỮ",""))</f>
        <v/>
      </c>
      <c r="C1142" s="112">
        <f t="shared" si="17"/>
        <v>1129</v>
      </c>
      <c r="D1142" s="77"/>
      <c r="E1142" s="78"/>
      <c r="F1142" s="170"/>
      <c r="G1142" s="83"/>
      <c r="H1142" s="84"/>
      <c r="I1142" s="114" t="str">
        <f>IF(Stock[[#This Row],[SỐ LƯỢNG MUA]]&gt;0,Stock[[#This Row],[GIÁ MUA]]*Stock[[#This Row],[SỐ LƯỢNG MUA]]*$D$11,"")</f>
        <v/>
      </c>
      <c r="J1142" s="87"/>
      <c r="K1142" s="88"/>
      <c r="L1142" s="116" t="str">
        <f>IF(Stock[[#This Row],[SỐ LƯỢNG MUA]]&gt;0,Stock[[#This Row],[GIÁ MUA]]*(1+Stock[[#This Row],[% TĂNG KỲ VỌNG_1]]),"")</f>
        <v/>
      </c>
      <c r="M1142" s="89"/>
      <c r="N1142" s="116" t="str">
        <f>IF(Stock[[#This Row],[SỐ LƯỢNG MUA]]&gt;0,Stock[[#This Row],[GIÁ MUA]]*(1+Stock[[#This Row],[% TĂNG KỲ VỌNG_2]]),"")</f>
        <v/>
      </c>
      <c r="O1142" s="89"/>
      <c r="P1142" s="116" t="str">
        <f>IF(Stock[[#This Row],[SỐ LƯỢNG MUA]]&gt;0,Stock[[#This Row],[GIÁ MUA]]*(1+Stock[[#This Row],[% GIẢM ĐỂ CẮT LỖ]]),"")</f>
        <v/>
      </c>
      <c r="Q1142" s="103"/>
      <c r="R1142" s="117" t="str">
        <f>IF(Stock[[#This Row],[CỔ TỨC TIỀN MẶT]]&gt;0,Stock[[#This Row],[CỔ TỨC TIỀN MẶT]]/(Stock[[#This Row],[GIÁ MUA]]*Stock[[#This Row],[SỐ LƯỢNG MUA]]),"")</f>
        <v/>
      </c>
      <c r="S1142" s="103"/>
      <c r="T1142" s="77"/>
      <c r="U1142" s="95"/>
      <c r="V1142" s="96"/>
      <c r="W1142" s="125" t="str">
        <f>IF(Stock[[#This Row],[SỐ LƯỢNG BÁN]]&gt;0,Stock[[#This Row],[GIÁ BÁN]]*Stock[[#This Row],[SỐ LƯỢNG BÁN]]*$D$11+Stock[[#This Row],[GIÁ BÁN]]*Stock[[#This Row],[SỐ LƯỢNG BÁN]]*$D$12,"")</f>
        <v/>
      </c>
      <c r="X1142" s="120">
        <f>Stock[[#This Row],[SỐ LƯỢNG MUA]]+Stock[[#This Row],[CỔ TỨC BẰNG CỔ PHIẾU]]-Stock[[#This Row],[SỐ LƯỢNG BÁN]]</f>
        <v>0</v>
      </c>
      <c r="Y11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2" s="120">
        <f ca="1">IF(Stock[[#This Row],[NGÀY BÁN]]&gt;0,Stock[[#This Row],[NGÀY BÁN]]-Stock[[#This Row],[NGÀY MUA]]+1,IF(Stock[[#This Row],[NGÀY MUA]]=0,0,TODAY()-Stock[[#This Row],[NGÀY MUA]]+1))</f>
        <v>0</v>
      </c>
      <c r="AA1142" s="121" t="str">
        <f>IFERROR(Stock[[#This Row],[CỔ TỨC TIỀN MẶT]]+Stock[[#This Row],[LÃI/(LỖ) TỪ BÁN CK
(auto-fill)]],"")</f>
        <v/>
      </c>
      <c r="AB11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2" s="79"/>
      <c r="AE1142" s="146" t="str">
        <f>IF(Stock[[#This Row],[TRẠNG THÁI
(auto-fill)]]="NẮM GIỮ",Stock[[#This Row],[GIÁ THỊ TRƯỜNG]]-Stock[[#This Row],[GIÁ MUA]],"")</f>
        <v/>
      </c>
      <c r="AF1142" s="150" t="str">
        <f>IFERROR(Stock[[#This Row],[TĂNG/
(GIẢM )]]/Stock[[#This Row],[GIÁ MUA]],"")</f>
        <v/>
      </c>
      <c r="AG1142" s="129" t="str">
        <f>IF(Stock[[#This Row],[GIÁ THỊ TRƯỜNG]]&gt;0,Stock[[#This Row],[GIÁ THỊ TRƯỜNG]]*Stock[[#This Row],[SỐ LƯỢNG CÒN LẠI
(auto-fill)]],"")</f>
        <v/>
      </c>
    </row>
    <row r="1143" spans="2:33">
      <c r="B1143" s="109" t="str">
        <f>IF(AND(Stock[[#This Row],[SỐ LƯỢNG MUA]]&gt;0,Stock[[#This Row],[SỐ LƯỢNG CÒN LẠI
(auto-fill)]]=0),"BÁN",
IF(AND(Stock[[#This Row],[SỐ LƯỢNG MUA]]&gt;0,Stock[[#This Row],[SỐ LƯỢNG CÒN LẠI
(auto-fill)]]&gt;0),"NẮM GIỮ",""))</f>
        <v/>
      </c>
      <c r="C1143" s="112">
        <f t="shared" si="17"/>
        <v>1130</v>
      </c>
      <c r="D1143" s="77"/>
      <c r="E1143" s="78"/>
      <c r="F1143" s="170"/>
      <c r="G1143" s="83"/>
      <c r="H1143" s="84"/>
      <c r="I1143" s="114" t="str">
        <f>IF(Stock[[#This Row],[SỐ LƯỢNG MUA]]&gt;0,Stock[[#This Row],[GIÁ MUA]]*Stock[[#This Row],[SỐ LƯỢNG MUA]]*$D$11,"")</f>
        <v/>
      </c>
      <c r="J1143" s="87"/>
      <c r="K1143" s="88"/>
      <c r="L1143" s="116" t="str">
        <f>IF(Stock[[#This Row],[SỐ LƯỢNG MUA]]&gt;0,Stock[[#This Row],[GIÁ MUA]]*(1+Stock[[#This Row],[% TĂNG KỲ VỌNG_1]]),"")</f>
        <v/>
      </c>
      <c r="M1143" s="89"/>
      <c r="N1143" s="116" t="str">
        <f>IF(Stock[[#This Row],[SỐ LƯỢNG MUA]]&gt;0,Stock[[#This Row],[GIÁ MUA]]*(1+Stock[[#This Row],[% TĂNG KỲ VỌNG_2]]),"")</f>
        <v/>
      </c>
      <c r="O1143" s="89"/>
      <c r="P1143" s="116" t="str">
        <f>IF(Stock[[#This Row],[SỐ LƯỢNG MUA]]&gt;0,Stock[[#This Row],[GIÁ MUA]]*(1+Stock[[#This Row],[% GIẢM ĐỂ CẮT LỖ]]),"")</f>
        <v/>
      </c>
      <c r="Q1143" s="103"/>
      <c r="R1143" s="117" t="str">
        <f>IF(Stock[[#This Row],[CỔ TỨC TIỀN MẶT]]&gt;0,Stock[[#This Row],[CỔ TỨC TIỀN MẶT]]/(Stock[[#This Row],[GIÁ MUA]]*Stock[[#This Row],[SỐ LƯỢNG MUA]]),"")</f>
        <v/>
      </c>
      <c r="S1143" s="103"/>
      <c r="T1143" s="77"/>
      <c r="U1143" s="95"/>
      <c r="V1143" s="96"/>
      <c r="W1143" s="125" t="str">
        <f>IF(Stock[[#This Row],[SỐ LƯỢNG BÁN]]&gt;0,Stock[[#This Row],[GIÁ BÁN]]*Stock[[#This Row],[SỐ LƯỢNG BÁN]]*$D$11+Stock[[#This Row],[GIÁ BÁN]]*Stock[[#This Row],[SỐ LƯỢNG BÁN]]*$D$12,"")</f>
        <v/>
      </c>
      <c r="X1143" s="120">
        <f>Stock[[#This Row],[SỐ LƯỢNG MUA]]+Stock[[#This Row],[CỔ TỨC BẰNG CỔ PHIẾU]]-Stock[[#This Row],[SỐ LƯỢNG BÁN]]</f>
        <v>0</v>
      </c>
      <c r="Y11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3" s="120">
        <f ca="1">IF(Stock[[#This Row],[NGÀY BÁN]]&gt;0,Stock[[#This Row],[NGÀY BÁN]]-Stock[[#This Row],[NGÀY MUA]]+1,IF(Stock[[#This Row],[NGÀY MUA]]=0,0,TODAY()-Stock[[#This Row],[NGÀY MUA]]+1))</f>
        <v>0</v>
      </c>
      <c r="AA1143" s="121" t="str">
        <f>IFERROR(Stock[[#This Row],[CỔ TỨC TIỀN MẶT]]+Stock[[#This Row],[LÃI/(LỖ) TỪ BÁN CK
(auto-fill)]],"")</f>
        <v/>
      </c>
      <c r="AB11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3" s="79"/>
      <c r="AE1143" s="146" t="str">
        <f>IF(Stock[[#This Row],[TRẠNG THÁI
(auto-fill)]]="NẮM GIỮ",Stock[[#This Row],[GIÁ THỊ TRƯỜNG]]-Stock[[#This Row],[GIÁ MUA]],"")</f>
        <v/>
      </c>
      <c r="AF1143" s="150" t="str">
        <f>IFERROR(Stock[[#This Row],[TĂNG/
(GIẢM )]]/Stock[[#This Row],[GIÁ MUA]],"")</f>
        <v/>
      </c>
      <c r="AG1143" s="129" t="str">
        <f>IF(Stock[[#This Row],[GIÁ THỊ TRƯỜNG]]&gt;0,Stock[[#This Row],[GIÁ THỊ TRƯỜNG]]*Stock[[#This Row],[SỐ LƯỢNG CÒN LẠI
(auto-fill)]],"")</f>
        <v/>
      </c>
    </row>
    <row r="1144" spans="2:33">
      <c r="B1144" s="109" t="str">
        <f>IF(AND(Stock[[#This Row],[SỐ LƯỢNG MUA]]&gt;0,Stock[[#This Row],[SỐ LƯỢNG CÒN LẠI
(auto-fill)]]=0),"BÁN",
IF(AND(Stock[[#This Row],[SỐ LƯỢNG MUA]]&gt;0,Stock[[#This Row],[SỐ LƯỢNG CÒN LẠI
(auto-fill)]]&gt;0),"NẮM GIỮ",""))</f>
        <v/>
      </c>
      <c r="C1144" s="112">
        <f t="shared" si="17"/>
        <v>1131</v>
      </c>
      <c r="D1144" s="77"/>
      <c r="E1144" s="78"/>
      <c r="F1144" s="170"/>
      <c r="G1144" s="83"/>
      <c r="H1144" s="84"/>
      <c r="I1144" s="114" t="str">
        <f>IF(Stock[[#This Row],[SỐ LƯỢNG MUA]]&gt;0,Stock[[#This Row],[GIÁ MUA]]*Stock[[#This Row],[SỐ LƯỢNG MUA]]*$D$11,"")</f>
        <v/>
      </c>
      <c r="J1144" s="87"/>
      <c r="K1144" s="88"/>
      <c r="L1144" s="116" t="str">
        <f>IF(Stock[[#This Row],[SỐ LƯỢNG MUA]]&gt;0,Stock[[#This Row],[GIÁ MUA]]*(1+Stock[[#This Row],[% TĂNG KỲ VỌNG_1]]),"")</f>
        <v/>
      </c>
      <c r="M1144" s="89"/>
      <c r="N1144" s="116" t="str">
        <f>IF(Stock[[#This Row],[SỐ LƯỢNG MUA]]&gt;0,Stock[[#This Row],[GIÁ MUA]]*(1+Stock[[#This Row],[% TĂNG KỲ VỌNG_2]]),"")</f>
        <v/>
      </c>
      <c r="O1144" s="89"/>
      <c r="P1144" s="116" t="str">
        <f>IF(Stock[[#This Row],[SỐ LƯỢNG MUA]]&gt;0,Stock[[#This Row],[GIÁ MUA]]*(1+Stock[[#This Row],[% GIẢM ĐỂ CẮT LỖ]]),"")</f>
        <v/>
      </c>
      <c r="Q1144" s="103"/>
      <c r="R1144" s="117" t="str">
        <f>IF(Stock[[#This Row],[CỔ TỨC TIỀN MẶT]]&gt;0,Stock[[#This Row],[CỔ TỨC TIỀN MẶT]]/(Stock[[#This Row],[GIÁ MUA]]*Stock[[#This Row],[SỐ LƯỢNG MUA]]),"")</f>
        <v/>
      </c>
      <c r="S1144" s="103"/>
      <c r="T1144" s="77"/>
      <c r="U1144" s="95"/>
      <c r="V1144" s="96"/>
      <c r="W1144" s="125" t="str">
        <f>IF(Stock[[#This Row],[SỐ LƯỢNG BÁN]]&gt;0,Stock[[#This Row],[GIÁ BÁN]]*Stock[[#This Row],[SỐ LƯỢNG BÁN]]*$D$11+Stock[[#This Row],[GIÁ BÁN]]*Stock[[#This Row],[SỐ LƯỢNG BÁN]]*$D$12,"")</f>
        <v/>
      </c>
      <c r="X1144" s="120">
        <f>Stock[[#This Row],[SỐ LƯỢNG MUA]]+Stock[[#This Row],[CỔ TỨC BẰNG CỔ PHIẾU]]-Stock[[#This Row],[SỐ LƯỢNG BÁN]]</f>
        <v>0</v>
      </c>
      <c r="Y11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4" s="120">
        <f ca="1">IF(Stock[[#This Row],[NGÀY BÁN]]&gt;0,Stock[[#This Row],[NGÀY BÁN]]-Stock[[#This Row],[NGÀY MUA]]+1,IF(Stock[[#This Row],[NGÀY MUA]]=0,0,TODAY()-Stock[[#This Row],[NGÀY MUA]]+1))</f>
        <v>0</v>
      </c>
      <c r="AA1144" s="121" t="str">
        <f>IFERROR(Stock[[#This Row],[CỔ TỨC TIỀN MẶT]]+Stock[[#This Row],[LÃI/(LỖ) TỪ BÁN CK
(auto-fill)]],"")</f>
        <v/>
      </c>
      <c r="AB11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4" s="79"/>
      <c r="AE1144" s="146" t="str">
        <f>IF(Stock[[#This Row],[TRẠNG THÁI
(auto-fill)]]="NẮM GIỮ",Stock[[#This Row],[GIÁ THỊ TRƯỜNG]]-Stock[[#This Row],[GIÁ MUA]],"")</f>
        <v/>
      </c>
      <c r="AF1144" s="150" t="str">
        <f>IFERROR(Stock[[#This Row],[TĂNG/
(GIẢM )]]/Stock[[#This Row],[GIÁ MUA]],"")</f>
        <v/>
      </c>
      <c r="AG1144" s="129" t="str">
        <f>IF(Stock[[#This Row],[GIÁ THỊ TRƯỜNG]]&gt;0,Stock[[#This Row],[GIÁ THỊ TRƯỜNG]]*Stock[[#This Row],[SỐ LƯỢNG CÒN LẠI
(auto-fill)]],"")</f>
        <v/>
      </c>
    </row>
    <row r="1145" spans="2:33">
      <c r="B1145" s="109" t="str">
        <f>IF(AND(Stock[[#This Row],[SỐ LƯỢNG MUA]]&gt;0,Stock[[#This Row],[SỐ LƯỢNG CÒN LẠI
(auto-fill)]]=0),"BÁN",
IF(AND(Stock[[#This Row],[SỐ LƯỢNG MUA]]&gt;0,Stock[[#This Row],[SỐ LƯỢNG CÒN LẠI
(auto-fill)]]&gt;0),"NẮM GIỮ",""))</f>
        <v/>
      </c>
      <c r="C1145" s="112">
        <f t="shared" si="17"/>
        <v>1132</v>
      </c>
      <c r="D1145" s="77"/>
      <c r="E1145" s="78"/>
      <c r="F1145" s="170"/>
      <c r="G1145" s="83"/>
      <c r="H1145" s="84"/>
      <c r="I1145" s="114" t="str">
        <f>IF(Stock[[#This Row],[SỐ LƯỢNG MUA]]&gt;0,Stock[[#This Row],[GIÁ MUA]]*Stock[[#This Row],[SỐ LƯỢNG MUA]]*$D$11,"")</f>
        <v/>
      </c>
      <c r="J1145" s="87"/>
      <c r="K1145" s="88"/>
      <c r="L1145" s="116" t="str">
        <f>IF(Stock[[#This Row],[SỐ LƯỢNG MUA]]&gt;0,Stock[[#This Row],[GIÁ MUA]]*(1+Stock[[#This Row],[% TĂNG KỲ VỌNG_1]]),"")</f>
        <v/>
      </c>
      <c r="M1145" s="89"/>
      <c r="N1145" s="116" t="str">
        <f>IF(Stock[[#This Row],[SỐ LƯỢNG MUA]]&gt;0,Stock[[#This Row],[GIÁ MUA]]*(1+Stock[[#This Row],[% TĂNG KỲ VỌNG_2]]),"")</f>
        <v/>
      </c>
      <c r="O1145" s="89"/>
      <c r="P1145" s="116" t="str">
        <f>IF(Stock[[#This Row],[SỐ LƯỢNG MUA]]&gt;0,Stock[[#This Row],[GIÁ MUA]]*(1+Stock[[#This Row],[% GIẢM ĐỂ CẮT LỖ]]),"")</f>
        <v/>
      </c>
      <c r="Q1145" s="103"/>
      <c r="R1145" s="117" t="str">
        <f>IF(Stock[[#This Row],[CỔ TỨC TIỀN MẶT]]&gt;0,Stock[[#This Row],[CỔ TỨC TIỀN MẶT]]/(Stock[[#This Row],[GIÁ MUA]]*Stock[[#This Row],[SỐ LƯỢNG MUA]]),"")</f>
        <v/>
      </c>
      <c r="S1145" s="103"/>
      <c r="T1145" s="77"/>
      <c r="U1145" s="95"/>
      <c r="V1145" s="96"/>
      <c r="W1145" s="125" t="str">
        <f>IF(Stock[[#This Row],[SỐ LƯỢNG BÁN]]&gt;0,Stock[[#This Row],[GIÁ BÁN]]*Stock[[#This Row],[SỐ LƯỢNG BÁN]]*$D$11+Stock[[#This Row],[GIÁ BÁN]]*Stock[[#This Row],[SỐ LƯỢNG BÁN]]*$D$12,"")</f>
        <v/>
      </c>
      <c r="X1145" s="120">
        <f>Stock[[#This Row],[SỐ LƯỢNG MUA]]+Stock[[#This Row],[CỔ TỨC BẰNG CỔ PHIẾU]]-Stock[[#This Row],[SỐ LƯỢNG BÁN]]</f>
        <v>0</v>
      </c>
      <c r="Y11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5" s="120">
        <f ca="1">IF(Stock[[#This Row],[NGÀY BÁN]]&gt;0,Stock[[#This Row],[NGÀY BÁN]]-Stock[[#This Row],[NGÀY MUA]]+1,IF(Stock[[#This Row],[NGÀY MUA]]=0,0,TODAY()-Stock[[#This Row],[NGÀY MUA]]+1))</f>
        <v>0</v>
      </c>
      <c r="AA1145" s="121" t="str">
        <f>IFERROR(Stock[[#This Row],[CỔ TỨC TIỀN MẶT]]+Stock[[#This Row],[LÃI/(LỖ) TỪ BÁN CK
(auto-fill)]],"")</f>
        <v/>
      </c>
      <c r="AB11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5" s="79"/>
      <c r="AE1145" s="146" t="str">
        <f>IF(Stock[[#This Row],[TRẠNG THÁI
(auto-fill)]]="NẮM GIỮ",Stock[[#This Row],[GIÁ THỊ TRƯỜNG]]-Stock[[#This Row],[GIÁ MUA]],"")</f>
        <v/>
      </c>
      <c r="AF1145" s="150" t="str">
        <f>IFERROR(Stock[[#This Row],[TĂNG/
(GIẢM )]]/Stock[[#This Row],[GIÁ MUA]],"")</f>
        <v/>
      </c>
      <c r="AG1145" s="129" t="str">
        <f>IF(Stock[[#This Row],[GIÁ THỊ TRƯỜNG]]&gt;0,Stock[[#This Row],[GIÁ THỊ TRƯỜNG]]*Stock[[#This Row],[SỐ LƯỢNG CÒN LẠI
(auto-fill)]],"")</f>
        <v/>
      </c>
    </row>
    <row r="1146" spans="2:33">
      <c r="B1146" s="109" t="str">
        <f>IF(AND(Stock[[#This Row],[SỐ LƯỢNG MUA]]&gt;0,Stock[[#This Row],[SỐ LƯỢNG CÒN LẠI
(auto-fill)]]=0),"BÁN",
IF(AND(Stock[[#This Row],[SỐ LƯỢNG MUA]]&gt;0,Stock[[#This Row],[SỐ LƯỢNG CÒN LẠI
(auto-fill)]]&gt;0),"NẮM GIỮ",""))</f>
        <v/>
      </c>
      <c r="C1146" s="112">
        <f t="shared" si="17"/>
        <v>1133</v>
      </c>
      <c r="D1146" s="77"/>
      <c r="E1146" s="78"/>
      <c r="F1146" s="170"/>
      <c r="G1146" s="83"/>
      <c r="H1146" s="84"/>
      <c r="I1146" s="114" t="str">
        <f>IF(Stock[[#This Row],[SỐ LƯỢNG MUA]]&gt;0,Stock[[#This Row],[GIÁ MUA]]*Stock[[#This Row],[SỐ LƯỢNG MUA]]*$D$11,"")</f>
        <v/>
      </c>
      <c r="J1146" s="87"/>
      <c r="K1146" s="88"/>
      <c r="L1146" s="116" t="str">
        <f>IF(Stock[[#This Row],[SỐ LƯỢNG MUA]]&gt;0,Stock[[#This Row],[GIÁ MUA]]*(1+Stock[[#This Row],[% TĂNG KỲ VỌNG_1]]),"")</f>
        <v/>
      </c>
      <c r="M1146" s="89"/>
      <c r="N1146" s="116" t="str">
        <f>IF(Stock[[#This Row],[SỐ LƯỢNG MUA]]&gt;0,Stock[[#This Row],[GIÁ MUA]]*(1+Stock[[#This Row],[% TĂNG KỲ VỌNG_2]]),"")</f>
        <v/>
      </c>
      <c r="O1146" s="89"/>
      <c r="P1146" s="116" t="str">
        <f>IF(Stock[[#This Row],[SỐ LƯỢNG MUA]]&gt;0,Stock[[#This Row],[GIÁ MUA]]*(1+Stock[[#This Row],[% GIẢM ĐỂ CẮT LỖ]]),"")</f>
        <v/>
      </c>
      <c r="Q1146" s="103"/>
      <c r="R1146" s="117" t="str">
        <f>IF(Stock[[#This Row],[CỔ TỨC TIỀN MẶT]]&gt;0,Stock[[#This Row],[CỔ TỨC TIỀN MẶT]]/(Stock[[#This Row],[GIÁ MUA]]*Stock[[#This Row],[SỐ LƯỢNG MUA]]),"")</f>
        <v/>
      </c>
      <c r="S1146" s="103"/>
      <c r="T1146" s="77"/>
      <c r="U1146" s="95"/>
      <c r="V1146" s="96"/>
      <c r="W1146" s="125" t="str">
        <f>IF(Stock[[#This Row],[SỐ LƯỢNG BÁN]]&gt;0,Stock[[#This Row],[GIÁ BÁN]]*Stock[[#This Row],[SỐ LƯỢNG BÁN]]*$D$11+Stock[[#This Row],[GIÁ BÁN]]*Stock[[#This Row],[SỐ LƯỢNG BÁN]]*$D$12,"")</f>
        <v/>
      </c>
      <c r="X1146" s="120">
        <f>Stock[[#This Row],[SỐ LƯỢNG MUA]]+Stock[[#This Row],[CỔ TỨC BẰNG CỔ PHIẾU]]-Stock[[#This Row],[SỐ LƯỢNG BÁN]]</f>
        <v>0</v>
      </c>
      <c r="Y11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6" s="120">
        <f ca="1">IF(Stock[[#This Row],[NGÀY BÁN]]&gt;0,Stock[[#This Row],[NGÀY BÁN]]-Stock[[#This Row],[NGÀY MUA]]+1,IF(Stock[[#This Row],[NGÀY MUA]]=0,0,TODAY()-Stock[[#This Row],[NGÀY MUA]]+1))</f>
        <v>0</v>
      </c>
      <c r="AA1146" s="121" t="str">
        <f>IFERROR(Stock[[#This Row],[CỔ TỨC TIỀN MẶT]]+Stock[[#This Row],[LÃI/(LỖ) TỪ BÁN CK
(auto-fill)]],"")</f>
        <v/>
      </c>
      <c r="AB11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6" s="79"/>
      <c r="AE1146" s="146" t="str">
        <f>IF(Stock[[#This Row],[TRẠNG THÁI
(auto-fill)]]="NẮM GIỮ",Stock[[#This Row],[GIÁ THỊ TRƯỜNG]]-Stock[[#This Row],[GIÁ MUA]],"")</f>
        <v/>
      </c>
      <c r="AF1146" s="150" t="str">
        <f>IFERROR(Stock[[#This Row],[TĂNG/
(GIẢM )]]/Stock[[#This Row],[GIÁ MUA]],"")</f>
        <v/>
      </c>
      <c r="AG1146" s="129" t="str">
        <f>IF(Stock[[#This Row],[GIÁ THỊ TRƯỜNG]]&gt;0,Stock[[#This Row],[GIÁ THỊ TRƯỜNG]]*Stock[[#This Row],[SỐ LƯỢNG CÒN LẠI
(auto-fill)]],"")</f>
        <v/>
      </c>
    </row>
    <row r="1147" spans="2:33">
      <c r="B1147" s="109" t="str">
        <f>IF(AND(Stock[[#This Row],[SỐ LƯỢNG MUA]]&gt;0,Stock[[#This Row],[SỐ LƯỢNG CÒN LẠI
(auto-fill)]]=0),"BÁN",
IF(AND(Stock[[#This Row],[SỐ LƯỢNG MUA]]&gt;0,Stock[[#This Row],[SỐ LƯỢNG CÒN LẠI
(auto-fill)]]&gt;0),"NẮM GIỮ",""))</f>
        <v/>
      </c>
      <c r="C1147" s="112">
        <f t="shared" si="17"/>
        <v>1134</v>
      </c>
      <c r="D1147" s="77"/>
      <c r="E1147" s="78"/>
      <c r="F1147" s="170"/>
      <c r="G1147" s="83"/>
      <c r="H1147" s="84"/>
      <c r="I1147" s="114" t="str">
        <f>IF(Stock[[#This Row],[SỐ LƯỢNG MUA]]&gt;0,Stock[[#This Row],[GIÁ MUA]]*Stock[[#This Row],[SỐ LƯỢNG MUA]]*$D$11,"")</f>
        <v/>
      </c>
      <c r="J1147" s="87"/>
      <c r="K1147" s="88"/>
      <c r="L1147" s="116" t="str">
        <f>IF(Stock[[#This Row],[SỐ LƯỢNG MUA]]&gt;0,Stock[[#This Row],[GIÁ MUA]]*(1+Stock[[#This Row],[% TĂNG KỲ VỌNG_1]]),"")</f>
        <v/>
      </c>
      <c r="M1147" s="89"/>
      <c r="N1147" s="116" t="str">
        <f>IF(Stock[[#This Row],[SỐ LƯỢNG MUA]]&gt;0,Stock[[#This Row],[GIÁ MUA]]*(1+Stock[[#This Row],[% TĂNG KỲ VỌNG_2]]),"")</f>
        <v/>
      </c>
      <c r="O1147" s="89"/>
      <c r="P1147" s="116" t="str">
        <f>IF(Stock[[#This Row],[SỐ LƯỢNG MUA]]&gt;0,Stock[[#This Row],[GIÁ MUA]]*(1+Stock[[#This Row],[% GIẢM ĐỂ CẮT LỖ]]),"")</f>
        <v/>
      </c>
      <c r="Q1147" s="103"/>
      <c r="R1147" s="117" t="str">
        <f>IF(Stock[[#This Row],[CỔ TỨC TIỀN MẶT]]&gt;0,Stock[[#This Row],[CỔ TỨC TIỀN MẶT]]/(Stock[[#This Row],[GIÁ MUA]]*Stock[[#This Row],[SỐ LƯỢNG MUA]]),"")</f>
        <v/>
      </c>
      <c r="S1147" s="103"/>
      <c r="T1147" s="77"/>
      <c r="U1147" s="95"/>
      <c r="V1147" s="96"/>
      <c r="W1147" s="125" t="str">
        <f>IF(Stock[[#This Row],[SỐ LƯỢNG BÁN]]&gt;0,Stock[[#This Row],[GIÁ BÁN]]*Stock[[#This Row],[SỐ LƯỢNG BÁN]]*$D$11+Stock[[#This Row],[GIÁ BÁN]]*Stock[[#This Row],[SỐ LƯỢNG BÁN]]*$D$12,"")</f>
        <v/>
      </c>
      <c r="X1147" s="120">
        <f>Stock[[#This Row],[SỐ LƯỢNG MUA]]+Stock[[#This Row],[CỔ TỨC BẰNG CỔ PHIẾU]]-Stock[[#This Row],[SỐ LƯỢNG BÁN]]</f>
        <v>0</v>
      </c>
      <c r="Y11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7" s="120">
        <f ca="1">IF(Stock[[#This Row],[NGÀY BÁN]]&gt;0,Stock[[#This Row],[NGÀY BÁN]]-Stock[[#This Row],[NGÀY MUA]]+1,IF(Stock[[#This Row],[NGÀY MUA]]=0,0,TODAY()-Stock[[#This Row],[NGÀY MUA]]+1))</f>
        <v>0</v>
      </c>
      <c r="AA1147" s="121" t="str">
        <f>IFERROR(Stock[[#This Row],[CỔ TỨC TIỀN MẶT]]+Stock[[#This Row],[LÃI/(LỖ) TỪ BÁN CK
(auto-fill)]],"")</f>
        <v/>
      </c>
      <c r="AB11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7" s="79"/>
      <c r="AE1147" s="146" t="str">
        <f>IF(Stock[[#This Row],[TRẠNG THÁI
(auto-fill)]]="NẮM GIỮ",Stock[[#This Row],[GIÁ THỊ TRƯỜNG]]-Stock[[#This Row],[GIÁ MUA]],"")</f>
        <v/>
      </c>
      <c r="AF1147" s="150" t="str">
        <f>IFERROR(Stock[[#This Row],[TĂNG/
(GIẢM )]]/Stock[[#This Row],[GIÁ MUA]],"")</f>
        <v/>
      </c>
      <c r="AG1147" s="129" t="str">
        <f>IF(Stock[[#This Row],[GIÁ THỊ TRƯỜNG]]&gt;0,Stock[[#This Row],[GIÁ THỊ TRƯỜNG]]*Stock[[#This Row],[SỐ LƯỢNG CÒN LẠI
(auto-fill)]],"")</f>
        <v/>
      </c>
    </row>
    <row r="1148" spans="2:33">
      <c r="B1148" s="109" t="str">
        <f>IF(AND(Stock[[#This Row],[SỐ LƯỢNG MUA]]&gt;0,Stock[[#This Row],[SỐ LƯỢNG CÒN LẠI
(auto-fill)]]=0),"BÁN",
IF(AND(Stock[[#This Row],[SỐ LƯỢNG MUA]]&gt;0,Stock[[#This Row],[SỐ LƯỢNG CÒN LẠI
(auto-fill)]]&gt;0),"NẮM GIỮ",""))</f>
        <v/>
      </c>
      <c r="C1148" s="112">
        <f t="shared" si="17"/>
        <v>1135</v>
      </c>
      <c r="D1148" s="77"/>
      <c r="E1148" s="78"/>
      <c r="F1148" s="170"/>
      <c r="G1148" s="83"/>
      <c r="H1148" s="84"/>
      <c r="I1148" s="114" t="str">
        <f>IF(Stock[[#This Row],[SỐ LƯỢNG MUA]]&gt;0,Stock[[#This Row],[GIÁ MUA]]*Stock[[#This Row],[SỐ LƯỢNG MUA]]*$D$11,"")</f>
        <v/>
      </c>
      <c r="J1148" s="87"/>
      <c r="K1148" s="88"/>
      <c r="L1148" s="116" t="str">
        <f>IF(Stock[[#This Row],[SỐ LƯỢNG MUA]]&gt;0,Stock[[#This Row],[GIÁ MUA]]*(1+Stock[[#This Row],[% TĂNG KỲ VỌNG_1]]),"")</f>
        <v/>
      </c>
      <c r="M1148" s="89"/>
      <c r="N1148" s="116" t="str">
        <f>IF(Stock[[#This Row],[SỐ LƯỢNG MUA]]&gt;0,Stock[[#This Row],[GIÁ MUA]]*(1+Stock[[#This Row],[% TĂNG KỲ VỌNG_2]]),"")</f>
        <v/>
      </c>
      <c r="O1148" s="89"/>
      <c r="P1148" s="116" t="str">
        <f>IF(Stock[[#This Row],[SỐ LƯỢNG MUA]]&gt;0,Stock[[#This Row],[GIÁ MUA]]*(1+Stock[[#This Row],[% GIẢM ĐỂ CẮT LỖ]]),"")</f>
        <v/>
      </c>
      <c r="Q1148" s="103"/>
      <c r="R1148" s="117" t="str">
        <f>IF(Stock[[#This Row],[CỔ TỨC TIỀN MẶT]]&gt;0,Stock[[#This Row],[CỔ TỨC TIỀN MẶT]]/(Stock[[#This Row],[GIÁ MUA]]*Stock[[#This Row],[SỐ LƯỢNG MUA]]),"")</f>
        <v/>
      </c>
      <c r="S1148" s="103"/>
      <c r="T1148" s="77"/>
      <c r="U1148" s="95"/>
      <c r="V1148" s="96"/>
      <c r="W1148" s="125" t="str">
        <f>IF(Stock[[#This Row],[SỐ LƯỢNG BÁN]]&gt;0,Stock[[#This Row],[GIÁ BÁN]]*Stock[[#This Row],[SỐ LƯỢNG BÁN]]*$D$11+Stock[[#This Row],[GIÁ BÁN]]*Stock[[#This Row],[SỐ LƯỢNG BÁN]]*$D$12,"")</f>
        <v/>
      </c>
      <c r="X1148" s="120">
        <f>Stock[[#This Row],[SỐ LƯỢNG MUA]]+Stock[[#This Row],[CỔ TỨC BẰNG CỔ PHIẾU]]-Stock[[#This Row],[SỐ LƯỢNG BÁN]]</f>
        <v>0</v>
      </c>
      <c r="Y11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8" s="120">
        <f ca="1">IF(Stock[[#This Row],[NGÀY BÁN]]&gt;0,Stock[[#This Row],[NGÀY BÁN]]-Stock[[#This Row],[NGÀY MUA]]+1,IF(Stock[[#This Row],[NGÀY MUA]]=0,0,TODAY()-Stock[[#This Row],[NGÀY MUA]]+1))</f>
        <v>0</v>
      </c>
      <c r="AA1148" s="121" t="str">
        <f>IFERROR(Stock[[#This Row],[CỔ TỨC TIỀN MẶT]]+Stock[[#This Row],[LÃI/(LỖ) TỪ BÁN CK
(auto-fill)]],"")</f>
        <v/>
      </c>
      <c r="AB11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8" s="79"/>
      <c r="AE1148" s="146" t="str">
        <f>IF(Stock[[#This Row],[TRẠNG THÁI
(auto-fill)]]="NẮM GIỮ",Stock[[#This Row],[GIÁ THỊ TRƯỜNG]]-Stock[[#This Row],[GIÁ MUA]],"")</f>
        <v/>
      </c>
      <c r="AF1148" s="150" t="str">
        <f>IFERROR(Stock[[#This Row],[TĂNG/
(GIẢM )]]/Stock[[#This Row],[GIÁ MUA]],"")</f>
        <v/>
      </c>
      <c r="AG1148" s="129" t="str">
        <f>IF(Stock[[#This Row],[GIÁ THỊ TRƯỜNG]]&gt;0,Stock[[#This Row],[GIÁ THỊ TRƯỜNG]]*Stock[[#This Row],[SỐ LƯỢNG CÒN LẠI
(auto-fill)]],"")</f>
        <v/>
      </c>
    </row>
    <row r="1149" spans="2:33">
      <c r="B1149" s="109" t="str">
        <f>IF(AND(Stock[[#This Row],[SỐ LƯỢNG MUA]]&gt;0,Stock[[#This Row],[SỐ LƯỢNG CÒN LẠI
(auto-fill)]]=0),"BÁN",
IF(AND(Stock[[#This Row],[SỐ LƯỢNG MUA]]&gt;0,Stock[[#This Row],[SỐ LƯỢNG CÒN LẠI
(auto-fill)]]&gt;0),"NẮM GIỮ",""))</f>
        <v/>
      </c>
      <c r="C1149" s="112">
        <f t="shared" si="17"/>
        <v>1136</v>
      </c>
      <c r="D1149" s="77"/>
      <c r="E1149" s="78"/>
      <c r="F1149" s="170"/>
      <c r="G1149" s="83"/>
      <c r="H1149" s="84"/>
      <c r="I1149" s="114" t="str">
        <f>IF(Stock[[#This Row],[SỐ LƯỢNG MUA]]&gt;0,Stock[[#This Row],[GIÁ MUA]]*Stock[[#This Row],[SỐ LƯỢNG MUA]]*$D$11,"")</f>
        <v/>
      </c>
      <c r="J1149" s="87"/>
      <c r="K1149" s="88"/>
      <c r="L1149" s="116" t="str">
        <f>IF(Stock[[#This Row],[SỐ LƯỢNG MUA]]&gt;0,Stock[[#This Row],[GIÁ MUA]]*(1+Stock[[#This Row],[% TĂNG KỲ VỌNG_1]]),"")</f>
        <v/>
      </c>
      <c r="M1149" s="89"/>
      <c r="N1149" s="116" t="str">
        <f>IF(Stock[[#This Row],[SỐ LƯỢNG MUA]]&gt;0,Stock[[#This Row],[GIÁ MUA]]*(1+Stock[[#This Row],[% TĂNG KỲ VỌNG_2]]),"")</f>
        <v/>
      </c>
      <c r="O1149" s="89"/>
      <c r="P1149" s="116" t="str">
        <f>IF(Stock[[#This Row],[SỐ LƯỢNG MUA]]&gt;0,Stock[[#This Row],[GIÁ MUA]]*(1+Stock[[#This Row],[% GIẢM ĐỂ CẮT LỖ]]),"")</f>
        <v/>
      </c>
      <c r="Q1149" s="103"/>
      <c r="R1149" s="117" t="str">
        <f>IF(Stock[[#This Row],[CỔ TỨC TIỀN MẶT]]&gt;0,Stock[[#This Row],[CỔ TỨC TIỀN MẶT]]/(Stock[[#This Row],[GIÁ MUA]]*Stock[[#This Row],[SỐ LƯỢNG MUA]]),"")</f>
        <v/>
      </c>
      <c r="S1149" s="103"/>
      <c r="T1149" s="77"/>
      <c r="U1149" s="95"/>
      <c r="V1149" s="96"/>
      <c r="W1149" s="125" t="str">
        <f>IF(Stock[[#This Row],[SỐ LƯỢNG BÁN]]&gt;0,Stock[[#This Row],[GIÁ BÁN]]*Stock[[#This Row],[SỐ LƯỢNG BÁN]]*$D$11+Stock[[#This Row],[GIÁ BÁN]]*Stock[[#This Row],[SỐ LƯỢNG BÁN]]*$D$12,"")</f>
        <v/>
      </c>
      <c r="X1149" s="120">
        <f>Stock[[#This Row],[SỐ LƯỢNG MUA]]+Stock[[#This Row],[CỔ TỨC BẰNG CỔ PHIẾU]]-Stock[[#This Row],[SỐ LƯỢNG BÁN]]</f>
        <v>0</v>
      </c>
      <c r="Y11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9" s="120">
        <f ca="1">IF(Stock[[#This Row],[NGÀY BÁN]]&gt;0,Stock[[#This Row],[NGÀY BÁN]]-Stock[[#This Row],[NGÀY MUA]]+1,IF(Stock[[#This Row],[NGÀY MUA]]=0,0,TODAY()-Stock[[#This Row],[NGÀY MUA]]+1))</f>
        <v>0</v>
      </c>
      <c r="AA1149" s="121" t="str">
        <f>IFERROR(Stock[[#This Row],[CỔ TỨC TIỀN MẶT]]+Stock[[#This Row],[LÃI/(LỖ) TỪ BÁN CK
(auto-fill)]],"")</f>
        <v/>
      </c>
      <c r="AB11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9" s="79"/>
      <c r="AE1149" s="146" t="str">
        <f>IF(Stock[[#This Row],[TRẠNG THÁI
(auto-fill)]]="NẮM GIỮ",Stock[[#This Row],[GIÁ THỊ TRƯỜNG]]-Stock[[#This Row],[GIÁ MUA]],"")</f>
        <v/>
      </c>
      <c r="AF1149" s="150" t="str">
        <f>IFERROR(Stock[[#This Row],[TĂNG/
(GIẢM )]]/Stock[[#This Row],[GIÁ MUA]],"")</f>
        <v/>
      </c>
      <c r="AG1149" s="129" t="str">
        <f>IF(Stock[[#This Row],[GIÁ THỊ TRƯỜNG]]&gt;0,Stock[[#This Row],[GIÁ THỊ TRƯỜNG]]*Stock[[#This Row],[SỐ LƯỢNG CÒN LẠI
(auto-fill)]],"")</f>
        <v/>
      </c>
    </row>
    <row r="1150" spans="2:33">
      <c r="B1150" s="109" t="str">
        <f>IF(AND(Stock[[#This Row],[SỐ LƯỢNG MUA]]&gt;0,Stock[[#This Row],[SỐ LƯỢNG CÒN LẠI
(auto-fill)]]=0),"BÁN",
IF(AND(Stock[[#This Row],[SỐ LƯỢNG MUA]]&gt;0,Stock[[#This Row],[SỐ LƯỢNG CÒN LẠI
(auto-fill)]]&gt;0),"NẮM GIỮ",""))</f>
        <v/>
      </c>
      <c r="C1150" s="112">
        <f t="shared" si="17"/>
        <v>1137</v>
      </c>
      <c r="D1150" s="77"/>
      <c r="E1150" s="78"/>
      <c r="F1150" s="170"/>
      <c r="G1150" s="83"/>
      <c r="H1150" s="84"/>
      <c r="I1150" s="114" t="str">
        <f>IF(Stock[[#This Row],[SỐ LƯỢNG MUA]]&gt;0,Stock[[#This Row],[GIÁ MUA]]*Stock[[#This Row],[SỐ LƯỢNG MUA]]*$D$11,"")</f>
        <v/>
      </c>
      <c r="J1150" s="87"/>
      <c r="K1150" s="88"/>
      <c r="L1150" s="116" t="str">
        <f>IF(Stock[[#This Row],[SỐ LƯỢNG MUA]]&gt;0,Stock[[#This Row],[GIÁ MUA]]*(1+Stock[[#This Row],[% TĂNG KỲ VỌNG_1]]),"")</f>
        <v/>
      </c>
      <c r="M1150" s="89"/>
      <c r="N1150" s="116" t="str">
        <f>IF(Stock[[#This Row],[SỐ LƯỢNG MUA]]&gt;0,Stock[[#This Row],[GIÁ MUA]]*(1+Stock[[#This Row],[% TĂNG KỲ VỌNG_2]]),"")</f>
        <v/>
      </c>
      <c r="O1150" s="89"/>
      <c r="P1150" s="116" t="str">
        <f>IF(Stock[[#This Row],[SỐ LƯỢNG MUA]]&gt;0,Stock[[#This Row],[GIÁ MUA]]*(1+Stock[[#This Row],[% GIẢM ĐỂ CẮT LỖ]]),"")</f>
        <v/>
      </c>
      <c r="Q1150" s="103"/>
      <c r="R1150" s="117" t="str">
        <f>IF(Stock[[#This Row],[CỔ TỨC TIỀN MẶT]]&gt;0,Stock[[#This Row],[CỔ TỨC TIỀN MẶT]]/(Stock[[#This Row],[GIÁ MUA]]*Stock[[#This Row],[SỐ LƯỢNG MUA]]),"")</f>
        <v/>
      </c>
      <c r="S1150" s="103"/>
      <c r="T1150" s="77"/>
      <c r="U1150" s="95"/>
      <c r="V1150" s="96"/>
      <c r="W1150" s="125" t="str">
        <f>IF(Stock[[#This Row],[SỐ LƯỢNG BÁN]]&gt;0,Stock[[#This Row],[GIÁ BÁN]]*Stock[[#This Row],[SỐ LƯỢNG BÁN]]*$D$11+Stock[[#This Row],[GIÁ BÁN]]*Stock[[#This Row],[SỐ LƯỢNG BÁN]]*$D$12,"")</f>
        <v/>
      </c>
      <c r="X1150" s="120">
        <f>Stock[[#This Row],[SỐ LƯỢNG MUA]]+Stock[[#This Row],[CỔ TỨC BẰNG CỔ PHIẾU]]-Stock[[#This Row],[SỐ LƯỢNG BÁN]]</f>
        <v>0</v>
      </c>
      <c r="Y11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0" s="120">
        <f ca="1">IF(Stock[[#This Row],[NGÀY BÁN]]&gt;0,Stock[[#This Row],[NGÀY BÁN]]-Stock[[#This Row],[NGÀY MUA]]+1,IF(Stock[[#This Row],[NGÀY MUA]]=0,0,TODAY()-Stock[[#This Row],[NGÀY MUA]]+1))</f>
        <v>0</v>
      </c>
      <c r="AA1150" s="121" t="str">
        <f>IFERROR(Stock[[#This Row],[CỔ TỨC TIỀN MẶT]]+Stock[[#This Row],[LÃI/(LỖ) TỪ BÁN CK
(auto-fill)]],"")</f>
        <v/>
      </c>
      <c r="AB11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0" s="79"/>
      <c r="AE1150" s="146" t="str">
        <f>IF(Stock[[#This Row],[TRẠNG THÁI
(auto-fill)]]="NẮM GIỮ",Stock[[#This Row],[GIÁ THỊ TRƯỜNG]]-Stock[[#This Row],[GIÁ MUA]],"")</f>
        <v/>
      </c>
      <c r="AF1150" s="150" t="str">
        <f>IFERROR(Stock[[#This Row],[TĂNG/
(GIẢM )]]/Stock[[#This Row],[GIÁ MUA]],"")</f>
        <v/>
      </c>
      <c r="AG1150" s="129" t="str">
        <f>IF(Stock[[#This Row],[GIÁ THỊ TRƯỜNG]]&gt;0,Stock[[#This Row],[GIÁ THỊ TRƯỜNG]]*Stock[[#This Row],[SỐ LƯỢNG CÒN LẠI
(auto-fill)]],"")</f>
        <v/>
      </c>
    </row>
    <row r="1151" spans="2:33">
      <c r="B1151" s="109" t="str">
        <f>IF(AND(Stock[[#This Row],[SỐ LƯỢNG MUA]]&gt;0,Stock[[#This Row],[SỐ LƯỢNG CÒN LẠI
(auto-fill)]]=0),"BÁN",
IF(AND(Stock[[#This Row],[SỐ LƯỢNG MUA]]&gt;0,Stock[[#This Row],[SỐ LƯỢNG CÒN LẠI
(auto-fill)]]&gt;0),"NẮM GIỮ",""))</f>
        <v/>
      </c>
      <c r="C1151" s="112">
        <f t="shared" si="17"/>
        <v>1138</v>
      </c>
      <c r="D1151" s="77"/>
      <c r="E1151" s="78"/>
      <c r="F1151" s="170"/>
      <c r="G1151" s="83"/>
      <c r="H1151" s="84"/>
      <c r="I1151" s="114" t="str">
        <f>IF(Stock[[#This Row],[SỐ LƯỢNG MUA]]&gt;0,Stock[[#This Row],[GIÁ MUA]]*Stock[[#This Row],[SỐ LƯỢNG MUA]]*$D$11,"")</f>
        <v/>
      </c>
      <c r="J1151" s="87"/>
      <c r="K1151" s="88"/>
      <c r="L1151" s="116" t="str">
        <f>IF(Stock[[#This Row],[SỐ LƯỢNG MUA]]&gt;0,Stock[[#This Row],[GIÁ MUA]]*(1+Stock[[#This Row],[% TĂNG KỲ VỌNG_1]]),"")</f>
        <v/>
      </c>
      <c r="M1151" s="89"/>
      <c r="N1151" s="116" t="str">
        <f>IF(Stock[[#This Row],[SỐ LƯỢNG MUA]]&gt;0,Stock[[#This Row],[GIÁ MUA]]*(1+Stock[[#This Row],[% TĂNG KỲ VỌNG_2]]),"")</f>
        <v/>
      </c>
      <c r="O1151" s="89"/>
      <c r="P1151" s="116" t="str">
        <f>IF(Stock[[#This Row],[SỐ LƯỢNG MUA]]&gt;0,Stock[[#This Row],[GIÁ MUA]]*(1+Stock[[#This Row],[% GIẢM ĐỂ CẮT LỖ]]),"")</f>
        <v/>
      </c>
      <c r="Q1151" s="103"/>
      <c r="R1151" s="117" t="str">
        <f>IF(Stock[[#This Row],[CỔ TỨC TIỀN MẶT]]&gt;0,Stock[[#This Row],[CỔ TỨC TIỀN MẶT]]/(Stock[[#This Row],[GIÁ MUA]]*Stock[[#This Row],[SỐ LƯỢNG MUA]]),"")</f>
        <v/>
      </c>
      <c r="S1151" s="103"/>
      <c r="T1151" s="77"/>
      <c r="U1151" s="95"/>
      <c r="V1151" s="96"/>
      <c r="W1151" s="125" t="str">
        <f>IF(Stock[[#This Row],[SỐ LƯỢNG BÁN]]&gt;0,Stock[[#This Row],[GIÁ BÁN]]*Stock[[#This Row],[SỐ LƯỢNG BÁN]]*$D$11+Stock[[#This Row],[GIÁ BÁN]]*Stock[[#This Row],[SỐ LƯỢNG BÁN]]*$D$12,"")</f>
        <v/>
      </c>
      <c r="X1151" s="120">
        <f>Stock[[#This Row],[SỐ LƯỢNG MUA]]+Stock[[#This Row],[CỔ TỨC BẰNG CỔ PHIẾU]]-Stock[[#This Row],[SỐ LƯỢNG BÁN]]</f>
        <v>0</v>
      </c>
      <c r="Y11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1" s="120">
        <f ca="1">IF(Stock[[#This Row],[NGÀY BÁN]]&gt;0,Stock[[#This Row],[NGÀY BÁN]]-Stock[[#This Row],[NGÀY MUA]]+1,IF(Stock[[#This Row],[NGÀY MUA]]=0,0,TODAY()-Stock[[#This Row],[NGÀY MUA]]+1))</f>
        <v>0</v>
      </c>
      <c r="AA1151" s="121" t="str">
        <f>IFERROR(Stock[[#This Row],[CỔ TỨC TIỀN MẶT]]+Stock[[#This Row],[LÃI/(LỖ) TỪ BÁN CK
(auto-fill)]],"")</f>
        <v/>
      </c>
      <c r="AB11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1" s="79"/>
      <c r="AE1151" s="146" t="str">
        <f>IF(Stock[[#This Row],[TRẠNG THÁI
(auto-fill)]]="NẮM GIỮ",Stock[[#This Row],[GIÁ THỊ TRƯỜNG]]-Stock[[#This Row],[GIÁ MUA]],"")</f>
        <v/>
      </c>
      <c r="AF1151" s="150" t="str">
        <f>IFERROR(Stock[[#This Row],[TĂNG/
(GIẢM )]]/Stock[[#This Row],[GIÁ MUA]],"")</f>
        <v/>
      </c>
      <c r="AG1151" s="129" t="str">
        <f>IF(Stock[[#This Row],[GIÁ THỊ TRƯỜNG]]&gt;0,Stock[[#This Row],[GIÁ THỊ TRƯỜNG]]*Stock[[#This Row],[SỐ LƯỢNG CÒN LẠI
(auto-fill)]],"")</f>
        <v/>
      </c>
    </row>
    <row r="1152" spans="2:33">
      <c r="B1152" s="109" t="str">
        <f>IF(AND(Stock[[#This Row],[SỐ LƯỢNG MUA]]&gt;0,Stock[[#This Row],[SỐ LƯỢNG CÒN LẠI
(auto-fill)]]=0),"BÁN",
IF(AND(Stock[[#This Row],[SỐ LƯỢNG MUA]]&gt;0,Stock[[#This Row],[SỐ LƯỢNG CÒN LẠI
(auto-fill)]]&gt;0),"NẮM GIỮ",""))</f>
        <v/>
      </c>
      <c r="C1152" s="112">
        <f t="shared" si="17"/>
        <v>1139</v>
      </c>
      <c r="D1152" s="77"/>
      <c r="E1152" s="78"/>
      <c r="F1152" s="170"/>
      <c r="G1152" s="83"/>
      <c r="H1152" s="84"/>
      <c r="I1152" s="114" t="str">
        <f>IF(Stock[[#This Row],[SỐ LƯỢNG MUA]]&gt;0,Stock[[#This Row],[GIÁ MUA]]*Stock[[#This Row],[SỐ LƯỢNG MUA]]*$D$11,"")</f>
        <v/>
      </c>
      <c r="J1152" s="87"/>
      <c r="K1152" s="88"/>
      <c r="L1152" s="116" t="str">
        <f>IF(Stock[[#This Row],[SỐ LƯỢNG MUA]]&gt;0,Stock[[#This Row],[GIÁ MUA]]*(1+Stock[[#This Row],[% TĂNG KỲ VỌNG_1]]),"")</f>
        <v/>
      </c>
      <c r="M1152" s="89"/>
      <c r="N1152" s="116" t="str">
        <f>IF(Stock[[#This Row],[SỐ LƯỢNG MUA]]&gt;0,Stock[[#This Row],[GIÁ MUA]]*(1+Stock[[#This Row],[% TĂNG KỲ VỌNG_2]]),"")</f>
        <v/>
      </c>
      <c r="O1152" s="89"/>
      <c r="P1152" s="116" t="str">
        <f>IF(Stock[[#This Row],[SỐ LƯỢNG MUA]]&gt;0,Stock[[#This Row],[GIÁ MUA]]*(1+Stock[[#This Row],[% GIẢM ĐỂ CẮT LỖ]]),"")</f>
        <v/>
      </c>
      <c r="Q1152" s="103"/>
      <c r="R1152" s="117" t="str">
        <f>IF(Stock[[#This Row],[CỔ TỨC TIỀN MẶT]]&gt;0,Stock[[#This Row],[CỔ TỨC TIỀN MẶT]]/(Stock[[#This Row],[GIÁ MUA]]*Stock[[#This Row],[SỐ LƯỢNG MUA]]),"")</f>
        <v/>
      </c>
      <c r="S1152" s="103"/>
      <c r="T1152" s="77"/>
      <c r="U1152" s="95"/>
      <c r="V1152" s="96"/>
      <c r="W1152" s="125" t="str">
        <f>IF(Stock[[#This Row],[SỐ LƯỢNG BÁN]]&gt;0,Stock[[#This Row],[GIÁ BÁN]]*Stock[[#This Row],[SỐ LƯỢNG BÁN]]*$D$11+Stock[[#This Row],[GIÁ BÁN]]*Stock[[#This Row],[SỐ LƯỢNG BÁN]]*$D$12,"")</f>
        <v/>
      </c>
      <c r="X1152" s="120">
        <f>Stock[[#This Row],[SỐ LƯỢNG MUA]]+Stock[[#This Row],[CỔ TỨC BẰNG CỔ PHIẾU]]-Stock[[#This Row],[SỐ LƯỢNG BÁN]]</f>
        <v>0</v>
      </c>
      <c r="Y11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2" s="120">
        <f ca="1">IF(Stock[[#This Row],[NGÀY BÁN]]&gt;0,Stock[[#This Row],[NGÀY BÁN]]-Stock[[#This Row],[NGÀY MUA]]+1,IF(Stock[[#This Row],[NGÀY MUA]]=0,0,TODAY()-Stock[[#This Row],[NGÀY MUA]]+1))</f>
        <v>0</v>
      </c>
      <c r="AA1152" s="121" t="str">
        <f>IFERROR(Stock[[#This Row],[CỔ TỨC TIỀN MẶT]]+Stock[[#This Row],[LÃI/(LỖ) TỪ BÁN CK
(auto-fill)]],"")</f>
        <v/>
      </c>
      <c r="AB11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2" s="79"/>
      <c r="AE1152" s="146" t="str">
        <f>IF(Stock[[#This Row],[TRẠNG THÁI
(auto-fill)]]="NẮM GIỮ",Stock[[#This Row],[GIÁ THỊ TRƯỜNG]]-Stock[[#This Row],[GIÁ MUA]],"")</f>
        <v/>
      </c>
      <c r="AF1152" s="150" t="str">
        <f>IFERROR(Stock[[#This Row],[TĂNG/
(GIẢM )]]/Stock[[#This Row],[GIÁ MUA]],"")</f>
        <v/>
      </c>
      <c r="AG1152" s="129" t="str">
        <f>IF(Stock[[#This Row],[GIÁ THỊ TRƯỜNG]]&gt;0,Stock[[#This Row],[GIÁ THỊ TRƯỜNG]]*Stock[[#This Row],[SỐ LƯỢNG CÒN LẠI
(auto-fill)]],"")</f>
        <v/>
      </c>
    </row>
    <row r="1153" spans="2:33">
      <c r="B1153" s="109" t="str">
        <f>IF(AND(Stock[[#This Row],[SỐ LƯỢNG MUA]]&gt;0,Stock[[#This Row],[SỐ LƯỢNG CÒN LẠI
(auto-fill)]]=0),"BÁN",
IF(AND(Stock[[#This Row],[SỐ LƯỢNG MUA]]&gt;0,Stock[[#This Row],[SỐ LƯỢNG CÒN LẠI
(auto-fill)]]&gt;0),"NẮM GIỮ",""))</f>
        <v/>
      </c>
      <c r="C1153" s="112">
        <f t="shared" si="17"/>
        <v>1140</v>
      </c>
      <c r="D1153" s="77"/>
      <c r="E1153" s="78"/>
      <c r="F1153" s="170"/>
      <c r="G1153" s="83"/>
      <c r="H1153" s="84"/>
      <c r="I1153" s="114" t="str">
        <f>IF(Stock[[#This Row],[SỐ LƯỢNG MUA]]&gt;0,Stock[[#This Row],[GIÁ MUA]]*Stock[[#This Row],[SỐ LƯỢNG MUA]]*$D$11,"")</f>
        <v/>
      </c>
      <c r="J1153" s="87"/>
      <c r="K1153" s="88"/>
      <c r="L1153" s="116" t="str">
        <f>IF(Stock[[#This Row],[SỐ LƯỢNG MUA]]&gt;0,Stock[[#This Row],[GIÁ MUA]]*(1+Stock[[#This Row],[% TĂNG KỲ VỌNG_1]]),"")</f>
        <v/>
      </c>
      <c r="M1153" s="89"/>
      <c r="N1153" s="116" t="str">
        <f>IF(Stock[[#This Row],[SỐ LƯỢNG MUA]]&gt;0,Stock[[#This Row],[GIÁ MUA]]*(1+Stock[[#This Row],[% TĂNG KỲ VỌNG_2]]),"")</f>
        <v/>
      </c>
      <c r="O1153" s="89"/>
      <c r="P1153" s="116" t="str">
        <f>IF(Stock[[#This Row],[SỐ LƯỢNG MUA]]&gt;0,Stock[[#This Row],[GIÁ MUA]]*(1+Stock[[#This Row],[% GIẢM ĐỂ CẮT LỖ]]),"")</f>
        <v/>
      </c>
      <c r="Q1153" s="103"/>
      <c r="R1153" s="117" t="str">
        <f>IF(Stock[[#This Row],[CỔ TỨC TIỀN MẶT]]&gt;0,Stock[[#This Row],[CỔ TỨC TIỀN MẶT]]/(Stock[[#This Row],[GIÁ MUA]]*Stock[[#This Row],[SỐ LƯỢNG MUA]]),"")</f>
        <v/>
      </c>
      <c r="S1153" s="103"/>
      <c r="T1153" s="77"/>
      <c r="U1153" s="95"/>
      <c r="V1153" s="96"/>
      <c r="W1153" s="125" t="str">
        <f>IF(Stock[[#This Row],[SỐ LƯỢNG BÁN]]&gt;0,Stock[[#This Row],[GIÁ BÁN]]*Stock[[#This Row],[SỐ LƯỢNG BÁN]]*$D$11+Stock[[#This Row],[GIÁ BÁN]]*Stock[[#This Row],[SỐ LƯỢNG BÁN]]*$D$12,"")</f>
        <v/>
      </c>
      <c r="X1153" s="120">
        <f>Stock[[#This Row],[SỐ LƯỢNG MUA]]+Stock[[#This Row],[CỔ TỨC BẰNG CỔ PHIẾU]]-Stock[[#This Row],[SỐ LƯỢNG BÁN]]</f>
        <v>0</v>
      </c>
      <c r="Y11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3" s="120">
        <f ca="1">IF(Stock[[#This Row],[NGÀY BÁN]]&gt;0,Stock[[#This Row],[NGÀY BÁN]]-Stock[[#This Row],[NGÀY MUA]]+1,IF(Stock[[#This Row],[NGÀY MUA]]=0,0,TODAY()-Stock[[#This Row],[NGÀY MUA]]+1))</f>
        <v>0</v>
      </c>
      <c r="AA1153" s="121" t="str">
        <f>IFERROR(Stock[[#This Row],[CỔ TỨC TIỀN MẶT]]+Stock[[#This Row],[LÃI/(LỖ) TỪ BÁN CK
(auto-fill)]],"")</f>
        <v/>
      </c>
      <c r="AB11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3" s="79"/>
      <c r="AE1153" s="146" t="str">
        <f>IF(Stock[[#This Row],[TRẠNG THÁI
(auto-fill)]]="NẮM GIỮ",Stock[[#This Row],[GIÁ THỊ TRƯỜNG]]-Stock[[#This Row],[GIÁ MUA]],"")</f>
        <v/>
      </c>
      <c r="AF1153" s="150" t="str">
        <f>IFERROR(Stock[[#This Row],[TĂNG/
(GIẢM )]]/Stock[[#This Row],[GIÁ MUA]],"")</f>
        <v/>
      </c>
      <c r="AG1153" s="129" t="str">
        <f>IF(Stock[[#This Row],[GIÁ THỊ TRƯỜNG]]&gt;0,Stock[[#This Row],[GIÁ THỊ TRƯỜNG]]*Stock[[#This Row],[SỐ LƯỢNG CÒN LẠI
(auto-fill)]],"")</f>
        <v/>
      </c>
    </row>
    <row r="1154" spans="2:33">
      <c r="B1154" s="109" t="str">
        <f>IF(AND(Stock[[#This Row],[SỐ LƯỢNG MUA]]&gt;0,Stock[[#This Row],[SỐ LƯỢNG CÒN LẠI
(auto-fill)]]=0),"BÁN",
IF(AND(Stock[[#This Row],[SỐ LƯỢNG MUA]]&gt;0,Stock[[#This Row],[SỐ LƯỢNG CÒN LẠI
(auto-fill)]]&gt;0),"NẮM GIỮ",""))</f>
        <v/>
      </c>
      <c r="C1154" s="112">
        <f t="shared" si="17"/>
        <v>1141</v>
      </c>
      <c r="D1154" s="77"/>
      <c r="E1154" s="78"/>
      <c r="F1154" s="170"/>
      <c r="G1154" s="83"/>
      <c r="H1154" s="84"/>
      <c r="I1154" s="114" t="str">
        <f>IF(Stock[[#This Row],[SỐ LƯỢNG MUA]]&gt;0,Stock[[#This Row],[GIÁ MUA]]*Stock[[#This Row],[SỐ LƯỢNG MUA]]*$D$11,"")</f>
        <v/>
      </c>
      <c r="J1154" s="87"/>
      <c r="K1154" s="88"/>
      <c r="L1154" s="116" t="str">
        <f>IF(Stock[[#This Row],[SỐ LƯỢNG MUA]]&gt;0,Stock[[#This Row],[GIÁ MUA]]*(1+Stock[[#This Row],[% TĂNG KỲ VỌNG_1]]),"")</f>
        <v/>
      </c>
      <c r="M1154" s="89"/>
      <c r="N1154" s="116" t="str">
        <f>IF(Stock[[#This Row],[SỐ LƯỢNG MUA]]&gt;0,Stock[[#This Row],[GIÁ MUA]]*(1+Stock[[#This Row],[% TĂNG KỲ VỌNG_2]]),"")</f>
        <v/>
      </c>
      <c r="O1154" s="89"/>
      <c r="P1154" s="116" t="str">
        <f>IF(Stock[[#This Row],[SỐ LƯỢNG MUA]]&gt;0,Stock[[#This Row],[GIÁ MUA]]*(1+Stock[[#This Row],[% GIẢM ĐỂ CẮT LỖ]]),"")</f>
        <v/>
      </c>
      <c r="Q1154" s="103"/>
      <c r="R1154" s="117" t="str">
        <f>IF(Stock[[#This Row],[CỔ TỨC TIỀN MẶT]]&gt;0,Stock[[#This Row],[CỔ TỨC TIỀN MẶT]]/(Stock[[#This Row],[GIÁ MUA]]*Stock[[#This Row],[SỐ LƯỢNG MUA]]),"")</f>
        <v/>
      </c>
      <c r="S1154" s="103"/>
      <c r="T1154" s="77"/>
      <c r="U1154" s="95"/>
      <c r="V1154" s="96"/>
      <c r="W1154" s="125" t="str">
        <f>IF(Stock[[#This Row],[SỐ LƯỢNG BÁN]]&gt;0,Stock[[#This Row],[GIÁ BÁN]]*Stock[[#This Row],[SỐ LƯỢNG BÁN]]*$D$11+Stock[[#This Row],[GIÁ BÁN]]*Stock[[#This Row],[SỐ LƯỢNG BÁN]]*$D$12,"")</f>
        <v/>
      </c>
      <c r="X1154" s="120">
        <f>Stock[[#This Row],[SỐ LƯỢNG MUA]]+Stock[[#This Row],[CỔ TỨC BẰNG CỔ PHIẾU]]-Stock[[#This Row],[SỐ LƯỢNG BÁN]]</f>
        <v>0</v>
      </c>
      <c r="Y11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4" s="120">
        <f ca="1">IF(Stock[[#This Row],[NGÀY BÁN]]&gt;0,Stock[[#This Row],[NGÀY BÁN]]-Stock[[#This Row],[NGÀY MUA]]+1,IF(Stock[[#This Row],[NGÀY MUA]]=0,0,TODAY()-Stock[[#This Row],[NGÀY MUA]]+1))</f>
        <v>0</v>
      </c>
      <c r="AA1154" s="121" t="str">
        <f>IFERROR(Stock[[#This Row],[CỔ TỨC TIỀN MẶT]]+Stock[[#This Row],[LÃI/(LỖ) TỪ BÁN CK
(auto-fill)]],"")</f>
        <v/>
      </c>
      <c r="AB11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4" s="79"/>
      <c r="AE1154" s="146" t="str">
        <f>IF(Stock[[#This Row],[TRẠNG THÁI
(auto-fill)]]="NẮM GIỮ",Stock[[#This Row],[GIÁ THỊ TRƯỜNG]]-Stock[[#This Row],[GIÁ MUA]],"")</f>
        <v/>
      </c>
      <c r="AF1154" s="150" t="str">
        <f>IFERROR(Stock[[#This Row],[TĂNG/
(GIẢM )]]/Stock[[#This Row],[GIÁ MUA]],"")</f>
        <v/>
      </c>
      <c r="AG1154" s="129" t="str">
        <f>IF(Stock[[#This Row],[GIÁ THỊ TRƯỜNG]]&gt;0,Stock[[#This Row],[GIÁ THỊ TRƯỜNG]]*Stock[[#This Row],[SỐ LƯỢNG CÒN LẠI
(auto-fill)]],"")</f>
        <v/>
      </c>
    </row>
    <row r="1155" spans="2:33">
      <c r="B1155" s="109" t="str">
        <f>IF(AND(Stock[[#This Row],[SỐ LƯỢNG MUA]]&gt;0,Stock[[#This Row],[SỐ LƯỢNG CÒN LẠI
(auto-fill)]]=0),"BÁN",
IF(AND(Stock[[#This Row],[SỐ LƯỢNG MUA]]&gt;0,Stock[[#This Row],[SỐ LƯỢNG CÒN LẠI
(auto-fill)]]&gt;0),"NẮM GIỮ",""))</f>
        <v/>
      </c>
      <c r="C1155" s="112">
        <f t="shared" si="17"/>
        <v>1142</v>
      </c>
      <c r="D1155" s="77"/>
      <c r="E1155" s="78"/>
      <c r="F1155" s="170"/>
      <c r="G1155" s="83"/>
      <c r="H1155" s="84"/>
      <c r="I1155" s="114" t="str">
        <f>IF(Stock[[#This Row],[SỐ LƯỢNG MUA]]&gt;0,Stock[[#This Row],[GIÁ MUA]]*Stock[[#This Row],[SỐ LƯỢNG MUA]]*$D$11,"")</f>
        <v/>
      </c>
      <c r="J1155" s="87"/>
      <c r="K1155" s="88"/>
      <c r="L1155" s="116" t="str">
        <f>IF(Stock[[#This Row],[SỐ LƯỢNG MUA]]&gt;0,Stock[[#This Row],[GIÁ MUA]]*(1+Stock[[#This Row],[% TĂNG KỲ VỌNG_1]]),"")</f>
        <v/>
      </c>
      <c r="M1155" s="89"/>
      <c r="N1155" s="116" t="str">
        <f>IF(Stock[[#This Row],[SỐ LƯỢNG MUA]]&gt;0,Stock[[#This Row],[GIÁ MUA]]*(1+Stock[[#This Row],[% TĂNG KỲ VỌNG_2]]),"")</f>
        <v/>
      </c>
      <c r="O1155" s="89"/>
      <c r="P1155" s="116" t="str">
        <f>IF(Stock[[#This Row],[SỐ LƯỢNG MUA]]&gt;0,Stock[[#This Row],[GIÁ MUA]]*(1+Stock[[#This Row],[% GIẢM ĐỂ CẮT LỖ]]),"")</f>
        <v/>
      </c>
      <c r="Q1155" s="103"/>
      <c r="R1155" s="117" t="str">
        <f>IF(Stock[[#This Row],[CỔ TỨC TIỀN MẶT]]&gt;0,Stock[[#This Row],[CỔ TỨC TIỀN MẶT]]/(Stock[[#This Row],[GIÁ MUA]]*Stock[[#This Row],[SỐ LƯỢNG MUA]]),"")</f>
        <v/>
      </c>
      <c r="S1155" s="103"/>
      <c r="T1155" s="77"/>
      <c r="U1155" s="95"/>
      <c r="V1155" s="96"/>
      <c r="W1155" s="125" t="str">
        <f>IF(Stock[[#This Row],[SỐ LƯỢNG BÁN]]&gt;0,Stock[[#This Row],[GIÁ BÁN]]*Stock[[#This Row],[SỐ LƯỢNG BÁN]]*$D$11+Stock[[#This Row],[GIÁ BÁN]]*Stock[[#This Row],[SỐ LƯỢNG BÁN]]*$D$12,"")</f>
        <v/>
      </c>
      <c r="X1155" s="120">
        <f>Stock[[#This Row],[SỐ LƯỢNG MUA]]+Stock[[#This Row],[CỔ TỨC BẰNG CỔ PHIẾU]]-Stock[[#This Row],[SỐ LƯỢNG BÁN]]</f>
        <v>0</v>
      </c>
      <c r="Y11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5" s="120">
        <f ca="1">IF(Stock[[#This Row],[NGÀY BÁN]]&gt;0,Stock[[#This Row],[NGÀY BÁN]]-Stock[[#This Row],[NGÀY MUA]]+1,IF(Stock[[#This Row],[NGÀY MUA]]=0,0,TODAY()-Stock[[#This Row],[NGÀY MUA]]+1))</f>
        <v>0</v>
      </c>
      <c r="AA1155" s="121" t="str">
        <f>IFERROR(Stock[[#This Row],[CỔ TỨC TIỀN MẶT]]+Stock[[#This Row],[LÃI/(LỖ) TỪ BÁN CK
(auto-fill)]],"")</f>
        <v/>
      </c>
      <c r="AB11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5" s="79"/>
      <c r="AE1155" s="146" t="str">
        <f>IF(Stock[[#This Row],[TRẠNG THÁI
(auto-fill)]]="NẮM GIỮ",Stock[[#This Row],[GIÁ THỊ TRƯỜNG]]-Stock[[#This Row],[GIÁ MUA]],"")</f>
        <v/>
      </c>
      <c r="AF1155" s="150" t="str">
        <f>IFERROR(Stock[[#This Row],[TĂNG/
(GIẢM )]]/Stock[[#This Row],[GIÁ MUA]],"")</f>
        <v/>
      </c>
      <c r="AG1155" s="129" t="str">
        <f>IF(Stock[[#This Row],[GIÁ THỊ TRƯỜNG]]&gt;0,Stock[[#This Row],[GIÁ THỊ TRƯỜNG]]*Stock[[#This Row],[SỐ LƯỢNG CÒN LẠI
(auto-fill)]],"")</f>
        <v/>
      </c>
    </row>
    <row r="1156" spans="2:33">
      <c r="B1156" s="109" t="str">
        <f>IF(AND(Stock[[#This Row],[SỐ LƯỢNG MUA]]&gt;0,Stock[[#This Row],[SỐ LƯỢNG CÒN LẠI
(auto-fill)]]=0),"BÁN",
IF(AND(Stock[[#This Row],[SỐ LƯỢNG MUA]]&gt;0,Stock[[#This Row],[SỐ LƯỢNG CÒN LẠI
(auto-fill)]]&gt;0),"NẮM GIỮ",""))</f>
        <v/>
      </c>
      <c r="C1156" s="112">
        <f t="shared" si="17"/>
        <v>1143</v>
      </c>
      <c r="D1156" s="77"/>
      <c r="E1156" s="78"/>
      <c r="F1156" s="170"/>
      <c r="G1156" s="83"/>
      <c r="H1156" s="84"/>
      <c r="I1156" s="114" t="str">
        <f>IF(Stock[[#This Row],[SỐ LƯỢNG MUA]]&gt;0,Stock[[#This Row],[GIÁ MUA]]*Stock[[#This Row],[SỐ LƯỢNG MUA]]*$D$11,"")</f>
        <v/>
      </c>
      <c r="J1156" s="87"/>
      <c r="K1156" s="88"/>
      <c r="L1156" s="116" t="str">
        <f>IF(Stock[[#This Row],[SỐ LƯỢNG MUA]]&gt;0,Stock[[#This Row],[GIÁ MUA]]*(1+Stock[[#This Row],[% TĂNG KỲ VỌNG_1]]),"")</f>
        <v/>
      </c>
      <c r="M1156" s="89"/>
      <c r="N1156" s="116" t="str">
        <f>IF(Stock[[#This Row],[SỐ LƯỢNG MUA]]&gt;0,Stock[[#This Row],[GIÁ MUA]]*(1+Stock[[#This Row],[% TĂNG KỲ VỌNG_2]]),"")</f>
        <v/>
      </c>
      <c r="O1156" s="89"/>
      <c r="P1156" s="116" t="str">
        <f>IF(Stock[[#This Row],[SỐ LƯỢNG MUA]]&gt;0,Stock[[#This Row],[GIÁ MUA]]*(1+Stock[[#This Row],[% GIẢM ĐỂ CẮT LỖ]]),"")</f>
        <v/>
      </c>
      <c r="Q1156" s="103"/>
      <c r="R1156" s="117" t="str">
        <f>IF(Stock[[#This Row],[CỔ TỨC TIỀN MẶT]]&gt;0,Stock[[#This Row],[CỔ TỨC TIỀN MẶT]]/(Stock[[#This Row],[GIÁ MUA]]*Stock[[#This Row],[SỐ LƯỢNG MUA]]),"")</f>
        <v/>
      </c>
      <c r="S1156" s="103"/>
      <c r="T1156" s="77"/>
      <c r="U1156" s="95"/>
      <c r="V1156" s="96"/>
      <c r="W1156" s="125" t="str">
        <f>IF(Stock[[#This Row],[SỐ LƯỢNG BÁN]]&gt;0,Stock[[#This Row],[GIÁ BÁN]]*Stock[[#This Row],[SỐ LƯỢNG BÁN]]*$D$11+Stock[[#This Row],[GIÁ BÁN]]*Stock[[#This Row],[SỐ LƯỢNG BÁN]]*$D$12,"")</f>
        <v/>
      </c>
      <c r="X1156" s="120">
        <f>Stock[[#This Row],[SỐ LƯỢNG MUA]]+Stock[[#This Row],[CỔ TỨC BẰNG CỔ PHIẾU]]-Stock[[#This Row],[SỐ LƯỢNG BÁN]]</f>
        <v>0</v>
      </c>
      <c r="Y11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6" s="120">
        <f ca="1">IF(Stock[[#This Row],[NGÀY BÁN]]&gt;0,Stock[[#This Row],[NGÀY BÁN]]-Stock[[#This Row],[NGÀY MUA]]+1,IF(Stock[[#This Row],[NGÀY MUA]]=0,0,TODAY()-Stock[[#This Row],[NGÀY MUA]]+1))</f>
        <v>0</v>
      </c>
      <c r="AA1156" s="121" t="str">
        <f>IFERROR(Stock[[#This Row],[CỔ TỨC TIỀN MẶT]]+Stock[[#This Row],[LÃI/(LỖ) TỪ BÁN CK
(auto-fill)]],"")</f>
        <v/>
      </c>
      <c r="AB11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6" s="79"/>
      <c r="AE1156" s="146" t="str">
        <f>IF(Stock[[#This Row],[TRẠNG THÁI
(auto-fill)]]="NẮM GIỮ",Stock[[#This Row],[GIÁ THỊ TRƯỜNG]]-Stock[[#This Row],[GIÁ MUA]],"")</f>
        <v/>
      </c>
      <c r="AF1156" s="150" t="str">
        <f>IFERROR(Stock[[#This Row],[TĂNG/
(GIẢM )]]/Stock[[#This Row],[GIÁ MUA]],"")</f>
        <v/>
      </c>
      <c r="AG1156" s="129" t="str">
        <f>IF(Stock[[#This Row],[GIÁ THỊ TRƯỜNG]]&gt;0,Stock[[#This Row],[GIÁ THỊ TRƯỜNG]]*Stock[[#This Row],[SỐ LƯỢNG CÒN LẠI
(auto-fill)]],"")</f>
        <v/>
      </c>
    </row>
    <row r="1157" spans="2:33">
      <c r="B1157" s="109" t="str">
        <f>IF(AND(Stock[[#This Row],[SỐ LƯỢNG MUA]]&gt;0,Stock[[#This Row],[SỐ LƯỢNG CÒN LẠI
(auto-fill)]]=0),"BÁN",
IF(AND(Stock[[#This Row],[SỐ LƯỢNG MUA]]&gt;0,Stock[[#This Row],[SỐ LƯỢNG CÒN LẠI
(auto-fill)]]&gt;0),"NẮM GIỮ",""))</f>
        <v/>
      </c>
      <c r="C1157" s="112">
        <f t="shared" si="17"/>
        <v>1144</v>
      </c>
      <c r="D1157" s="77"/>
      <c r="E1157" s="78"/>
      <c r="F1157" s="170"/>
      <c r="G1157" s="83"/>
      <c r="H1157" s="84"/>
      <c r="I1157" s="114" t="str">
        <f>IF(Stock[[#This Row],[SỐ LƯỢNG MUA]]&gt;0,Stock[[#This Row],[GIÁ MUA]]*Stock[[#This Row],[SỐ LƯỢNG MUA]]*$D$11,"")</f>
        <v/>
      </c>
      <c r="J1157" s="87"/>
      <c r="K1157" s="88"/>
      <c r="L1157" s="116" t="str">
        <f>IF(Stock[[#This Row],[SỐ LƯỢNG MUA]]&gt;0,Stock[[#This Row],[GIÁ MUA]]*(1+Stock[[#This Row],[% TĂNG KỲ VỌNG_1]]),"")</f>
        <v/>
      </c>
      <c r="M1157" s="89"/>
      <c r="N1157" s="116" t="str">
        <f>IF(Stock[[#This Row],[SỐ LƯỢNG MUA]]&gt;0,Stock[[#This Row],[GIÁ MUA]]*(1+Stock[[#This Row],[% TĂNG KỲ VỌNG_2]]),"")</f>
        <v/>
      </c>
      <c r="O1157" s="89"/>
      <c r="P1157" s="116" t="str">
        <f>IF(Stock[[#This Row],[SỐ LƯỢNG MUA]]&gt;0,Stock[[#This Row],[GIÁ MUA]]*(1+Stock[[#This Row],[% GIẢM ĐỂ CẮT LỖ]]),"")</f>
        <v/>
      </c>
      <c r="Q1157" s="103"/>
      <c r="R1157" s="117" t="str">
        <f>IF(Stock[[#This Row],[CỔ TỨC TIỀN MẶT]]&gt;0,Stock[[#This Row],[CỔ TỨC TIỀN MẶT]]/(Stock[[#This Row],[GIÁ MUA]]*Stock[[#This Row],[SỐ LƯỢNG MUA]]),"")</f>
        <v/>
      </c>
      <c r="S1157" s="103"/>
      <c r="T1157" s="77"/>
      <c r="U1157" s="95"/>
      <c r="V1157" s="96"/>
      <c r="W1157" s="125" t="str">
        <f>IF(Stock[[#This Row],[SỐ LƯỢNG BÁN]]&gt;0,Stock[[#This Row],[GIÁ BÁN]]*Stock[[#This Row],[SỐ LƯỢNG BÁN]]*$D$11+Stock[[#This Row],[GIÁ BÁN]]*Stock[[#This Row],[SỐ LƯỢNG BÁN]]*$D$12,"")</f>
        <v/>
      </c>
      <c r="X1157" s="120">
        <f>Stock[[#This Row],[SỐ LƯỢNG MUA]]+Stock[[#This Row],[CỔ TỨC BẰNG CỔ PHIẾU]]-Stock[[#This Row],[SỐ LƯỢNG BÁN]]</f>
        <v>0</v>
      </c>
      <c r="Y11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7" s="120">
        <f ca="1">IF(Stock[[#This Row],[NGÀY BÁN]]&gt;0,Stock[[#This Row],[NGÀY BÁN]]-Stock[[#This Row],[NGÀY MUA]]+1,IF(Stock[[#This Row],[NGÀY MUA]]=0,0,TODAY()-Stock[[#This Row],[NGÀY MUA]]+1))</f>
        <v>0</v>
      </c>
      <c r="AA1157" s="121" t="str">
        <f>IFERROR(Stock[[#This Row],[CỔ TỨC TIỀN MẶT]]+Stock[[#This Row],[LÃI/(LỖ) TỪ BÁN CK
(auto-fill)]],"")</f>
        <v/>
      </c>
      <c r="AB11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7" s="79"/>
      <c r="AE1157" s="146" t="str">
        <f>IF(Stock[[#This Row],[TRẠNG THÁI
(auto-fill)]]="NẮM GIỮ",Stock[[#This Row],[GIÁ THỊ TRƯỜNG]]-Stock[[#This Row],[GIÁ MUA]],"")</f>
        <v/>
      </c>
      <c r="AF1157" s="150" t="str">
        <f>IFERROR(Stock[[#This Row],[TĂNG/
(GIẢM )]]/Stock[[#This Row],[GIÁ MUA]],"")</f>
        <v/>
      </c>
      <c r="AG1157" s="129" t="str">
        <f>IF(Stock[[#This Row],[GIÁ THỊ TRƯỜNG]]&gt;0,Stock[[#This Row],[GIÁ THỊ TRƯỜNG]]*Stock[[#This Row],[SỐ LƯỢNG CÒN LẠI
(auto-fill)]],"")</f>
        <v/>
      </c>
    </row>
    <row r="1158" spans="2:33">
      <c r="B1158" s="109" t="str">
        <f>IF(AND(Stock[[#This Row],[SỐ LƯỢNG MUA]]&gt;0,Stock[[#This Row],[SỐ LƯỢNG CÒN LẠI
(auto-fill)]]=0),"BÁN",
IF(AND(Stock[[#This Row],[SỐ LƯỢNG MUA]]&gt;0,Stock[[#This Row],[SỐ LƯỢNG CÒN LẠI
(auto-fill)]]&gt;0),"NẮM GIỮ",""))</f>
        <v/>
      </c>
      <c r="C1158" s="112">
        <f t="shared" si="17"/>
        <v>1145</v>
      </c>
      <c r="D1158" s="77"/>
      <c r="E1158" s="78"/>
      <c r="F1158" s="170"/>
      <c r="G1158" s="83"/>
      <c r="H1158" s="84"/>
      <c r="I1158" s="114" t="str">
        <f>IF(Stock[[#This Row],[SỐ LƯỢNG MUA]]&gt;0,Stock[[#This Row],[GIÁ MUA]]*Stock[[#This Row],[SỐ LƯỢNG MUA]]*$D$11,"")</f>
        <v/>
      </c>
      <c r="J1158" s="87"/>
      <c r="K1158" s="88"/>
      <c r="L1158" s="116" t="str">
        <f>IF(Stock[[#This Row],[SỐ LƯỢNG MUA]]&gt;0,Stock[[#This Row],[GIÁ MUA]]*(1+Stock[[#This Row],[% TĂNG KỲ VỌNG_1]]),"")</f>
        <v/>
      </c>
      <c r="M1158" s="89"/>
      <c r="N1158" s="116" t="str">
        <f>IF(Stock[[#This Row],[SỐ LƯỢNG MUA]]&gt;0,Stock[[#This Row],[GIÁ MUA]]*(1+Stock[[#This Row],[% TĂNG KỲ VỌNG_2]]),"")</f>
        <v/>
      </c>
      <c r="O1158" s="89"/>
      <c r="P1158" s="116" t="str">
        <f>IF(Stock[[#This Row],[SỐ LƯỢNG MUA]]&gt;0,Stock[[#This Row],[GIÁ MUA]]*(1+Stock[[#This Row],[% GIẢM ĐỂ CẮT LỖ]]),"")</f>
        <v/>
      </c>
      <c r="Q1158" s="103"/>
      <c r="R1158" s="117" t="str">
        <f>IF(Stock[[#This Row],[CỔ TỨC TIỀN MẶT]]&gt;0,Stock[[#This Row],[CỔ TỨC TIỀN MẶT]]/(Stock[[#This Row],[GIÁ MUA]]*Stock[[#This Row],[SỐ LƯỢNG MUA]]),"")</f>
        <v/>
      </c>
      <c r="S1158" s="103"/>
      <c r="T1158" s="77"/>
      <c r="U1158" s="95"/>
      <c r="V1158" s="96"/>
      <c r="W1158" s="125" t="str">
        <f>IF(Stock[[#This Row],[SỐ LƯỢNG BÁN]]&gt;0,Stock[[#This Row],[GIÁ BÁN]]*Stock[[#This Row],[SỐ LƯỢNG BÁN]]*$D$11+Stock[[#This Row],[GIÁ BÁN]]*Stock[[#This Row],[SỐ LƯỢNG BÁN]]*$D$12,"")</f>
        <v/>
      </c>
      <c r="X1158" s="120">
        <f>Stock[[#This Row],[SỐ LƯỢNG MUA]]+Stock[[#This Row],[CỔ TỨC BẰNG CỔ PHIẾU]]-Stock[[#This Row],[SỐ LƯỢNG BÁN]]</f>
        <v>0</v>
      </c>
      <c r="Y11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8" s="120">
        <f ca="1">IF(Stock[[#This Row],[NGÀY BÁN]]&gt;0,Stock[[#This Row],[NGÀY BÁN]]-Stock[[#This Row],[NGÀY MUA]]+1,IF(Stock[[#This Row],[NGÀY MUA]]=0,0,TODAY()-Stock[[#This Row],[NGÀY MUA]]+1))</f>
        <v>0</v>
      </c>
      <c r="AA1158" s="121" t="str">
        <f>IFERROR(Stock[[#This Row],[CỔ TỨC TIỀN MẶT]]+Stock[[#This Row],[LÃI/(LỖ) TỪ BÁN CK
(auto-fill)]],"")</f>
        <v/>
      </c>
      <c r="AB11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8" s="79"/>
      <c r="AE1158" s="146" t="str">
        <f>IF(Stock[[#This Row],[TRẠNG THÁI
(auto-fill)]]="NẮM GIỮ",Stock[[#This Row],[GIÁ THỊ TRƯỜNG]]-Stock[[#This Row],[GIÁ MUA]],"")</f>
        <v/>
      </c>
      <c r="AF1158" s="150" t="str">
        <f>IFERROR(Stock[[#This Row],[TĂNG/
(GIẢM )]]/Stock[[#This Row],[GIÁ MUA]],"")</f>
        <v/>
      </c>
      <c r="AG1158" s="129" t="str">
        <f>IF(Stock[[#This Row],[GIÁ THỊ TRƯỜNG]]&gt;0,Stock[[#This Row],[GIÁ THỊ TRƯỜNG]]*Stock[[#This Row],[SỐ LƯỢNG CÒN LẠI
(auto-fill)]],"")</f>
        <v/>
      </c>
    </row>
    <row r="1159" spans="2:33">
      <c r="B1159" s="109" t="str">
        <f>IF(AND(Stock[[#This Row],[SỐ LƯỢNG MUA]]&gt;0,Stock[[#This Row],[SỐ LƯỢNG CÒN LẠI
(auto-fill)]]=0),"BÁN",
IF(AND(Stock[[#This Row],[SỐ LƯỢNG MUA]]&gt;0,Stock[[#This Row],[SỐ LƯỢNG CÒN LẠI
(auto-fill)]]&gt;0),"NẮM GIỮ",""))</f>
        <v/>
      </c>
      <c r="C1159" s="112">
        <f t="shared" si="17"/>
        <v>1146</v>
      </c>
      <c r="D1159" s="77"/>
      <c r="E1159" s="78"/>
      <c r="F1159" s="170"/>
      <c r="G1159" s="83"/>
      <c r="H1159" s="84"/>
      <c r="I1159" s="114" t="str">
        <f>IF(Stock[[#This Row],[SỐ LƯỢNG MUA]]&gt;0,Stock[[#This Row],[GIÁ MUA]]*Stock[[#This Row],[SỐ LƯỢNG MUA]]*$D$11,"")</f>
        <v/>
      </c>
      <c r="J1159" s="87"/>
      <c r="K1159" s="88"/>
      <c r="L1159" s="116" t="str">
        <f>IF(Stock[[#This Row],[SỐ LƯỢNG MUA]]&gt;0,Stock[[#This Row],[GIÁ MUA]]*(1+Stock[[#This Row],[% TĂNG KỲ VỌNG_1]]),"")</f>
        <v/>
      </c>
      <c r="M1159" s="89"/>
      <c r="N1159" s="116" t="str">
        <f>IF(Stock[[#This Row],[SỐ LƯỢNG MUA]]&gt;0,Stock[[#This Row],[GIÁ MUA]]*(1+Stock[[#This Row],[% TĂNG KỲ VỌNG_2]]),"")</f>
        <v/>
      </c>
      <c r="O1159" s="89"/>
      <c r="P1159" s="116" t="str">
        <f>IF(Stock[[#This Row],[SỐ LƯỢNG MUA]]&gt;0,Stock[[#This Row],[GIÁ MUA]]*(1+Stock[[#This Row],[% GIẢM ĐỂ CẮT LỖ]]),"")</f>
        <v/>
      </c>
      <c r="Q1159" s="103"/>
      <c r="R1159" s="117" t="str">
        <f>IF(Stock[[#This Row],[CỔ TỨC TIỀN MẶT]]&gt;0,Stock[[#This Row],[CỔ TỨC TIỀN MẶT]]/(Stock[[#This Row],[GIÁ MUA]]*Stock[[#This Row],[SỐ LƯỢNG MUA]]),"")</f>
        <v/>
      </c>
      <c r="S1159" s="103"/>
      <c r="T1159" s="77"/>
      <c r="U1159" s="95"/>
      <c r="V1159" s="96"/>
      <c r="W1159" s="125" t="str">
        <f>IF(Stock[[#This Row],[SỐ LƯỢNG BÁN]]&gt;0,Stock[[#This Row],[GIÁ BÁN]]*Stock[[#This Row],[SỐ LƯỢNG BÁN]]*$D$11+Stock[[#This Row],[GIÁ BÁN]]*Stock[[#This Row],[SỐ LƯỢNG BÁN]]*$D$12,"")</f>
        <v/>
      </c>
      <c r="X1159" s="120">
        <f>Stock[[#This Row],[SỐ LƯỢNG MUA]]+Stock[[#This Row],[CỔ TỨC BẰNG CỔ PHIẾU]]-Stock[[#This Row],[SỐ LƯỢNG BÁN]]</f>
        <v>0</v>
      </c>
      <c r="Y11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9" s="120">
        <f ca="1">IF(Stock[[#This Row],[NGÀY BÁN]]&gt;0,Stock[[#This Row],[NGÀY BÁN]]-Stock[[#This Row],[NGÀY MUA]]+1,IF(Stock[[#This Row],[NGÀY MUA]]=0,0,TODAY()-Stock[[#This Row],[NGÀY MUA]]+1))</f>
        <v>0</v>
      </c>
      <c r="AA1159" s="121" t="str">
        <f>IFERROR(Stock[[#This Row],[CỔ TỨC TIỀN MẶT]]+Stock[[#This Row],[LÃI/(LỖ) TỪ BÁN CK
(auto-fill)]],"")</f>
        <v/>
      </c>
      <c r="AB11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9" s="79"/>
      <c r="AE1159" s="146" t="str">
        <f>IF(Stock[[#This Row],[TRẠNG THÁI
(auto-fill)]]="NẮM GIỮ",Stock[[#This Row],[GIÁ THỊ TRƯỜNG]]-Stock[[#This Row],[GIÁ MUA]],"")</f>
        <v/>
      </c>
      <c r="AF1159" s="150" t="str">
        <f>IFERROR(Stock[[#This Row],[TĂNG/
(GIẢM )]]/Stock[[#This Row],[GIÁ MUA]],"")</f>
        <v/>
      </c>
      <c r="AG1159" s="129" t="str">
        <f>IF(Stock[[#This Row],[GIÁ THỊ TRƯỜNG]]&gt;0,Stock[[#This Row],[GIÁ THỊ TRƯỜNG]]*Stock[[#This Row],[SỐ LƯỢNG CÒN LẠI
(auto-fill)]],"")</f>
        <v/>
      </c>
    </row>
    <row r="1160" spans="2:33">
      <c r="B1160" s="109" t="str">
        <f>IF(AND(Stock[[#This Row],[SỐ LƯỢNG MUA]]&gt;0,Stock[[#This Row],[SỐ LƯỢNG CÒN LẠI
(auto-fill)]]=0),"BÁN",
IF(AND(Stock[[#This Row],[SỐ LƯỢNG MUA]]&gt;0,Stock[[#This Row],[SỐ LƯỢNG CÒN LẠI
(auto-fill)]]&gt;0),"NẮM GIỮ",""))</f>
        <v/>
      </c>
      <c r="C1160" s="112">
        <f t="shared" si="17"/>
        <v>1147</v>
      </c>
      <c r="D1160" s="77"/>
      <c r="E1160" s="78"/>
      <c r="F1160" s="170"/>
      <c r="G1160" s="83"/>
      <c r="H1160" s="84"/>
      <c r="I1160" s="114" t="str">
        <f>IF(Stock[[#This Row],[SỐ LƯỢNG MUA]]&gt;0,Stock[[#This Row],[GIÁ MUA]]*Stock[[#This Row],[SỐ LƯỢNG MUA]]*$D$11,"")</f>
        <v/>
      </c>
      <c r="J1160" s="87"/>
      <c r="K1160" s="88"/>
      <c r="L1160" s="116" t="str">
        <f>IF(Stock[[#This Row],[SỐ LƯỢNG MUA]]&gt;0,Stock[[#This Row],[GIÁ MUA]]*(1+Stock[[#This Row],[% TĂNG KỲ VỌNG_1]]),"")</f>
        <v/>
      </c>
      <c r="M1160" s="89"/>
      <c r="N1160" s="116" t="str">
        <f>IF(Stock[[#This Row],[SỐ LƯỢNG MUA]]&gt;0,Stock[[#This Row],[GIÁ MUA]]*(1+Stock[[#This Row],[% TĂNG KỲ VỌNG_2]]),"")</f>
        <v/>
      </c>
      <c r="O1160" s="89"/>
      <c r="P1160" s="116" t="str">
        <f>IF(Stock[[#This Row],[SỐ LƯỢNG MUA]]&gt;0,Stock[[#This Row],[GIÁ MUA]]*(1+Stock[[#This Row],[% GIẢM ĐỂ CẮT LỖ]]),"")</f>
        <v/>
      </c>
      <c r="Q1160" s="103"/>
      <c r="R1160" s="117" t="str">
        <f>IF(Stock[[#This Row],[CỔ TỨC TIỀN MẶT]]&gt;0,Stock[[#This Row],[CỔ TỨC TIỀN MẶT]]/(Stock[[#This Row],[GIÁ MUA]]*Stock[[#This Row],[SỐ LƯỢNG MUA]]),"")</f>
        <v/>
      </c>
      <c r="S1160" s="103"/>
      <c r="T1160" s="77"/>
      <c r="U1160" s="95"/>
      <c r="V1160" s="96"/>
      <c r="W1160" s="125" t="str">
        <f>IF(Stock[[#This Row],[SỐ LƯỢNG BÁN]]&gt;0,Stock[[#This Row],[GIÁ BÁN]]*Stock[[#This Row],[SỐ LƯỢNG BÁN]]*$D$11+Stock[[#This Row],[GIÁ BÁN]]*Stock[[#This Row],[SỐ LƯỢNG BÁN]]*$D$12,"")</f>
        <v/>
      </c>
      <c r="X1160" s="120">
        <f>Stock[[#This Row],[SỐ LƯỢNG MUA]]+Stock[[#This Row],[CỔ TỨC BẰNG CỔ PHIẾU]]-Stock[[#This Row],[SỐ LƯỢNG BÁN]]</f>
        <v>0</v>
      </c>
      <c r="Y11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0" s="120">
        <f ca="1">IF(Stock[[#This Row],[NGÀY BÁN]]&gt;0,Stock[[#This Row],[NGÀY BÁN]]-Stock[[#This Row],[NGÀY MUA]]+1,IF(Stock[[#This Row],[NGÀY MUA]]=0,0,TODAY()-Stock[[#This Row],[NGÀY MUA]]+1))</f>
        <v>0</v>
      </c>
      <c r="AA1160" s="121" t="str">
        <f>IFERROR(Stock[[#This Row],[CỔ TỨC TIỀN MẶT]]+Stock[[#This Row],[LÃI/(LỖ) TỪ BÁN CK
(auto-fill)]],"")</f>
        <v/>
      </c>
      <c r="AB11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0" s="79"/>
      <c r="AE1160" s="146" t="str">
        <f>IF(Stock[[#This Row],[TRẠNG THÁI
(auto-fill)]]="NẮM GIỮ",Stock[[#This Row],[GIÁ THỊ TRƯỜNG]]-Stock[[#This Row],[GIÁ MUA]],"")</f>
        <v/>
      </c>
      <c r="AF1160" s="150" t="str">
        <f>IFERROR(Stock[[#This Row],[TĂNG/
(GIẢM )]]/Stock[[#This Row],[GIÁ MUA]],"")</f>
        <v/>
      </c>
      <c r="AG1160" s="129" t="str">
        <f>IF(Stock[[#This Row],[GIÁ THỊ TRƯỜNG]]&gt;0,Stock[[#This Row],[GIÁ THỊ TRƯỜNG]]*Stock[[#This Row],[SỐ LƯỢNG CÒN LẠI
(auto-fill)]],"")</f>
        <v/>
      </c>
    </row>
    <row r="1161" spans="2:33">
      <c r="B1161" s="109" t="str">
        <f>IF(AND(Stock[[#This Row],[SỐ LƯỢNG MUA]]&gt;0,Stock[[#This Row],[SỐ LƯỢNG CÒN LẠI
(auto-fill)]]=0),"BÁN",
IF(AND(Stock[[#This Row],[SỐ LƯỢNG MUA]]&gt;0,Stock[[#This Row],[SỐ LƯỢNG CÒN LẠI
(auto-fill)]]&gt;0),"NẮM GIỮ",""))</f>
        <v/>
      </c>
      <c r="C1161" s="112">
        <f t="shared" si="17"/>
        <v>1148</v>
      </c>
      <c r="D1161" s="77"/>
      <c r="E1161" s="78"/>
      <c r="F1161" s="170"/>
      <c r="G1161" s="83"/>
      <c r="H1161" s="84"/>
      <c r="I1161" s="114" t="str">
        <f>IF(Stock[[#This Row],[SỐ LƯỢNG MUA]]&gt;0,Stock[[#This Row],[GIÁ MUA]]*Stock[[#This Row],[SỐ LƯỢNG MUA]]*$D$11,"")</f>
        <v/>
      </c>
      <c r="J1161" s="87"/>
      <c r="K1161" s="88"/>
      <c r="L1161" s="116" t="str">
        <f>IF(Stock[[#This Row],[SỐ LƯỢNG MUA]]&gt;0,Stock[[#This Row],[GIÁ MUA]]*(1+Stock[[#This Row],[% TĂNG KỲ VỌNG_1]]),"")</f>
        <v/>
      </c>
      <c r="M1161" s="89"/>
      <c r="N1161" s="116" t="str">
        <f>IF(Stock[[#This Row],[SỐ LƯỢNG MUA]]&gt;0,Stock[[#This Row],[GIÁ MUA]]*(1+Stock[[#This Row],[% TĂNG KỲ VỌNG_2]]),"")</f>
        <v/>
      </c>
      <c r="O1161" s="89"/>
      <c r="P1161" s="116" t="str">
        <f>IF(Stock[[#This Row],[SỐ LƯỢNG MUA]]&gt;0,Stock[[#This Row],[GIÁ MUA]]*(1+Stock[[#This Row],[% GIẢM ĐỂ CẮT LỖ]]),"")</f>
        <v/>
      </c>
      <c r="Q1161" s="103"/>
      <c r="R1161" s="117" t="str">
        <f>IF(Stock[[#This Row],[CỔ TỨC TIỀN MẶT]]&gt;0,Stock[[#This Row],[CỔ TỨC TIỀN MẶT]]/(Stock[[#This Row],[GIÁ MUA]]*Stock[[#This Row],[SỐ LƯỢNG MUA]]),"")</f>
        <v/>
      </c>
      <c r="S1161" s="103"/>
      <c r="T1161" s="77"/>
      <c r="U1161" s="95"/>
      <c r="V1161" s="96"/>
      <c r="W1161" s="125" t="str">
        <f>IF(Stock[[#This Row],[SỐ LƯỢNG BÁN]]&gt;0,Stock[[#This Row],[GIÁ BÁN]]*Stock[[#This Row],[SỐ LƯỢNG BÁN]]*$D$11+Stock[[#This Row],[GIÁ BÁN]]*Stock[[#This Row],[SỐ LƯỢNG BÁN]]*$D$12,"")</f>
        <v/>
      </c>
      <c r="X1161" s="120">
        <f>Stock[[#This Row],[SỐ LƯỢNG MUA]]+Stock[[#This Row],[CỔ TỨC BẰNG CỔ PHIẾU]]-Stock[[#This Row],[SỐ LƯỢNG BÁN]]</f>
        <v>0</v>
      </c>
      <c r="Y11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1" s="120">
        <f ca="1">IF(Stock[[#This Row],[NGÀY BÁN]]&gt;0,Stock[[#This Row],[NGÀY BÁN]]-Stock[[#This Row],[NGÀY MUA]]+1,IF(Stock[[#This Row],[NGÀY MUA]]=0,0,TODAY()-Stock[[#This Row],[NGÀY MUA]]+1))</f>
        <v>0</v>
      </c>
      <c r="AA1161" s="121" t="str">
        <f>IFERROR(Stock[[#This Row],[CỔ TỨC TIỀN MẶT]]+Stock[[#This Row],[LÃI/(LỖ) TỪ BÁN CK
(auto-fill)]],"")</f>
        <v/>
      </c>
      <c r="AB11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1" s="79"/>
      <c r="AE1161" s="146" t="str">
        <f>IF(Stock[[#This Row],[TRẠNG THÁI
(auto-fill)]]="NẮM GIỮ",Stock[[#This Row],[GIÁ THỊ TRƯỜNG]]-Stock[[#This Row],[GIÁ MUA]],"")</f>
        <v/>
      </c>
      <c r="AF1161" s="150" t="str">
        <f>IFERROR(Stock[[#This Row],[TĂNG/
(GIẢM )]]/Stock[[#This Row],[GIÁ MUA]],"")</f>
        <v/>
      </c>
      <c r="AG1161" s="129" t="str">
        <f>IF(Stock[[#This Row],[GIÁ THỊ TRƯỜNG]]&gt;0,Stock[[#This Row],[GIÁ THỊ TRƯỜNG]]*Stock[[#This Row],[SỐ LƯỢNG CÒN LẠI
(auto-fill)]],"")</f>
        <v/>
      </c>
    </row>
    <row r="1162" spans="2:33">
      <c r="B1162" s="109" t="str">
        <f>IF(AND(Stock[[#This Row],[SỐ LƯỢNG MUA]]&gt;0,Stock[[#This Row],[SỐ LƯỢNG CÒN LẠI
(auto-fill)]]=0),"BÁN",
IF(AND(Stock[[#This Row],[SỐ LƯỢNG MUA]]&gt;0,Stock[[#This Row],[SỐ LƯỢNG CÒN LẠI
(auto-fill)]]&gt;0),"NẮM GIỮ",""))</f>
        <v/>
      </c>
      <c r="C1162" s="112">
        <f t="shared" si="17"/>
        <v>1149</v>
      </c>
      <c r="D1162" s="77"/>
      <c r="E1162" s="78"/>
      <c r="F1162" s="170"/>
      <c r="G1162" s="83"/>
      <c r="H1162" s="84"/>
      <c r="I1162" s="114" t="str">
        <f>IF(Stock[[#This Row],[SỐ LƯỢNG MUA]]&gt;0,Stock[[#This Row],[GIÁ MUA]]*Stock[[#This Row],[SỐ LƯỢNG MUA]]*$D$11,"")</f>
        <v/>
      </c>
      <c r="J1162" s="87"/>
      <c r="K1162" s="88"/>
      <c r="L1162" s="116" t="str">
        <f>IF(Stock[[#This Row],[SỐ LƯỢNG MUA]]&gt;0,Stock[[#This Row],[GIÁ MUA]]*(1+Stock[[#This Row],[% TĂNG KỲ VỌNG_1]]),"")</f>
        <v/>
      </c>
      <c r="M1162" s="89"/>
      <c r="N1162" s="116" t="str">
        <f>IF(Stock[[#This Row],[SỐ LƯỢNG MUA]]&gt;0,Stock[[#This Row],[GIÁ MUA]]*(1+Stock[[#This Row],[% TĂNG KỲ VỌNG_2]]),"")</f>
        <v/>
      </c>
      <c r="O1162" s="89"/>
      <c r="P1162" s="116" t="str">
        <f>IF(Stock[[#This Row],[SỐ LƯỢNG MUA]]&gt;0,Stock[[#This Row],[GIÁ MUA]]*(1+Stock[[#This Row],[% GIẢM ĐỂ CẮT LỖ]]),"")</f>
        <v/>
      </c>
      <c r="Q1162" s="103"/>
      <c r="R1162" s="117" t="str">
        <f>IF(Stock[[#This Row],[CỔ TỨC TIỀN MẶT]]&gt;0,Stock[[#This Row],[CỔ TỨC TIỀN MẶT]]/(Stock[[#This Row],[GIÁ MUA]]*Stock[[#This Row],[SỐ LƯỢNG MUA]]),"")</f>
        <v/>
      </c>
      <c r="S1162" s="103"/>
      <c r="T1162" s="77"/>
      <c r="U1162" s="95"/>
      <c r="V1162" s="96"/>
      <c r="W1162" s="125" t="str">
        <f>IF(Stock[[#This Row],[SỐ LƯỢNG BÁN]]&gt;0,Stock[[#This Row],[GIÁ BÁN]]*Stock[[#This Row],[SỐ LƯỢNG BÁN]]*$D$11+Stock[[#This Row],[GIÁ BÁN]]*Stock[[#This Row],[SỐ LƯỢNG BÁN]]*$D$12,"")</f>
        <v/>
      </c>
      <c r="X1162" s="120">
        <f>Stock[[#This Row],[SỐ LƯỢNG MUA]]+Stock[[#This Row],[CỔ TỨC BẰNG CỔ PHIẾU]]-Stock[[#This Row],[SỐ LƯỢNG BÁN]]</f>
        <v>0</v>
      </c>
      <c r="Y11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2" s="120">
        <f ca="1">IF(Stock[[#This Row],[NGÀY BÁN]]&gt;0,Stock[[#This Row],[NGÀY BÁN]]-Stock[[#This Row],[NGÀY MUA]]+1,IF(Stock[[#This Row],[NGÀY MUA]]=0,0,TODAY()-Stock[[#This Row],[NGÀY MUA]]+1))</f>
        <v>0</v>
      </c>
      <c r="AA1162" s="121" t="str">
        <f>IFERROR(Stock[[#This Row],[CỔ TỨC TIỀN MẶT]]+Stock[[#This Row],[LÃI/(LỖ) TỪ BÁN CK
(auto-fill)]],"")</f>
        <v/>
      </c>
      <c r="AB11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2" s="79"/>
      <c r="AE1162" s="146" t="str">
        <f>IF(Stock[[#This Row],[TRẠNG THÁI
(auto-fill)]]="NẮM GIỮ",Stock[[#This Row],[GIÁ THỊ TRƯỜNG]]-Stock[[#This Row],[GIÁ MUA]],"")</f>
        <v/>
      </c>
      <c r="AF1162" s="150" t="str">
        <f>IFERROR(Stock[[#This Row],[TĂNG/
(GIẢM )]]/Stock[[#This Row],[GIÁ MUA]],"")</f>
        <v/>
      </c>
      <c r="AG1162" s="129" t="str">
        <f>IF(Stock[[#This Row],[GIÁ THỊ TRƯỜNG]]&gt;0,Stock[[#This Row],[GIÁ THỊ TRƯỜNG]]*Stock[[#This Row],[SỐ LƯỢNG CÒN LẠI
(auto-fill)]],"")</f>
        <v/>
      </c>
    </row>
    <row r="1163" spans="2:33">
      <c r="B1163" s="109" t="str">
        <f>IF(AND(Stock[[#This Row],[SỐ LƯỢNG MUA]]&gt;0,Stock[[#This Row],[SỐ LƯỢNG CÒN LẠI
(auto-fill)]]=0),"BÁN",
IF(AND(Stock[[#This Row],[SỐ LƯỢNG MUA]]&gt;0,Stock[[#This Row],[SỐ LƯỢNG CÒN LẠI
(auto-fill)]]&gt;0),"NẮM GIỮ",""))</f>
        <v/>
      </c>
      <c r="C1163" s="112">
        <f t="shared" si="17"/>
        <v>1150</v>
      </c>
      <c r="D1163" s="77"/>
      <c r="E1163" s="78"/>
      <c r="F1163" s="170"/>
      <c r="G1163" s="83"/>
      <c r="H1163" s="84"/>
      <c r="I1163" s="114" t="str">
        <f>IF(Stock[[#This Row],[SỐ LƯỢNG MUA]]&gt;0,Stock[[#This Row],[GIÁ MUA]]*Stock[[#This Row],[SỐ LƯỢNG MUA]]*$D$11,"")</f>
        <v/>
      </c>
      <c r="J1163" s="87"/>
      <c r="K1163" s="88"/>
      <c r="L1163" s="116" t="str">
        <f>IF(Stock[[#This Row],[SỐ LƯỢNG MUA]]&gt;0,Stock[[#This Row],[GIÁ MUA]]*(1+Stock[[#This Row],[% TĂNG KỲ VỌNG_1]]),"")</f>
        <v/>
      </c>
      <c r="M1163" s="89"/>
      <c r="N1163" s="116" t="str">
        <f>IF(Stock[[#This Row],[SỐ LƯỢNG MUA]]&gt;0,Stock[[#This Row],[GIÁ MUA]]*(1+Stock[[#This Row],[% TĂNG KỲ VỌNG_2]]),"")</f>
        <v/>
      </c>
      <c r="O1163" s="89"/>
      <c r="P1163" s="116" t="str">
        <f>IF(Stock[[#This Row],[SỐ LƯỢNG MUA]]&gt;0,Stock[[#This Row],[GIÁ MUA]]*(1+Stock[[#This Row],[% GIẢM ĐỂ CẮT LỖ]]),"")</f>
        <v/>
      </c>
      <c r="Q1163" s="103"/>
      <c r="R1163" s="117" t="str">
        <f>IF(Stock[[#This Row],[CỔ TỨC TIỀN MẶT]]&gt;0,Stock[[#This Row],[CỔ TỨC TIỀN MẶT]]/(Stock[[#This Row],[GIÁ MUA]]*Stock[[#This Row],[SỐ LƯỢNG MUA]]),"")</f>
        <v/>
      </c>
      <c r="S1163" s="103"/>
      <c r="T1163" s="77"/>
      <c r="U1163" s="95"/>
      <c r="V1163" s="96"/>
      <c r="W1163" s="125" t="str">
        <f>IF(Stock[[#This Row],[SỐ LƯỢNG BÁN]]&gt;0,Stock[[#This Row],[GIÁ BÁN]]*Stock[[#This Row],[SỐ LƯỢNG BÁN]]*$D$11+Stock[[#This Row],[GIÁ BÁN]]*Stock[[#This Row],[SỐ LƯỢNG BÁN]]*$D$12,"")</f>
        <v/>
      </c>
      <c r="X1163" s="120">
        <f>Stock[[#This Row],[SỐ LƯỢNG MUA]]+Stock[[#This Row],[CỔ TỨC BẰNG CỔ PHIẾU]]-Stock[[#This Row],[SỐ LƯỢNG BÁN]]</f>
        <v>0</v>
      </c>
      <c r="Y11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3" s="120">
        <f ca="1">IF(Stock[[#This Row],[NGÀY BÁN]]&gt;0,Stock[[#This Row],[NGÀY BÁN]]-Stock[[#This Row],[NGÀY MUA]]+1,IF(Stock[[#This Row],[NGÀY MUA]]=0,0,TODAY()-Stock[[#This Row],[NGÀY MUA]]+1))</f>
        <v>0</v>
      </c>
      <c r="AA1163" s="121" t="str">
        <f>IFERROR(Stock[[#This Row],[CỔ TỨC TIỀN MẶT]]+Stock[[#This Row],[LÃI/(LỖ) TỪ BÁN CK
(auto-fill)]],"")</f>
        <v/>
      </c>
      <c r="AB11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3" s="79"/>
      <c r="AE1163" s="146" t="str">
        <f>IF(Stock[[#This Row],[TRẠNG THÁI
(auto-fill)]]="NẮM GIỮ",Stock[[#This Row],[GIÁ THỊ TRƯỜNG]]-Stock[[#This Row],[GIÁ MUA]],"")</f>
        <v/>
      </c>
      <c r="AF1163" s="150" t="str">
        <f>IFERROR(Stock[[#This Row],[TĂNG/
(GIẢM )]]/Stock[[#This Row],[GIÁ MUA]],"")</f>
        <v/>
      </c>
      <c r="AG1163" s="129" t="str">
        <f>IF(Stock[[#This Row],[GIÁ THỊ TRƯỜNG]]&gt;0,Stock[[#This Row],[GIÁ THỊ TRƯỜNG]]*Stock[[#This Row],[SỐ LƯỢNG CÒN LẠI
(auto-fill)]],"")</f>
        <v/>
      </c>
    </row>
    <row r="1164" spans="2:33">
      <c r="B1164" s="109" t="str">
        <f>IF(AND(Stock[[#This Row],[SỐ LƯỢNG MUA]]&gt;0,Stock[[#This Row],[SỐ LƯỢNG CÒN LẠI
(auto-fill)]]=0),"BÁN",
IF(AND(Stock[[#This Row],[SỐ LƯỢNG MUA]]&gt;0,Stock[[#This Row],[SỐ LƯỢNG CÒN LẠI
(auto-fill)]]&gt;0),"NẮM GIỮ",""))</f>
        <v/>
      </c>
      <c r="C1164" s="112">
        <f t="shared" si="17"/>
        <v>1151</v>
      </c>
      <c r="D1164" s="77"/>
      <c r="E1164" s="78"/>
      <c r="F1164" s="170"/>
      <c r="G1164" s="83"/>
      <c r="H1164" s="84"/>
      <c r="I1164" s="114" t="str">
        <f>IF(Stock[[#This Row],[SỐ LƯỢNG MUA]]&gt;0,Stock[[#This Row],[GIÁ MUA]]*Stock[[#This Row],[SỐ LƯỢNG MUA]]*$D$11,"")</f>
        <v/>
      </c>
      <c r="J1164" s="87"/>
      <c r="K1164" s="88"/>
      <c r="L1164" s="116" t="str">
        <f>IF(Stock[[#This Row],[SỐ LƯỢNG MUA]]&gt;0,Stock[[#This Row],[GIÁ MUA]]*(1+Stock[[#This Row],[% TĂNG KỲ VỌNG_1]]),"")</f>
        <v/>
      </c>
      <c r="M1164" s="89"/>
      <c r="N1164" s="116" t="str">
        <f>IF(Stock[[#This Row],[SỐ LƯỢNG MUA]]&gt;0,Stock[[#This Row],[GIÁ MUA]]*(1+Stock[[#This Row],[% TĂNG KỲ VỌNG_2]]),"")</f>
        <v/>
      </c>
      <c r="O1164" s="89"/>
      <c r="P1164" s="116" t="str">
        <f>IF(Stock[[#This Row],[SỐ LƯỢNG MUA]]&gt;0,Stock[[#This Row],[GIÁ MUA]]*(1+Stock[[#This Row],[% GIẢM ĐỂ CẮT LỖ]]),"")</f>
        <v/>
      </c>
      <c r="Q1164" s="103"/>
      <c r="R1164" s="117" t="str">
        <f>IF(Stock[[#This Row],[CỔ TỨC TIỀN MẶT]]&gt;0,Stock[[#This Row],[CỔ TỨC TIỀN MẶT]]/(Stock[[#This Row],[GIÁ MUA]]*Stock[[#This Row],[SỐ LƯỢNG MUA]]),"")</f>
        <v/>
      </c>
      <c r="S1164" s="103"/>
      <c r="T1164" s="77"/>
      <c r="U1164" s="95"/>
      <c r="V1164" s="96"/>
      <c r="W1164" s="125" t="str">
        <f>IF(Stock[[#This Row],[SỐ LƯỢNG BÁN]]&gt;0,Stock[[#This Row],[GIÁ BÁN]]*Stock[[#This Row],[SỐ LƯỢNG BÁN]]*$D$11+Stock[[#This Row],[GIÁ BÁN]]*Stock[[#This Row],[SỐ LƯỢNG BÁN]]*$D$12,"")</f>
        <v/>
      </c>
      <c r="X1164" s="120">
        <f>Stock[[#This Row],[SỐ LƯỢNG MUA]]+Stock[[#This Row],[CỔ TỨC BẰNG CỔ PHIẾU]]-Stock[[#This Row],[SỐ LƯỢNG BÁN]]</f>
        <v>0</v>
      </c>
      <c r="Y11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4" s="120">
        <f ca="1">IF(Stock[[#This Row],[NGÀY BÁN]]&gt;0,Stock[[#This Row],[NGÀY BÁN]]-Stock[[#This Row],[NGÀY MUA]]+1,IF(Stock[[#This Row],[NGÀY MUA]]=0,0,TODAY()-Stock[[#This Row],[NGÀY MUA]]+1))</f>
        <v>0</v>
      </c>
      <c r="AA1164" s="121" t="str">
        <f>IFERROR(Stock[[#This Row],[CỔ TỨC TIỀN MẶT]]+Stock[[#This Row],[LÃI/(LỖ) TỪ BÁN CK
(auto-fill)]],"")</f>
        <v/>
      </c>
      <c r="AB11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4" s="79"/>
      <c r="AE1164" s="146" t="str">
        <f>IF(Stock[[#This Row],[TRẠNG THÁI
(auto-fill)]]="NẮM GIỮ",Stock[[#This Row],[GIÁ THỊ TRƯỜNG]]-Stock[[#This Row],[GIÁ MUA]],"")</f>
        <v/>
      </c>
      <c r="AF1164" s="150" t="str">
        <f>IFERROR(Stock[[#This Row],[TĂNG/
(GIẢM )]]/Stock[[#This Row],[GIÁ MUA]],"")</f>
        <v/>
      </c>
      <c r="AG1164" s="129" t="str">
        <f>IF(Stock[[#This Row],[GIÁ THỊ TRƯỜNG]]&gt;0,Stock[[#This Row],[GIÁ THỊ TRƯỜNG]]*Stock[[#This Row],[SỐ LƯỢNG CÒN LẠI
(auto-fill)]],"")</f>
        <v/>
      </c>
    </row>
    <row r="1165" spans="2:33">
      <c r="B1165" s="109" t="str">
        <f>IF(AND(Stock[[#This Row],[SỐ LƯỢNG MUA]]&gt;0,Stock[[#This Row],[SỐ LƯỢNG CÒN LẠI
(auto-fill)]]=0),"BÁN",
IF(AND(Stock[[#This Row],[SỐ LƯỢNG MUA]]&gt;0,Stock[[#This Row],[SỐ LƯỢNG CÒN LẠI
(auto-fill)]]&gt;0),"NẮM GIỮ",""))</f>
        <v/>
      </c>
      <c r="C1165" s="112">
        <f t="shared" si="17"/>
        <v>1152</v>
      </c>
      <c r="D1165" s="77"/>
      <c r="E1165" s="78"/>
      <c r="F1165" s="170"/>
      <c r="G1165" s="83"/>
      <c r="H1165" s="84"/>
      <c r="I1165" s="114" t="str">
        <f>IF(Stock[[#This Row],[SỐ LƯỢNG MUA]]&gt;0,Stock[[#This Row],[GIÁ MUA]]*Stock[[#This Row],[SỐ LƯỢNG MUA]]*$D$11,"")</f>
        <v/>
      </c>
      <c r="J1165" s="87"/>
      <c r="K1165" s="88"/>
      <c r="L1165" s="116" t="str">
        <f>IF(Stock[[#This Row],[SỐ LƯỢNG MUA]]&gt;0,Stock[[#This Row],[GIÁ MUA]]*(1+Stock[[#This Row],[% TĂNG KỲ VỌNG_1]]),"")</f>
        <v/>
      </c>
      <c r="M1165" s="89"/>
      <c r="N1165" s="116" t="str">
        <f>IF(Stock[[#This Row],[SỐ LƯỢNG MUA]]&gt;0,Stock[[#This Row],[GIÁ MUA]]*(1+Stock[[#This Row],[% TĂNG KỲ VỌNG_2]]),"")</f>
        <v/>
      </c>
      <c r="O1165" s="89"/>
      <c r="P1165" s="116" t="str">
        <f>IF(Stock[[#This Row],[SỐ LƯỢNG MUA]]&gt;0,Stock[[#This Row],[GIÁ MUA]]*(1+Stock[[#This Row],[% GIẢM ĐỂ CẮT LỖ]]),"")</f>
        <v/>
      </c>
      <c r="Q1165" s="103"/>
      <c r="R1165" s="117" t="str">
        <f>IF(Stock[[#This Row],[CỔ TỨC TIỀN MẶT]]&gt;0,Stock[[#This Row],[CỔ TỨC TIỀN MẶT]]/(Stock[[#This Row],[GIÁ MUA]]*Stock[[#This Row],[SỐ LƯỢNG MUA]]),"")</f>
        <v/>
      </c>
      <c r="S1165" s="103"/>
      <c r="T1165" s="77"/>
      <c r="U1165" s="95"/>
      <c r="V1165" s="96"/>
      <c r="W1165" s="125" t="str">
        <f>IF(Stock[[#This Row],[SỐ LƯỢNG BÁN]]&gt;0,Stock[[#This Row],[GIÁ BÁN]]*Stock[[#This Row],[SỐ LƯỢNG BÁN]]*$D$11+Stock[[#This Row],[GIÁ BÁN]]*Stock[[#This Row],[SỐ LƯỢNG BÁN]]*$D$12,"")</f>
        <v/>
      </c>
      <c r="X1165" s="120">
        <f>Stock[[#This Row],[SỐ LƯỢNG MUA]]+Stock[[#This Row],[CỔ TỨC BẰNG CỔ PHIẾU]]-Stock[[#This Row],[SỐ LƯỢNG BÁN]]</f>
        <v>0</v>
      </c>
      <c r="Y11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5" s="120">
        <f ca="1">IF(Stock[[#This Row],[NGÀY BÁN]]&gt;0,Stock[[#This Row],[NGÀY BÁN]]-Stock[[#This Row],[NGÀY MUA]]+1,IF(Stock[[#This Row],[NGÀY MUA]]=0,0,TODAY()-Stock[[#This Row],[NGÀY MUA]]+1))</f>
        <v>0</v>
      </c>
      <c r="AA1165" s="121" t="str">
        <f>IFERROR(Stock[[#This Row],[CỔ TỨC TIỀN MẶT]]+Stock[[#This Row],[LÃI/(LỖ) TỪ BÁN CK
(auto-fill)]],"")</f>
        <v/>
      </c>
      <c r="AB11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5" s="79"/>
      <c r="AE1165" s="146" t="str">
        <f>IF(Stock[[#This Row],[TRẠNG THÁI
(auto-fill)]]="NẮM GIỮ",Stock[[#This Row],[GIÁ THỊ TRƯỜNG]]-Stock[[#This Row],[GIÁ MUA]],"")</f>
        <v/>
      </c>
      <c r="AF1165" s="150" t="str">
        <f>IFERROR(Stock[[#This Row],[TĂNG/
(GIẢM )]]/Stock[[#This Row],[GIÁ MUA]],"")</f>
        <v/>
      </c>
      <c r="AG1165" s="129" t="str">
        <f>IF(Stock[[#This Row],[GIÁ THỊ TRƯỜNG]]&gt;0,Stock[[#This Row],[GIÁ THỊ TRƯỜNG]]*Stock[[#This Row],[SỐ LƯỢNG CÒN LẠI
(auto-fill)]],"")</f>
        <v/>
      </c>
    </row>
    <row r="1166" spans="2:33">
      <c r="B1166" s="109" t="str">
        <f>IF(AND(Stock[[#This Row],[SỐ LƯỢNG MUA]]&gt;0,Stock[[#This Row],[SỐ LƯỢNG CÒN LẠI
(auto-fill)]]=0),"BÁN",
IF(AND(Stock[[#This Row],[SỐ LƯỢNG MUA]]&gt;0,Stock[[#This Row],[SỐ LƯỢNG CÒN LẠI
(auto-fill)]]&gt;0),"NẮM GIỮ",""))</f>
        <v/>
      </c>
      <c r="C1166" s="112">
        <f t="shared" si="17"/>
        <v>1153</v>
      </c>
      <c r="D1166" s="77"/>
      <c r="E1166" s="78"/>
      <c r="F1166" s="170"/>
      <c r="G1166" s="83"/>
      <c r="H1166" s="84"/>
      <c r="I1166" s="114" t="str">
        <f>IF(Stock[[#This Row],[SỐ LƯỢNG MUA]]&gt;0,Stock[[#This Row],[GIÁ MUA]]*Stock[[#This Row],[SỐ LƯỢNG MUA]]*$D$11,"")</f>
        <v/>
      </c>
      <c r="J1166" s="87"/>
      <c r="K1166" s="88"/>
      <c r="L1166" s="116" t="str">
        <f>IF(Stock[[#This Row],[SỐ LƯỢNG MUA]]&gt;0,Stock[[#This Row],[GIÁ MUA]]*(1+Stock[[#This Row],[% TĂNG KỲ VỌNG_1]]),"")</f>
        <v/>
      </c>
      <c r="M1166" s="89"/>
      <c r="N1166" s="116" t="str">
        <f>IF(Stock[[#This Row],[SỐ LƯỢNG MUA]]&gt;0,Stock[[#This Row],[GIÁ MUA]]*(1+Stock[[#This Row],[% TĂNG KỲ VỌNG_2]]),"")</f>
        <v/>
      </c>
      <c r="O1166" s="89"/>
      <c r="P1166" s="116" t="str">
        <f>IF(Stock[[#This Row],[SỐ LƯỢNG MUA]]&gt;0,Stock[[#This Row],[GIÁ MUA]]*(1+Stock[[#This Row],[% GIẢM ĐỂ CẮT LỖ]]),"")</f>
        <v/>
      </c>
      <c r="Q1166" s="103"/>
      <c r="R1166" s="117" t="str">
        <f>IF(Stock[[#This Row],[CỔ TỨC TIỀN MẶT]]&gt;0,Stock[[#This Row],[CỔ TỨC TIỀN MẶT]]/(Stock[[#This Row],[GIÁ MUA]]*Stock[[#This Row],[SỐ LƯỢNG MUA]]),"")</f>
        <v/>
      </c>
      <c r="S1166" s="103"/>
      <c r="T1166" s="77"/>
      <c r="U1166" s="95"/>
      <c r="V1166" s="96"/>
      <c r="W1166" s="125" t="str">
        <f>IF(Stock[[#This Row],[SỐ LƯỢNG BÁN]]&gt;0,Stock[[#This Row],[GIÁ BÁN]]*Stock[[#This Row],[SỐ LƯỢNG BÁN]]*$D$11+Stock[[#This Row],[GIÁ BÁN]]*Stock[[#This Row],[SỐ LƯỢNG BÁN]]*$D$12,"")</f>
        <v/>
      </c>
      <c r="X1166" s="120">
        <f>Stock[[#This Row],[SỐ LƯỢNG MUA]]+Stock[[#This Row],[CỔ TỨC BẰNG CỔ PHIẾU]]-Stock[[#This Row],[SỐ LƯỢNG BÁN]]</f>
        <v>0</v>
      </c>
      <c r="Y11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6" s="120">
        <f ca="1">IF(Stock[[#This Row],[NGÀY BÁN]]&gt;0,Stock[[#This Row],[NGÀY BÁN]]-Stock[[#This Row],[NGÀY MUA]]+1,IF(Stock[[#This Row],[NGÀY MUA]]=0,0,TODAY()-Stock[[#This Row],[NGÀY MUA]]+1))</f>
        <v>0</v>
      </c>
      <c r="AA1166" s="121" t="str">
        <f>IFERROR(Stock[[#This Row],[CỔ TỨC TIỀN MẶT]]+Stock[[#This Row],[LÃI/(LỖ) TỪ BÁN CK
(auto-fill)]],"")</f>
        <v/>
      </c>
      <c r="AB11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6" s="79"/>
      <c r="AE1166" s="146" t="str">
        <f>IF(Stock[[#This Row],[TRẠNG THÁI
(auto-fill)]]="NẮM GIỮ",Stock[[#This Row],[GIÁ THỊ TRƯỜNG]]-Stock[[#This Row],[GIÁ MUA]],"")</f>
        <v/>
      </c>
      <c r="AF1166" s="150" t="str">
        <f>IFERROR(Stock[[#This Row],[TĂNG/
(GIẢM )]]/Stock[[#This Row],[GIÁ MUA]],"")</f>
        <v/>
      </c>
      <c r="AG1166" s="129" t="str">
        <f>IF(Stock[[#This Row],[GIÁ THỊ TRƯỜNG]]&gt;0,Stock[[#This Row],[GIÁ THỊ TRƯỜNG]]*Stock[[#This Row],[SỐ LƯỢNG CÒN LẠI
(auto-fill)]],"")</f>
        <v/>
      </c>
    </row>
    <row r="1167" spans="2:33">
      <c r="B1167" s="109" t="str">
        <f>IF(AND(Stock[[#This Row],[SỐ LƯỢNG MUA]]&gt;0,Stock[[#This Row],[SỐ LƯỢNG CÒN LẠI
(auto-fill)]]=0),"BÁN",
IF(AND(Stock[[#This Row],[SỐ LƯỢNG MUA]]&gt;0,Stock[[#This Row],[SỐ LƯỢNG CÒN LẠI
(auto-fill)]]&gt;0),"NẮM GIỮ",""))</f>
        <v/>
      </c>
      <c r="C1167" s="112">
        <f t="shared" si="17"/>
        <v>1154</v>
      </c>
      <c r="D1167" s="77"/>
      <c r="E1167" s="78"/>
      <c r="F1167" s="170"/>
      <c r="G1167" s="83"/>
      <c r="H1167" s="84"/>
      <c r="I1167" s="114" t="str">
        <f>IF(Stock[[#This Row],[SỐ LƯỢNG MUA]]&gt;0,Stock[[#This Row],[GIÁ MUA]]*Stock[[#This Row],[SỐ LƯỢNG MUA]]*$D$11,"")</f>
        <v/>
      </c>
      <c r="J1167" s="87"/>
      <c r="K1167" s="88"/>
      <c r="L1167" s="116" t="str">
        <f>IF(Stock[[#This Row],[SỐ LƯỢNG MUA]]&gt;0,Stock[[#This Row],[GIÁ MUA]]*(1+Stock[[#This Row],[% TĂNG KỲ VỌNG_1]]),"")</f>
        <v/>
      </c>
      <c r="M1167" s="89"/>
      <c r="N1167" s="116" t="str">
        <f>IF(Stock[[#This Row],[SỐ LƯỢNG MUA]]&gt;0,Stock[[#This Row],[GIÁ MUA]]*(1+Stock[[#This Row],[% TĂNG KỲ VỌNG_2]]),"")</f>
        <v/>
      </c>
      <c r="O1167" s="89"/>
      <c r="P1167" s="116" t="str">
        <f>IF(Stock[[#This Row],[SỐ LƯỢNG MUA]]&gt;0,Stock[[#This Row],[GIÁ MUA]]*(1+Stock[[#This Row],[% GIẢM ĐỂ CẮT LỖ]]),"")</f>
        <v/>
      </c>
      <c r="Q1167" s="103"/>
      <c r="R1167" s="117" t="str">
        <f>IF(Stock[[#This Row],[CỔ TỨC TIỀN MẶT]]&gt;0,Stock[[#This Row],[CỔ TỨC TIỀN MẶT]]/(Stock[[#This Row],[GIÁ MUA]]*Stock[[#This Row],[SỐ LƯỢNG MUA]]),"")</f>
        <v/>
      </c>
      <c r="S1167" s="103"/>
      <c r="T1167" s="77"/>
      <c r="U1167" s="95"/>
      <c r="V1167" s="96"/>
      <c r="W1167" s="125" t="str">
        <f>IF(Stock[[#This Row],[SỐ LƯỢNG BÁN]]&gt;0,Stock[[#This Row],[GIÁ BÁN]]*Stock[[#This Row],[SỐ LƯỢNG BÁN]]*$D$11+Stock[[#This Row],[GIÁ BÁN]]*Stock[[#This Row],[SỐ LƯỢNG BÁN]]*$D$12,"")</f>
        <v/>
      </c>
      <c r="X1167" s="120">
        <f>Stock[[#This Row],[SỐ LƯỢNG MUA]]+Stock[[#This Row],[CỔ TỨC BẰNG CỔ PHIẾU]]-Stock[[#This Row],[SỐ LƯỢNG BÁN]]</f>
        <v>0</v>
      </c>
      <c r="Y11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7" s="120">
        <f ca="1">IF(Stock[[#This Row],[NGÀY BÁN]]&gt;0,Stock[[#This Row],[NGÀY BÁN]]-Stock[[#This Row],[NGÀY MUA]]+1,IF(Stock[[#This Row],[NGÀY MUA]]=0,0,TODAY()-Stock[[#This Row],[NGÀY MUA]]+1))</f>
        <v>0</v>
      </c>
      <c r="AA1167" s="121" t="str">
        <f>IFERROR(Stock[[#This Row],[CỔ TỨC TIỀN MẶT]]+Stock[[#This Row],[LÃI/(LỖ) TỪ BÁN CK
(auto-fill)]],"")</f>
        <v/>
      </c>
      <c r="AB11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7" s="79"/>
      <c r="AE1167" s="146" t="str">
        <f>IF(Stock[[#This Row],[TRẠNG THÁI
(auto-fill)]]="NẮM GIỮ",Stock[[#This Row],[GIÁ THỊ TRƯỜNG]]-Stock[[#This Row],[GIÁ MUA]],"")</f>
        <v/>
      </c>
      <c r="AF1167" s="150" t="str">
        <f>IFERROR(Stock[[#This Row],[TĂNG/
(GIẢM )]]/Stock[[#This Row],[GIÁ MUA]],"")</f>
        <v/>
      </c>
      <c r="AG1167" s="129" t="str">
        <f>IF(Stock[[#This Row],[GIÁ THỊ TRƯỜNG]]&gt;0,Stock[[#This Row],[GIÁ THỊ TRƯỜNG]]*Stock[[#This Row],[SỐ LƯỢNG CÒN LẠI
(auto-fill)]],"")</f>
        <v/>
      </c>
    </row>
    <row r="1168" spans="2:33">
      <c r="B1168" s="109" t="str">
        <f>IF(AND(Stock[[#This Row],[SỐ LƯỢNG MUA]]&gt;0,Stock[[#This Row],[SỐ LƯỢNG CÒN LẠI
(auto-fill)]]=0),"BÁN",
IF(AND(Stock[[#This Row],[SỐ LƯỢNG MUA]]&gt;0,Stock[[#This Row],[SỐ LƯỢNG CÒN LẠI
(auto-fill)]]&gt;0),"NẮM GIỮ",""))</f>
        <v/>
      </c>
      <c r="C1168" s="112">
        <f t="shared" ref="C1168:C1231" si="18">C1167+1</f>
        <v>1155</v>
      </c>
      <c r="D1168" s="77"/>
      <c r="E1168" s="78"/>
      <c r="F1168" s="170"/>
      <c r="G1168" s="83"/>
      <c r="H1168" s="84"/>
      <c r="I1168" s="114" t="str">
        <f>IF(Stock[[#This Row],[SỐ LƯỢNG MUA]]&gt;0,Stock[[#This Row],[GIÁ MUA]]*Stock[[#This Row],[SỐ LƯỢNG MUA]]*$D$11,"")</f>
        <v/>
      </c>
      <c r="J1168" s="87"/>
      <c r="K1168" s="88"/>
      <c r="L1168" s="116" t="str">
        <f>IF(Stock[[#This Row],[SỐ LƯỢNG MUA]]&gt;0,Stock[[#This Row],[GIÁ MUA]]*(1+Stock[[#This Row],[% TĂNG KỲ VỌNG_1]]),"")</f>
        <v/>
      </c>
      <c r="M1168" s="89"/>
      <c r="N1168" s="116" t="str">
        <f>IF(Stock[[#This Row],[SỐ LƯỢNG MUA]]&gt;0,Stock[[#This Row],[GIÁ MUA]]*(1+Stock[[#This Row],[% TĂNG KỲ VỌNG_2]]),"")</f>
        <v/>
      </c>
      <c r="O1168" s="89"/>
      <c r="P1168" s="116" t="str">
        <f>IF(Stock[[#This Row],[SỐ LƯỢNG MUA]]&gt;0,Stock[[#This Row],[GIÁ MUA]]*(1+Stock[[#This Row],[% GIẢM ĐỂ CẮT LỖ]]),"")</f>
        <v/>
      </c>
      <c r="Q1168" s="103"/>
      <c r="R1168" s="117" t="str">
        <f>IF(Stock[[#This Row],[CỔ TỨC TIỀN MẶT]]&gt;0,Stock[[#This Row],[CỔ TỨC TIỀN MẶT]]/(Stock[[#This Row],[GIÁ MUA]]*Stock[[#This Row],[SỐ LƯỢNG MUA]]),"")</f>
        <v/>
      </c>
      <c r="S1168" s="103"/>
      <c r="T1168" s="77"/>
      <c r="U1168" s="95"/>
      <c r="V1168" s="96"/>
      <c r="W1168" s="125" t="str">
        <f>IF(Stock[[#This Row],[SỐ LƯỢNG BÁN]]&gt;0,Stock[[#This Row],[GIÁ BÁN]]*Stock[[#This Row],[SỐ LƯỢNG BÁN]]*$D$11+Stock[[#This Row],[GIÁ BÁN]]*Stock[[#This Row],[SỐ LƯỢNG BÁN]]*$D$12,"")</f>
        <v/>
      </c>
      <c r="X1168" s="120">
        <f>Stock[[#This Row],[SỐ LƯỢNG MUA]]+Stock[[#This Row],[CỔ TỨC BẰNG CỔ PHIẾU]]-Stock[[#This Row],[SỐ LƯỢNG BÁN]]</f>
        <v>0</v>
      </c>
      <c r="Y11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8" s="120">
        <f ca="1">IF(Stock[[#This Row],[NGÀY BÁN]]&gt;0,Stock[[#This Row],[NGÀY BÁN]]-Stock[[#This Row],[NGÀY MUA]]+1,IF(Stock[[#This Row],[NGÀY MUA]]=0,0,TODAY()-Stock[[#This Row],[NGÀY MUA]]+1))</f>
        <v>0</v>
      </c>
      <c r="AA1168" s="121" t="str">
        <f>IFERROR(Stock[[#This Row],[CỔ TỨC TIỀN MẶT]]+Stock[[#This Row],[LÃI/(LỖ) TỪ BÁN CK
(auto-fill)]],"")</f>
        <v/>
      </c>
      <c r="AB11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8" s="79"/>
      <c r="AE1168" s="146" t="str">
        <f>IF(Stock[[#This Row],[TRẠNG THÁI
(auto-fill)]]="NẮM GIỮ",Stock[[#This Row],[GIÁ THỊ TRƯỜNG]]-Stock[[#This Row],[GIÁ MUA]],"")</f>
        <v/>
      </c>
      <c r="AF1168" s="150" t="str">
        <f>IFERROR(Stock[[#This Row],[TĂNG/
(GIẢM )]]/Stock[[#This Row],[GIÁ MUA]],"")</f>
        <v/>
      </c>
      <c r="AG1168" s="129" t="str">
        <f>IF(Stock[[#This Row],[GIÁ THỊ TRƯỜNG]]&gt;0,Stock[[#This Row],[GIÁ THỊ TRƯỜNG]]*Stock[[#This Row],[SỐ LƯỢNG CÒN LẠI
(auto-fill)]],"")</f>
        <v/>
      </c>
    </row>
    <row r="1169" spans="2:33">
      <c r="B1169" s="109" t="str">
        <f>IF(AND(Stock[[#This Row],[SỐ LƯỢNG MUA]]&gt;0,Stock[[#This Row],[SỐ LƯỢNG CÒN LẠI
(auto-fill)]]=0),"BÁN",
IF(AND(Stock[[#This Row],[SỐ LƯỢNG MUA]]&gt;0,Stock[[#This Row],[SỐ LƯỢNG CÒN LẠI
(auto-fill)]]&gt;0),"NẮM GIỮ",""))</f>
        <v/>
      </c>
      <c r="C1169" s="112">
        <f t="shared" si="18"/>
        <v>1156</v>
      </c>
      <c r="D1169" s="77"/>
      <c r="E1169" s="78"/>
      <c r="F1169" s="170"/>
      <c r="G1169" s="83"/>
      <c r="H1169" s="84"/>
      <c r="I1169" s="114" t="str">
        <f>IF(Stock[[#This Row],[SỐ LƯỢNG MUA]]&gt;0,Stock[[#This Row],[GIÁ MUA]]*Stock[[#This Row],[SỐ LƯỢNG MUA]]*$D$11,"")</f>
        <v/>
      </c>
      <c r="J1169" s="87"/>
      <c r="K1169" s="88"/>
      <c r="L1169" s="116" t="str">
        <f>IF(Stock[[#This Row],[SỐ LƯỢNG MUA]]&gt;0,Stock[[#This Row],[GIÁ MUA]]*(1+Stock[[#This Row],[% TĂNG KỲ VỌNG_1]]),"")</f>
        <v/>
      </c>
      <c r="M1169" s="89"/>
      <c r="N1169" s="116" t="str">
        <f>IF(Stock[[#This Row],[SỐ LƯỢNG MUA]]&gt;0,Stock[[#This Row],[GIÁ MUA]]*(1+Stock[[#This Row],[% TĂNG KỲ VỌNG_2]]),"")</f>
        <v/>
      </c>
      <c r="O1169" s="89"/>
      <c r="P1169" s="116" t="str">
        <f>IF(Stock[[#This Row],[SỐ LƯỢNG MUA]]&gt;0,Stock[[#This Row],[GIÁ MUA]]*(1+Stock[[#This Row],[% GIẢM ĐỂ CẮT LỖ]]),"")</f>
        <v/>
      </c>
      <c r="Q1169" s="103"/>
      <c r="R1169" s="117" t="str">
        <f>IF(Stock[[#This Row],[CỔ TỨC TIỀN MẶT]]&gt;0,Stock[[#This Row],[CỔ TỨC TIỀN MẶT]]/(Stock[[#This Row],[GIÁ MUA]]*Stock[[#This Row],[SỐ LƯỢNG MUA]]),"")</f>
        <v/>
      </c>
      <c r="S1169" s="103"/>
      <c r="T1169" s="77"/>
      <c r="U1169" s="95"/>
      <c r="V1169" s="96"/>
      <c r="W1169" s="125" t="str">
        <f>IF(Stock[[#This Row],[SỐ LƯỢNG BÁN]]&gt;0,Stock[[#This Row],[GIÁ BÁN]]*Stock[[#This Row],[SỐ LƯỢNG BÁN]]*$D$11+Stock[[#This Row],[GIÁ BÁN]]*Stock[[#This Row],[SỐ LƯỢNG BÁN]]*$D$12,"")</f>
        <v/>
      </c>
      <c r="X1169" s="120">
        <f>Stock[[#This Row],[SỐ LƯỢNG MUA]]+Stock[[#This Row],[CỔ TỨC BẰNG CỔ PHIẾU]]-Stock[[#This Row],[SỐ LƯỢNG BÁN]]</f>
        <v>0</v>
      </c>
      <c r="Y11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9" s="120">
        <f ca="1">IF(Stock[[#This Row],[NGÀY BÁN]]&gt;0,Stock[[#This Row],[NGÀY BÁN]]-Stock[[#This Row],[NGÀY MUA]]+1,IF(Stock[[#This Row],[NGÀY MUA]]=0,0,TODAY()-Stock[[#This Row],[NGÀY MUA]]+1))</f>
        <v>0</v>
      </c>
      <c r="AA1169" s="121" t="str">
        <f>IFERROR(Stock[[#This Row],[CỔ TỨC TIỀN MẶT]]+Stock[[#This Row],[LÃI/(LỖ) TỪ BÁN CK
(auto-fill)]],"")</f>
        <v/>
      </c>
      <c r="AB11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9" s="79"/>
      <c r="AE1169" s="146" t="str">
        <f>IF(Stock[[#This Row],[TRẠNG THÁI
(auto-fill)]]="NẮM GIỮ",Stock[[#This Row],[GIÁ THỊ TRƯỜNG]]-Stock[[#This Row],[GIÁ MUA]],"")</f>
        <v/>
      </c>
      <c r="AF1169" s="150" t="str">
        <f>IFERROR(Stock[[#This Row],[TĂNG/
(GIẢM )]]/Stock[[#This Row],[GIÁ MUA]],"")</f>
        <v/>
      </c>
      <c r="AG1169" s="129" t="str">
        <f>IF(Stock[[#This Row],[GIÁ THỊ TRƯỜNG]]&gt;0,Stock[[#This Row],[GIÁ THỊ TRƯỜNG]]*Stock[[#This Row],[SỐ LƯỢNG CÒN LẠI
(auto-fill)]],"")</f>
        <v/>
      </c>
    </row>
    <row r="1170" spans="2:33">
      <c r="B1170" s="109" t="str">
        <f>IF(AND(Stock[[#This Row],[SỐ LƯỢNG MUA]]&gt;0,Stock[[#This Row],[SỐ LƯỢNG CÒN LẠI
(auto-fill)]]=0),"BÁN",
IF(AND(Stock[[#This Row],[SỐ LƯỢNG MUA]]&gt;0,Stock[[#This Row],[SỐ LƯỢNG CÒN LẠI
(auto-fill)]]&gt;0),"NẮM GIỮ",""))</f>
        <v/>
      </c>
      <c r="C1170" s="112">
        <f t="shared" si="18"/>
        <v>1157</v>
      </c>
      <c r="D1170" s="77"/>
      <c r="E1170" s="78"/>
      <c r="F1170" s="170"/>
      <c r="G1170" s="83"/>
      <c r="H1170" s="84"/>
      <c r="I1170" s="114" t="str">
        <f>IF(Stock[[#This Row],[SỐ LƯỢNG MUA]]&gt;0,Stock[[#This Row],[GIÁ MUA]]*Stock[[#This Row],[SỐ LƯỢNG MUA]]*$D$11,"")</f>
        <v/>
      </c>
      <c r="J1170" s="87"/>
      <c r="K1170" s="88"/>
      <c r="L1170" s="116" t="str">
        <f>IF(Stock[[#This Row],[SỐ LƯỢNG MUA]]&gt;0,Stock[[#This Row],[GIÁ MUA]]*(1+Stock[[#This Row],[% TĂNG KỲ VỌNG_1]]),"")</f>
        <v/>
      </c>
      <c r="M1170" s="89"/>
      <c r="N1170" s="116" t="str">
        <f>IF(Stock[[#This Row],[SỐ LƯỢNG MUA]]&gt;0,Stock[[#This Row],[GIÁ MUA]]*(1+Stock[[#This Row],[% TĂNG KỲ VỌNG_2]]),"")</f>
        <v/>
      </c>
      <c r="O1170" s="89"/>
      <c r="P1170" s="116" t="str">
        <f>IF(Stock[[#This Row],[SỐ LƯỢNG MUA]]&gt;0,Stock[[#This Row],[GIÁ MUA]]*(1+Stock[[#This Row],[% GIẢM ĐỂ CẮT LỖ]]),"")</f>
        <v/>
      </c>
      <c r="Q1170" s="103"/>
      <c r="R1170" s="117" t="str">
        <f>IF(Stock[[#This Row],[CỔ TỨC TIỀN MẶT]]&gt;0,Stock[[#This Row],[CỔ TỨC TIỀN MẶT]]/(Stock[[#This Row],[GIÁ MUA]]*Stock[[#This Row],[SỐ LƯỢNG MUA]]),"")</f>
        <v/>
      </c>
      <c r="S1170" s="103"/>
      <c r="T1170" s="77"/>
      <c r="U1170" s="95"/>
      <c r="V1170" s="96"/>
      <c r="W1170" s="125" t="str">
        <f>IF(Stock[[#This Row],[SỐ LƯỢNG BÁN]]&gt;0,Stock[[#This Row],[GIÁ BÁN]]*Stock[[#This Row],[SỐ LƯỢNG BÁN]]*$D$11+Stock[[#This Row],[GIÁ BÁN]]*Stock[[#This Row],[SỐ LƯỢNG BÁN]]*$D$12,"")</f>
        <v/>
      </c>
      <c r="X1170" s="120">
        <f>Stock[[#This Row],[SỐ LƯỢNG MUA]]+Stock[[#This Row],[CỔ TỨC BẰNG CỔ PHIẾU]]-Stock[[#This Row],[SỐ LƯỢNG BÁN]]</f>
        <v>0</v>
      </c>
      <c r="Y11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0" s="120">
        <f ca="1">IF(Stock[[#This Row],[NGÀY BÁN]]&gt;0,Stock[[#This Row],[NGÀY BÁN]]-Stock[[#This Row],[NGÀY MUA]]+1,IF(Stock[[#This Row],[NGÀY MUA]]=0,0,TODAY()-Stock[[#This Row],[NGÀY MUA]]+1))</f>
        <v>0</v>
      </c>
      <c r="AA1170" s="121" t="str">
        <f>IFERROR(Stock[[#This Row],[CỔ TỨC TIỀN MẶT]]+Stock[[#This Row],[LÃI/(LỖ) TỪ BÁN CK
(auto-fill)]],"")</f>
        <v/>
      </c>
      <c r="AB11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0" s="79"/>
      <c r="AE1170" s="146" t="str">
        <f>IF(Stock[[#This Row],[TRẠNG THÁI
(auto-fill)]]="NẮM GIỮ",Stock[[#This Row],[GIÁ THỊ TRƯỜNG]]-Stock[[#This Row],[GIÁ MUA]],"")</f>
        <v/>
      </c>
      <c r="AF1170" s="150" t="str">
        <f>IFERROR(Stock[[#This Row],[TĂNG/
(GIẢM )]]/Stock[[#This Row],[GIÁ MUA]],"")</f>
        <v/>
      </c>
      <c r="AG1170" s="129" t="str">
        <f>IF(Stock[[#This Row],[GIÁ THỊ TRƯỜNG]]&gt;0,Stock[[#This Row],[GIÁ THỊ TRƯỜNG]]*Stock[[#This Row],[SỐ LƯỢNG CÒN LẠI
(auto-fill)]],"")</f>
        <v/>
      </c>
    </row>
    <row r="1171" spans="2:33">
      <c r="B1171" s="109" t="str">
        <f>IF(AND(Stock[[#This Row],[SỐ LƯỢNG MUA]]&gt;0,Stock[[#This Row],[SỐ LƯỢNG CÒN LẠI
(auto-fill)]]=0),"BÁN",
IF(AND(Stock[[#This Row],[SỐ LƯỢNG MUA]]&gt;0,Stock[[#This Row],[SỐ LƯỢNG CÒN LẠI
(auto-fill)]]&gt;0),"NẮM GIỮ",""))</f>
        <v/>
      </c>
      <c r="C1171" s="112">
        <f t="shared" si="18"/>
        <v>1158</v>
      </c>
      <c r="D1171" s="77"/>
      <c r="E1171" s="78"/>
      <c r="F1171" s="170"/>
      <c r="G1171" s="83"/>
      <c r="H1171" s="84"/>
      <c r="I1171" s="114" t="str">
        <f>IF(Stock[[#This Row],[SỐ LƯỢNG MUA]]&gt;0,Stock[[#This Row],[GIÁ MUA]]*Stock[[#This Row],[SỐ LƯỢNG MUA]]*$D$11,"")</f>
        <v/>
      </c>
      <c r="J1171" s="87"/>
      <c r="K1171" s="88"/>
      <c r="L1171" s="116" t="str">
        <f>IF(Stock[[#This Row],[SỐ LƯỢNG MUA]]&gt;0,Stock[[#This Row],[GIÁ MUA]]*(1+Stock[[#This Row],[% TĂNG KỲ VỌNG_1]]),"")</f>
        <v/>
      </c>
      <c r="M1171" s="89"/>
      <c r="N1171" s="116" t="str">
        <f>IF(Stock[[#This Row],[SỐ LƯỢNG MUA]]&gt;0,Stock[[#This Row],[GIÁ MUA]]*(1+Stock[[#This Row],[% TĂNG KỲ VỌNG_2]]),"")</f>
        <v/>
      </c>
      <c r="O1171" s="89"/>
      <c r="P1171" s="116" t="str">
        <f>IF(Stock[[#This Row],[SỐ LƯỢNG MUA]]&gt;0,Stock[[#This Row],[GIÁ MUA]]*(1+Stock[[#This Row],[% GIẢM ĐỂ CẮT LỖ]]),"")</f>
        <v/>
      </c>
      <c r="Q1171" s="103"/>
      <c r="R1171" s="117" t="str">
        <f>IF(Stock[[#This Row],[CỔ TỨC TIỀN MẶT]]&gt;0,Stock[[#This Row],[CỔ TỨC TIỀN MẶT]]/(Stock[[#This Row],[GIÁ MUA]]*Stock[[#This Row],[SỐ LƯỢNG MUA]]),"")</f>
        <v/>
      </c>
      <c r="S1171" s="103"/>
      <c r="T1171" s="77"/>
      <c r="U1171" s="95"/>
      <c r="V1171" s="96"/>
      <c r="W1171" s="125" t="str">
        <f>IF(Stock[[#This Row],[SỐ LƯỢNG BÁN]]&gt;0,Stock[[#This Row],[GIÁ BÁN]]*Stock[[#This Row],[SỐ LƯỢNG BÁN]]*$D$11+Stock[[#This Row],[GIÁ BÁN]]*Stock[[#This Row],[SỐ LƯỢNG BÁN]]*$D$12,"")</f>
        <v/>
      </c>
      <c r="X1171" s="120">
        <f>Stock[[#This Row],[SỐ LƯỢNG MUA]]+Stock[[#This Row],[CỔ TỨC BẰNG CỔ PHIẾU]]-Stock[[#This Row],[SỐ LƯỢNG BÁN]]</f>
        <v>0</v>
      </c>
      <c r="Y11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1" s="120">
        <f ca="1">IF(Stock[[#This Row],[NGÀY BÁN]]&gt;0,Stock[[#This Row],[NGÀY BÁN]]-Stock[[#This Row],[NGÀY MUA]]+1,IF(Stock[[#This Row],[NGÀY MUA]]=0,0,TODAY()-Stock[[#This Row],[NGÀY MUA]]+1))</f>
        <v>0</v>
      </c>
      <c r="AA1171" s="121" t="str">
        <f>IFERROR(Stock[[#This Row],[CỔ TỨC TIỀN MẶT]]+Stock[[#This Row],[LÃI/(LỖ) TỪ BÁN CK
(auto-fill)]],"")</f>
        <v/>
      </c>
      <c r="AB11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1" s="79"/>
      <c r="AE1171" s="146" t="str">
        <f>IF(Stock[[#This Row],[TRẠNG THÁI
(auto-fill)]]="NẮM GIỮ",Stock[[#This Row],[GIÁ THỊ TRƯỜNG]]-Stock[[#This Row],[GIÁ MUA]],"")</f>
        <v/>
      </c>
      <c r="AF1171" s="150" t="str">
        <f>IFERROR(Stock[[#This Row],[TĂNG/
(GIẢM )]]/Stock[[#This Row],[GIÁ MUA]],"")</f>
        <v/>
      </c>
      <c r="AG1171" s="129" t="str">
        <f>IF(Stock[[#This Row],[GIÁ THỊ TRƯỜNG]]&gt;0,Stock[[#This Row],[GIÁ THỊ TRƯỜNG]]*Stock[[#This Row],[SỐ LƯỢNG CÒN LẠI
(auto-fill)]],"")</f>
        <v/>
      </c>
    </row>
    <row r="1172" spans="2:33">
      <c r="B1172" s="109" t="str">
        <f>IF(AND(Stock[[#This Row],[SỐ LƯỢNG MUA]]&gt;0,Stock[[#This Row],[SỐ LƯỢNG CÒN LẠI
(auto-fill)]]=0),"BÁN",
IF(AND(Stock[[#This Row],[SỐ LƯỢNG MUA]]&gt;0,Stock[[#This Row],[SỐ LƯỢNG CÒN LẠI
(auto-fill)]]&gt;0),"NẮM GIỮ",""))</f>
        <v/>
      </c>
      <c r="C1172" s="112">
        <f t="shared" si="18"/>
        <v>1159</v>
      </c>
      <c r="D1172" s="77"/>
      <c r="E1172" s="78"/>
      <c r="F1172" s="170"/>
      <c r="G1172" s="83"/>
      <c r="H1172" s="84"/>
      <c r="I1172" s="114" t="str">
        <f>IF(Stock[[#This Row],[SỐ LƯỢNG MUA]]&gt;0,Stock[[#This Row],[GIÁ MUA]]*Stock[[#This Row],[SỐ LƯỢNG MUA]]*$D$11,"")</f>
        <v/>
      </c>
      <c r="J1172" s="87"/>
      <c r="K1172" s="88"/>
      <c r="L1172" s="116" t="str">
        <f>IF(Stock[[#This Row],[SỐ LƯỢNG MUA]]&gt;0,Stock[[#This Row],[GIÁ MUA]]*(1+Stock[[#This Row],[% TĂNG KỲ VỌNG_1]]),"")</f>
        <v/>
      </c>
      <c r="M1172" s="89"/>
      <c r="N1172" s="116" t="str">
        <f>IF(Stock[[#This Row],[SỐ LƯỢNG MUA]]&gt;0,Stock[[#This Row],[GIÁ MUA]]*(1+Stock[[#This Row],[% TĂNG KỲ VỌNG_2]]),"")</f>
        <v/>
      </c>
      <c r="O1172" s="89"/>
      <c r="P1172" s="116" t="str">
        <f>IF(Stock[[#This Row],[SỐ LƯỢNG MUA]]&gt;0,Stock[[#This Row],[GIÁ MUA]]*(1+Stock[[#This Row],[% GIẢM ĐỂ CẮT LỖ]]),"")</f>
        <v/>
      </c>
      <c r="Q1172" s="103"/>
      <c r="R1172" s="117" t="str">
        <f>IF(Stock[[#This Row],[CỔ TỨC TIỀN MẶT]]&gt;0,Stock[[#This Row],[CỔ TỨC TIỀN MẶT]]/(Stock[[#This Row],[GIÁ MUA]]*Stock[[#This Row],[SỐ LƯỢNG MUA]]),"")</f>
        <v/>
      </c>
      <c r="S1172" s="103"/>
      <c r="T1172" s="77"/>
      <c r="U1172" s="95"/>
      <c r="V1172" s="96"/>
      <c r="W1172" s="125" t="str">
        <f>IF(Stock[[#This Row],[SỐ LƯỢNG BÁN]]&gt;0,Stock[[#This Row],[GIÁ BÁN]]*Stock[[#This Row],[SỐ LƯỢNG BÁN]]*$D$11+Stock[[#This Row],[GIÁ BÁN]]*Stock[[#This Row],[SỐ LƯỢNG BÁN]]*$D$12,"")</f>
        <v/>
      </c>
      <c r="X1172" s="120">
        <f>Stock[[#This Row],[SỐ LƯỢNG MUA]]+Stock[[#This Row],[CỔ TỨC BẰNG CỔ PHIẾU]]-Stock[[#This Row],[SỐ LƯỢNG BÁN]]</f>
        <v>0</v>
      </c>
      <c r="Y11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2" s="120">
        <f ca="1">IF(Stock[[#This Row],[NGÀY BÁN]]&gt;0,Stock[[#This Row],[NGÀY BÁN]]-Stock[[#This Row],[NGÀY MUA]]+1,IF(Stock[[#This Row],[NGÀY MUA]]=0,0,TODAY()-Stock[[#This Row],[NGÀY MUA]]+1))</f>
        <v>0</v>
      </c>
      <c r="AA1172" s="121" t="str">
        <f>IFERROR(Stock[[#This Row],[CỔ TỨC TIỀN MẶT]]+Stock[[#This Row],[LÃI/(LỖ) TỪ BÁN CK
(auto-fill)]],"")</f>
        <v/>
      </c>
      <c r="AB11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2" s="79"/>
      <c r="AE1172" s="146" t="str">
        <f>IF(Stock[[#This Row],[TRẠNG THÁI
(auto-fill)]]="NẮM GIỮ",Stock[[#This Row],[GIÁ THỊ TRƯỜNG]]-Stock[[#This Row],[GIÁ MUA]],"")</f>
        <v/>
      </c>
      <c r="AF1172" s="150" t="str">
        <f>IFERROR(Stock[[#This Row],[TĂNG/
(GIẢM )]]/Stock[[#This Row],[GIÁ MUA]],"")</f>
        <v/>
      </c>
      <c r="AG1172" s="129" t="str">
        <f>IF(Stock[[#This Row],[GIÁ THỊ TRƯỜNG]]&gt;0,Stock[[#This Row],[GIÁ THỊ TRƯỜNG]]*Stock[[#This Row],[SỐ LƯỢNG CÒN LẠI
(auto-fill)]],"")</f>
        <v/>
      </c>
    </row>
    <row r="1173" spans="2:33">
      <c r="B1173" s="109" t="str">
        <f>IF(AND(Stock[[#This Row],[SỐ LƯỢNG MUA]]&gt;0,Stock[[#This Row],[SỐ LƯỢNG CÒN LẠI
(auto-fill)]]=0),"BÁN",
IF(AND(Stock[[#This Row],[SỐ LƯỢNG MUA]]&gt;0,Stock[[#This Row],[SỐ LƯỢNG CÒN LẠI
(auto-fill)]]&gt;0),"NẮM GIỮ",""))</f>
        <v/>
      </c>
      <c r="C1173" s="112">
        <f t="shared" si="18"/>
        <v>1160</v>
      </c>
      <c r="D1173" s="77"/>
      <c r="E1173" s="78"/>
      <c r="F1173" s="170"/>
      <c r="G1173" s="83"/>
      <c r="H1173" s="84"/>
      <c r="I1173" s="114" t="str">
        <f>IF(Stock[[#This Row],[SỐ LƯỢNG MUA]]&gt;0,Stock[[#This Row],[GIÁ MUA]]*Stock[[#This Row],[SỐ LƯỢNG MUA]]*$D$11,"")</f>
        <v/>
      </c>
      <c r="J1173" s="87"/>
      <c r="K1173" s="88"/>
      <c r="L1173" s="116" t="str">
        <f>IF(Stock[[#This Row],[SỐ LƯỢNG MUA]]&gt;0,Stock[[#This Row],[GIÁ MUA]]*(1+Stock[[#This Row],[% TĂNG KỲ VỌNG_1]]),"")</f>
        <v/>
      </c>
      <c r="M1173" s="89"/>
      <c r="N1173" s="116" t="str">
        <f>IF(Stock[[#This Row],[SỐ LƯỢNG MUA]]&gt;0,Stock[[#This Row],[GIÁ MUA]]*(1+Stock[[#This Row],[% TĂNG KỲ VỌNG_2]]),"")</f>
        <v/>
      </c>
      <c r="O1173" s="89"/>
      <c r="P1173" s="116" t="str">
        <f>IF(Stock[[#This Row],[SỐ LƯỢNG MUA]]&gt;0,Stock[[#This Row],[GIÁ MUA]]*(1+Stock[[#This Row],[% GIẢM ĐỂ CẮT LỖ]]),"")</f>
        <v/>
      </c>
      <c r="Q1173" s="103"/>
      <c r="R1173" s="117" t="str">
        <f>IF(Stock[[#This Row],[CỔ TỨC TIỀN MẶT]]&gt;0,Stock[[#This Row],[CỔ TỨC TIỀN MẶT]]/(Stock[[#This Row],[GIÁ MUA]]*Stock[[#This Row],[SỐ LƯỢNG MUA]]),"")</f>
        <v/>
      </c>
      <c r="S1173" s="103"/>
      <c r="T1173" s="77"/>
      <c r="U1173" s="95"/>
      <c r="V1173" s="96"/>
      <c r="W1173" s="125" t="str">
        <f>IF(Stock[[#This Row],[SỐ LƯỢNG BÁN]]&gt;0,Stock[[#This Row],[GIÁ BÁN]]*Stock[[#This Row],[SỐ LƯỢNG BÁN]]*$D$11+Stock[[#This Row],[GIÁ BÁN]]*Stock[[#This Row],[SỐ LƯỢNG BÁN]]*$D$12,"")</f>
        <v/>
      </c>
      <c r="X1173" s="120">
        <f>Stock[[#This Row],[SỐ LƯỢNG MUA]]+Stock[[#This Row],[CỔ TỨC BẰNG CỔ PHIẾU]]-Stock[[#This Row],[SỐ LƯỢNG BÁN]]</f>
        <v>0</v>
      </c>
      <c r="Y11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3" s="120">
        <f ca="1">IF(Stock[[#This Row],[NGÀY BÁN]]&gt;0,Stock[[#This Row],[NGÀY BÁN]]-Stock[[#This Row],[NGÀY MUA]]+1,IF(Stock[[#This Row],[NGÀY MUA]]=0,0,TODAY()-Stock[[#This Row],[NGÀY MUA]]+1))</f>
        <v>0</v>
      </c>
      <c r="AA1173" s="121" t="str">
        <f>IFERROR(Stock[[#This Row],[CỔ TỨC TIỀN MẶT]]+Stock[[#This Row],[LÃI/(LỖ) TỪ BÁN CK
(auto-fill)]],"")</f>
        <v/>
      </c>
      <c r="AB11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3" s="79"/>
      <c r="AE1173" s="146" t="str">
        <f>IF(Stock[[#This Row],[TRẠNG THÁI
(auto-fill)]]="NẮM GIỮ",Stock[[#This Row],[GIÁ THỊ TRƯỜNG]]-Stock[[#This Row],[GIÁ MUA]],"")</f>
        <v/>
      </c>
      <c r="AF1173" s="150" t="str">
        <f>IFERROR(Stock[[#This Row],[TĂNG/
(GIẢM )]]/Stock[[#This Row],[GIÁ MUA]],"")</f>
        <v/>
      </c>
      <c r="AG1173" s="129" t="str">
        <f>IF(Stock[[#This Row],[GIÁ THỊ TRƯỜNG]]&gt;0,Stock[[#This Row],[GIÁ THỊ TRƯỜNG]]*Stock[[#This Row],[SỐ LƯỢNG CÒN LẠI
(auto-fill)]],"")</f>
        <v/>
      </c>
    </row>
    <row r="1174" spans="2:33">
      <c r="B1174" s="109" t="str">
        <f>IF(AND(Stock[[#This Row],[SỐ LƯỢNG MUA]]&gt;0,Stock[[#This Row],[SỐ LƯỢNG CÒN LẠI
(auto-fill)]]=0),"BÁN",
IF(AND(Stock[[#This Row],[SỐ LƯỢNG MUA]]&gt;0,Stock[[#This Row],[SỐ LƯỢNG CÒN LẠI
(auto-fill)]]&gt;0),"NẮM GIỮ",""))</f>
        <v/>
      </c>
      <c r="C1174" s="112">
        <f t="shared" si="18"/>
        <v>1161</v>
      </c>
      <c r="D1174" s="77"/>
      <c r="E1174" s="78"/>
      <c r="F1174" s="170"/>
      <c r="G1174" s="83"/>
      <c r="H1174" s="84"/>
      <c r="I1174" s="114" t="str">
        <f>IF(Stock[[#This Row],[SỐ LƯỢNG MUA]]&gt;0,Stock[[#This Row],[GIÁ MUA]]*Stock[[#This Row],[SỐ LƯỢNG MUA]]*$D$11,"")</f>
        <v/>
      </c>
      <c r="J1174" s="87"/>
      <c r="K1174" s="88"/>
      <c r="L1174" s="116" t="str">
        <f>IF(Stock[[#This Row],[SỐ LƯỢNG MUA]]&gt;0,Stock[[#This Row],[GIÁ MUA]]*(1+Stock[[#This Row],[% TĂNG KỲ VỌNG_1]]),"")</f>
        <v/>
      </c>
      <c r="M1174" s="89"/>
      <c r="N1174" s="116" t="str">
        <f>IF(Stock[[#This Row],[SỐ LƯỢNG MUA]]&gt;0,Stock[[#This Row],[GIÁ MUA]]*(1+Stock[[#This Row],[% TĂNG KỲ VỌNG_2]]),"")</f>
        <v/>
      </c>
      <c r="O1174" s="89"/>
      <c r="P1174" s="116" t="str">
        <f>IF(Stock[[#This Row],[SỐ LƯỢNG MUA]]&gt;0,Stock[[#This Row],[GIÁ MUA]]*(1+Stock[[#This Row],[% GIẢM ĐỂ CẮT LỖ]]),"")</f>
        <v/>
      </c>
      <c r="Q1174" s="103"/>
      <c r="R1174" s="117" t="str">
        <f>IF(Stock[[#This Row],[CỔ TỨC TIỀN MẶT]]&gt;0,Stock[[#This Row],[CỔ TỨC TIỀN MẶT]]/(Stock[[#This Row],[GIÁ MUA]]*Stock[[#This Row],[SỐ LƯỢNG MUA]]),"")</f>
        <v/>
      </c>
      <c r="S1174" s="103"/>
      <c r="T1174" s="77"/>
      <c r="U1174" s="95"/>
      <c r="V1174" s="96"/>
      <c r="W1174" s="125" t="str">
        <f>IF(Stock[[#This Row],[SỐ LƯỢNG BÁN]]&gt;0,Stock[[#This Row],[GIÁ BÁN]]*Stock[[#This Row],[SỐ LƯỢNG BÁN]]*$D$11+Stock[[#This Row],[GIÁ BÁN]]*Stock[[#This Row],[SỐ LƯỢNG BÁN]]*$D$12,"")</f>
        <v/>
      </c>
      <c r="X1174" s="120">
        <f>Stock[[#This Row],[SỐ LƯỢNG MUA]]+Stock[[#This Row],[CỔ TỨC BẰNG CỔ PHIẾU]]-Stock[[#This Row],[SỐ LƯỢNG BÁN]]</f>
        <v>0</v>
      </c>
      <c r="Y11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4" s="120">
        <f ca="1">IF(Stock[[#This Row],[NGÀY BÁN]]&gt;0,Stock[[#This Row],[NGÀY BÁN]]-Stock[[#This Row],[NGÀY MUA]]+1,IF(Stock[[#This Row],[NGÀY MUA]]=0,0,TODAY()-Stock[[#This Row],[NGÀY MUA]]+1))</f>
        <v>0</v>
      </c>
      <c r="AA1174" s="121" t="str">
        <f>IFERROR(Stock[[#This Row],[CỔ TỨC TIỀN MẶT]]+Stock[[#This Row],[LÃI/(LỖ) TỪ BÁN CK
(auto-fill)]],"")</f>
        <v/>
      </c>
      <c r="AB11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4" s="79"/>
      <c r="AE1174" s="146" t="str">
        <f>IF(Stock[[#This Row],[TRẠNG THÁI
(auto-fill)]]="NẮM GIỮ",Stock[[#This Row],[GIÁ THỊ TRƯỜNG]]-Stock[[#This Row],[GIÁ MUA]],"")</f>
        <v/>
      </c>
      <c r="AF1174" s="150" t="str">
        <f>IFERROR(Stock[[#This Row],[TĂNG/
(GIẢM )]]/Stock[[#This Row],[GIÁ MUA]],"")</f>
        <v/>
      </c>
      <c r="AG1174" s="129" t="str">
        <f>IF(Stock[[#This Row],[GIÁ THỊ TRƯỜNG]]&gt;0,Stock[[#This Row],[GIÁ THỊ TRƯỜNG]]*Stock[[#This Row],[SỐ LƯỢNG CÒN LẠI
(auto-fill)]],"")</f>
        <v/>
      </c>
    </row>
    <row r="1175" spans="2:33">
      <c r="B1175" s="109" t="str">
        <f>IF(AND(Stock[[#This Row],[SỐ LƯỢNG MUA]]&gt;0,Stock[[#This Row],[SỐ LƯỢNG CÒN LẠI
(auto-fill)]]=0),"BÁN",
IF(AND(Stock[[#This Row],[SỐ LƯỢNG MUA]]&gt;0,Stock[[#This Row],[SỐ LƯỢNG CÒN LẠI
(auto-fill)]]&gt;0),"NẮM GIỮ",""))</f>
        <v/>
      </c>
      <c r="C1175" s="112">
        <f t="shared" si="18"/>
        <v>1162</v>
      </c>
      <c r="D1175" s="77"/>
      <c r="E1175" s="78"/>
      <c r="F1175" s="170"/>
      <c r="G1175" s="83"/>
      <c r="H1175" s="84"/>
      <c r="I1175" s="114" t="str">
        <f>IF(Stock[[#This Row],[SỐ LƯỢNG MUA]]&gt;0,Stock[[#This Row],[GIÁ MUA]]*Stock[[#This Row],[SỐ LƯỢNG MUA]]*$D$11,"")</f>
        <v/>
      </c>
      <c r="J1175" s="87"/>
      <c r="K1175" s="88"/>
      <c r="L1175" s="116" t="str">
        <f>IF(Stock[[#This Row],[SỐ LƯỢNG MUA]]&gt;0,Stock[[#This Row],[GIÁ MUA]]*(1+Stock[[#This Row],[% TĂNG KỲ VỌNG_1]]),"")</f>
        <v/>
      </c>
      <c r="M1175" s="89"/>
      <c r="N1175" s="116" t="str">
        <f>IF(Stock[[#This Row],[SỐ LƯỢNG MUA]]&gt;0,Stock[[#This Row],[GIÁ MUA]]*(1+Stock[[#This Row],[% TĂNG KỲ VỌNG_2]]),"")</f>
        <v/>
      </c>
      <c r="O1175" s="89"/>
      <c r="P1175" s="116" t="str">
        <f>IF(Stock[[#This Row],[SỐ LƯỢNG MUA]]&gt;0,Stock[[#This Row],[GIÁ MUA]]*(1+Stock[[#This Row],[% GIẢM ĐỂ CẮT LỖ]]),"")</f>
        <v/>
      </c>
      <c r="Q1175" s="103"/>
      <c r="R1175" s="117" t="str">
        <f>IF(Stock[[#This Row],[CỔ TỨC TIỀN MẶT]]&gt;0,Stock[[#This Row],[CỔ TỨC TIỀN MẶT]]/(Stock[[#This Row],[GIÁ MUA]]*Stock[[#This Row],[SỐ LƯỢNG MUA]]),"")</f>
        <v/>
      </c>
      <c r="S1175" s="103"/>
      <c r="T1175" s="77"/>
      <c r="U1175" s="95"/>
      <c r="V1175" s="96"/>
      <c r="W1175" s="125" t="str">
        <f>IF(Stock[[#This Row],[SỐ LƯỢNG BÁN]]&gt;0,Stock[[#This Row],[GIÁ BÁN]]*Stock[[#This Row],[SỐ LƯỢNG BÁN]]*$D$11+Stock[[#This Row],[GIÁ BÁN]]*Stock[[#This Row],[SỐ LƯỢNG BÁN]]*$D$12,"")</f>
        <v/>
      </c>
      <c r="X1175" s="120">
        <f>Stock[[#This Row],[SỐ LƯỢNG MUA]]+Stock[[#This Row],[CỔ TỨC BẰNG CỔ PHIẾU]]-Stock[[#This Row],[SỐ LƯỢNG BÁN]]</f>
        <v>0</v>
      </c>
      <c r="Y11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5" s="120">
        <f ca="1">IF(Stock[[#This Row],[NGÀY BÁN]]&gt;0,Stock[[#This Row],[NGÀY BÁN]]-Stock[[#This Row],[NGÀY MUA]]+1,IF(Stock[[#This Row],[NGÀY MUA]]=0,0,TODAY()-Stock[[#This Row],[NGÀY MUA]]+1))</f>
        <v>0</v>
      </c>
      <c r="AA1175" s="121" t="str">
        <f>IFERROR(Stock[[#This Row],[CỔ TỨC TIỀN MẶT]]+Stock[[#This Row],[LÃI/(LỖ) TỪ BÁN CK
(auto-fill)]],"")</f>
        <v/>
      </c>
      <c r="AB11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5" s="79"/>
      <c r="AE1175" s="146" t="str">
        <f>IF(Stock[[#This Row],[TRẠNG THÁI
(auto-fill)]]="NẮM GIỮ",Stock[[#This Row],[GIÁ THỊ TRƯỜNG]]-Stock[[#This Row],[GIÁ MUA]],"")</f>
        <v/>
      </c>
      <c r="AF1175" s="150" t="str">
        <f>IFERROR(Stock[[#This Row],[TĂNG/
(GIẢM )]]/Stock[[#This Row],[GIÁ MUA]],"")</f>
        <v/>
      </c>
      <c r="AG1175" s="129" t="str">
        <f>IF(Stock[[#This Row],[GIÁ THỊ TRƯỜNG]]&gt;0,Stock[[#This Row],[GIÁ THỊ TRƯỜNG]]*Stock[[#This Row],[SỐ LƯỢNG CÒN LẠI
(auto-fill)]],"")</f>
        <v/>
      </c>
    </row>
    <row r="1176" spans="2:33">
      <c r="B1176" s="109" t="str">
        <f>IF(AND(Stock[[#This Row],[SỐ LƯỢNG MUA]]&gt;0,Stock[[#This Row],[SỐ LƯỢNG CÒN LẠI
(auto-fill)]]=0),"BÁN",
IF(AND(Stock[[#This Row],[SỐ LƯỢNG MUA]]&gt;0,Stock[[#This Row],[SỐ LƯỢNG CÒN LẠI
(auto-fill)]]&gt;0),"NẮM GIỮ",""))</f>
        <v/>
      </c>
      <c r="C1176" s="112">
        <f t="shared" si="18"/>
        <v>1163</v>
      </c>
      <c r="D1176" s="77"/>
      <c r="E1176" s="78"/>
      <c r="F1176" s="170"/>
      <c r="G1176" s="83"/>
      <c r="H1176" s="84"/>
      <c r="I1176" s="114" t="str">
        <f>IF(Stock[[#This Row],[SỐ LƯỢNG MUA]]&gt;0,Stock[[#This Row],[GIÁ MUA]]*Stock[[#This Row],[SỐ LƯỢNG MUA]]*$D$11,"")</f>
        <v/>
      </c>
      <c r="J1176" s="87"/>
      <c r="K1176" s="88"/>
      <c r="L1176" s="116" t="str">
        <f>IF(Stock[[#This Row],[SỐ LƯỢNG MUA]]&gt;0,Stock[[#This Row],[GIÁ MUA]]*(1+Stock[[#This Row],[% TĂNG KỲ VỌNG_1]]),"")</f>
        <v/>
      </c>
      <c r="M1176" s="89"/>
      <c r="N1176" s="116" t="str">
        <f>IF(Stock[[#This Row],[SỐ LƯỢNG MUA]]&gt;0,Stock[[#This Row],[GIÁ MUA]]*(1+Stock[[#This Row],[% TĂNG KỲ VỌNG_2]]),"")</f>
        <v/>
      </c>
      <c r="O1176" s="89"/>
      <c r="P1176" s="116" t="str">
        <f>IF(Stock[[#This Row],[SỐ LƯỢNG MUA]]&gt;0,Stock[[#This Row],[GIÁ MUA]]*(1+Stock[[#This Row],[% GIẢM ĐỂ CẮT LỖ]]),"")</f>
        <v/>
      </c>
      <c r="Q1176" s="103"/>
      <c r="R1176" s="117" t="str">
        <f>IF(Stock[[#This Row],[CỔ TỨC TIỀN MẶT]]&gt;0,Stock[[#This Row],[CỔ TỨC TIỀN MẶT]]/(Stock[[#This Row],[GIÁ MUA]]*Stock[[#This Row],[SỐ LƯỢNG MUA]]),"")</f>
        <v/>
      </c>
      <c r="S1176" s="103"/>
      <c r="T1176" s="77"/>
      <c r="U1176" s="95"/>
      <c r="V1176" s="96"/>
      <c r="W1176" s="125" t="str">
        <f>IF(Stock[[#This Row],[SỐ LƯỢNG BÁN]]&gt;0,Stock[[#This Row],[GIÁ BÁN]]*Stock[[#This Row],[SỐ LƯỢNG BÁN]]*$D$11+Stock[[#This Row],[GIÁ BÁN]]*Stock[[#This Row],[SỐ LƯỢNG BÁN]]*$D$12,"")</f>
        <v/>
      </c>
      <c r="X1176" s="120">
        <f>Stock[[#This Row],[SỐ LƯỢNG MUA]]+Stock[[#This Row],[CỔ TỨC BẰNG CỔ PHIẾU]]-Stock[[#This Row],[SỐ LƯỢNG BÁN]]</f>
        <v>0</v>
      </c>
      <c r="Y11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6" s="120">
        <f ca="1">IF(Stock[[#This Row],[NGÀY BÁN]]&gt;0,Stock[[#This Row],[NGÀY BÁN]]-Stock[[#This Row],[NGÀY MUA]]+1,IF(Stock[[#This Row],[NGÀY MUA]]=0,0,TODAY()-Stock[[#This Row],[NGÀY MUA]]+1))</f>
        <v>0</v>
      </c>
      <c r="AA1176" s="121" t="str">
        <f>IFERROR(Stock[[#This Row],[CỔ TỨC TIỀN MẶT]]+Stock[[#This Row],[LÃI/(LỖ) TỪ BÁN CK
(auto-fill)]],"")</f>
        <v/>
      </c>
      <c r="AB11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6" s="79"/>
      <c r="AE1176" s="146" t="str">
        <f>IF(Stock[[#This Row],[TRẠNG THÁI
(auto-fill)]]="NẮM GIỮ",Stock[[#This Row],[GIÁ THỊ TRƯỜNG]]-Stock[[#This Row],[GIÁ MUA]],"")</f>
        <v/>
      </c>
      <c r="AF1176" s="150" t="str">
        <f>IFERROR(Stock[[#This Row],[TĂNG/
(GIẢM )]]/Stock[[#This Row],[GIÁ MUA]],"")</f>
        <v/>
      </c>
      <c r="AG1176" s="129" t="str">
        <f>IF(Stock[[#This Row],[GIÁ THỊ TRƯỜNG]]&gt;0,Stock[[#This Row],[GIÁ THỊ TRƯỜNG]]*Stock[[#This Row],[SỐ LƯỢNG CÒN LẠI
(auto-fill)]],"")</f>
        <v/>
      </c>
    </row>
    <row r="1177" spans="2:33">
      <c r="B1177" s="109" t="str">
        <f>IF(AND(Stock[[#This Row],[SỐ LƯỢNG MUA]]&gt;0,Stock[[#This Row],[SỐ LƯỢNG CÒN LẠI
(auto-fill)]]=0),"BÁN",
IF(AND(Stock[[#This Row],[SỐ LƯỢNG MUA]]&gt;0,Stock[[#This Row],[SỐ LƯỢNG CÒN LẠI
(auto-fill)]]&gt;0),"NẮM GIỮ",""))</f>
        <v/>
      </c>
      <c r="C1177" s="112">
        <f t="shared" si="18"/>
        <v>1164</v>
      </c>
      <c r="D1177" s="77"/>
      <c r="E1177" s="78"/>
      <c r="F1177" s="170"/>
      <c r="G1177" s="83"/>
      <c r="H1177" s="84"/>
      <c r="I1177" s="114" t="str">
        <f>IF(Stock[[#This Row],[SỐ LƯỢNG MUA]]&gt;0,Stock[[#This Row],[GIÁ MUA]]*Stock[[#This Row],[SỐ LƯỢNG MUA]]*$D$11,"")</f>
        <v/>
      </c>
      <c r="J1177" s="87"/>
      <c r="K1177" s="88"/>
      <c r="L1177" s="116" t="str">
        <f>IF(Stock[[#This Row],[SỐ LƯỢNG MUA]]&gt;0,Stock[[#This Row],[GIÁ MUA]]*(1+Stock[[#This Row],[% TĂNG KỲ VỌNG_1]]),"")</f>
        <v/>
      </c>
      <c r="M1177" s="89"/>
      <c r="N1177" s="116" t="str">
        <f>IF(Stock[[#This Row],[SỐ LƯỢNG MUA]]&gt;0,Stock[[#This Row],[GIÁ MUA]]*(1+Stock[[#This Row],[% TĂNG KỲ VỌNG_2]]),"")</f>
        <v/>
      </c>
      <c r="O1177" s="89"/>
      <c r="P1177" s="116" t="str">
        <f>IF(Stock[[#This Row],[SỐ LƯỢNG MUA]]&gt;0,Stock[[#This Row],[GIÁ MUA]]*(1+Stock[[#This Row],[% GIẢM ĐỂ CẮT LỖ]]),"")</f>
        <v/>
      </c>
      <c r="Q1177" s="103"/>
      <c r="R1177" s="117" t="str">
        <f>IF(Stock[[#This Row],[CỔ TỨC TIỀN MẶT]]&gt;0,Stock[[#This Row],[CỔ TỨC TIỀN MẶT]]/(Stock[[#This Row],[GIÁ MUA]]*Stock[[#This Row],[SỐ LƯỢNG MUA]]),"")</f>
        <v/>
      </c>
      <c r="S1177" s="103"/>
      <c r="T1177" s="77"/>
      <c r="U1177" s="95"/>
      <c r="V1177" s="96"/>
      <c r="W1177" s="125" t="str">
        <f>IF(Stock[[#This Row],[SỐ LƯỢNG BÁN]]&gt;0,Stock[[#This Row],[GIÁ BÁN]]*Stock[[#This Row],[SỐ LƯỢNG BÁN]]*$D$11+Stock[[#This Row],[GIÁ BÁN]]*Stock[[#This Row],[SỐ LƯỢNG BÁN]]*$D$12,"")</f>
        <v/>
      </c>
      <c r="X1177" s="120">
        <f>Stock[[#This Row],[SỐ LƯỢNG MUA]]+Stock[[#This Row],[CỔ TỨC BẰNG CỔ PHIẾU]]-Stock[[#This Row],[SỐ LƯỢNG BÁN]]</f>
        <v>0</v>
      </c>
      <c r="Y11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7" s="120">
        <f ca="1">IF(Stock[[#This Row],[NGÀY BÁN]]&gt;0,Stock[[#This Row],[NGÀY BÁN]]-Stock[[#This Row],[NGÀY MUA]]+1,IF(Stock[[#This Row],[NGÀY MUA]]=0,0,TODAY()-Stock[[#This Row],[NGÀY MUA]]+1))</f>
        <v>0</v>
      </c>
      <c r="AA1177" s="121" t="str">
        <f>IFERROR(Stock[[#This Row],[CỔ TỨC TIỀN MẶT]]+Stock[[#This Row],[LÃI/(LỖ) TỪ BÁN CK
(auto-fill)]],"")</f>
        <v/>
      </c>
      <c r="AB11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7" s="79"/>
      <c r="AE1177" s="146" t="str">
        <f>IF(Stock[[#This Row],[TRẠNG THÁI
(auto-fill)]]="NẮM GIỮ",Stock[[#This Row],[GIÁ THỊ TRƯỜNG]]-Stock[[#This Row],[GIÁ MUA]],"")</f>
        <v/>
      </c>
      <c r="AF1177" s="150" t="str">
        <f>IFERROR(Stock[[#This Row],[TĂNG/
(GIẢM )]]/Stock[[#This Row],[GIÁ MUA]],"")</f>
        <v/>
      </c>
      <c r="AG1177" s="129" t="str">
        <f>IF(Stock[[#This Row],[GIÁ THỊ TRƯỜNG]]&gt;0,Stock[[#This Row],[GIÁ THỊ TRƯỜNG]]*Stock[[#This Row],[SỐ LƯỢNG CÒN LẠI
(auto-fill)]],"")</f>
        <v/>
      </c>
    </row>
    <row r="1178" spans="2:33">
      <c r="B1178" s="109" t="str">
        <f>IF(AND(Stock[[#This Row],[SỐ LƯỢNG MUA]]&gt;0,Stock[[#This Row],[SỐ LƯỢNG CÒN LẠI
(auto-fill)]]=0),"BÁN",
IF(AND(Stock[[#This Row],[SỐ LƯỢNG MUA]]&gt;0,Stock[[#This Row],[SỐ LƯỢNG CÒN LẠI
(auto-fill)]]&gt;0),"NẮM GIỮ",""))</f>
        <v/>
      </c>
      <c r="C1178" s="112">
        <f t="shared" si="18"/>
        <v>1165</v>
      </c>
      <c r="D1178" s="77"/>
      <c r="E1178" s="78"/>
      <c r="F1178" s="170"/>
      <c r="G1178" s="83"/>
      <c r="H1178" s="84"/>
      <c r="I1178" s="114" t="str">
        <f>IF(Stock[[#This Row],[SỐ LƯỢNG MUA]]&gt;0,Stock[[#This Row],[GIÁ MUA]]*Stock[[#This Row],[SỐ LƯỢNG MUA]]*$D$11,"")</f>
        <v/>
      </c>
      <c r="J1178" s="87"/>
      <c r="K1178" s="88"/>
      <c r="L1178" s="116" t="str">
        <f>IF(Stock[[#This Row],[SỐ LƯỢNG MUA]]&gt;0,Stock[[#This Row],[GIÁ MUA]]*(1+Stock[[#This Row],[% TĂNG KỲ VỌNG_1]]),"")</f>
        <v/>
      </c>
      <c r="M1178" s="89"/>
      <c r="N1178" s="116" t="str">
        <f>IF(Stock[[#This Row],[SỐ LƯỢNG MUA]]&gt;0,Stock[[#This Row],[GIÁ MUA]]*(1+Stock[[#This Row],[% TĂNG KỲ VỌNG_2]]),"")</f>
        <v/>
      </c>
      <c r="O1178" s="89"/>
      <c r="P1178" s="116" t="str">
        <f>IF(Stock[[#This Row],[SỐ LƯỢNG MUA]]&gt;0,Stock[[#This Row],[GIÁ MUA]]*(1+Stock[[#This Row],[% GIẢM ĐỂ CẮT LỖ]]),"")</f>
        <v/>
      </c>
      <c r="Q1178" s="103"/>
      <c r="R1178" s="117" t="str">
        <f>IF(Stock[[#This Row],[CỔ TỨC TIỀN MẶT]]&gt;0,Stock[[#This Row],[CỔ TỨC TIỀN MẶT]]/(Stock[[#This Row],[GIÁ MUA]]*Stock[[#This Row],[SỐ LƯỢNG MUA]]),"")</f>
        <v/>
      </c>
      <c r="S1178" s="103"/>
      <c r="T1178" s="77"/>
      <c r="U1178" s="95"/>
      <c r="V1178" s="96"/>
      <c r="W1178" s="125" t="str">
        <f>IF(Stock[[#This Row],[SỐ LƯỢNG BÁN]]&gt;0,Stock[[#This Row],[GIÁ BÁN]]*Stock[[#This Row],[SỐ LƯỢNG BÁN]]*$D$11+Stock[[#This Row],[GIÁ BÁN]]*Stock[[#This Row],[SỐ LƯỢNG BÁN]]*$D$12,"")</f>
        <v/>
      </c>
      <c r="X1178" s="120">
        <f>Stock[[#This Row],[SỐ LƯỢNG MUA]]+Stock[[#This Row],[CỔ TỨC BẰNG CỔ PHIẾU]]-Stock[[#This Row],[SỐ LƯỢNG BÁN]]</f>
        <v>0</v>
      </c>
      <c r="Y11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8" s="120">
        <f ca="1">IF(Stock[[#This Row],[NGÀY BÁN]]&gt;0,Stock[[#This Row],[NGÀY BÁN]]-Stock[[#This Row],[NGÀY MUA]]+1,IF(Stock[[#This Row],[NGÀY MUA]]=0,0,TODAY()-Stock[[#This Row],[NGÀY MUA]]+1))</f>
        <v>0</v>
      </c>
      <c r="AA1178" s="121" t="str">
        <f>IFERROR(Stock[[#This Row],[CỔ TỨC TIỀN MẶT]]+Stock[[#This Row],[LÃI/(LỖ) TỪ BÁN CK
(auto-fill)]],"")</f>
        <v/>
      </c>
      <c r="AB11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8" s="79"/>
      <c r="AE1178" s="146" t="str">
        <f>IF(Stock[[#This Row],[TRẠNG THÁI
(auto-fill)]]="NẮM GIỮ",Stock[[#This Row],[GIÁ THỊ TRƯỜNG]]-Stock[[#This Row],[GIÁ MUA]],"")</f>
        <v/>
      </c>
      <c r="AF1178" s="150" t="str">
        <f>IFERROR(Stock[[#This Row],[TĂNG/
(GIẢM )]]/Stock[[#This Row],[GIÁ MUA]],"")</f>
        <v/>
      </c>
      <c r="AG1178" s="129" t="str">
        <f>IF(Stock[[#This Row],[GIÁ THỊ TRƯỜNG]]&gt;0,Stock[[#This Row],[GIÁ THỊ TRƯỜNG]]*Stock[[#This Row],[SỐ LƯỢNG CÒN LẠI
(auto-fill)]],"")</f>
        <v/>
      </c>
    </row>
    <row r="1179" spans="2:33">
      <c r="B1179" s="109" t="str">
        <f>IF(AND(Stock[[#This Row],[SỐ LƯỢNG MUA]]&gt;0,Stock[[#This Row],[SỐ LƯỢNG CÒN LẠI
(auto-fill)]]=0),"BÁN",
IF(AND(Stock[[#This Row],[SỐ LƯỢNG MUA]]&gt;0,Stock[[#This Row],[SỐ LƯỢNG CÒN LẠI
(auto-fill)]]&gt;0),"NẮM GIỮ",""))</f>
        <v/>
      </c>
      <c r="C1179" s="112">
        <f t="shared" si="18"/>
        <v>1166</v>
      </c>
      <c r="D1179" s="77"/>
      <c r="E1179" s="78"/>
      <c r="F1179" s="170"/>
      <c r="G1179" s="83"/>
      <c r="H1179" s="84"/>
      <c r="I1179" s="114" t="str">
        <f>IF(Stock[[#This Row],[SỐ LƯỢNG MUA]]&gt;0,Stock[[#This Row],[GIÁ MUA]]*Stock[[#This Row],[SỐ LƯỢNG MUA]]*$D$11,"")</f>
        <v/>
      </c>
      <c r="J1179" s="87"/>
      <c r="K1179" s="88"/>
      <c r="L1179" s="116" t="str">
        <f>IF(Stock[[#This Row],[SỐ LƯỢNG MUA]]&gt;0,Stock[[#This Row],[GIÁ MUA]]*(1+Stock[[#This Row],[% TĂNG KỲ VỌNG_1]]),"")</f>
        <v/>
      </c>
      <c r="M1179" s="89"/>
      <c r="N1179" s="116" t="str">
        <f>IF(Stock[[#This Row],[SỐ LƯỢNG MUA]]&gt;0,Stock[[#This Row],[GIÁ MUA]]*(1+Stock[[#This Row],[% TĂNG KỲ VỌNG_2]]),"")</f>
        <v/>
      </c>
      <c r="O1179" s="89"/>
      <c r="P1179" s="116" t="str">
        <f>IF(Stock[[#This Row],[SỐ LƯỢNG MUA]]&gt;0,Stock[[#This Row],[GIÁ MUA]]*(1+Stock[[#This Row],[% GIẢM ĐỂ CẮT LỖ]]),"")</f>
        <v/>
      </c>
      <c r="Q1179" s="103"/>
      <c r="R1179" s="117" t="str">
        <f>IF(Stock[[#This Row],[CỔ TỨC TIỀN MẶT]]&gt;0,Stock[[#This Row],[CỔ TỨC TIỀN MẶT]]/(Stock[[#This Row],[GIÁ MUA]]*Stock[[#This Row],[SỐ LƯỢNG MUA]]),"")</f>
        <v/>
      </c>
      <c r="S1179" s="103"/>
      <c r="T1179" s="77"/>
      <c r="U1179" s="95"/>
      <c r="V1179" s="96"/>
      <c r="W1179" s="125" t="str">
        <f>IF(Stock[[#This Row],[SỐ LƯỢNG BÁN]]&gt;0,Stock[[#This Row],[GIÁ BÁN]]*Stock[[#This Row],[SỐ LƯỢNG BÁN]]*$D$11+Stock[[#This Row],[GIÁ BÁN]]*Stock[[#This Row],[SỐ LƯỢNG BÁN]]*$D$12,"")</f>
        <v/>
      </c>
      <c r="X1179" s="120">
        <f>Stock[[#This Row],[SỐ LƯỢNG MUA]]+Stock[[#This Row],[CỔ TỨC BẰNG CỔ PHIẾU]]-Stock[[#This Row],[SỐ LƯỢNG BÁN]]</f>
        <v>0</v>
      </c>
      <c r="Y11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9" s="120">
        <f ca="1">IF(Stock[[#This Row],[NGÀY BÁN]]&gt;0,Stock[[#This Row],[NGÀY BÁN]]-Stock[[#This Row],[NGÀY MUA]]+1,IF(Stock[[#This Row],[NGÀY MUA]]=0,0,TODAY()-Stock[[#This Row],[NGÀY MUA]]+1))</f>
        <v>0</v>
      </c>
      <c r="AA1179" s="121" t="str">
        <f>IFERROR(Stock[[#This Row],[CỔ TỨC TIỀN MẶT]]+Stock[[#This Row],[LÃI/(LỖ) TỪ BÁN CK
(auto-fill)]],"")</f>
        <v/>
      </c>
      <c r="AB11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9" s="79"/>
      <c r="AE1179" s="146" t="str">
        <f>IF(Stock[[#This Row],[TRẠNG THÁI
(auto-fill)]]="NẮM GIỮ",Stock[[#This Row],[GIÁ THỊ TRƯỜNG]]-Stock[[#This Row],[GIÁ MUA]],"")</f>
        <v/>
      </c>
      <c r="AF1179" s="150" t="str">
        <f>IFERROR(Stock[[#This Row],[TĂNG/
(GIẢM )]]/Stock[[#This Row],[GIÁ MUA]],"")</f>
        <v/>
      </c>
      <c r="AG1179" s="129" t="str">
        <f>IF(Stock[[#This Row],[GIÁ THỊ TRƯỜNG]]&gt;0,Stock[[#This Row],[GIÁ THỊ TRƯỜNG]]*Stock[[#This Row],[SỐ LƯỢNG CÒN LẠI
(auto-fill)]],"")</f>
        <v/>
      </c>
    </row>
    <row r="1180" spans="2:33">
      <c r="B1180" s="109" t="str">
        <f>IF(AND(Stock[[#This Row],[SỐ LƯỢNG MUA]]&gt;0,Stock[[#This Row],[SỐ LƯỢNG CÒN LẠI
(auto-fill)]]=0),"BÁN",
IF(AND(Stock[[#This Row],[SỐ LƯỢNG MUA]]&gt;0,Stock[[#This Row],[SỐ LƯỢNG CÒN LẠI
(auto-fill)]]&gt;0),"NẮM GIỮ",""))</f>
        <v/>
      </c>
      <c r="C1180" s="112">
        <f t="shared" si="18"/>
        <v>1167</v>
      </c>
      <c r="D1180" s="77"/>
      <c r="E1180" s="78"/>
      <c r="F1180" s="170"/>
      <c r="G1180" s="83"/>
      <c r="H1180" s="84"/>
      <c r="I1180" s="114" t="str">
        <f>IF(Stock[[#This Row],[SỐ LƯỢNG MUA]]&gt;0,Stock[[#This Row],[GIÁ MUA]]*Stock[[#This Row],[SỐ LƯỢNG MUA]]*$D$11,"")</f>
        <v/>
      </c>
      <c r="J1180" s="87"/>
      <c r="K1180" s="88"/>
      <c r="L1180" s="116" t="str">
        <f>IF(Stock[[#This Row],[SỐ LƯỢNG MUA]]&gt;0,Stock[[#This Row],[GIÁ MUA]]*(1+Stock[[#This Row],[% TĂNG KỲ VỌNG_1]]),"")</f>
        <v/>
      </c>
      <c r="M1180" s="89"/>
      <c r="N1180" s="116" t="str">
        <f>IF(Stock[[#This Row],[SỐ LƯỢNG MUA]]&gt;0,Stock[[#This Row],[GIÁ MUA]]*(1+Stock[[#This Row],[% TĂNG KỲ VỌNG_2]]),"")</f>
        <v/>
      </c>
      <c r="O1180" s="89"/>
      <c r="P1180" s="116" t="str">
        <f>IF(Stock[[#This Row],[SỐ LƯỢNG MUA]]&gt;0,Stock[[#This Row],[GIÁ MUA]]*(1+Stock[[#This Row],[% GIẢM ĐỂ CẮT LỖ]]),"")</f>
        <v/>
      </c>
      <c r="Q1180" s="103"/>
      <c r="R1180" s="117" t="str">
        <f>IF(Stock[[#This Row],[CỔ TỨC TIỀN MẶT]]&gt;0,Stock[[#This Row],[CỔ TỨC TIỀN MẶT]]/(Stock[[#This Row],[GIÁ MUA]]*Stock[[#This Row],[SỐ LƯỢNG MUA]]),"")</f>
        <v/>
      </c>
      <c r="S1180" s="103"/>
      <c r="T1180" s="77"/>
      <c r="U1180" s="95"/>
      <c r="V1180" s="96"/>
      <c r="W1180" s="125" t="str">
        <f>IF(Stock[[#This Row],[SỐ LƯỢNG BÁN]]&gt;0,Stock[[#This Row],[GIÁ BÁN]]*Stock[[#This Row],[SỐ LƯỢNG BÁN]]*$D$11+Stock[[#This Row],[GIÁ BÁN]]*Stock[[#This Row],[SỐ LƯỢNG BÁN]]*$D$12,"")</f>
        <v/>
      </c>
      <c r="X1180" s="120">
        <f>Stock[[#This Row],[SỐ LƯỢNG MUA]]+Stock[[#This Row],[CỔ TỨC BẰNG CỔ PHIẾU]]-Stock[[#This Row],[SỐ LƯỢNG BÁN]]</f>
        <v>0</v>
      </c>
      <c r="Y11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0" s="120">
        <f ca="1">IF(Stock[[#This Row],[NGÀY BÁN]]&gt;0,Stock[[#This Row],[NGÀY BÁN]]-Stock[[#This Row],[NGÀY MUA]]+1,IF(Stock[[#This Row],[NGÀY MUA]]=0,0,TODAY()-Stock[[#This Row],[NGÀY MUA]]+1))</f>
        <v>0</v>
      </c>
      <c r="AA1180" s="121" t="str">
        <f>IFERROR(Stock[[#This Row],[CỔ TỨC TIỀN MẶT]]+Stock[[#This Row],[LÃI/(LỖ) TỪ BÁN CK
(auto-fill)]],"")</f>
        <v/>
      </c>
      <c r="AB11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0" s="79"/>
      <c r="AE1180" s="146" t="str">
        <f>IF(Stock[[#This Row],[TRẠNG THÁI
(auto-fill)]]="NẮM GIỮ",Stock[[#This Row],[GIÁ THỊ TRƯỜNG]]-Stock[[#This Row],[GIÁ MUA]],"")</f>
        <v/>
      </c>
      <c r="AF1180" s="150" t="str">
        <f>IFERROR(Stock[[#This Row],[TĂNG/
(GIẢM )]]/Stock[[#This Row],[GIÁ MUA]],"")</f>
        <v/>
      </c>
      <c r="AG1180" s="129" t="str">
        <f>IF(Stock[[#This Row],[GIÁ THỊ TRƯỜNG]]&gt;0,Stock[[#This Row],[GIÁ THỊ TRƯỜNG]]*Stock[[#This Row],[SỐ LƯỢNG CÒN LẠI
(auto-fill)]],"")</f>
        <v/>
      </c>
    </row>
    <row r="1181" spans="2:33">
      <c r="B1181" s="109" t="str">
        <f>IF(AND(Stock[[#This Row],[SỐ LƯỢNG MUA]]&gt;0,Stock[[#This Row],[SỐ LƯỢNG CÒN LẠI
(auto-fill)]]=0),"BÁN",
IF(AND(Stock[[#This Row],[SỐ LƯỢNG MUA]]&gt;0,Stock[[#This Row],[SỐ LƯỢNG CÒN LẠI
(auto-fill)]]&gt;0),"NẮM GIỮ",""))</f>
        <v/>
      </c>
      <c r="C1181" s="112">
        <f t="shared" si="18"/>
        <v>1168</v>
      </c>
      <c r="D1181" s="77"/>
      <c r="E1181" s="78"/>
      <c r="F1181" s="170"/>
      <c r="G1181" s="83"/>
      <c r="H1181" s="84"/>
      <c r="I1181" s="114" t="str">
        <f>IF(Stock[[#This Row],[SỐ LƯỢNG MUA]]&gt;0,Stock[[#This Row],[GIÁ MUA]]*Stock[[#This Row],[SỐ LƯỢNG MUA]]*$D$11,"")</f>
        <v/>
      </c>
      <c r="J1181" s="87"/>
      <c r="K1181" s="88"/>
      <c r="L1181" s="116" t="str">
        <f>IF(Stock[[#This Row],[SỐ LƯỢNG MUA]]&gt;0,Stock[[#This Row],[GIÁ MUA]]*(1+Stock[[#This Row],[% TĂNG KỲ VỌNG_1]]),"")</f>
        <v/>
      </c>
      <c r="M1181" s="89"/>
      <c r="N1181" s="116" t="str">
        <f>IF(Stock[[#This Row],[SỐ LƯỢNG MUA]]&gt;0,Stock[[#This Row],[GIÁ MUA]]*(1+Stock[[#This Row],[% TĂNG KỲ VỌNG_2]]),"")</f>
        <v/>
      </c>
      <c r="O1181" s="89"/>
      <c r="P1181" s="116" t="str">
        <f>IF(Stock[[#This Row],[SỐ LƯỢNG MUA]]&gt;0,Stock[[#This Row],[GIÁ MUA]]*(1+Stock[[#This Row],[% GIẢM ĐỂ CẮT LỖ]]),"")</f>
        <v/>
      </c>
      <c r="Q1181" s="103"/>
      <c r="R1181" s="117" t="str">
        <f>IF(Stock[[#This Row],[CỔ TỨC TIỀN MẶT]]&gt;0,Stock[[#This Row],[CỔ TỨC TIỀN MẶT]]/(Stock[[#This Row],[GIÁ MUA]]*Stock[[#This Row],[SỐ LƯỢNG MUA]]),"")</f>
        <v/>
      </c>
      <c r="S1181" s="103"/>
      <c r="T1181" s="77"/>
      <c r="U1181" s="95"/>
      <c r="V1181" s="96"/>
      <c r="W1181" s="125" t="str">
        <f>IF(Stock[[#This Row],[SỐ LƯỢNG BÁN]]&gt;0,Stock[[#This Row],[GIÁ BÁN]]*Stock[[#This Row],[SỐ LƯỢNG BÁN]]*$D$11+Stock[[#This Row],[GIÁ BÁN]]*Stock[[#This Row],[SỐ LƯỢNG BÁN]]*$D$12,"")</f>
        <v/>
      </c>
      <c r="X1181" s="120">
        <f>Stock[[#This Row],[SỐ LƯỢNG MUA]]+Stock[[#This Row],[CỔ TỨC BẰNG CỔ PHIẾU]]-Stock[[#This Row],[SỐ LƯỢNG BÁN]]</f>
        <v>0</v>
      </c>
      <c r="Y11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1" s="120">
        <f ca="1">IF(Stock[[#This Row],[NGÀY BÁN]]&gt;0,Stock[[#This Row],[NGÀY BÁN]]-Stock[[#This Row],[NGÀY MUA]]+1,IF(Stock[[#This Row],[NGÀY MUA]]=0,0,TODAY()-Stock[[#This Row],[NGÀY MUA]]+1))</f>
        <v>0</v>
      </c>
      <c r="AA1181" s="121" t="str">
        <f>IFERROR(Stock[[#This Row],[CỔ TỨC TIỀN MẶT]]+Stock[[#This Row],[LÃI/(LỖ) TỪ BÁN CK
(auto-fill)]],"")</f>
        <v/>
      </c>
      <c r="AB11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1" s="79"/>
      <c r="AE1181" s="146" t="str">
        <f>IF(Stock[[#This Row],[TRẠNG THÁI
(auto-fill)]]="NẮM GIỮ",Stock[[#This Row],[GIÁ THỊ TRƯỜNG]]-Stock[[#This Row],[GIÁ MUA]],"")</f>
        <v/>
      </c>
      <c r="AF1181" s="150" t="str">
        <f>IFERROR(Stock[[#This Row],[TĂNG/
(GIẢM )]]/Stock[[#This Row],[GIÁ MUA]],"")</f>
        <v/>
      </c>
      <c r="AG1181" s="129" t="str">
        <f>IF(Stock[[#This Row],[GIÁ THỊ TRƯỜNG]]&gt;0,Stock[[#This Row],[GIÁ THỊ TRƯỜNG]]*Stock[[#This Row],[SỐ LƯỢNG CÒN LẠI
(auto-fill)]],"")</f>
        <v/>
      </c>
    </row>
    <row r="1182" spans="2:33">
      <c r="B1182" s="109" t="str">
        <f>IF(AND(Stock[[#This Row],[SỐ LƯỢNG MUA]]&gt;0,Stock[[#This Row],[SỐ LƯỢNG CÒN LẠI
(auto-fill)]]=0),"BÁN",
IF(AND(Stock[[#This Row],[SỐ LƯỢNG MUA]]&gt;0,Stock[[#This Row],[SỐ LƯỢNG CÒN LẠI
(auto-fill)]]&gt;0),"NẮM GIỮ",""))</f>
        <v/>
      </c>
      <c r="C1182" s="112">
        <f t="shared" si="18"/>
        <v>1169</v>
      </c>
      <c r="D1182" s="77"/>
      <c r="E1182" s="78"/>
      <c r="F1182" s="170"/>
      <c r="G1182" s="83"/>
      <c r="H1182" s="84"/>
      <c r="I1182" s="114" t="str">
        <f>IF(Stock[[#This Row],[SỐ LƯỢNG MUA]]&gt;0,Stock[[#This Row],[GIÁ MUA]]*Stock[[#This Row],[SỐ LƯỢNG MUA]]*$D$11,"")</f>
        <v/>
      </c>
      <c r="J1182" s="87"/>
      <c r="K1182" s="88"/>
      <c r="L1182" s="116" t="str">
        <f>IF(Stock[[#This Row],[SỐ LƯỢNG MUA]]&gt;0,Stock[[#This Row],[GIÁ MUA]]*(1+Stock[[#This Row],[% TĂNG KỲ VỌNG_1]]),"")</f>
        <v/>
      </c>
      <c r="M1182" s="89"/>
      <c r="N1182" s="116" t="str">
        <f>IF(Stock[[#This Row],[SỐ LƯỢNG MUA]]&gt;0,Stock[[#This Row],[GIÁ MUA]]*(1+Stock[[#This Row],[% TĂNG KỲ VỌNG_2]]),"")</f>
        <v/>
      </c>
      <c r="O1182" s="89"/>
      <c r="P1182" s="116" t="str">
        <f>IF(Stock[[#This Row],[SỐ LƯỢNG MUA]]&gt;0,Stock[[#This Row],[GIÁ MUA]]*(1+Stock[[#This Row],[% GIẢM ĐỂ CẮT LỖ]]),"")</f>
        <v/>
      </c>
      <c r="Q1182" s="103"/>
      <c r="R1182" s="117" t="str">
        <f>IF(Stock[[#This Row],[CỔ TỨC TIỀN MẶT]]&gt;0,Stock[[#This Row],[CỔ TỨC TIỀN MẶT]]/(Stock[[#This Row],[GIÁ MUA]]*Stock[[#This Row],[SỐ LƯỢNG MUA]]),"")</f>
        <v/>
      </c>
      <c r="S1182" s="103"/>
      <c r="T1182" s="77"/>
      <c r="U1182" s="95"/>
      <c r="V1182" s="96"/>
      <c r="W1182" s="125" t="str">
        <f>IF(Stock[[#This Row],[SỐ LƯỢNG BÁN]]&gt;0,Stock[[#This Row],[GIÁ BÁN]]*Stock[[#This Row],[SỐ LƯỢNG BÁN]]*$D$11+Stock[[#This Row],[GIÁ BÁN]]*Stock[[#This Row],[SỐ LƯỢNG BÁN]]*$D$12,"")</f>
        <v/>
      </c>
      <c r="X1182" s="120">
        <f>Stock[[#This Row],[SỐ LƯỢNG MUA]]+Stock[[#This Row],[CỔ TỨC BẰNG CỔ PHIẾU]]-Stock[[#This Row],[SỐ LƯỢNG BÁN]]</f>
        <v>0</v>
      </c>
      <c r="Y11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2" s="120">
        <f ca="1">IF(Stock[[#This Row],[NGÀY BÁN]]&gt;0,Stock[[#This Row],[NGÀY BÁN]]-Stock[[#This Row],[NGÀY MUA]]+1,IF(Stock[[#This Row],[NGÀY MUA]]=0,0,TODAY()-Stock[[#This Row],[NGÀY MUA]]+1))</f>
        <v>0</v>
      </c>
      <c r="AA1182" s="121" t="str">
        <f>IFERROR(Stock[[#This Row],[CỔ TỨC TIỀN MẶT]]+Stock[[#This Row],[LÃI/(LỖ) TỪ BÁN CK
(auto-fill)]],"")</f>
        <v/>
      </c>
      <c r="AB11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2" s="79"/>
      <c r="AE1182" s="146" t="str">
        <f>IF(Stock[[#This Row],[TRẠNG THÁI
(auto-fill)]]="NẮM GIỮ",Stock[[#This Row],[GIÁ THỊ TRƯỜNG]]-Stock[[#This Row],[GIÁ MUA]],"")</f>
        <v/>
      </c>
      <c r="AF1182" s="150" t="str">
        <f>IFERROR(Stock[[#This Row],[TĂNG/
(GIẢM )]]/Stock[[#This Row],[GIÁ MUA]],"")</f>
        <v/>
      </c>
      <c r="AG1182" s="129" t="str">
        <f>IF(Stock[[#This Row],[GIÁ THỊ TRƯỜNG]]&gt;0,Stock[[#This Row],[GIÁ THỊ TRƯỜNG]]*Stock[[#This Row],[SỐ LƯỢNG CÒN LẠI
(auto-fill)]],"")</f>
        <v/>
      </c>
    </row>
    <row r="1183" spans="2:33">
      <c r="B1183" s="109" t="str">
        <f>IF(AND(Stock[[#This Row],[SỐ LƯỢNG MUA]]&gt;0,Stock[[#This Row],[SỐ LƯỢNG CÒN LẠI
(auto-fill)]]=0),"BÁN",
IF(AND(Stock[[#This Row],[SỐ LƯỢNG MUA]]&gt;0,Stock[[#This Row],[SỐ LƯỢNG CÒN LẠI
(auto-fill)]]&gt;0),"NẮM GIỮ",""))</f>
        <v/>
      </c>
      <c r="C1183" s="112">
        <f t="shared" si="18"/>
        <v>1170</v>
      </c>
      <c r="D1183" s="77"/>
      <c r="E1183" s="78"/>
      <c r="F1183" s="170"/>
      <c r="G1183" s="83"/>
      <c r="H1183" s="84"/>
      <c r="I1183" s="114" t="str">
        <f>IF(Stock[[#This Row],[SỐ LƯỢNG MUA]]&gt;0,Stock[[#This Row],[GIÁ MUA]]*Stock[[#This Row],[SỐ LƯỢNG MUA]]*$D$11,"")</f>
        <v/>
      </c>
      <c r="J1183" s="87"/>
      <c r="K1183" s="88"/>
      <c r="L1183" s="116" t="str">
        <f>IF(Stock[[#This Row],[SỐ LƯỢNG MUA]]&gt;0,Stock[[#This Row],[GIÁ MUA]]*(1+Stock[[#This Row],[% TĂNG KỲ VỌNG_1]]),"")</f>
        <v/>
      </c>
      <c r="M1183" s="89"/>
      <c r="N1183" s="116" t="str">
        <f>IF(Stock[[#This Row],[SỐ LƯỢNG MUA]]&gt;0,Stock[[#This Row],[GIÁ MUA]]*(1+Stock[[#This Row],[% TĂNG KỲ VỌNG_2]]),"")</f>
        <v/>
      </c>
      <c r="O1183" s="89"/>
      <c r="P1183" s="116" t="str">
        <f>IF(Stock[[#This Row],[SỐ LƯỢNG MUA]]&gt;0,Stock[[#This Row],[GIÁ MUA]]*(1+Stock[[#This Row],[% GIẢM ĐỂ CẮT LỖ]]),"")</f>
        <v/>
      </c>
      <c r="Q1183" s="103"/>
      <c r="R1183" s="117" t="str">
        <f>IF(Stock[[#This Row],[CỔ TỨC TIỀN MẶT]]&gt;0,Stock[[#This Row],[CỔ TỨC TIỀN MẶT]]/(Stock[[#This Row],[GIÁ MUA]]*Stock[[#This Row],[SỐ LƯỢNG MUA]]),"")</f>
        <v/>
      </c>
      <c r="S1183" s="103"/>
      <c r="T1183" s="77"/>
      <c r="U1183" s="95"/>
      <c r="V1183" s="96"/>
      <c r="W1183" s="125" t="str">
        <f>IF(Stock[[#This Row],[SỐ LƯỢNG BÁN]]&gt;0,Stock[[#This Row],[GIÁ BÁN]]*Stock[[#This Row],[SỐ LƯỢNG BÁN]]*$D$11+Stock[[#This Row],[GIÁ BÁN]]*Stock[[#This Row],[SỐ LƯỢNG BÁN]]*$D$12,"")</f>
        <v/>
      </c>
      <c r="X1183" s="120">
        <f>Stock[[#This Row],[SỐ LƯỢNG MUA]]+Stock[[#This Row],[CỔ TỨC BẰNG CỔ PHIẾU]]-Stock[[#This Row],[SỐ LƯỢNG BÁN]]</f>
        <v>0</v>
      </c>
      <c r="Y11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3" s="120">
        <f ca="1">IF(Stock[[#This Row],[NGÀY BÁN]]&gt;0,Stock[[#This Row],[NGÀY BÁN]]-Stock[[#This Row],[NGÀY MUA]]+1,IF(Stock[[#This Row],[NGÀY MUA]]=0,0,TODAY()-Stock[[#This Row],[NGÀY MUA]]+1))</f>
        <v>0</v>
      </c>
      <c r="AA1183" s="121" t="str">
        <f>IFERROR(Stock[[#This Row],[CỔ TỨC TIỀN MẶT]]+Stock[[#This Row],[LÃI/(LỖ) TỪ BÁN CK
(auto-fill)]],"")</f>
        <v/>
      </c>
      <c r="AB11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3" s="79"/>
      <c r="AE1183" s="146" t="str">
        <f>IF(Stock[[#This Row],[TRẠNG THÁI
(auto-fill)]]="NẮM GIỮ",Stock[[#This Row],[GIÁ THỊ TRƯỜNG]]-Stock[[#This Row],[GIÁ MUA]],"")</f>
        <v/>
      </c>
      <c r="AF1183" s="150" t="str">
        <f>IFERROR(Stock[[#This Row],[TĂNG/
(GIẢM )]]/Stock[[#This Row],[GIÁ MUA]],"")</f>
        <v/>
      </c>
      <c r="AG1183" s="129" t="str">
        <f>IF(Stock[[#This Row],[GIÁ THỊ TRƯỜNG]]&gt;0,Stock[[#This Row],[GIÁ THỊ TRƯỜNG]]*Stock[[#This Row],[SỐ LƯỢNG CÒN LẠI
(auto-fill)]],"")</f>
        <v/>
      </c>
    </row>
    <row r="1184" spans="2:33">
      <c r="B1184" s="109" t="str">
        <f>IF(AND(Stock[[#This Row],[SỐ LƯỢNG MUA]]&gt;0,Stock[[#This Row],[SỐ LƯỢNG CÒN LẠI
(auto-fill)]]=0),"BÁN",
IF(AND(Stock[[#This Row],[SỐ LƯỢNG MUA]]&gt;0,Stock[[#This Row],[SỐ LƯỢNG CÒN LẠI
(auto-fill)]]&gt;0),"NẮM GIỮ",""))</f>
        <v/>
      </c>
      <c r="C1184" s="112">
        <f t="shared" si="18"/>
        <v>1171</v>
      </c>
      <c r="D1184" s="77"/>
      <c r="E1184" s="78"/>
      <c r="F1184" s="170"/>
      <c r="G1184" s="83"/>
      <c r="H1184" s="84"/>
      <c r="I1184" s="114" t="str">
        <f>IF(Stock[[#This Row],[SỐ LƯỢNG MUA]]&gt;0,Stock[[#This Row],[GIÁ MUA]]*Stock[[#This Row],[SỐ LƯỢNG MUA]]*$D$11,"")</f>
        <v/>
      </c>
      <c r="J1184" s="87"/>
      <c r="K1184" s="88"/>
      <c r="L1184" s="116" t="str">
        <f>IF(Stock[[#This Row],[SỐ LƯỢNG MUA]]&gt;0,Stock[[#This Row],[GIÁ MUA]]*(1+Stock[[#This Row],[% TĂNG KỲ VỌNG_1]]),"")</f>
        <v/>
      </c>
      <c r="M1184" s="89"/>
      <c r="N1184" s="116" t="str">
        <f>IF(Stock[[#This Row],[SỐ LƯỢNG MUA]]&gt;0,Stock[[#This Row],[GIÁ MUA]]*(1+Stock[[#This Row],[% TĂNG KỲ VỌNG_2]]),"")</f>
        <v/>
      </c>
      <c r="O1184" s="89"/>
      <c r="P1184" s="116" t="str">
        <f>IF(Stock[[#This Row],[SỐ LƯỢNG MUA]]&gt;0,Stock[[#This Row],[GIÁ MUA]]*(1+Stock[[#This Row],[% GIẢM ĐỂ CẮT LỖ]]),"")</f>
        <v/>
      </c>
      <c r="Q1184" s="103"/>
      <c r="R1184" s="117" t="str">
        <f>IF(Stock[[#This Row],[CỔ TỨC TIỀN MẶT]]&gt;0,Stock[[#This Row],[CỔ TỨC TIỀN MẶT]]/(Stock[[#This Row],[GIÁ MUA]]*Stock[[#This Row],[SỐ LƯỢNG MUA]]),"")</f>
        <v/>
      </c>
      <c r="S1184" s="103"/>
      <c r="T1184" s="77"/>
      <c r="U1184" s="95"/>
      <c r="V1184" s="96"/>
      <c r="W1184" s="125" t="str">
        <f>IF(Stock[[#This Row],[SỐ LƯỢNG BÁN]]&gt;0,Stock[[#This Row],[GIÁ BÁN]]*Stock[[#This Row],[SỐ LƯỢNG BÁN]]*$D$11+Stock[[#This Row],[GIÁ BÁN]]*Stock[[#This Row],[SỐ LƯỢNG BÁN]]*$D$12,"")</f>
        <v/>
      </c>
      <c r="X1184" s="120">
        <f>Stock[[#This Row],[SỐ LƯỢNG MUA]]+Stock[[#This Row],[CỔ TỨC BẰNG CỔ PHIẾU]]-Stock[[#This Row],[SỐ LƯỢNG BÁN]]</f>
        <v>0</v>
      </c>
      <c r="Y11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4" s="120">
        <f ca="1">IF(Stock[[#This Row],[NGÀY BÁN]]&gt;0,Stock[[#This Row],[NGÀY BÁN]]-Stock[[#This Row],[NGÀY MUA]]+1,IF(Stock[[#This Row],[NGÀY MUA]]=0,0,TODAY()-Stock[[#This Row],[NGÀY MUA]]+1))</f>
        <v>0</v>
      </c>
      <c r="AA1184" s="121" t="str">
        <f>IFERROR(Stock[[#This Row],[CỔ TỨC TIỀN MẶT]]+Stock[[#This Row],[LÃI/(LỖ) TỪ BÁN CK
(auto-fill)]],"")</f>
        <v/>
      </c>
      <c r="AB11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4" s="79"/>
      <c r="AE1184" s="146" t="str">
        <f>IF(Stock[[#This Row],[TRẠNG THÁI
(auto-fill)]]="NẮM GIỮ",Stock[[#This Row],[GIÁ THỊ TRƯỜNG]]-Stock[[#This Row],[GIÁ MUA]],"")</f>
        <v/>
      </c>
      <c r="AF1184" s="150" t="str">
        <f>IFERROR(Stock[[#This Row],[TĂNG/
(GIẢM )]]/Stock[[#This Row],[GIÁ MUA]],"")</f>
        <v/>
      </c>
      <c r="AG1184" s="129" t="str">
        <f>IF(Stock[[#This Row],[GIÁ THỊ TRƯỜNG]]&gt;0,Stock[[#This Row],[GIÁ THỊ TRƯỜNG]]*Stock[[#This Row],[SỐ LƯỢNG CÒN LẠI
(auto-fill)]],"")</f>
        <v/>
      </c>
    </row>
    <row r="1185" spans="2:33">
      <c r="B1185" s="109" t="str">
        <f>IF(AND(Stock[[#This Row],[SỐ LƯỢNG MUA]]&gt;0,Stock[[#This Row],[SỐ LƯỢNG CÒN LẠI
(auto-fill)]]=0),"BÁN",
IF(AND(Stock[[#This Row],[SỐ LƯỢNG MUA]]&gt;0,Stock[[#This Row],[SỐ LƯỢNG CÒN LẠI
(auto-fill)]]&gt;0),"NẮM GIỮ",""))</f>
        <v/>
      </c>
      <c r="C1185" s="112">
        <f t="shared" si="18"/>
        <v>1172</v>
      </c>
      <c r="D1185" s="77"/>
      <c r="E1185" s="78"/>
      <c r="F1185" s="170"/>
      <c r="G1185" s="83"/>
      <c r="H1185" s="84"/>
      <c r="I1185" s="114" t="str">
        <f>IF(Stock[[#This Row],[SỐ LƯỢNG MUA]]&gt;0,Stock[[#This Row],[GIÁ MUA]]*Stock[[#This Row],[SỐ LƯỢNG MUA]]*$D$11,"")</f>
        <v/>
      </c>
      <c r="J1185" s="87"/>
      <c r="K1185" s="88"/>
      <c r="L1185" s="116" t="str">
        <f>IF(Stock[[#This Row],[SỐ LƯỢNG MUA]]&gt;0,Stock[[#This Row],[GIÁ MUA]]*(1+Stock[[#This Row],[% TĂNG KỲ VỌNG_1]]),"")</f>
        <v/>
      </c>
      <c r="M1185" s="89"/>
      <c r="N1185" s="116" t="str">
        <f>IF(Stock[[#This Row],[SỐ LƯỢNG MUA]]&gt;0,Stock[[#This Row],[GIÁ MUA]]*(1+Stock[[#This Row],[% TĂNG KỲ VỌNG_2]]),"")</f>
        <v/>
      </c>
      <c r="O1185" s="89"/>
      <c r="P1185" s="116" t="str">
        <f>IF(Stock[[#This Row],[SỐ LƯỢNG MUA]]&gt;0,Stock[[#This Row],[GIÁ MUA]]*(1+Stock[[#This Row],[% GIẢM ĐỂ CẮT LỖ]]),"")</f>
        <v/>
      </c>
      <c r="Q1185" s="103"/>
      <c r="R1185" s="117" t="str">
        <f>IF(Stock[[#This Row],[CỔ TỨC TIỀN MẶT]]&gt;0,Stock[[#This Row],[CỔ TỨC TIỀN MẶT]]/(Stock[[#This Row],[GIÁ MUA]]*Stock[[#This Row],[SỐ LƯỢNG MUA]]),"")</f>
        <v/>
      </c>
      <c r="S1185" s="103"/>
      <c r="T1185" s="77"/>
      <c r="U1185" s="95"/>
      <c r="V1185" s="96"/>
      <c r="W1185" s="125" t="str">
        <f>IF(Stock[[#This Row],[SỐ LƯỢNG BÁN]]&gt;0,Stock[[#This Row],[GIÁ BÁN]]*Stock[[#This Row],[SỐ LƯỢNG BÁN]]*$D$11+Stock[[#This Row],[GIÁ BÁN]]*Stock[[#This Row],[SỐ LƯỢNG BÁN]]*$D$12,"")</f>
        <v/>
      </c>
      <c r="X1185" s="120">
        <f>Stock[[#This Row],[SỐ LƯỢNG MUA]]+Stock[[#This Row],[CỔ TỨC BẰNG CỔ PHIẾU]]-Stock[[#This Row],[SỐ LƯỢNG BÁN]]</f>
        <v>0</v>
      </c>
      <c r="Y11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5" s="120">
        <f ca="1">IF(Stock[[#This Row],[NGÀY BÁN]]&gt;0,Stock[[#This Row],[NGÀY BÁN]]-Stock[[#This Row],[NGÀY MUA]]+1,IF(Stock[[#This Row],[NGÀY MUA]]=0,0,TODAY()-Stock[[#This Row],[NGÀY MUA]]+1))</f>
        <v>0</v>
      </c>
      <c r="AA1185" s="121" t="str">
        <f>IFERROR(Stock[[#This Row],[CỔ TỨC TIỀN MẶT]]+Stock[[#This Row],[LÃI/(LỖ) TỪ BÁN CK
(auto-fill)]],"")</f>
        <v/>
      </c>
      <c r="AB11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5" s="79"/>
      <c r="AE1185" s="146" t="str">
        <f>IF(Stock[[#This Row],[TRẠNG THÁI
(auto-fill)]]="NẮM GIỮ",Stock[[#This Row],[GIÁ THỊ TRƯỜNG]]-Stock[[#This Row],[GIÁ MUA]],"")</f>
        <v/>
      </c>
      <c r="AF1185" s="150" t="str">
        <f>IFERROR(Stock[[#This Row],[TĂNG/
(GIẢM )]]/Stock[[#This Row],[GIÁ MUA]],"")</f>
        <v/>
      </c>
      <c r="AG1185" s="129" t="str">
        <f>IF(Stock[[#This Row],[GIÁ THỊ TRƯỜNG]]&gt;0,Stock[[#This Row],[GIÁ THỊ TRƯỜNG]]*Stock[[#This Row],[SỐ LƯỢNG CÒN LẠI
(auto-fill)]],"")</f>
        <v/>
      </c>
    </row>
    <row r="1186" spans="2:33">
      <c r="B1186" s="109" t="str">
        <f>IF(AND(Stock[[#This Row],[SỐ LƯỢNG MUA]]&gt;0,Stock[[#This Row],[SỐ LƯỢNG CÒN LẠI
(auto-fill)]]=0),"BÁN",
IF(AND(Stock[[#This Row],[SỐ LƯỢNG MUA]]&gt;0,Stock[[#This Row],[SỐ LƯỢNG CÒN LẠI
(auto-fill)]]&gt;0),"NẮM GIỮ",""))</f>
        <v/>
      </c>
      <c r="C1186" s="112">
        <f t="shared" si="18"/>
        <v>1173</v>
      </c>
      <c r="D1186" s="77"/>
      <c r="E1186" s="78"/>
      <c r="F1186" s="170"/>
      <c r="G1186" s="83"/>
      <c r="H1186" s="84"/>
      <c r="I1186" s="114" t="str">
        <f>IF(Stock[[#This Row],[SỐ LƯỢNG MUA]]&gt;0,Stock[[#This Row],[GIÁ MUA]]*Stock[[#This Row],[SỐ LƯỢNG MUA]]*$D$11,"")</f>
        <v/>
      </c>
      <c r="J1186" s="87"/>
      <c r="K1186" s="88"/>
      <c r="L1186" s="116" t="str">
        <f>IF(Stock[[#This Row],[SỐ LƯỢNG MUA]]&gt;0,Stock[[#This Row],[GIÁ MUA]]*(1+Stock[[#This Row],[% TĂNG KỲ VỌNG_1]]),"")</f>
        <v/>
      </c>
      <c r="M1186" s="89"/>
      <c r="N1186" s="116" t="str">
        <f>IF(Stock[[#This Row],[SỐ LƯỢNG MUA]]&gt;0,Stock[[#This Row],[GIÁ MUA]]*(1+Stock[[#This Row],[% TĂNG KỲ VỌNG_2]]),"")</f>
        <v/>
      </c>
      <c r="O1186" s="89"/>
      <c r="P1186" s="116" t="str">
        <f>IF(Stock[[#This Row],[SỐ LƯỢNG MUA]]&gt;0,Stock[[#This Row],[GIÁ MUA]]*(1+Stock[[#This Row],[% GIẢM ĐỂ CẮT LỖ]]),"")</f>
        <v/>
      </c>
      <c r="Q1186" s="103"/>
      <c r="R1186" s="117" t="str">
        <f>IF(Stock[[#This Row],[CỔ TỨC TIỀN MẶT]]&gt;0,Stock[[#This Row],[CỔ TỨC TIỀN MẶT]]/(Stock[[#This Row],[GIÁ MUA]]*Stock[[#This Row],[SỐ LƯỢNG MUA]]),"")</f>
        <v/>
      </c>
      <c r="S1186" s="103"/>
      <c r="T1186" s="77"/>
      <c r="U1186" s="95"/>
      <c r="V1186" s="96"/>
      <c r="W1186" s="125" t="str">
        <f>IF(Stock[[#This Row],[SỐ LƯỢNG BÁN]]&gt;0,Stock[[#This Row],[GIÁ BÁN]]*Stock[[#This Row],[SỐ LƯỢNG BÁN]]*$D$11+Stock[[#This Row],[GIÁ BÁN]]*Stock[[#This Row],[SỐ LƯỢNG BÁN]]*$D$12,"")</f>
        <v/>
      </c>
      <c r="X1186" s="120">
        <f>Stock[[#This Row],[SỐ LƯỢNG MUA]]+Stock[[#This Row],[CỔ TỨC BẰNG CỔ PHIẾU]]-Stock[[#This Row],[SỐ LƯỢNG BÁN]]</f>
        <v>0</v>
      </c>
      <c r="Y11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6" s="120">
        <f ca="1">IF(Stock[[#This Row],[NGÀY BÁN]]&gt;0,Stock[[#This Row],[NGÀY BÁN]]-Stock[[#This Row],[NGÀY MUA]]+1,IF(Stock[[#This Row],[NGÀY MUA]]=0,0,TODAY()-Stock[[#This Row],[NGÀY MUA]]+1))</f>
        <v>0</v>
      </c>
      <c r="AA1186" s="121" t="str">
        <f>IFERROR(Stock[[#This Row],[CỔ TỨC TIỀN MẶT]]+Stock[[#This Row],[LÃI/(LỖ) TỪ BÁN CK
(auto-fill)]],"")</f>
        <v/>
      </c>
      <c r="AB11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6" s="79"/>
      <c r="AE1186" s="146" t="str">
        <f>IF(Stock[[#This Row],[TRẠNG THÁI
(auto-fill)]]="NẮM GIỮ",Stock[[#This Row],[GIÁ THỊ TRƯỜNG]]-Stock[[#This Row],[GIÁ MUA]],"")</f>
        <v/>
      </c>
      <c r="AF1186" s="150" t="str">
        <f>IFERROR(Stock[[#This Row],[TĂNG/
(GIẢM )]]/Stock[[#This Row],[GIÁ MUA]],"")</f>
        <v/>
      </c>
      <c r="AG1186" s="129" t="str">
        <f>IF(Stock[[#This Row],[GIÁ THỊ TRƯỜNG]]&gt;0,Stock[[#This Row],[GIÁ THỊ TRƯỜNG]]*Stock[[#This Row],[SỐ LƯỢNG CÒN LẠI
(auto-fill)]],"")</f>
        <v/>
      </c>
    </row>
    <row r="1187" spans="2:33">
      <c r="B1187" s="109" t="str">
        <f>IF(AND(Stock[[#This Row],[SỐ LƯỢNG MUA]]&gt;0,Stock[[#This Row],[SỐ LƯỢNG CÒN LẠI
(auto-fill)]]=0),"BÁN",
IF(AND(Stock[[#This Row],[SỐ LƯỢNG MUA]]&gt;0,Stock[[#This Row],[SỐ LƯỢNG CÒN LẠI
(auto-fill)]]&gt;0),"NẮM GIỮ",""))</f>
        <v/>
      </c>
      <c r="C1187" s="112">
        <f t="shared" si="18"/>
        <v>1174</v>
      </c>
      <c r="D1187" s="77"/>
      <c r="E1187" s="78"/>
      <c r="F1187" s="170"/>
      <c r="G1187" s="83"/>
      <c r="H1187" s="84"/>
      <c r="I1187" s="114" t="str">
        <f>IF(Stock[[#This Row],[SỐ LƯỢNG MUA]]&gt;0,Stock[[#This Row],[GIÁ MUA]]*Stock[[#This Row],[SỐ LƯỢNG MUA]]*$D$11,"")</f>
        <v/>
      </c>
      <c r="J1187" s="87"/>
      <c r="K1187" s="88"/>
      <c r="L1187" s="116" t="str">
        <f>IF(Stock[[#This Row],[SỐ LƯỢNG MUA]]&gt;0,Stock[[#This Row],[GIÁ MUA]]*(1+Stock[[#This Row],[% TĂNG KỲ VỌNG_1]]),"")</f>
        <v/>
      </c>
      <c r="M1187" s="89"/>
      <c r="N1187" s="116" t="str">
        <f>IF(Stock[[#This Row],[SỐ LƯỢNG MUA]]&gt;0,Stock[[#This Row],[GIÁ MUA]]*(1+Stock[[#This Row],[% TĂNG KỲ VỌNG_2]]),"")</f>
        <v/>
      </c>
      <c r="O1187" s="89"/>
      <c r="P1187" s="116" t="str">
        <f>IF(Stock[[#This Row],[SỐ LƯỢNG MUA]]&gt;0,Stock[[#This Row],[GIÁ MUA]]*(1+Stock[[#This Row],[% GIẢM ĐỂ CẮT LỖ]]),"")</f>
        <v/>
      </c>
      <c r="Q1187" s="103"/>
      <c r="R1187" s="117" t="str">
        <f>IF(Stock[[#This Row],[CỔ TỨC TIỀN MẶT]]&gt;0,Stock[[#This Row],[CỔ TỨC TIỀN MẶT]]/(Stock[[#This Row],[GIÁ MUA]]*Stock[[#This Row],[SỐ LƯỢNG MUA]]),"")</f>
        <v/>
      </c>
      <c r="S1187" s="103"/>
      <c r="T1187" s="77"/>
      <c r="U1187" s="95"/>
      <c r="V1187" s="96"/>
      <c r="W1187" s="125" t="str">
        <f>IF(Stock[[#This Row],[SỐ LƯỢNG BÁN]]&gt;0,Stock[[#This Row],[GIÁ BÁN]]*Stock[[#This Row],[SỐ LƯỢNG BÁN]]*$D$11+Stock[[#This Row],[GIÁ BÁN]]*Stock[[#This Row],[SỐ LƯỢNG BÁN]]*$D$12,"")</f>
        <v/>
      </c>
      <c r="X1187" s="120">
        <f>Stock[[#This Row],[SỐ LƯỢNG MUA]]+Stock[[#This Row],[CỔ TỨC BẰNG CỔ PHIẾU]]-Stock[[#This Row],[SỐ LƯỢNG BÁN]]</f>
        <v>0</v>
      </c>
      <c r="Y11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7" s="120">
        <f ca="1">IF(Stock[[#This Row],[NGÀY BÁN]]&gt;0,Stock[[#This Row],[NGÀY BÁN]]-Stock[[#This Row],[NGÀY MUA]]+1,IF(Stock[[#This Row],[NGÀY MUA]]=0,0,TODAY()-Stock[[#This Row],[NGÀY MUA]]+1))</f>
        <v>0</v>
      </c>
      <c r="AA1187" s="121" t="str">
        <f>IFERROR(Stock[[#This Row],[CỔ TỨC TIỀN MẶT]]+Stock[[#This Row],[LÃI/(LỖ) TỪ BÁN CK
(auto-fill)]],"")</f>
        <v/>
      </c>
      <c r="AB11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7" s="79"/>
      <c r="AE1187" s="146" t="str">
        <f>IF(Stock[[#This Row],[TRẠNG THÁI
(auto-fill)]]="NẮM GIỮ",Stock[[#This Row],[GIÁ THỊ TRƯỜNG]]-Stock[[#This Row],[GIÁ MUA]],"")</f>
        <v/>
      </c>
      <c r="AF1187" s="150" t="str">
        <f>IFERROR(Stock[[#This Row],[TĂNG/
(GIẢM )]]/Stock[[#This Row],[GIÁ MUA]],"")</f>
        <v/>
      </c>
      <c r="AG1187" s="129" t="str">
        <f>IF(Stock[[#This Row],[GIÁ THỊ TRƯỜNG]]&gt;0,Stock[[#This Row],[GIÁ THỊ TRƯỜNG]]*Stock[[#This Row],[SỐ LƯỢNG CÒN LẠI
(auto-fill)]],"")</f>
        <v/>
      </c>
    </row>
    <row r="1188" spans="2:33">
      <c r="B1188" s="109" t="str">
        <f>IF(AND(Stock[[#This Row],[SỐ LƯỢNG MUA]]&gt;0,Stock[[#This Row],[SỐ LƯỢNG CÒN LẠI
(auto-fill)]]=0),"BÁN",
IF(AND(Stock[[#This Row],[SỐ LƯỢNG MUA]]&gt;0,Stock[[#This Row],[SỐ LƯỢNG CÒN LẠI
(auto-fill)]]&gt;0),"NẮM GIỮ",""))</f>
        <v/>
      </c>
      <c r="C1188" s="112">
        <f t="shared" si="18"/>
        <v>1175</v>
      </c>
      <c r="D1188" s="77"/>
      <c r="E1188" s="78"/>
      <c r="F1188" s="170"/>
      <c r="G1188" s="83"/>
      <c r="H1188" s="84"/>
      <c r="I1188" s="114" t="str">
        <f>IF(Stock[[#This Row],[SỐ LƯỢNG MUA]]&gt;0,Stock[[#This Row],[GIÁ MUA]]*Stock[[#This Row],[SỐ LƯỢNG MUA]]*$D$11,"")</f>
        <v/>
      </c>
      <c r="J1188" s="87"/>
      <c r="K1188" s="88"/>
      <c r="L1188" s="116" t="str">
        <f>IF(Stock[[#This Row],[SỐ LƯỢNG MUA]]&gt;0,Stock[[#This Row],[GIÁ MUA]]*(1+Stock[[#This Row],[% TĂNG KỲ VỌNG_1]]),"")</f>
        <v/>
      </c>
      <c r="M1188" s="89"/>
      <c r="N1188" s="116" t="str">
        <f>IF(Stock[[#This Row],[SỐ LƯỢNG MUA]]&gt;0,Stock[[#This Row],[GIÁ MUA]]*(1+Stock[[#This Row],[% TĂNG KỲ VỌNG_2]]),"")</f>
        <v/>
      </c>
      <c r="O1188" s="89"/>
      <c r="P1188" s="116" t="str">
        <f>IF(Stock[[#This Row],[SỐ LƯỢNG MUA]]&gt;0,Stock[[#This Row],[GIÁ MUA]]*(1+Stock[[#This Row],[% GIẢM ĐỂ CẮT LỖ]]),"")</f>
        <v/>
      </c>
      <c r="Q1188" s="103"/>
      <c r="R1188" s="117" t="str">
        <f>IF(Stock[[#This Row],[CỔ TỨC TIỀN MẶT]]&gt;0,Stock[[#This Row],[CỔ TỨC TIỀN MẶT]]/(Stock[[#This Row],[GIÁ MUA]]*Stock[[#This Row],[SỐ LƯỢNG MUA]]),"")</f>
        <v/>
      </c>
      <c r="S1188" s="103"/>
      <c r="T1188" s="77"/>
      <c r="U1188" s="95"/>
      <c r="V1188" s="96"/>
      <c r="W1188" s="125" t="str">
        <f>IF(Stock[[#This Row],[SỐ LƯỢNG BÁN]]&gt;0,Stock[[#This Row],[GIÁ BÁN]]*Stock[[#This Row],[SỐ LƯỢNG BÁN]]*$D$11+Stock[[#This Row],[GIÁ BÁN]]*Stock[[#This Row],[SỐ LƯỢNG BÁN]]*$D$12,"")</f>
        <v/>
      </c>
      <c r="X1188" s="120">
        <f>Stock[[#This Row],[SỐ LƯỢNG MUA]]+Stock[[#This Row],[CỔ TỨC BẰNG CỔ PHIẾU]]-Stock[[#This Row],[SỐ LƯỢNG BÁN]]</f>
        <v>0</v>
      </c>
      <c r="Y11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8" s="120">
        <f ca="1">IF(Stock[[#This Row],[NGÀY BÁN]]&gt;0,Stock[[#This Row],[NGÀY BÁN]]-Stock[[#This Row],[NGÀY MUA]]+1,IF(Stock[[#This Row],[NGÀY MUA]]=0,0,TODAY()-Stock[[#This Row],[NGÀY MUA]]+1))</f>
        <v>0</v>
      </c>
      <c r="AA1188" s="121" t="str">
        <f>IFERROR(Stock[[#This Row],[CỔ TỨC TIỀN MẶT]]+Stock[[#This Row],[LÃI/(LỖ) TỪ BÁN CK
(auto-fill)]],"")</f>
        <v/>
      </c>
      <c r="AB11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8" s="79"/>
      <c r="AE1188" s="146" t="str">
        <f>IF(Stock[[#This Row],[TRẠNG THÁI
(auto-fill)]]="NẮM GIỮ",Stock[[#This Row],[GIÁ THỊ TRƯỜNG]]-Stock[[#This Row],[GIÁ MUA]],"")</f>
        <v/>
      </c>
      <c r="AF1188" s="150" t="str">
        <f>IFERROR(Stock[[#This Row],[TĂNG/
(GIẢM )]]/Stock[[#This Row],[GIÁ MUA]],"")</f>
        <v/>
      </c>
      <c r="AG1188" s="129" t="str">
        <f>IF(Stock[[#This Row],[GIÁ THỊ TRƯỜNG]]&gt;0,Stock[[#This Row],[GIÁ THỊ TRƯỜNG]]*Stock[[#This Row],[SỐ LƯỢNG CÒN LẠI
(auto-fill)]],"")</f>
        <v/>
      </c>
    </row>
    <row r="1189" spans="2:33">
      <c r="B1189" s="109" t="str">
        <f>IF(AND(Stock[[#This Row],[SỐ LƯỢNG MUA]]&gt;0,Stock[[#This Row],[SỐ LƯỢNG CÒN LẠI
(auto-fill)]]=0),"BÁN",
IF(AND(Stock[[#This Row],[SỐ LƯỢNG MUA]]&gt;0,Stock[[#This Row],[SỐ LƯỢNG CÒN LẠI
(auto-fill)]]&gt;0),"NẮM GIỮ",""))</f>
        <v/>
      </c>
      <c r="C1189" s="112">
        <f t="shared" si="18"/>
        <v>1176</v>
      </c>
      <c r="D1189" s="77"/>
      <c r="E1189" s="78"/>
      <c r="F1189" s="170"/>
      <c r="G1189" s="83"/>
      <c r="H1189" s="84"/>
      <c r="I1189" s="114" t="str">
        <f>IF(Stock[[#This Row],[SỐ LƯỢNG MUA]]&gt;0,Stock[[#This Row],[GIÁ MUA]]*Stock[[#This Row],[SỐ LƯỢNG MUA]]*$D$11,"")</f>
        <v/>
      </c>
      <c r="J1189" s="87"/>
      <c r="K1189" s="88"/>
      <c r="L1189" s="116" t="str">
        <f>IF(Stock[[#This Row],[SỐ LƯỢNG MUA]]&gt;0,Stock[[#This Row],[GIÁ MUA]]*(1+Stock[[#This Row],[% TĂNG KỲ VỌNG_1]]),"")</f>
        <v/>
      </c>
      <c r="M1189" s="89"/>
      <c r="N1189" s="116" t="str">
        <f>IF(Stock[[#This Row],[SỐ LƯỢNG MUA]]&gt;0,Stock[[#This Row],[GIÁ MUA]]*(1+Stock[[#This Row],[% TĂNG KỲ VỌNG_2]]),"")</f>
        <v/>
      </c>
      <c r="O1189" s="89"/>
      <c r="P1189" s="116" t="str">
        <f>IF(Stock[[#This Row],[SỐ LƯỢNG MUA]]&gt;0,Stock[[#This Row],[GIÁ MUA]]*(1+Stock[[#This Row],[% GIẢM ĐỂ CẮT LỖ]]),"")</f>
        <v/>
      </c>
      <c r="Q1189" s="103"/>
      <c r="R1189" s="117" t="str">
        <f>IF(Stock[[#This Row],[CỔ TỨC TIỀN MẶT]]&gt;0,Stock[[#This Row],[CỔ TỨC TIỀN MẶT]]/(Stock[[#This Row],[GIÁ MUA]]*Stock[[#This Row],[SỐ LƯỢNG MUA]]),"")</f>
        <v/>
      </c>
      <c r="S1189" s="103"/>
      <c r="T1189" s="77"/>
      <c r="U1189" s="95"/>
      <c r="V1189" s="96"/>
      <c r="W1189" s="125" t="str">
        <f>IF(Stock[[#This Row],[SỐ LƯỢNG BÁN]]&gt;0,Stock[[#This Row],[GIÁ BÁN]]*Stock[[#This Row],[SỐ LƯỢNG BÁN]]*$D$11+Stock[[#This Row],[GIÁ BÁN]]*Stock[[#This Row],[SỐ LƯỢNG BÁN]]*$D$12,"")</f>
        <v/>
      </c>
      <c r="X1189" s="120">
        <f>Stock[[#This Row],[SỐ LƯỢNG MUA]]+Stock[[#This Row],[CỔ TỨC BẰNG CỔ PHIẾU]]-Stock[[#This Row],[SỐ LƯỢNG BÁN]]</f>
        <v>0</v>
      </c>
      <c r="Y11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9" s="120">
        <f ca="1">IF(Stock[[#This Row],[NGÀY BÁN]]&gt;0,Stock[[#This Row],[NGÀY BÁN]]-Stock[[#This Row],[NGÀY MUA]]+1,IF(Stock[[#This Row],[NGÀY MUA]]=0,0,TODAY()-Stock[[#This Row],[NGÀY MUA]]+1))</f>
        <v>0</v>
      </c>
      <c r="AA1189" s="121" t="str">
        <f>IFERROR(Stock[[#This Row],[CỔ TỨC TIỀN MẶT]]+Stock[[#This Row],[LÃI/(LỖ) TỪ BÁN CK
(auto-fill)]],"")</f>
        <v/>
      </c>
      <c r="AB11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9" s="79"/>
      <c r="AE1189" s="146" t="str">
        <f>IF(Stock[[#This Row],[TRẠNG THÁI
(auto-fill)]]="NẮM GIỮ",Stock[[#This Row],[GIÁ THỊ TRƯỜNG]]-Stock[[#This Row],[GIÁ MUA]],"")</f>
        <v/>
      </c>
      <c r="AF1189" s="150" t="str">
        <f>IFERROR(Stock[[#This Row],[TĂNG/
(GIẢM )]]/Stock[[#This Row],[GIÁ MUA]],"")</f>
        <v/>
      </c>
      <c r="AG1189" s="129" t="str">
        <f>IF(Stock[[#This Row],[GIÁ THỊ TRƯỜNG]]&gt;0,Stock[[#This Row],[GIÁ THỊ TRƯỜNG]]*Stock[[#This Row],[SỐ LƯỢNG CÒN LẠI
(auto-fill)]],"")</f>
        <v/>
      </c>
    </row>
    <row r="1190" spans="2:33">
      <c r="B1190" s="109" t="str">
        <f>IF(AND(Stock[[#This Row],[SỐ LƯỢNG MUA]]&gt;0,Stock[[#This Row],[SỐ LƯỢNG CÒN LẠI
(auto-fill)]]=0),"BÁN",
IF(AND(Stock[[#This Row],[SỐ LƯỢNG MUA]]&gt;0,Stock[[#This Row],[SỐ LƯỢNG CÒN LẠI
(auto-fill)]]&gt;0),"NẮM GIỮ",""))</f>
        <v/>
      </c>
      <c r="C1190" s="112">
        <f t="shared" si="18"/>
        <v>1177</v>
      </c>
      <c r="D1190" s="77"/>
      <c r="E1190" s="78"/>
      <c r="F1190" s="170"/>
      <c r="G1190" s="83"/>
      <c r="H1190" s="84"/>
      <c r="I1190" s="114" t="str">
        <f>IF(Stock[[#This Row],[SỐ LƯỢNG MUA]]&gt;0,Stock[[#This Row],[GIÁ MUA]]*Stock[[#This Row],[SỐ LƯỢNG MUA]]*$D$11,"")</f>
        <v/>
      </c>
      <c r="J1190" s="87"/>
      <c r="K1190" s="88"/>
      <c r="L1190" s="116" t="str">
        <f>IF(Stock[[#This Row],[SỐ LƯỢNG MUA]]&gt;0,Stock[[#This Row],[GIÁ MUA]]*(1+Stock[[#This Row],[% TĂNG KỲ VỌNG_1]]),"")</f>
        <v/>
      </c>
      <c r="M1190" s="89"/>
      <c r="N1190" s="116" t="str">
        <f>IF(Stock[[#This Row],[SỐ LƯỢNG MUA]]&gt;0,Stock[[#This Row],[GIÁ MUA]]*(1+Stock[[#This Row],[% TĂNG KỲ VỌNG_2]]),"")</f>
        <v/>
      </c>
      <c r="O1190" s="89"/>
      <c r="P1190" s="116" t="str">
        <f>IF(Stock[[#This Row],[SỐ LƯỢNG MUA]]&gt;0,Stock[[#This Row],[GIÁ MUA]]*(1+Stock[[#This Row],[% GIẢM ĐỂ CẮT LỖ]]),"")</f>
        <v/>
      </c>
      <c r="Q1190" s="103"/>
      <c r="R1190" s="117" t="str">
        <f>IF(Stock[[#This Row],[CỔ TỨC TIỀN MẶT]]&gt;0,Stock[[#This Row],[CỔ TỨC TIỀN MẶT]]/(Stock[[#This Row],[GIÁ MUA]]*Stock[[#This Row],[SỐ LƯỢNG MUA]]),"")</f>
        <v/>
      </c>
      <c r="S1190" s="103"/>
      <c r="T1190" s="77"/>
      <c r="U1190" s="95"/>
      <c r="V1190" s="96"/>
      <c r="W1190" s="125" t="str">
        <f>IF(Stock[[#This Row],[SỐ LƯỢNG BÁN]]&gt;0,Stock[[#This Row],[GIÁ BÁN]]*Stock[[#This Row],[SỐ LƯỢNG BÁN]]*$D$11+Stock[[#This Row],[GIÁ BÁN]]*Stock[[#This Row],[SỐ LƯỢNG BÁN]]*$D$12,"")</f>
        <v/>
      </c>
      <c r="X1190" s="120">
        <f>Stock[[#This Row],[SỐ LƯỢNG MUA]]+Stock[[#This Row],[CỔ TỨC BẰNG CỔ PHIẾU]]-Stock[[#This Row],[SỐ LƯỢNG BÁN]]</f>
        <v>0</v>
      </c>
      <c r="Y11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0" s="120">
        <f ca="1">IF(Stock[[#This Row],[NGÀY BÁN]]&gt;0,Stock[[#This Row],[NGÀY BÁN]]-Stock[[#This Row],[NGÀY MUA]]+1,IF(Stock[[#This Row],[NGÀY MUA]]=0,0,TODAY()-Stock[[#This Row],[NGÀY MUA]]+1))</f>
        <v>0</v>
      </c>
      <c r="AA1190" s="121" t="str">
        <f>IFERROR(Stock[[#This Row],[CỔ TỨC TIỀN MẶT]]+Stock[[#This Row],[LÃI/(LỖ) TỪ BÁN CK
(auto-fill)]],"")</f>
        <v/>
      </c>
      <c r="AB11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0" s="79"/>
      <c r="AE1190" s="146" t="str">
        <f>IF(Stock[[#This Row],[TRẠNG THÁI
(auto-fill)]]="NẮM GIỮ",Stock[[#This Row],[GIÁ THỊ TRƯỜNG]]-Stock[[#This Row],[GIÁ MUA]],"")</f>
        <v/>
      </c>
      <c r="AF1190" s="150" t="str">
        <f>IFERROR(Stock[[#This Row],[TĂNG/
(GIẢM )]]/Stock[[#This Row],[GIÁ MUA]],"")</f>
        <v/>
      </c>
      <c r="AG1190" s="129" t="str">
        <f>IF(Stock[[#This Row],[GIÁ THỊ TRƯỜNG]]&gt;0,Stock[[#This Row],[GIÁ THỊ TRƯỜNG]]*Stock[[#This Row],[SỐ LƯỢNG CÒN LẠI
(auto-fill)]],"")</f>
        <v/>
      </c>
    </row>
    <row r="1191" spans="2:33">
      <c r="B1191" s="109" t="str">
        <f>IF(AND(Stock[[#This Row],[SỐ LƯỢNG MUA]]&gt;0,Stock[[#This Row],[SỐ LƯỢNG CÒN LẠI
(auto-fill)]]=0),"BÁN",
IF(AND(Stock[[#This Row],[SỐ LƯỢNG MUA]]&gt;0,Stock[[#This Row],[SỐ LƯỢNG CÒN LẠI
(auto-fill)]]&gt;0),"NẮM GIỮ",""))</f>
        <v/>
      </c>
      <c r="C1191" s="112">
        <f t="shared" si="18"/>
        <v>1178</v>
      </c>
      <c r="D1191" s="77"/>
      <c r="E1191" s="78"/>
      <c r="F1191" s="170"/>
      <c r="G1191" s="83"/>
      <c r="H1191" s="84"/>
      <c r="I1191" s="114" t="str">
        <f>IF(Stock[[#This Row],[SỐ LƯỢNG MUA]]&gt;0,Stock[[#This Row],[GIÁ MUA]]*Stock[[#This Row],[SỐ LƯỢNG MUA]]*$D$11,"")</f>
        <v/>
      </c>
      <c r="J1191" s="87"/>
      <c r="K1191" s="88"/>
      <c r="L1191" s="116" t="str">
        <f>IF(Stock[[#This Row],[SỐ LƯỢNG MUA]]&gt;0,Stock[[#This Row],[GIÁ MUA]]*(1+Stock[[#This Row],[% TĂNG KỲ VỌNG_1]]),"")</f>
        <v/>
      </c>
      <c r="M1191" s="89"/>
      <c r="N1191" s="116" t="str">
        <f>IF(Stock[[#This Row],[SỐ LƯỢNG MUA]]&gt;0,Stock[[#This Row],[GIÁ MUA]]*(1+Stock[[#This Row],[% TĂNG KỲ VỌNG_2]]),"")</f>
        <v/>
      </c>
      <c r="O1191" s="89"/>
      <c r="P1191" s="116" t="str">
        <f>IF(Stock[[#This Row],[SỐ LƯỢNG MUA]]&gt;0,Stock[[#This Row],[GIÁ MUA]]*(1+Stock[[#This Row],[% GIẢM ĐỂ CẮT LỖ]]),"")</f>
        <v/>
      </c>
      <c r="Q1191" s="103"/>
      <c r="R1191" s="117" t="str">
        <f>IF(Stock[[#This Row],[CỔ TỨC TIỀN MẶT]]&gt;0,Stock[[#This Row],[CỔ TỨC TIỀN MẶT]]/(Stock[[#This Row],[GIÁ MUA]]*Stock[[#This Row],[SỐ LƯỢNG MUA]]),"")</f>
        <v/>
      </c>
      <c r="S1191" s="103"/>
      <c r="T1191" s="77"/>
      <c r="U1191" s="95"/>
      <c r="V1191" s="96"/>
      <c r="W1191" s="125" t="str">
        <f>IF(Stock[[#This Row],[SỐ LƯỢNG BÁN]]&gt;0,Stock[[#This Row],[GIÁ BÁN]]*Stock[[#This Row],[SỐ LƯỢNG BÁN]]*$D$11+Stock[[#This Row],[GIÁ BÁN]]*Stock[[#This Row],[SỐ LƯỢNG BÁN]]*$D$12,"")</f>
        <v/>
      </c>
      <c r="X1191" s="120">
        <f>Stock[[#This Row],[SỐ LƯỢNG MUA]]+Stock[[#This Row],[CỔ TỨC BẰNG CỔ PHIẾU]]-Stock[[#This Row],[SỐ LƯỢNG BÁN]]</f>
        <v>0</v>
      </c>
      <c r="Y11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1" s="120">
        <f ca="1">IF(Stock[[#This Row],[NGÀY BÁN]]&gt;0,Stock[[#This Row],[NGÀY BÁN]]-Stock[[#This Row],[NGÀY MUA]]+1,IF(Stock[[#This Row],[NGÀY MUA]]=0,0,TODAY()-Stock[[#This Row],[NGÀY MUA]]+1))</f>
        <v>0</v>
      </c>
      <c r="AA1191" s="121" t="str">
        <f>IFERROR(Stock[[#This Row],[CỔ TỨC TIỀN MẶT]]+Stock[[#This Row],[LÃI/(LỖ) TỪ BÁN CK
(auto-fill)]],"")</f>
        <v/>
      </c>
      <c r="AB11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1" s="79"/>
      <c r="AE1191" s="146" t="str">
        <f>IF(Stock[[#This Row],[TRẠNG THÁI
(auto-fill)]]="NẮM GIỮ",Stock[[#This Row],[GIÁ THỊ TRƯỜNG]]-Stock[[#This Row],[GIÁ MUA]],"")</f>
        <v/>
      </c>
      <c r="AF1191" s="150" t="str">
        <f>IFERROR(Stock[[#This Row],[TĂNG/
(GIẢM )]]/Stock[[#This Row],[GIÁ MUA]],"")</f>
        <v/>
      </c>
      <c r="AG1191" s="129" t="str">
        <f>IF(Stock[[#This Row],[GIÁ THỊ TRƯỜNG]]&gt;0,Stock[[#This Row],[GIÁ THỊ TRƯỜNG]]*Stock[[#This Row],[SỐ LƯỢNG CÒN LẠI
(auto-fill)]],"")</f>
        <v/>
      </c>
    </row>
    <row r="1192" spans="2:33">
      <c r="B1192" s="109" t="str">
        <f>IF(AND(Stock[[#This Row],[SỐ LƯỢNG MUA]]&gt;0,Stock[[#This Row],[SỐ LƯỢNG CÒN LẠI
(auto-fill)]]=0),"BÁN",
IF(AND(Stock[[#This Row],[SỐ LƯỢNG MUA]]&gt;0,Stock[[#This Row],[SỐ LƯỢNG CÒN LẠI
(auto-fill)]]&gt;0),"NẮM GIỮ",""))</f>
        <v/>
      </c>
      <c r="C1192" s="112">
        <f t="shared" si="18"/>
        <v>1179</v>
      </c>
      <c r="D1192" s="77"/>
      <c r="E1192" s="78"/>
      <c r="F1192" s="170"/>
      <c r="G1192" s="83"/>
      <c r="H1192" s="84"/>
      <c r="I1192" s="114" t="str">
        <f>IF(Stock[[#This Row],[SỐ LƯỢNG MUA]]&gt;0,Stock[[#This Row],[GIÁ MUA]]*Stock[[#This Row],[SỐ LƯỢNG MUA]]*$D$11,"")</f>
        <v/>
      </c>
      <c r="J1192" s="87"/>
      <c r="K1192" s="88"/>
      <c r="L1192" s="116" t="str">
        <f>IF(Stock[[#This Row],[SỐ LƯỢNG MUA]]&gt;0,Stock[[#This Row],[GIÁ MUA]]*(1+Stock[[#This Row],[% TĂNG KỲ VỌNG_1]]),"")</f>
        <v/>
      </c>
      <c r="M1192" s="89"/>
      <c r="N1192" s="116" t="str">
        <f>IF(Stock[[#This Row],[SỐ LƯỢNG MUA]]&gt;0,Stock[[#This Row],[GIÁ MUA]]*(1+Stock[[#This Row],[% TĂNG KỲ VỌNG_2]]),"")</f>
        <v/>
      </c>
      <c r="O1192" s="89"/>
      <c r="P1192" s="116" t="str">
        <f>IF(Stock[[#This Row],[SỐ LƯỢNG MUA]]&gt;0,Stock[[#This Row],[GIÁ MUA]]*(1+Stock[[#This Row],[% GIẢM ĐỂ CẮT LỖ]]),"")</f>
        <v/>
      </c>
      <c r="Q1192" s="103"/>
      <c r="R1192" s="117" t="str">
        <f>IF(Stock[[#This Row],[CỔ TỨC TIỀN MẶT]]&gt;0,Stock[[#This Row],[CỔ TỨC TIỀN MẶT]]/(Stock[[#This Row],[GIÁ MUA]]*Stock[[#This Row],[SỐ LƯỢNG MUA]]),"")</f>
        <v/>
      </c>
      <c r="S1192" s="103"/>
      <c r="T1192" s="77"/>
      <c r="U1192" s="95"/>
      <c r="V1192" s="96"/>
      <c r="W1192" s="125" t="str">
        <f>IF(Stock[[#This Row],[SỐ LƯỢNG BÁN]]&gt;0,Stock[[#This Row],[GIÁ BÁN]]*Stock[[#This Row],[SỐ LƯỢNG BÁN]]*$D$11+Stock[[#This Row],[GIÁ BÁN]]*Stock[[#This Row],[SỐ LƯỢNG BÁN]]*$D$12,"")</f>
        <v/>
      </c>
      <c r="X1192" s="120">
        <f>Stock[[#This Row],[SỐ LƯỢNG MUA]]+Stock[[#This Row],[CỔ TỨC BẰNG CỔ PHIẾU]]-Stock[[#This Row],[SỐ LƯỢNG BÁN]]</f>
        <v>0</v>
      </c>
      <c r="Y11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2" s="120">
        <f ca="1">IF(Stock[[#This Row],[NGÀY BÁN]]&gt;0,Stock[[#This Row],[NGÀY BÁN]]-Stock[[#This Row],[NGÀY MUA]]+1,IF(Stock[[#This Row],[NGÀY MUA]]=0,0,TODAY()-Stock[[#This Row],[NGÀY MUA]]+1))</f>
        <v>0</v>
      </c>
      <c r="AA1192" s="121" t="str">
        <f>IFERROR(Stock[[#This Row],[CỔ TỨC TIỀN MẶT]]+Stock[[#This Row],[LÃI/(LỖ) TỪ BÁN CK
(auto-fill)]],"")</f>
        <v/>
      </c>
      <c r="AB11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2" s="79"/>
      <c r="AE1192" s="146" t="str">
        <f>IF(Stock[[#This Row],[TRẠNG THÁI
(auto-fill)]]="NẮM GIỮ",Stock[[#This Row],[GIÁ THỊ TRƯỜNG]]-Stock[[#This Row],[GIÁ MUA]],"")</f>
        <v/>
      </c>
      <c r="AF1192" s="150" t="str">
        <f>IFERROR(Stock[[#This Row],[TĂNG/
(GIẢM )]]/Stock[[#This Row],[GIÁ MUA]],"")</f>
        <v/>
      </c>
      <c r="AG1192" s="129" t="str">
        <f>IF(Stock[[#This Row],[GIÁ THỊ TRƯỜNG]]&gt;0,Stock[[#This Row],[GIÁ THỊ TRƯỜNG]]*Stock[[#This Row],[SỐ LƯỢNG CÒN LẠI
(auto-fill)]],"")</f>
        <v/>
      </c>
    </row>
    <row r="1193" spans="2:33">
      <c r="B1193" s="109" t="str">
        <f>IF(AND(Stock[[#This Row],[SỐ LƯỢNG MUA]]&gt;0,Stock[[#This Row],[SỐ LƯỢNG CÒN LẠI
(auto-fill)]]=0),"BÁN",
IF(AND(Stock[[#This Row],[SỐ LƯỢNG MUA]]&gt;0,Stock[[#This Row],[SỐ LƯỢNG CÒN LẠI
(auto-fill)]]&gt;0),"NẮM GIỮ",""))</f>
        <v/>
      </c>
      <c r="C1193" s="112">
        <f t="shared" si="18"/>
        <v>1180</v>
      </c>
      <c r="D1193" s="77"/>
      <c r="E1193" s="78"/>
      <c r="F1193" s="170"/>
      <c r="G1193" s="83"/>
      <c r="H1193" s="84"/>
      <c r="I1193" s="114" t="str">
        <f>IF(Stock[[#This Row],[SỐ LƯỢNG MUA]]&gt;0,Stock[[#This Row],[GIÁ MUA]]*Stock[[#This Row],[SỐ LƯỢNG MUA]]*$D$11,"")</f>
        <v/>
      </c>
      <c r="J1193" s="87"/>
      <c r="K1193" s="88"/>
      <c r="L1193" s="116" t="str">
        <f>IF(Stock[[#This Row],[SỐ LƯỢNG MUA]]&gt;0,Stock[[#This Row],[GIÁ MUA]]*(1+Stock[[#This Row],[% TĂNG KỲ VỌNG_1]]),"")</f>
        <v/>
      </c>
      <c r="M1193" s="89"/>
      <c r="N1193" s="116" t="str">
        <f>IF(Stock[[#This Row],[SỐ LƯỢNG MUA]]&gt;0,Stock[[#This Row],[GIÁ MUA]]*(1+Stock[[#This Row],[% TĂNG KỲ VỌNG_2]]),"")</f>
        <v/>
      </c>
      <c r="O1193" s="89"/>
      <c r="P1193" s="116" t="str">
        <f>IF(Stock[[#This Row],[SỐ LƯỢNG MUA]]&gt;0,Stock[[#This Row],[GIÁ MUA]]*(1+Stock[[#This Row],[% GIẢM ĐỂ CẮT LỖ]]),"")</f>
        <v/>
      </c>
      <c r="Q1193" s="103"/>
      <c r="R1193" s="117" t="str">
        <f>IF(Stock[[#This Row],[CỔ TỨC TIỀN MẶT]]&gt;0,Stock[[#This Row],[CỔ TỨC TIỀN MẶT]]/(Stock[[#This Row],[GIÁ MUA]]*Stock[[#This Row],[SỐ LƯỢNG MUA]]),"")</f>
        <v/>
      </c>
      <c r="S1193" s="103"/>
      <c r="T1193" s="77"/>
      <c r="U1193" s="95"/>
      <c r="V1193" s="96"/>
      <c r="W1193" s="125" t="str">
        <f>IF(Stock[[#This Row],[SỐ LƯỢNG BÁN]]&gt;0,Stock[[#This Row],[GIÁ BÁN]]*Stock[[#This Row],[SỐ LƯỢNG BÁN]]*$D$11+Stock[[#This Row],[GIÁ BÁN]]*Stock[[#This Row],[SỐ LƯỢNG BÁN]]*$D$12,"")</f>
        <v/>
      </c>
      <c r="X1193" s="120">
        <f>Stock[[#This Row],[SỐ LƯỢNG MUA]]+Stock[[#This Row],[CỔ TỨC BẰNG CỔ PHIẾU]]-Stock[[#This Row],[SỐ LƯỢNG BÁN]]</f>
        <v>0</v>
      </c>
      <c r="Y11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3" s="120">
        <f ca="1">IF(Stock[[#This Row],[NGÀY BÁN]]&gt;0,Stock[[#This Row],[NGÀY BÁN]]-Stock[[#This Row],[NGÀY MUA]]+1,IF(Stock[[#This Row],[NGÀY MUA]]=0,0,TODAY()-Stock[[#This Row],[NGÀY MUA]]+1))</f>
        <v>0</v>
      </c>
      <c r="AA1193" s="121" t="str">
        <f>IFERROR(Stock[[#This Row],[CỔ TỨC TIỀN MẶT]]+Stock[[#This Row],[LÃI/(LỖ) TỪ BÁN CK
(auto-fill)]],"")</f>
        <v/>
      </c>
      <c r="AB11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3" s="79"/>
      <c r="AE1193" s="146" t="str">
        <f>IF(Stock[[#This Row],[TRẠNG THÁI
(auto-fill)]]="NẮM GIỮ",Stock[[#This Row],[GIÁ THỊ TRƯỜNG]]-Stock[[#This Row],[GIÁ MUA]],"")</f>
        <v/>
      </c>
      <c r="AF1193" s="150" t="str">
        <f>IFERROR(Stock[[#This Row],[TĂNG/
(GIẢM )]]/Stock[[#This Row],[GIÁ MUA]],"")</f>
        <v/>
      </c>
      <c r="AG1193" s="129" t="str">
        <f>IF(Stock[[#This Row],[GIÁ THỊ TRƯỜNG]]&gt;0,Stock[[#This Row],[GIÁ THỊ TRƯỜNG]]*Stock[[#This Row],[SỐ LƯỢNG CÒN LẠI
(auto-fill)]],"")</f>
        <v/>
      </c>
    </row>
    <row r="1194" spans="2:33">
      <c r="B1194" s="109" t="str">
        <f>IF(AND(Stock[[#This Row],[SỐ LƯỢNG MUA]]&gt;0,Stock[[#This Row],[SỐ LƯỢNG CÒN LẠI
(auto-fill)]]=0),"BÁN",
IF(AND(Stock[[#This Row],[SỐ LƯỢNG MUA]]&gt;0,Stock[[#This Row],[SỐ LƯỢNG CÒN LẠI
(auto-fill)]]&gt;0),"NẮM GIỮ",""))</f>
        <v/>
      </c>
      <c r="C1194" s="112">
        <f t="shared" si="18"/>
        <v>1181</v>
      </c>
      <c r="D1194" s="77"/>
      <c r="E1194" s="78"/>
      <c r="F1194" s="170"/>
      <c r="G1194" s="83"/>
      <c r="H1194" s="84"/>
      <c r="I1194" s="114" t="str">
        <f>IF(Stock[[#This Row],[SỐ LƯỢNG MUA]]&gt;0,Stock[[#This Row],[GIÁ MUA]]*Stock[[#This Row],[SỐ LƯỢNG MUA]]*$D$11,"")</f>
        <v/>
      </c>
      <c r="J1194" s="87"/>
      <c r="K1194" s="88"/>
      <c r="L1194" s="116" t="str">
        <f>IF(Stock[[#This Row],[SỐ LƯỢNG MUA]]&gt;0,Stock[[#This Row],[GIÁ MUA]]*(1+Stock[[#This Row],[% TĂNG KỲ VỌNG_1]]),"")</f>
        <v/>
      </c>
      <c r="M1194" s="89"/>
      <c r="N1194" s="116" t="str">
        <f>IF(Stock[[#This Row],[SỐ LƯỢNG MUA]]&gt;0,Stock[[#This Row],[GIÁ MUA]]*(1+Stock[[#This Row],[% TĂNG KỲ VỌNG_2]]),"")</f>
        <v/>
      </c>
      <c r="O1194" s="89"/>
      <c r="P1194" s="116" t="str">
        <f>IF(Stock[[#This Row],[SỐ LƯỢNG MUA]]&gt;0,Stock[[#This Row],[GIÁ MUA]]*(1+Stock[[#This Row],[% GIẢM ĐỂ CẮT LỖ]]),"")</f>
        <v/>
      </c>
      <c r="Q1194" s="103"/>
      <c r="R1194" s="117" t="str">
        <f>IF(Stock[[#This Row],[CỔ TỨC TIỀN MẶT]]&gt;0,Stock[[#This Row],[CỔ TỨC TIỀN MẶT]]/(Stock[[#This Row],[GIÁ MUA]]*Stock[[#This Row],[SỐ LƯỢNG MUA]]),"")</f>
        <v/>
      </c>
      <c r="S1194" s="103"/>
      <c r="T1194" s="77"/>
      <c r="U1194" s="95"/>
      <c r="V1194" s="96"/>
      <c r="W1194" s="125" t="str">
        <f>IF(Stock[[#This Row],[SỐ LƯỢNG BÁN]]&gt;0,Stock[[#This Row],[GIÁ BÁN]]*Stock[[#This Row],[SỐ LƯỢNG BÁN]]*$D$11+Stock[[#This Row],[GIÁ BÁN]]*Stock[[#This Row],[SỐ LƯỢNG BÁN]]*$D$12,"")</f>
        <v/>
      </c>
      <c r="X1194" s="120">
        <f>Stock[[#This Row],[SỐ LƯỢNG MUA]]+Stock[[#This Row],[CỔ TỨC BẰNG CỔ PHIẾU]]-Stock[[#This Row],[SỐ LƯỢNG BÁN]]</f>
        <v>0</v>
      </c>
      <c r="Y11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4" s="120">
        <f ca="1">IF(Stock[[#This Row],[NGÀY BÁN]]&gt;0,Stock[[#This Row],[NGÀY BÁN]]-Stock[[#This Row],[NGÀY MUA]]+1,IF(Stock[[#This Row],[NGÀY MUA]]=0,0,TODAY()-Stock[[#This Row],[NGÀY MUA]]+1))</f>
        <v>0</v>
      </c>
      <c r="AA1194" s="121" t="str">
        <f>IFERROR(Stock[[#This Row],[CỔ TỨC TIỀN MẶT]]+Stock[[#This Row],[LÃI/(LỖ) TỪ BÁN CK
(auto-fill)]],"")</f>
        <v/>
      </c>
      <c r="AB11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4" s="79"/>
      <c r="AE1194" s="146" t="str">
        <f>IF(Stock[[#This Row],[TRẠNG THÁI
(auto-fill)]]="NẮM GIỮ",Stock[[#This Row],[GIÁ THỊ TRƯỜNG]]-Stock[[#This Row],[GIÁ MUA]],"")</f>
        <v/>
      </c>
      <c r="AF1194" s="150" t="str">
        <f>IFERROR(Stock[[#This Row],[TĂNG/
(GIẢM )]]/Stock[[#This Row],[GIÁ MUA]],"")</f>
        <v/>
      </c>
      <c r="AG1194" s="129" t="str">
        <f>IF(Stock[[#This Row],[GIÁ THỊ TRƯỜNG]]&gt;0,Stock[[#This Row],[GIÁ THỊ TRƯỜNG]]*Stock[[#This Row],[SỐ LƯỢNG CÒN LẠI
(auto-fill)]],"")</f>
        <v/>
      </c>
    </row>
    <row r="1195" spans="2:33">
      <c r="B1195" s="109" t="str">
        <f>IF(AND(Stock[[#This Row],[SỐ LƯỢNG MUA]]&gt;0,Stock[[#This Row],[SỐ LƯỢNG CÒN LẠI
(auto-fill)]]=0),"BÁN",
IF(AND(Stock[[#This Row],[SỐ LƯỢNG MUA]]&gt;0,Stock[[#This Row],[SỐ LƯỢNG CÒN LẠI
(auto-fill)]]&gt;0),"NẮM GIỮ",""))</f>
        <v/>
      </c>
      <c r="C1195" s="112">
        <f t="shared" si="18"/>
        <v>1182</v>
      </c>
      <c r="D1195" s="77"/>
      <c r="E1195" s="78"/>
      <c r="F1195" s="170"/>
      <c r="G1195" s="83"/>
      <c r="H1195" s="84"/>
      <c r="I1195" s="114" t="str">
        <f>IF(Stock[[#This Row],[SỐ LƯỢNG MUA]]&gt;0,Stock[[#This Row],[GIÁ MUA]]*Stock[[#This Row],[SỐ LƯỢNG MUA]]*$D$11,"")</f>
        <v/>
      </c>
      <c r="J1195" s="87"/>
      <c r="K1195" s="88"/>
      <c r="L1195" s="116" t="str">
        <f>IF(Stock[[#This Row],[SỐ LƯỢNG MUA]]&gt;0,Stock[[#This Row],[GIÁ MUA]]*(1+Stock[[#This Row],[% TĂNG KỲ VỌNG_1]]),"")</f>
        <v/>
      </c>
      <c r="M1195" s="89"/>
      <c r="N1195" s="116" t="str">
        <f>IF(Stock[[#This Row],[SỐ LƯỢNG MUA]]&gt;0,Stock[[#This Row],[GIÁ MUA]]*(1+Stock[[#This Row],[% TĂNG KỲ VỌNG_2]]),"")</f>
        <v/>
      </c>
      <c r="O1195" s="89"/>
      <c r="P1195" s="116" t="str">
        <f>IF(Stock[[#This Row],[SỐ LƯỢNG MUA]]&gt;0,Stock[[#This Row],[GIÁ MUA]]*(1+Stock[[#This Row],[% GIẢM ĐỂ CẮT LỖ]]),"")</f>
        <v/>
      </c>
      <c r="Q1195" s="103"/>
      <c r="R1195" s="117" t="str">
        <f>IF(Stock[[#This Row],[CỔ TỨC TIỀN MẶT]]&gt;0,Stock[[#This Row],[CỔ TỨC TIỀN MẶT]]/(Stock[[#This Row],[GIÁ MUA]]*Stock[[#This Row],[SỐ LƯỢNG MUA]]),"")</f>
        <v/>
      </c>
      <c r="S1195" s="103"/>
      <c r="T1195" s="77"/>
      <c r="U1195" s="95"/>
      <c r="V1195" s="96"/>
      <c r="W1195" s="125" t="str">
        <f>IF(Stock[[#This Row],[SỐ LƯỢNG BÁN]]&gt;0,Stock[[#This Row],[GIÁ BÁN]]*Stock[[#This Row],[SỐ LƯỢNG BÁN]]*$D$11+Stock[[#This Row],[GIÁ BÁN]]*Stock[[#This Row],[SỐ LƯỢNG BÁN]]*$D$12,"")</f>
        <v/>
      </c>
      <c r="X1195" s="120">
        <f>Stock[[#This Row],[SỐ LƯỢNG MUA]]+Stock[[#This Row],[CỔ TỨC BẰNG CỔ PHIẾU]]-Stock[[#This Row],[SỐ LƯỢNG BÁN]]</f>
        <v>0</v>
      </c>
      <c r="Y11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5" s="120">
        <f ca="1">IF(Stock[[#This Row],[NGÀY BÁN]]&gt;0,Stock[[#This Row],[NGÀY BÁN]]-Stock[[#This Row],[NGÀY MUA]]+1,IF(Stock[[#This Row],[NGÀY MUA]]=0,0,TODAY()-Stock[[#This Row],[NGÀY MUA]]+1))</f>
        <v>0</v>
      </c>
      <c r="AA1195" s="121" t="str">
        <f>IFERROR(Stock[[#This Row],[CỔ TỨC TIỀN MẶT]]+Stock[[#This Row],[LÃI/(LỖ) TỪ BÁN CK
(auto-fill)]],"")</f>
        <v/>
      </c>
      <c r="AB11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5" s="79"/>
      <c r="AE1195" s="146" t="str">
        <f>IF(Stock[[#This Row],[TRẠNG THÁI
(auto-fill)]]="NẮM GIỮ",Stock[[#This Row],[GIÁ THỊ TRƯỜNG]]-Stock[[#This Row],[GIÁ MUA]],"")</f>
        <v/>
      </c>
      <c r="AF1195" s="150" t="str">
        <f>IFERROR(Stock[[#This Row],[TĂNG/
(GIẢM )]]/Stock[[#This Row],[GIÁ MUA]],"")</f>
        <v/>
      </c>
      <c r="AG1195" s="129" t="str">
        <f>IF(Stock[[#This Row],[GIÁ THỊ TRƯỜNG]]&gt;0,Stock[[#This Row],[GIÁ THỊ TRƯỜNG]]*Stock[[#This Row],[SỐ LƯỢNG CÒN LẠI
(auto-fill)]],"")</f>
        <v/>
      </c>
    </row>
    <row r="1196" spans="2:33">
      <c r="B1196" s="109" t="str">
        <f>IF(AND(Stock[[#This Row],[SỐ LƯỢNG MUA]]&gt;0,Stock[[#This Row],[SỐ LƯỢNG CÒN LẠI
(auto-fill)]]=0),"BÁN",
IF(AND(Stock[[#This Row],[SỐ LƯỢNG MUA]]&gt;0,Stock[[#This Row],[SỐ LƯỢNG CÒN LẠI
(auto-fill)]]&gt;0),"NẮM GIỮ",""))</f>
        <v/>
      </c>
      <c r="C1196" s="112">
        <f t="shared" si="18"/>
        <v>1183</v>
      </c>
      <c r="D1196" s="77"/>
      <c r="E1196" s="78"/>
      <c r="F1196" s="170"/>
      <c r="G1196" s="83"/>
      <c r="H1196" s="84"/>
      <c r="I1196" s="114" t="str">
        <f>IF(Stock[[#This Row],[SỐ LƯỢNG MUA]]&gt;0,Stock[[#This Row],[GIÁ MUA]]*Stock[[#This Row],[SỐ LƯỢNG MUA]]*$D$11,"")</f>
        <v/>
      </c>
      <c r="J1196" s="87"/>
      <c r="K1196" s="88"/>
      <c r="L1196" s="116" t="str">
        <f>IF(Stock[[#This Row],[SỐ LƯỢNG MUA]]&gt;0,Stock[[#This Row],[GIÁ MUA]]*(1+Stock[[#This Row],[% TĂNG KỲ VỌNG_1]]),"")</f>
        <v/>
      </c>
      <c r="M1196" s="89"/>
      <c r="N1196" s="116" t="str">
        <f>IF(Stock[[#This Row],[SỐ LƯỢNG MUA]]&gt;0,Stock[[#This Row],[GIÁ MUA]]*(1+Stock[[#This Row],[% TĂNG KỲ VỌNG_2]]),"")</f>
        <v/>
      </c>
      <c r="O1196" s="89"/>
      <c r="P1196" s="116" t="str">
        <f>IF(Stock[[#This Row],[SỐ LƯỢNG MUA]]&gt;0,Stock[[#This Row],[GIÁ MUA]]*(1+Stock[[#This Row],[% GIẢM ĐỂ CẮT LỖ]]),"")</f>
        <v/>
      </c>
      <c r="Q1196" s="103"/>
      <c r="R1196" s="117" t="str">
        <f>IF(Stock[[#This Row],[CỔ TỨC TIỀN MẶT]]&gt;0,Stock[[#This Row],[CỔ TỨC TIỀN MẶT]]/(Stock[[#This Row],[GIÁ MUA]]*Stock[[#This Row],[SỐ LƯỢNG MUA]]),"")</f>
        <v/>
      </c>
      <c r="S1196" s="103"/>
      <c r="T1196" s="77"/>
      <c r="U1196" s="95"/>
      <c r="V1196" s="96"/>
      <c r="W1196" s="125" t="str">
        <f>IF(Stock[[#This Row],[SỐ LƯỢNG BÁN]]&gt;0,Stock[[#This Row],[GIÁ BÁN]]*Stock[[#This Row],[SỐ LƯỢNG BÁN]]*$D$11+Stock[[#This Row],[GIÁ BÁN]]*Stock[[#This Row],[SỐ LƯỢNG BÁN]]*$D$12,"")</f>
        <v/>
      </c>
      <c r="X1196" s="120">
        <f>Stock[[#This Row],[SỐ LƯỢNG MUA]]+Stock[[#This Row],[CỔ TỨC BẰNG CỔ PHIẾU]]-Stock[[#This Row],[SỐ LƯỢNG BÁN]]</f>
        <v>0</v>
      </c>
      <c r="Y11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6" s="120">
        <f ca="1">IF(Stock[[#This Row],[NGÀY BÁN]]&gt;0,Stock[[#This Row],[NGÀY BÁN]]-Stock[[#This Row],[NGÀY MUA]]+1,IF(Stock[[#This Row],[NGÀY MUA]]=0,0,TODAY()-Stock[[#This Row],[NGÀY MUA]]+1))</f>
        <v>0</v>
      </c>
      <c r="AA1196" s="121" t="str">
        <f>IFERROR(Stock[[#This Row],[CỔ TỨC TIỀN MẶT]]+Stock[[#This Row],[LÃI/(LỖ) TỪ BÁN CK
(auto-fill)]],"")</f>
        <v/>
      </c>
      <c r="AB11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6" s="79"/>
      <c r="AE1196" s="146" t="str">
        <f>IF(Stock[[#This Row],[TRẠNG THÁI
(auto-fill)]]="NẮM GIỮ",Stock[[#This Row],[GIÁ THỊ TRƯỜNG]]-Stock[[#This Row],[GIÁ MUA]],"")</f>
        <v/>
      </c>
      <c r="AF1196" s="150" t="str">
        <f>IFERROR(Stock[[#This Row],[TĂNG/
(GIẢM )]]/Stock[[#This Row],[GIÁ MUA]],"")</f>
        <v/>
      </c>
      <c r="AG1196" s="129" t="str">
        <f>IF(Stock[[#This Row],[GIÁ THỊ TRƯỜNG]]&gt;0,Stock[[#This Row],[GIÁ THỊ TRƯỜNG]]*Stock[[#This Row],[SỐ LƯỢNG CÒN LẠI
(auto-fill)]],"")</f>
        <v/>
      </c>
    </row>
    <row r="1197" spans="2:33">
      <c r="B1197" s="109" t="str">
        <f>IF(AND(Stock[[#This Row],[SỐ LƯỢNG MUA]]&gt;0,Stock[[#This Row],[SỐ LƯỢNG CÒN LẠI
(auto-fill)]]=0),"BÁN",
IF(AND(Stock[[#This Row],[SỐ LƯỢNG MUA]]&gt;0,Stock[[#This Row],[SỐ LƯỢNG CÒN LẠI
(auto-fill)]]&gt;0),"NẮM GIỮ",""))</f>
        <v/>
      </c>
      <c r="C1197" s="112">
        <f t="shared" si="18"/>
        <v>1184</v>
      </c>
      <c r="D1197" s="77"/>
      <c r="E1197" s="78"/>
      <c r="F1197" s="170"/>
      <c r="G1197" s="83"/>
      <c r="H1197" s="84"/>
      <c r="I1197" s="114" t="str">
        <f>IF(Stock[[#This Row],[SỐ LƯỢNG MUA]]&gt;0,Stock[[#This Row],[GIÁ MUA]]*Stock[[#This Row],[SỐ LƯỢNG MUA]]*$D$11,"")</f>
        <v/>
      </c>
      <c r="J1197" s="87"/>
      <c r="K1197" s="88"/>
      <c r="L1197" s="116" t="str">
        <f>IF(Stock[[#This Row],[SỐ LƯỢNG MUA]]&gt;0,Stock[[#This Row],[GIÁ MUA]]*(1+Stock[[#This Row],[% TĂNG KỲ VỌNG_1]]),"")</f>
        <v/>
      </c>
      <c r="M1197" s="89"/>
      <c r="N1197" s="116" t="str">
        <f>IF(Stock[[#This Row],[SỐ LƯỢNG MUA]]&gt;0,Stock[[#This Row],[GIÁ MUA]]*(1+Stock[[#This Row],[% TĂNG KỲ VỌNG_2]]),"")</f>
        <v/>
      </c>
      <c r="O1197" s="89"/>
      <c r="P1197" s="116" t="str">
        <f>IF(Stock[[#This Row],[SỐ LƯỢNG MUA]]&gt;0,Stock[[#This Row],[GIÁ MUA]]*(1+Stock[[#This Row],[% GIẢM ĐỂ CẮT LỖ]]),"")</f>
        <v/>
      </c>
      <c r="Q1197" s="103"/>
      <c r="R1197" s="117" t="str">
        <f>IF(Stock[[#This Row],[CỔ TỨC TIỀN MẶT]]&gt;0,Stock[[#This Row],[CỔ TỨC TIỀN MẶT]]/(Stock[[#This Row],[GIÁ MUA]]*Stock[[#This Row],[SỐ LƯỢNG MUA]]),"")</f>
        <v/>
      </c>
      <c r="S1197" s="103"/>
      <c r="T1197" s="77"/>
      <c r="U1197" s="95"/>
      <c r="V1197" s="96"/>
      <c r="W1197" s="125" t="str">
        <f>IF(Stock[[#This Row],[SỐ LƯỢNG BÁN]]&gt;0,Stock[[#This Row],[GIÁ BÁN]]*Stock[[#This Row],[SỐ LƯỢNG BÁN]]*$D$11+Stock[[#This Row],[GIÁ BÁN]]*Stock[[#This Row],[SỐ LƯỢNG BÁN]]*$D$12,"")</f>
        <v/>
      </c>
      <c r="X1197" s="120">
        <f>Stock[[#This Row],[SỐ LƯỢNG MUA]]+Stock[[#This Row],[CỔ TỨC BẰNG CỔ PHIẾU]]-Stock[[#This Row],[SỐ LƯỢNG BÁN]]</f>
        <v>0</v>
      </c>
      <c r="Y11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7" s="120">
        <f ca="1">IF(Stock[[#This Row],[NGÀY BÁN]]&gt;0,Stock[[#This Row],[NGÀY BÁN]]-Stock[[#This Row],[NGÀY MUA]]+1,IF(Stock[[#This Row],[NGÀY MUA]]=0,0,TODAY()-Stock[[#This Row],[NGÀY MUA]]+1))</f>
        <v>0</v>
      </c>
      <c r="AA1197" s="121" t="str">
        <f>IFERROR(Stock[[#This Row],[CỔ TỨC TIỀN MẶT]]+Stock[[#This Row],[LÃI/(LỖ) TỪ BÁN CK
(auto-fill)]],"")</f>
        <v/>
      </c>
      <c r="AB11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7" s="79"/>
      <c r="AE1197" s="146" t="str">
        <f>IF(Stock[[#This Row],[TRẠNG THÁI
(auto-fill)]]="NẮM GIỮ",Stock[[#This Row],[GIÁ THỊ TRƯỜNG]]-Stock[[#This Row],[GIÁ MUA]],"")</f>
        <v/>
      </c>
      <c r="AF1197" s="150" t="str">
        <f>IFERROR(Stock[[#This Row],[TĂNG/
(GIẢM )]]/Stock[[#This Row],[GIÁ MUA]],"")</f>
        <v/>
      </c>
      <c r="AG1197" s="129" t="str">
        <f>IF(Stock[[#This Row],[GIÁ THỊ TRƯỜNG]]&gt;0,Stock[[#This Row],[GIÁ THỊ TRƯỜNG]]*Stock[[#This Row],[SỐ LƯỢNG CÒN LẠI
(auto-fill)]],"")</f>
        <v/>
      </c>
    </row>
    <row r="1198" spans="2:33">
      <c r="B1198" s="109" t="str">
        <f>IF(AND(Stock[[#This Row],[SỐ LƯỢNG MUA]]&gt;0,Stock[[#This Row],[SỐ LƯỢNG CÒN LẠI
(auto-fill)]]=0),"BÁN",
IF(AND(Stock[[#This Row],[SỐ LƯỢNG MUA]]&gt;0,Stock[[#This Row],[SỐ LƯỢNG CÒN LẠI
(auto-fill)]]&gt;0),"NẮM GIỮ",""))</f>
        <v/>
      </c>
      <c r="C1198" s="112">
        <f t="shared" si="18"/>
        <v>1185</v>
      </c>
      <c r="D1198" s="77"/>
      <c r="E1198" s="78"/>
      <c r="F1198" s="170"/>
      <c r="G1198" s="83"/>
      <c r="H1198" s="84"/>
      <c r="I1198" s="114" t="str">
        <f>IF(Stock[[#This Row],[SỐ LƯỢNG MUA]]&gt;0,Stock[[#This Row],[GIÁ MUA]]*Stock[[#This Row],[SỐ LƯỢNG MUA]]*$D$11,"")</f>
        <v/>
      </c>
      <c r="J1198" s="87"/>
      <c r="K1198" s="88"/>
      <c r="L1198" s="116" t="str">
        <f>IF(Stock[[#This Row],[SỐ LƯỢNG MUA]]&gt;0,Stock[[#This Row],[GIÁ MUA]]*(1+Stock[[#This Row],[% TĂNG KỲ VỌNG_1]]),"")</f>
        <v/>
      </c>
      <c r="M1198" s="89"/>
      <c r="N1198" s="116" t="str">
        <f>IF(Stock[[#This Row],[SỐ LƯỢNG MUA]]&gt;0,Stock[[#This Row],[GIÁ MUA]]*(1+Stock[[#This Row],[% TĂNG KỲ VỌNG_2]]),"")</f>
        <v/>
      </c>
      <c r="O1198" s="89"/>
      <c r="P1198" s="116" t="str">
        <f>IF(Stock[[#This Row],[SỐ LƯỢNG MUA]]&gt;0,Stock[[#This Row],[GIÁ MUA]]*(1+Stock[[#This Row],[% GIẢM ĐỂ CẮT LỖ]]),"")</f>
        <v/>
      </c>
      <c r="Q1198" s="103"/>
      <c r="R1198" s="117" t="str">
        <f>IF(Stock[[#This Row],[CỔ TỨC TIỀN MẶT]]&gt;0,Stock[[#This Row],[CỔ TỨC TIỀN MẶT]]/(Stock[[#This Row],[GIÁ MUA]]*Stock[[#This Row],[SỐ LƯỢNG MUA]]),"")</f>
        <v/>
      </c>
      <c r="S1198" s="103"/>
      <c r="T1198" s="77"/>
      <c r="U1198" s="95"/>
      <c r="V1198" s="96"/>
      <c r="W1198" s="125" t="str">
        <f>IF(Stock[[#This Row],[SỐ LƯỢNG BÁN]]&gt;0,Stock[[#This Row],[GIÁ BÁN]]*Stock[[#This Row],[SỐ LƯỢNG BÁN]]*$D$11+Stock[[#This Row],[GIÁ BÁN]]*Stock[[#This Row],[SỐ LƯỢNG BÁN]]*$D$12,"")</f>
        <v/>
      </c>
      <c r="X1198" s="120">
        <f>Stock[[#This Row],[SỐ LƯỢNG MUA]]+Stock[[#This Row],[CỔ TỨC BẰNG CỔ PHIẾU]]-Stock[[#This Row],[SỐ LƯỢNG BÁN]]</f>
        <v>0</v>
      </c>
      <c r="Y11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8" s="120">
        <f ca="1">IF(Stock[[#This Row],[NGÀY BÁN]]&gt;0,Stock[[#This Row],[NGÀY BÁN]]-Stock[[#This Row],[NGÀY MUA]]+1,IF(Stock[[#This Row],[NGÀY MUA]]=0,0,TODAY()-Stock[[#This Row],[NGÀY MUA]]+1))</f>
        <v>0</v>
      </c>
      <c r="AA1198" s="121" t="str">
        <f>IFERROR(Stock[[#This Row],[CỔ TỨC TIỀN MẶT]]+Stock[[#This Row],[LÃI/(LỖ) TỪ BÁN CK
(auto-fill)]],"")</f>
        <v/>
      </c>
      <c r="AB11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8" s="79"/>
      <c r="AE1198" s="146" t="str">
        <f>IF(Stock[[#This Row],[TRẠNG THÁI
(auto-fill)]]="NẮM GIỮ",Stock[[#This Row],[GIÁ THỊ TRƯỜNG]]-Stock[[#This Row],[GIÁ MUA]],"")</f>
        <v/>
      </c>
      <c r="AF1198" s="150" t="str">
        <f>IFERROR(Stock[[#This Row],[TĂNG/
(GIẢM )]]/Stock[[#This Row],[GIÁ MUA]],"")</f>
        <v/>
      </c>
      <c r="AG1198" s="129" t="str">
        <f>IF(Stock[[#This Row],[GIÁ THỊ TRƯỜNG]]&gt;0,Stock[[#This Row],[GIÁ THỊ TRƯỜNG]]*Stock[[#This Row],[SỐ LƯỢNG CÒN LẠI
(auto-fill)]],"")</f>
        <v/>
      </c>
    </row>
    <row r="1199" spans="2:33">
      <c r="B1199" s="109" t="str">
        <f>IF(AND(Stock[[#This Row],[SỐ LƯỢNG MUA]]&gt;0,Stock[[#This Row],[SỐ LƯỢNG CÒN LẠI
(auto-fill)]]=0),"BÁN",
IF(AND(Stock[[#This Row],[SỐ LƯỢNG MUA]]&gt;0,Stock[[#This Row],[SỐ LƯỢNG CÒN LẠI
(auto-fill)]]&gt;0),"NẮM GIỮ",""))</f>
        <v/>
      </c>
      <c r="C1199" s="112">
        <f t="shared" si="18"/>
        <v>1186</v>
      </c>
      <c r="D1199" s="77"/>
      <c r="E1199" s="78"/>
      <c r="F1199" s="170"/>
      <c r="G1199" s="83"/>
      <c r="H1199" s="84"/>
      <c r="I1199" s="114" t="str">
        <f>IF(Stock[[#This Row],[SỐ LƯỢNG MUA]]&gt;0,Stock[[#This Row],[GIÁ MUA]]*Stock[[#This Row],[SỐ LƯỢNG MUA]]*$D$11,"")</f>
        <v/>
      </c>
      <c r="J1199" s="87"/>
      <c r="K1199" s="88"/>
      <c r="L1199" s="116" t="str">
        <f>IF(Stock[[#This Row],[SỐ LƯỢNG MUA]]&gt;0,Stock[[#This Row],[GIÁ MUA]]*(1+Stock[[#This Row],[% TĂNG KỲ VỌNG_1]]),"")</f>
        <v/>
      </c>
      <c r="M1199" s="89"/>
      <c r="N1199" s="116" t="str">
        <f>IF(Stock[[#This Row],[SỐ LƯỢNG MUA]]&gt;0,Stock[[#This Row],[GIÁ MUA]]*(1+Stock[[#This Row],[% TĂNG KỲ VỌNG_2]]),"")</f>
        <v/>
      </c>
      <c r="O1199" s="89"/>
      <c r="P1199" s="116" t="str">
        <f>IF(Stock[[#This Row],[SỐ LƯỢNG MUA]]&gt;0,Stock[[#This Row],[GIÁ MUA]]*(1+Stock[[#This Row],[% GIẢM ĐỂ CẮT LỖ]]),"")</f>
        <v/>
      </c>
      <c r="Q1199" s="103"/>
      <c r="R1199" s="117" t="str">
        <f>IF(Stock[[#This Row],[CỔ TỨC TIỀN MẶT]]&gt;0,Stock[[#This Row],[CỔ TỨC TIỀN MẶT]]/(Stock[[#This Row],[GIÁ MUA]]*Stock[[#This Row],[SỐ LƯỢNG MUA]]),"")</f>
        <v/>
      </c>
      <c r="S1199" s="103"/>
      <c r="T1199" s="77"/>
      <c r="U1199" s="95"/>
      <c r="V1199" s="96"/>
      <c r="W1199" s="125" t="str">
        <f>IF(Stock[[#This Row],[SỐ LƯỢNG BÁN]]&gt;0,Stock[[#This Row],[GIÁ BÁN]]*Stock[[#This Row],[SỐ LƯỢNG BÁN]]*$D$11+Stock[[#This Row],[GIÁ BÁN]]*Stock[[#This Row],[SỐ LƯỢNG BÁN]]*$D$12,"")</f>
        <v/>
      </c>
      <c r="X1199" s="120">
        <f>Stock[[#This Row],[SỐ LƯỢNG MUA]]+Stock[[#This Row],[CỔ TỨC BẰNG CỔ PHIẾU]]-Stock[[#This Row],[SỐ LƯỢNG BÁN]]</f>
        <v>0</v>
      </c>
      <c r="Y11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9" s="120">
        <f ca="1">IF(Stock[[#This Row],[NGÀY BÁN]]&gt;0,Stock[[#This Row],[NGÀY BÁN]]-Stock[[#This Row],[NGÀY MUA]]+1,IF(Stock[[#This Row],[NGÀY MUA]]=0,0,TODAY()-Stock[[#This Row],[NGÀY MUA]]+1))</f>
        <v>0</v>
      </c>
      <c r="AA1199" s="121" t="str">
        <f>IFERROR(Stock[[#This Row],[CỔ TỨC TIỀN MẶT]]+Stock[[#This Row],[LÃI/(LỖ) TỪ BÁN CK
(auto-fill)]],"")</f>
        <v/>
      </c>
      <c r="AB11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9" s="79"/>
      <c r="AE1199" s="146" t="str">
        <f>IF(Stock[[#This Row],[TRẠNG THÁI
(auto-fill)]]="NẮM GIỮ",Stock[[#This Row],[GIÁ THỊ TRƯỜNG]]-Stock[[#This Row],[GIÁ MUA]],"")</f>
        <v/>
      </c>
      <c r="AF1199" s="150" t="str">
        <f>IFERROR(Stock[[#This Row],[TĂNG/
(GIẢM )]]/Stock[[#This Row],[GIÁ MUA]],"")</f>
        <v/>
      </c>
      <c r="AG1199" s="129" t="str">
        <f>IF(Stock[[#This Row],[GIÁ THỊ TRƯỜNG]]&gt;0,Stock[[#This Row],[GIÁ THỊ TRƯỜNG]]*Stock[[#This Row],[SỐ LƯỢNG CÒN LẠI
(auto-fill)]],"")</f>
        <v/>
      </c>
    </row>
    <row r="1200" spans="2:33">
      <c r="B1200" s="109" t="str">
        <f>IF(AND(Stock[[#This Row],[SỐ LƯỢNG MUA]]&gt;0,Stock[[#This Row],[SỐ LƯỢNG CÒN LẠI
(auto-fill)]]=0),"BÁN",
IF(AND(Stock[[#This Row],[SỐ LƯỢNG MUA]]&gt;0,Stock[[#This Row],[SỐ LƯỢNG CÒN LẠI
(auto-fill)]]&gt;0),"NẮM GIỮ",""))</f>
        <v/>
      </c>
      <c r="C1200" s="112">
        <f t="shared" si="18"/>
        <v>1187</v>
      </c>
      <c r="D1200" s="77"/>
      <c r="E1200" s="78"/>
      <c r="F1200" s="170"/>
      <c r="G1200" s="83"/>
      <c r="H1200" s="84"/>
      <c r="I1200" s="114" t="str">
        <f>IF(Stock[[#This Row],[SỐ LƯỢNG MUA]]&gt;0,Stock[[#This Row],[GIÁ MUA]]*Stock[[#This Row],[SỐ LƯỢNG MUA]]*$D$11,"")</f>
        <v/>
      </c>
      <c r="J1200" s="87"/>
      <c r="K1200" s="88"/>
      <c r="L1200" s="116" t="str">
        <f>IF(Stock[[#This Row],[SỐ LƯỢNG MUA]]&gt;0,Stock[[#This Row],[GIÁ MUA]]*(1+Stock[[#This Row],[% TĂNG KỲ VỌNG_1]]),"")</f>
        <v/>
      </c>
      <c r="M1200" s="89"/>
      <c r="N1200" s="116" t="str">
        <f>IF(Stock[[#This Row],[SỐ LƯỢNG MUA]]&gt;0,Stock[[#This Row],[GIÁ MUA]]*(1+Stock[[#This Row],[% TĂNG KỲ VỌNG_2]]),"")</f>
        <v/>
      </c>
      <c r="O1200" s="89"/>
      <c r="P1200" s="116" t="str">
        <f>IF(Stock[[#This Row],[SỐ LƯỢNG MUA]]&gt;0,Stock[[#This Row],[GIÁ MUA]]*(1+Stock[[#This Row],[% GIẢM ĐỂ CẮT LỖ]]),"")</f>
        <v/>
      </c>
      <c r="Q1200" s="103"/>
      <c r="R1200" s="117" t="str">
        <f>IF(Stock[[#This Row],[CỔ TỨC TIỀN MẶT]]&gt;0,Stock[[#This Row],[CỔ TỨC TIỀN MẶT]]/(Stock[[#This Row],[GIÁ MUA]]*Stock[[#This Row],[SỐ LƯỢNG MUA]]),"")</f>
        <v/>
      </c>
      <c r="S1200" s="103"/>
      <c r="T1200" s="77"/>
      <c r="U1200" s="95"/>
      <c r="V1200" s="96"/>
      <c r="W1200" s="125" t="str">
        <f>IF(Stock[[#This Row],[SỐ LƯỢNG BÁN]]&gt;0,Stock[[#This Row],[GIÁ BÁN]]*Stock[[#This Row],[SỐ LƯỢNG BÁN]]*$D$11+Stock[[#This Row],[GIÁ BÁN]]*Stock[[#This Row],[SỐ LƯỢNG BÁN]]*$D$12,"")</f>
        <v/>
      </c>
      <c r="X1200" s="120">
        <f>Stock[[#This Row],[SỐ LƯỢNG MUA]]+Stock[[#This Row],[CỔ TỨC BẰNG CỔ PHIẾU]]-Stock[[#This Row],[SỐ LƯỢNG BÁN]]</f>
        <v>0</v>
      </c>
      <c r="Y12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0" s="120">
        <f ca="1">IF(Stock[[#This Row],[NGÀY BÁN]]&gt;0,Stock[[#This Row],[NGÀY BÁN]]-Stock[[#This Row],[NGÀY MUA]]+1,IF(Stock[[#This Row],[NGÀY MUA]]=0,0,TODAY()-Stock[[#This Row],[NGÀY MUA]]+1))</f>
        <v>0</v>
      </c>
      <c r="AA1200" s="121" t="str">
        <f>IFERROR(Stock[[#This Row],[CỔ TỨC TIỀN MẶT]]+Stock[[#This Row],[LÃI/(LỖ) TỪ BÁN CK
(auto-fill)]],"")</f>
        <v/>
      </c>
      <c r="AB12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0" s="79"/>
      <c r="AE1200" s="146" t="str">
        <f>IF(Stock[[#This Row],[TRẠNG THÁI
(auto-fill)]]="NẮM GIỮ",Stock[[#This Row],[GIÁ THỊ TRƯỜNG]]-Stock[[#This Row],[GIÁ MUA]],"")</f>
        <v/>
      </c>
      <c r="AF1200" s="150" t="str">
        <f>IFERROR(Stock[[#This Row],[TĂNG/
(GIẢM )]]/Stock[[#This Row],[GIÁ MUA]],"")</f>
        <v/>
      </c>
      <c r="AG1200" s="129" t="str">
        <f>IF(Stock[[#This Row],[GIÁ THỊ TRƯỜNG]]&gt;0,Stock[[#This Row],[GIÁ THỊ TRƯỜNG]]*Stock[[#This Row],[SỐ LƯỢNG CÒN LẠI
(auto-fill)]],"")</f>
        <v/>
      </c>
    </row>
    <row r="1201" spans="2:33">
      <c r="B1201" s="109" t="str">
        <f>IF(AND(Stock[[#This Row],[SỐ LƯỢNG MUA]]&gt;0,Stock[[#This Row],[SỐ LƯỢNG CÒN LẠI
(auto-fill)]]=0),"BÁN",
IF(AND(Stock[[#This Row],[SỐ LƯỢNG MUA]]&gt;0,Stock[[#This Row],[SỐ LƯỢNG CÒN LẠI
(auto-fill)]]&gt;0),"NẮM GIỮ",""))</f>
        <v/>
      </c>
      <c r="C1201" s="112">
        <f t="shared" si="18"/>
        <v>1188</v>
      </c>
      <c r="D1201" s="77"/>
      <c r="E1201" s="78"/>
      <c r="F1201" s="170"/>
      <c r="G1201" s="83"/>
      <c r="H1201" s="84"/>
      <c r="I1201" s="114" t="str">
        <f>IF(Stock[[#This Row],[SỐ LƯỢNG MUA]]&gt;0,Stock[[#This Row],[GIÁ MUA]]*Stock[[#This Row],[SỐ LƯỢNG MUA]]*$D$11,"")</f>
        <v/>
      </c>
      <c r="J1201" s="87"/>
      <c r="K1201" s="88"/>
      <c r="L1201" s="116" t="str">
        <f>IF(Stock[[#This Row],[SỐ LƯỢNG MUA]]&gt;0,Stock[[#This Row],[GIÁ MUA]]*(1+Stock[[#This Row],[% TĂNG KỲ VỌNG_1]]),"")</f>
        <v/>
      </c>
      <c r="M1201" s="89"/>
      <c r="N1201" s="116" t="str">
        <f>IF(Stock[[#This Row],[SỐ LƯỢNG MUA]]&gt;0,Stock[[#This Row],[GIÁ MUA]]*(1+Stock[[#This Row],[% TĂNG KỲ VỌNG_2]]),"")</f>
        <v/>
      </c>
      <c r="O1201" s="89"/>
      <c r="P1201" s="116" t="str">
        <f>IF(Stock[[#This Row],[SỐ LƯỢNG MUA]]&gt;0,Stock[[#This Row],[GIÁ MUA]]*(1+Stock[[#This Row],[% GIẢM ĐỂ CẮT LỖ]]),"")</f>
        <v/>
      </c>
      <c r="Q1201" s="103"/>
      <c r="R1201" s="117" t="str">
        <f>IF(Stock[[#This Row],[CỔ TỨC TIỀN MẶT]]&gt;0,Stock[[#This Row],[CỔ TỨC TIỀN MẶT]]/(Stock[[#This Row],[GIÁ MUA]]*Stock[[#This Row],[SỐ LƯỢNG MUA]]),"")</f>
        <v/>
      </c>
      <c r="S1201" s="103"/>
      <c r="T1201" s="77"/>
      <c r="U1201" s="95"/>
      <c r="V1201" s="96"/>
      <c r="W1201" s="125" t="str">
        <f>IF(Stock[[#This Row],[SỐ LƯỢNG BÁN]]&gt;0,Stock[[#This Row],[GIÁ BÁN]]*Stock[[#This Row],[SỐ LƯỢNG BÁN]]*$D$11+Stock[[#This Row],[GIÁ BÁN]]*Stock[[#This Row],[SỐ LƯỢNG BÁN]]*$D$12,"")</f>
        <v/>
      </c>
      <c r="X1201" s="120">
        <f>Stock[[#This Row],[SỐ LƯỢNG MUA]]+Stock[[#This Row],[CỔ TỨC BẰNG CỔ PHIẾU]]-Stock[[#This Row],[SỐ LƯỢNG BÁN]]</f>
        <v>0</v>
      </c>
      <c r="Y12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1" s="120">
        <f ca="1">IF(Stock[[#This Row],[NGÀY BÁN]]&gt;0,Stock[[#This Row],[NGÀY BÁN]]-Stock[[#This Row],[NGÀY MUA]]+1,IF(Stock[[#This Row],[NGÀY MUA]]=0,0,TODAY()-Stock[[#This Row],[NGÀY MUA]]+1))</f>
        <v>0</v>
      </c>
      <c r="AA1201" s="121" t="str">
        <f>IFERROR(Stock[[#This Row],[CỔ TỨC TIỀN MẶT]]+Stock[[#This Row],[LÃI/(LỖ) TỪ BÁN CK
(auto-fill)]],"")</f>
        <v/>
      </c>
      <c r="AB12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1" s="79"/>
      <c r="AE1201" s="146" t="str">
        <f>IF(Stock[[#This Row],[TRẠNG THÁI
(auto-fill)]]="NẮM GIỮ",Stock[[#This Row],[GIÁ THỊ TRƯỜNG]]-Stock[[#This Row],[GIÁ MUA]],"")</f>
        <v/>
      </c>
      <c r="AF1201" s="150" t="str">
        <f>IFERROR(Stock[[#This Row],[TĂNG/
(GIẢM )]]/Stock[[#This Row],[GIÁ MUA]],"")</f>
        <v/>
      </c>
      <c r="AG1201" s="129" t="str">
        <f>IF(Stock[[#This Row],[GIÁ THỊ TRƯỜNG]]&gt;0,Stock[[#This Row],[GIÁ THỊ TRƯỜNG]]*Stock[[#This Row],[SỐ LƯỢNG CÒN LẠI
(auto-fill)]],"")</f>
        <v/>
      </c>
    </row>
    <row r="1202" spans="2:33">
      <c r="B1202" s="109" t="str">
        <f>IF(AND(Stock[[#This Row],[SỐ LƯỢNG MUA]]&gt;0,Stock[[#This Row],[SỐ LƯỢNG CÒN LẠI
(auto-fill)]]=0),"BÁN",
IF(AND(Stock[[#This Row],[SỐ LƯỢNG MUA]]&gt;0,Stock[[#This Row],[SỐ LƯỢNG CÒN LẠI
(auto-fill)]]&gt;0),"NẮM GIỮ",""))</f>
        <v/>
      </c>
      <c r="C1202" s="112">
        <f t="shared" si="18"/>
        <v>1189</v>
      </c>
      <c r="D1202" s="77"/>
      <c r="E1202" s="78"/>
      <c r="F1202" s="170"/>
      <c r="G1202" s="83"/>
      <c r="H1202" s="84"/>
      <c r="I1202" s="114" t="str">
        <f>IF(Stock[[#This Row],[SỐ LƯỢNG MUA]]&gt;0,Stock[[#This Row],[GIÁ MUA]]*Stock[[#This Row],[SỐ LƯỢNG MUA]]*$D$11,"")</f>
        <v/>
      </c>
      <c r="J1202" s="87"/>
      <c r="K1202" s="88"/>
      <c r="L1202" s="116" t="str">
        <f>IF(Stock[[#This Row],[SỐ LƯỢNG MUA]]&gt;0,Stock[[#This Row],[GIÁ MUA]]*(1+Stock[[#This Row],[% TĂNG KỲ VỌNG_1]]),"")</f>
        <v/>
      </c>
      <c r="M1202" s="89"/>
      <c r="N1202" s="116" t="str">
        <f>IF(Stock[[#This Row],[SỐ LƯỢNG MUA]]&gt;0,Stock[[#This Row],[GIÁ MUA]]*(1+Stock[[#This Row],[% TĂNG KỲ VỌNG_2]]),"")</f>
        <v/>
      </c>
      <c r="O1202" s="89"/>
      <c r="P1202" s="116" t="str">
        <f>IF(Stock[[#This Row],[SỐ LƯỢNG MUA]]&gt;0,Stock[[#This Row],[GIÁ MUA]]*(1+Stock[[#This Row],[% GIẢM ĐỂ CẮT LỖ]]),"")</f>
        <v/>
      </c>
      <c r="Q1202" s="103"/>
      <c r="R1202" s="117" t="str">
        <f>IF(Stock[[#This Row],[CỔ TỨC TIỀN MẶT]]&gt;0,Stock[[#This Row],[CỔ TỨC TIỀN MẶT]]/(Stock[[#This Row],[GIÁ MUA]]*Stock[[#This Row],[SỐ LƯỢNG MUA]]),"")</f>
        <v/>
      </c>
      <c r="S1202" s="103"/>
      <c r="T1202" s="77"/>
      <c r="U1202" s="95"/>
      <c r="V1202" s="96"/>
      <c r="W1202" s="125" t="str">
        <f>IF(Stock[[#This Row],[SỐ LƯỢNG BÁN]]&gt;0,Stock[[#This Row],[GIÁ BÁN]]*Stock[[#This Row],[SỐ LƯỢNG BÁN]]*$D$11+Stock[[#This Row],[GIÁ BÁN]]*Stock[[#This Row],[SỐ LƯỢNG BÁN]]*$D$12,"")</f>
        <v/>
      </c>
      <c r="X1202" s="120">
        <f>Stock[[#This Row],[SỐ LƯỢNG MUA]]+Stock[[#This Row],[CỔ TỨC BẰNG CỔ PHIẾU]]-Stock[[#This Row],[SỐ LƯỢNG BÁN]]</f>
        <v>0</v>
      </c>
      <c r="Y12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2" s="120">
        <f ca="1">IF(Stock[[#This Row],[NGÀY BÁN]]&gt;0,Stock[[#This Row],[NGÀY BÁN]]-Stock[[#This Row],[NGÀY MUA]]+1,IF(Stock[[#This Row],[NGÀY MUA]]=0,0,TODAY()-Stock[[#This Row],[NGÀY MUA]]+1))</f>
        <v>0</v>
      </c>
      <c r="AA1202" s="121" t="str">
        <f>IFERROR(Stock[[#This Row],[CỔ TỨC TIỀN MẶT]]+Stock[[#This Row],[LÃI/(LỖ) TỪ BÁN CK
(auto-fill)]],"")</f>
        <v/>
      </c>
      <c r="AB12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2" s="79"/>
      <c r="AE1202" s="146" t="str">
        <f>IF(Stock[[#This Row],[TRẠNG THÁI
(auto-fill)]]="NẮM GIỮ",Stock[[#This Row],[GIÁ THỊ TRƯỜNG]]-Stock[[#This Row],[GIÁ MUA]],"")</f>
        <v/>
      </c>
      <c r="AF1202" s="150" t="str">
        <f>IFERROR(Stock[[#This Row],[TĂNG/
(GIẢM )]]/Stock[[#This Row],[GIÁ MUA]],"")</f>
        <v/>
      </c>
      <c r="AG1202" s="129" t="str">
        <f>IF(Stock[[#This Row],[GIÁ THỊ TRƯỜNG]]&gt;0,Stock[[#This Row],[GIÁ THỊ TRƯỜNG]]*Stock[[#This Row],[SỐ LƯỢNG CÒN LẠI
(auto-fill)]],"")</f>
        <v/>
      </c>
    </row>
    <row r="1203" spans="2:33">
      <c r="B1203" s="109" t="str">
        <f>IF(AND(Stock[[#This Row],[SỐ LƯỢNG MUA]]&gt;0,Stock[[#This Row],[SỐ LƯỢNG CÒN LẠI
(auto-fill)]]=0),"BÁN",
IF(AND(Stock[[#This Row],[SỐ LƯỢNG MUA]]&gt;0,Stock[[#This Row],[SỐ LƯỢNG CÒN LẠI
(auto-fill)]]&gt;0),"NẮM GIỮ",""))</f>
        <v/>
      </c>
      <c r="C1203" s="112">
        <f t="shared" si="18"/>
        <v>1190</v>
      </c>
      <c r="D1203" s="77"/>
      <c r="E1203" s="78"/>
      <c r="F1203" s="170"/>
      <c r="G1203" s="83"/>
      <c r="H1203" s="84"/>
      <c r="I1203" s="114" t="str">
        <f>IF(Stock[[#This Row],[SỐ LƯỢNG MUA]]&gt;0,Stock[[#This Row],[GIÁ MUA]]*Stock[[#This Row],[SỐ LƯỢNG MUA]]*$D$11,"")</f>
        <v/>
      </c>
      <c r="J1203" s="87"/>
      <c r="K1203" s="88"/>
      <c r="L1203" s="116" t="str">
        <f>IF(Stock[[#This Row],[SỐ LƯỢNG MUA]]&gt;0,Stock[[#This Row],[GIÁ MUA]]*(1+Stock[[#This Row],[% TĂNG KỲ VỌNG_1]]),"")</f>
        <v/>
      </c>
      <c r="M1203" s="89"/>
      <c r="N1203" s="116" t="str">
        <f>IF(Stock[[#This Row],[SỐ LƯỢNG MUA]]&gt;0,Stock[[#This Row],[GIÁ MUA]]*(1+Stock[[#This Row],[% TĂNG KỲ VỌNG_2]]),"")</f>
        <v/>
      </c>
      <c r="O1203" s="89"/>
      <c r="P1203" s="116" t="str">
        <f>IF(Stock[[#This Row],[SỐ LƯỢNG MUA]]&gt;0,Stock[[#This Row],[GIÁ MUA]]*(1+Stock[[#This Row],[% GIẢM ĐỂ CẮT LỖ]]),"")</f>
        <v/>
      </c>
      <c r="Q1203" s="103"/>
      <c r="R1203" s="117" t="str">
        <f>IF(Stock[[#This Row],[CỔ TỨC TIỀN MẶT]]&gt;0,Stock[[#This Row],[CỔ TỨC TIỀN MẶT]]/(Stock[[#This Row],[GIÁ MUA]]*Stock[[#This Row],[SỐ LƯỢNG MUA]]),"")</f>
        <v/>
      </c>
      <c r="S1203" s="103"/>
      <c r="T1203" s="77"/>
      <c r="U1203" s="95"/>
      <c r="V1203" s="96"/>
      <c r="W1203" s="125" t="str">
        <f>IF(Stock[[#This Row],[SỐ LƯỢNG BÁN]]&gt;0,Stock[[#This Row],[GIÁ BÁN]]*Stock[[#This Row],[SỐ LƯỢNG BÁN]]*$D$11+Stock[[#This Row],[GIÁ BÁN]]*Stock[[#This Row],[SỐ LƯỢNG BÁN]]*$D$12,"")</f>
        <v/>
      </c>
      <c r="X1203" s="120">
        <f>Stock[[#This Row],[SỐ LƯỢNG MUA]]+Stock[[#This Row],[CỔ TỨC BẰNG CỔ PHIẾU]]-Stock[[#This Row],[SỐ LƯỢNG BÁN]]</f>
        <v>0</v>
      </c>
      <c r="Y12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3" s="120">
        <f ca="1">IF(Stock[[#This Row],[NGÀY BÁN]]&gt;0,Stock[[#This Row],[NGÀY BÁN]]-Stock[[#This Row],[NGÀY MUA]]+1,IF(Stock[[#This Row],[NGÀY MUA]]=0,0,TODAY()-Stock[[#This Row],[NGÀY MUA]]+1))</f>
        <v>0</v>
      </c>
      <c r="AA1203" s="121" t="str">
        <f>IFERROR(Stock[[#This Row],[CỔ TỨC TIỀN MẶT]]+Stock[[#This Row],[LÃI/(LỖ) TỪ BÁN CK
(auto-fill)]],"")</f>
        <v/>
      </c>
      <c r="AB12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3" s="79"/>
      <c r="AE1203" s="146" t="str">
        <f>IF(Stock[[#This Row],[TRẠNG THÁI
(auto-fill)]]="NẮM GIỮ",Stock[[#This Row],[GIÁ THỊ TRƯỜNG]]-Stock[[#This Row],[GIÁ MUA]],"")</f>
        <v/>
      </c>
      <c r="AF1203" s="150" t="str">
        <f>IFERROR(Stock[[#This Row],[TĂNG/
(GIẢM )]]/Stock[[#This Row],[GIÁ MUA]],"")</f>
        <v/>
      </c>
      <c r="AG1203" s="129" t="str">
        <f>IF(Stock[[#This Row],[GIÁ THỊ TRƯỜNG]]&gt;0,Stock[[#This Row],[GIÁ THỊ TRƯỜNG]]*Stock[[#This Row],[SỐ LƯỢNG CÒN LẠI
(auto-fill)]],"")</f>
        <v/>
      </c>
    </row>
    <row r="1204" spans="2:33">
      <c r="B1204" s="109" t="str">
        <f>IF(AND(Stock[[#This Row],[SỐ LƯỢNG MUA]]&gt;0,Stock[[#This Row],[SỐ LƯỢNG CÒN LẠI
(auto-fill)]]=0),"BÁN",
IF(AND(Stock[[#This Row],[SỐ LƯỢNG MUA]]&gt;0,Stock[[#This Row],[SỐ LƯỢNG CÒN LẠI
(auto-fill)]]&gt;0),"NẮM GIỮ",""))</f>
        <v/>
      </c>
      <c r="C1204" s="112">
        <f t="shared" si="18"/>
        <v>1191</v>
      </c>
      <c r="D1204" s="77"/>
      <c r="E1204" s="78"/>
      <c r="F1204" s="170"/>
      <c r="G1204" s="83"/>
      <c r="H1204" s="84"/>
      <c r="I1204" s="114" t="str">
        <f>IF(Stock[[#This Row],[SỐ LƯỢNG MUA]]&gt;0,Stock[[#This Row],[GIÁ MUA]]*Stock[[#This Row],[SỐ LƯỢNG MUA]]*$D$11,"")</f>
        <v/>
      </c>
      <c r="J1204" s="87"/>
      <c r="K1204" s="88"/>
      <c r="L1204" s="116" t="str">
        <f>IF(Stock[[#This Row],[SỐ LƯỢNG MUA]]&gt;0,Stock[[#This Row],[GIÁ MUA]]*(1+Stock[[#This Row],[% TĂNG KỲ VỌNG_1]]),"")</f>
        <v/>
      </c>
      <c r="M1204" s="89"/>
      <c r="N1204" s="116" t="str">
        <f>IF(Stock[[#This Row],[SỐ LƯỢNG MUA]]&gt;0,Stock[[#This Row],[GIÁ MUA]]*(1+Stock[[#This Row],[% TĂNG KỲ VỌNG_2]]),"")</f>
        <v/>
      </c>
      <c r="O1204" s="89"/>
      <c r="P1204" s="116" t="str">
        <f>IF(Stock[[#This Row],[SỐ LƯỢNG MUA]]&gt;0,Stock[[#This Row],[GIÁ MUA]]*(1+Stock[[#This Row],[% GIẢM ĐỂ CẮT LỖ]]),"")</f>
        <v/>
      </c>
      <c r="Q1204" s="103"/>
      <c r="R1204" s="117" t="str">
        <f>IF(Stock[[#This Row],[CỔ TỨC TIỀN MẶT]]&gt;0,Stock[[#This Row],[CỔ TỨC TIỀN MẶT]]/(Stock[[#This Row],[GIÁ MUA]]*Stock[[#This Row],[SỐ LƯỢNG MUA]]),"")</f>
        <v/>
      </c>
      <c r="S1204" s="103"/>
      <c r="T1204" s="77"/>
      <c r="U1204" s="95"/>
      <c r="V1204" s="96"/>
      <c r="W1204" s="125" t="str">
        <f>IF(Stock[[#This Row],[SỐ LƯỢNG BÁN]]&gt;0,Stock[[#This Row],[GIÁ BÁN]]*Stock[[#This Row],[SỐ LƯỢNG BÁN]]*$D$11+Stock[[#This Row],[GIÁ BÁN]]*Stock[[#This Row],[SỐ LƯỢNG BÁN]]*$D$12,"")</f>
        <v/>
      </c>
      <c r="X1204" s="120">
        <f>Stock[[#This Row],[SỐ LƯỢNG MUA]]+Stock[[#This Row],[CỔ TỨC BẰNG CỔ PHIẾU]]-Stock[[#This Row],[SỐ LƯỢNG BÁN]]</f>
        <v>0</v>
      </c>
      <c r="Y12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4" s="120">
        <f ca="1">IF(Stock[[#This Row],[NGÀY BÁN]]&gt;0,Stock[[#This Row],[NGÀY BÁN]]-Stock[[#This Row],[NGÀY MUA]]+1,IF(Stock[[#This Row],[NGÀY MUA]]=0,0,TODAY()-Stock[[#This Row],[NGÀY MUA]]+1))</f>
        <v>0</v>
      </c>
      <c r="AA1204" s="121" t="str">
        <f>IFERROR(Stock[[#This Row],[CỔ TỨC TIỀN MẶT]]+Stock[[#This Row],[LÃI/(LỖ) TỪ BÁN CK
(auto-fill)]],"")</f>
        <v/>
      </c>
      <c r="AB12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4" s="79"/>
      <c r="AE1204" s="146" t="str">
        <f>IF(Stock[[#This Row],[TRẠNG THÁI
(auto-fill)]]="NẮM GIỮ",Stock[[#This Row],[GIÁ THỊ TRƯỜNG]]-Stock[[#This Row],[GIÁ MUA]],"")</f>
        <v/>
      </c>
      <c r="AF1204" s="150" t="str">
        <f>IFERROR(Stock[[#This Row],[TĂNG/
(GIẢM )]]/Stock[[#This Row],[GIÁ MUA]],"")</f>
        <v/>
      </c>
      <c r="AG1204" s="129" t="str">
        <f>IF(Stock[[#This Row],[GIÁ THỊ TRƯỜNG]]&gt;0,Stock[[#This Row],[GIÁ THỊ TRƯỜNG]]*Stock[[#This Row],[SỐ LƯỢNG CÒN LẠI
(auto-fill)]],"")</f>
        <v/>
      </c>
    </row>
    <row r="1205" spans="2:33">
      <c r="B1205" s="109" t="str">
        <f>IF(AND(Stock[[#This Row],[SỐ LƯỢNG MUA]]&gt;0,Stock[[#This Row],[SỐ LƯỢNG CÒN LẠI
(auto-fill)]]=0),"BÁN",
IF(AND(Stock[[#This Row],[SỐ LƯỢNG MUA]]&gt;0,Stock[[#This Row],[SỐ LƯỢNG CÒN LẠI
(auto-fill)]]&gt;0),"NẮM GIỮ",""))</f>
        <v/>
      </c>
      <c r="C1205" s="112">
        <f t="shared" si="18"/>
        <v>1192</v>
      </c>
      <c r="D1205" s="77"/>
      <c r="E1205" s="78"/>
      <c r="F1205" s="170"/>
      <c r="G1205" s="83"/>
      <c r="H1205" s="84"/>
      <c r="I1205" s="114" t="str">
        <f>IF(Stock[[#This Row],[SỐ LƯỢNG MUA]]&gt;0,Stock[[#This Row],[GIÁ MUA]]*Stock[[#This Row],[SỐ LƯỢNG MUA]]*$D$11,"")</f>
        <v/>
      </c>
      <c r="J1205" s="87"/>
      <c r="K1205" s="88"/>
      <c r="L1205" s="116" t="str">
        <f>IF(Stock[[#This Row],[SỐ LƯỢNG MUA]]&gt;0,Stock[[#This Row],[GIÁ MUA]]*(1+Stock[[#This Row],[% TĂNG KỲ VỌNG_1]]),"")</f>
        <v/>
      </c>
      <c r="M1205" s="89"/>
      <c r="N1205" s="116" t="str">
        <f>IF(Stock[[#This Row],[SỐ LƯỢNG MUA]]&gt;0,Stock[[#This Row],[GIÁ MUA]]*(1+Stock[[#This Row],[% TĂNG KỲ VỌNG_2]]),"")</f>
        <v/>
      </c>
      <c r="O1205" s="89"/>
      <c r="P1205" s="116" t="str">
        <f>IF(Stock[[#This Row],[SỐ LƯỢNG MUA]]&gt;0,Stock[[#This Row],[GIÁ MUA]]*(1+Stock[[#This Row],[% GIẢM ĐỂ CẮT LỖ]]),"")</f>
        <v/>
      </c>
      <c r="Q1205" s="103"/>
      <c r="R1205" s="117" t="str">
        <f>IF(Stock[[#This Row],[CỔ TỨC TIỀN MẶT]]&gt;0,Stock[[#This Row],[CỔ TỨC TIỀN MẶT]]/(Stock[[#This Row],[GIÁ MUA]]*Stock[[#This Row],[SỐ LƯỢNG MUA]]),"")</f>
        <v/>
      </c>
      <c r="S1205" s="103"/>
      <c r="T1205" s="77"/>
      <c r="U1205" s="95"/>
      <c r="V1205" s="96"/>
      <c r="W1205" s="125" t="str">
        <f>IF(Stock[[#This Row],[SỐ LƯỢNG BÁN]]&gt;0,Stock[[#This Row],[GIÁ BÁN]]*Stock[[#This Row],[SỐ LƯỢNG BÁN]]*$D$11+Stock[[#This Row],[GIÁ BÁN]]*Stock[[#This Row],[SỐ LƯỢNG BÁN]]*$D$12,"")</f>
        <v/>
      </c>
      <c r="X1205" s="120">
        <f>Stock[[#This Row],[SỐ LƯỢNG MUA]]+Stock[[#This Row],[CỔ TỨC BẰNG CỔ PHIẾU]]-Stock[[#This Row],[SỐ LƯỢNG BÁN]]</f>
        <v>0</v>
      </c>
      <c r="Y12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5" s="120">
        <f ca="1">IF(Stock[[#This Row],[NGÀY BÁN]]&gt;0,Stock[[#This Row],[NGÀY BÁN]]-Stock[[#This Row],[NGÀY MUA]]+1,IF(Stock[[#This Row],[NGÀY MUA]]=0,0,TODAY()-Stock[[#This Row],[NGÀY MUA]]+1))</f>
        <v>0</v>
      </c>
      <c r="AA1205" s="121" t="str">
        <f>IFERROR(Stock[[#This Row],[CỔ TỨC TIỀN MẶT]]+Stock[[#This Row],[LÃI/(LỖ) TỪ BÁN CK
(auto-fill)]],"")</f>
        <v/>
      </c>
      <c r="AB12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5" s="79"/>
      <c r="AE1205" s="146" t="str">
        <f>IF(Stock[[#This Row],[TRẠNG THÁI
(auto-fill)]]="NẮM GIỮ",Stock[[#This Row],[GIÁ THỊ TRƯỜNG]]-Stock[[#This Row],[GIÁ MUA]],"")</f>
        <v/>
      </c>
      <c r="AF1205" s="150" t="str">
        <f>IFERROR(Stock[[#This Row],[TĂNG/
(GIẢM )]]/Stock[[#This Row],[GIÁ MUA]],"")</f>
        <v/>
      </c>
      <c r="AG1205" s="129" t="str">
        <f>IF(Stock[[#This Row],[GIÁ THỊ TRƯỜNG]]&gt;0,Stock[[#This Row],[GIÁ THỊ TRƯỜNG]]*Stock[[#This Row],[SỐ LƯỢNG CÒN LẠI
(auto-fill)]],"")</f>
        <v/>
      </c>
    </row>
    <row r="1206" spans="2:33">
      <c r="B1206" s="109" t="str">
        <f>IF(AND(Stock[[#This Row],[SỐ LƯỢNG MUA]]&gt;0,Stock[[#This Row],[SỐ LƯỢNG CÒN LẠI
(auto-fill)]]=0),"BÁN",
IF(AND(Stock[[#This Row],[SỐ LƯỢNG MUA]]&gt;0,Stock[[#This Row],[SỐ LƯỢNG CÒN LẠI
(auto-fill)]]&gt;0),"NẮM GIỮ",""))</f>
        <v/>
      </c>
      <c r="C1206" s="112">
        <f t="shared" si="18"/>
        <v>1193</v>
      </c>
      <c r="D1206" s="77"/>
      <c r="E1206" s="78"/>
      <c r="F1206" s="170"/>
      <c r="G1206" s="83"/>
      <c r="H1206" s="84"/>
      <c r="I1206" s="114" t="str">
        <f>IF(Stock[[#This Row],[SỐ LƯỢNG MUA]]&gt;0,Stock[[#This Row],[GIÁ MUA]]*Stock[[#This Row],[SỐ LƯỢNG MUA]]*$D$11,"")</f>
        <v/>
      </c>
      <c r="J1206" s="87"/>
      <c r="K1206" s="88"/>
      <c r="L1206" s="116" t="str">
        <f>IF(Stock[[#This Row],[SỐ LƯỢNG MUA]]&gt;0,Stock[[#This Row],[GIÁ MUA]]*(1+Stock[[#This Row],[% TĂNG KỲ VỌNG_1]]),"")</f>
        <v/>
      </c>
      <c r="M1206" s="89"/>
      <c r="N1206" s="116" t="str">
        <f>IF(Stock[[#This Row],[SỐ LƯỢNG MUA]]&gt;0,Stock[[#This Row],[GIÁ MUA]]*(1+Stock[[#This Row],[% TĂNG KỲ VỌNG_2]]),"")</f>
        <v/>
      </c>
      <c r="O1206" s="89"/>
      <c r="P1206" s="116" t="str">
        <f>IF(Stock[[#This Row],[SỐ LƯỢNG MUA]]&gt;0,Stock[[#This Row],[GIÁ MUA]]*(1+Stock[[#This Row],[% GIẢM ĐỂ CẮT LỖ]]),"")</f>
        <v/>
      </c>
      <c r="Q1206" s="103"/>
      <c r="R1206" s="117" t="str">
        <f>IF(Stock[[#This Row],[CỔ TỨC TIỀN MẶT]]&gt;0,Stock[[#This Row],[CỔ TỨC TIỀN MẶT]]/(Stock[[#This Row],[GIÁ MUA]]*Stock[[#This Row],[SỐ LƯỢNG MUA]]),"")</f>
        <v/>
      </c>
      <c r="S1206" s="103"/>
      <c r="T1206" s="77"/>
      <c r="U1206" s="95"/>
      <c r="V1206" s="96"/>
      <c r="W1206" s="125" t="str">
        <f>IF(Stock[[#This Row],[SỐ LƯỢNG BÁN]]&gt;0,Stock[[#This Row],[GIÁ BÁN]]*Stock[[#This Row],[SỐ LƯỢNG BÁN]]*$D$11+Stock[[#This Row],[GIÁ BÁN]]*Stock[[#This Row],[SỐ LƯỢNG BÁN]]*$D$12,"")</f>
        <v/>
      </c>
      <c r="X1206" s="120">
        <f>Stock[[#This Row],[SỐ LƯỢNG MUA]]+Stock[[#This Row],[CỔ TỨC BẰNG CỔ PHIẾU]]-Stock[[#This Row],[SỐ LƯỢNG BÁN]]</f>
        <v>0</v>
      </c>
      <c r="Y12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6" s="120">
        <f ca="1">IF(Stock[[#This Row],[NGÀY BÁN]]&gt;0,Stock[[#This Row],[NGÀY BÁN]]-Stock[[#This Row],[NGÀY MUA]]+1,IF(Stock[[#This Row],[NGÀY MUA]]=0,0,TODAY()-Stock[[#This Row],[NGÀY MUA]]+1))</f>
        <v>0</v>
      </c>
      <c r="AA1206" s="121" t="str">
        <f>IFERROR(Stock[[#This Row],[CỔ TỨC TIỀN MẶT]]+Stock[[#This Row],[LÃI/(LỖ) TỪ BÁN CK
(auto-fill)]],"")</f>
        <v/>
      </c>
      <c r="AB12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6" s="79"/>
      <c r="AE1206" s="146" t="str">
        <f>IF(Stock[[#This Row],[TRẠNG THÁI
(auto-fill)]]="NẮM GIỮ",Stock[[#This Row],[GIÁ THỊ TRƯỜNG]]-Stock[[#This Row],[GIÁ MUA]],"")</f>
        <v/>
      </c>
      <c r="AF1206" s="150" t="str">
        <f>IFERROR(Stock[[#This Row],[TĂNG/
(GIẢM )]]/Stock[[#This Row],[GIÁ MUA]],"")</f>
        <v/>
      </c>
      <c r="AG1206" s="129" t="str">
        <f>IF(Stock[[#This Row],[GIÁ THỊ TRƯỜNG]]&gt;0,Stock[[#This Row],[GIÁ THỊ TRƯỜNG]]*Stock[[#This Row],[SỐ LƯỢNG CÒN LẠI
(auto-fill)]],"")</f>
        <v/>
      </c>
    </row>
    <row r="1207" spans="2:33">
      <c r="B1207" s="109" t="str">
        <f>IF(AND(Stock[[#This Row],[SỐ LƯỢNG MUA]]&gt;0,Stock[[#This Row],[SỐ LƯỢNG CÒN LẠI
(auto-fill)]]=0),"BÁN",
IF(AND(Stock[[#This Row],[SỐ LƯỢNG MUA]]&gt;0,Stock[[#This Row],[SỐ LƯỢNG CÒN LẠI
(auto-fill)]]&gt;0),"NẮM GIỮ",""))</f>
        <v/>
      </c>
      <c r="C1207" s="112">
        <f t="shared" si="18"/>
        <v>1194</v>
      </c>
      <c r="D1207" s="77"/>
      <c r="E1207" s="78"/>
      <c r="F1207" s="170"/>
      <c r="G1207" s="83"/>
      <c r="H1207" s="84"/>
      <c r="I1207" s="114" t="str">
        <f>IF(Stock[[#This Row],[SỐ LƯỢNG MUA]]&gt;0,Stock[[#This Row],[GIÁ MUA]]*Stock[[#This Row],[SỐ LƯỢNG MUA]]*$D$11,"")</f>
        <v/>
      </c>
      <c r="J1207" s="87"/>
      <c r="K1207" s="88"/>
      <c r="L1207" s="116" t="str">
        <f>IF(Stock[[#This Row],[SỐ LƯỢNG MUA]]&gt;0,Stock[[#This Row],[GIÁ MUA]]*(1+Stock[[#This Row],[% TĂNG KỲ VỌNG_1]]),"")</f>
        <v/>
      </c>
      <c r="M1207" s="89"/>
      <c r="N1207" s="116" t="str">
        <f>IF(Stock[[#This Row],[SỐ LƯỢNG MUA]]&gt;0,Stock[[#This Row],[GIÁ MUA]]*(1+Stock[[#This Row],[% TĂNG KỲ VỌNG_2]]),"")</f>
        <v/>
      </c>
      <c r="O1207" s="89"/>
      <c r="P1207" s="116" t="str">
        <f>IF(Stock[[#This Row],[SỐ LƯỢNG MUA]]&gt;0,Stock[[#This Row],[GIÁ MUA]]*(1+Stock[[#This Row],[% GIẢM ĐỂ CẮT LỖ]]),"")</f>
        <v/>
      </c>
      <c r="Q1207" s="103"/>
      <c r="R1207" s="117" t="str">
        <f>IF(Stock[[#This Row],[CỔ TỨC TIỀN MẶT]]&gt;0,Stock[[#This Row],[CỔ TỨC TIỀN MẶT]]/(Stock[[#This Row],[GIÁ MUA]]*Stock[[#This Row],[SỐ LƯỢNG MUA]]),"")</f>
        <v/>
      </c>
      <c r="S1207" s="103"/>
      <c r="T1207" s="77"/>
      <c r="U1207" s="95"/>
      <c r="V1207" s="96"/>
      <c r="W1207" s="125" t="str">
        <f>IF(Stock[[#This Row],[SỐ LƯỢNG BÁN]]&gt;0,Stock[[#This Row],[GIÁ BÁN]]*Stock[[#This Row],[SỐ LƯỢNG BÁN]]*$D$11+Stock[[#This Row],[GIÁ BÁN]]*Stock[[#This Row],[SỐ LƯỢNG BÁN]]*$D$12,"")</f>
        <v/>
      </c>
      <c r="X1207" s="120">
        <f>Stock[[#This Row],[SỐ LƯỢNG MUA]]+Stock[[#This Row],[CỔ TỨC BẰNG CỔ PHIẾU]]-Stock[[#This Row],[SỐ LƯỢNG BÁN]]</f>
        <v>0</v>
      </c>
      <c r="Y12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7" s="120">
        <f ca="1">IF(Stock[[#This Row],[NGÀY BÁN]]&gt;0,Stock[[#This Row],[NGÀY BÁN]]-Stock[[#This Row],[NGÀY MUA]]+1,IF(Stock[[#This Row],[NGÀY MUA]]=0,0,TODAY()-Stock[[#This Row],[NGÀY MUA]]+1))</f>
        <v>0</v>
      </c>
      <c r="AA1207" s="121" t="str">
        <f>IFERROR(Stock[[#This Row],[CỔ TỨC TIỀN MẶT]]+Stock[[#This Row],[LÃI/(LỖ) TỪ BÁN CK
(auto-fill)]],"")</f>
        <v/>
      </c>
      <c r="AB12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7" s="79"/>
      <c r="AE1207" s="146" t="str">
        <f>IF(Stock[[#This Row],[TRẠNG THÁI
(auto-fill)]]="NẮM GIỮ",Stock[[#This Row],[GIÁ THỊ TRƯỜNG]]-Stock[[#This Row],[GIÁ MUA]],"")</f>
        <v/>
      </c>
      <c r="AF1207" s="150" t="str">
        <f>IFERROR(Stock[[#This Row],[TĂNG/
(GIẢM )]]/Stock[[#This Row],[GIÁ MUA]],"")</f>
        <v/>
      </c>
      <c r="AG1207" s="129" t="str">
        <f>IF(Stock[[#This Row],[GIÁ THỊ TRƯỜNG]]&gt;0,Stock[[#This Row],[GIÁ THỊ TRƯỜNG]]*Stock[[#This Row],[SỐ LƯỢNG CÒN LẠI
(auto-fill)]],"")</f>
        <v/>
      </c>
    </row>
    <row r="1208" spans="2:33">
      <c r="B1208" s="109" t="str">
        <f>IF(AND(Stock[[#This Row],[SỐ LƯỢNG MUA]]&gt;0,Stock[[#This Row],[SỐ LƯỢNG CÒN LẠI
(auto-fill)]]=0),"BÁN",
IF(AND(Stock[[#This Row],[SỐ LƯỢNG MUA]]&gt;0,Stock[[#This Row],[SỐ LƯỢNG CÒN LẠI
(auto-fill)]]&gt;0),"NẮM GIỮ",""))</f>
        <v/>
      </c>
      <c r="C1208" s="112">
        <f t="shared" si="18"/>
        <v>1195</v>
      </c>
      <c r="D1208" s="77"/>
      <c r="E1208" s="78"/>
      <c r="F1208" s="170"/>
      <c r="G1208" s="83"/>
      <c r="H1208" s="84"/>
      <c r="I1208" s="114" t="str">
        <f>IF(Stock[[#This Row],[SỐ LƯỢNG MUA]]&gt;0,Stock[[#This Row],[GIÁ MUA]]*Stock[[#This Row],[SỐ LƯỢNG MUA]]*$D$11,"")</f>
        <v/>
      </c>
      <c r="J1208" s="87"/>
      <c r="K1208" s="88"/>
      <c r="L1208" s="116" t="str">
        <f>IF(Stock[[#This Row],[SỐ LƯỢNG MUA]]&gt;0,Stock[[#This Row],[GIÁ MUA]]*(1+Stock[[#This Row],[% TĂNG KỲ VỌNG_1]]),"")</f>
        <v/>
      </c>
      <c r="M1208" s="89"/>
      <c r="N1208" s="116" t="str">
        <f>IF(Stock[[#This Row],[SỐ LƯỢNG MUA]]&gt;0,Stock[[#This Row],[GIÁ MUA]]*(1+Stock[[#This Row],[% TĂNG KỲ VỌNG_2]]),"")</f>
        <v/>
      </c>
      <c r="O1208" s="89"/>
      <c r="P1208" s="116" t="str">
        <f>IF(Stock[[#This Row],[SỐ LƯỢNG MUA]]&gt;0,Stock[[#This Row],[GIÁ MUA]]*(1+Stock[[#This Row],[% GIẢM ĐỂ CẮT LỖ]]),"")</f>
        <v/>
      </c>
      <c r="Q1208" s="103"/>
      <c r="R1208" s="117" t="str">
        <f>IF(Stock[[#This Row],[CỔ TỨC TIỀN MẶT]]&gt;0,Stock[[#This Row],[CỔ TỨC TIỀN MẶT]]/(Stock[[#This Row],[GIÁ MUA]]*Stock[[#This Row],[SỐ LƯỢNG MUA]]),"")</f>
        <v/>
      </c>
      <c r="S1208" s="103"/>
      <c r="T1208" s="77"/>
      <c r="U1208" s="95"/>
      <c r="V1208" s="96"/>
      <c r="W1208" s="125" t="str">
        <f>IF(Stock[[#This Row],[SỐ LƯỢNG BÁN]]&gt;0,Stock[[#This Row],[GIÁ BÁN]]*Stock[[#This Row],[SỐ LƯỢNG BÁN]]*$D$11+Stock[[#This Row],[GIÁ BÁN]]*Stock[[#This Row],[SỐ LƯỢNG BÁN]]*$D$12,"")</f>
        <v/>
      </c>
      <c r="X1208" s="120">
        <f>Stock[[#This Row],[SỐ LƯỢNG MUA]]+Stock[[#This Row],[CỔ TỨC BẰNG CỔ PHIẾU]]-Stock[[#This Row],[SỐ LƯỢNG BÁN]]</f>
        <v>0</v>
      </c>
      <c r="Y12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8" s="120">
        <f ca="1">IF(Stock[[#This Row],[NGÀY BÁN]]&gt;0,Stock[[#This Row],[NGÀY BÁN]]-Stock[[#This Row],[NGÀY MUA]]+1,IF(Stock[[#This Row],[NGÀY MUA]]=0,0,TODAY()-Stock[[#This Row],[NGÀY MUA]]+1))</f>
        <v>0</v>
      </c>
      <c r="AA1208" s="121" t="str">
        <f>IFERROR(Stock[[#This Row],[CỔ TỨC TIỀN MẶT]]+Stock[[#This Row],[LÃI/(LỖ) TỪ BÁN CK
(auto-fill)]],"")</f>
        <v/>
      </c>
      <c r="AB12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8" s="79"/>
      <c r="AE1208" s="146" t="str">
        <f>IF(Stock[[#This Row],[TRẠNG THÁI
(auto-fill)]]="NẮM GIỮ",Stock[[#This Row],[GIÁ THỊ TRƯỜNG]]-Stock[[#This Row],[GIÁ MUA]],"")</f>
        <v/>
      </c>
      <c r="AF1208" s="150" t="str">
        <f>IFERROR(Stock[[#This Row],[TĂNG/
(GIẢM )]]/Stock[[#This Row],[GIÁ MUA]],"")</f>
        <v/>
      </c>
      <c r="AG1208" s="129" t="str">
        <f>IF(Stock[[#This Row],[GIÁ THỊ TRƯỜNG]]&gt;0,Stock[[#This Row],[GIÁ THỊ TRƯỜNG]]*Stock[[#This Row],[SỐ LƯỢNG CÒN LẠI
(auto-fill)]],"")</f>
        <v/>
      </c>
    </row>
    <row r="1209" spans="2:33">
      <c r="B1209" s="109" t="str">
        <f>IF(AND(Stock[[#This Row],[SỐ LƯỢNG MUA]]&gt;0,Stock[[#This Row],[SỐ LƯỢNG CÒN LẠI
(auto-fill)]]=0),"BÁN",
IF(AND(Stock[[#This Row],[SỐ LƯỢNG MUA]]&gt;0,Stock[[#This Row],[SỐ LƯỢNG CÒN LẠI
(auto-fill)]]&gt;0),"NẮM GIỮ",""))</f>
        <v/>
      </c>
      <c r="C1209" s="112">
        <f t="shared" si="18"/>
        <v>1196</v>
      </c>
      <c r="D1209" s="77"/>
      <c r="E1209" s="78"/>
      <c r="F1209" s="170"/>
      <c r="G1209" s="83"/>
      <c r="H1209" s="84"/>
      <c r="I1209" s="114" t="str">
        <f>IF(Stock[[#This Row],[SỐ LƯỢNG MUA]]&gt;0,Stock[[#This Row],[GIÁ MUA]]*Stock[[#This Row],[SỐ LƯỢNG MUA]]*$D$11,"")</f>
        <v/>
      </c>
      <c r="J1209" s="87"/>
      <c r="K1209" s="88"/>
      <c r="L1209" s="116" t="str">
        <f>IF(Stock[[#This Row],[SỐ LƯỢNG MUA]]&gt;0,Stock[[#This Row],[GIÁ MUA]]*(1+Stock[[#This Row],[% TĂNG KỲ VỌNG_1]]),"")</f>
        <v/>
      </c>
      <c r="M1209" s="89"/>
      <c r="N1209" s="116" t="str">
        <f>IF(Stock[[#This Row],[SỐ LƯỢNG MUA]]&gt;0,Stock[[#This Row],[GIÁ MUA]]*(1+Stock[[#This Row],[% TĂNG KỲ VỌNG_2]]),"")</f>
        <v/>
      </c>
      <c r="O1209" s="89"/>
      <c r="P1209" s="116" t="str">
        <f>IF(Stock[[#This Row],[SỐ LƯỢNG MUA]]&gt;0,Stock[[#This Row],[GIÁ MUA]]*(1+Stock[[#This Row],[% GIẢM ĐỂ CẮT LỖ]]),"")</f>
        <v/>
      </c>
      <c r="Q1209" s="103"/>
      <c r="R1209" s="117" t="str">
        <f>IF(Stock[[#This Row],[CỔ TỨC TIỀN MẶT]]&gt;0,Stock[[#This Row],[CỔ TỨC TIỀN MẶT]]/(Stock[[#This Row],[GIÁ MUA]]*Stock[[#This Row],[SỐ LƯỢNG MUA]]),"")</f>
        <v/>
      </c>
      <c r="S1209" s="103"/>
      <c r="T1209" s="77"/>
      <c r="U1209" s="95"/>
      <c r="V1209" s="96"/>
      <c r="W1209" s="125" t="str">
        <f>IF(Stock[[#This Row],[SỐ LƯỢNG BÁN]]&gt;0,Stock[[#This Row],[GIÁ BÁN]]*Stock[[#This Row],[SỐ LƯỢNG BÁN]]*$D$11+Stock[[#This Row],[GIÁ BÁN]]*Stock[[#This Row],[SỐ LƯỢNG BÁN]]*$D$12,"")</f>
        <v/>
      </c>
      <c r="X1209" s="120">
        <f>Stock[[#This Row],[SỐ LƯỢNG MUA]]+Stock[[#This Row],[CỔ TỨC BẰNG CỔ PHIẾU]]-Stock[[#This Row],[SỐ LƯỢNG BÁN]]</f>
        <v>0</v>
      </c>
      <c r="Y12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9" s="120">
        <f ca="1">IF(Stock[[#This Row],[NGÀY BÁN]]&gt;0,Stock[[#This Row],[NGÀY BÁN]]-Stock[[#This Row],[NGÀY MUA]]+1,IF(Stock[[#This Row],[NGÀY MUA]]=0,0,TODAY()-Stock[[#This Row],[NGÀY MUA]]+1))</f>
        <v>0</v>
      </c>
      <c r="AA1209" s="121" t="str">
        <f>IFERROR(Stock[[#This Row],[CỔ TỨC TIỀN MẶT]]+Stock[[#This Row],[LÃI/(LỖ) TỪ BÁN CK
(auto-fill)]],"")</f>
        <v/>
      </c>
      <c r="AB12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9" s="79"/>
      <c r="AE1209" s="146" t="str">
        <f>IF(Stock[[#This Row],[TRẠNG THÁI
(auto-fill)]]="NẮM GIỮ",Stock[[#This Row],[GIÁ THỊ TRƯỜNG]]-Stock[[#This Row],[GIÁ MUA]],"")</f>
        <v/>
      </c>
      <c r="AF1209" s="150" t="str">
        <f>IFERROR(Stock[[#This Row],[TĂNG/
(GIẢM )]]/Stock[[#This Row],[GIÁ MUA]],"")</f>
        <v/>
      </c>
      <c r="AG1209" s="129" t="str">
        <f>IF(Stock[[#This Row],[GIÁ THỊ TRƯỜNG]]&gt;0,Stock[[#This Row],[GIÁ THỊ TRƯỜNG]]*Stock[[#This Row],[SỐ LƯỢNG CÒN LẠI
(auto-fill)]],"")</f>
        <v/>
      </c>
    </row>
    <row r="1210" spans="2:33">
      <c r="B1210" s="109" t="str">
        <f>IF(AND(Stock[[#This Row],[SỐ LƯỢNG MUA]]&gt;0,Stock[[#This Row],[SỐ LƯỢNG CÒN LẠI
(auto-fill)]]=0),"BÁN",
IF(AND(Stock[[#This Row],[SỐ LƯỢNG MUA]]&gt;0,Stock[[#This Row],[SỐ LƯỢNG CÒN LẠI
(auto-fill)]]&gt;0),"NẮM GIỮ",""))</f>
        <v/>
      </c>
      <c r="C1210" s="112">
        <f t="shared" si="18"/>
        <v>1197</v>
      </c>
      <c r="D1210" s="77"/>
      <c r="E1210" s="78"/>
      <c r="F1210" s="170"/>
      <c r="G1210" s="83"/>
      <c r="H1210" s="84"/>
      <c r="I1210" s="114" t="str">
        <f>IF(Stock[[#This Row],[SỐ LƯỢNG MUA]]&gt;0,Stock[[#This Row],[GIÁ MUA]]*Stock[[#This Row],[SỐ LƯỢNG MUA]]*$D$11,"")</f>
        <v/>
      </c>
      <c r="J1210" s="87"/>
      <c r="K1210" s="88"/>
      <c r="L1210" s="116" t="str">
        <f>IF(Stock[[#This Row],[SỐ LƯỢNG MUA]]&gt;0,Stock[[#This Row],[GIÁ MUA]]*(1+Stock[[#This Row],[% TĂNG KỲ VỌNG_1]]),"")</f>
        <v/>
      </c>
      <c r="M1210" s="89"/>
      <c r="N1210" s="116" t="str">
        <f>IF(Stock[[#This Row],[SỐ LƯỢNG MUA]]&gt;0,Stock[[#This Row],[GIÁ MUA]]*(1+Stock[[#This Row],[% TĂNG KỲ VỌNG_2]]),"")</f>
        <v/>
      </c>
      <c r="O1210" s="89"/>
      <c r="P1210" s="116" t="str">
        <f>IF(Stock[[#This Row],[SỐ LƯỢNG MUA]]&gt;0,Stock[[#This Row],[GIÁ MUA]]*(1+Stock[[#This Row],[% GIẢM ĐỂ CẮT LỖ]]),"")</f>
        <v/>
      </c>
      <c r="Q1210" s="103"/>
      <c r="R1210" s="117" t="str">
        <f>IF(Stock[[#This Row],[CỔ TỨC TIỀN MẶT]]&gt;0,Stock[[#This Row],[CỔ TỨC TIỀN MẶT]]/(Stock[[#This Row],[GIÁ MUA]]*Stock[[#This Row],[SỐ LƯỢNG MUA]]),"")</f>
        <v/>
      </c>
      <c r="S1210" s="103"/>
      <c r="T1210" s="77"/>
      <c r="U1210" s="95"/>
      <c r="V1210" s="96"/>
      <c r="W1210" s="125" t="str">
        <f>IF(Stock[[#This Row],[SỐ LƯỢNG BÁN]]&gt;0,Stock[[#This Row],[GIÁ BÁN]]*Stock[[#This Row],[SỐ LƯỢNG BÁN]]*$D$11+Stock[[#This Row],[GIÁ BÁN]]*Stock[[#This Row],[SỐ LƯỢNG BÁN]]*$D$12,"")</f>
        <v/>
      </c>
      <c r="X1210" s="120">
        <f>Stock[[#This Row],[SỐ LƯỢNG MUA]]+Stock[[#This Row],[CỔ TỨC BẰNG CỔ PHIẾU]]-Stock[[#This Row],[SỐ LƯỢNG BÁN]]</f>
        <v>0</v>
      </c>
      <c r="Y12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0" s="120">
        <f ca="1">IF(Stock[[#This Row],[NGÀY BÁN]]&gt;0,Stock[[#This Row],[NGÀY BÁN]]-Stock[[#This Row],[NGÀY MUA]]+1,IF(Stock[[#This Row],[NGÀY MUA]]=0,0,TODAY()-Stock[[#This Row],[NGÀY MUA]]+1))</f>
        <v>0</v>
      </c>
      <c r="AA1210" s="121" t="str">
        <f>IFERROR(Stock[[#This Row],[CỔ TỨC TIỀN MẶT]]+Stock[[#This Row],[LÃI/(LỖ) TỪ BÁN CK
(auto-fill)]],"")</f>
        <v/>
      </c>
      <c r="AB12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0" s="79"/>
      <c r="AE1210" s="146" t="str">
        <f>IF(Stock[[#This Row],[TRẠNG THÁI
(auto-fill)]]="NẮM GIỮ",Stock[[#This Row],[GIÁ THỊ TRƯỜNG]]-Stock[[#This Row],[GIÁ MUA]],"")</f>
        <v/>
      </c>
      <c r="AF1210" s="150" t="str">
        <f>IFERROR(Stock[[#This Row],[TĂNG/
(GIẢM )]]/Stock[[#This Row],[GIÁ MUA]],"")</f>
        <v/>
      </c>
      <c r="AG1210" s="129" t="str">
        <f>IF(Stock[[#This Row],[GIÁ THỊ TRƯỜNG]]&gt;0,Stock[[#This Row],[GIÁ THỊ TRƯỜNG]]*Stock[[#This Row],[SỐ LƯỢNG CÒN LẠI
(auto-fill)]],"")</f>
        <v/>
      </c>
    </row>
    <row r="1211" spans="2:33">
      <c r="B1211" s="109" t="str">
        <f>IF(AND(Stock[[#This Row],[SỐ LƯỢNG MUA]]&gt;0,Stock[[#This Row],[SỐ LƯỢNG CÒN LẠI
(auto-fill)]]=0),"BÁN",
IF(AND(Stock[[#This Row],[SỐ LƯỢNG MUA]]&gt;0,Stock[[#This Row],[SỐ LƯỢNG CÒN LẠI
(auto-fill)]]&gt;0),"NẮM GIỮ",""))</f>
        <v/>
      </c>
      <c r="C1211" s="112">
        <f t="shared" si="18"/>
        <v>1198</v>
      </c>
      <c r="D1211" s="77"/>
      <c r="E1211" s="78"/>
      <c r="F1211" s="170"/>
      <c r="G1211" s="83"/>
      <c r="H1211" s="84"/>
      <c r="I1211" s="114" t="str">
        <f>IF(Stock[[#This Row],[SỐ LƯỢNG MUA]]&gt;0,Stock[[#This Row],[GIÁ MUA]]*Stock[[#This Row],[SỐ LƯỢNG MUA]]*$D$11,"")</f>
        <v/>
      </c>
      <c r="J1211" s="87"/>
      <c r="K1211" s="88"/>
      <c r="L1211" s="116" t="str">
        <f>IF(Stock[[#This Row],[SỐ LƯỢNG MUA]]&gt;0,Stock[[#This Row],[GIÁ MUA]]*(1+Stock[[#This Row],[% TĂNG KỲ VỌNG_1]]),"")</f>
        <v/>
      </c>
      <c r="M1211" s="89"/>
      <c r="N1211" s="116" t="str">
        <f>IF(Stock[[#This Row],[SỐ LƯỢNG MUA]]&gt;0,Stock[[#This Row],[GIÁ MUA]]*(1+Stock[[#This Row],[% TĂNG KỲ VỌNG_2]]),"")</f>
        <v/>
      </c>
      <c r="O1211" s="89"/>
      <c r="P1211" s="116" t="str">
        <f>IF(Stock[[#This Row],[SỐ LƯỢNG MUA]]&gt;0,Stock[[#This Row],[GIÁ MUA]]*(1+Stock[[#This Row],[% GIẢM ĐỂ CẮT LỖ]]),"")</f>
        <v/>
      </c>
      <c r="Q1211" s="103"/>
      <c r="R1211" s="117" t="str">
        <f>IF(Stock[[#This Row],[CỔ TỨC TIỀN MẶT]]&gt;0,Stock[[#This Row],[CỔ TỨC TIỀN MẶT]]/(Stock[[#This Row],[GIÁ MUA]]*Stock[[#This Row],[SỐ LƯỢNG MUA]]),"")</f>
        <v/>
      </c>
      <c r="S1211" s="103"/>
      <c r="T1211" s="77"/>
      <c r="U1211" s="95"/>
      <c r="V1211" s="96"/>
      <c r="W1211" s="125" t="str">
        <f>IF(Stock[[#This Row],[SỐ LƯỢNG BÁN]]&gt;0,Stock[[#This Row],[GIÁ BÁN]]*Stock[[#This Row],[SỐ LƯỢNG BÁN]]*$D$11+Stock[[#This Row],[GIÁ BÁN]]*Stock[[#This Row],[SỐ LƯỢNG BÁN]]*$D$12,"")</f>
        <v/>
      </c>
      <c r="X1211" s="120">
        <f>Stock[[#This Row],[SỐ LƯỢNG MUA]]+Stock[[#This Row],[CỔ TỨC BẰNG CỔ PHIẾU]]-Stock[[#This Row],[SỐ LƯỢNG BÁN]]</f>
        <v>0</v>
      </c>
      <c r="Y12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1" s="120">
        <f ca="1">IF(Stock[[#This Row],[NGÀY BÁN]]&gt;0,Stock[[#This Row],[NGÀY BÁN]]-Stock[[#This Row],[NGÀY MUA]]+1,IF(Stock[[#This Row],[NGÀY MUA]]=0,0,TODAY()-Stock[[#This Row],[NGÀY MUA]]+1))</f>
        <v>0</v>
      </c>
      <c r="AA1211" s="121" t="str">
        <f>IFERROR(Stock[[#This Row],[CỔ TỨC TIỀN MẶT]]+Stock[[#This Row],[LÃI/(LỖ) TỪ BÁN CK
(auto-fill)]],"")</f>
        <v/>
      </c>
      <c r="AB12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1" s="79"/>
      <c r="AE1211" s="146" t="str">
        <f>IF(Stock[[#This Row],[TRẠNG THÁI
(auto-fill)]]="NẮM GIỮ",Stock[[#This Row],[GIÁ THỊ TRƯỜNG]]-Stock[[#This Row],[GIÁ MUA]],"")</f>
        <v/>
      </c>
      <c r="AF1211" s="150" t="str">
        <f>IFERROR(Stock[[#This Row],[TĂNG/
(GIẢM )]]/Stock[[#This Row],[GIÁ MUA]],"")</f>
        <v/>
      </c>
      <c r="AG1211" s="129" t="str">
        <f>IF(Stock[[#This Row],[GIÁ THỊ TRƯỜNG]]&gt;0,Stock[[#This Row],[GIÁ THỊ TRƯỜNG]]*Stock[[#This Row],[SỐ LƯỢNG CÒN LẠI
(auto-fill)]],"")</f>
        <v/>
      </c>
    </row>
    <row r="1212" spans="2:33">
      <c r="B1212" s="109" t="str">
        <f>IF(AND(Stock[[#This Row],[SỐ LƯỢNG MUA]]&gt;0,Stock[[#This Row],[SỐ LƯỢNG CÒN LẠI
(auto-fill)]]=0),"BÁN",
IF(AND(Stock[[#This Row],[SỐ LƯỢNG MUA]]&gt;0,Stock[[#This Row],[SỐ LƯỢNG CÒN LẠI
(auto-fill)]]&gt;0),"NẮM GIỮ",""))</f>
        <v/>
      </c>
      <c r="C1212" s="112">
        <f t="shared" si="18"/>
        <v>1199</v>
      </c>
      <c r="D1212" s="77"/>
      <c r="E1212" s="78"/>
      <c r="F1212" s="170"/>
      <c r="G1212" s="83"/>
      <c r="H1212" s="84"/>
      <c r="I1212" s="114" t="str">
        <f>IF(Stock[[#This Row],[SỐ LƯỢNG MUA]]&gt;0,Stock[[#This Row],[GIÁ MUA]]*Stock[[#This Row],[SỐ LƯỢNG MUA]]*$D$11,"")</f>
        <v/>
      </c>
      <c r="J1212" s="87"/>
      <c r="K1212" s="88"/>
      <c r="L1212" s="116" t="str">
        <f>IF(Stock[[#This Row],[SỐ LƯỢNG MUA]]&gt;0,Stock[[#This Row],[GIÁ MUA]]*(1+Stock[[#This Row],[% TĂNG KỲ VỌNG_1]]),"")</f>
        <v/>
      </c>
      <c r="M1212" s="89"/>
      <c r="N1212" s="116" t="str">
        <f>IF(Stock[[#This Row],[SỐ LƯỢNG MUA]]&gt;0,Stock[[#This Row],[GIÁ MUA]]*(1+Stock[[#This Row],[% TĂNG KỲ VỌNG_2]]),"")</f>
        <v/>
      </c>
      <c r="O1212" s="89"/>
      <c r="P1212" s="116" t="str">
        <f>IF(Stock[[#This Row],[SỐ LƯỢNG MUA]]&gt;0,Stock[[#This Row],[GIÁ MUA]]*(1+Stock[[#This Row],[% GIẢM ĐỂ CẮT LỖ]]),"")</f>
        <v/>
      </c>
      <c r="Q1212" s="103"/>
      <c r="R1212" s="117" t="str">
        <f>IF(Stock[[#This Row],[CỔ TỨC TIỀN MẶT]]&gt;0,Stock[[#This Row],[CỔ TỨC TIỀN MẶT]]/(Stock[[#This Row],[GIÁ MUA]]*Stock[[#This Row],[SỐ LƯỢNG MUA]]),"")</f>
        <v/>
      </c>
      <c r="S1212" s="103"/>
      <c r="T1212" s="77"/>
      <c r="U1212" s="95"/>
      <c r="V1212" s="96"/>
      <c r="W1212" s="125" t="str">
        <f>IF(Stock[[#This Row],[SỐ LƯỢNG BÁN]]&gt;0,Stock[[#This Row],[GIÁ BÁN]]*Stock[[#This Row],[SỐ LƯỢNG BÁN]]*$D$11+Stock[[#This Row],[GIÁ BÁN]]*Stock[[#This Row],[SỐ LƯỢNG BÁN]]*$D$12,"")</f>
        <v/>
      </c>
      <c r="X1212" s="120">
        <f>Stock[[#This Row],[SỐ LƯỢNG MUA]]+Stock[[#This Row],[CỔ TỨC BẰNG CỔ PHIẾU]]-Stock[[#This Row],[SỐ LƯỢNG BÁN]]</f>
        <v>0</v>
      </c>
      <c r="Y12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2" s="120">
        <f ca="1">IF(Stock[[#This Row],[NGÀY BÁN]]&gt;0,Stock[[#This Row],[NGÀY BÁN]]-Stock[[#This Row],[NGÀY MUA]]+1,IF(Stock[[#This Row],[NGÀY MUA]]=0,0,TODAY()-Stock[[#This Row],[NGÀY MUA]]+1))</f>
        <v>0</v>
      </c>
      <c r="AA1212" s="121" t="str">
        <f>IFERROR(Stock[[#This Row],[CỔ TỨC TIỀN MẶT]]+Stock[[#This Row],[LÃI/(LỖ) TỪ BÁN CK
(auto-fill)]],"")</f>
        <v/>
      </c>
      <c r="AB12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2" s="79"/>
      <c r="AE1212" s="146" t="str">
        <f>IF(Stock[[#This Row],[TRẠNG THÁI
(auto-fill)]]="NẮM GIỮ",Stock[[#This Row],[GIÁ THỊ TRƯỜNG]]-Stock[[#This Row],[GIÁ MUA]],"")</f>
        <v/>
      </c>
      <c r="AF1212" s="150" t="str">
        <f>IFERROR(Stock[[#This Row],[TĂNG/
(GIẢM )]]/Stock[[#This Row],[GIÁ MUA]],"")</f>
        <v/>
      </c>
      <c r="AG1212" s="129" t="str">
        <f>IF(Stock[[#This Row],[GIÁ THỊ TRƯỜNG]]&gt;0,Stock[[#This Row],[GIÁ THỊ TRƯỜNG]]*Stock[[#This Row],[SỐ LƯỢNG CÒN LẠI
(auto-fill)]],"")</f>
        <v/>
      </c>
    </row>
    <row r="1213" spans="2:33">
      <c r="B1213" s="109" t="str">
        <f>IF(AND(Stock[[#This Row],[SỐ LƯỢNG MUA]]&gt;0,Stock[[#This Row],[SỐ LƯỢNG CÒN LẠI
(auto-fill)]]=0),"BÁN",
IF(AND(Stock[[#This Row],[SỐ LƯỢNG MUA]]&gt;0,Stock[[#This Row],[SỐ LƯỢNG CÒN LẠI
(auto-fill)]]&gt;0),"NẮM GIỮ",""))</f>
        <v/>
      </c>
      <c r="C1213" s="112">
        <f t="shared" si="18"/>
        <v>1200</v>
      </c>
      <c r="D1213" s="77"/>
      <c r="E1213" s="78"/>
      <c r="F1213" s="170"/>
      <c r="G1213" s="83"/>
      <c r="H1213" s="84"/>
      <c r="I1213" s="114" t="str">
        <f>IF(Stock[[#This Row],[SỐ LƯỢNG MUA]]&gt;0,Stock[[#This Row],[GIÁ MUA]]*Stock[[#This Row],[SỐ LƯỢNG MUA]]*$D$11,"")</f>
        <v/>
      </c>
      <c r="J1213" s="87"/>
      <c r="K1213" s="88"/>
      <c r="L1213" s="116" t="str">
        <f>IF(Stock[[#This Row],[SỐ LƯỢNG MUA]]&gt;0,Stock[[#This Row],[GIÁ MUA]]*(1+Stock[[#This Row],[% TĂNG KỲ VỌNG_1]]),"")</f>
        <v/>
      </c>
      <c r="M1213" s="89"/>
      <c r="N1213" s="116" t="str">
        <f>IF(Stock[[#This Row],[SỐ LƯỢNG MUA]]&gt;0,Stock[[#This Row],[GIÁ MUA]]*(1+Stock[[#This Row],[% TĂNG KỲ VỌNG_2]]),"")</f>
        <v/>
      </c>
      <c r="O1213" s="89"/>
      <c r="P1213" s="116" t="str">
        <f>IF(Stock[[#This Row],[SỐ LƯỢNG MUA]]&gt;0,Stock[[#This Row],[GIÁ MUA]]*(1+Stock[[#This Row],[% GIẢM ĐỂ CẮT LỖ]]),"")</f>
        <v/>
      </c>
      <c r="Q1213" s="103"/>
      <c r="R1213" s="117" t="str">
        <f>IF(Stock[[#This Row],[CỔ TỨC TIỀN MẶT]]&gt;0,Stock[[#This Row],[CỔ TỨC TIỀN MẶT]]/(Stock[[#This Row],[GIÁ MUA]]*Stock[[#This Row],[SỐ LƯỢNG MUA]]),"")</f>
        <v/>
      </c>
      <c r="S1213" s="103"/>
      <c r="T1213" s="77"/>
      <c r="U1213" s="95"/>
      <c r="V1213" s="96"/>
      <c r="W1213" s="125" t="str">
        <f>IF(Stock[[#This Row],[SỐ LƯỢNG BÁN]]&gt;0,Stock[[#This Row],[GIÁ BÁN]]*Stock[[#This Row],[SỐ LƯỢNG BÁN]]*$D$11+Stock[[#This Row],[GIÁ BÁN]]*Stock[[#This Row],[SỐ LƯỢNG BÁN]]*$D$12,"")</f>
        <v/>
      </c>
      <c r="X1213" s="120">
        <f>Stock[[#This Row],[SỐ LƯỢNG MUA]]+Stock[[#This Row],[CỔ TỨC BẰNG CỔ PHIẾU]]-Stock[[#This Row],[SỐ LƯỢNG BÁN]]</f>
        <v>0</v>
      </c>
      <c r="Y12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3" s="120">
        <f ca="1">IF(Stock[[#This Row],[NGÀY BÁN]]&gt;0,Stock[[#This Row],[NGÀY BÁN]]-Stock[[#This Row],[NGÀY MUA]]+1,IF(Stock[[#This Row],[NGÀY MUA]]=0,0,TODAY()-Stock[[#This Row],[NGÀY MUA]]+1))</f>
        <v>0</v>
      </c>
      <c r="AA1213" s="121" t="str">
        <f>IFERROR(Stock[[#This Row],[CỔ TỨC TIỀN MẶT]]+Stock[[#This Row],[LÃI/(LỖ) TỪ BÁN CK
(auto-fill)]],"")</f>
        <v/>
      </c>
      <c r="AB12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3" s="79"/>
      <c r="AE1213" s="146" t="str">
        <f>IF(Stock[[#This Row],[TRẠNG THÁI
(auto-fill)]]="NẮM GIỮ",Stock[[#This Row],[GIÁ THỊ TRƯỜNG]]-Stock[[#This Row],[GIÁ MUA]],"")</f>
        <v/>
      </c>
      <c r="AF1213" s="150" t="str">
        <f>IFERROR(Stock[[#This Row],[TĂNG/
(GIẢM )]]/Stock[[#This Row],[GIÁ MUA]],"")</f>
        <v/>
      </c>
      <c r="AG1213" s="129" t="str">
        <f>IF(Stock[[#This Row],[GIÁ THỊ TRƯỜNG]]&gt;0,Stock[[#This Row],[GIÁ THỊ TRƯỜNG]]*Stock[[#This Row],[SỐ LƯỢNG CÒN LẠI
(auto-fill)]],"")</f>
        <v/>
      </c>
    </row>
    <row r="1214" spans="2:33">
      <c r="B1214" s="109" t="str">
        <f>IF(AND(Stock[[#This Row],[SỐ LƯỢNG MUA]]&gt;0,Stock[[#This Row],[SỐ LƯỢNG CÒN LẠI
(auto-fill)]]=0),"BÁN",
IF(AND(Stock[[#This Row],[SỐ LƯỢNG MUA]]&gt;0,Stock[[#This Row],[SỐ LƯỢNG CÒN LẠI
(auto-fill)]]&gt;0),"NẮM GIỮ",""))</f>
        <v/>
      </c>
      <c r="C1214" s="112">
        <f t="shared" si="18"/>
        <v>1201</v>
      </c>
      <c r="D1214" s="77"/>
      <c r="E1214" s="78"/>
      <c r="F1214" s="170"/>
      <c r="G1214" s="83"/>
      <c r="H1214" s="84"/>
      <c r="I1214" s="114" t="str">
        <f>IF(Stock[[#This Row],[SỐ LƯỢNG MUA]]&gt;0,Stock[[#This Row],[GIÁ MUA]]*Stock[[#This Row],[SỐ LƯỢNG MUA]]*$D$11,"")</f>
        <v/>
      </c>
      <c r="J1214" s="87"/>
      <c r="K1214" s="88"/>
      <c r="L1214" s="116" t="str">
        <f>IF(Stock[[#This Row],[SỐ LƯỢNG MUA]]&gt;0,Stock[[#This Row],[GIÁ MUA]]*(1+Stock[[#This Row],[% TĂNG KỲ VỌNG_1]]),"")</f>
        <v/>
      </c>
      <c r="M1214" s="89"/>
      <c r="N1214" s="116" t="str">
        <f>IF(Stock[[#This Row],[SỐ LƯỢNG MUA]]&gt;0,Stock[[#This Row],[GIÁ MUA]]*(1+Stock[[#This Row],[% TĂNG KỲ VỌNG_2]]),"")</f>
        <v/>
      </c>
      <c r="O1214" s="89"/>
      <c r="P1214" s="116" t="str">
        <f>IF(Stock[[#This Row],[SỐ LƯỢNG MUA]]&gt;0,Stock[[#This Row],[GIÁ MUA]]*(1+Stock[[#This Row],[% GIẢM ĐỂ CẮT LỖ]]),"")</f>
        <v/>
      </c>
      <c r="Q1214" s="103"/>
      <c r="R1214" s="117" t="str">
        <f>IF(Stock[[#This Row],[CỔ TỨC TIỀN MẶT]]&gt;0,Stock[[#This Row],[CỔ TỨC TIỀN MẶT]]/(Stock[[#This Row],[GIÁ MUA]]*Stock[[#This Row],[SỐ LƯỢNG MUA]]),"")</f>
        <v/>
      </c>
      <c r="S1214" s="103"/>
      <c r="T1214" s="77"/>
      <c r="U1214" s="95"/>
      <c r="V1214" s="96"/>
      <c r="W1214" s="125" t="str">
        <f>IF(Stock[[#This Row],[SỐ LƯỢNG BÁN]]&gt;0,Stock[[#This Row],[GIÁ BÁN]]*Stock[[#This Row],[SỐ LƯỢNG BÁN]]*$D$11+Stock[[#This Row],[GIÁ BÁN]]*Stock[[#This Row],[SỐ LƯỢNG BÁN]]*$D$12,"")</f>
        <v/>
      </c>
      <c r="X1214" s="120">
        <f>Stock[[#This Row],[SỐ LƯỢNG MUA]]+Stock[[#This Row],[CỔ TỨC BẰNG CỔ PHIẾU]]-Stock[[#This Row],[SỐ LƯỢNG BÁN]]</f>
        <v>0</v>
      </c>
      <c r="Y12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4" s="120">
        <f ca="1">IF(Stock[[#This Row],[NGÀY BÁN]]&gt;0,Stock[[#This Row],[NGÀY BÁN]]-Stock[[#This Row],[NGÀY MUA]]+1,IF(Stock[[#This Row],[NGÀY MUA]]=0,0,TODAY()-Stock[[#This Row],[NGÀY MUA]]+1))</f>
        <v>0</v>
      </c>
      <c r="AA1214" s="121" t="str">
        <f>IFERROR(Stock[[#This Row],[CỔ TỨC TIỀN MẶT]]+Stock[[#This Row],[LÃI/(LỖ) TỪ BÁN CK
(auto-fill)]],"")</f>
        <v/>
      </c>
      <c r="AB12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4" s="79"/>
      <c r="AE1214" s="146" t="str">
        <f>IF(Stock[[#This Row],[TRẠNG THÁI
(auto-fill)]]="NẮM GIỮ",Stock[[#This Row],[GIÁ THỊ TRƯỜNG]]-Stock[[#This Row],[GIÁ MUA]],"")</f>
        <v/>
      </c>
      <c r="AF1214" s="150" t="str">
        <f>IFERROR(Stock[[#This Row],[TĂNG/
(GIẢM )]]/Stock[[#This Row],[GIÁ MUA]],"")</f>
        <v/>
      </c>
      <c r="AG1214" s="129" t="str">
        <f>IF(Stock[[#This Row],[GIÁ THỊ TRƯỜNG]]&gt;0,Stock[[#This Row],[GIÁ THỊ TRƯỜNG]]*Stock[[#This Row],[SỐ LƯỢNG CÒN LẠI
(auto-fill)]],"")</f>
        <v/>
      </c>
    </row>
    <row r="1215" spans="2:33">
      <c r="B1215" s="109" t="str">
        <f>IF(AND(Stock[[#This Row],[SỐ LƯỢNG MUA]]&gt;0,Stock[[#This Row],[SỐ LƯỢNG CÒN LẠI
(auto-fill)]]=0),"BÁN",
IF(AND(Stock[[#This Row],[SỐ LƯỢNG MUA]]&gt;0,Stock[[#This Row],[SỐ LƯỢNG CÒN LẠI
(auto-fill)]]&gt;0),"NẮM GIỮ",""))</f>
        <v/>
      </c>
      <c r="C1215" s="112">
        <f t="shared" si="18"/>
        <v>1202</v>
      </c>
      <c r="D1215" s="77"/>
      <c r="E1215" s="78"/>
      <c r="F1215" s="170"/>
      <c r="G1215" s="83"/>
      <c r="H1215" s="84"/>
      <c r="I1215" s="114" t="str">
        <f>IF(Stock[[#This Row],[SỐ LƯỢNG MUA]]&gt;0,Stock[[#This Row],[GIÁ MUA]]*Stock[[#This Row],[SỐ LƯỢNG MUA]]*$D$11,"")</f>
        <v/>
      </c>
      <c r="J1215" s="87"/>
      <c r="K1215" s="88"/>
      <c r="L1215" s="116" t="str">
        <f>IF(Stock[[#This Row],[SỐ LƯỢNG MUA]]&gt;0,Stock[[#This Row],[GIÁ MUA]]*(1+Stock[[#This Row],[% TĂNG KỲ VỌNG_1]]),"")</f>
        <v/>
      </c>
      <c r="M1215" s="89"/>
      <c r="N1215" s="116" t="str">
        <f>IF(Stock[[#This Row],[SỐ LƯỢNG MUA]]&gt;0,Stock[[#This Row],[GIÁ MUA]]*(1+Stock[[#This Row],[% TĂNG KỲ VỌNG_2]]),"")</f>
        <v/>
      </c>
      <c r="O1215" s="89"/>
      <c r="P1215" s="116" t="str">
        <f>IF(Stock[[#This Row],[SỐ LƯỢNG MUA]]&gt;0,Stock[[#This Row],[GIÁ MUA]]*(1+Stock[[#This Row],[% GIẢM ĐỂ CẮT LỖ]]),"")</f>
        <v/>
      </c>
      <c r="Q1215" s="103"/>
      <c r="R1215" s="117" t="str">
        <f>IF(Stock[[#This Row],[CỔ TỨC TIỀN MẶT]]&gt;0,Stock[[#This Row],[CỔ TỨC TIỀN MẶT]]/(Stock[[#This Row],[GIÁ MUA]]*Stock[[#This Row],[SỐ LƯỢNG MUA]]),"")</f>
        <v/>
      </c>
      <c r="S1215" s="103"/>
      <c r="T1215" s="77"/>
      <c r="U1215" s="95"/>
      <c r="V1215" s="96"/>
      <c r="W1215" s="125" t="str">
        <f>IF(Stock[[#This Row],[SỐ LƯỢNG BÁN]]&gt;0,Stock[[#This Row],[GIÁ BÁN]]*Stock[[#This Row],[SỐ LƯỢNG BÁN]]*$D$11+Stock[[#This Row],[GIÁ BÁN]]*Stock[[#This Row],[SỐ LƯỢNG BÁN]]*$D$12,"")</f>
        <v/>
      </c>
      <c r="X1215" s="120">
        <f>Stock[[#This Row],[SỐ LƯỢNG MUA]]+Stock[[#This Row],[CỔ TỨC BẰNG CỔ PHIẾU]]-Stock[[#This Row],[SỐ LƯỢNG BÁN]]</f>
        <v>0</v>
      </c>
      <c r="Y12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5" s="120">
        <f ca="1">IF(Stock[[#This Row],[NGÀY BÁN]]&gt;0,Stock[[#This Row],[NGÀY BÁN]]-Stock[[#This Row],[NGÀY MUA]]+1,IF(Stock[[#This Row],[NGÀY MUA]]=0,0,TODAY()-Stock[[#This Row],[NGÀY MUA]]+1))</f>
        <v>0</v>
      </c>
      <c r="AA1215" s="121" t="str">
        <f>IFERROR(Stock[[#This Row],[CỔ TỨC TIỀN MẶT]]+Stock[[#This Row],[LÃI/(LỖ) TỪ BÁN CK
(auto-fill)]],"")</f>
        <v/>
      </c>
      <c r="AB12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5" s="79"/>
      <c r="AE1215" s="146" t="str">
        <f>IF(Stock[[#This Row],[TRẠNG THÁI
(auto-fill)]]="NẮM GIỮ",Stock[[#This Row],[GIÁ THỊ TRƯỜNG]]-Stock[[#This Row],[GIÁ MUA]],"")</f>
        <v/>
      </c>
      <c r="AF1215" s="150" t="str">
        <f>IFERROR(Stock[[#This Row],[TĂNG/
(GIẢM )]]/Stock[[#This Row],[GIÁ MUA]],"")</f>
        <v/>
      </c>
      <c r="AG1215" s="129" t="str">
        <f>IF(Stock[[#This Row],[GIÁ THỊ TRƯỜNG]]&gt;0,Stock[[#This Row],[GIÁ THỊ TRƯỜNG]]*Stock[[#This Row],[SỐ LƯỢNG CÒN LẠI
(auto-fill)]],"")</f>
        <v/>
      </c>
    </row>
    <row r="1216" spans="2:33">
      <c r="B1216" s="109" t="str">
        <f>IF(AND(Stock[[#This Row],[SỐ LƯỢNG MUA]]&gt;0,Stock[[#This Row],[SỐ LƯỢNG CÒN LẠI
(auto-fill)]]=0),"BÁN",
IF(AND(Stock[[#This Row],[SỐ LƯỢNG MUA]]&gt;0,Stock[[#This Row],[SỐ LƯỢNG CÒN LẠI
(auto-fill)]]&gt;0),"NẮM GIỮ",""))</f>
        <v/>
      </c>
      <c r="C1216" s="112">
        <f t="shared" si="18"/>
        <v>1203</v>
      </c>
      <c r="D1216" s="77"/>
      <c r="E1216" s="78"/>
      <c r="F1216" s="170"/>
      <c r="G1216" s="83"/>
      <c r="H1216" s="84"/>
      <c r="I1216" s="114" t="str">
        <f>IF(Stock[[#This Row],[SỐ LƯỢNG MUA]]&gt;0,Stock[[#This Row],[GIÁ MUA]]*Stock[[#This Row],[SỐ LƯỢNG MUA]]*$D$11,"")</f>
        <v/>
      </c>
      <c r="J1216" s="87"/>
      <c r="K1216" s="88"/>
      <c r="L1216" s="116" t="str">
        <f>IF(Stock[[#This Row],[SỐ LƯỢNG MUA]]&gt;0,Stock[[#This Row],[GIÁ MUA]]*(1+Stock[[#This Row],[% TĂNG KỲ VỌNG_1]]),"")</f>
        <v/>
      </c>
      <c r="M1216" s="89"/>
      <c r="N1216" s="116" t="str">
        <f>IF(Stock[[#This Row],[SỐ LƯỢNG MUA]]&gt;0,Stock[[#This Row],[GIÁ MUA]]*(1+Stock[[#This Row],[% TĂNG KỲ VỌNG_2]]),"")</f>
        <v/>
      </c>
      <c r="O1216" s="89"/>
      <c r="P1216" s="116" t="str">
        <f>IF(Stock[[#This Row],[SỐ LƯỢNG MUA]]&gt;0,Stock[[#This Row],[GIÁ MUA]]*(1+Stock[[#This Row],[% GIẢM ĐỂ CẮT LỖ]]),"")</f>
        <v/>
      </c>
      <c r="Q1216" s="103"/>
      <c r="R1216" s="117" t="str">
        <f>IF(Stock[[#This Row],[CỔ TỨC TIỀN MẶT]]&gt;0,Stock[[#This Row],[CỔ TỨC TIỀN MẶT]]/(Stock[[#This Row],[GIÁ MUA]]*Stock[[#This Row],[SỐ LƯỢNG MUA]]),"")</f>
        <v/>
      </c>
      <c r="S1216" s="103"/>
      <c r="T1216" s="77"/>
      <c r="U1216" s="95"/>
      <c r="V1216" s="96"/>
      <c r="W1216" s="125" t="str">
        <f>IF(Stock[[#This Row],[SỐ LƯỢNG BÁN]]&gt;0,Stock[[#This Row],[GIÁ BÁN]]*Stock[[#This Row],[SỐ LƯỢNG BÁN]]*$D$11+Stock[[#This Row],[GIÁ BÁN]]*Stock[[#This Row],[SỐ LƯỢNG BÁN]]*$D$12,"")</f>
        <v/>
      </c>
      <c r="X1216" s="120">
        <f>Stock[[#This Row],[SỐ LƯỢNG MUA]]+Stock[[#This Row],[CỔ TỨC BẰNG CỔ PHIẾU]]-Stock[[#This Row],[SỐ LƯỢNG BÁN]]</f>
        <v>0</v>
      </c>
      <c r="Y12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6" s="120">
        <f ca="1">IF(Stock[[#This Row],[NGÀY BÁN]]&gt;0,Stock[[#This Row],[NGÀY BÁN]]-Stock[[#This Row],[NGÀY MUA]]+1,IF(Stock[[#This Row],[NGÀY MUA]]=0,0,TODAY()-Stock[[#This Row],[NGÀY MUA]]+1))</f>
        <v>0</v>
      </c>
      <c r="AA1216" s="121" t="str">
        <f>IFERROR(Stock[[#This Row],[CỔ TỨC TIỀN MẶT]]+Stock[[#This Row],[LÃI/(LỖ) TỪ BÁN CK
(auto-fill)]],"")</f>
        <v/>
      </c>
      <c r="AB12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6" s="79"/>
      <c r="AE1216" s="146" t="str">
        <f>IF(Stock[[#This Row],[TRẠNG THÁI
(auto-fill)]]="NẮM GIỮ",Stock[[#This Row],[GIÁ THỊ TRƯỜNG]]-Stock[[#This Row],[GIÁ MUA]],"")</f>
        <v/>
      </c>
      <c r="AF1216" s="150" t="str">
        <f>IFERROR(Stock[[#This Row],[TĂNG/
(GIẢM )]]/Stock[[#This Row],[GIÁ MUA]],"")</f>
        <v/>
      </c>
      <c r="AG1216" s="129" t="str">
        <f>IF(Stock[[#This Row],[GIÁ THỊ TRƯỜNG]]&gt;0,Stock[[#This Row],[GIÁ THỊ TRƯỜNG]]*Stock[[#This Row],[SỐ LƯỢNG CÒN LẠI
(auto-fill)]],"")</f>
        <v/>
      </c>
    </row>
    <row r="1217" spans="2:33">
      <c r="B1217" s="109" t="str">
        <f>IF(AND(Stock[[#This Row],[SỐ LƯỢNG MUA]]&gt;0,Stock[[#This Row],[SỐ LƯỢNG CÒN LẠI
(auto-fill)]]=0),"BÁN",
IF(AND(Stock[[#This Row],[SỐ LƯỢNG MUA]]&gt;0,Stock[[#This Row],[SỐ LƯỢNG CÒN LẠI
(auto-fill)]]&gt;0),"NẮM GIỮ",""))</f>
        <v/>
      </c>
      <c r="C1217" s="112">
        <f t="shared" si="18"/>
        <v>1204</v>
      </c>
      <c r="D1217" s="77"/>
      <c r="E1217" s="78"/>
      <c r="F1217" s="170"/>
      <c r="G1217" s="83"/>
      <c r="H1217" s="84"/>
      <c r="I1217" s="114" t="str">
        <f>IF(Stock[[#This Row],[SỐ LƯỢNG MUA]]&gt;0,Stock[[#This Row],[GIÁ MUA]]*Stock[[#This Row],[SỐ LƯỢNG MUA]]*$D$11,"")</f>
        <v/>
      </c>
      <c r="J1217" s="87"/>
      <c r="K1217" s="88"/>
      <c r="L1217" s="116" t="str">
        <f>IF(Stock[[#This Row],[SỐ LƯỢNG MUA]]&gt;0,Stock[[#This Row],[GIÁ MUA]]*(1+Stock[[#This Row],[% TĂNG KỲ VỌNG_1]]),"")</f>
        <v/>
      </c>
      <c r="M1217" s="89"/>
      <c r="N1217" s="116" t="str">
        <f>IF(Stock[[#This Row],[SỐ LƯỢNG MUA]]&gt;0,Stock[[#This Row],[GIÁ MUA]]*(1+Stock[[#This Row],[% TĂNG KỲ VỌNG_2]]),"")</f>
        <v/>
      </c>
      <c r="O1217" s="89"/>
      <c r="P1217" s="116" t="str">
        <f>IF(Stock[[#This Row],[SỐ LƯỢNG MUA]]&gt;0,Stock[[#This Row],[GIÁ MUA]]*(1+Stock[[#This Row],[% GIẢM ĐỂ CẮT LỖ]]),"")</f>
        <v/>
      </c>
      <c r="Q1217" s="103"/>
      <c r="R1217" s="117" t="str">
        <f>IF(Stock[[#This Row],[CỔ TỨC TIỀN MẶT]]&gt;0,Stock[[#This Row],[CỔ TỨC TIỀN MẶT]]/(Stock[[#This Row],[GIÁ MUA]]*Stock[[#This Row],[SỐ LƯỢNG MUA]]),"")</f>
        <v/>
      </c>
      <c r="S1217" s="103"/>
      <c r="T1217" s="77"/>
      <c r="U1217" s="95"/>
      <c r="V1217" s="96"/>
      <c r="W1217" s="125" t="str">
        <f>IF(Stock[[#This Row],[SỐ LƯỢNG BÁN]]&gt;0,Stock[[#This Row],[GIÁ BÁN]]*Stock[[#This Row],[SỐ LƯỢNG BÁN]]*$D$11+Stock[[#This Row],[GIÁ BÁN]]*Stock[[#This Row],[SỐ LƯỢNG BÁN]]*$D$12,"")</f>
        <v/>
      </c>
      <c r="X1217" s="120">
        <f>Stock[[#This Row],[SỐ LƯỢNG MUA]]+Stock[[#This Row],[CỔ TỨC BẰNG CỔ PHIẾU]]-Stock[[#This Row],[SỐ LƯỢNG BÁN]]</f>
        <v>0</v>
      </c>
      <c r="Y12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7" s="120">
        <f ca="1">IF(Stock[[#This Row],[NGÀY BÁN]]&gt;0,Stock[[#This Row],[NGÀY BÁN]]-Stock[[#This Row],[NGÀY MUA]]+1,IF(Stock[[#This Row],[NGÀY MUA]]=0,0,TODAY()-Stock[[#This Row],[NGÀY MUA]]+1))</f>
        <v>0</v>
      </c>
      <c r="AA1217" s="121" t="str">
        <f>IFERROR(Stock[[#This Row],[CỔ TỨC TIỀN MẶT]]+Stock[[#This Row],[LÃI/(LỖ) TỪ BÁN CK
(auto-fill)]],"")</f>
        <v/>
      </c>
      <c r="AB12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7" s="79"/>
      <c r="AE1217" s="146" t="str">
        <f>IF(Stock[[#This Row],[TRẠNG THÁI
(auto-fill)]]="NẮM GIỮ",Stock[[#This Row],[GIÁ THỊ TRƯỜNG]]-Stock[[#This Row],[GIÁ MUA]],"")</f>
        <v/>
      </c>
      <c r="AF1217" s="150" t="str">
        <f>IFERROR(Stock[[#This Row],[TĂNG/
(GIẢM )]]/Stock[[#This Row],[GIÁ MUA]],"")</f>
        <v/>
      </c>
      <c r="AG1217" s="129" t="str">
        <f>IF(Stock[[#This Row],[GIÁ THỊ TRƯỜNG]]&gt;0,Stock[[#This Row],[GIÁ THỊ TRƯỜNG]]*Stock[[#This Row],[SỐ LƯỢNG CÒN LẠI
(auto-fill)]],"")</f>
        <v/>
      </c>
    </row>
    <row r="1218" spans="2:33">
      <c r="B1218" s="109" t="str">
        <f>IF(AND(Stock[[#This Row],[SỐ LƯỢNG MUA]]&gt;0,Stock[[#This Row],[SỐ LƯỢNG CÒN LẠI
(auto-fill)]]=0),"BÁN",
IF(AND(Stock[[#This Row],[SỐ LƯỢNG MUA]]&gt;0,Stock[[#This Row],[SỐ LƯỢNG CÒN LẠI
(auto-fill)]]&gt;0),"NẮM GIỮ",""))</f>
        <v/>
      </c>
      <c r="C1218" s="112">
        <f t="shared" si="18"/>
        <v>1205</v>
      </c>
      <c r="D1218" s="77"/>
      <c r="E1218" s="78"/>
      <c r="F1218" s="170"/>
      <c r="G1218" s="83"/>
      <c r="H1218" s="84"/>
      <c r="I1218" s="114" t="str">
        <f>IF(Stock[[#This Row],[SỐ LƯỢNG MUA]]&gt;0,Stock[[#This Row],[GIÁ MUA]]*Stock[[#This Row],[SỐ LƯỢNG MUA]]*$D$11,"")</f>
        <v/>
      </c>
      <c r="J1218" s="87"/>
      <c r="K1218" s="88"/>
      <c r="L1218" s="116" t="str">
        <f>IF(Stock[[#This Row],[SỐ LƯỢNG MUA]]&gt;0,Stock[[#This Row],[GIÁ MUA]]*(1+Stock[[#This Row],[% TĂNG KỲ VỌNG_1]]),"")</f>
        <v/>
      </c>
      <c r="M1218" s="89"/>
      <c r="N1218" s="116" t="str">
        <f>IF(Stock[[#This Row],[SỐ LƯỢNG MUA]]&gt;0,Stock[[#This Row],[GIÁ MUA]]*(1+Stock[[#This Row],[% TĂNG KỲ VỌNG_2]]),"")</f>
        <v/>
      </c>
      <c r="O1218" s="89"/>
      <c r="P1218" s="116" t="str">
        <f>IF(Stock[[#This Row],[SỐ LƯỢNG MUA]]&gt;0,Stock[[#This Row],[GIÁ MUA]]*(1+Stock[[#This Row],[% GIẢM ĐỂ CẮT LỖ]]),"")</f>
        <v/>
      </c>
      <c r="Q1218" s="103"/>
      <c r="R1218" s="117" t="str">
        <f>IF(Stock[[#This Row],[CỔ TỨC TIỀN MẶT]]&gt;0,Stock[[#This Row],[CỔ TỨC TIỀN MẶT]]/(Stock[[#This Row],[GIÁ MUA]]*Stock[[#This Row],[SỐ LƯỢNG MUA]]),"")</f>
        <v/>
      </c>
      <c r="S1218" s="103"/>
      <c r="T1218" s="77"/>
      <c r="U1218" s="95"/>
      <c r="V1218" s="96"/>
      <c r="W1218" s="125" t="str">
        <f>IF(Stock[[#This Row],[SỐ LƯỢNG BÁN]]&gt;0,Stock[[#This Row],[GIÁ BÁN]]*Stock[[#This Row],[SỐ LƯỢNG BÁN]]*$D$11+Stock[[#This Row],[GIÁ BÁN]]*Stock[[#This Row],[SỐ LƯỢNG BÁN]]*$D$12,"")</f>
        <v/>
      </c>
      <c r="X1218" s="120">
        <f>Stock[[#This Row],[SỐ LƯỢNG MUA]]+Stock[[#This Row],[CỔ TỨC BẰNG CỔ PHIẾU]]-Stock[[#This Row],[SỐ LƯỢNG BÁN]]</f>
        <v>0</v>
      </c>
      <c r="Y12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8" s="120">
        <f ca="1">IF(Stock[[#This Row],[NGÀY BÁN]]&gt;0,Stock[[#This Row],[NGÀY BÁN]]-Stock[[#This Row],[NGÀY MUA]]+1,IF(Stock[[#This Row],[NGÀY MUA]]=0,0,TODAY()-Stock[[#This Row],[NGÀY MUA]]+1))</f>
        <v>0</v>
      </c>
      <c r="AA1218" s="121" t="str">
        <f>IFERROR(Stock[[#This Row],[CỔ TỨC TIỀN MẶT]]+Stock[[#This Row],[LÃI/(LỖ) TỪ BÁN CK
(auto-fill)]],"")</f>
        <v/>
      </c>
      <c r="AB12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8" s="79"/>
      <c r="AE1218" s="146" t="str">
        <f>IF(Stock[[#This Row],[TRẠNG THÁI
(auto-fill)]]="NẮM GIỮ",Stock[[#This Row],[GIÁ THỊ TRƯỜNG]]-Stock[[#This Row],[GIÁ MUA]],"")</f>
        <v/>
      </c>
      <c r="AF1218" s="150" t="str">
        <f>IFERROR(Stock[[#This Row],[TĂNG/
(GIẢM )]]/Stock[[#This Row],[GIÁ MUA]],"")</f>
        <v/>
      </c>
      <c r="AG1218" s="129" t="str">
        <f>IF(Stock[[#This Row],[GIÁ THỊ TRƯỜNG]]&gt;0,Stock[[#This Row],[GIÁ THỊ TRƯỜNG]]*Stock[[#This Row],[SỐ LƯỢNG CÒN LẠI
(auto-fill)]],"")</f>
        <v/>
      </c>
    </row>
    <row r="1219" spans="2:33">
      <c r="B1219" s="109" t="str">
        <f>IF(AND(Stock[[#This Row],[SỐ LƯỢNG MUA]]&gt;0,Stock[[#This Row],[SỐ LƯỢNG CÒN LẠI
(auto-fill)]]=0),"BÁN",
IF(AND(Stock[[#This Row],[SỐ LƯỢNG MUA]]&gt;0,Stock[[#This Row],[SỐ LƯỢNG CÒN LẠI
(auto-fill)]]&gt;0),"NẮM GIỮ",""))</f>
        <v/>
      </c>
      <c r="C1219" s="112">
        <f t="shared" si="18"/>
        <v>1206</v>
      </c>
      <c r="D1219" s="77"/>
      <c r="E1219" s="78"/>
      <c r="F1219" s="170"/>
      <c r="G1219" s="83"/>
      <c r="H1219" s="84"/>
      <c r="I1219" s="114" t="str">
        <f>IF(Stock[[#This Row],[SỐ LƯỢNG MUA]]&gt;0,Stock[[#This Row],[GIÁ MUA]]*Stock[[#This Row],[SỐ LƯỢNG MUA]]*$D$11,"")</f>
        <v/>
      </c>
      <c r="J1219" s="87"/>
      <c r="K1219" s="88"/>
      <c r="L1219" s="116" t="str">
        <f>IF(Stock[[#This Row],[SỐ LƯỢNG MUA]]&gt;0,Stock[[#This Row],[GIÁ MUA]]*(1+Stock[[#This Row],[% TĂNG KỲ VỌNG_1]]),"")</f>
        <v/>
      </c>
      <c r="M1219" s="89"/>
      <c r="N1219" s="116" t="str">
        <f>IF(Stock[[#This Row],[SỐ LƯỢNG MUA]]&gt;0,Stock[[#This Row],[GIÁ MUA]]*(1+Stock[[#This Row],[% TĂNG KỲ VỌNG_2]]),"")</f>
        <v/>
      </c>
      <c r="O1219" s="89"/>
      <c r="P1219" s="116" t="str">
        <f>IF(Stock[[#This Row],[SỐ LƯỢNG MUA]]&gt;0,Stock[[#This Row],[GIÁ MUA]]*(1+Stock[[#This Row],[% GIẢM ĐỂ CẮT LỖ]]),"")</f>
        <v/>
      </c>
      <c r="Q1219" s="103"/>
      <c r="R1219" s="117" t="str">
        <f>IF(Stock[[#This Row],[CỔ TỨC TIỀN MẶT]]&gt;0,Stock[[#This Row],[CỔ TỨC TIỀN MẶT]]/(Stock[[#This Row],[GIÁ MUA]]*Stock[[#This Row],[SỐ LƯỢNG MUA]]),"")</f>
        <v/>
      </c>
      <c r="S1219" s="103"/>
      <c r="T1219" s="77"/>
      <c r="U1219" s="95"/>
      <c r="V1219" s="96"/>
      <c r="W1219" s="125" t="str">
        <f>IF(Stock[[#This Row],[SỐ LƯỢNG BÁN]]&gt;0,Stock[[#This Row],[GIÁ BÁN]]*Stock[[#This Row],[SỐ LƯỢNG BÁN]]*$D$11+Stock[[#This Row],[GIÁ BÁN]]*Stock[[#This Row],[SỐ LƯỢNG BÁN]]*$D$12,"")</f>
        <v/>
      </c>
      <c r="X1219" s="120">
        <f>Stock[[#This Row],[SỐ LƯỢNG MUA]]+Stock[[#This Row],[CỔ TỨC BẰNG CỔ PHIẾU]]-Stock[[#This Row],[SỐ LƯỢNG BÁN]]</f>
        <v>0</v>
      </c>
      <c r="Y12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9" s="120">
        <f ca="1">IF(Stock[[#This Row],[NGÀY BÁN]]&gt;0,Stock[[#This Row],[NGÀY BÁN]]-Stock[[#This Row],[NGÀY MUA]]+1,IF(Stock[[#This Row],[NGÀY MUA]]=0,0,TODAY()-Stock[[#This Row],[NGÀY MUA]]+1))</f>
        <v>0</v>
      </c>
      <c r="AA1219" s="121" t="str">
        <f>IFERROR(Stock[[#This Row],[CỔ TỨC TIỀN MẶT]]+Stock[[#This Row],[LÃI/(LỖ) TỪ BÁN CK
(auto-fill)]],"")</f>
        <v/>
      </c>
      <c r="AB12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9" s="79"/>
      <c r="AE1219" s="146" t="str">
        <f>IF(Stock[[#This Row],[TRẠNG THÁI
(auto-fill)]]="NẮM GIỮ",Stock[[#This Row],[GIÁ THỊ TRƯỜNG]]-Stock[[#This Row],[GIÁ MUA]],"")</f>
        <v/>
      </c>
      <c r="AF1219" s="150" t="str">
        <f>IFERROR(Stock[[#This Row],[TĂNG/
(GIẢM )]]/Stock[[#This Row],[GIÁ MUA]],"")</f>
        <v/>
      </c>
      <c r="AG1219" s="129" t="str">
        <f>IF(Stock[[#This Row],[GIÁ THỊ TRƯỜNG]]&gt;0,Stock[[#This Row],[GIÁ THỊ TRƯỜNG]]*Stock[[#This Row],[SỐ LƯỢNG CÒN LẠI
(auto-fill)]],"")</f>
        <v/>
      </c>
    </row>
    <row r="1220" spans="2:33">
      <c r="B1220" s="109" t="str">
        <f>IF(AND(Stock[[#This Row],[SỐ LƯỢNG MUA]]&gt;0,Stock[[#This Row],[SỐ LƯỢNG CÒN LẠI
(auto-fill)]]=0),"BÁN",
IF(AND(Stock[[#This Row],[SỐ LƯỢNG MUA]]&gt;0,Stock[[#This Row],[SỐ LƯỢNG CÒN LẠI
(auto-fill)]]&gt;0),"NẮM GIỮ",""))</f>
        <v/>
      </c>
      <c r="C1220" s="112">
        <f t="shared" si="18"/>
        <v>1207</v>
      </c>
      <c r="D1220" s="77"/>
      <c r="E1220" s="78"/>
      <c r="F1220" s="170"/>
      <c r="G1220" s="83"/>
      <c r="H1220" s="84"/>
      <c r="I1220" s="114" t="str">
        <f>IF(Stock[[#This Row],[SỐ LƯỢNG MUA]]&gt;0,Stock[[#This Row],[GIÁ MUA]]*Stock[[#This Row],[SỐ LƯỢNG MUA]]*$D$11,"")</f>
        <v/>
      </c>
      <c r="J1220" s="87"/>
      <c r="K1220" s="88"/>
      <c r="L1220" s="116" t="str">
        <f>IF(Stock[[#This Row],[SỐ LƯỢNG MUA]]&gt;0,Stock[[#This Row],[GIÁ MUA]]*(1+Stock[[#This Row],[% TĂNG KỲ VỌNG_1]]),"")</f>
        <v/>
      </c>
      <c r="M1220" s="89"/>
      <c r="N1220" s="116" t="str">
        <f>IF(Stock[[#This Row],[SỐ LƯỢNG MUA]]&gt;0,Stock[[#This Row],[GIÁ MUA]]*(1+Stock[[#This Row],[% TĂNG KỲ VỌNG_2]]),"")</f>
        <v/>
      </c>
      <c r="O1220" s="89"/>
      <c r="P1220" s="116" t="str">
        <f>IF(Stock[[#This Row],[SỐ LƯỢNG MUA]]&gt;0,Stock[[#This Row],[GIÁ MUA]]*(1+Stock[[#This Row],[% GIẢM ĐỂ CẮT LỖ]]),"")</f>
        <v/>
      </c>
      <c r="Q1220" s="103"/>
      <c r="R1220" s="117" t="str">
        <f>IF(Stock[[#This Row],[CỔ TỨC TIỀN MẶT]]&gt;0,Stock[[#This Row],[CỔ TỨC TIỀN MẶT]]/(Stock[[#This Row],[GIÁ MUA]]*Stock[[#This Row],[SỐ LƯỢNG MUA]]),"")</f>
        <v/>
      </c>
      <c r="S1220" s="103"/>
      <c r="T1220" s="77"/>
      <c r="U1220" s="95"/>
      <c r="V1220" s="96"/>
      <c r="W1220" s="125" t="str">
        <f>IF(Stock[[#This Row],[SỐ LƯỢNG BÁN]]&gt;0,Stock[[#This Row],[GIÁ BÁN]]*Stock[[#This Row],[SỐ LƯỢNG BÁN]]*$D$11+Stock[[#This Row],[GIÁ BÁN]]*Stock[[#This Row],[SỐ LƯỢNG BÁN]]*$D$12,"")</f>
        <v/>
      </c>
      <c r="X1220" s="120">
        <f>Stock[[#This Row],[SỐ LƯỢNG MUA]]+Stock[[#This Row],[CỔ TỨC BẰNG CỔ PHIẾU]]-Stock[[#This Row],[SỐ LƯỢNG BÁN]]</f>
        <v>0</v>
      </c>
      <c r="Y12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0" s="120">
        <f ca="1">IF(Stock[[#This Row],[NGÀY BÁN]]&gt;0,Stock[[#This Row],[NGÀY BÁN]]-Stock[[#This Row],[NGÀY MUA]]+1,IF(Stock[[#This Row],[NGÀY MUA]]=0,0,TODAY()-Stock[[#This Row],[NGÀY MUA]]+1))</f>
        <v>0</v>
      </c>
      <c r="AA1220" s="121" t="str">
        <f>IFERROR(Stock[[#This Row],[CỔ TỨC TIỀN MẶT]]+Stock[[#This Row],[LÃI/(LỖ) TỪ BÁN CK
(auto-fill)]],"")</f>
        <v/>
      </c>
      <c r="AB12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0" s="79"/>
      <c r="AE1220" s="146" t="str">
        <f>IF(Stock[[#This Row],[TRẠNG THÁI
(auto-fill)]]="NẮM GIỮ",Stock[[#This Row],[GIÁ THỊ TRƯỜNG]]-Stock[[#This Row],[GIÁ MUA]],"")</f>
        <v/>
      </c>
      <c r="AF1220" s="150" t="str">
        <f>IFERROR(Stock[[#This Row],[TĂNG/
(GIẢM )]]/Stock[[#This Row],[GIÁ MUA]],"")</f>
        <v/>
      </c>
      <c r="AG1220" s="129" t="str">
        <f>IF(Stock[[#This Row],[GIÁ THỊ TRƯỜNG]]&gt;0,Stock[[#This Row],[GIÁ THỊ TRƯỜNG]]*Stock[[#This Row],[SỐ LƯỢNG CÒN LẠI
(auto-fill)]],"")</f>
        <v/>
      </c>
    </row>
    <row r="1221" spans="2:33">
      <c r="B1221" s="109" t="str">
        <f>IF(AND(Stock[[#This Row],[SỐ LƯỢNG MUA]]&gt;0,Stock[[#This Row],[SỐ LƯỢNG CÒN LẠI
(auto-fill)]]=0),"BÁN",
IF(AND(Stock[[#This Row],[SỐ LƯỢNG MUA]]&gt;0,Stock[[#This Row],[SỐ LƯỢNG CÒN LẠI
(auto-fill)]]&gt;0),"NẮM GIỮ",""))</f>
        <v/>
      </c>
      <c r="C1221" s="112">
        <f t="shared" si="18"/>
        <v>1208</v>
      </c>
      <c r="D1221" s="77"/>
      <c r="E1221" s="78"/>
      <c r="F1221" s="170"/>
      <c r="G1221" s="83"/>
      <c r="H1221" s="84"/>
      <c r="I1221" s="114" t="str">
        <f>IF(Stock[[#This Row],[SỐ LƯỢNG MUA]]&gt;0,Stock[[#This Row],[GIÁ MUA]]*Stock[[#This Row],[SỐ LƯỢNG MUA]]*$D$11,"")</f>
        <v/>
      </c>
      <c r="J1221" s="87"/>
      <c r="K1221" s="88"/>
      <c r="L1221" s="116" t="str">
        <f>IF(Stock[[#This Row],[SỐ LƯỢNG MUA]]&gt;0,Stock[[#This Row],[GIÁ MUA]]*(1+Stock[[#This Row],[% TĂNG KỲ VỌNG_1]]),"")</f>
        <v/>
      </c>
      <c r="M1221" s="89"/>
      <c r="N1221" s="116" t="str">
        <f>IF(Stock[[#This Row],[SỐ LƯỢNG MUA]]&gt;0,Stock[[#This Row],[GIÁ MUA]]*(1+Stock[[#This Row],[% TĂNG KỲ VỌNG_2]]),"")</f>
        <v/>
      </c>
      <c r="O1221" s="89"/>
      <c r="P1221" s="116" t="str">
        <f>IF(Stock[[#This Row],[SỐ LƯỢNG MUA]]&gt;0,Stock[[#This Row],[GIÁ MUA]]*(1+Stock[[#This Row],[% GIẢM ĐỂ CẮT LỖ]]),"")</f>
        <v/>
      </c>
      <c r="Q1221" s="103"/>
      <c r="R1221" s="117" t="str">
        <f>IF(Stock[[#This Row],[CỔ TỨC TIỀN MẶT]]&gt;0,Stock[[#This Row],[CỔ TỨC TIỀN MẶT]]/(Stock[[#This Row],[GIÁ MUA]]*Stock[[#This Row],[SỐ LƯỢNG MUA]]),"")</f>
        <v/>
      </c>
      <c r="S1221" s="103"/>
      <c r="T1221" s="77"/>
      <c r="U1221" s="95"/>
      <c r="V1221" s="96"/>
      <c r="W1221" s="125" t="str">
        <f>IF(Stock[[#This Row],[SỐ LƯỢNG BÁN]]&gt;0,Stock[[#This Row],[GIÁ BÁN]]*Stock[[#This Row],[SỐ LƯỢNG BÁN]]*$D$11+Stock[[#This Row],[GIÁ BÁN]]*Stock[[#This Row],[SỐ LƯỢNG BÁN]]*$D$12,"")</f>
        <v/>
      </c>
      <c r="X1221" s="120">
        <f>Stock[[#This Row],[SỐ LƯỢNG MUA]]+Stock[[#This Row],[CỔ TỨC BẰNG CỔ PHIẾU]]-Stock[[#This Row],[SỐ LƯỢNG BÁN]]</f>
        <v>0</v>
      </c>
      <c r="Y12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1" s="120">
        <f ca="1">IF(Stock[[#This Row],[NGÀY BÁN]]&gt;0,Stock[[#This Row],[NGÀY BÁN]]-Stock[[#This Row],[NGÀY MUA]]+1,IF(Stock[[#This Row],[NGÀY MUA]]=0,0,TODAY()-Stock[[#This Row],[NGÀY MUA]]+1))</f>
        <v>0</v>
      </c>
      <c r="AA1221" s="121" t="str">
        <f>IFERROR(Stock[[#This Row],[CỔ TỨC TIỀN MẶT]]+Stock[[#This Row],[LÃI/(LỖ) TỪ BÁN CK
(auto-fill)]],"")</f>
        <v/>
      </c>
      <c r="AB12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1" s="79"/>
      <c r="AE1221" s="146" t="str">
        <f>IF(Stock[[#This Row],[TRẠNG THÁI
(auto-fill)]]="NẮM GIỮ",Stock[[#This Row],[GIÁ THỊ TRƯỜNG]]-Stock[[#This Row],[GIÁ MUA]],"")</f>
        <v/>
      </c>
      <c r="AF1221" s="150" t="str">
        <f>IFERROR(Stock[[#This Row],[TĂNG/
(GIẢM )]]/Stock[[#This Row],[GIÁ MUA]],"")</f>
        <v/>
      </c>
      <c r="AG1221" s="129" t="str">
        <f>IF(Stock[[#This Row],[GIÁ THỊ TRƯỜNG]]&gt;0,Stock[[#This Row],[GIÁ THỊ TRƯỜNG]]*Stock[[#This Row],[SỐ LƯỢNG CÒN LẠI
(auto-fill)]],"")</f>
        <v/>
      </c>
    </row>
    <row r="1222" spans="2:33">
      <c r="B1222" s="109" t="str">
        <f>IF(AND(Stock[[#This Row],[SỐ LƯỢNG MUA]]&gt;0,Stock[[#This Row],[SỐ LƯỢNG CÒN LẠI
(auto-fill)]]=0),"BÁN",
IF(AND(Stock[[#This Row],[SỐ LƯỢNG MUA]]&gt;0,Stock[[#This Row],[SỐ LƯỢNG CÒN LẠI
(auto-fill)]]&gt;0),"NẮM GIỮ",""))</f>
        <v/>
      </c>
      <c r="C1222" s="112">
        <f t="shared" si="18"/>
        <v>1209</v>
      </c>
      <c r="D1222" s="77"/>
      <c r="E1222" s="78"/>
      <c r="F1222" s="170"/>
      <c r="G1222" s="83"/>
      <c r="H1222" s="84"/>
      <c r="I1222" s="114" t="str">
        <f>IF(Stock[[#This Row],[SỐ LƯỢNG MUA]]&gt;0,Stock[[#This Row],[GIÁ MUA]]*Stock[[#This Row],[SỐ LƯỢNG MUA]]*$D$11,"")</f>
        <v/>
      </c>
      <c r="J1222" s="87"/>
      <c r="K1222" s="88"/>
      <c r="L1222" s="116" t="str">
        <f>IF(Stock[[#This Row],[SỐ LƯỢNG MUA]]&gt;0,Stock[[#This Row],[GIÁ MUA]]*(1+Stock[[#This Row],[% TĂNG KỲ VỌNG_1]]),"")</f>
        <v/>
      </c>
      <c r="M1222" s="89"/>
      <c r="N1222" s="116" t="str">
        <f>IF(Stock[[#This Row],[SỐ LƯỢNG MUA]]&gt;0,Stock[[#This Row],[GIÁ MUA]]*(1+Stock[[#This Row],[% TĂNG KỲ VỌNG_2]]),"")</f>
        <v/>
      </c>
      <c r="O1222" s="89"/>
      <c r="P1222" s="116" t="str">
        <f>IF(Stock[[#This Row],[SỐ LƯỢNG MUA]]&gt;0,Stock[[#This Row],[GIÁ MUA]]*(1+Stock[[#This Row],[% GIẢM ĐỂ CẮT LỖ]]),"")</f>
        <v/>
      </c>
      <c r="Q1222" s="103"/>
      <c r="R1222" s="117" t="str">
        <f>IF(Stock[[#This Row],[CỔ TỨC TIỀN MẶT]]&gt;0,Stock[[#This Row],[CỔ TỨC TIỀN MẶT]]/(Stock[[#This Row],[GIÁ MUA]]*Stock[[#This Row],[SỐ LƯỢNG MUA]]),"")</f>
        <v/>
      </c>
      <c r="S1222" s="103"/>
      <c r="T1222" s="77"/>
      <c r="U1222" s="95"/>
      <c r="V1222" s="96"/>
      <c r="W1222" s="125" t="str">
        <f>IF(Stock[[#This Row],[SỐ LƯỢNG BÁN]]&gt;0,Stock[[#This Row],[GIÁ BÁN]]*Stock[[#This Row],[SỐ LƯỢNG BÁN]]*$D$11+Stock[[#This Row],[GIÁ BÁN]]*Stock[[#This Row],[SỐ LƯỢNG BÁN]]*$D$12,"")</f>
        <v/>
      </c>
      <c r="X1222" s="120">
        <f>Stock[[#This Row],[SỐ LƯỢNG MUA]]+Stock[[#This Row],[CỔ TỨC BẰNG CỔ PHIẾU]]-Stock[[#This Row],[SỐ LƯỢNG BÁN]]</f>
        <v>0</v>
      </c>
      <c r="Y12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2" s="120">
        <f ca="1">IF(Stock[[#This Row],[NGÀY BÁN]]&gt;0,Stock[[#This Row],[NGÀY BÁN]]-Stock[[#This Row],[NGÀY MUA]]+1,IF(Stock[[#This Row],[NGÀY MUA]]=0,0,TODAY()-Stock[[#This Row],[NGÀY MUA]]+1))</f>
        <v>0</v>
      </c>
      <c r="AA1222" s="121" t="str">
        <f>IFERROR(Stock[[#This Row],[CỔ TỨC TIỀN MẶT]]+Stock[[#This Row],[LÃI/(LỖ) TỪ BÁN CK
(auto-fill)]],"")</f>
        <v/>
      </c>
      <c r="AB12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2" s="79"/>
      <c r="AE1222" s="146" t="str">
        <f>IF(Stock[[#This Row],[TRẠNG THÁI
(auto-fill)]]="NẮM GIỮ",Stock[[#This Row],[GIÁ THỊ TRƯỜNG]]-Stock[[#This Row],[GIÁ MUA]],"")</f>
        <v/>
      </c>
      <c r="AF1222" s="150" t="str">
        <f>IFERROR(Stock[[#This Row],[TĂNG/
(GIẢM )]]/Stock[[#This Row],[GIÁ MUA]],"")</f>
        <v/>
      </c>
      <c r="AG1222" s="129" t="str">
        <f>IF(Stock[[#This Row],[GIÁ THỊ TRƯỜNG]]&gt;0,Stock[[#This Row],[GIÁ THỊ TRƯỜNG]]*Stock[[#This Row],[SỐ LƯỢNG CÒN LẠI
(auto-fill)]],"")</f>
        <v/>
      </c>
    </row>
    <row r="1223" spans="2:33">
      <c r="B1223" s="109" t="str">
        <f>IF(AND(Stock[[#This Row],[SỐ LƯỢNG MUA]]&gt;0,Stock[[#This Row],[SỐ LƯỢNG CÒN LẠI
(auto-fill)]]=0),"BÁN",
IF(AND(Stock[[#This Row],[SỐ LƯỢNG MUA]]&gt;0,Stock[[#This Row],[SỐ LƯỢNG CÒN LẠI
(auto-fill)]]&gt;0),"NẮM GIỮ",""))</f>
        <v/>
      </c>
      <c r="C1223" s="112">
        <f t="shared" si="18"/>
        <v>1210</v>
      </c>
      <c r="D1223" s="77"/>
      <c r="E1223" s="78"/>
      <c r="F1223" s="170"/>
      <c r="G1223" s="83"/>
      <c r="H1223" s="84"/>
      <c r="I1223" s="114" t="str">
        <f>IF(Stock[[#This Row],[SỐ LƯỢNG MUA]]&gt;0,Stock[[#This Row],[GIÁ MUA]]*Stock[[#This Row],[SỐ LƯỢNG MUA]]*$D$11,"")</f>
        <v/>
      </c>
      <c r="J1223" s="87"/>
      <c r="K1223" s="88"/>
      <c r="L1223" s="116" t="str">
        <f>IF(Stock[[#This Row],[SỐ LƯỢNG MUA]]&gt;0,Stock[[#This Row],[GIÁ MUA]]*(1+Stock[[#This Row],[% TĂNG KỲ VỌNG_1]]),"")</f>
        <v/>
      </c>
      <c r="M1223" s="89"/>
      <c r="N1223" s="116" t="str">
        <f>IF(Stock[[#This Row],[SỐ LƯỢNG MUA]]&gt;0,Stock[[#This Row],[GIÁ MUA]]*(1+Stock[[#This Row],[% TĂNG KỲ VỌNG_2]]),"")</f>
        <v/>
      </c>
      <c r="O1223" s="89"/>
      <c r="P1223" s="116" t="str">
        <f>IF(Stock[[#This Row],[SỐ LƯỢNG MUA]]&gt;0,Stock[[#This Row],[GIÁ MUA]]*(1+Stock[[#This Row],[% GIẢM ĐỂ CẮT LỖ]]),"")</f>
        <v/>
      </c>
      <c r="Q1223" s="103"/>
      <c r="R1223" s="117" t="str">
        <f>IF(Stock[[#This Row],[CỔ TỨC TIỀN MẶT]]&gt;0,Stock[[#This Row],[CỔ TỨC TIỀN MẶT]]/(Stock[[#This Row],[GIÁ MUA]]*Stock[[#This Row],[SỐ LƯỢNG MUA]]),"")</f>
        <v/>
      </c>
      <c r="S1223" s="103"/>
      <c r="T1223" s="77"/>
      <c r="U1223" s="95"/>
      <c r="V1223" s="96"/>
      <c r="W1223" s="125" t="str">
        <f>IF(Stock[[#This Row],[SỐ LƯỢNG BÁN]]&gt;0,Stock[[#This Row],[GIÁ BÁN]]*Stock[[#This Row],[SỐ LƯỢNG BÁN]]*$D$11+Stock[[#This Row],[GIÁ BÁN]]*Stock[[#This Row],[SỐ LƯỢNG BÁN]]*$D$12,"")</f>
        <v/>
      </c>
      <c r="X1223" s="120">
        <f>Stock[[#This Row],[SỐ LƯỢNG MUA]]+Stock[[#This Row],[CỔ TỨC BẰNG CỔ PHIẾU]]-Stock[[#This Row],[SỐ LƯỢNG BÁN]]</f>
        <v>0</v>
      </c>
      <c r="Y12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3" s="120">
        <f ca="1">IF(Stock[[#This Row],[NGÀY BÁN]]&gt;0,Stock[[#This Row],[NGÀY BÁN]]-Stock[[#This Row],[NGÀY MUA]]+1,IF(Stock[[#This Row],[NGÀY MUA]]=0,0,TODAY()-Stock[[#This Row],[NGÀY MUA]]+1))</f>
        <v>0</v>
      </c>
      <c r="AA1223" s="121" t="str">
        <f>IFERROR(Stock[[#This Row],[CỔ TỨC TIỀN MẶT]]+Stock[[#This Row],[LÃI/(LỖ) TỪ BÁN CK
(auto-fill)]],"")</f>
        <v/>
      </c>
      <c r="AB12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3" s="79"/>
      <c r="AE1223" s="146" t="str">
        <f>IF(Stock[[#This Row],[TRẠNG THÁI
(auto-fill)]]="NẮM GIỮ",Stock[[#This Row],[GIÁ THỊ TRƯỜNG]]-Stock[[#This Row],[GIÁ MUA]],"")</f>
        <v/>
      </c>
      <c r="AF1223" s="150" t="str">
        <f>IFERROR(Stock[[#This Row],[TĂNG/
(GIẢM )]]/Stock[[#This Row],[GIÁ MUA]],"")</f>
        <v/>
      </c>
      <c r="AG1223" s="129" t="str">
        <f>IF(Stock[[#This Row],[GIÁ THỊ TRƯỜNG]]&gt;0,Stock[[#This Row],[GIÁ THỊ TRƯỜNG]]*Stock[[#This Row],[SỐ LƯỢNG CÒN LẠI
(auto-fill)]],"")</f>
        <v/>
      </c>
    </row>
    <row r="1224" spans="2:33">
      <c r="B1224" s="109" t="str">
        <f>IF(AND(Stock[[#This Row],[SỐ LƯỢNG MUA]]&gt;0,Stock[[#This Row],[SỐ LƯỢNG CÒN LẠI
(auto-fill)]]=0),"BÁN",
IF(AND(Stock[[#This Row],[SỐ LƯỢNG MUA]]&gt;0,Stock[[#This Row],[SỐ LƯỢNG CÒN LẠI
(auto-fill)]]&gt;0),"NẮM GIỮ",""))</f>
        <v/>
      </c>
      <c r="C1224" s="112">
        <f t="shared" si="18"/>
        <v>1211</v>
      </c>
      <c r="D1224" s="77"/>
      <c r="E1224" s="78"/>
      <c r="F1224" s="170"/>
      <c r="G1224" s="83"/>
      <c r="H1224" s="84"/>
      <c r="I1224" s="114" t="str">
        <f>IF(Stock[[#This Row],[SỐ LƯỢNG MUA]]&gt;0,Stock[[#This Row],[GIÁ MUA]]*Stock[[#This Row],[SỐ LƯỢNG MUA]]*$D$11,"")</f>
        <v/>
      </c>
      <c r="J1224" s="87"/>
      <c r="K1224" s="88"/>
      <c r="L1224" s="116" t="str">
        <f>IF(Stock[[#This Row],[SỐ LƯỢNG MUA]]&gt;0,Stock[[#This Row],[GIÁ MUA]]*(1+Stock[[#This Row],[% TĂNG KỲ VỌNG_1]]),"")</f>
        <v/>
      </c>
      <c r="M1224" s="89"/>
      <c r="N1224" s="116" t="str">
        <f>IF(Stock[[#This Row],[SỐ LƯỢNG MUA]]&gt;0,Stock[[#This Row],[GIÁ MUA]]*(1+Stock[[#This Row],[% TĂNG KỲ VỌNG_2]]),"")</f>
        <v/>
      </c>
      <c r="O1224" s="89"/>
      <c r="P1224" s="116" t="str">
        <f>IF(Stock[[#This Row],[SỐ LƯỢNG MUA]]&gt;0,Stock[[#This Row],[GIÁ MUA]]*(1+Stock[[#This Row],[% GIẢM ĐỂ CẮT LỖ]]),"")</f>
        <v/>
      </c>
      <c r="Q1224" s="103"/>
      <c r="R1224" s="117" t="str">
        <f>IF(Stock[[#This Row],[CỔ TỨC TIỀN MẶT]]&gt;0,Stock[[#This Row],[CỔ TỨC TIỀN MẶT]]/(Stock[[#This Row],[GIÁ MUA]]*Stock[[#This Row],[SỐ LƯỢNG MUA]]),"")</f>
        <v/>
      </c>
      <c r="S1224" s="103"/>
      <c r="T1224" s="77"/>
      <c r="U1224" s="95"/>
      <c r="V1224" s="96"/>
      <c r="W1224" s="125" t="str">
        <f>IF(Stock[[#This Row],[SỐ LƯỢNG BÁN]]&gt;0,Stock[[#This Row],[GIÁ BÁN]]*Stock[[#This Row],[SỐ LƯỢNG BÁN]]*$D$11+Stock[[#This Row],[GIÁ BÁN]]*Stock[[#This Row],[SỐ LƯỢNG BÁN]]*$D$12,"")</f>
        <v/>
      </c>
      <c r="X1224" s="120">
        <f>Stock[[#This Row],[SỐ LƯỢNG MUA]]+Stock[[#This Row],[CỔ TỨC BẰNG CỔ PHIẾU]]-Stock[[#This Row],[SỐ LƯỢNG BÁN]]</f>
        <v>0</v>
      </c>
      <c r="Y12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4" s="120">
        <f ca="1">IF(Stock[[#This Row],[NGÀY BÁN]]&gt;0,Stock[[#This Row],[NGÀY BÁN]]-Stock[[#This Row],[NGÀY MUA]]+1,IF(Stock[[#This Row],[NGÀY MUA]]=0,0,TODAY()-Stock[[#This Row],[NGÀY MUA]]+1))</f>
        <v>0</v>
      </c>
      <c r="AA1224" s="121" t="str">
        <f>IFERROR(Stock[[#This Row],[CỔ TỨC TIỀN MẶT]]+Stock[[#This Row],[LÃI/(LỖ) TỪ BÁN CK
(auto-fill)]],"")</f>
        <v/>
      </c>
      <c r="AB12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4" s="79"/>
      <c r="AE1224" s="146" t="str">
        <f>IF(Stock[[#This Row],[TRẠNG THÁI
(auto-fill)]]="NẮM GIỮ",Stock[[#This Row],[GIÁ THỊ TRƯỜNG]]-Stock[[#This Row],[GIÁ MUA]],"")</f>
        <v/>
      </c>
      <c r="AF1224" s="150" t="str">
        <f>IFERROR(Stock[[#This Row],[TĂNG/
(GIẢM )]]/Stock[[#This Row],[GIÁ MUA]],"")</f>
        <v/>
      </c>
      <c r="AG1224" s="129" t="str">
        <f>IF(Stock[[#This Row],[GIÁ THỊ TRƯỜNG]]&gt;0,Stock[[#This Row],[GIÁ THỊ TRƯỜNG]]*Stock[[#This Row],[SỐ LƯỢNG CÒN LẠI
(auto-fill)]],"")</f>
        <v/>
      </c>
    </row>
    <row r="1225" spans="2:33">
      <c r="B1225" s="109" t="str">
        <f>IF(AND(Stock[[#This Row],[SỐ LƯỢNG MUA]]&gt;0,Stock[[#This Row],[SỐ LƯỢNG CÒN LẠI
(auto-fill)]]=0),"BÁN",
IF(AND(Stock[[#This Row],[SỐ LƯỢNG MUA]]&gt;0,Stock[[#This Row],[SỐ LƯỢNG CÒN LẠI
(auto-fill)]]&gt;0),"NẮM GIỮ",""))</f>
        <v/>
      </c>
      <c r="C1225" s="112">
        <f t="shared" si="18"/>
        <v>1212</v>
      </c>
      <c r="D1225" s="77"/>
      <c r="E1225" s="78"/>
      <c r="F1225" s="170"/>
      <c r="G1225" s="83"/>
      <c r="H1225" s="84"/>
      <c r="I1225" s="114" t="str">
        <f>IF(Stock[[#This Row],[SỐ LƯỢNG MUA]]&gt;0,Stock[[#This Row],[GIÁ MUA]]*Stock[[#This Row],[SỐ LƯỢNG MUA]]*$D$11,"")</f>
        <v/>
      </c>
      <c r="J1225" s="87"/>
      <c r="K1225" s="88"/>
      <c r="L1225" s="116" t="str">
        <f>IF(Stock[[#This Row],[SỐ LƯỢNG MUA]]&gt;0,Stock[[#This Row],[GIÁ MUA]]*(1+Stock[[#This Row],[% TĂNG KỲ VỌNG_1]]),"")</f>
        <v/>
      </c>
      <c r="M1225" s="89"/>
      <c r="N1225" s="116" t="str">
        <f>IF(Stock[[#This Row],[SỐ LƯỢNG MUA]]&gt;0,Stock[[#This Row],[GIÁ MUA]]*(1+Stock[[#This Row],[% TĂNG KỲ VỌNG_2]]),"")</f>
        <v/>
      </c>
      <c r="O1225" s="89"/>
      <c r="P1225" s="116" t="str">
        <f>IF(Stock[[#This Row],[SỐ LƯỢNG MUA]]&gt;0,Stock[[#This Row],[GIÁ MUA]]*(1+Stock[[#This Row],[% GIẢM ĐỂ CẮT LỖ]]),"")</f>
        <v/>
      </c>
      <c r="Q1225" s="103"/>
      <c r="R1225" s="117" t="str">
        <f>IF(Stock[[#This Row],[CỔ TỨC TIỀN MẶT]]&gt;0,Stock[[#This Row],[CỔ TỨC TIỀN MẶT]]/(Stock[[#This Row],[GIÁ MUA]]*Stock[[#This Row],[SỐ LƯỢNG MUA]]),"")</f>
        <v/>
      </c>
      <c r="S1225" s="103"/>
      <c r="T1225" s="77"/>
      <c r="U1225" s="95"/>
      <c r="V1225" s="96"/>
      <c r="W1225" s="125" t="str">
        <f>IF(Stock[[#This Row],[SỐ LƯỢNG BÁN]]&gt;0,Stock[[#This Row],[GIÁ BÁN]]*Stock[[#This Row],[SỐ LƯỢNG BÁN]]*$D$11+Stock[[#This Row],[GIÁ BÁN]]*Stock[[#This Row],[SỐ LƯỢNG BÁN]]*$D$12,"")</f>
        <v/>
      </c>
      <c r="X1225" s="120">
        <f>Stock[[#This Row],[SỐ LƯỢNG MUA]]+Stock[[#This Row],[CỔ TỨC BẰNG CỔ PHIẾU]]-Stock[[#This Row],[SỐ LƯỢNG BÁN]]</f>
        <v>0</v>
      </c>
      <c r="Y12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5" s="120">
        <f ca="1">IF(Stock[[#This Row],[NGÀY BÁN]]&gt;0,Stock[[#This Row],[NGÀY BÁN]]-Stock[[#This Row],[NGÀY MUA]]+1,IF(Stock[[#This Row],[NGÀY MUA]]=0,0,TODAY()-Stock[[#This Row],[NGÀY MUA]]+1))</f>
        <v>0</v>
      </c>
      <c r="AA1225" s="121" t="str">
        <f>IFERROR(Stock[[#This Row],[CỔ TỨC TIỀN MẶT]]+Stock[[#This Row],[LÃI/(LỖ) TỪ BÁN CK
(auto-fill)]],"")</f>
        <v/>
      </c>
      <c r="AB12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5" s="79"/>
      <c r="AE1225" s="146" t="str">
        <f>IF(Stock[[#This Row],[TRẠNG THÁI
(auto-fill)]]="NẮM GIỮ",Stock[[#This Row],[GIÁ THỊ TRƯỜNG]]-Stock[[#This Row],[GIÁ MUA]],"")</f>
        <v/>
      </c>
      <c r="AF1225" s="150" t="str">
        <f>IFERROR(Stock[[#This Row],[TĂNG/
(GIẢM )]]/Stock[[#This Row],[GIÁ MUA]],"")</f>
        <v/>
      </c>
      <c r="AG1225" s="129" t="str">
        <f>IF(Stock[[#This Row],[GIÁ THỊ TRƯỜNG]]&gt;0,Stock[[#This Row],[GIÁ THỊ TRƯỜNG]]*Stock[[#This Row],[SỐ LƯỢNG CÒN LẠI
(auto-fill)]],"")</f>
        <v/>
      </c>
    </row>
    <row r="1226" spans="2:33">
      <c r="B1226" s="109" t="str">
        <f>IF(AND(Stock[[#This Row],[SỐ LƯỢNG MUA]]&gt;0,Stock[[#This Row],[SỐ LƯỢNG CÒN LẠI
(auto-fill)]]=0),"BÁN",
IF(AND(Stock[[#This Row],[SỐ LƯỢNG MUA]]&gt;0,Stock[[#This Row],[SỐ LƯỢNG CÒN LẠI
(auto-fill)]]&gt;0),"NẮM GIỮ",""))</f>
        <v/>
      </c>
      <c r="C1226" s="112">
        <f t="shared" si="18"/>
        <v>1213</v>
      </c>
      <c r="D1226" s="77"/>
      <c r="E1226" s="78"/>
      <c r="F1226" s="170"/>
      <c r="G1226" s="83"/>
      <c r="H1226" s="84"/>
      <c r="I1226" s="114" t="str">
        <f>IF(Stock[[#This Row],[SỐ LƯỢNG MUA]]&gt;0,Stock[[#This Row],[GIÁ MUA]]*Stock[[#This Row],[SỐ LƯỢNG MUA]]*$D$11,"")</f>
        <v/>
      </c>
      <c r="J1226" s="87"/>
      <c r="K1226" s="88"/>
      <c r="L1226" s="116" t="str">
        <f>IF(Stock[[#This Row],[SỐ LƯỢNG MUA]]&gt;0,Stock[[#This Row],[GIÁ MUA]]*(1+Stock[[#This Row],[% TĂNG KỲ VỌNG_1]]),"")</f>
        <v/>
      </c>
      <c r="M1226" s="89"/>
      <c r="N1226" s="116" t="str">
        <f>IF(Stock[[#This Row],[SỐ LƯỢNG MUA]]&gt;0,Stock[[#This Row],[GIÁ MUA]]*(1+Stock[[#This Row],[% TĂNG KỲ VỌNG_2]]),"")</f>
        <v/>
      </c>
      <c r="O1226" s="89"/>
      <c r="P1226" s="116" t="str">
        <f>IF(Stock[[#This Row],[SỐ LƯỢNG MUA]]&gt;0,Stock[[#This Row],[GIÁ MUA]]*(1+Stock[[#This Row],[% GIẢM ĐỂ CẮT LỖ]]),"")</f>
        <v/>
      </c>
      <c r="Q1226" s="103"/>
      <c r="R1226" s="117" t="str">
        <f>IF(Stock[[#This Row],[CỔ TỨC TIỀN MẶT]]&gt;0,Stock[[#This Row],[CỔ TỨC TIỀN MẶT]]/(Stock[[#This Row],[GIÁ MUA]]*Stock[[#This Row],[SỐ LƯỢNG MUA]]),"")</f>
        <v/>
      </c>
      <c r="S1226" s="103"/>
      <c r="T1226" s="77"/>
      <c r="U1226" s="95"/>
      <c r="V1226" s="96"/>
      <c r="W1226" s="125" t="str">
        <f>IF(Stock[[#This Row],[SỐ LƯỢNG BÁN]]&gt;0,Stock[[#This Row],[GIÁ BÁN]]*Stock[[#This Row],[SỐ LƯỢNG BÁN]]*$D$11+Stock[[#This Row],[GIÁ BÁN]]*Stock[[#This Row],[SỐ LƯỢNG BÁN]]*$D$12,"")</f>
        <v/>
      </c>
      <c r="X1226" s="120">
        <f>Stock[[#This Row],[SỐ LƯỢNG MUA]]+Stock[[#This Row],[CỔ TỨC BẰNG CỔ PHIẾU]]-Stock[[#This Row],[SỐ LƯỢNG BÁN]]</f>
        <v>0</v>
      </c>
      <c r="Y12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6" s="120">
        <f ca="1">IF(Stock[[#This Row],[NGÀY BÁN]]&gt;0,Stock[[#This Row],[NGÀY BÁN]]-Stock[[#This Row],[NGÀY MUA]]+1,IF(Stock[[#This Row],[NGÀY MUA]]=0,0,TODAY()-Stock[[#This Row],[NGÀY MUA]]+1))</f>
        <v>0</v>
      </c>
      <c r="AA1226" s="121" t="str">
        <f>IFERROR(Stock[[#This Row],[CỔ TỨC TIỀN MẶT]]+Stock[[#This Row],[LÃI/(LỖ) TỪ BÁN CK
(auto-fill)]],"")</f>
        <v/>
      </c>
      <c r="AB12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6" s="79"/>
      <c r="AE1226" s="146" t="str">
        <f>IF(Stock[[#This Row],[TRẠNG THÁI
(auto-fill)]]="NẮM GIỮ",Stock[[#This Row],[GIÁ THỊ TRƯỜNG]]-Stock[[#This Row],[GIÁ MUA]],"")</f>
        <v/>
      </c>
      <c r="AF1226" s="150" t="str">
        <f>IFERROR(Stock[[#This Row],[TĂNG/
(GIẢM )]]/Stock[[#This Row],[GIÁ MUA]],"")</f>
        <v/>
      </c>
      <c r="AG1226" s="129" t="str">
        <f>IF(Stock[[#This Row],[GIÁ THỊ TRƯỜNG]]&gt;0,Stock[[#This Row],[GIÁ THỊ TRƯỜNG]]*Stock[[#This Row],[SỐ LƯỢNG CÒN LẠI
(auto-fill)]],"")</f>
        <v/>
      </c>
    </row>
    <row r="1227" spans="2:33">
      <c r="B1227" s="109" t="str">
        <f>IF(AND(Stock[[#This Row],[SỐ LƯỢNG MUA]]&gt;0,Stock[[#This Row],[SỐ LƯỢNG CÒN LẠI
(auto-fill)]]=0),"BÁN",
IF(AND(Stock[[#This Row],[SỐ LƯỢNG MUA]]&gt;0,Stock[[#This Row],[SỐ LƯỢNG CÒN LẠI
(auto-fill)]]&gt;0),"NẮM GIỮ",""))</f>
        <v/>
      </c>
      <c r="C1227" s="112">
        <f t="shared" si="18"/>
        <v>1214</v>
      </c>
      <c r="D1227" s="77"/>
      <c r="E1227" s="78"/>
      <c r="F1227" s="170"/>
      <c r="G1227" s="83"/>
      <c r="H1227" s="84"/>
      <c r="I1227" s="114" t="str">
        <f>IF(Stock[[#This Row],[SỐ LƯỢNG MUA]]&gt;0,Stock[[#This Row],[GIÁ MUA]]*Stock[[#This Row],[SỐ LƯỢNG MUA]]*$D$11,"")</f>
        <v/>
      </c>
      <c r="J1227" s="87"/>
      <c r="K1227" s="88"/>
      <c r="L1227" s="116" t="str">
        <f>IF(Stock[[#This Row],[SỐ LƯỢNG MUA]]&gt;0,Stock[[#This Row],[GIÁ MUA]]*(1+Stock[[#This Row],[% TĂNG KỲ VỌNG_1]]),"")</f>
        <v/>
      </c>
      <c r="M1227" s="89"/>
      <c r="N1227" s="116" t="str">
        <f>IF(Stock[[#This Row],[SỐ LƯỢNG MUA]]&gt;0,Stock[[#This Row],[GIÁ MUA]]*(1+Stock[[#This Row],[% TĂNG KỲ VỌNG_2]]),"")</f>
        <v/>
      </c>
      <c r="O1227" s="89"/>
      <c r="P1227" s="116" t="str">
        <f>IF(Stock[[#This Row],[SỐ LƯỢNG MUA]]&gt;0,Stock[[#This Row],[GIÁ MUA]]*(1+Stock[[#This Row],[% GIẢM ĐỂ CẮT LỖ]]),"")</f>
        <v/>
      </c>
      <c r="Q1227" s="103"/>
      <c r="R1227" s="117" t="str">
        <f>IF(Stock[[#This Row],[CỔ TỨC TIỀN MẶT]]&gt;0,Stock[[#This Row],[CỔ TỨC TIỀN MẶT]]/(Stock[[#This Row],[GIÁ MUA]]*Stock[[#This Row],[SỐ LƯỢNG MUA]]),"")</f>
        <v/>
      </c>
      <c r="S1227" s="103"/>
      <c r="T1227" s="77"/>
      <c r="U1227" s="95"/>
      <c r="V1227" s="96"/>
      <c r="W1227" s="125" t="str">
        <f>IF(Stock[[#This Row],[SỐ LƯỢNG BÁN]]&gt;0,Stock[[#This Row],[GIÁ BÁN]]*Stock[[#This Row],[SỐ LƯỢNG BÁN]]*$D$11+Stock[[#This Row],[GIÁ BÁN]]*Stock[[#This Row],[SỐ LƯỢNG BÁN]]*$D$12,"")</f>
        <v/>
      </c>
      <c r="X1227" s="120">
        <f>Stock[[#This Row],[SỐ LƯỢNG MUA]]+Stock[[#This Row],[CỔ TỨC BẰNG CỔ PHIẾU]]-Stock[[#This Row],[SỐ LƯỢNG BÁN]]</f>
        <v>0</v>
      </c>
      <c r="Y12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7" s="120">
        <f ca="1">IF(Stock[[#This Row],[NGÀY BÁN]]&gt;0,Stock[[#This Row],[NGÀY BÁN]]-Stock[[#This Row],[NGÀY MUA]]+1,IF(Stock[[#This Row],[NGÀY MUA]]=0,0,TODAY()-Stock[[#This Row],[NGÀY MUA]]+1))</f>
        <v>0</v>
      </c>
      <c r="AA1227" s="121" t="str">
        <f>IFERROR(Stock[[#This Row],[CỔ TỨC TIỀN MẶT]]+Stock[[#This Row],[LÃI/(LỖ) TỪ BÁN CK
(auto-fill)]],"")</f>
        <v/>
      </c>
      <c r="AB12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7" s="79"/>
      <c r="AE1227" s="146" t="str">
        <f>IF(Stock[[#This Row],[TRẠNG THÁI
(auto-fill)]]="NẮM GIỮ",Stock[[#This Row],[GIÁ THỊ TRƯỜNG]]-Stock[[#This Row],[GIÁ MUA]],"")</f>
        <v/>
      </c>
      <c r="AF1227" s="150" t="str">
        <f>IFERROR(Stock[[#This Row],[TĂNG/
(GIẢM )]]/Stock[[#This Row],[GIÁ MUA]],"")</f>
        <v/>
      </c>
      <c r="AG1227" s="129" t="str">
        <f>IF(Stock[[#This Row],[GIÁ THỊ TRƯỜNG]]&gt;0,Stock[[#This Row],[GIÁ THỊ TRƯỜNG]]*Stock[[#This Row],[SỐ LƯỢNG CÒN LẠI
(auto-fill)]],"")</f>
        <v/>
      </c>
    </row>
    <row r="1228" spans="2:33">
      <c r="B1228" s="109" t="str">
        <f>IF(AND(Stock[[#This Row],[SỐ LƯỢNG MUA]]&gt;0,Stock[[#This Row],[SỐ LƯỢNG CÒN LẠI
(auto-fill)]]=0),"BÁN",
IF(AND(Stock[[#This Row],[SỐ LƯỢNG MUA]]&gt;0,Stock[[#This Row],[SỐ LƯỢNG CÒN LẠI
(auto-fill)]]&gt;0),"NẮM GIỮ",""))</f>
        <v/>
      </c>
      <c r="C1228" s="112">
        <f t="shared" si="18"/>
        <v>1215</v>
      </c>
      <c r="D1228" s="77"/>
      <c r="E1228" s="78"/>
      <c r="F1228" s="170"/>
      <c r="G1228" s="83"/>
      <c r="H1228" s="84"/>
      <c r="I1228" s="114" t="str">
        <f>IF(Stock[[#This Row],[SỐ LƯỢNG MUA]]&gt;0,Stock[[#This Row],[GIÁ MUA]]*Stock[[#This Row],[SỐ LƯỢNG MUA]]*$D$11,"")</f>
        <v/>
      </c>
      <c r="J1228" s="87"/>
      <c r="K1228" s="88"/>
      <c r="L1228" s="116" t="str">
        <f>IF(Stock[[#This Row],[SỐ LƯỢNG MUA]]&gt;0,Stock[[#This Row],[GIÁ MUA]]*(1+Stock[[#This Row],[% TĂNG KỲ VỌNG_1]]),"")</f>
        <v/>
      </c>
      <c r="M1228" s="89"/>
      <c r="N1228" s="116" t="str">
        <f>IF(Stock[[#This Row],[SỐ LƯỢNG MUA]]&gt;0,Stock[[#This Row],[GIÁ MUA]]*(1+Stock[[#This Row],[% TĂNG KỲ VỌNG_2]]),"")</f>
        <v/>
      </c>
      <c r="O1228" s="89"/>
      <c r="P1228" s="116" t="str">
        <f>IF(Stock[[#This Row],[SỐ LƯỢNG MUA]]&gt;0,Stock[[#This Row],[GIÁ MUA]]*(1+Stock[[#This Row],[% GIẢM ĐỂ CẮT LỖ]]),"")</f>
        <v/>
      </c>
      <c r="Q1228" s="103"/>
      <c r="R1228" s="117" t="str">
        <f>IF(Stock[[#This Row],[CỔ TỨC TIỀN MẶT]]&gt;0,Stock[[#This Row],[CỔ TỨC TIỀN MẶT]]/(Stock[[#This Row],[GIÁ MUA]]*Stock[[#This Row],[SỐ LƯỢNG MUA]]),"")</f>
        <v/>
      </c>
      <c r="S1228" s="103"/>
      <c r="T1228" s="77"/>
      <c r="U1228" s="95"/>
      <c r="V1228" s="96"/>
      <c r="W1228" s="125" t="str">
        <f>IF(Stock[[#This Row],[SỐ LƯỢNG BÁN]]&gt;0,Stock[[#This Row],[GIÁ BÁN]]*Stock[[#This Row],[SỐ LƯỢNG BÁN]]*$D$11+Stock[[#This Row],[GIÁ BÁN]]*Stock[[#This Row],[SỐ LƯỢNG BÁN]]*$D$12,"")</f>
        <v/>
      </c>
      <c r="X1228" s="120">
        <f>Stock[[#This Row],[SỐ LƯỢNG MUA]]+Stock[[#This Row],[CỔ TỨC BẰNG CỔ PHIẾU]]-Stock[[#This Row],[SỐ LƯỢNG BÁN]]</f>
        <v>0</v>
      </c>
      <c r="Y12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8" s="120">
        <f ca="1">IF(Stock[[#This Row],[NGÀY BÁN]]&gt;0,Stock[[#This Row],[NGÀY BÁN]]-Stock[[#This Row],[NGÀY MUA]]+1,IF(Stock[[#This Row],[NGÀY MUA]]=0,0,TODAY()-Stock[[#This Row],[NGÀY MUA]]+1))</f>
        <v>0</v>
      </c>
      <c r="AA1228" s="121" t="str">
        <f>IFERROR(Stock[[#This Row],[CỔ TỨC TIỀN MẶT]]+Stock[[#This Row],[LÃI/(LỖ) TỪ BÁN CK
(auto-fill)]],"")</f>
        <v/>
      </c>
      <c r="AB12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8" s="79"/>
      <c r="AE1228" s="146" t="str">
        <f>IF(Stock[[#This Row],[TRẠNG THÁI
(auto-fill)]]="NẮM GIỮ",Stock[[#This Row],[GIÁ THỊ TRƯỜNG]]-Stock[[#This Row],[GIÁ MUA]],"")</f>
        <v/>
      </c>
      <c r="AF1228" s="150" t="str">
        <f>IFERROR(Stock[[#This Row],[TĂNG/
(GIẢM )]]/Stock[[#This Row],[GIÁ MUA]],"")</f>
        <v/>
      </c>
      <c r="AG1228" s="129" t="str">
        <f>IF(Stock[[#This Row],[GIÁ THỊ TRƯỜNG]]&gt;0,Stock[[#This Row],[GIÁ THỊ TRƯỜNG]]*Stock[[#This Row],[SỐ LƯỢNG CÒN LẠI
(auto-fill)]],"")</f>
        <v/>
      </c>
    </row>
    <row r="1229" spans="2:33">
      <c r="B1229" s="109" t="str">
        <f>IF(AND(Stock[[#This Row],[SỐ LƯỢNG MUA]]&gt;0,Stock[[#This Row],[SỐ LƯỢNG CÒN LẠI
(auto-fill)]]=0),"BÁN",
IF(AND(Stock[[#This Row],[SỐ LƯỢNG MUA]]&gt;0,Stock[[#This Row],[SỐ LƯỢNG CÒN LẠI
(auto-fill)]]&gt;0),"NẮM GIỮ",""))</f>
        <v/>
      </c>
      <c r="C1229" s="112">
        <f t="shared" si="18"/>
        <v>1216</v>
      </c>
      <c r="D1229" s="77"/>
      <c r="E1229" s="78"/>
      <c r="F1229" s="170"/>
      <c r="G1229" s="83"/>
      <c r="H1229" s="84"/>
      <c r="I1229" s="114" t="str">
        <f>IF(Stock[[#This Row],[SỐ LƯỢNG MUA]]&gt;0,Stock[[#This Row],[GIÁ MUA]]*Stock[[#This Row],[SỐ LƯỢNG MUA]]*$D$11,"")</f>
        <v/>
      </c>
      <c r="J1229" s="87"/>
      <c r="K1229" s="88"/>
      <c r="L1229" s="116" t="str">
        <f>IF(Stock[[#This Row],[SỐ LƯỢNG MUA]]&gt;0,Stock[[#This Row],[GIÁ MUA]]*(1+Stock[[#This Row],[% TĂNG KỲ VỌNG_1]]),"")</f>
        <v/>
      </c>
      <c r="M1229" s="89"/>
      <c r="N1229" s="116" t="str">
        <f>IF(Stock[[#This Row],[SỐ LƯỢNG MUA]]&gt;0,Stock[[#This Row],[GIÁ MUA]]*(1+Stock[[#This Row],[% TĂNG KỲ VỌNG_2]]),"")</f>
        <v/>
      </c>
      <c r="O1229" s="89"/>
      <c r="P1229" s="116" t="str">
        <f>IF(Stock[[#This Row],[SỐ LƯỢNG MUA]]&gt;0,Stock[[#This Row],[GIÁ MUA]]*(1+Stock[[#This Row],[% GIẢM ĐỂ CẮT LỖ]]),"")</f>
        <v/>
      </c>
      <c r="Q1229" s="103"/>
      <c r="R1229" s="117" t="str">
        <f>IF(Stock[[#This Row],[CỔ TỨC TIỀN MẶT]]&gt;0,Stock[[#This Row],[CỔ TỨC TIỀN MẶT]]/(Stock[[#This Row],[GIÁ MUA]]*Stock[[#This Row],[SỐ LƯỢNG MUA]]),"")</f>
        <v/>
      </c>
      <c r="S1229" s="103"/>
      <c r="T1229" s="77"/>
      <c r="U1229" s="95"/>
      <c r="V1229" s="96"/>
      <c r="W1229" s="125" t="str">
        <f>IF(Stock[[#This Row],[SỐ LƯỢNG BÁN]]&gt;0,Stock[[#This Row],[GIÁ BÁN]]*Stock[[#This Row],[SỐ LƯỢNG BÁN]]*$D$11+Stock[[#This Row],[GIÁ BÁN]]*Stock[[#This Row],[SỐ LƯỢNG BÁN]]*$D$12,"")</f>
        <v/>
      </c>
      <c r="X1229" s="120">
        <f>Stock[[#This Row],[SỐ LƯỢNG MUA]]+Stock[[#This Row],[CỔ TỨC BẰNG CỔ PHIẾU]]-Stock[[#This Row],[SỐ LƯỢNG BÁN]]</f>
        <v>0</v>
      </c>
      <c r="Y12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9" s="120">
        <f ca="1">IF(Stock[[#This Row],[NGÀY BÁN]]&gt;0,Stock[[#This Row],[NGÀY BÁN]]-Stock[[#This Row],[NGÀY MUA]]+1,IF(Stock[[#This Row],[NGÀY MUA]]=0,0,TODAY()-Stock[[#This Row],[NGÀY MUA]]+1))</f>
        <v>0</v>
      </c>
      <c r="AA1229" s="121" t="str">
        <f>IFERROR(Stock[[#This Row],[CỔ TỨC TIỀN MẶT]]+Stock[[#This Row],[LÃI/(LỖ) TỪ BÁN CK
(auto-fill)]],"")</f>
        <v/>
      </c>
      <c r="AB12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9" s="79"/>
      <c r="AE1229" s="146" t="str">
        <f>IF(Stock[[#This Row],[TRẠNG THÁI
(auto-fill)]]="NẮM GIỮ",Stock[[#This Row],[GIÁ THỊ TRƯỜNG]]-Stock[[#This Row],[GIÁ MUA]],"")</f>
        <v/>
      </c>
      <c r="AF1229" s="150" t="str">
        <f>IFERROR(Stock[[#This Row],[TĂNG/
(GIẢM )]]/Stock[[#This Row],[GIÁ MUA]],"")</f>
        <v/>
      </c>
      <c r="AG1229" s="129" t="str">
        <f>IF(Stock[[#This Row],[GIÁ THỊ TRƯỜNG]]&gt;0,Stock[[#This Row],[GIÁ THỊ TRƯỜNG]]*Stock[[#This Row],[SỐ LƯỢNG CÒN LẠI
(auto-fill)]],"")</f>
        <v/>
      </c>
    </row>
    <row r="1230" spans="2:33">
      <c r="B1230" s="109" t="str">
        <f>IF(AND(Stock[[#This Row],[SỐ LƯỢNG MUA]]&gt;0,Stock[[#This Row],[SỐ LƯỢNG CÒN LẠI
(auto-fill)]]=0),"BÁN",
IF(AND(Stock[[#This Row],[SỐ LƯỢNG MUA]]&gt;0,Stock[[#This Row],[SỐ LƯỢNG CÒN LẠI
(auto-fill)]]&gt;0),"NẮM GIỮ",""))</f>
        <v/>
      </c>
      <c r="C1230" s="112">
        <f t="shared" si="18"/>
        <v>1217</v>
      </c>
      <c r="D1230" s="77"/>
      <c r="E1230" s="78"/>
      <c r="F1230" s="170"/>
      <c r="G1230" s="83"/>
      <c r="H1230" s="84"/>
      <c r="I1230" s="114" t="str">
        <f>IF(Stock[[#This Row],[SỐ LƯỢNG MUA]]&gt;0,Stock[[#This Row],[GIÁ MUA]]*Stock[[#This Row],[SỐ LƯỢNG MUA]]*$D$11,"")</f>
        <v/>
      </c>
      <c r="J1230" s="87"/>
      <c r="K1230" s="88"/>
      <c r="L1230" s="116" t="str">
        <f>IF(Stock[[#This Row],[SỐ LƯỢNG MUA]]&gt;0,Stock[[#This Row],[GIÁ MUA]]*(1+Stock[[#This Row],[% TĂNG KỲ VỌNG_1]]),"")</f>
        <v/>
      </c>
      <c r="M1230" s="89"/>
      <c r="N1230" s="116" t="str">
        <f>IF(Stock[[#This Row],[SỐ LƯỢNG MUA]]&gt;0,Stock[[#This Row],[GIÁ MUA]]*(1+Stock[[#This Row],[% TĂNG KỲ VỌNG_2]]),"")</f>
        <v/>
      </c>
      <c r="O1230" s="89"/>
      <c r="P1230" s="116" t="str">
        <f>IF(Stock[[#This Row],[SỐ LƯỢNG MUA]]&gt;0,Stock[[#This Row],[GIÁ MUA]]*(1+Stock[[#This Row],[% GIẢM ĐỂ CẮT LỖ]]),"")</f>
        <v/>
      </c>
      <c r="Q1230" s="103"/>
      <c r="R1230" s="117" t="str">
        <f>IF(Stock[[#This Row],[CỔ TỨC TIỀN MẶT]]&gt;0,Stock[[#This Row],[CỔ TỨC TIỀN MẶT]]/(Stock[[#This Row],[GIÁ MUA]]*Stock[[#This Row],[SỐ LƯỢNG MUA]]),"")</f>
        <v/>
      </c>
      <c r="S1230" s="103"/>
      <c r="T1230" s="77"/>
      <c r="U1230" s="95"/>
      <c r="V1230" s="96"/>
      <c r="W1230" s="125" t="str">
        <f>IF(Stock[[#This Row],[SỐ LƯỢNG BÁN]]&gt;0,Stock[[#This Row],[GIÁ BÁN]]*Stock[[#This Row],[SỐ LƯỢNG BÁN]]*$D$11+Stock[[#This Row],[GIÁ BÁN]]*Stock[[#This Row],[SỐ LƯỢNG BÁN]]*$D$12,"")</f>
        <v/>
      </c>
      <c r="X1230" s="120">
        <f>Stock[[#This Row],[SỐ LƯỢNG MUA]]+Stock[[#This Row],[CỔ TỨC BẰNG CỔ PHIẾU]]-Stock[[#This Row],[SỐ LƯỢNG BÁN]]</f>
        <v>0</v>
      </c>
      <c r="Y12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0" s="120">
        <f ca="1">IF(Stock[[#This Row],[NGÀY BÁN]]&gt;0,Stock[[#This Row],[NGÀY BÁN]]-Stock[[#This Row],[NGÀY MUA]]+1,IF(Stock[[#This Row],[NGÀY MUA]]=0,0,TODAY()-Stock[[#This Row],[NGÀY MUA]]+1))</f>
        <v>0</v>
      </c>
      <c r="AA1230" s="121" t="str">
        <f>IFERROR(Stock[[#This Row],[CỔ TỨC TIỀN MẶT]]+Stock[[#This Row],[LÃI/(LỖ) TỪ BÁN CK
(auto-fill)]],"")</f>
        <v/>
      </c>
      <c r="AB12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0" s="79"/>
      <c r="AE1230" s="146" t="str">
        <f>IF(Stock[[#This Row],[TRẠNG THÁI
(auto-fill)]]="NẮM GIỮ",Stock[[#This Row],[GIÁ THỊ TRƯỜNG]]-Stock[[#This Row],[GIÁ MUA]],"")</f>
        <v/>
      </c>
      <c r="AF1230" s="150" t="str">
        <f>IFERROR(Stock[[#This Row],[TĂNG/
(GIẢM )]]/Stock[[#This Row],[GIÁ MUA]],"")</f>
        <v/>
      </c>
      <c r="AG1230" s="129" t="str">
        <f>IF(Stock[[#This Row],[GIÁ THỊ TRƯỜNG]]&gt;0,Stock[[#This Row],[GIÁ THỊ TRƯỜNG]]*Stock[[#This Row],[SỐ LƯỢNG CÒN LẠI
(auto-fill)]],"")</f>
        <v/>
      </c>
    </row>
    <row r="1231" spans="2:33">
      <c r="B1231" s="109" t="str">
        <f>IF(AND(Stock[[#This Row],[SỐ LƯỢNG MUA]]&gt;0,Stock[[#This Row],[SỐ LƯỢNG CÒN LẠI
(auto-fill)]]=0),"BÁN",
IF(AND(Stock[[#This Row],[SỐ LƯỢNG MUA]]&gt;0,Stock[[#This Row],[SỐ LƯỢNG CÒN LẠI
(auto-fill)]]&gt;0),"NẮM GIỮ",""))</f>
        <v/>
      </c>
      <c r="C1231" s="112">
        <f t="shared" si="18"/>
        <v>1218</v>
      </c>
      <c r="D1231" s="77"/>
      <c r="E1231" s="78"/>
      <c r="F1231" s="170"/>
      <c r="G1231" s="83"/>
      <c r="H1231" s="84"/>
      <c r="I1231" s="114" t="str">
        <f>IF(Stock[[#This Row],[SỐ LƯỢNG MUA]]&gt;0,Stock[[#This Row],[GIÁ MUA]]*Stock[[#This Row],[SỐ LƯỢNG MUA]]*$D$11,"")</f>
        <v/>
      </c>
      <c r="J1231" s="87"/>
      <c r="K1231" s="88"/>
      <c r="L1231" s="116" t="str">
        <f>IF(Stock[[#This Row],[SỐ LƯỢNG MUA]]&gt;0,Stock[[#This Row],[GIÁ MUA]]*(1+Stock[[#This Row],[% TĂNG KỲ VỌNG_1]]),"")</f>
        <v/>
      </c>
      <c r="M1231" s="89"/>
      <c r="N1231" s="116" t="str">
        <f>IF(Stock[[#This Row],[SỐ LƯỢNG MUA]]&gt;0,Stock[[#This Row],[GIÁ MUA]]*(1+Stock[[#This Row],[% TĂNG KỲ VỌNG_2]]),"")</f>
        <v/>
      </c>
      <c r="O1231" s="89"/>
      <c r="P1231" s="116" t="str">
        <f>IF(Stock[[#This Row],[SỐ LƯỢNG MUA]]&gt;0,Stock[[#This Row],[GIÁ MUA]]*(1+Stock[[#This Row],[% GIẢM ĐỂ CẮT LỖ]]),"")</f>
        <v/>
      </c>
      <c r="Q1231" s="103"/>
      <c r="R1231" s="117" t="str">
        <f>IF(Stock[[#This Row],[CỔ TỨC TIỀN MẶT]]&gt;0,Stock[[#This Row],[CỔ TỨC TIỀN MẶT]]/(Stock[[#This Row],[GIÁ MUA]]*Stock[[#This Row],[SỐ LƯỢNG MUA]]),"")</f>
        <v/>
      </c>
      <c r="S1231" s="103"/>
      <c r="T1231" s="77"/>
      <c r="U1231" s="95"/>
      <c r="V1231" s="96"/>
      <c r="W1231" s="125" t="str">
        <f>IF(Stock[[#This Row],[SỐ LƯỢNG BÁN]]&gt;0,Stock[[#This Row],[GIÁ BÁN]]*Stock[[#This Row],[SỐ LƯỢNG BÁN]]*$D$11+Stock[[#This Row],[GIÁ BÁN]]*Stock[[#This Row],[SỐ LƯỢNG BÁN]]*$D$12,"")</f>
        <v/>
      </c>
      <c r="X1231" s="120">
        <f>Stock[[#This Row],[SỐ LƯỢNG MUA]]+Stock[[#This Row],[CỔ TỨC BẰNG CỔ PHIẾU]]-Stock[[#This Row],[SỐ LƯỢNG BÁN]]</f>
        <v>0</v>
      </c>
      <c r="Y12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1" s="120">
        <f ca="1">IF(Stock[[#This Row],[NGÀY BÁN]]&gt;0,Stock[[#This Row],[NGÀY BÁN]]-Stock[[#This Row],[NGÀY MUA]]+1,IF(Stock[[#This Row],[NGÀY MUA]]=0,0,TODAY()-Stock[[#This Row],[NGÀY MUA]]+1))</f>
        <v>0</v>
      </c>
      <c r="AA1231" s="121" t="str">
        <f>IFERROR(Stock[[#This Row],[CỔ TỨC TIỀN MẶT]]+Stock[[#This Row],[LÃI/(LỖ) TỪ BÁN CK
(auto-fill)]],"")</f>
        <v/>
      </c>
      <c r="AB12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1" s="79"/>
      <c r="AE1231" s="146" t="str">
        <f>IF(Stock[[#This Row],[TRẠNG THÁI
(auto-fill)]]="NẮM GIỮ",Stock[[#This Row],[GIÁ THỊ TRƯỜNG]]-Stock[[#This Row],[GIÁ MUA]],"")</f>
        <v/>
      </c>
      <c r="AF1231" s="150" t="str">
        <f>IFERROR(Stock[[#This Row],[TĂNG/
(GIẢM )]]/Stock[[#This Row],[GIÁ MUA]],"")</f>
        <v/>
      </c>
      <c r="AG1231" s="129" t="str">
        <f>IF(Stock[[#This Row],[GIÁ THỊ TRƯỜNG]]&gt;0,Stock[[#This Row],[GIÁ THỊ TRƯỜNG]]*Stock[[#This Row],[SỐ LƯỢNG CÒN LẠI
(auto-fill)]],"")</f>
        <v/>
      </c>
    </row>
    <row r="1232" spans="2:33">
      <c r="B1232" s="109" t="str">
        <f>IF(AND(Stock[[#This Row],[SỐ LƯỢNG MUA]]&gt;0,Stock[[#This Row],[SỐ LƯỢNG CÒN LẠI
(auto-fill)]]=0),"BÁN",
IF(AND(Stock[[#This Row],[SỐ LƯỢNG MUA]]&gt;0,Stock[[#This Row],[SỐ LƯỢNG CÒN LẠI
(auto-fill)]]&gt;0),"NẮM GIỮ",""))</f>
        <v/>
      </c>
      <c r="C1232" s="112">
        <f t="shared" ref="C1232:C1295" si="19">C1231+1</f>
        <v>1219</v>
      </c>
      <c r="D1232" s="77"/>
      <c r="E1232" s="78"/>
      <c r="F1232" s="170"/>
      <c r="G1232" s="83"/>
      <c r="H1232" s="84"/>
      <c r="I1232" s="114" t="str">
        <f>IF(Stock[[#This Row],[SỐ LƯỢNG MUA]]&gt;0,Stock[[#This Row],[GIÁ MUA]]*Stock[[#This Row],[SỐ LƯỢNG MUA]]*$D$11,"")</f>
        <v/>
      </c>
      <c r="J1232" s="87"/>
      <c r="K1232" s="88"/>
      <c r="L1232" s="116" t="str">
        <f>IF(Stock[[#This Row],[SỐ LƯỢNG MUA]]&gt;0,Stock[[#This Row],[GIÁ MUA]]*(1+Stock[[#This Row],[% TĂNG KỲ VỌNG_1]]),"")</f>
        <v/>
      </c>
      <c r="M1232" s="89"/>
      <c r="N1232" s="116" t="str">
        <f>IF(Stock[[#This Row],[SỐ LƯỢNG MUA]]&gt;0,Stock[[#This Row],[GIÁ MUA]]*(1+Stock[[#This Row],[% TĂNG KỲ VỌNG_2]]),"")</f>
        <v/>
      </c>
      <c r="O1232" s="89"/>
      <c r="P1232" s="116" t="str">
        <f>IF(Stock[[#This Row],[SỐ LƯỢNG MUA]]&gt;0,Stock[[#This Row],[GIÁ MUA]]*(1+Stock[[#This Row],[% GIẢM ĐỂ CẮT LỖ]]),"")</f>
        <v/>
      </c>
      <c r="Q1232" s="103"/>
      <c r="R1232" s="117" t="str">
        <f>IF(Stock[[#This Row],[CỔ TỨC TIỀN MẶT]]&gt;0,Stock[[#This Row],[CỔ TỨC TIỀN MẶT]]/(Stock[[#This Row],[GIÁ MUA]]*Stock[[#This Row],[SỐ LƯỢNG MUA]]),"")</f>
        <v/>
      </c>
      <c r="S1232" s="103"/>
      <c r="T1232" s="77"/>
      <c r="U1232" s="95"/>
      <c r="V1232" s="96"/>
      <c r="W1232" s="125" t="str">
        <f>IF(Stock[[#This Row],[SỐ LƯỢNG BÁN]]&gt;0,Stock[[#This Row],[GIÁ BÁN]]*Stock[[#This Row],[SỐ LƯỢNG BÁN]]*$D$11+Stock[[#This Row],[GIÁ BÁN]]*Stock[[#This Row],[SỐ LƯỢNG BÁN]]*$D$12,"")</f>
        <v/>
      </c>
      <c r="X1232" s="120">
        <f>Stock[[#This Row],[SỐ LƯỢNG MUA]]+Stock[[#This Row],[CỔ TỨC BẰNG CỔ PHIẾU]]-Stock[[#This Row],[SỐ LƯỢNG BÁN]]</f>
        <v>0</v>
      </c>
      <c r="Y12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2" s="120">
        <f ca="1">IF(Stock[[#This Row],[NGÀY BÁN]]&gt;0,Stock[[#This Row],[NGÀY BÁN]]-Stock[[#This Row],[NGÀY MUA]]+1,IF(Stock[[#This Row],[NGÀY MUA]]=0,0,TODAY()-Stock[[#This Row],[NGÀY MUA]]+1))</f>
        <v>0</v>
      </c>
      <c r="AA1232" s="121" t="str">
        <f>IFERROR(Stock[[#This Row],[CỔ TỨC TIỀN MẶT]]+Stock[[#This Row],[LÃI/(LỖ) TỪ BÁN CK
(auto-fill)]],"")</f>
        <v/>
      </c>
      <c r="AB12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2" s="79"/>
      <c r="AE1232" s="146" t="str">
        <f>IF(Stock[[#This Row],[TRẠNG THÁI
(auto-fill)]]="NẮM GIỮ",Stock[[#This Row],[GIÁ THỊ TRƯỜNG]]-Stock[[#This Row],[GIÁ MUA]],"")</f>
        <v/>
      </c>
      <c r="AF1232" s="150" t="str">
        <f>IFERROR(Stock[[#This Row],[TĂNG/
(GIẢM )]]/Stock[[#This Row],[GIÁ MUA]],"")</f>
        <v/>
      </c>
      <c r="AG1232" s="129" t="str">
        <f>IF(Stock[[#This Row],[GIÁ THỊ TRƯỜNG]]&gt;0,Stock[[#This Row],[GIÁ THỊ TRƯỜNG]]*Stock[[#This Row],[SỐ LƯỢNG CÒN LẠI
(auto-fill)]],"")</f>
        <v/>
      </c>
    </row>
    <row r="1233" spans="2:33">
      <c r="B1233" s="109" t="str">
        <f>IF(AND(Stock[[#This Row],[SỐ LƯỢNG MUA]]&gt;0,Stock[[#This Row],[SỐ LƯỢNG CÒN LẠI
(auto-fill)]]=0),"BÁN",
IF(AND(Stock[[#This Row],[SỐ LƯỢNG MUA]]&gt;0,Stock[[#This Row],[SỐ LƯỢNG CÒN LẠI
(auto-fill)]]&gt;0),"NẮM GIỮ",""))</f>
        <v/>
      </c>
      <c r="C1233" s="112">
        <f t="shared" si="19"/>
        <v>1220</v>
      </c>
      <c r="D1233" s="77"/>
      <c r="E1233" s="78"/>
      <c r="F1233" s="170"/>
      <c r="G1233" s="83"/>
      <c r="H1233" s="84"/>
      <c r="I1233" s="114" t="str">
        <f>IF(Stock[[#This Row],[SỐ LƯỢNG MUA]]&gt;0,Stock[[#This Row],[GIÁ MUA]]*Stock[[#This Row],[SỐ LƯỢNG MUA]]*$D$11,"")</f>
        <v/>
      </c>
      <c r="J1233" s="87"/>
      <c r="K1233" s="88"/>
      <c r="L1233" s="116" t="str">
        <f>IF(Stock[[#This Row],[SỐ LƯỢNG MUA]]&gt;0,Stock[[#This Row],[GIÁ MUA]]*(1+Stock[[#This Row],[% TĂNG KỲ VỌNG_1]]),"")</f>
        <v/>
      </c>
      <c r="M1233" s="89"/>
      <c r="N1233" s="116" t="str">
        <f>IF(Stock[[#This Row],[SỐ LƯỢNG MUA]]&gt;0,Stock[[#This Row],[GIÁ MUA]]*(1+Stock[[#This Row],[% TĂNG KỲ VỌNG_2]]),"")</f>
        <v/>
      </c>
      <c r="O1233" s="89"/>
      <c r="P1233" s="116" t="str">
        <f>IF(Stock[[#This Row],[SỐ LƯỢNG MUA]]&gt;0,Stock[[#This Row],[GIÁ MUA]]*(1+Stock[[#This Row],[% GIẢM ĐỂ CẮT LỖ]]),"")</f>
        <v/>
      </c>
      <c r="Q1233" s="103"/>
      <c r="R1233" s="117" t="str">
        <f>IF(Stock[[#This Row],[CỔ TỨC TIỀN MẶT]]&gt;0,Stock[[#This Row],[CỔ TỨC TIỀN MẶT]]/(Stock[[#This Row],[GIÁ MUA]]*Stock[[#This Row],[SỐ LƯỢNG MUA]]),"")</f>
        <v/>
      </c>
      <c r="S1233" s="103"/>
      <c r="T1233" s="77"/>
      <c r="U1233" s="95"/>
      <c r="V1233" s="96"/>
      <c r="W1233" s="125" t="str">
        <f>IF(Stock[[#This Row],[SỐ LƯỢNG BÁN]]&gt;0,Stock[[#This Row],[GIÁ BÁN]]*Stock[[#This Row],[SỐ LƯỢNG BÁN]]*$D$11+Stock[[#This Row],[GIÁ BÁN]]*Stock[[#This Row],[SỐ LƯỢNG BÁN]]*$D$12,"")</f>
        <v/>
      </c>
      <c r="X1233" s="120">
        <f>Stock[[#This Row],[SỐ LƯỢNG MUA]]+Stock[[#This Row],[CỔ TỨC BẰNG CỔ PHIẾU]]-Stock[[#This Row],[SỐ LƯỢNG BÁN]]</f>
        <v>0</v>
      </c>
      <c r="Y12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3" s="120">
        <f ca="1">IF(Stock[[#This Row],[NGÀY BÁN]]&gt;0,Stock[[#This Row],[NGÀY BÁN]]-Stock[[#This Row],[NGÀY MUA]]+1,IF(Stock[[#This Row],[NGÀY MUA]]=0,0,TODAY()-Stock[[#This Row],[NGÀY MUA]]+1))</f>
        <v>0</v>
      </c>
      <c r="AA1233" s="121" t="str">
        <f>IFERROR(Stock[[#This Row],[CỔ TỨC TIỀN MẶT]]+Stock[[#This Row],[LÃI/(LỖ) TỪ BÁN CK
(auto-fill)]],"")</f>
        <v/>
      </c>
      <c r="AB12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3" s="79"/>
      <c r="AE1233" s="146" t="str">
        <f>IF(Stock[[#This Row],[TRẠNG THÁI
(auto-fill)]]="NẮM GIỮ",Stock[[#This Row],[GIÁ THỊ TRƯỜNG]]-Stock[[#This Row],[GIÁ MUA]],"")</f>
        <v/>
      </c>
      <c r="AF1233" s="150" t="str">
        <f>IFERROR(Stock[[#This Row],[TĂNG/
(GIẢM )]]/Stock[[#This Row],[GIÁ MUA]],"")</f>
        <v/>
      </c>
      <c r="AG1233" s="129" t="str">
        <f>IF(Stock[[#This Row],[GIÁ THỊ TRƯỜNG]]&gt;0,Stock[[#This Row],[GIÁ THỊ TRƯỜNG]]*Stock[[#This Row],[SỐ LƯỢNG CÒN LẠI
(auto-fill)]],"")</f>
        <v/>
      </c>
    </row>
    <row r="1234" spans="2:33">
      <c r="B1234" s="109" t="str">
        <f>IF(AND(Stock[[#This Row],[SỐ LƯỢNG MUA]]&gt;0,Stock[[#This Row],[SỐ LƯỢNG CÒN LẠI
(auto-fill)]]=0),"BÁN",
IF(AND(Stock[[#This Row],[SỐ LƯỢNG MUA]]&gt;0,Stock[[#This Row],[SỐ LƯỢNG CÒN LẠI
(auto-fill)]]&gt;0),"NẮM GIỮ",""))</f>
        <v/>
      </c>
      <c r="C1234" s="112">
        <f t="shared" si="19"/>
        <v>1221</v>
      </c>
      <c r="D1234" s="77"/>
      <c r="E1234" s="78"/>
      <c r="F1234" s="170"/>
      <c r="G1234" s="83"/>
      <c r="H1234" s="84"/>
      <c r="I1234" s="114" t="str">
        <f>IF(Stock[[#This Row],[SỐ LƯỢNG MUA]]&gt;0,Stock[[#This Row],[GIÁ MUA]]*Stock[[#This Row],[SỐ LƯỢNG MUA]]*$D$11,"")</f>
        <v/>
      </c>
      <c r="J1234" s="87"/>
      <c r="K1234" s="88"/>
      <c r="L1234" s="116" t="str">
        <f>IF(Stock[[#This Row],[SỐ LƯỢNG MUA]]&gt;0,Stock[[#This Row],[GIÁ MUA]]*(1+Stock[[#This Row],[% TĂNG KỲ VỌNG_1]]),"")</f>
        <v/>
      </c>
      <c r="M1234" s="89"/>
      <c r="N1234" s="116" t="str">
        <f>IF(Stock[[#This Row],[SỐ LƯỢNG MUA]]&gt;0,Stock[[#This Row],[GIÁ MUA]]*(1+Stock[[#This Row],[% TĂNG KỲ VỌNG_2]]),"")</f>
        <v/>
      </c>
      <c r="O1234" s="89"/>
      <c r="P1234" s="116" t="str">
        <f>IF(Stock[[#This Row],[SỐ LƯỢNG MUA]]&gt;0,Stock[[#This Row],[GIÁ MUA]]*(1+Stock[[#This Row],[% GIẢM ĐỂ CẮT LỖ]]),"")</f>
        <v/>
      </c>
      <c r="Q1234" s="103"/>
      <c r="R1234" s="117" t="str">
        <f>IF(Stock[[#This Row],[CỔ TỨC TIỀN MẶT]]&gt;0,Stock[[#This Row],[CỔ TỨC TIỀN MẶT]]/(Stock[[#This Row],[GIÁ MUA]]*Stock[[#This Row],[SỐ LƯỢNG MUA]]),"")</f>
        <v/>
      </c>
      <c r="S1234" s="103"/>
      <c r="T1234" s="77"/>
      <c r="U1234" s="95"/>
      <c r="V1234" s="96"/>
      <c r="W1234" s="125" t="str">
        <f>IF(Stock[[#This Row],[SỐ LƯỢNG BÁN]]&gt;0,Stock[[#This Row],[GIÁ BÁN]]*Stock[[#This Row],[SỐ LƯỢNG BÁN]]*$D$11+Stock[[#This Row],[GIÁ BÁN]]*Stock[[#This Row],[SỐ LƯỢNG BÁN]]*$D$12,"")</f>
        <v/>
      </c>
      <c r="X1234" s="120">
        <f>Stock[[#This Row],[SỐ LƯỢNG MUA]]+Stock[[#This Row],[CỔ TỨC BẰNG CỔ PHIẾU]]-Stock[[#This Row],[SỐ LƯỢNG BÁN]]</f>
        <v>0</v>
      </c>
      <c r="Y12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4" s="120">
        <f ca="1">IF(Stock[[#This Row],[NGÀY BÁN]]&gt;0,Stock[[#This Row],[NGÀY BÁN]]-Stock[[#This Row],[NGÀY MUA]]+1,IF(Stock[[#This Row],[NGÀY MUA]]=0,0,TODAY()-Stock[[#This Row],[NGÀY MUA]]+1))</f>
        <v>0</v>
      </c>
      <c r="AA1234" s="121" t="str">
        <f>IFERROR(Stock[[#This Row],[CỔ TỨC TIỀN MẶT]]+Stock[[#This Row],[LÃI/(LỖ) TỪ BÁN CK
(auto-fill)]],"")</f>
        <v/>
      </c>
      <c r="AB12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4" s="79"/>
      <c r="AE1234" s="146" t="str">
        <f>IF(Stock[[#This Row],[TRẠNG THÁI
(auto-fill)]]="NẮM GIỮ",Stock[[#This Row],[GIÁ THỊ TRƯỜNG]]-Stock[[#This Row],[GIÁ MUA]],"")</f>
        <v/>
      </c>
      <c r="AF1234" s="150" t="str">
        <f>IFERROR(Stock[[#This Row],[TĂNG/
(GIẢM )]]/Stock[[#This Row],[GIÁ MUA]],"")</f>
        <v/>
      </c>
      <c r="AG1234" s="129" t="str">
        <f>IF(Stock[[#This Row],[GIÁ THỊ TRƯỜNG]]&gt;0,Stock[[#This Row],[GIÁ THỊ TRƯỜNG]]*Stock[[#This Row],[SỐ LƯỢNG CÒN LẠI
(auto-fill)]],"")</f>
        <v/>
      </c>
    </row>
    <row r="1235" spans="2:33">
      <c r="B1235" s="109" t="str">
        <f>IF(AND(Stock[[#This Row],[SỐ LƯỢNG MUA]]&gt;0,Stock[[#This Row],[SỐ LƯỢNG CÒN LẠI
(auto-fill)]]=0),"BÁN",
IF(AND(Stock[[#This Row],[SỐ LƯỢNG MUA]]&gt;0,Stock[[#This Row],[SỐ LƯỢNG CÒN LẠI
(auto-fill)]]&gt;0),"NẮM GIỮ",""))</f>
        <v/>
      </c>
      <c r="C1235" s="112">
        <f t="shared" si="19"/>
        <v>1222</v>
      </c>
      <c r="D1235" s="77"/>
      <c r="E1235" s="78"/>
      <c r="F1235" s="170"/>
      <c r="G1235" s="83"/>
      <c r="H1235" s="84"/>
      <c r="I1235" s="114" t="str">
        <f>IF(Stock[[#This Row],[SỐ LƯỢNG MUA]]&gt;0,Stock[[#This Row],[GIÁ MUA]]*Stock[[#This Row],[SỐ LƯỢNG MUA]]*$D$11,"")</f>
        <v/>
      </c>
      <c r="J1235" s="87"/>
      <c r="K1235" s="88"/>
      <c r="L1235" s="116" t="str">
        <f>IF(Stock[[#This Row],[SỐ LƯỢNG MUA]]&gt;0,Stock[[#This Row],[GIÁ MUA]]*(1+Stock[[#This Row],[% TĂNG KỲ VỌNG_1]]),"")</f>
        <v/>
      </c>
      <c r="M1235" s="89"/>
      <c r="N1235" s="116" t="str">
        <f>IF(Stock[[#This Row],[SỐ LƯỢNG MUA]]&gt;0,Stock[[#This Row],[GIÁ MUA]]*(1+Stock[[#This Row],[% TĂNG KỲ VỌNG_2]]),"")</f>
        <v/>
      </c>
      <c r="O1235" s="89"/>
      <c r="P1235" s="116" t="str">
        <f>IF(Stock[[#This Row],[SỐ LƯỢNG MUA]]&gt;0,Stock[[#This Row],[GIÁ MUA]]*(1+Stock[[#This Row],[% GIẢM ĐỂ CẮT LỖ]]),"")</f>
        <v/>
      </c>
      <c r="Q1235" s="103"/>
      <c r="R1235" s="117" t="str">
        <f>IF(Stock[[#This Row],[CỔ TỨC TIỀN MẶT]]&gt;0,Stock[[#This Row],[CỔ TỨC TIỀN MẶT]]/(Stock[[#This Row],[GIÁ MUA]]*Stock[[#This Row],[SỐ LƯỢNG MUA]]),"")</f>
        <v/>
      </c>
      <c r="S1235" s="103"/>
      <c r="T1235" s="77"/>
      <c r="U1235" s="95"/>
      <c r="V1235" s="96"/>
      <c r="W1235" s="125" t="str">
        <f>IF(Stock[[#This Row],[SỐ LƯỢNG BÁN]]&gt;0,Stock[[#This Row],[GIÁ BÁN]]*Stock[[#This Row],[SỐ LƯỢNG BÁN]]*$D$11+Stock[[#This Row],[GIÁ BÁN]]*Stock[[#This Row],[SỐ LƯỢNG BÁN]]*$D$12,"")</f>
        <v/>
      </c>
      <c r="X1235" s="120">
        <f>Stock[[#This Row],[SỐ LƯỢNG MUA]]+Stock[[#This Row],[CỔ TỨC BẰNG CỔ PHIẾU]]-Stock[[#This Row],[SỐ LƯỢNG BÁN]]</f>
        <v>0</v>
      </c>
      <c r="Y12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5" s="120">
        <f ca="1">IF(Stock[[#This Row],[NGÀY BÁN]]&gt;0,Stock[[#This Row],[NGÀY BÁN]]-Stock[[#This Row],[NGÀY MUA]]+1,IF(Stock[[#This Row],[NGÀY MUA]]=0,0,TODAY()-Stock[[#This Row],[NGÀY MUA]]+1))</f>
        <v>0</v>
      </c>
      <c r="AA1235" s="121" t="str">
        <f>IFERROR(Stock[[#This Row],[CỔ TỨC TIỀN MẶT]]+Stock[[#This Row],[LÃI/(LỖ) TỪ BÁN CK
(auto-fill)]],"")</f>
        <v/>
      </c>
      <c r="AB12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5" s="79"/>
      <c r="AE1235" s="146" t="str">
        <f>IF(Stock[[#This Row],[TRẠNG THÁI
(auto-fill)]]="NẮM GIỮ",Stock[[#This Row],[GIÁ THỊ TRƯỜNG]]-Stock[[#This Row],[GIÁ MUA]],"")</f>
        <v/>
      </c>
      <c r="AF1235" s="150" t="str">
        <f>IFERROR(Stock[[#This Row],[TĂNG/
(GIẢM )]]/Stock[[#This Row],[GIÁ MUA]],"")</f>
        <v/>
      </c>
      <c r="AG1235" s="129" t="str">
        <f>IF(Stock[[#This Row],[GIÁ THỊ TRƯỜNG]]&gt;0,Stock[[#This Row],[GIÁ THỊ TRƯỜNG]]*Stock[[#This Row],[SỐ LƯỢNG CÒN LẠI
(auto-fill)]],"")</f>
        <v/>
      </c>
    </row>
    <row r="1236" spans="2:33">
      <c r="B1236" s="109" t="str">
        <f>IF(AND(Stock[[#This Row],[SỐ LƯỢNG MUA]]&gt;0,Stock[[#This Row],[SỐ LƯỢNG CÒN LẠI
(auto-fill)]]=0),"BÁN",
IF(AND(Stock[[#This Row],[SỐ LƯỢNG MUA]]&gt;0,Stock[[#This Row],[SỐ LƯỢNG CÒN LẠI
(auto-fill)]]&gt;0),"NẮM GIỮ",""))</f>
        <v/>
      </c>
      <c r="C1236" s="112">
        <f t="shared" si="19"/>
        <v>1223</v>
      </c>
      <c r="D1236" s="77"/>
      <c r="E1236" s="78"/>
      <c r="F1236" s="170"/>
      <c r="G1236" s="83"/>
      <c r="H1236" s="84"/>
      <c r="I1236" s="114" t="str">
        <f>IF(Stock[[#This Row],[SỐ LƯỢNG MUA]]&gt;0,Stock[[#This Row],[GIÁ MUA]]*Stock[[#This Row],[SỐ LƯỢNG MUA]]*$D$11,"")</f>
        <v/>
      </c>
      <c r="J1236" s="87"/>
      <c r="K1236" s="88"/>
      <c r="L1236" s="116" t="str">
        <f>IF(Stock[[#This Row],[SỐ LƯỢNG MUA]]&gt;0,Stock[[#This Row],[GIÁ MUA]]*(1+Stock[[#This Row],[% TĂNG KỲ VỌNG_1]]),"")</f>
        <v/>
      </c>
      <c r="M1236" s="89"/>
      <c r="N1236" s="116" t="str">
        <f>IF(Stock[[#This Row],[SỐ LƯỢNG MUA]]&gt;0,Stock[[#This Row],[GIÁ MUA]]*(1+Stock[[#This Row],[% TĂNG KỲ VỌNG_2]]),"")</f>
        <v/>
      </c>
      <c r="O1236" s="89"/>
      <c r="P1236" s="116" t="str">
        <f>IF(Stock[[#This Row],[SỐ LƯỢNG MUA]]&gt;0,Stock[[#This Row],[GIÁ MUA]]*(1+Stock[[#This Row],[% GIẢM ĐỂ CẮT LỖ]]),"")</f>
        <v/>
      </c>
      <c r="Q1236" s="103"/>
      <c r="R1236" s="117" t="str">
        <f>IF(Stock[[#This Row],[CỔ TỨC TIỀN MẶT]]&gt;0,Stock[[#This Row],[CỔ TỨC TIỀN MẶT]]/(Stock[[#This Row],[GIÁ MUA]]*Stock[[#This Row],[SỐ LƯỢNG MUA]]),"")</f>
        <v/>
      </c>
      <c r="S1236" s="103"/>
      <c r="T1236" s="77"/>
      <c r="U1236" s="95"/>
      <c r="V1236" s="96"/>
      <c r="W1236" s="125" t="str">
        <f>IF(Stock[[#This Row],[SỐ LƯỢNG BÁN]]&gt;0,Stock[[#This Row],[GIÁ BÁN]]*Stock[[#This Row],[SỐ LƯỢNG BÁN]]*$D$11+Stock[[#This Row],[GIÁ BÁN]]*Stock[[#This Row],[SỐ LƯỢNG BÁN]]*$D$12,"")</f>
        <v/>
      </c>
      <c r="X1236" s="120">
        <f>Stock[[#This Row],[SỐ LƯỢNG MUA]]+Stock[[#This Row],[CỔ TỨC BẰNG CỔ PHIẾU]]-Stock[[#This Row],[SỐ LƯỢNG BÁN]]</f>
        <v>0</v>
      </c>
      <c r="Y12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6" s="120">
        <f ca="1">IF(Stock[[#This Row],[NGÀY BÁN]]&gt;0,Stock[[#This Row],[NGÀY BÁN]]-Stock[[#This Row],[NGÀY MUA]]+1,IF(Stock[[#This Row],[NGÀY MUA]]=0,0,TODAY()-Stock[[#This Row],[NGÀY MUA]]+1))</f>
        <v>0</v>
      </c>
      <c r="AA1236" s="121" t="str">
        <f>IFERROR(Stock[[#This Row],[CỔ TỨC TIỀN MẶT]]+Stock[[#This Row],[LÃI/(LỖ) TỪ BÁN CK
(auto-fill)]],"")</f>
        <v/>
      </c>
      <c r="AB12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6" s="79"/>
      <c r="AE1236" s="146" t="str">
        <f>IF(Stock[[#This Row],[TRẠNG THÁI
(auto-fill)]]="NẮM GIỮ",Stock[[#This Row],[GIÁ THỊ TRƯỜNG]]-Stock[[#This Row],[GIÁ MUA]],"")</f>
        <v/>
      </c>
      <c r="AF1236" s="150" t="str">
        <f>IFERROR(Stock[[#This Row],[TĂNG/
(GIẢM )]]/Stock[[#This Row],[GIÁ MUA]],"")</f>
        <v/>
      </c>
      <c r="AG1236" s="129" t="str">
        <f>IF(Stock[[#This Row],[GIÁ THỊ TRƯỜNG]]&gt;0,Stock[[#This Row],[GIÁ THỊ TRƯỜNG]]*Stock[[#This Row],[SỐ LƯỢNG CÒN LẠI
(auto-fill)]],"")</f>
        <v/>
      </c>
    </row>
    <row r="1237" spans="2:33">
      <c r="B1237" s="109" t="str">
        <f>IF(AND(Stock[[#This Row],[SỐ LƯỢNG MUA]]&gt;0,Stock[[#This Row],[SỐ LƯỢNG CÒN LẠI
(auto-fill)]]=0),"BÁN",
IF(AND(Stock[[#This Row],[SỐ LƯỢNG MUA]]&gt;0,Stock[[#This Row],[SỐ LƯỢNG CÒN LẠI
(auto-fill)]]&gt;0),"NẮM GIỮ",""))</f>
        <v/>
      </c>
      <c r="C1237" s="112">
        <f t="shared" si="19"/>
        <v>1224</v>
      </c>
      <c r="D1237" s="77"/>
      <c r="E1237" s="78"/>
      <c r="F1237" s="170"/>
      <c r="G1237" s="83"/>
      <c r="H1237" s="84"/>
      <c r="I1237" s="114" t="str">
        <f>IF(Stock[[#This Row],[SỐ LƯỢNG MUA]]&gt;0,Stock[[#This Row],[GIÁ MUA]]*Stock[[#This Row],[SỐ LƯỢNG MUA]]*$D$11,"")</f>
        <v/>
      </c>
      <c r="J1237" s="87"/>
      <c r="K1237" s="88"/>
      <c r="L1237" s="116" t="str">
        <f>IF(Stock[[#This Row],[SỐ LƯỢNG MUA]]&gt;0,Stock[[#This Row],[GIÁ MUA]]*(1+Stock[[#This Row],[% TĂNG KỲ VỌNG_1]]),"")</f>
        <v/>
      </c>
      <c r="M1237" s="89"/>
      <c r="N1237" s="116" t="str">
        <f>IF(Stock[[#This Row],[SỐ LƯỢNG MUA]]&gt;0,Stock[[#This Row],[GIÁ MUA]]*(1+Stock[[#This Row],[% TĂNG KỲ VỌNG_2]]),"")</f>
        <v/>
      </c>
      <c r="O1237" s="89"/>
      <c r="P1237" s="116" t="str">
        <f>IF(Stock[[#This Row],[SỐ LƯỢNG MUA]]&gt;0,Stock[[#This Row],[GIÁ MUA]]*(1+Stock[[#This Row],[% GIẢM ĐỂ CẮT LỖ]]),"")</f>
        <v/>
      </c>
      <c r="Q1237" s="103"/>
      <c r="R1237" s="117" t="str">
        <f>IF(Stock[[#This Row],[CỔ TỨC TIỀN MẶT]]&gt;0,Stock[[#This Row],[CỔ TỨC TIỀN MẶT]]/(Stock[[#This Row],[GIÁ MUA]]*Stock[[#This Row],[SỐ LƯỢNG MUA]]),"")</f>
        <v/>
      </c>
      <c r="S1237" s="103"/>
      <c r="T1237" s="77"/>
      <c r="U1237" s="95"/>
      <c r="V1237" s="96"/>
      <c r="W1237" s="125" t="str">
        <f>IF(Stock[[#This Row],[SỐ LƯỢNG BÁN]]&gt;0,Stock[[#This Row],[GIÁ BÁN]]*Stock[[#This Row],[SỐ LƯỢNG BÁN]]*$D$11+Stock[[#This Row],[GIÁ BÁN]]*Stock[[#This Row],[SỐ LƯỢNG BÁN]]*$D$12,"")</f>
        <v/>
      </c>
      <c r="X1237" s="120">
        <f>Stock[[#This Row],[SỐ LƯỢNG MUA]]+Stock[[#This Row],[CỔ TỨC BẰNG CỔ PHIẾU]]-Stock[[#This Row],[SỐ LƯỢNG BÁN]]</f>
        <v>0</v>
      </c>
      <c r="Y12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7" s="120">
        <f ca="1">IF(Stock[[#This Row],[NGÀY BÁN]]&gt;0,Stock[[#This Row],[NGÀY BÁN]]-Stock[[#This Row],[NGÀY MUA]]+1,IF(Stock[[#This Row],[NGÀY MUA]]=0,0,TODAY()-Stock[[#This Row],[NGÀY MUA]]+1))</f>
        <v>0</v>
      </c>
      <c r="AA1237" s="121" t="str">
        <f>IFERROR(Stock[[#This Row],[CỔ TỨC TIỀN MẶT]]+Stock[[#This Row],[LÃI/(LỖ) TỪ BÁN CK
(auto-fill)]],"")</f>
        <v/>
      </c>
      <c r="AB12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7" s="79"/>
      <c r="AE1237" s="146" t="str">
        <f>IF(Stock[[#This Row],[TRẠNG THÁI
(auto-fill)]]="NẮM GIỮ",Stock[[#This Row],[GIÁ THỊ TRƯỜNG]]-Stock[[#This Row],[GIÁ MUA]],"")</f>
        <v/>
      </c>
      <c r="AF1237" s="150" t="str">
        <f>IFERROR(Stock[[#This Row],[TĂNG/
(GIẢM )]]/Stock[[#This Row],[GIÁ MUA]],"")</f>
        <v/>
      </c>
      <c r="AG1237" s="129" t="str">
        <f>IF(Stock[[#This Row],[GIÁ THỊ TRƯỜNG]]&gt;0,Stock[[#This Row],[GIÁ THỊ TRƯỜNG]]*Stock[[#This Row],[SỐ LƯỢNG CÒN LẠI
(auto-fill)]],"")</f>
        <v/>
      </c>
    </row>
    <row r="1238" spans="2:33">
      <c r="B1238" s="109" t="str">
        <f>IF(AND(Stock[[#This Row],[SỐ LƯỢNG MUA]]&gt;0,Stock[[#This Row],[SỐ LƯỢNG CÒN LẠI
(auto-fill)]]=0),"BÁN",
IF(AND(Stock[[#This Row],[SỐ LƯỢNG MUA]]&gt;0,Stock[[#This Row],[SỐ LƯỢNG CÒN LẠI
(auto-fill)]]&gt;0),"NẮM GIỮ",""))</f>
        <v/>
      </c>
      <c r="C1238" s="112">
        <f t="shared" si="19"/>
        <v>1225</v>
      </c>
      <c r="D1238" s="77"/>
      <c r="E1238" s="78"/>
      <c r="F1238" s="170"/>
      <c r="G1238" s="83"/>
      <c r="H1238" s="84"/>
      <c r="I1238" s="114" t="str">
        <f>IF(Stock[[#This Row],[SỐ LƯỢNG MUA]]&gt;0,Stock[[#This Row],[GIÁ MUA]]*Stock[[#This Row],[SỐ LƯỢNG MUA]]*$D$11,"")</f>
        <v/>
      </c>
      <c r="J1238" s="87"/>
      <c r="K1238" s="88"/>
      <c r="L1238" s="116" t="str">
        <f>IF(Stock[[#This Row],[SỐ LƯỢNG MUA]]&gt;0,Stock[[#This Row],[GIÁ MUA]]*(1+Stock[[#This Row],[% TĂNG KỲ VỌNG_1]]),"")</f>
        <v/>
      </c>
      <c r="M1238" s="89"/>
      <c r="N1238" s="116" t="str">
        <f>IF(Stock[[#This Row],[SỐ LƯỢNG MUA]]&gt;0,Stock[[#This Row],[GIÁ MUA]]*(1+Stock[[#This Row],[% TĂNG KỲ VỌNG_2]]),"")</f>
        <v/>
      </c>
      <c r="O1238" s="89"/>
      <c r="P1238" s="116" t="str">
        <f>IF(Stock[[#This Row],[SỐ LƯỢNG MUA]]&gt;0,Stock[[#This Row],[GIÁ MUA]]*(1+Stock[[#This Row],[% GIẢM ĐỂ CẮT LỖ]]),"")</f>
        <v/>
      </c>
      <c r="Q1238" s="103"/>
      <c r="R1238" s="117" t="str">
        <f>IF(Stock[[#This Row],[CỔ TỨC TIỀN MẶT]]&gt;0,Stock[[#This Row],[CỔ TỨC TIỀN MẶT]]/(Stock[[#This Row],[GIÁ MUA]]*Stock[[#This Row],[SỐ LƯỢNG MUA]]),"")</f>
        <v/>
      </c>
      <c r="S1238" s="103"/>
      <c r="T1238" s="77"/>
      <c r="U1238" s="95"/>
      <c r="V1238" s="96"/>
      <c r="W1238" s="125" t="str">
        <f>IF(Stock[[#This Row],[SỐ LƯỢNG BÁN]]&gt;0,Stock[[#This Row],[GIÁ BÁN]]*Stock[[#This Row],[SỐ LƯỢNG BÁN]]*$D$11+Stock[[#This Row],[GIÁ BÁN]]*Stock[[#This Row],[SỐ LƯỢNG BÁN]]*$D$12,"")</f>
        <v/>
      </c>
      <c r="X1238" s="120">
        <f>Stock[[#This Row],[SỐ LƯỢNG MUA]]+Stock[[#This Row],[CỔ TỨC BẰNG CỔ PHIẾU]]-Stock[[#This Row],[SỐ LƯỢNG BÁN]]</f>
        <v>0</v>
      </c>
      <c r="Y12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8" s="120">
        <f ca="1">IF(Stock[[#This Row],[NGÀY BÁN]]&gt;0,Stock[[#This Row],[NGÀY BÁN]]-Stock[[#This Row],[NGÀY MUA]]+1,IF(Stock[[#This Row],[NGÀY MUA]]=0,0,TODAY()-Stock[[#This Row],[NGÀY MUA]]+1))</f>
        <v>0</v>
      </c>
      <c r="AA1238" s="121" t="str">
        <f>IFERROR(Stock[[#This Row],[CỔ TỨC TIỀN MẶT]]+Stock[[#This Row],[LÃI/(LỖ) TỪ BÁN CK
(auto-fill)]],"")</f>
        <v/>
      </c>
      <c r="AB12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8" s="79"/>
      <c r="AE1238" s="146" t="str">
        <f>IF(Stock[[#This Row],[TRẠNG THÁI
(auto-fill)]]="NẮM GIỮ",Stock[[#This Row],[GIÁ THỊ TRƯỜNG]]-Stock[[#This Row],[GIÁ MUA]],"")</f>
        <v/>
      </c>
      <c r="AF1238" s="150" t="str">
        <f>IFERROR(Stock[[#This Row],[TĂNG/
(GIẢM )]]/Stock[[#This Row],[GIÁ MUA]],"")</f>
        <v/>
      </c>
      <c r="AG1238" s="129" t="str">
        <f>IF(Stock[[#This Row],[GIÁ THỊ TRƯỜNG]]&gt;0,Stock[[#This Row],[GIÁ THỊ TRƯỜNG]]*Stock[[#This Row],[SỐ LƯỢNG CÒN LẠI
(auto-fill)]],"")</f>
        <v/>
      </c>
    </row>
    <row r="1239" spans="2:33">
      <c r="B1239" s="109" t="str">
        <f>IF(AND(Stock[[#This Row],[SỐ LƯỢNG MUA]]&gt;0,Stock[[#This Row],[SỐ LƯỢNG CÒN LẠI
(auto-fill)]]=0),"BÁN",
IF(AND(Stock[[#This Row],[SỐ LƯỢNG MUA]]&gt;0,Stock[[#This Row],[SỐ LƯỢNG CÒN LẠI
(auto-fill)]]&gt;0),"NẮM GIỮ",""))</f>
        <v/>
      </c>
      <c r="C1239" s="112">
        <f t="shared" si="19"/>
        <v>1226</v>
      </c>
      <c r="D1239" s="77"/>
      <c r="E1239" s="78"/>
      <c r="F1239" s="170"/>
      <c r="G1239" s="83"/>
      <c r="H1239" s="84"/>
      <c r="I1239" s="114" t="str">
        <f>IF(Stock[[#This Row],[SỐ LƯỢNG MUA]]&gt;0,Stock[[#This Row],[GIÁ MUA]]*Stock[[#This Row],[SỐ LƯỢNG MUA]]*$D$11,"")</f>
        <v/>
      </c>
      <c r="J1239" s="87"/>
      <c r="K1239" s="88"/>
      <c r="L1239" s="116" t="str">
        <f>IF(Stock[[#This Row],[SỐ LƯỢNG MUA]]&gt;0,Stock[[#This Row],[GIÁ MUA]]*(1+Stock[[#This Row],[% TĂNG KỲ VỌNG_1]]),"")</f>
        <v/>
      </c>
      <c r="M1239" s="89"/>
      <c r="N1239" s="116" t="str">
        <f>IF(Stock[[#This Row],[SỐ LƯỢNG MUA]]&gt;0,Stock[[#This Row],[GIÁ MUA]]*(1+Stock[[#This Row],[% TĂNG KỲ VỌNG_2]]),"")</f>
        <v/>
      </c>
      <c r="O1239" s="89"/>
      <c r="P1239" s="116" t="str">
        <f>IF(Stock[[#This Row],[SỐ LƯỢNG MUA]]&gt;0,Stock[[#This Row],[GIÁ MUA]]*(1+Stock[[#This Row],[% GIẢM ĐỂ CẮT LỖ]]),"")</f>
        <v/>
      </c>
      <c r="Q1239" s="103"/>
      <c r="R1239" s="117" t="str">
        <f>IF(Stock[[#This Row],[CỔ TỨC TIỀN MẶT]]&gt;0,Stock[[#This Row],[CỔ TỨC TIỀN MẶT]]/(Stock[[#This Row],[GIÁ MUA]]*Stock[[#This Row],[SỐ LƯỢNG MUA]]),"")</f>
        <v/>
      </c>
      <c r="S1239" s="103"/>
      <c r="T1239" s="77"/>
      <c r="U1239" s="95"/>
      <c r="V1239" s="96"/>
      <c r="W1239" s="125" t="str">
        <f>IF(Stock[[#This Row],[SỐ LƯỢNG BÁN]]&gt;0,Stock[[#This Row],[GIÁ BÁN]]*Stock[[#This Row],[SỐ LƯỢNG BÁN]]*$D$11+Stock[[#This Row],[GIÁ BÁN]]*Stock[[#This Row],[SỐ LƯỢNG BÁN]]*$D$12,"")</f>
        <v/>
      </c>
      <c r="X1239" s="120">
        <f>Stock[[#This Row],[SỐ LƯỢNG MUA]]+Stock[[#This Row],[CỔ TỨC BẰNG CỔ PHIẾU]]-Stock[[#This Row],[SỐ LƯỢNG BÁN]]</f>
        <v>0</v>
      </c>
      <c r="Y12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9" s="120">
        <f ca="1">IF(Stock[[#This Row],[NGÀY BÁN]]&gt;0,Stock[[#This Row],[NGÀY BÁN]]-Stock[[#This Row],[NGÀY MUA]]+1,IF(Stock[[#This Row],[NGÀY MUA]]=0,0,TODAY()-Stock[[#This Row],[NGÀY MUA]]+1))</f>
        <v>0</v>
      </c>
      <c r="AA1239" s="121" t="str">
        <f>IFERROR(Stock[[#This Row],[CỔ TỨC TIỀN MẶT]]+Stock[[#This Row],[LÃI/(LỖ) TỪ BÁN CK
(auto-fill)]],"")</f>
        <v/>
      </c>
      <c r="AB12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9" s="79"/>
      <c r="AE1239" s="146" t="str">
        <f>IF(Stock[[#This Row],[TRẠNG THÁI
(auto-fill)]]="NẮM GIỮ",Stock[[#This Row],[GIÁ THỊ TRƯỜNG]]-Stock[[#This Row],[GIÁ MUA]],"")</f>
        <v/>
      </c>
      <c r="AF1239" s="150" t="str">
        <f>IFERROR(Stock[[#This Row],[TĂNG/
(GIẢM )]]/Stock[[#This Row],[GIÁ MUA]],"")</f>
        <v/>
      </c>
      <c r="AG1239" s="129" t="str">
        <f>IF(Stock[[#This Row],[GIÁ THỊ TRƯỜNG]]&gt;0,Stock[[#This Row],[GIÁ THỊ TRƯỜNG]]*Stock[[#This Row],[SỐ LƯỢNG CÒN LẠI
(auto-fill)]],"")</f>
        <v/>
      </c>
    </row>
    <row r="1240" spans="2:33">
      <c r="B1240" s="109" t="str">
        <f>IF(AND(Stock[[#This Row],[SỐ LƯỢNG MUA]]&gt;0,Stock[[#This Row],[SỐ LƯỢNG CÒN LẠI
(auto-fill)]]=0),"BÁN",
IF(AND(Stock[[#This Row],[SỐ LƯỢNG MUA]]&gt;0,Stock[[#This Row],[SỐ LƯỢNG CÒN LẠI
(auto-fill)]]&gt;0),"NẮM GIỮ",""))</f>
        <v/>
      </c>
      <c r="C1240" s="112">
        <f t="shared" si="19"/>
        <v>1227</v>
      </c>
      <c r="D1240" s="77"/>
      <c r="E1240" s="78"/>
      <c r="F1240" s="170"/>
      <c r="G1240" s="83"/>
      <c r="H1240" s="84"/>
      <c r="I1240" s="114" t="str">
        <f>IF(Stock[[#This Row],[SỐ LƯỢNG MUA]]&gt;0,Stock[[#This Row],[GIÁ MUA]]*Stock[[#This Row],[SỐ LƯỢNG MUA]]*$D$11,"")</f>
        <v/>
      </c>
      <c r="J1240" s="87"/>
      <c r="K1240" s="88"/>
      <c r="L1240" s="116" t="str">
        <f>IF(Stock[[#This Row],[SỐ LƯỢNG MUA]]&gt;0,Stock[[#This Row],[GIÁ MUA]]*(1+Stock[[#This Row],[% TĂNG KỲ VỌNG_1]]),"")</f>
        <v/>
      </c>
      <c r="M1240" s="89"/>
      <c r="N1240" s="116" t="str">
        <f>IF(Stock[[#This Row],[SỐ LƯỢNG MUA]]&gt;0,Stock[[#This Row],[GIÁ MUA]]*(1+Stock[[#This Row],[% TĂNG KỲ VỌNG_2]]),"")</f>
        <v/>
      </c>
      <c r="O1240" s="89"/>
      <c r="P1240" s="116" t="str">
        <f>IF(Stock[[#This Row],[SỐ LƯỢNG MUA]]&gt;0,Stock[[#This Row],[GIÁ MUA]]*(1+Stock[[#This Row],[% GIẢM ĐỂ CẮT LỖ]]),"")</f>
        <v/>
      </c>
      <c r="Q1240" s="103"/>
      <c r="R1240" s="117" t="str">
        <f>IF(Stock[[#This Row],[CỔ TỨC TIỀN MẶT]]&gt;0,Stock[[#This Row],[CỔ TỨC TIỀN MẶT]]/(Stock[[#This Row],[GIÁ MUA]]*Stock[[#This Row],[SỐ LƯỢNG MUA]]),"")</f>
        <v/>
      </c>
      <c r="S1240" s="103"/>
      <c r="T1240" s="77"/>
      <c r="U1240" s="95"/>
      <c r="V1240" s="96"/>
      <c r="W1240" s="125" t="str">
        <f>IF(Stock[[#This Row],[SỐ LƯỢNG BÁN]]&gt;0,Stock[[#This Row],[GIÁ BÁN]]*Stock[[#This Row],[SỐ LƯỢNG BÁN]]*$D$11+Stock[[#This Row],[GIÁ BÁN]]*Stock[[#This Row],[SỐ LƯỢNG BÁN]]*$D$12,"")</f>
        <v/>
      </c>
      <c r="X1240" s="120">
        <f>Stock[[#This Row],[SỐ LƯỢNG MUA]]+Stock[[#This Row],[CỔ TỨC BẰNG CỔ PHIẾU]]-Stock[[#This Row],[SỐ LƯỢNG BÁN]]</f>
        <v>0</v>
      </c>
      <c r="Y12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0" s="120">
        <f ca="1">IF(Stock[[#This Row],[NGÀY BÁN]]&gt;0,Stock[[#This Row],[NGÀY BÁN]]-Stock[[#This Row],[NGÀY MUA]]+1,IF(Stock[[#This Row],[NGÀY MUA]]=0,0,TODAY()-Stock[[#This Row],[NGÀY MUA]]+1))</f>
        <v>0</v>
      </c>
      <c r="AA1240" s="121" t="str">
        <f>IFERROR(Stock[[#This Row],[CỔ TỨC TIỀN MẶT]]+Stock[[#This Row],[LÃI/(LỖ) TỪ BÁN CK
(auto-fill)]],"")</f>
        <v/>
      </c>
      <c r="AB12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0" s="79"/>
      <c r="AE1240" s="146" t="str">
        <f>IF(Stock[[#This Row],[TRẠNG THÁI
(auto-fill)]]="NẮM GIỮ",Stock[[#This Row],[GIÁ THỊ TRƯỜNG]]-Stock[[#This Row],[GIÁ MUA]],"")</f>
        <v/>
      </c>
      <c r="AF1240" s="150" t="str">
        <f>IFERROR(Stock[[#This Row],[TĂNG/
(GIẢM )]]/Stock[[#This Row],[GIÁ MUA]],"")</f>
        <v/>
      </c>
      <c r="AG1240" s="129" t="str">
        <f>IF(Stock[[#This Row],[GIÁ THỊ TRƯỜNG]]&gt;0,Stock[[#This Row],[GIÁ THỊ TRƯỜNG]]*Stock[[#This Row],[SỐ LƯỢNG CÒN LẠI
(auto-fill)]],"")</f>
        <v/>
      </c>
    </row>
    <row r="1241" spans="2:33">
      <c r="B1241" s="109" t="str">
        <f>IF(AND(Stock[[#This Row],[SỐ LƯỢNG MUA]]&gt;0,Stock[[#This Row],[SỐ LƯỢNG CÒN LẠI
(auto-fill)]]=0),"BÁN",
IF(AND(Stock[[#This Row],[SỐ LƯỢNG MUA]]&gt;0,Stock[[#This Row],[SỐ LƯỢNG CÒN LẠI
(auto-fill)]]&gt;0),"NẮM GIỮ",""))</f>
        <v/>
      </c>
      <c r="C1241" s="112">
        <f t="shared" si="19"/>
        <v>1228</v>
      </c>
      <c r="D1241" s="77"/>
      <c r="E1241" s="78"/>
      <c r="F1241" s="170"/>
      <c r="G1241" s="83"/>
      <c r="H1241" s="84"/>
      <c r="I1241" s="114" t="str">
        <f>IF(Stock[[#This Row],[SỐ LƯỢNG MUA]]&gt;0,Stock[[#This Row],[GIÁ MUA]]*Stock[[#This Row],[SỐ LƯỢNG MUA]]*$D$11,"")</f>
        <v/>
      </c>
      <c r="J1241" s="87"/>
      <c r="K1241" s="88"/>
      <c r="L1241" s="116" t="str">
        <f>IF(Stock[[#This Row],[SỐ LƯỢNG MUA]]&gt;0,Stock[[#This Row],[GIÁ MUA]]*(1+Stock[[#This Row],[% TĂNG KỲ VỌNG_1]]),"")</f>
        <v/>
      </c>
      <c r="M1241" s="89"/>
      <c r="N1241" s="116" t="str">
        <f>IF(Stock[[#This Row],[SỐ LƯỢNG MUA]]&gt;0,Stock[[#This Row],[GIÁ MUA]]*(1+Stock[[#This Row],[% TĂNG KỲ VỌNG_2]]),"")</f>
        <v/>
      </c>
      <c r="O1241" s="89"/>
      <c r="P1241" s="116" t="str">
        <f>IF(Stock[[#This Row],[SỐ LƯỢNG MUA]]&gt;0,Stock[[#This Row],[GIÁ MUA]]*(1+Stock[[#This Row],[% GIẢM ĐỂ CẮT LỖ]]),"")</f>
        <v/>
      </c>
      <c r="Q1241" s="103"/>
      <c r="R1241" s="117" t="str">
        <f>IF(Stock[[#This Row],[CỔ TỨC TIỀN MẶT]]&gt;0,Stock[[#This Row],[CỔ TỨC TIỀN MẶT]]/(Stock[[#This Row],[GIÁ MUA]]*Stock[[#This Row],[SỐ LƯỢNG MUA]]),"")</f>
        <v/>
      </c>
      <c r="S1241" s="103"/>
      <c r="T1241" s="77"/>
      <c r="U1241" s="95"/>
      <c r="V1241" s="96"/>
      <c r="W1241" s="125" t="str">
        <f>IF(Stock[[#This Row],[SỐ LƯỢNG BÁN]]&gt;0,Stock[[#This Row],[GIÁ BÁN]]*Stock[[#This Row],[SỐ LƯỢNG BÁN]]*$D$11+Stock[[#This Row],[GIÁ BÁN]]*Stock[[#This Row],[SỐ LƯỢNG BÁN]]*$D$12,"")</f>
        <v/>
      </c>
      <c r="X1241" s="120">
        <f>Stock[[#This Row],[SỐ LƯỢNG MUA]]+Stock[[#This Row],[CỔ TỨC BẰNG CỔ PHIẾU]]-Stock[[#This Row],[SỐ LƯỢNG BÁN]]</f>
        <v>0</v>
      </c>
      <c r="Y12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1" s="120">
        <f ca="1">IF(Stock[[#This Row],[NGÀY BÁN]]&gt;0,Stock[[#This Row],[NGÀY BÁN]]-Stock[[#This Row],[NGÀY MUA]]+1,IF(Stock[[#This Row],[NGÀY MUA]]=0,0,TODAY()-Stock[[#This Row],[NGÀY MUA]]+1))</f>
        <v>0</v>
      </c>
      <c r="AA1241" s="121" t="str">
        <f>IFERROR(Stock[[#This Row],[CỔ TỨC TIỀN MẶT]]+Stock[[#This Row],[LÃI/(LỖ) TỪ BÁN CK
(auto-fill)]],"")</f>
        <v/>
      </c>
      <c r="AB12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1" s="79"/>
      <c r="AE1241" s="146" t="str">
        <f>IF(Stock[[#This Row],[TRẠNG THÁI
(auto-fill)]]="NẮM GIỮ",Stock[[#This Row],[GIÁ THỊ TRƯỜNG]]-Stock[[#This Row],[GIÁ MUA]],"")</f>
        <v/>
      </c>
      <c r="AF1241" s="150" t="str">
        <f>IFERROR(Stock[[#This Row],[TĂNG/
(GIẢM )]]/Stock[[#This Row],[GIÁ MUA]],"")</f>
        <v/>
      </c>
      <c r="AG1241" s="129" t="str">
        <f>IF(Stock[[#This Row],[GIÁ THỊ TRƯỜNG]]&gt;0,Stock[[#This Row],[GIÁ THỊ TRƯỜNG]]*Stock[[#This Row],[SỐ LƯỢNG CÒN LẠI
(auto-fill)]],"")</f>
        <v/>
      </c>
    </row>
    <row r="1242" spans="2:33">
      <c r="B1242" s="109" t="str">
        <f>IF(AND(Stock[[#This Row],[SỐ LƯỢNG MUA]]&gt;0,Stock[[#This Row],[SỐ LƯỢNG CÒN LẠI
(auto-fill)]]=0),"BÁN",
IF(AND(Stock[[#This Row],[SỐ LƯỢNG MUA]]&gt;0,Stock[[#This Row],[SỐ LƯỢNG CÒN LẠI
(auto-fill)]]&gt;0),"NẮM GIỮ",""))</f>
        <v/>
      </c>
      <c r="C1242" s="112">
        <f t="shared" si="19"/>
        <v>1229</v>
      </c>
      <c r="D1242" s="77"/>
      <c r="E1242" s="78"/>
      <c r="F1242" s="170"/>
      <c r="G1242" s="83"/>
      <c r="H1242" s="84"/>
      <c r="I1242" s="114" t="str">
        <f>IF(Stock[[#This Row],[SỐ LƯỢNG MUA]]&gt;0,Stock[[#This Row],[GIÁ MUA]]*Stock[[#This Row],[SỐ LƯỢNG MUA]]*$D$11,"")</f>
        <v/>
      </c>
      <c r="J1242" s="87"/>
      <c r="K1242" s="88"/>
      <c r="L1242" s="116" t="str">
        <f>IF(Stock[[#This Row],[SỐ LƯỢNG MUA]]&gt;0,Stock[[#This Row],[GIÁ MUA]]*(1+Stock[[#This Row],[% TĂNG KỲ VỌNG_1]]),"")</f>
        <v/>
      </c>
      <c r="M1242" s="89"/>
      <c r="N1242" s="116" t="str">
        <f>IF(Stock[[#This Row],[SỐ LƯỢNG MUA]]&gt;0,Stock[[#This Row],[GIÁ MUA]]*(1+Stock[[#This Row],[% TĂNG KỲ VỌNG_2]]),"")</f>
        <v/>
      </c>
      <c r="O1242" s="89"/>
      <c r="P1242" s="116" t="str">
        <f>IF(Stock[[#This Row],[SỐ LƯỢNG MUA]]&gt;0,Stock[[#This Row],[GIÁ MUA]]*(1+Stock[[#This Row],[% GIẢM ĐỂ CẮT LỖ]]),"")</f>
        <v/>
      </c>
      <c r="Q1242" s="103"/>
      <c r="R1242" s="117" t="str">
        <f>IF(Stock[[#This Row],[CỔ TỨC TIỀN MẶT]]&gt;0,Stock[[#This Row],[CỔ TỨC TIỀN MẶT]]/(Stock[[#This Row],[GIÁ MUA]]*Stock[[#This Row],[SỐ LƯỢNG MUA]]),"")</f>
        <v/>
      </c>
      <c r="S1242" s="103"/>
      <c r="T1242" s="77"/>
      <c r="U1242" s="95"/>
      <c r="V1242" s="96"/>
      <c r="W1242" s="125" t="str">
        <f>IF(Stock[[#This Row],[SỐ LƯỢNG BÁN]]&gt;0,Stock[[#This Row],[GIÁ BÁN]]*Stock[[#This Row],[SỐ LƯỢNG BÁN]]*$D$11+Stock[[#This Row],[GIÁ BÁN]]*Stock[[#This Row],[SỐ LƯỢNG BÁN]]*$D$12,"")</f>
        <v/>
      </c>
      <c r="X1242" s="120">
        <f>Stock[[#This Row],[SỐ LƯỢNG MUA]]+Stock[[#This Row],[CỔ TỨC BẰNG CỔ PHIẾU]]-Stock[[#This Row],[SỐ LƯỢNG BÁN]]</f>
        <v>0</v>
      </c>
      <c r="Y12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2" s="120">
        <f ca="1">IF(Stock[[#This Row],[NGÀY BÁN]]&gt;0,Stock[[#This Row],[NGÀY BÁN]]-Stock[[#This Row],[NGÀY MUA]]+1,IF(Stock[[#This Row],[NGÀY MUA]]=0,0,TODAY()-Stock[[#This Row],[NGÀY MUA]]+1))</f>
        <v>0</v>
      </c>
      <c r="AA1242" s="121" t="str">
        <f>IFERROR(Stock[[#This Row],[CỔ TỨC TIỀN MẶT]]+Stock[[#This Row],[LÃI/(LỖ) TỪ BÁN CK
(auto-fill)]],"")</f>
        <v/>
      </c>
      <c r="AB12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2" s="79"/>
      <c r="AE1242" s="146" t="str">
        <f>IF(Stock[[#This Row],[TRẠNG THÁI
(auto-fill)]]="NẮM GIỮ",Stock[[#This Row],[GIÁ THỊ TRƯỜNG]]-Stock[[#This Row],[GIÁ MUA]],"")</f>
        <v/>
      </c>
      <c r="AF1242" s="150" t="str">
        <f>IFERROR(Stock[[#This Row],[TĂNG/
(GIẢM )]]/Stock[[#This Row],[GIÁ MUA]],"")</f>
        <v/>
      </c>
      <c r="AG1242" s="129" t="str">
        <f>IF(Stock[[#This Row],[GIÁ THỊ TRƯỜNG]]&gt;0,Stock[[#This Row],[GIÁ THỊ TRƯỜNG]]*Stock[[#This Row],[SỐ LƯỢNG CÒN LẠI
(auto-fill)]],"")</f>
        <v/>
      </c>
    </row>
    <row r="1243" spans="2:33">
      <c r="B1243" s="109" t="str">
        <f>IF(AND(Stock[[#This Row],[SỐ LƯỢNG MUA]]&gt;0,Stock[[#This Row],[SỐ LƯỢNG CÒN LẠI
(auto-fill)]]=0),"BÁN",
IF(AND(Stock[[#This Row],[SỐ LƯỢNG MUA]]&gt;0,Stock[[#This Row],[SỐ LƯỢNG CÒN LẠI
(auto-fill)]]&gt;0),"NẮM GIỮ",""))</f>
        <v/>
      </c>
      <c r="C1243" s="112">
        <f t="shared" si="19"/>
        <v>1230</v>
      </c>
      <c r="D1243" s="77"/>
      <c r="E1243" s="78"/>
      <c r="F1243" s="170"/>
      <c r="G1243" s="83"/>
      <c r="H1243" s="84"/>
      <c r="I1243" s="114" t="str">
        <f>IF(Stock[[#This Row],[SỐ LƯỢNG MUA]]&gt;0,Stock[[#This Row],[GIÁ MUA]]*Stock[[#This Row],[SỐ LƯỢNG MUA]]*$D$11,"")</f>
        <v/>
      </c>
      <c r="J1243" s="87"/>
      <c r="K1243" s="88"/>
      <c r="L1243" s="116" t="str">
        <f>IF(Stock[[#This Row],[SỐ LƯỢNG MUA]]&gt;0,Stock[[#This Row],[GIÁ MUA]]*(1+Stock[[#This Row],[% TĂNG KỲ VỌNG_1]]),"")</f>
        <v/>
      </c>
      <c r="M1243" s="89"/>
      <c r="N1243" s="116" t="str">
        <f>IF(Stock[[#This Row],[SỐ LƯỢNG MUA]]&gt;0,Stock[[#This Row],[GIÁ MUA]]*(1+Stock[[#This Row],[% TĂNG KỲ VỌNG_2]]),"")</f>
        <v/>
      </c>
      <c r="O1243" s="89"/>
      <c r="P1243" s="116" t="str">
        <f>IF(Stock[[#This Row],[SỐ LƯỢNG MUA]]&gt;0,Stock[[#This Row],[GIÁ MUA]]*(1+Stock[[#This Row],[% GIẢM ĐỂ CẮT LỖ]]),"")</f>
        <v/>
      </c>
      <c r="Q1243" s="103"/>
      <c r="R1243" s="117" t="str">
        <f>IF(Stock[[#This Row],[CỔ TỨC TIỀN MẶT]]&gt;0,Stock[[#This Row],[CỔ TỨC TIỀN MẶT]]/(Stock[[#This Row],[GIÁ MUA]]*Stock[[#This Row],[SỐ LƯỢNG MUA]]),"")</f>
        <v/>
      </c>
      <c r="S1243" s="103"/>
      <c r="T1243" s="77"/>
      <c r="U1243" s="95"/>
      <c r="V1243" s="96"/>
      <c r="W1243" s="125" t="str">
        <f>IF(Stock[[#This Row],[SỐ LƯỢNG BÁN]]&gt;0,Stock[[#This Row],[GIÁ BÁN]]*Stock[[#This Row],[SỐ LƯỢNG BÁN]]*$D$11+Stock[[#This Row],[GIÁ BÁN]]*Stock[[#This Row],[SỐ LƯỢNG BÁN]]*$D$12,"")</f>
        <v/>
      </c>
      <c r="X1243" s="120">
        <f>Stock[[#This Row],[SỐ LƯỢNG MUA]]+Stock[[#This Row],[CỔ TỨC BẰNG CỔ PHIẾU]]-Stock[[#This Row],[SỐ LƯỢNG BÁN]]</f>
        <v>0</v>
      </c>
      <c r="Y12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3" s="120">
        <f ca="1">IF(Stock[[#This Row],[NGÀY BÁN]]&gt;0,Stock[[#This Row],[NGÀY BÁN]]-Stock[[#This Row],[NGÀY MUA]]+1,IF(Stock[[#This Row],[NGÀY MUA]]=0,0,TODAY()-Stock[[#This Row],[NGÀY MUA]]+1))</f>
        <v>0</v>
      </c>
      <c r="AA1243" s="121" t="str">
        <f>IFERROR(Stock[[#This Row],[CỔ TỨC TIỀN MẶT]]+Stock[[#This Row],[LÃI/(LỖ) TỪ BÁN CK
(auto-fill)]],"")</f>
        <v/>
      </c>
      <c r="AB12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3" s="79"/>
      <c r="AE1243" s="146" t="str">
        <f>IF(Stock[[#This Row],[TRẠNG THÁI
(auto-fill)]]="NẮM GIỮ",Stock[[#This Row],[GIÁ THỊ TRƯỜNG]]-Stock[[#This Row],[GIÁ MUA]],"")</f>
        <v/>
      </c>
      <c r="AF1243" s="150" t="str">
        <f>IFERROR(Stock[[#This Row],[TĂNG/
(GIẢM )]]/Stock[[#This Row],[GIÁ MUA]],"")</f>
        <v/>
      </c>
      <c r="AG1243" s="129" t="str">
        <f>IF(Stock[[#This Row],[GIÁ THỊ TRƯỜNG]]&gt;0,Stock[[#This Row],[GIÁ THỊ TRƯỜNG]]*Stock[[#This Row],[SỐ LƯỢNG CÒN LẠI
(auto-fill)]],"")</f>
        <v/>
      </c>
    </row>
    <row r="1244" spans="2:33">
      <c r="B1244" s="109" t="str">
        <f>IF(AND(Stock[[#This Row],[SỐ LƯỢNG MUA]]&gt;0,Stock[[#This Row],[SỐ LƯỢNG CÒN LẠI
(auto-fill)]]=0),"BÁN",
IF(AND(Stock[[#This Row],[SỐ LƯỢNG MUA]]&gt;0,Stock[[#This Row],[SỐ LƯỢNG CÒN LẠI
(auto-fill)]]&gt;0),"NẮM GIỮ",""))</f>
        <v/>
      </c>
      <c r="C1244" s="112">
        <f t="shared" si="19"/>
        <v>1231</v>
      </c>
      <c r="D1244" s="77"/>
      <c r="E1244" s="78"/>
      <c r="F1244" s="170"/>
      <c r="G1244" s="83"/>
      <c r="H1244" s="84"/>
      <c r="I1244" s="114" t="str">
        <f>IF(Stock[[#This Row],[SỐ LƯỢNG MUA]]&gt;0,Stock[[#This Row],[GIÁ MUA]]*Stock[[#This Row],[SỐ LƯỢNG MUA]]*$D$11,"")</f>
        <v/>
      </c>
      <c r="J1244" s="87"/>
      <c r="K1244" s="88"/>
      <c r="L1244" s="116" t="str">
        <f>IF(Stock[[#This Row],[SỐ LƯỢNG MUA]]&gt;0,Stock[[#This Row],[GIÁ MUA]]*(1+Stock[[#This Row],[% TĂNG KỲ VỌNG_1]]),"")</f>
        <v/>
      </c>
      <c r="M1244" s="89"/>
      <c r="N1244" s="116" t="str">
        <f>IF(Stock[[#This Row],[SỐ LƯỢNG MUA]]&gt;0,Stock[[#This Row],[GIÁ MUA]]*(1+Stock[[#This Row],[% TĂNG KỲ VỌNG_2]]),"")</f>
        <v/>
      </c>
      <c r="O1244" s="89"/>
      <c r="P1244" s="116" t="str">
        <f>IF(Stock[[#This Row],[SỐ LƯỢNG MUA]]&gt;0,Stock[[#This Row],[GIÁ MUA]]*(1+Stock[[#This Row],[% GIẢM ĐỂ CẮT LỖ]]),"")</f>
        <v/>
      </c>
      <c r="Q1244" s="103"/>
      <c r="R1244" s="117" t="str">
        <f>IF(Stock[[#This Row],[CỔ TỨC TIỀN MẶT]]&gt;0,Stock[[#This Row],[CỔ TỨC TIỀN MẶT]]/(Stock[[#This Row],[GIÁ MUA]]*Stock[[#This Row],[SỐ LƯỢNG MUA]]),"")</f>
        <v/>
      </c>
      <c r="S1244" s="103"/>
      <c r="T1244" s="77"/>
      <c r="U1244" s="95"/>
      <c r="V1244" s="96"/>
      <c r="W1244" s="125" t="str">
        <f>IF(Stock[[#This Row],[SỐ LƯỢNG BÁN]]&gt;0,Stock[[#This Row],[GIÁ BÁN]]*Stock[[#This Row],[SỐ LƯỢNG BÁN]]*$D$11+Stock[[#This Row],[GIÁ BÁN]]*Stock[[#This Row],[SỐ LƯỢNG BÁN]]*$D$12,"")</f>
        <v/>
      </c>
      <c r="X1244" s="120">
        <f>Stock[[#This Row],[SỐ LƯỢNG MUA]]+Stock[[#This Row],[CỔ TỨC BẰNG CỔ PHIẾU]]-Stock[[#This Row],[SỐ LƯỢNG BÁN]]</f>
        <v>0</v>
      </c>
      <c r="Y12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4" s="120">
        <f ca="1">IF(Stock[[#This Row],[NGÀY BÁN]]&gt;0,Stock[[#This Row],[NGÀY BÁN]]-Stock[[#This Row],[NGÀY MUA]]+1,IF(Stock[[#This Row],[NGÀY MUA]]=0,0,TODAY()-Stock[[#This Row],[NGÀY MUA]]+1))</f>
        <v>0</v>
      </c>
      <c r="AA1244" s="121" t="str">
        <f>IFERROR(Stock[[#This Row],[CỔ TỨC TIỀN MẶT]]+Stock[[#This Row],[LÃI/(LỖ) TỪ BÁN CK
(auto-fill)]],"")</f>
        <v/>
      </c>
      <c r="AB12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4" s="79"/>
      <c r="AE1244" s="146" t="str">
        <f>IF(Stock[[#This Row],[TRẠNG THÁI
(auto-fill)]]="NẮM GIỮ",Stock[[#This Row],[GIÁ THỊ TRƯỜNG]]-Stock[[#This Row],[GIÁ MUA]],"")</f>
        <v/>
      </c>
      <c r="AF1244" s="150" t="str">
        <f>IFERROR(Stock[[#This Row],[TĂNG/
(GIẢM )]]/Stock[[#This Row],[GIÁ MUA]],"")</f>
        <v/>
      </c>
      <c r="AG1244" s="129" t="str">
        <f>IF(Stock[[#This Row],[GIÁ THỊ TRƯỜNG]]&gt;0,Stock[[#This Row],[GIÁ THỊ TRƯỜNG]]*Stock[[#This Row],[SỐ LƯỢNG CÒN LẠI
(auto-fill)]],"")</f>
        <v/>
      </c>
    </row>
    <row r="1245" spans="2:33">
      <c r="B1245" s="109" t="str">
        <f>IF(AND(Stock[[#This Row],[SỐ LƯỢNG MUA]]&gt;0,Stock[[#This Row],[SỐ LƯỢNG CÒN LẠI
(auto-fill)]]=0),"BÁN",
IF(AND(Stock[[#This Row],[SỐ LƯỢNG MUA]]&gt;0,Stock[[#This Row],[SỐ LƯỢNG CÒN LẠI
(auto-fill)]]&gt;0),"NẮM GIỮ",""))</f>
        <v/>
      </c>
      <c r="C1245" s="112">
        <f t="shared" si="19"/>
        <v>1232</v>
      </c>
      <c r="D1245" s="77"/>
      <c r="E1245" s="78"/>
      <c r="F1245" s="170"/>
      <c r="G1245" s="83"/>
      <c r="H1245" s="84"/>
      <c r="I1245" s="114" t="str">
        <f>IF(Stock[[#This Row],[SỐ LƯỢNG MUA]]&gt;0,Stock[[#This Row],[GIÁ MUA]]*Stock[[#This Row],[SỐ LƯỢNG MUA]]*$D$11,"")</f>
        <v/>
      </c>
      <c r="J1245" s="87"/>
      <c r="K1245" s="88"/>
      <c r="L1245" s="116" t="str">
        <f>IF(Stock[[#This Row],[SỐ LƯỢNG MUA]]&gt;0,Stock[[#This Row],[GIÁ MUA]]*(1+Stock[[#This Row],[% TĂNG KỲ VỌNG_1]]),"")</f>
        <v/>
      </c>
      <c r="M1245" s="89"/>
      <c r="N1245" s="116" t="str">
        <f>IF(Stock[[#This Row],[SỐ LƯỢNG MUA]]&gt;0,Stock[[#This Row],[GIÁ MUA]]*(1+Stock[[#This Row],[% TĂNG KỲ VỌNG_2]]),"")</f>
        <v/>
      </c>
      <c r="O1245" s="89"/>
      <c r="P1245" s="116" t="str">
        <f>IF(Stock[[#This Row],[SỐ LƯỢNG MUA]]&gt;0,Stock[[#This Row],[GIÁ MUA]]*(1+Stock[[#This Row],[% GIẢM ĐỂ CẮT LỖ]]),"")</f>
        <v/>
      </c>
      <c r="Q1245" s="103"/>
      <c r="R1245" s="117" t="str">
        <f>IF(Stock[[#This Row],[CỔ TỨC TIỀN MẶT]]&gt;0,Stock[[#This Row],[CỔ TỨC TIỀN MẶT]]/(Stock[[#This Row],[GIÁ MUA]]*Stock[[#This Row],[SỐ LƯỢNG MUA]]),"")</f>
        <v/>
      </c>
      <c r="S1245" s="103"/>
      <c r="T1245" s="77"/>
      <c r="U1245" s="95"/>
      <c r="V1245" s="96"/>
      <c r="W1245" s="125" t="str">
        <f>IF(Stock[[#This Row],[SỐ LƯỢNG BÁN]]&gt;0,Stock[[#This Row],[GIÁ BÁN]]*Stock[[#This Row],[SỐ LƯỢNG BÁN]]*$D$11+Stock[[#This Row],[GIÁ BÁN]]*Stock[[#This Row],[SỐ LƯỢNG BÁN]]*$D$12,"")</f>
        <v/>
      </c>
      <c r="X1245" s="120">
        <f>Stock[[#This Row],[SỐ LƯỢNG MUA]]+Stock[[#This Row],[CỔ TỨC BẰNG CỔ PHIẾU]]-Stock[[#This Row],[SỐ LƯỢNG BÁN]]</f>
        <v>0</v>
      </c>
      <c r="Y12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5" s="120">
        <f ca="1">IF(Stock[[#This Row],[NGÀY BÁN]]&gt;0,Stock[[#This Row],[NGÀY BÁN]]-Stock[[#This Row],[NGÀY MUA]]+1,IF(Stock[[#This Row],[NGÀY MUA]]=0,0,TODAY()-Stock[[#This Row],[NGÀY MUA]]+1))</f>
        <v>0</v>
      </c>
      <c r="AA1245" s="121" t="str">
        <f>IFERROR(Stock[[#This Row],[CỔ TỨC TIỀN MẶT]]+Stock[[#This Row],[LÃI/(LỖ) TỪ BÁN CK
(auto-fill)]],"")</f>
        <v/>
      </c>
      <c r="AB12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5" s="79"/>
      <c r="AE1245" s="146" t="str">
        <f>IF(Stock[[#This Row],[TRẠNG THÁI
(auto-fill)]]="NẮM GIỮ",Stock[[#This Row],[GIÁ THỊ TRƯỜNG]]-Stock[[#This Row],[GIÁ MUA]],"")</f>
        <v/>
      </c>
      <c r="AF1245" s="150" t="str">
        <f>IFERROR(Stock[[#This Row],[TĂNG/
(GIẢM )]]/Stock[[#This Row],[GIÁ MUA]],"")</f>
        <v/>
      </c>
      <c r="AG1245" s="129" t="str">
        <f>IF(Stock[[#This Row],[GIÁ THỊ TRƯỜNG]]&gt;0,Stock[[#This Row],[GIÁ THỊ TRƯỜNG]]*Stock[[#This Row],[SỐ LƯỢNG CÒN LẠI
(auto-fill)]],"")</f>
        <v/>
      </c>
    </row>
    <row r="1246" spans="2:33">
      <c r="B1246" s="109" t="str">
        <f>IF(AND(Stock[[#This Row],[SỐ LƯỢNG MUA]]&gt;0,Stock[[#This Row],[SỐ LƯỢNG CÒN LẠI
(auto-fill)]]=0),"BÁN",
IF(AND(Stock[[#This Row],[SỐ LƯỢNG MUA]]&gt;0,Stock[[#This Row],[SỐ LƯỢNG CÒN LẠI
(auto-fill)]]&gt;0),"NẮM GIỮ",""))</f>
        <v/>
      </c>
      <c r="C1246" s="112">
        <f t="shared" si="19"/>
        <v>1233</v>
      </c>
      <c r="D1246" s="77"/>
      <c r="E1246" s="78"/>
      <c r="F1246" s="170"/>
      <c r="G1246" s="83"/>
      <c r="H1246" s="84"/>
      <c r="I1246" s="114" t="str">
        <f>IF(Stock[[#This Row],[SỐ LƯỢNG MUA]]&gt;0,Stock[[#This Row],[GIÁ MUA]]*Stock[[#This Row],[SỐ LƯỢNG MUA]]*$D$11,"")</f>
        <v/>
      </c>
      <c r="J1246" s="87"/>
      <c r="K1246" s="88"/>
      <c r="L1246" s="116" t="str">
        <f>IF(Stock[[#This Row],[SỐ LƯỢNG MUA]]&gt;0,Stock[[#This Row],[GIÁ MUA]]*(1+Stock[[#This Row],[% TĂNG KỲ VỌNG_1]]),"")</f>
        <v/>
      </c>
      <c r="M1246" s="89"/>
      <c r="N1246" s="116" t="str">
        <f>IF(Stock[[#This Row],[SỐ LƯỢNG MUA]]&gt;0,Stock[[#This Row],[GIÁ MUA]]*(1+Stock[[#This Row],[% TĂNG KỲ VỌNG_2]]),"")</f>
        <v/>
      </c>
      <c r="O1246" s="89"/>
      <c r="P1246" s="116" t="str">
        <f>IF(Stock[[#This Row],[SỐ LƯỢNG MUA]]&gt;0,Stock[[#This Row],[GIÁ MUA]]*(1+Stock[[#This Row],[% GIẢM ĐỂ CẮT LỖ]]),"")</f>
        <v/>
      </c>
      <c r="Q1246" s="103"/>
      <c r="R1246" s="117" t="str">
        <f>IF(Stock[[#This Row],[CỔ TỨC TIỀN MẶT]]&gt;0,Stock[[#This Row],[CỔ TỨC TIỀN MẶT]]/(Stock[[#This Row],[GIÁ MUA]]*Stock[[#This Row],[SỐ LƯỢNG MUA]]),"")</f>
        <v/>
      </c>
      <c r="S1246" s="103"/>
      <c r="T1246" s="77"/>
      <c r="U1246" s="95"/>
      <c r="V1246" s="96"/>
      <c r="W1246" s="125" t="str">
        <f>IF(Stock[[#This Row],[SỐ LƯỢNG BÁN]]&gt;0,Stock[[#This Row],[GIÁ BÁN]]*Stock[[#This Row],[SỐ LƯỢNG BÁN]]*$D$11+Stock[[#This Row],[GIÁ BÁN]]*Stock[[#This Row],[SỐ LƯỢNG BÁN]]*$D$12,"")</f>
        <v/>
      </c>
      <c r="X1246" s="120">
        <f>Stock[[#This Row],[SỐ LƯỢNG MUA]]+Stock[[#This Row],[CỔ TỨC BẰNG CỔ PHIẾU]]-Stock[[#This Row],[SỐ LƯỢNG BÁN]]</f>
        <v>0</v>
      </c>
      <c r="Y12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6" s="120">
        <f ca="1">IF(Stock[[#This Row],[NGÀY BÁN]]&gt;0,Stock[[#This Row],[NGÀY BÁN]]-Stock[[#This Row],[NGÀY MUA]]+1,IF(Stock[[#This Row],[NGÀY MUA]]=0,0,TODAY()-Stock[[#This Row],[NGÀY MUA]]+1))</f>
        <v>0</v>
      </c>
      <c r="AA1246" s="121" t="str">
        <f>IFERROR(Stock[[#This Row],[CỔ TỨC TIỀN MẶT]]+Stock[[#This Row],[LÃI/(LỖ) TỪ BÁN CK
(auto-fill)]],"")</f>
        <v/>
      </c>
      <c r="AB12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6" s="79"/>
      <c r="AE1246" s="146" t="str">
        <f>IF(Stock[[#This Row],[TRẠNG THÁI
(auto-fill)]]="NẮM GIỮ",Stock[[#This Row],[GIÁ THỊ TRƯỜNG]]-Stock[[#This Row],[GIÁ MUA]],"")</f>
        <v/>
      </c>
      <c r="AF1246" s="150" t="str">
        <f>IFERROR(Stock[[#This Row],[TĂNG/
(GIẢM )]]/Stock[[#This Row],[GIÁ MUA]],"")</f>
        <v/>
      </c>
      <c r="AG1246" s="129" t="str">
        <f>IF(Stock[[#This Row],[GIÁ THỊ TRƯỜNG]]&gt;0,Stock[[#This Row],[GIÁ THỊ TRƯỜNG]]*Stock[[#This Row],[SỐ LƯỢNG CÒN LẠI
(auto-fill)]],"")</f>
        <v/>
      </c>
    </row>
    <row r="1247" spans="2:33">
      <c r="B1247" s="109" t="str">
        <f>IF(AND(Stock[[#This Row],[SỐ LƯỢNG MUA]]&gt;0,Stock[[#This Row],[SỐ LƯỢNG CÒN LẠI
(auto-fill)]]=0),"BÁN",
IF(AND(Stock[[#This Row],[SỐ LƯỢNG MUA]]&gt;0,Stock[[#This Row],[SỐ LƯỢNG CÒN LẠI
(auto-fill)]]&gt;0),"NẮM GIỮ",""))</f>
        <v/>
      </c>
      <c r="C1247" s="112">
        <f t="shared" si="19"/>
        <v>1234</v>
      </c>
      <c r="D1247" s="77"/>
      <c r="E1247" s="78"/>
      <c r="F1247" s="170"/>
      <c r="G1247" s="83"/>
      <c r="H1247" s="84"/>
      <c r="I1247" s="114" t="str">
        <f>IF(Stock[[#This Row],[SỐ LƯỢNG MUA]]&gt;0,Stock[[#This Row],[GIÁ MUA]]*Stock[[#This Row],[SỐ LƯỢNG MUA]]*$D$11,"")</f>
        <v/>
      </c>
      <c r="J1247" s="87"/>
      <c r="K1247" s="88"/>
      <c r="L1247" s="116" t="str">
        <f>IF(Stock[[#This Row],[SỐ LƯỢNG MUA]]&gt;0,Stock[[#This Row],[GIÁ MUA]]*(1+Stock[[#This Row],[% TĂNG KỲ VỌNG_1]]),"")</f>
        <v/>
      </c>
      <c r="M1247" s="89"/>
      <c r="N1247" s="116" t="str">
        <f>IF(Stock[[#This Row],[SỐ LƯỢNG MUA]]&gt;0,Stock[[#This Row],[GIÁ MUA]]*(1+Stock[[#This Row],[% TĂNG KỲ VỌNG_2]]),"")</f>
        <v/>
      </c>
      <c r="O1247" s="89"/>
      <c r="P1247" s="116" t="str">
        <f>IF(Stock[[#This Row],[SỐ LƯỢNG MUA]]&gt;0,Stock[[#This Row],[GIÁ MUA]]*(1+Stock[[#This Row],[% GIẢM ĐỂ CẮT LỖ]]),"")</f>
        <v/>
      </c>
      <c r="Q1247" s="103"/>
      <c r="R1247" s="117" t="str">
        <f>IF(Stock[[#This Row],[CỔ TỨC TIỀN MẶT]]&gt;0,Stock[[#This Row],[CỔ TỨC TIỀN MẶT]]/(Stock[[#This Row],[GIÁ MUA]]*Stock[[#This Row],[SỐ LƯỢNG MUA]]),"")</f>
        <v/>
      </c>
      <c r="S1247" s="103"/>
      <c r="T1247" s="77"/>
      <c r="U1247" s="95"/>
      <c r="V1247" s="96"/>
      <c r="W1247" s="125" t="str">
        <f>IF(Stock[[#This Row],[SỐ LƯỢNG BÁN]]&gt;0,Stock[[#This Row],[GIÁ BÁN]]*Stock[[#This Row],[SỐ LƯỢNG BÁN]]*$D$11+Stock[[#This Row],[GIÁ BÁN]]*Stock[[#This Row],[SỐ LƯỢNG BÁN]]*$D$12,"")</f>
        <v/>
      </c>
      <c r="X1247" s="120">
        <f>Stock[[#This Row],[SỐ LƯỢNG MUA]]+Stock[[#This Row],[CỔ TỨC BẰNG CỔ PHIẾU]]-Stock[[#This Row],[SỐ LƯỢNG BÁN]]</f>
        <v>0</v>
      </c>
      <c r="Y12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7" s="120">
        <f ca="1">IF(Stock[[#This Row],[NGÀY BÁN]]&gt;0,Stock[[#This Row],[NGÀY BÁN]]-Stock[[#This Row],[NGÀY MUA]]+1,IF(Stock[[#This Row],[NGÀY MUA]]=0,0,TODAY()-Stock[[#This Row],[NGÀY MUA]]+1))</f>
        <v>0</v>
      </c>
      <c r="AA1247" s="121" t="str">
        <f>IFERROR(Stock[[#This Row],[CỔ TỨC TIỀN MẶT]]+Stock[[#This Row],[LÃI/(LỖ) TỪ BÁN CK
(auto-fill)]],"")</f>
        <v/>
      </c>
      <c r="AB12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7" s="79"/>
      <c r="AE1247" s="146" t="str">
        <f>IF(Stock[[#This Row],[TRẠNG THÁI
(auto-fill)]]="NẮM GIỮ",Stock[[#This Row],[GIÁ THỊ TRƯỜNG]]-Stock[[#This Row],[GIÁ MUA]],"")</f>
        <v/>
      </c>
      <c r="AF1247" s="150" t="str">
        <f>IFERROR(Stock[[#This Row],[TĂNG/
(GIẢM )]]/Stock[[#This Row],[GIÁ MUA]],"")</f>
        <v/>
      </c>
      <c r="AG1247" s="129" t="str">
        <f>IF(Stock[[#This Row],[GIÁ THỊ TRƯỜNG]]&gt;0,Stock[[#This Row],[GIÁ THỊ TRƯỜNG]]*Stock[[#This Row],[SỐ LƯỢNG CÒN LẠI
(auto-fill)]],"")</f>
        <v/>
      </c>
    </row>
    <row r="1248" spans="2:33">
      <c r="B1248" s="109" t="str">
        <f>IF(AND(Stock[[#This Row],[SỐ LƯỢNG MUA]]&gt;0,Stock[[#This Row],[SỐ LƯỢNG CÒN LẠI
(auto-fill)]]=0),"BÁN",
IF(AND(Stock[[#This Row],[SỐ LƯỢNG MUA]]&gt;0,Stock[[#This Row],[SỐ LƯỢNG CÒN LẠI
(auto-fill)]]&gt;0),"NẮM GIỮ",""))</f>
        <v/>
      </c>
      <c r="C1248" s="112">
        <f t="shared" si="19"/>
        <v>1235</v>
      </c>
      <c r="D1248" s="77"/>
      <c r="E1248" s="78"/>
      <c r="F1248" s="170"/>
      <c r="G1248" s="83"/>
      <c r="H1248" s="84"/>
      <c r="I1248" s="114" t="str">
        <f>IF(Stock[[#This Row],[SỐ LƯỢNG MUA]]&gt;0,Stock[[#This Row],[GIÁ MUA]]*Stock[[#This Row],[SỐ LƯỢNG MUA]]*$D$11,"")</f>
        <v/>
      </c>
      <c r="J1248" s="87"/>
      <c r="K1248" s="88"/>
      <c r="L1248" s="116" t="str">
        <f>IF(Stock[[#This Row],[SỐ LƯỢNG MUA]]&gt;0,Stock[[#This Row],[GIÁ MUA]]*(1+Stock[[#This Row],[% TĂNG KỲ VỌNG_1]]),"")</f>
        <v/>
      </c>
      <c r="M1248" s="89"/>
      <c r="N1248" s="116" t="str">
        <f>IF(Stock[[#This Row],[SỐ LƯỢNG MUA]]&gt;0,Stock[[#This Row],[GIÁ MUA]]*(1+Stock[[#This Row],[% TĂNG KỲ VỌNG_2]]),"")</f>
        <v/>
      </c>
      <c r="O1248" s="89"/>
      <c r="P1248" s="116" t="str">
        <f>IF(Stock[[#This Row],[SỐ LƯỢNG MUA]]&gt;0,Stock[[#This Row],[GIÁ MUA]]*(1+Stock[[#This Row],[% GIẢM ĐỂ CẮT LỖ]]),"")</f>
        <v/>
      </c>
      <c r="Q1248" s="103"/>
      <c r="R1248" s="117" t="str">
        <f>IF(Stock[[#This Row],[CỔ TỨC TIỀN MẶT]]&gt;0,Stock[[#This Row],[CỔ TỨC TIỀN MẶT]]/(Stock[[#This Row],[GIÁ MUA]]*Stock[[#This Row],[SỐ LƯỢNG MUA]]),"")</f>
        <v/>
      </c>
      <c r="S1248" s="103"/>
      <c r="T1248" s="77"/>
      <c r="U1248" s="95"/>
      <c r="V1248" s="96"/>
      <c r="W1248" s="125" t="str">
        <f>IF(Stock[[#This Row],[SỐ LƯỢNG BÁN]]&gt;0,Stock[[#This Row],[GIÁ BÁN]]*Stock[[#This Row],[SỐ LƯỢNG BÁN]]*$D$11+Stock[[#This Row],[GIÁ BÁN]]*Stock[[#This Row],[SỐ LƯỢNG BÁN]]*$D$12,"")</f>
        <v/>
      </c>
      <c r="X1248" s="120">
        <f>Stock[[#This Row],[SỐ LƯỢNG MUA]]+Stock[[#This Row],[CỔ TỨC BẰNG CỔ PHIẾU]]-Stock[[#This Row],[SỐ LƯỢNG BÁN]]</f>
        <v>0</v>
      </c>
      <c r="Y12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8" s="120">
        <f ca="1">IF(Stock[[#This Row],[NGÀY BÁN]]&gt;0,Stock[[#This Row],[NGÀY BÁN]]-Stock[[#This Row],[NGÀY MUA]]+1,IF(Stock[[#This Row],[NGÀY MUA]]=0,0,TODAY()-Stock[[#This Row],[NGÀY MUA]]+1))</f>
        <v>0</v>
      </c>
      <c r="AA1248" s="121" t="str">
        <f>IFERROR(Stock[[#This Row],[CỔ TỨC TIỀN MẶT]]+Stock[[#This Row],[LÃI/(LỖ) TỪ BÁN CK
(auto-fill)]],"")</f>
        <v/>
      </c>
      <c r="AB12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8" s="79"/>
      <c r="AE1248" s="146" t="str">
        <f>IF(Stock[[#This Row],[TRẠNG THÁI
(auto-fill)]]="NẮM GIỮ",Stock[[#This Row],[GIÁ THỊ TRƯỜNG]]-Stock[[#This Row],[GIÁ MUA]],"")</f>
        <v/>
      </c>
      <c r="AF1248" s="150" t="str">
        <f>IFERROR(Stock[[#This Row],[TĂNG/
(GIẢM )]]/Stock[[#This Row],[GIÁ MUA]],"")</f>
        <v/>
      </c>
      <c r="AG1248" s="129" t="str">
        <f>IF(Stock[[#This Row],[GIÁ THỊ TRƯỜNG]]&gt;0,Stock[[#This Row],[GIÁ THỊ TRƯỜNG]]*Stock[[#This Row],[SỐ LƯỢNG CÒN LẠI
(auto-fill)]],"")</f>
        <v/>
      </c>
    </row>
    <row r="1249" spans="2:33">
      <c r="B1249" s="109" t="str">
        <f>IF(AND(Stock[[#This Row],[SỐ LƯỢNG MUA]]&gt;0,Stock[[#This Row],[SỐ LƯỢNG CÒN LẠI
(auto-fill)]]=0),"BÁN",
IF(AND(Stock[[#This Row],[SỐ LƯỢNG MUA]]&gt;0,Stock[[#This Row],[SỐ LƯỢNG CÒN LẠI
(auto-fill)]]&gt;0),"NẮM GIỮ",""))</f>
        <v/>
      </c>
      <c r="C1249" s="112">
        <f t="shared" si="19"/>
        <v>1236</v>
      </c>
      <c r="D1249" s="77"/>
      <c r="E1249" s="78"/>
      <c r="F1249" s="170"/>
      <c r="G1249" s="83"/>
      <c r="H1249" s="84"/>
      <c r="I1249" s="114" t="str">
        <f>IF(Stock[[#This Row],[SỐ LƯỢNG MUA]]&gt;0,Stock[[#This Row],[GIÁ MUA]]*Stock[[#This Row],[SỐ LƯỢNG MUA]]*$D$11,"")</f>
        <v/>
      </c>
      <c r="J1249" s="87"/>
      <c r="K1249" s="88"/>
      <c r="L1249" s="116" t="str">
        <f>IF(Stock[[#This Row],[SỐ LƯỢNG MUA]]&gt;0,Stock[[#This Row],[GIÁ MUA]]*(1+Stock[[#This Row],[% TĂNG KỲ VỌNG_1]]),"")</f>
        <v/>
      </c>
      <c r="M1249" s="89"/>
      <c r="N1249" s="116" t="str">
        <f>IF(Stock[[#This Row],[SỐ LƯỢNG MUA]]&gt;0,Stock[[#This Row],[GIÁ MUA]]*(1+Stock[[#This Row],[% TĂNG KỲ VỌNG_2]]),"")</f>
        <v/>
      </c>
      <c r="O1249" s="89"/>
      <c r="P1249" s="116" t="str">
        <f>IF(Stock[[#This Row],[SỐ LƯỢNG MUA]]&gt;0,Stock[[#This Row],[GIÁ MUA]]*(1+Stock[[#This Row],[% GIẢM ĐỂ CẮT LỖ]]),"")</f>
        <v/>
      </c>
      <c r="Q1249" s="103"/>
      <c r="R1249" s="117" t="str">
        <f>IF(Stock[[#This Row],[CỔ TỨC TIỀN MẶT]]&gt;0,Stock[[#This Row],[CỔ TỨC TIỀN MẶT]]/(Stock[[#This Row],[GIÁ MUA]]*Stock[[#This Row],[SỐ LƯỢNG MUA]]),"")</f>
        <v/>
      </c>
      <c r="S1249" s="103"/>
      <c r="T1249" s="77"/>
      <c r="U1249" s="95"/>
      <c r="V1249" s="96"/>
      <c r="W1249" s="125" t="str">
        <f>IF(Stock[[#This Row],[SỐ LƯỢNG BÁN]]&gt;0,Stock[[#This Row],[GIÁ BÁN]]*Stock[[#This Row],[SỐ LƯỢNG BÁN]]*$D$11+Stock[[#This Row],[GIÁ BÁN]]*Stock[[#This Row],[SỐ LƯỢNG BÁN]]*$D$12,"")</f>
        <v/>
      </c>
      <c r="X1249" s="120">
        <f>Stock[[#This Row],[SỐ LƯỢNG MUA]]+Stock[[#This Row],[CỔ TỨC BẰNG CỔ PHIẾU]]-Stock[[#This Row],[SỐ LƯỢNG BÁN]]</f>
        <v>0</v>
      </c>
      <c r="Y12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9" s="120">
        <f ca="1">IF(Stock[[#This Row],[NGÀY BÁN]]&gt;0,Stock[[#This Row],[NGÀY BÁN]]-Stock[[#This Row],[NGÀY MUA]]+1,IF(Stock[[#This Row],[NGÀY MUA]]=0,0,TODAY()-Stock[[#This Row],[NGÀY MUA]]+1))</f>
        <v>0</v>
      </c>
      <c r="AA1249" s="121" t="str">
        <f>IFERROR(Stock[[#This Row],[CỔ TỨC TIỀN MẶT]]+Stock[[#This Row],[LÃI/(LỖ) TỪ BÁN CK
(auto-fill)]],"")</f>
        <v/>
      </c>
      <c r="AB12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9" s="79"/>
      <c r="AE1249" s="146" t="str">
        <f>IF(Stock[[#This Row],[TRẠNG THÁI
(auto-fill)]]="NẮM GIỮ",Stock[[#This Row],[GIÁ THỊ TRƯỜNG]]-Stock[[#This Row],[GIÁ MUA]],"")</f>
        <v/>
      </c>
      <c r="AF1249" s="150" t="str">
        <f>IFERROR(Stock[[#This Row],[TĂNG/
(GIẢM )]]/Stock[[#This Row],[GIÁ MUA]],"")</f>
        <v/>
      </c>
      <c r="AG1249" s="129" t="str">
        <f>IF(Stock[[#This Row],[GIÁ THỊ TRƯỜNG]]&gt;0,Stock[[#This Row],[GIÁ THỊ TRƯỜNG]]*Stock[[#This Row],[SỐ LƯỢNG CÒN LẠI
(auto-fill)]],"")</f>
        <v/>
      </c>
    </row>
    <row r="1250" spans="2:33">
      <c r="B1250" s="109" t="str">
        <f>IF(AND(Stock[[#This Row],[SỐ LƯỢNG MUA]]&gt;0,Stock[[#This Row],[SỐ LƯỢNG CÒN LẠI
(auto-fill)]]=0),"BÁN",
IF(AND(Stock[[#This Row],[SỐ LƯỢNG MUA]]&gt;0,Stock[[#This Row],[SỐ LƯỢNG CÒN LẠI
(auto-fill)]]&gt;0),"NẮM GIỮ",""))</f>
        <v/>
      </c>
      <c r="C1250" s="112">
        <f t="shared" si="19"/>
        <v>1237</v>
      </c>
      <c r="D1250" s="77"/>
      <c r="E1250" s="78"/>
      <c r="F1250" s="170"/>
      <c r="G1250" s="83"/>
      <c r="H1250" s="84"/>
      <c r="I1250" s="114" t="str">
        <f>IF(Stock[[#This Row],[SỐ LƯỢNG MUA]]&gt;0,Stock[[#This Row],[GIÁ MUA]]*Stock[[#This Row],[SỐ LƯỢNG MUA]]*$D$11,"")</f>
        <v/>
      </c>
      <c r="J1250" s="87"/>
      <c r="K1250" s="88"/>
      <c r="L1250" s="116" t="str">
        <f>IF(Stock[[#This Row],[SỐ LƯỢNG MUA]]&gt;0,Stock[[#This Row],[GIÁ MUA]]*(1+Stock[[#This Row],[% TĂNG KỲ VỌNG_1]]),"")</f>
        <v/>
      </c>
      <c r="M1250" s="89"/>
      <c r="N1250" s="116" t="str">
        <f>IF(Stock[[#This Row],[SỐ LƯỢNG MUA]]&gt;0,Stock[[#This Row],[GIÁ MUA]]*(1+Stock[[#This Row],[% TĂNG KỲ VỌNG_2]]),"")</f>
        <v/>
      </c>
      <c r="O1250" s="89"/>
      <c r="P1250" s="116" t="str">
        <f>IF(Stock[[#This Row],[SỐ LƯỢNG MUA]]&gt;0,Stock[[#This Row],[GIÁ MUA]]*(1+Stock[[#This Row],[% GIẢM ĐỂ CẮT LỖ]]),"")</f>
        <v/>
      </c>
      <c r="Q1250" s="103"/>
      <c r="R1250" s="117" t="str">
        <f>IF(Stock[[#This Row],[CỔ TỨC TIỀN MẶT]]&gt;0,Stock[[#This Row],[CỔ TỨC TIỀN MẶT]]/(Stock[[#This Row],[GIÁ MUA]]*Stock[[#This Row],[SỐ LƯỢNG MUA]]),"")</f>
        <v/>
      </c>
      <c r="S1250" s="103"/>
      <c r="T1250" s="77"/>
      <c r="U1250" s="95"/>
      <c r="V1250" s="96"/>
      <c r="W1250" s="125" t="str">
        <f>IF(Stock[[#This Row],[SỐ LƯỢNG BÁN]]&gt;0,Stock[[#This Row],[GIÁ BÁN]]*Stock[[#This Row],[SỐ LƯỢNG BÁN]]*$D$11+Stock[[#This Row],[GIÁ BÁN]]*Stock[[#This Row],[SỐ LƯỢNG BÁN]]*$D$12,"")</f>
        <v/>
      </c>
      <c r="X1250" s="120">
        <f>Stock[[#This Row],[SỐ LƯỢNG MUA]]+Stock[[#This Row],[CỔ TỨC BẰNG CỔ PHIẾU]]-Stock[[#This Row],[SỐ LƯỢNG BÁN]]</f>
        <v>0</v>
      </c>
      <c r="Y12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0" s="120">
        <f ca="1">IF(Stock[[#This Row],[NGÀY BÁN]]&gt;0,Stock[[#This Row],[NGÀY BÁN]]-Stock[[#This Row],[NGÀY MUA]]+1,IF(Stock[[#This Row],[NGÀY MUA]]=0,0,TODAY()-Stock[[#This Row],[NGÀY MUA]]+1))</f>
        <v>0</v>
      </c>
      <c r="AA1250" s="121" t="str">
        <f>IFERROR(Stock[[#This Row],[CỔ TỨC TIỀN MẶT]]+Stock[[#This Row],[LÃI/(LỖ) TỪ BÁN CK
(auto-fill)]],"")</f>
        <v/>
      </c>
      <c r="AB12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0" s="79"/>
      <c r="AE1250" s="146" t="str">
        <f>IF(Stock[[#This Row],[TRẠNG THÁI
(auto-fill)]]="NẮM GIỮ",Stock[[#This Row],[GIÁ THỊ TRƯỜNG]]-Stock[[#This Row],[GIÁ MUA]],"")</f>
        <v/>
      </c>
      <c r="AF1250" s="150" t="str">
        <f>IFERROR(Stock[[#This Row],[TĂNG/
(GIẢM )]]/Stock[[#This Row],[GIÁ MUA]],"")</f>
        <v/>
      </c>
      <c r="AG1250" s="129" t="str">
        <f>IF(Stock[[#This Row],[GIÁ THỊ TRƯỜNG]]&gt;0,Stock[[#This Row],[GIÁ THỊ TRƯỜNG]]*Stock[[#This Row],[SỐ LƯỢNG CÒN LẠI
(auto-fill)]],"")</f>
        <v/>
      </c>
    </row>
    <row r="1251" spans="2:33">
      <c r="B1251" s="109" t="str">
        <f>IF(AND(Stock[[#This Row],[SỐ LƯỢNG MUA]]&gt;0,Stock[[#This Row],[SỐ LƯỢNG CÒN LẠI
(auto-fill)]]=0),"BÁN",
IF(AND(Stock[[#This Row],[SỐ LƯỢNG MUA]]&gt;0,Stock[[#This Row],[SỐ LƯỢNG CÒN LẠI
(auto-fill)]]&gt;0),"NẮM GIỮ",""))</f>
        <v/>
      </c>
      <c r="C1251" s="112">
        <f t="shared" si="19"/>
        <v>1238</v>
      </c>
      <c r="D1251" s="77"/>
      <c r="E1251" s="78"/>
      <c r="F1251" s="170"/>
      <c r="G1251" s="83"/>
      <c r="H1251" s="84"/>
      <c r="I1251" s="114" t="str">
        <f>IF(Stock[[#This Row],[SỐ LƯỢNG MUA]]&gt;0,Stock[[#This Row],[GIÁ MUA]]*Stock[[#This Row],[SỐ LƯỢNG MUA]]*$D$11,"")</f>
        <v/>
      </c>
      <c r="J1251" s="87"/>
      <c r="K1251" s="88"/>
      <c r="L1251" s="116" t="str">
        <f>IF(Stock[[#This Row],[SỐ LƯỢNG MUA]]&gt;0,Stock[[#This Row],[GIÁ MUA]]*(1+Stock[[#This Row],[% TĂNG KỲ VỌNG_1]]),"")</f>
        <v/>
      </c>
      <c r="M1251" s="89"/>
      <c r="N1251" s="116" t="str">
        <f>IF(Stock[[#This Row],[SỐ LƯỢNG MUA]]&gt;0,Stock[[#This Row],[GIÁ MUA]]*(1+Stock[[#This Row],[% TĂNG KỲ VỌNG_2]]),"")</f>
        <v/>
      </c>
      <c r="O1251" s="89"/>
      <c r="P1251" s="116" t="str">
        <f>IF(Stock[[#This Row],[SỐ LƯỢNG MUA]]&gt;0,Stock[[#This Row],[GIÁ MUA]]*(1+Stock[[#This Row],[% GIẢM ĐỂ CẮT LỖ]]),"")</f>
        <v/>
      </c>
      <c r="Q1251" s="103"/>
      <c r="R1251" s="117" t="str">
        <f>IF(Stock[[#This Row],[CỔ TỨC TIỀN MẶT]]&gt;0,Stock[[#This Row],[CỔ TỨC TIỀN MẶT]]/(Stock[[#This Row],[GIÁ MUA]]*Stock[[#This Row],[SỐ LƯỢNG MUA]]),"")</f>
        <v/>
      </c>
      <c r="S1251" s="103"/>
      <c r="T1251" s="77"/>
      <c r="U1251" s="95"/>
      <c r="V1251" s="96"/>
      <c r="W1251" s="125" t="str">
        <f>IF(Stock[[#This Row],[SỐ LƯỢNG BÁN]]&gt;0,Stock[[#This Row],[GIÁ BÁN]]*Stock[[#This Row],[SỐ LƯỢNG BÁN]]*$D$11+Stock[[#This Row],[GIÁ BÁN]]*Stock[[#This Row],[SỐ LƯỢNG BÁN]]*$D$12,"")</f>
        <v/>
      </c>
      <c r="X1251" s="120">
        <f>Stock[[#This Row],[SỐ LƯỢNG MUA]]+Stock[[#This Row],[CỔ TỨC BẰNG CỔ PHIẾU]]-Stock[[#This Row],[SỐ LƯỢNG BÁN]]</f>
        <v>0</v>
      </c>
      <c r="Y12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1" s="120">
        <f ca="1">IF(Stock[[#This Row],[NGÀY BÁN]]&gt;0,Stock[[#This Row],[NGÀY BÁN]]-Stock[[#This Row],[NGÀY MUA]]+1,IF(Stock[[#This Row],[NGÀY MUA]]=0,0,TODAY()-Stock[[#This Row],[NGÀY MUA]]+1))</f>
        <v>0</v>
      </c>
      <c r="AA1251" s="121" t="str">
        <f>IFERROR(Stock[[#This Row],[CỔ TỨC TIỀN MẶT]]+Stock[[#This Row],[LÃI/(LỖ) TỪ BÁN CK
(auto-fill)]],"")</f>
        <v/>
      </c>
      <c r="AB12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1" s="79"/>
      <c r="AE1251" s="146" t="str">
        <f>IF(Stock[[#This Row],[TRẠNG THÁI
(auto-fill)]]="NẮM GIỮ",Stock[[#This Row],[GIÁ THỊ TRƯỜNG]]-Stock[[#This Row],[GIÁ MUA]],"")</f>
        <v/>
      </c>
      <c r="AF1251" s="150" t="str">
        <f>IFERROR(Stock[[#This Row],[TĂNG/
(GIẢM )]]/Stock[[#This Row],[GIÁ MUA]],"")</f>
        <v/>
      </c>
      <c r="AG1251" s="129" t="str">
        <f>IF(Stock[[#This Row],[GIÁ THỊ TRƯỜNG]]&gt;0,Stock[[#This Row],[GIÁ THỊ TRƯỜNG]]*Stock[[#This Row],[SỐ LƯỢNG CÒN LẠI
(auto-fill)]],"")</f>
        <v/>
      </c>
    </row>
    <row r="1252" spans="2:33">
      <c r="B1252" s="109" t="str">
        <f>IF(AND(Stock[[#This Row],[SỐ LƯỢNG MUA]]&gt;0,Stock[[#This Row],[SỐ LƯỢNG CÒN LẠI
(auto-fill)]]=0),"BÁN",
IF(AND(Stock[[#This Row],[SỐ LƯỢNG MUA]]&gt;0,Stock[[#This Row],[SỐ LƯỢNG CÒN LẠI
(auto-fill)]]&gt;0),"NẮM GIỮ",""))</f>
        <v/>
      </c>
      <c r="C1252" s="112">
        <f t="shared" si="19"/>
        <v>1239</v>
      </c>
      <c r="D1252" s="77"/>
      <c r="E1252" s="78"/>
      <c r="F1252" s="170"/>
      <c r="G1252" s="83"/>
      <c r="H1252" s="84"/>
      <c r="I1252" s="114" t="str">
        <f>IF(Stock[[#This Row],[SỐ LƯỢNG MUA]]&gt;0,Stock[[#This Row],[GIÁ MUA]]*Stock[[#This Row],[SỐ LƯỢNG MUA]]*$D$11,"")</f>
        <v/>
      </c>
      <c r="J1252" s="87"/>
      <c r="K1252" s="88"/>
      <c r="L1252" s="116" t="str">
        <f>IF(Stock[[#This Row],[SỐ LƯỢNG MUA]]&gt;0,Stock[[#This Row],[GIÁ MUA]]*(1+Stock[[#This Row],[% TĂNG KỲ VỌNG_1]]),"")</f>
        <v/>
      </c>
      <c r="M1252" s="89"/>
      <c r="N1252" s="116" t="str">
        <f>IF(Stock[[#This Row],[SỐ LƯỢNG MUA]]&gt;0,Stock[[#This Row],[GIÁ MUA]]*(1+Stock[[#This Row],[% TĂNG KỲ VỌNG_2]]),"")</f>
        <v/>
      </c>
      <c r="O1252" s="89"/>
      <c r="P1252" s="116" t="str">
        <f>IF(Stock[[#This Row],[SỐ LƯỢNG MUA]]&gt;0,Stock[[#This Row],[GIÁ MUA]]*(1+Stock[[#This Row],[% GIẢM ĐỂ CẮT LỖ]]),"")</f>
        <v/>
      </c>
      <c r="Q1252" s="103"/>
      <c r="R1252" s="117" t="str">
        <f>IF(Stock[[#This Row],[CỔ TỨC TIỀN MẶT]]&gt;0,Stock[[#This Row],[CỔ TỨC TIỀN MẶT]]/(Stock[[#This Row],[GIÁ MUA]]*Stock[[#This Row],[SỐ LƯỢNG MUA]]),"")</f>
        <v/>
      </c>
      <c r="S1252" s="103"/>
      <c r="T1252" s="77"/>
      <c r="U1252" s="95"/>
      <c r="V1252" s="96"/>
      <c r="W1252" s="125" t="str">
        <f>IF(Stock[[#This Row],[SỐ LƯỢNG BÁN]]&gt;0,Stock[[#This Row],[GIÁ BÁN]]*Stock[[#This Row],[SỐ LƯỢNG BÁN]]*$D$11+Stock[[#This Row],[GIÁ BÁN]]*Stock[[#This Row],[SỐ LƯỢNG BÁN]]*$D$12,"")</f>
        <v/>
      </c>
      <c r="X1252" s="120">
        <f>Stock[[#This Row],[SỐ LƯỢNG MUA]]+Stock[[#This Row],[CỔ TỨC BẰNG CỔ PHIẾU]]-Stock[[#This Row],[SỐ LƯỢNG BÁN]]</f>
        <v>0</v>
      </c>
      <c r="Y12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2" s="120">
        <f ca="1">IF(Stock[[#This Row],[NGÀY BÁN]]&gt;0,Stock[[#This Row],[NGÀY BÁN]]-Stock[[#This Row],[NGÀY MUA]]+1,IF(Stock[[#This Row],[NGÀY MUA]]=0,0,TODAY()-Stock[[#This Row],[NGÀY MUA]]+1))</f>
        <v>0</v>
      </c>
      <c r="AA1252" s="121" t="str">
        <f>IFERROR(Stock[[#This Row],[CỔ TỨC TIỀN MẶT]]+Stock[[#This Row],[LÃI/(LỖ) TỪ BÁN CK
(auto-fill)]],"")</f>
        <v/>
      </c>
      <c r="AB12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2" s="79"/>
      <c r="AE1252" s="146" t="str">
        <f>IF(Stock[[#This Row],[TRẠNG THÁI
(auto-fill)]]="NẮM GIỮ",Stock[[#This Row],[GIÁ THỊ TRƯỜNG]]-Stock[[#This Row],[GIÁ MUA]],"")</f>
        <v/>
      </c>
      <c r="AF1252" s="150" t="str">
        <f>IFERROR(Stock[[#This Row],[TĂNG/
(GIẢM )]]/Stock[[#This Row],[GIÁ MUA]],"")</f>
        <v/>
      </c>
      <c r="AG1252" s="129" t="str">
        <f>IF(Stock[[#This Row],[GIÁ THỊ TRƯỜNG]]&gt;0,Stock[[#This Row],[GIÁ THỊ TRƯỜNG]]*Stock[[#This Row],[SỐ LƯỢNG CÒN LẠI
(auto-fill)]],"")</f>
        <v/>
      </c>
    </row>
    <row r="1253" spans="2:33">
      <c r="B1253" s="109" t="str">
        <f>IF(AND(Stock[[#This Row],[SỐ LƯỢNG MUA]]&gt;0,Stock[[#This Row],[SỐ LƯỢNG CÒN LẠI
(auto-fill)]]=0),"BÁN",
IF(AND(Stock[[#This Row],[SỐ LƯỢNG MUA]]&gt;0,Stock[[#This Row],[SỐ LƯỢNG CÒN LẠI
(auto-fill)]]&gt;0),"NẮM GIỮ",""))</f>
        <v/>
      </c>
      <c r="C1253" s="112">
        <f t="shared" si="19"/>
        <v>1240</v>
      </c>
      <c r="D1253" s="77"/>
      <c r="E1253" s="78"/>
      <c r="F1253" s="170"/>
      <c r="G1253" s="83"/>
      <c r="H1253" s="84"/>
      <c r="I1253" s="114" t="str">
        <f>IF(Stock[[#This Row],[SỐ LƯỢNG MUA]]&gt;0,Stock[[#This Row],[GIÁ MUA]]*Stock[[#This Row],[SỐ LƯỢNG MUA]]*$D$11,"")</f>
        <v/>
      </c>
      <c r="J1253" s="87"/>
      <c r="K1253" s="88"/>
      <c r="L1253" s="116" t="str">
        <f>IF(Stock[[#This Row],[SỐ LƯỢNG MUA]]&gt;0,Stock[[#This Row],[GIÁ MUA]]*(1+Stock[[#This Row],[% TĂNG KỲ VỌNG_1]]),"")</f>
        <v/>
      </c>
      <c r="M1253" s="89"/>
      <c r="N1253" s="116" t="str">
        <f>IF(Stock[[#This Row],[SỐ LƯỢNG MUA]]&gt;0,Stock[[#This Row],[GIÁ MUA]]*(1+Stock[[#This Row],[% TĂNG KỲ VỌNG_2]]),"")</f>
        <v/>
      </c>
      <c r="O1253" s="89"/>
      <c r="P1253" s="116" t="str">
        <f>IF(Stock[[#This Row],[SỐ LƯỢNG MUA]]&gt;0,Stock[[#This Row],[GIÁ MUA]]*(1+Stock[[#This Row],[% GIẢM ĐỂ CẮT LỖ]]),"")</f>
        <v/>
      </c>
      <c r="Q1253" s="103"/>
      <c r="R1253" s="117" t="str">
        <f>IF(Stock[[#This Row],[CỔ TỨC TIỀN MẶT]]&gt;0,Stock[[#This Row],[CỔ TỨC TIỀN MẶT]]/(Stock[[#This Row],[GIÁ MUA]]*Stock[[#This Row],[SỐ LƯỢNG MUA]]),"")</f>
        <v/>
      </c>
      <c r="S1253" s="103"/>
      <c r="T1253" s="77"/>
      <c r="U1253" s="95"/>
      <c r="V1253" s="96"/>
      <c r="W1253" s="125" t="str">
        <f>IF(Stock[[#This Row],[SỐ LƯỢNG BÁN]]&gt;0,Stock[[#This Row],[GIÁ BÁN]]*Stock[[#This Row],[SỐ LƯỢNG BÁN]]*$D$11+Stock[[#This Row],[GIÁ BÁN]]*Stock[[#This Row],[SỐ LƯỢNG BÁN]]*$D$12,"")</f>
        <v/>
      </c>
      <c r="X1253" s="120">
        <f>Stock[[#This Row],[SỐ LƯỢNG MUA]]+Stock[[#This Row],[CỔ TỨC BẰNG CỔ PHIẾU]]-Stock[[#This Row],[SỐ LƯỢNG BÁN]]</f>
        <v>0</v>
      </c>
      <c r="Y12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3" s="120">
        <f ca="1">IF(Stock[[#This Row],[NGÀY BÁN]]&gt;0,Stock[[#This Row],[NGÀY BÁN]]-Stock[[#This Row],[NGÀY MUA]]+1,IF(Stock[[#This Row],[NGÀY MUA]]=0,0,TODAY()-Stock[[#This Row],[NGÀY MUA]]+1))</f>
        <v>0</v>
      </c>
      <c r="AA1253" s="121" t="str">
        <f>IFERROR(Stock[[#This Row],[CỔ TỨC TIỀN MẶT]]+Stock[[#This Row],[LÃI/(LỖ) TỪ BÁN CK
(auto-fill)]],"")</f>
        <v/>
      </c>
      <c r="AB12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3" s="79"/>
      <c r="AE1253" s="146" t="str">
        <f>IF(Stock[[#This Row],[TRẠNG THÁI
(auto-fill)]]="NẮM GIỮ",Stock[[#This Row],[GIÁ THỊ TRƯỜNG]]-Stock[[#This Row],[GIÁ MUA]],"")</f>
        <v/>
      </c>
      <c r="AF1253" s="150" t="str">
        <f>IFERROR(Stock[[#This Row],[TĂNG/
(GIẢM )]]/Stock[[#This Row],[GIÁ MUA]],"")</f>
        <v/>
      </c>
      <c r="AG1253" s="129" t="str">
        <f>IF(Stock[[#This Row],[GIÁ THỊ TRƯỜNG]]&gt;0,Stock[[#This Row],[GIÁ THỊ TRƯỜNG]]*Stock[[#This Row],[SỐ LƯỢNG CÒN LẠI
(auto-fill)]],"")</f>
        <v/>
      </c>
    </row>
    <row r="1254" spans="2:33">
      <c r="B1254" s="109" t="str">
        <f>IF(AND(Stock[[#This Row],[SỐ LƯỢNG MUA]]&gt;0,Stock[[#This Row],[SỐ LƯỢNG CÒN LẠI
(auto-fill)]]=0),"BÁN",
IF(AND(Stock[[#This Row],[SỐ LƯỢNG MUA]]&gt;0,Stock[[#This Row],[SỐ LƯỢNG CÒN LẠI
(auto-fill)]]&gt;0),"NẮM GIỮ",""))</f>
        <v/>
      </c>
      <c r="C1254" s="112">
        <f t="shared" si="19"/>
        <v>1241</v>
      </c>
      <c r="D1254" s="77"/>
      <c r="E1254" s="78"/>
      <c r="F1254" s="170"/>
      <c r="G1254" s="83"/>
      <c r="H1254" s="84"/>
      <c r="I1254" s="114" t="str">
        <f>IF(Stock[[#This Row],[SỐ LƯỢNG MUA]]&gt;0,Stock[[#This Row],[GIÁ MUA]]*Stock[[#This Row],[SỐ LƯỢNG MUA]]*$D$11,"")</f>
        <v/>
      </c>
      <c r="J1254" s="87"/>
      <c r="K1254" s="88"/>
      <c r="L1254" s="116" t="str">
        <f>IF(Stock[[#This Row],[SỐ LƯỢNG MUA]]&gt;0,Stock[[#This Row],[GIÁ MUA]]*(1+Stock[[#This Row],[% TĂNG KỲ VỌNG_1]]),"")</f>
        <v/>
      </c>
      <c r="M1254" s="89"/>
      <c r="N1254" s="116" t="str">
        <f>IF(Stock[[#This Row],[SỐ LƯỢNG MUA]]&gt;0,Stock[[#This Row],[GIÁ MUA]]*(1+Stock[[#This Row],[% TĂNG KỲ VỌNG_2]]),"")</f>
        <v/>
      </c>
      <c r="O1254" s="89"/>
      <c r="P1254" s="116" t="str">
        <f>IF(Stock[[#This Row],[SỐ LƯỢNG MUA]]&gt;0,Stock[[#This Row],[GIÁ MUA]]*(1+Stock[[#This Row],[% GIẢM ĐỂ CẮT LỖ]]),"")</f>
        <v/>
      </c>
      <c r="Q1254" s="103"/>
      <c r="R1254" s="117" t="str">
        <f>IF(Stock[[#This Row],[CỔ TỨC TIỀN MẶT]]&gt;0,Stock[[#This Row],[CỔ TỨC TIỀN MẶT]]/(Stock[[#This Row],[GIÁ MUA]]*Stock[[#This Row],[SỐ LƯỢNG MUA]]),"")</f>
        <v/>
      </c>
      <c r="S1254" s="103"/>
      <c r="T1254" s="77"/>
      <c r="U1254" s="95"/>
      <c r="V1254" s="96"/>
      <c r="W1254" s="125" t="str">
        <f>IF(Stock[[#This Row],[SỐ LƯỢNG BÁN]]&gt;0,Stock[[#This Row],[GIÁ BÁN]]*Stock[[#This Row],[SỐ LƯỢNG BÁN]]*$D$11+Stock[[#This Row],[GIÁ BÁN]]*Stock[[#This Row],[SỐ LƯỢNG BÁN]]*$D$12,"")</f>
        <v/>
      </c>
      <c r="X1254" s="120">
        <f>Stock[[#This Row],[SỐ LƯỢNG MUA]]+Stock[[#This Row],[CỔ TỨC BẰNG CỔ PHIẾU]]-Stock[[#This Row],[SỐ LƯỢNG BÁN]]</f>
        <v>0</v>
      </c>
      <c r="Y12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4" s="120">
        <f ca="1">IF(Stock[[#This Row],[NGÀY BÁN]]&gt;0,Stock[[#This Row],[NGÀY BÁN]]-Stock[[#This Row],[NGÀY MUA]]+1,IF(Stock[[#This Row],[NGÀY MUA]]=0,0,TODAY()-Stock[[#This Row],[NGÀY MUA]]+1))</f>
        <v>0</v>
      </c>
      <c r="AA1254" s="121" t="str">
        <f>IFERROR(Stock[[#This Row],[CỔ TỨC TIỀN MẶT]]+Stock[[#This Row],[LÃI/(LỖ) TỪ BÁN CK
(auto-fill)]],"")</f>
        <v/>
      </c>
      <c r="AB12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4" s="79"/>
      <c r="AE1254" s="146" t="str">
        <f>IF(Stock[[#This Row],[TRẠNG THÁI
(auto-fill)]]="NẮM GIỮ",Stock[[#This Row],[GIÁ THỊ TRƯỜNG]]-Stock[[#This Row],[GIÁ MUA]],"")</f>
        <v/>
      </c>
      <c r="AF1254" s="150" t="str">
        <f>IFERROR(Stock[[#This Row],[TĂNG/
(GIẢM )]]/Stock[[#This Row],[GIÁ MUA]],"")</f>
        <v/>
      </c>
      <c r="AG1254" s="129" t="str">
        <f>IF(Stock[[#This Row],[GIÁ THỊ TRƯỜNG]]&gt;0,Stock[[#This Row],[GIÁ THỊ TRƯỜNG]]*Stock[[#This Row],[SỐ LƯỢNG CÒN LẠI
(auto-fill)]],"")</f>
        <v/>
      </c>
    </row>
    <row r="1255" spans="2:33">
      <c r="B1255" s="109" t="str">
        <f>IF(AND(Stock[[#This Row],[SỐ LƯỢNG MUA]]&gt;0,Stock[[#This Row],[SỐ LƯỢNG CÒN LẠI
(auto-fill)]]=0),"BÁN",
IF(AND(Stock[[#This Row],[SỐ LƯỢNG MUA]]&gt;0,Stock[[#This Row],[SỐ LƯỢNG CÒN LẠI
(auto-fill)]]&gt;0),"NẮM GIỮ",""))</f>
        <v/>
      </c>
      <c r="C1255" s="112">
        <f t="shared" si="19"/>
        <v>1242</v>
      </c>
      <c r="D1255" s="77"/>
      <c r="E1255" s="78"/>
      <c r="F1255" s="170"/>
      <c r="G1255" s="83"/>
      <c r="H1255" s="84"/>
      <c r="I1255" s="114" t="str">
        <f>IF(Stock[[#This Row],[SỐ LƯỢNG MUA]]&gt;0,Stock[[#This Row],[GIÁ MUA]]*Stock[[#This Row],[SỐ LƯỢNG MUA]]*$D$11,"")</f>
        <v/>
      </c>
      <c r="J1255" s="87"/>
      <c r="K1255" s="88"/>
      <c r="L1255" s="116" t="str">
        <f>IF(Stock[[#This Row],[SỐ LƯỢNG MUA]]&gt;0,Stock[[#This Row],[GIÁ MUA]]*(1+Stock[[#This Row],[% TĂNG KỲ VỌNG_1]]),"")</f>
        <v/>
      </c>
      <c r="M1255" s="89"/>
      <c r="N1255" s="116" t="str">
        <f>IF(Stock[[#This Row],[SỐ LƯỢNG MUA]]&gt;0,Stock[[#This Row],[GIÁ MUA]]*(1+Stock[[#This Row],[% TĂNG KỲ VỌNG_2]]),"")</f>
        <v/>
      </c>
      <c r="O1255" s="89"/>
      <c r="P1255" s="116" t="str">
        <f>IF(Stock[[#This Row],[SỐ LƯỢNG MUA]]&gt;0,Stock[[#This Row],[GIÁ MUA]]*(1+Stock[[#This Row],[% GIẢM ĐỂ CẮT LỖ]]),"")</f>
        <v/>
      </c>
      <c r="Q1255" s="103"/>
      <c r="R1255" s="117" t="str">
        <f>IF(Stock[[#This Row],[CỔ TỨC TIỀN MẶT]]&gt;0,Stock[[#This Row],[CỔ TỨC TIỀN MẶT]]/(Stock[[#This Row],[GIÁ MUA]]*Stock[[#This Row],[SỐ LƯỢNG MUA]]),"")</f>
        <v/>
      </c>
      <c r="S1255" s="103"/>
      <c r="T1255" s="77"/>
      <c r="U1255" s="95"/>
      <c r="V1255" s="96"/>
      <c r="W1255" s="125" t="str">
        <f>IF(Stock[[#This Row],[SỐ LƯỢNG BÁN]]&gt;0,Stock[[#This Row],[GIÁ BÁN]]*Stock[[#This Row],[SỐ LƯỢNG BÁN]]*$D$11+Stock[[#This Row],[GIÁ BÁN]]*Stock[[#This Row],[SỐ LƯỢNG BÁN]]*$D$12,"")</f>
        <v/>
      </c>
      <c r="X1255" s="120">
        <f>Stock[[#This Row],[SỐ LƯỢNG MUA]]+Stock[[#This Row],[CỔ TỨC BẰNG CỔ PHIẾU]]-Stock[[#This Row],[SỐ LƯỢNG BÁN]]</f>
        <v>0</v>
      </c>
      <c r="Y12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5" s="120">
        <f ca="1">IF(Stock[[#This Row],[NGÀY BÁN]]&gt;0,Stock[[#This Row],[NGÀY BÁN]]-Stock[[#This Row],[NGÀY MUA]]+1,IF(Stock[[#This Row],[NGÀY MUA]]=0,0,TODAY()-Stock[[#This Row],[NGÀY MUA]]+1))</f>
        <v>0</v>
      </c>
      <c r="AA1255" s="121" t="str">
        <f>IFERROR(Stock[[#This Row],[CỔ TỨC TIỀN MẶT]]+Stock[[#This Row],[LÃI/(LỖ) TỪ BÁN CK
(auto-fill)]],"")</f>
        <v/>
      </c>
      <c r="AB12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5" s="79"/>
      <c r="AE1255" s="146" t="str">
        <f>IF(Stock[[#This Row],[TRẠNG THÁI
(auto-fill)]]="NẮM GIỮ",Stock[[#This Row],[GIÁ THỊ TRƯỜNG]]-Stock[[#This Row],[GIÁ MUA]],"")</f>
        <v/>
      </c>
      <c r="AF1255" s="150" t="str">
        <f>IFERROR(Stock[[#This Row],[TĂNG/
(GIẢM )]]/Stock[[#This Row],[GIÁ MUA]],"")</f>
        <v/>
      </c>
      <c r="AG1255" s="129" t="str">
        <f>IF(Stock[[#This Row],[GIÁ THỊ TRƯỜNG]]&gt;0,Stock[[#This Row],[GIÁ THỊ TRƯỜNG]]*Stock[[#This Row],[SỐ LƯỢNG CÒN LẠI
(auto-fill)]],"")</f>
        <v/>
      </c>
    </row>
    <row r="1256" spans="2:33">
      <c r="B1256" s="109" t="str">
        <f>IF(AND(Stock[[#This Row],[SỐ LƯỢNG MUA]]&gt;0,Stock[[#This Row],[SỐ LƯỢNG CÒN LẠI
(auto-fill)]]=0),"BÁN",
IF(AND(Stock[[#This Row],[SỐ LƯỢNG MUA]]&gt;0,Stock[[#This Row],[SỐ LƯỢNG CÒN LẠI
(auto-fill)]]&gt;0),"NẮM GIỮ",""))</f>
        <v/>
      </c>
      <c r="C1256" s="112">
        <f t="shared" si="19"/>
        <v>1243</v>
      </c>
      <c r="D1256" s="77"/>
      <c r="E1256" s="78"/>
      <c r="F1256" s="170"/>
      <c r="G1256" s="83"/>
      <c r="H1256" s="84"/>
      <c r="I1256" s="114" t="str">
        <f>IF(Stock[[#This Row],[SỐ LƯỢNG MUA]]&gt;0,Stock[[#This Row],[GIÁ MUA]]*Stock[[#This Row],[SỐ LƯỢNG MUA]]*$D$11,"")</f>
        <v/>
      </c>
      <c r="J1256" s="87"/>
      <c r="K1256" s="88"/>
      <c r="L1256" s="116" t="str">
        <f>IF(Stock[[#This Row],[SỐ LƯỢNG MUA]]&gt;0,Stock[[#This Row],[GIÁ MUA]]*(1+Stock[[#This Row],[% TĂNG KỲ VỌNG_1]]),"")</f>
        <v/>
      </c>
      <c r="M1256" s="89"/>
      <c r="N1256" s="116" t="str">
        <f>IF(Stock[[#This Row],[SỐ LƯỢNG MUA]]&gt;0,Stock[[#This Row],[GIÁ MUA]]*(1+Stock[[#This Row],[% TĂNG KỲ VỌNG_2]]),"")</f>
        <v/>
      </c>
      <c r="O1256" s="89"/>
      <c r="P1256" s="116" t="str">
        <f>IF(Stock[[#This Row],[SỐ LƯỢNG MUA]]&gt;0,Stock[[#This Row],[GIÁ MUA]]*(1+Stock[[#This Row],[% GIẢM ĐỂ CẮT LỖ]]),"")</f>
        <v/>
      </c>
      <c r="Q1256" s="103"/>
      <c r="R1256" s="117" t="str">
        <f>IF(Stock[[#This Row],[CỔ TỨC TIỀN MẶT]]&gt;0,Stock[[#This Row],[CỔ TỨC TIỀN MẶT]]/(Stock[[#This Row],[GIÁ MUA]]*Stock[[#This Row],[SỐ LƯỢNG MUA]]),"")</f>
        <v/>
      </c>
      <c r="S1256" s="103"/>
      <c r="T1256" s="77"/>
      <c r="U1256" s="95"/>
      <c r="V1256" s="96"/>
      <c r="W1256" s="125" t="str">
        <f>IF(Stock[[#This Row],[SỐ LƯỢNG BÁN]]&gt;0,Stock[[#This Row],[GIÁ BÁN]]*Stock[[#This Row],[SỐ LƯỢNG BÁN]]*$D$11+Stock[[#This Row],[GIÁ BÁN]]*Stock[[#This Row],[SỐ LƯỢNG BÁN]]*$D$12,"")</f>
        <v/>
      </c>
      <c r="X1256" s="120">
        <f>Stock[[#This Row],[SỐ LƯỢNG MUA]]+Stock[[#This Row],[CỔ TỨC BẰNG CỔ PHIẾU]]-Stock[[#This Row],[SỐ LƯỢNG BÁN]]</f>
        <v>0</v>
      </c>
      <c r="Y12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6" s="120">
        <f ca="1">IF(Stock[[#This Row],[NGÀY BÁN]]&gt;0,Stock[[#This Row],[NGÀY BÁN]]-Stock[[#This Row],[NGÀY MUA]]+1,IF(Stock[[#This Row],[NGÀY MUA]]=0,0,TODAY()-Stock[[#This Row],[NGÀY MUA]]+1))</f>
        <v>0</v>
      </c>
      <c r="AA1256" s="121" t="str">
        <f>IFERROR(Stock[[#This Row],[CỔ TỨC TIỀN MẶT]]+Stock[[#This Row],[LÃI/(LỖ) TỪ BÁN CK
(auto-fill)]],"")</f>
        <v/>
      </c>
      <c r="AB12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6" s="79"/>
      <c r="AE1256" s="146" t="str">
        <f>IF(Stock[[#This Row],[TRẠNG THÁI
(auto-fill)]]="NẮM GIỮ",Stock[[#This Row],[GIÁ THỊ TRƯỜNG]]-Stock[[#This Row],[GIÁ MUA]],"")</f>
        <v/>
      </c>
      <c r="AF1256" s="150" t="str">
        <f>IFERROR(Stock[[#This Row],[TĂNG/
(GIẢM )]]/Stock[[#This Row],[GIÁ MUA]],"")</f>
        <v/>
      </c>
      <c r="AG1256" s="129" t="str">
        <f>IF(Stock[[#This Row],[GIÁ THỊ TRƯỜNG]]&gt;0,Stock[[#This Row],[GIÁ THỊ TRƯỜNG]]*Stock[[#This Row],[SỐ LƯỢNG CÒN LẠI
(auto-fill)]],"")</f>
        <v/>
      </c>
    </row>
    <row r="1257" spans="2:33">
      <c r="B1257" s="109" t="str">
        <f>IF(AND(Stock[[#This Row],[SỐ LƯỢNG MUA]]&gt;0,Stock[[#This Row],[SỐ LƯỢNG CÒN LẠI
(auto-fill)]]=0),"BÁN",
IF(AND(Stock[[#This Row],[SỐ LƯỢNG MUA]]&gt;0,Stock[[#This Row],[SỐ LƯỢNG CÒN LẠI
(auto-fill)]]&gt;0),"NẮM GIỮ",""))</f>
        <v/>
      </c>
      <c r="C1257" s="112">
        <f t="shared" si="19"/>
        <v>1244</v>
      </c>
      <c r="D1257" s="77"/>
      <c r="E1257" s="78"/>
      <c r="F1257" s="170"/>
      <c r="G1257" s="83"/>
      <c r="H1257" s="84"/>
      <c r="I1257" s="114" t="str">
        <f>IF(Stock[[#This Row],[SỐ LƯỢNG MUA]]&gt;0,Stock[[#This Row],[GIÁ MUA]]*Stock[[#This Row],[SỐ LƯỢNG MUA]]*$D$11,"")</f>
        <v/>
      </c>
      <c r="J1257" s="87"/>
      <c r="K1257" s="88"/>
      <c r="L1257" s="116" t="str">
        <f>IF(Stock[[#This Row],[SỐ LƯỢNG MUA]]&gt;0,Stock[[#This Row],[GIÁ MUA]]*(1+Stock[[#This Row],[% TĂNG KỲ VỌNG_1]]),"")</f>
        <v/>
      </c>
      <c r="M1257" s="89"/>
      <c r="N1257" s="116" t="str">
        <f>IF(Stock[[#This Row],[SỐ LƯỢNG MUA]]&gt;0,Stock[[#This Row],[GIÁ MUA]]*(1+Stock[[#This Row],[% TĂNG KỲ VỌNG_2]]),"")</f>
        <v/>
      </c>
      <c r="O1257" s="89"/>
      <c r="P1257" s="116" t="str">
        <f>IF(Stock[[#This Row],[SỐ LƯỢNG MUA]]&gt;0,Stock[[#This Row],[GIÁ MUA]]*(1+Stock[[#This Row],[% GIẢM ĐỂ CẮT LỖ]]),"")</f>
        <v/>
      </c>
      <c r="Q1257" s="103"/>
      <c r="R1257" s="117" t="str">
        <f>IF(Stock[[#This Row],[CỔ TỨC TIỀN MẶT]]&gt;0,Stock[[#This Row],[CỔ TỨC TIỀN MẶT]]/(Stock[[#This Row],[GIÁ MUA]]*Stock[[#This Row],[SỐ LƯỢNG MUA]]),"")</f>
        <v/>
      </c>
      <c r="S1257" s="103"/>
      <c r="T1257" s="77"/>
      <c r="U1257" s="95"/>
      <c r="V1257" s="96"/>
      <c r="W1257" s="125" t="str">
        <f>IF(Stock[[#This Row],[SỐ LƯỢNG BÁN]]&gt;0,Stock[[#This Row],[GIÁ BÁN]]*Stock[[#This Row],[SỐ LƯỢNG BÁN]]*$D$11+Stock[[#This Row],[GIÁ BÁN]]*Stock[[#This Row],[SỐ LƯỢNG BÁN]]*$D$12,"")</f>
        <v/>
      </c>
      <c r="X1257" s="120">
        <f>Stock[[#This Row],[SỐ LƯỢNG MUA]]+Stock[[#This Row],[CỔ TỨC BẰNG CỔ PHIẾU]]-Stock[[#This Row],[SỐ LƯỢNG BÁN]]</f>
        <v>0</v>
      </c>
      <c r="Y12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7" s="120">
        <f ca="1">IF(Stock[[#This Row],[NGÀY BÁN]]&gt;0,Stock[[#This Row],[NGÀY BÁN]]-Stock[[#This Row],[NGÀY MUA]]+1,IF(Stock[[#This Row],[NGÀY MUA]]=0,0,TODAY()-Stock[[#This Row],[NGÀY MUA]]+1))</f>
        <v>0</v>
      </c>
      <c r="AA1257" s="121" t="str">
        <f>IFERROR(Stock[[#This Row],[CỔ TỨC TIỀN MẶT]]+Stock[[#This Row],[LÃI/(LỖ) TỪ BÁN CK
(auto-fill)]],"")</f>
        <v/>
      </c>
      <c r="AB12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7" s="79"/>
      <c r="AE1257" s="146" t="str">
        <f>IF(Stock[[#This Row],[TRẠNG THÁI
(auto-fill)]]="NẮM GIỮ",Stock[[#This Row],[GIÁ THỊ TRƯỜNG]]-Stock[[#This Row],[GIÁ MUA]],"")</f>
        <v/>
      </c>
      <c r="AF1257" s="150" t="str">
        <f>IFERROR(Stock[[#This Row],[TĂNG/
(GIẢM )]]/Stock[[#This Row],[GIÁ MUA]],"")</f>
        <v/>
      </c>
      <c r="AG1257" s="129" t="str">
        <f>IF(Stock[[#This Row],[GIÁ THỊ TRƯỜNG]]&gt;0,Stock[[#This Row],[GIÁ THỊ TRƯỜNG]]*Stock[[#This Row],[SỐ LƯỢNG CÒN LẠI
(auto-fill)]],"")</f>
        <v/>
      </c>
    </row>
    <row r="1258" spans="2:33">
      <c r="B1258" s="109" t="str">
        <f>IF(AND(Stock[[#This Row],[SỐ LƯỢNG MUA]]&gt;0,Stock[[#This Row],[SỐ LƯỢNG CÒN LẠI
(auto-fill)]]=0),"BÁN",
IF(AND(Stock[[#This Row],[SỐ LƯỢNG MUA]]&gt;0,Stock[[#This Row],[SỐ LƯỢNG CÒN LẠI
(auto-fill)]]&gt;0),"NẮM GIỮ",""))</f>
        <v/>
      </c>
      <c r="C1258" s="112">
        <f t="shared" si="19"/>
        <v>1245</v>
      </c>
      <c r="D1258" s="77"/>
      <c r="E1258" s="78"/>
      <c r="F1258" s="170"/>
      <c r="G1258" s="83"/>
      <c r="H1258" s="84"/>
      <c r="I1258" s="114" t="str">
        <f>IF(Stock[[#This Row],[SỐ LƯỢNG MUA]]&gt;0,Stock[[#This Row],[GIÁ MUA]]*Stock[[#This Row],[SỐ LƯỢNG MUA]]*$D$11,"")</f>
        <v/>
      </c>
      <c r="J1258" s="87"/>
      <c r="K1258" s="88"/>
      <c r="L1258" s="116" t="str">
        <f>IF(Stock[[#This Row],[SỐ LƯỢNG MUA]]&gt;0,Stock[[#This Row],[GIÁ MUA]]*(1+Stock[[#This Row],[% TĂNG KỲ VỌNG_1]]),"")</f>
        <v/>
      </c>
      <c r="M1258" s="89"/>
      <c r="N1258" s="116" t="str">
        <f>IF(Stock[[#This Row],[SỐ LƯỢNG MUA]]&gt;0,Stock[[#This Row],[GIÁ MUA]]*(1+Stock[[#This Row],[% TĂNG KỲ VỌNG_2]]),"")</f>
        <v/>
      </c>
      <c r="O1258" s="89"/>
      <c r="P1258" s="116" t="str">
        <f>IF(Stock[[#This Row],[SỐ LƯỢNG MUA]]&gt;0,Stock[[#This Row],[GIÁ MUA]]*(1+Stock[[#This Row],[% GIẢM ĐỂ CẮT LỖ]]),"")</f>
        <v/>
      </c>
      <c r="Q1258" s="103"/>
      <c r="R1258" s="117" t="str">
        <f>IF(Stock[[#This Row],[CỔ TỨC TIỀN MẶT]]&gt;0,Stock[[#This Row],[CỔ TỨC TIỀN MẶT]]/(Stock[[#This Row],[GIÁ MUA]]*Stock[[#This Row],[SỐ LƯỢNG MUA]]),"")</f>
        <v/>
      </c>
      <c r="S1258" s="103"/>
      <c r="T1258" s="77"/>
      <c r="U1258" s="95"/>
      <c r="V1258" s="96"/>
      <c r="W1258" s="125" t="str">
        <f>IF(Stock[[#This Row],[SỐ LƯỢNG BÁN]]&gt;0,Stock[[#This Row],[GIÁ BÁN]]*Stock[[#This Row],[SỐ LƯỢNG BÁN]]*$D$11+Stock[[#This Row],[GIÁ BÁN]]*Stock[[#This Row],[SỐ LƯỢNG BÁN]]*$D$12,"")</f>
        <v/>
      </c>
      <c r="X1258" s="120">
        <f>Stock[[#This Row],[SỐ LƯỢNG MUA]]+Stock[[#This Row],[CỔ TỨC BẰNG CỔ PHIẾU]]-Stock[[#This Row],[SỐ LƯỢNG BÁN]]</f>
        <v>0</v>
      </c>
      <c r="Y12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8" s="120">
        <f ca="1">IF(Stock[[#This Row],[NGÀY BÁN]]&gt;0,Stock[[#This Row],[NGÀY BÁN]]-Stock[[#This Row],[NGÀY MUA]]+1,IF(Stock[[#This Row],[NGÀY MUA]]=0,0,TODAY()-Stock[[#This Row],[NGÀY MUA]]+1))</f>
        <v>0</v>
      </c>
      <c r="AA1258" s="121" t="str">
        <f>IFERROR(Stock[[#This Row],[CỔ TỨC TIỀN MẶT]]+Stock[[#This Row],[LÃI/(LỖ) TỪ BÁN CK
(auto-fill)]],"")</f>
        <v/>
      </c>
      <c r="AB12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8" s="79"/>
      <c r="AE1258" s="146" t="str">
        <f>IF(Stock[[#This Row],[TRẠNG THÁI
(auto-fill)]]="NẮM GIỮ",Stock[[#This Row],[GIÁ THỊ TRƯỜNG]]-Stock[[#This Row],[GIÁ MUA]],"")</f>
        <v/>
      </c>
      <c r="AF1258" s="150" t="str">
        <f>IFERROR(Stock[[#This Row],[TĂNG/
(GIẢM )]]/Stock[[#This Row],[GIÁ MUA]],"")</f>
        <v/>
      </c>
      <c r="AG1258" s="129" t="str">
        <f>IF(Stock[[#This Row],[GIÁ THỊ TRƯỜNG]]&gt;0,Stock[[#This Row],[GIÁ THỊ TRƯỜNG]]*Stock[[#This Row],[SỐ LƯỢNG CÒN LẠI
(auto-fill)]],"")</f>
        <v/>
      </c>
    </row>
    <row r="1259" spans="2:33">
      <c r="B1259" s="109" t="str">
        <f>IF(AND(Stock[[#This Row],[SỐ LƯỢNG MUA]]&gt;0,Stock[[#This Row],[SỐ LƯỢNG CÒN LẠI
(auto-fill)]]=0),"BÁN",
IF(AND(Stock[[#This Row],[SỐ LƯỢNG MUA]]&gt;0,Stock[[#This Row],[SỐ LƯỢNG CÒN LẠI
(auto-fill)]]&gt;0),"NẮM GIỮ",""))</f>
        <v/>
      </c>
      <c r="C1259" s="112">
        <f t="shared" si="19"/>
        <v>1246</v>
      </c>
      <c r="D1259" s="77"/>
      <c r="E1259" s="78"/>
      <c r="F1259" s="170"/>
      <c r="G1259" s="83"/>
      <c r="H1259" s="84"/>
      <c r="I1259" s="114" t="str">
        <f>IF(Stock[[#This Row],[SỐ LƯỢNG MUA]]&gt;0,Stock[[#This Row],[GIÁ MUA]]*Stock[[#This Row],[SỐ LƯỢNG MUA]]*$D$11,"")</f>
        <v/>
      </c>
      <c r="J1259" s="87"/>
      <c r="K1259" s="88"/>
      <c r="L1259" s="116" t="str">
        <f>IF(Stock[[#This Row],[SỐ LƯỢNG MUA]]&gt;0,Stock[[#This Row],[GIÁ MUA]]*(1+Stock[[#This Row],[% TĂNG KỲ VỌNG_1]]),"")</f>
        <v/>
      </c>
      <c r="M1259" s="89"/>
      <c r="N1259" s="116" t="str">
        <f>IF(Stock[[#This Row],[SỐ LƯỢNG MUA]]&gt;0,Stock[[#This Row],[GIÁ MUA]]*(1+Stock[[#This Row],[% TĂNG KỲ VỌNG_2]]),"")</f>
        <v/>
      </c>
      <c r="O1259" s="89"/>
      <c r="P1259" s="116" t="str">
        <f>IF(Stock[[#This Row],[SỐ LƯỢNG MUA]]&gt;0,Stock[[#This Row],[GIÁ MUA]]*(1+Stock[[#This Row],[% GIẢM ĐỂ CẮT LỖ]]),"")</f>
        <v/>
      </c>
      <c r="Q1259" s="103"/>
      <c r="R1259" s="117" t="str">
        <f>IF(Stock[[#This Row],[CỔ TỨC TIỀN MẶT]]&gt;0,Stock[[#This Row],[CỔ TỨC TIỀN MẶT]]/(Stock[[#This Row],[GIÁ MUA]]*Stock[[#This Row],[SỐ LƯỢNG MUA]]),"")</f>
        <v/>
      </c>
      <c r="S1259" s="103"/>
      <c r="T1259" s="77"/>
      <c r="U1259" s="95"/>
      <c r="V1259" s="96"/>
      <c r="W1259" s="125" t="str">
        <f>IF(Stock[[#This Row],[SỐ LƯỢNG BÁN]]&gt;0,Stock[[#This Row],[GIÁ BÁN]]*Stock[[#This Row],[SỐ LƯỢNG BÁN]]*$D$11+Stock[[#This Row],[GIÁ BÁN]]*Stock[[#This Row],[SỐ LƯỢNG BÁN]]*$D$12,"")</f>
        <v/>
      </c>
      <c r="X1259" s="120">
        <f>Stock[[#This Row],[SỐ LƯỢNG MUA]]+Stock[[#This Row],[CỔ TỨC BẰNG CỔ PHIẾU]]-Stock[[#This Row],[SỐ LƯỢNG BÁN]]</f>
        <v>0</v>
      </c>
      <c r="Y12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9" s="120">
        <f ca="1">IF(Stock[[#This Row],[NGÀY BÁN]]&gt;0,Stock[[#This Row],[NGÀY BÁN]]-Stock[[#This Row],[NGÀY MUA]]+1,IF(Stock[[#This Row],[NGÀY MUA]]=0,0,TODAY()-Stock[[#This Row],[NGÀY MUA]]+1))</f>
        <v>0</v>
      </c>
      <c r="AA1259" s="121" t="str">
        <f>IFERROR(Stock[[#This Row],[CỔ TỨC TIỀN MẶT]]+Stock[[#This Row],[LÃI/(LỖ) TỪ BÁN CK
(auto-fill)]],"")</f>
        <v/>
      </c>
      <c r="AB12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9" s="79"/>
      <c r="AE1259" s="146" t="str">
        <f>IF(Stock[[#This Row],[TRẠNG THÁI
(auto-fill)]]="NẮM GIỮ",Stock[[#This Row],[GIÁ THỊ TRƯỜNG]]-Stock[[#This Row],[GIÁ MUA]],"")</f>
        <v/>
      </c>
      <c r="AF1259" s="150" t="str">
        <f>IFERROR(Stock[[#This Row],[TĂNG/
(GIẢM )]]/Stock[[#This Row],[GIÁ MUA]],"")</f>
        <v/>
      </c>
      <c r="AG1259" s="129" t="str">
        <f>IF(Stock[[#This Row],[GIÁ THỊ TRƯỜNG]]&gt;0,Stock[[#This Row],[GIÁ THỊ TRƯỜNG]]*Stock[[#This Row],[SỐ LƯỢNG CÒN LẠI
(auto-fill)]],"")</f>
        <v/>
      </c>
    </row>
    <row r="1260" spans="2:33">
      <c r="B1260" s="109" t="str">
        <f>IF(AND(Stock[[#This Row],[SỐ LƯỢNG MUA]]&gt;0,Stock[[#This Row],[SỐ LƯỢNG CÒN LẠI
(auto-fill)]]=0),"BÁN",
IF(AND(Stock[[#This Row],[SỐ LƯỢNG MUA]]&gt;0,Stock[[#This Row],[SỐ LƯỢNG CÒN LẠI
(auto-fill)]]&gt;0),"NẮM GIỮ",""))</f>
        <v/>
      </c>
      <c r="C1260" s="112">
        <f t="shared" si="19"/>
        <v>1247</v>
      </c>
      <c r="D1260" s="77"/>
      <c r="E1260" s="78"/>
      <c r="F1260" s="170"/>
      <c r="G1260" s="83"/>
      <c r="H1260" s="84"/>
      <c r="I1260" s="114" t="str">
        <f>IF(Stock[[#This Row],[SỐ LƯỢNG MUA]]&gt;0,Stock[[#This Row],[GIÁ MUA]]*Stock[[#This Row],[SỐ LƯỢNG MUA]]*$D$11,"")</f>
        <v/>
      </c>
      <c r="J1260" s="87"/>
      <c r="K1260" s="88"/>
      <c r="L1260" s="116" t="str">
        <f>IF(Stock[[#This Row],[SỐ LƯỢNG MUA]]&gt;0,Stock[[#This Row],[GIÁ MUA]]*(1+Stock[[#This Row],[% TĂNG KỲ VỌNG_1]]),"")</f>
        <v/>
      </c>
      <c r="M1260" s="89"/>
      <c r="N1260" s="116" t="str">
        <f>IF(Stock[[#This Row],[SỐ LƯỢNG MUA]]&gt;0,Stock[[#This Row],[GIÁ MUA]]*(1+Stock[[#This Row],[% TĂNG KỲ VỌNG_2]]),"")</f>
        <v/>
      </c>
      <c r="O1260" s="89"/>
      <c r="P1260" s="116" t="str">
        <f>IF(Stock[[#This Row],[SỐ LƯỢNG MUA]]&gt;0,Stock[[#This Row],[GIÁ MUA]]*(1+Stock[[#This Row],[% GIẢM ĐỂ CẮT LỖ]]),"")</f>
        <v/>
      </c>
      <c r="Q1260" s="103"/>
      <c r="R1260" s="117" t="str">
        <f>IF(Stock[[#This Row],[CỔ TỨC TIỀN MẶT]]&gt;0,Stock[[#This Row],[CỔ TỨC TIỀN MẶT]]/(Stock[[#This Row],[GIÁ MUA]]*Stock[[#This Row],[SỐ LƯỢNG MUA]]),"")</f>
        <v/>
      </c>
      <c r="S1260" s="103"/>
      <c r="T1260" s="77"/>
      <c r="U1260" s="95"/>
      <c r="V1260" s="96"/>
      <c r="W1260" s="125" t="str">
        <f>IF(Stock[[#This Row],[SỐ LƯỢNG BÁN]]&gt;0,Stock[[#This Row],[GIÁ BÁN]]*Stock[[#This Row],[SỐ LƯỢNG BÁN]]*$D$11+Stock[[#This Row],[GIÁ BÁN]]*Stock[[#This Row],[SỐ LƯỢNG BÁN]]*$D$12,"")</f>
        <v/>
      </c>
      <c r="X1260" s="120">
        <f>Stock[[#This Row],[SỐ LƯỢNG MUA]]+Stock[[#This Row],[CỔ TỨC BẰNG CỔ PHIẾU]]-Stock[[#This Row],[SỐ LƯỢNG BÁN]]</f>
        <v>0</v>
      </c>
      <c r="Y12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0" s="120">
        <f ca="1">IF(Stock[[#This Row],[NGÀY BÁN]]&gt;0,Stock[[#This Row],[NGÀY BÁN]]-Stock[[#This Row],[NGÀY MUA]]+1,IF(Stock[[#This Row],[NGÀY MUA]]=0,0,TODAY()-Stock[[#This Row],[NGÀY MUA]]+1))</f>
        <v>0</v>
      </c>
      <c r="AA1260" s="121" t="str">
        <f>IFERROR(Stock[[#This Row],[CỔ TỨC TIỀN MẶT]]+Stock[[#This Row],[LÃI/(LỖ) TỪ BÁN CK
(auto-fill)]],"")</f>
        <v/>
      </c>
      <c r="AB12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0" s="79"/>
      <c r="AE1260" s="146" t="str">
        <f>IF(Stock[[#This Row],[TRẠNG THÁI
(auto-fill)]]="NẮM GIỮ",Stock[[#This Row],[GIÁ THỊ TRƯỜNG]]-Stock[[#This Row],[GIÁ MUA]],"")</f>
        <v/>
      </c>
      <c r="AF1260" s="150" t="str">
        <f>IFERROR(Stock[[#This Row],[TĂNG/
(GIẢM )]]/Stock[[#This Row],[GIÁ MUA]],"")</f>
        <v/>
      </c>
      <c r="AG1260" s="129" t="str">
        <f>IF(Stock[[#This Row],[GIÁ THỊ TRƯỜNG]]&gt;0,Stock[[#This Row],[GIÁ THỊ TRƯỜNG]]*Stock[[#This Row],[SỐ LƯỢNG CÒN LẠI
(auto-fill)]],"")</f>
        <v/>
      </c>
    </row>
    <row r="1261" spans="2:33">
      <c r="B1261" s="109" t="str">
        <f>IF(AND(Stock[[#This Row],[SỐ LƯỢNG MUA]]&gt;0,Stock[[#This Row],[SỐ LƯỢNG CÒN LẠI
(auto-fill)]]=0),"BÁN",
IF(AND(Stock[[#This Row],[SỐ LƯỢNG MUA]]&gt;0,Stock[[#This Row],[SỐ LƯỢNG CÒN LẠI
(auto-fill)]]&gt;0),"NẮM GIỮ",""))</f>
        <v/>
      </c>
      <c r="C1261" s="112">
        <f t="shared" si="19"/>
        <v>1248</v>
      </c>
      <c r="D1261" s="77"/>
      <c r="E1261" s="78"/>
      <c r="F1261" s="170"/>
      <c r="G1261" s="83"/>
      <c r="H1261" s="84"/>
      <c r="I1261" s="114" t="str">
        <f>IF(Stock[[#This Row],[SỐ LƯỢNG MUA]]&gt;0,Stock[[#This Row],[GIÁ MUA]]*Stock[[#This Row],[SỐ LƯỢNG MUA]]*$D$11,"")</f>
        <v/>
      </c>
      <c r="J1261" s="87"/>
      <c r="K1261" s="88"/>
      <c r="L1261" s="116" t="str">
        <f>IF(Stock[[#This Row],[SỐ LƯỢNG MUA]]&gt;0,Stock[[#This Row],[GIÁ MUA]]*(1+Stock[[#This Row],[% TĂNG KỲ VỌNG_1]]),"")</f>
        <v/>
      </c>
      <c r="M1261" s="89"/>
      <c r="N1261" s="116" t="str">
        <f>IF(Stock[[#This Row],[SỐ LƯỢNG MUA]]&gt;0,Stock[[#This Row],[GIÁ MUA]]*(1+Stock[[#This Row],[% TĂNG KỲ VỌNG_2]]),"")</f>
        <v/>
      </c>
      <c r="O1261" s="89"/>
      <c r="P1261" s="116" t="str">
        <f>IF(Stock[[#This Row],[SỐ LƯỢNG MUA]]&gt;0,Stock[[#This Row],[GIÁ MUA]]*(1+Stock[[#This Row],[% GIẢM ĐỂ CẮT LỖ]]),"")</f>
        <v/>
      </c>
      <c r="Q1261" s="103"/>
      <c r="R1261" s="117" t="str">
        <f>IF(Stock[[#This Row],[CỔ TỨC TIỀN MẶT]]&gt;0,Stock[[#This Row],[CỔ TỨC TIỀN MẶT]]/(Stock[[#This Row],[GIÁ MUA]]*Stock[[#This Row],[SỐ LƯỢNG MUA]]),"")</f>
        <v/>
      </c>
      <c r="S1261" s="103"/>
      <c r="T1261" s="77"/>
      <c r="U1261" s="95"/>
      <c r="V1261" s="96"/>
      <c r="W1261" s="125" t="str">
        <f>IF(Stock[[#This Row],[SỐ LƯỢNG BÁN]]&gt;0,Stock[[#This Row],[GIÁ BÁN]]*Stock[[#This Row],[SỐ LƯỢNG BÁN]]*$D$11+Stock[[#This Row],[GIÁ BÁN]]*Stock[[#This Row],[SỐ LƯỢNG BÁN]]*$D$12,"")</f>
        <v/>
      </c>
      <c r="X1261" s="120">
        <f>Stock[[#This Row],[SỐ LƯỢNG MUA]]+Stock[[#This Row],[CỔ TỨC BẰNG CỔ PHIẾU]]-Stock[[#This Row],[SỐ LƯỢNG BÁN]]</f>
        <v>0</v>
      </c>
      <c r="Y12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1" s="120">
        <f ca="1">IF(Stock[[#This Row],[NGÀY BÁN]]&gt;0,Stock[[#This Row],[NGÀY BÁN]]-Stock[[#This Row],[NGÀY MUA]]+1,IF(Stock[[#This Row],[NGÀY MUA]]=0,0,TODAY()-Stock[[#This Row],[NGÀY MUA]]+1))</f>
        <v>0</v>
      </c>
      <c r="AA1261" s="121" t="str">
        <f>IFERROR(Stock[[#This Row],[CỔ TỨC TIỀN MẶT]]+Stock[[#This Row],[LÃI/(LỖ) TỪ BÁN CK
(auto-fill)]],"")</f>
        <v/>
      </c>
      <c r="AB12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1" s="79"/>
      <c r="AE1261" s="146" t="str">
        <f>IF(Stock[[#This Row],[TRẠNG THÁI
(auto-fill)]]="NẮM GIỮ",Stock[[#This Row],[GIÁ THỊ TRƯỜNG]]-Stock[[#This Row],[GIÁ MUA]],"")</f>
        <v/>
      </c>
      <c r="AF1261" s="150" t="str">
        <f>IFERROR(Stock[[#This Row],[TĂNG/
(GIẢM )]]/Stock[[#This Row],[GIÁ MUA]],"")</f>
        <v/>
      </c>
      <c r="AG1261" s="129" t="str">
        <f>IF(Stock[[#This Row],[GIÁ THỊ TRƯỜNG]]&gt;0,Stock[[#This Row],[GIÁ THỊ TRƯỜNG]]*Stock[[#This Row],[SỐ LƯỢNG CÒN LẠI
(auto-fill)]],"")</f>
        <v/>
      </c>
    </row>
    <row r="1262" spans="2:33">
      <c r="B1262" s="109" t="str">
        <f>IF(AND(Stock[[#This Row],[SỐ LƯỢNG MUA]]&gt;0,Stock[[#This Row],[SỐ LƯỢNG CÒN LẠI
(auto-fill)]]=0),"BÁN",
IF(AND(Stock[[#This Row],[SỐ LƯỢNG MUA]]&gt;0,Stock[[#This Row],[SỐ LƯỢNG CÒN LẠI
(auto-fill)]]&gt;0),"NẮM GIỮ",""))</f>
        <v/>
      </c>
      <c r="C1262" s="112">
        <f t="shared" si="19"/>
        <v>1249</v>
      </c>
      <c r="D1262" s="77"/>
      <c r="E1262" s="78"/>
      <c r="F1262" s="170"/>
      <c r="G1262" s="83"/>
      <c r="H1262" s="84"/>
      <c r="I1262" s="114" t="str">
        <f>IF(Stock[[#This Row],[SỐ LƯỢNG MUA]]&gt;0,Stock[[#This Row],[GIÁ MUA]]*Stock[[#This Row],[SỐ LƯỢNG MUA]]*$D$11,"")</f>
        <v/>
      </c>
      <c r="J1262" s="87"/>
      <c r="K1262" s="88"/>
      <c r="L1262" s="116" t="str">
        <f>IF(Stock[[#This Row],[SỐ LƯỢNG MUA]]&gt;0,Stock[[#This Row],[GIÁ MUA]]*(1+Stock[[#This Row],[% TĂNG KỲ VỌNG_1]]),"")</f>
        <v/>
      </c>
      <c r="M1262" s="89"/>
      <c r="N1262" s="116" t="str">
        <f>IF(Stock[[#This Row],[SỐ LƯỢNG MUA]]&gt;0,Stock[[#This Row],[GIÁ MUA]]*(1+Stock[[#This Row],[% TĂNG KỲ VỌNG_2]]),"")</f>
        <v/>
      </c>
      <c r="O1262" s="89"/>
      <c r="P1262" s="116" t="str">
        <f>IF(Stock[[#This Row],[SỐ LƯỢNG MUA]]&gt;0,Stock[[#This Row],[GIÁ MUA]]*(1+Stock[[#This Row],[% GIẢM ĐỂ CẮT LỖ]]),"")</f>
        <v/>
      </c>
      <c r="Q1262" s="103"/>
      <c r="R1262" s="117" t="str">
        <f>IF(Stock[[#This Row],[CỔ TỨC TIỀN MẶT]]&gt;0,Stock[[#This Row],[CỔ TỨC TIỀN MẶT]]/(Stock[[#This Row],[GIÁ MUA]]*Stock[[#This Row],[SỐ LƯỢNG MUA]]),"")</f>
        <v/>
      </c>
      <c r="S1262" s="103"/>
      <c r="T1262" s="77"/>
      <c r="U1262" s="95"/>
      <c r="V1262" s="96"/>
      <c r="W1262" s="125" t="str">
        <f>IF(Stock[[#This Row],[SỐ LƯỢNG BÁN]]&gt;0,Stock[[#This Row],[GIÁ BÁN]]*Stock[[#This Row],[SỐ LƯỢNG BÁN]]*$D$11+Stock[[#This Row],[GIÁ BÁN]]*Stock[[#This Row],[SỐ LƯỢNG BÁN]]*$D$12,"")</f>
        <v/>
      </c>
      <c r="X1262" s="120">
        <f>Stock[[#This Row],[SỐ LƯỢNG MUA]]+Stock[[#This Row],[CỔ TỨC BẰNG CỔ PHIẾU]]-Stock[[#This Row],[SỐ LƯỢNG BÁN]]</f>
        <v>0</v>
      </c>
      <c r="Y12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2" s="120">
        <f ca="1">IF(Stock[[#This Row],[NGÀY BÁN]]&gt;0,Stock[[#This Row],[NGÀY BÁN]]-Stock[[#This Row],[NGÀY MUA]]+1,IF(Stock[[#This Row],[NGÀY MUA]]=0,0,TODAY()-Stock[[#This Row],[NGÀY MUA]]+1))</f>
        <v>0</v>
      </c>
      <c r="AA1262" s="121" t="str">
        <f>IFERROR(Stock[[#This Row],[CỔ TỨC TIỀN MẶT]]+Stock[[#This Row],[LÃI/(LỖ) TỪ BÁN CK
(auto-fill)]],"")</f>
        <v/>
      </c>
      <c r="AB12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2" s="79"/>
      <c r="AE1262" s="146" t="str">
        <f>IF(Stock[[#This Row],[TRẠNG THÁI
(auto-fill)]]="NẮM GIỮ",Stock[[#This Row],[GIÁ THỊ TRƯỜNG]]-Stock[[#This Row],[GIÁ MUA]],"")</f>
        <v/>
      </c>
      <c r="AF1262" s="150" t="str">
        <f>IFERROR(Stock[[#This Row],[TĂNG/
(GIẢM )]]/Stock[[#This Row],[GIÁ MUA]],"")</f>
        <v/>
      </c>
      <c r="AG1262" s="129" t="str">
        <f>IF(Stock[[#This Row],[GIÁ THỊ TRƯỜNG]]&gt;0,Stock[[#This Row],[GIÁ THỊ TRƯỜNG]]*Stock[[#This Row],[SỐ LƯỢNG CÒN LẠI
(auto-fill)]],"")</f>
        <v/>
      </c>
    </row>
    <row r="1263" spans="2:33">
      <c r="B1263" s="109" t="str">
        <f>IF(AND(Stock[[#This Row],[SỐ LƯỢNG MUA]]&gt;0,Stock[[#This Row],[SỐ LƯỢNG CÒN LẠI
(auto-fill)]]=0),"BÁN",
IF(AND(Stock[[#This Row],[SỐ LƯỢNG MUA]]&gt;0,Stock[[#This Row],[SỐ LƯỢNG CÒN LẠI
(auto-fill)]]&gt;0),"NẮM GIỮ",""))</f>
        <v/>
      </c>
      <c r="C1263" s="112">
        <f t="shared" si="19"/>
        <v>1250</v>
      </c>
      <c r="D1263" s="77"/>
      <c r="E1263" s="78"/>
      <c r="F1263" s="170"/>
      <c r="G1263" s="83"/>
      <c r="H1263" s="84"/>
      <c r="I1263" s="114" t="str">
        <f>IF(Stock[[#This Row],[SỐ LƯỢNG MUA]]&gt;0,Stock[[#This Row],[GIÁ MUA]]*Stock[[#This Row],[SỐ LƯỢNG MUA]]*$D$11,"")</f>
        <v/>
      </c>
      <c r="J1263" s="87"/>
      <c r="K1263" s="88"/>
      <c r="L1263" s="116" t="str">
        <f>IF(Stock[[#This Row],[SỐ LƯỢNG MUA]]&gt;0,Stock[[#This Row],[GIÁ MUA]]*(1+Stock[[#This Row],[% TĂNG KỲ VỌNG_1]]),"")</f>
        <v/>
      </c>
      <c r="M1263" s="89"/>
      <c r="N1263" s="116" t="str">
        <f>IF(Stock[[#This Row],[SỐ LƯỢNG MUA]]&gt;0,Stock[[#This Row],[GIÁ MUA]]*(1+Stock[[#This Row],[% TĂNG KỲ VỌNG_2]]),"")</f>
        <v/>
      </c>
      <c r="O1263" s="89"/>
      <c r="P1263" s="116" t="str">
        <f>IF(Stock[[#This Row],[SỐ LƯỢNG MUA]]&gt;0,Stock[[#This Row],[GIÁ MUA]]*(1+Stock[[#This Row],[% GIẢM ĐỂ CẮT LỖ]]),"")</f>
        <v/>
      </c>
      <c r="Q1263" s="103"/>
      <c r="R1263" s="117" t="str">
        <f>IF(Stock[[#This Row],[CỔ TỨC TIỀN MẶT]]&gt;0,Stock[[#This Row],[CỔ TỨC TIỀN MẶT]]/(Stock[[#This Row],[GIÁ MUA]]*Stock[[#This Row],[SỐ LƯỢNG MUA]]),"")</f>
        <v/>
      </c>
      <c r="S1263" s="103"/>
      <c r="T1263" s="77"/>
      <c r="U1263" s="95"/>
      <c r="V1263" s="96"/>
      <c r="W1263" s="125" t="str">
        <f>IF(Stock[[#This Row],[SỐ LƯỢNG BÁN]]&gt;0,Stock[[#This Row],[GIÁ BÁN]]*Stock[[#This Row],[SỐ LƯỢNG BÁN]]*$D$11+Stock[[#This Row],[GIÁ BÁN]]*Stock[[#This Row],[SỐ LƯỢNG BÁN]]*$D$12,"")</f>
        <v/>
      </c>
      <c r="X1263" s="120">
        <f>Stock[[#This Row],[SỐ LƯỢNG MUA]]+Stock[[#This Row],[CỔ TỨC BẰNG CỔ PHIẾU]]-Stock[[#This Row],[SỐ LƯỢNG BÁN]]</f>
        <v>0</v>
      </c>
      <c r="Y12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3" s="120">
        <f ca="1">IF(Stock[[#This Row],[NGÀY BÁN]]&gt;0,Stock[[#This Row],[NGÀY BÁN]]-Stock[[#This Row],[NGÀY MUA]]+1,IF(Stock[[#This Row],[NGÀY MUA]]=0,0,TODAY()-Stock[[#This Row],[NGÀY MUA]]+1))</f>
        <v>0</v>
      </c>
      <c r="AA1263" s="121" t="str">
        <f>IFERROR(Stock[[#This Row],[CỔ TỨC TIỀN MẶT]]+Stock[[#This Row],[LÃI/(LỖ) TỪ BÁN CK
(auto-fill)]],"")</f>
        <v/>
      </c>
      <c r="AB12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3" s="79"/>
      <c r="AE1263" s="146" t="str">
        <f>IF(Stock[[#This Row],[TRẠNG THÁI
(auto-fill)]]="NẮM GIỮ",Stock[[#This Row],[GIÁ THỊ TRƯỜNG]]-Stock[[#This Row],[GIÁ MUA]],"")</f>
        <v/>
      </c>
      <c r="AF1263" s="150" t="str">
        <f>IFERROR(Stock[[#This Row],[TĂNG/
(GIẢM )]]/Stock[[#This Row],[GIÁ MUA]],"")</f>
        <v/>
      </c>
      <c r="AG1263" s="129" t="str">
        <f>IF(Stock[[#This Row],[GIÁ THỊ TRƯỜNG]]&gt;0,Stock[[#This Row],[GIÁ THỊ TRƯỜNG]]*Stock[[#This Row],[SỐ LƯỢNG CÒN LẠI
(auto-fill)]],"")</f>
        <v/>
      </c>
    </row>
    <row r="1264" spans="2:33">
      <c r="B1264" s="109" t="str">
        <f>IF(AND(Stock[[#This Row],[SỐ LƯỢNG MUA]]&gt;0,Stock[[#This Row],[SỐ LƯỢNG CÒN LẠI
(auto-fill)]]=0),"BÁN",
IF(AND(Stock[[#This Row],[SỐ LƯỢNG MUA]]&gt;0,Stock[[#This Row],[SỐ LƯỢNG CÒN LẠI
(auto-fill)]]&gt;0),"NẮM GIỮ",""))</f>
        <v/>
      </c>
      <c r="C1264" s="112">
        <f t="shared" si="19"/>
        <v>1251</v>
      </c>
      <c r="D1264" s="77"/>
      <c r="E1264" s="78"/>
      <c r="F1264" s="170"/>
      <c r="G1264" s="83"/>
      <c r="H1264" s="84"/>
      <c r="I1264" s="114" t="str">
        <f>IF(Stock[[#This Row],[SỐ LƯỢNG MUA]]&gt;0,Stock[[#This Row],[GIÁ MUA]]*Stock[[#This Row],[SỐ LƯỢNG MUA]]*$D$11,"")</f>
        <v/>
      </c>
      <c r="J1264" s="87"/>
      <c r="K1264" s="88"/>
      <c r="L1264" s="116" t="str">
        <f>IF(Stock[[#This Row],[SỐ LƯỢNG MUA]]&gt;0,Stock[[#This Row],[GIÁ MUA]]*(1+Stock[[#This Row],[% TĂNG KỲ VỌNG_1]]),"")</f>
        <v/>
      </c>
      <c r="M1264" s="89"/>
      <c r="N1264" s="116" t="str">
        <f>IF(Stock[[#This Row],[SỐ LƯỢNG MUA]]&gt;0,Stock[[#This Row],[GIÁ MUA]]*(1+Stock[[#This Row],[% TĂNG KỲ VỌNG_2]]),"")</f>
        <v/>
      </c>
      <c r="O1264" s="89"/>
      <c r="P1264" s="116" t="str">
        <f>IF(Stock[[#This Row],[SỐ LƯỢNG MUA]]&gt;0,Stock[[#This Row],[GIÁ MUA]]*(1+Stock[[#This Row],[% GIẢM ĐỂ CẮT LỖ]]),"")</f>
        <v/>
      </c>
      <c r="Q1264" s="103"/>
      <c r="R1264" s="117" t="str">
        <f>IF(Stock[[#This Row],[CỔ TỨC TIỀN MẶT]]&gt;0,Stock[[#This Row],[CỔ TỨC TIỀN MẶT]]/(Stock[[#This Row],[GIÁ MUA]]*Stock[[#This Row],[SỐ LƯỢNG MUA]]),"")</f>
        <v/>
      </c>
      <c r="S1264" s="103"/>
      <c r="T1264" s="77"/>
      <c r="U1264" s="95"/>
      <c r="V1264" s="96"/>
      <c r="W1264" s="125" t="str">
        <f>IF(Stock[[#This Row],[SỐ LƯỢNG BÁN]]&gt;0,Stock[[#This Row],[GIÁ BÁN]]*Stock[[#This Row],[SỐ LƯỢNG BÁN]]*$D$11+Stock[[#This Row],[GIÁ BÁN]]*Stock[[#This Row],[SỐ LƯỢNG BÁN]]*$D$12,"")</f>
        <v/>
      </c>
      <c r="X1264" s="120">
        <f>Stock[[#This Row],[SỐ LƯỢNG MUA]]+Stock[[#This Row],[CỔ TỨC BẰNG CỔ PHIẾU]]-Stock[[#This Row],[SỐ LƯỢNG BÁN]]</f>
        <v>0</v>
      </c>
      <c r="Y12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4" s="120">
        <f ca="1">IF(Stock[[#This Row],[NGÀY BÁN]]&gt;0,Stock[[#This Row],[NGÀY BÁN]]-Stock[[#This Row],[NGÀY MUA]]+1,IF(Stock[[#This Row],[NGÀY MUA]]=0,0,TODAY()-Stock[[#This Row],[NGÀY MUA]]+1))</f>
        <v>0</v>
      </c>
      <c r="AA1264" s="121" t="str">
        <f>IFERROR(Stock[[#This Row],[CỔ TỨC TIỀN MẶT]]+Stock[[#This Row],[LÃI/(LỖ) TỪ BÁN CK
(auto-fill)]],"")</f>
        <v/>
      </c>
      <c r="AB12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4" s="79"/>
      <c r="AE1264" s="146" t="str">
        <f>IF(Stock[[#This Row],[TRẠNG THÁI
(auto-fill)]]="NẮM GIỮ",Stock[[#This Row],[GIÁ THỊ TRƯỜNG]]-Stock[[#This Row],[GIÁ MUA]],"")</f>
        <v/>
      </c>
      <c r="AF1264" s="150" t="str">
        <f>IFERROR(Stock[[#This Row],[TĂNG/
(GIẢM )]]/Stock[[#This Row],[GIÁ MUA]],"")</f>
        <v/>
      </c>
      <c r="AG1264" s="129" t="str">
        <f>IF(Stock[[#This Row],[GIÁ THỊ TRƯỜNG]]&gt;0,Stock[[#This Row],[GIÁ THỊ TRƯỜNG]]*Stock[[#This Row],[SỐ LƯỢNG CÒN LẠI
(auto-fill)]],"")</f>
        <v/>
      </c>
    </row>
    <row r="1265" spans="2:33">
      <c r="B1265" s="109" t="str">
        <f>IF(AND(Stock[[#This Row],[SỐ LƯỢNG MUA]]&gt;0,Stock[[#This Row],[SỐ LƯỢNG CÒN LẠI
(auto-fill)]]=0),"BÁN",
IF(AND(Stock[[#This Row],[SỐ LƯỢNG MUA]]&gt;0,Stock[[#This Row],[SỐ LƯỢNG CÒN LẠI
(auto-fill)]]&gt;0),"NẮM GIỮ",""))</f>
        <v/>
      </c>
      <c r="C1265" s="112">
        <f t="shared" si="19"/>
        <v>1252</v>
      </c>
      <c r="D1265" s="77"/>
      <c r="E1265" s="78"/>
      <c r="F1265" s="170"/>
      <c r="G1265" s="83"/>
      <c r="H1265" s="84"/>
      <c r="I1265" s="114" t="str">
        <f>IF(Stock[[#This Row],[SỐ LƯỢNG MUA]]&gt;0,Stock[[#This Row],[GIÁ MUA]]*Stock[[#This Row],[SỐ LƯỢNG MUA]]*$D$11,"")</f>
        <v/>
      </c>
      <c r="J1265" s="87"/>
      <c r="K1265" s="88"/>
      <c r="L1265" s="116" t="str">
        <f>IF(Stock[[#This Row],[SỐ LƯỢNG MUA]]&gt;0,Stock[[#This Row],[GIÁ MUA]]*(1+Stock[[#This Row],[% TĂNG KỲ VỌNG_1]]),"")</f>
        <v/>
      </c>
      <c r="M1265" s="89"/>
      <c r="N1265" s="116" t="str">
        <f>IF(Stock[[#This Row],[SỐ LƯỢNG MUA]]&gt;0,Stock[[#This Row],[GIÁ MUA]]*(1+Stock[[#This Row],[% TĂNG KỲ VỌNG_2]]),"")</f>
        <v/>
      </c>
      <c r="O1265" s="89"/>
      <c r="P1265" s="116" t="str">
        <f>IF(Stock[[#This Row],[SỐ LƯỢNG MUA]]&gt;0,Stock[[#This Row],[GIÁ MUA]]*(1+Stock[[#This Row],[% GIẢM ĐỂ CẮT LỖ]]),"")</f>
        <v/>
      </c>
      <c r="Q1265" s="103"/>
      <c r="R1265" s="117" t="str">
        <f>IF(Stock[[#This Row],[CỔ TỨC TIỀN MẶT]]&gt;0,Stock[[#This Row],[CỔ TỨC TIỀN MẶT]]/(Stock[[#This Row],[GIÁ MUA]]*Stock[[#This Row],[SỐ LƯỢNG MUA]]),"")</f>
        <v/>
      </c>
      <c r="S1265" s="103"/>
      <c r="T1265" s="77"/>
      <c r="U1265" s="95"/>
      <c r="V1265" s="96"/>
      <c r="W1265" s="125" t="str">
        <f>IF(Stock[[#This Row],[SỐ LƯỢNG BÁN]]&gt;0,Stock[[#This Row],[GIÁ BÁN]]*Stock[[#This Row],[SỐ LƯỢNG BÁN]]*$D$11+Stock[[#This Row],[GIÁ BÁN]]*Stock[[#This Row],[SỐ LƯỢNG BÁN]]*$D$12,"")</f>
        <v/>
      </c>
      <c r="X1265" s="120">
        <f>Stock[[#This Row],[SỐ LƯỢNG MUA]]+Stock[[#This Row],[CỔ TỨC BẰNG CỔ PHIẾU]]-Stock[[#This Row],[SỐ LƯỢNG BÁN]]</f>
        <v>0</v>
      </c>
      <c r="Y12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5" s="120">
        <f ca="1">IF(Stock[[#This Row],[NGÀY BÁN]]&gt;0,Stock[[#This Row],[NGÀY BÁN]]-Stock[[#This Row],[NGÀY MUA]]+1,IF(Stock[[#This Row],[NGÀY MUA]]=0,0,TODAY()-Stock[[#This Row],[NGÀY MUA]]+1))</f>
        <v>0</v>
      </c>
      <c r="AA1265" s="121" t="str">
        <f>IFERROR(Stock[[#This Row],[CỔ TỨC TIỀN MẶT]]+Stock[[#This Row],[LÃI/(LỖ) TỪ BÁN CK
(auto-fill)]],"")</f>
        <v/>
      </c>
      <c r="AB12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5" s="79"/>
      <c r="AE1265" s="146" t="str">
        <f>IF(Stock[[#This Row],[TRẠNG THÁI
(auto-fill)]]="NẮM GIỮ",Stock[[#This Row],[GIÁ THỊ TRƯỜNG]]-Stock[[#This Row],[GIÁ MUA]],"")</f>
        <v/>
      </c>
      <c r="AF1265" s="150" t="str">
        <f>IFERROR(Stock[[#This Row],[TĂNG/
(GIẢM )]]/Stock[[#This Row],[GIÁ MUA]],"")</f>
        <v/>
      </c>
      <c r="AG1265" s="129" t="str">
        <f>IF(Stock[[#This Row],[GIÁ THỊ TRƯỜNG]]&gt;0,Stock[[#This Row],[GIÁ THỊ TRƯỜNG]]*Stock[[#This Row],[SỐ LƯỢNG CÒN LẠI
(auto-fill)]],"")</f>
        <v/>
      </c>
    </row>
    <row r="1266" spans="2:33">
      <c r="B1266" s="109" t="str">
        <f>IF(AND(Stock[[#This Row],[SỐ LƯỢNG MUA]]&gt;0,Stock[[#This Row],[SỐ LƯỢNG CÒN LẠI
(auto-fill)]]=0),"BÁN",
IF(AND(Stock[[#This Row],[SỐ LƯỢNG MUA]]&gt;0,Stock[[#This Row],[SỐ LƯỢNG CÒN LẠI
(auto-fill)]]&gt;0),"NẮM GIỮ",""))</f>
        <v/>
      </c>
      <c r="C1266" s="112">
        <f t="shared" si="19"/>
        <v>1253</v>
      </c>
      <c r="D1266" s="77"/>
      <c r="E1266" s="78"/>
      <c r="F1266" s="170"/>
      <c r="G1266" s="83"/>
      <c r="H1266" s="84"/>
      <c r="I1266" s="114" t="str">
        <f>IF(Stock[[#This Row],[SỐ LƯỢNG MUA]]&gt;0,Stock[[#This Row],[GIÁ MUA]]*Stock[[#This Row],[SỐ LƯỢNG MUA]]*$D$11,"")</f>
        <v/>
      </c>
      <c r="J1266" s="87"/>
      <c r="K1266" s="88"/>
      <c r="L1266" s="116" t="str">
        <f>IF(Stock[[#This Row],[SỐ LƯỢNG MUA]]&gt;0,Stock[[#This Row],[GIÁ MUA]]*(1+Stock[[#This Row],[% TĂNG KỲ VỌNG_1]]),"")</f>
        <v/>
      </c>
      <c r="M1266" s="89"/>
      <c r="N1266" s="116" t="str">
        <f>IF(Stock[[#This Row],[SỐ LƯỢNG MUA]]&gt;0,Stock[[#This Row],[GIÁ MUA]]*(1+Stock[[#This Row],[% TĂNG KỲ VỌNG_2]]),"")</f>
        <v/>
      </c>
      <c r="O1266" s="89"/>
      <c r="P1266" s="116" t="str">
        <f>IF(Stock[[#This Row],[SỐ LƯỢNG MUA]]&gt;0,Stock[[#This Row],[GIÁ MUA]]*(1+Stock[[#This Row],[% GIẢM ĐỂ CẮT LỖ]]),"")</f>
        <v/>
      </c>
      <c r="Q1266" s="103"/>
      <c r="R1266" s="117" t="str">
        <f>IF(Stock[[#This Row],[CỔ TỨC TIỀN MẶT]]&gt;0,Stock[[#This Row],[CỔ TỨC TIỀN MẶT]]/(Stock[[#This Row],[GIÁ MUA]]*Stock[[#This Row],[SỐ LƯỢNG MUA]]),"")</f>
        <v/>
      </c>
      <c r="S1266" s="103"/>
      <c r="T1266" s="77"/>
      <c r="U1266" s="95"/>
      <c r="V1266" s="96"/>
      <c r="W1266" s="125" t="str">
        <f>IF(Stock[[#This Row],[SỐ LƯỢNG BÁN]]&gt;0,Stock[[#This Row],[GIÁ BÁN]]*Stock[[#This Row],[SỐ LƯỢNG BÁN]]*$D$11+Stock[[#This Row],[GIÁ BÁN]]*Stock[[#This Row],[SỐ LƯỢNG BÁN]]*$D$12,"")</f>
        <v/>
      </c>
      <c r="X1266" s="120">
        <f>Stock[[#This Row],[SỐ LƯỢNG MUA]]+Stock[[#This Row],[CỔ TỨC BẰNG CỔ PHIẾU]]-Stock[[#This Row],[SỐ LƯỢNG BÁN]]</f>
        <v>0</v>
      </c>
      <c r="Y12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6" s="120">
        <f ca="1">IF(Stock[[#This Row],[NGÀY BÁN]]&gt;0,Stock[[#This Row],[NGÀY BÁN]]-Stock[[#This Row],[NGÀY MUA]]+1,IF(Stock[[#This Row],[NGÀY MUA]]=0,0,TODAY()-Stock[[#This Row],[NGÀY MUA]]+1))</f>
        <v>0</v>
      </c>
      <c r="AA1266" s="121" t="str">
        <f>IFERROR(Stock[[#This Row],[CỔ TỨC TIỀN MẶT]]+Stock[[#This Row],[LÃI/(LỖ) TỪ BÁN CK
(auto-fill)]],"")</f>
        <v/>
      </c>
      <c r="AB12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6" s="79"/>
      <c r="AE1266" s="146" t="str">
        <f>IF(Stock[[#This Row],[TRẠNG THÁI
(auto-fill)]]="NẮM GIỮ",Stock[[#This Row],[GIÁ THỊ TRƯỜNG]]-Stock[[#This Row],[GIÁ MUA]],"")</f>
        <v/>
      </c>
      <c r="AF1266" s="150" t="str">
        <f>IFERROR(Stock[[#This Row],[TĂNG/
(GIẢM )]]/Stock[[#This Row],[GIÁ MUA]],"")</f>
        <v/>
      </c>
      <c r="AG1266" s="129" t="str">
        <f>IF(Stock[[#This Row],[GIÁ THỊ TRƯỜNG]]&gt;0,Stock[[#This Row],[GIÁ THỊ TRƯỜNG]]*Stock[[#This Row],[SỐ LƯỢNG CÒN LẠI
(auto-fill)]],"")</f>
        <v/>
      </c>
    </row>
    <row r="1267" spans="2:33">
      <c r="B1267" s="109" t="str">
        <f>IF(AND(Stock[[#This Row],[SỐ LƯỢNG MUA]]&gt;0,Stock[[#This Row],[SỐ LƯỢNG CÒN LẠI
(auto-fill)]]=0),"BÁN",
IF(AND(Stock[[#This Row],[SỐ LƯỢNG MUA]]&gt;0,Stock[[#This Row],[SỐ LƯỢNG CÒN LẠI
(auto-fill)]]&gt;0),"NẮM GIỮ",""))</f>
        <v/>
      </c>
      <c r="C1267" s="112">
        <f t="shared" si="19"/>
        <v>1254</v>
      </c>
      <c r="D1267" s="77"/>
      <c r="E1267" s="78"/>
      <c r="F1267" s="170"/>
      <c r="G1267" s="83"/>
      <c r="H1267" s="84"/>
      <c r="I1267" s="114" t="str">
        <f>IF(Stock[[#This Row],[SỐ LƯỢNG MUA]]&gt;0,Stock[[#This Row],[GIÁ MUA]]*Stock[[#This Row],[SỐ LƯỢNG MUA]]*$D$11,"")</f>
        <v/>
      </c>
      <c r="J1267" s="87"/>
      <c r="K1267" s="88"/>
      <c r="L1267" s="116" t="str">
        <f>IF(Stock[[#This Row],[SỐ LƯỢNG MUA]]&gt;0,Stock[[#This Row],[GIÁ MUA]]*(1+Stock[[#This Row],[% TĂNG KỲ VỌNG_1]]),"")</f>
        <v/>
      </c>
      <c r="M1267" s="89"/>
      <c r="N1267" s="116" t="str">
        <f>IF(Stock[[#This Row],[SỐ LƯỢNG MUA]]&gt;0,Stock[[#This Row],[GIÁ MUA]]*(1+Stock[[#This Row],[% TĂNG KỲ VỌNG_2]]),"")</f>
        <v/>
      </c>
      <c r="O1267" s="89"/>
      <c r="P1267" s="116" t="str">
        <f>IF(Stock[[#This Row],[SỐ LƯỢNG MUA]]&gt;0,Stock[[#This Row],[GIÁ MUA]]*(1+Stock[[#This Row],[% GIẢM ĐỂ CẮT LỖ]]),"")</f>
        <v/>
      </c>
      <c r="Q1267" s="103"/>
      <c r="R1267" s="117" t="str">
        <f>IF(Stock[[#This Row],[CỔ TỨC TIỀN MẶT]]&gt;0,Stock[[#This Row],[CỔ TỨC TIỀN MẶT]]/(Stock[[#This Row],[GIÁ MUA]]*Stock[[#This Row],[SỐ LƯỢNG MUA]]),"")</f>
        <v/>
      </c>
      <c r="S1267" s="103"/>
      <c r="T1267" s="77"/>
      <c r="U1267" s="95"/>
      <c r="V1267" s="96"/>
      <c r="W1267" s="125" t="str">
        <f>IF(Stock[[#This Row],[SỐ LƯỢNG BÁN]]&gt;0,Stock[[#This Row],[GIÁ BÁN]]*Stock[[#This Row],[SỐ LƯỢNG BÁN]]*$D$11+Stock[[#This Row],[GIÁ BÁN]]*Stock[[#This Row],[SỐ LƯỢNG BÁN]]*$D$12,"")</f>
        <v/>
      </c>
      <c r="X1267" s="120">
        <f>Stock[[#This Row],[SỐ LƯỢNG MUA]]+Stock[[#This Row],[CỔ TỨC BẰNG CỔ PHIẾU]]-Stock[[#This Row],[SỐ LƯỢNG BÁN]]</f>
        <v>0</v>
      </c>
      <c r="Y12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7" s="120">
        <f ca="1">IF(Stock[[#This Row],[NGÀY BÁN]]&gt;0,Stock[[#This Row],[NGÀY BÁN]]-Stock[[#This Row],[NGÀY MUA]]+1,IF(Stock[[#This Row],[NGÀY MUA]]=0,0,TODAY()-Stock[[#This Row],[NGÀY MUA]]+1))</f>
        <v>0</v>
      </c>
      <c r="AA1267" s="121" t="str">
        <f>IFERROR(Stock[[#This Row],[CỔ TỨC TIỀN MẶT]]+Stock[[#This Row],[LÃI/(LỖ) TỪ BÁN CK
(auto-fill)]],"")</f>
        <v/>
      </c>
      <c r="AB12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7" s="79"/>
      <c r="AE1267" s="146" t="str">
        <f>IF(Stock[[#This Row],[TRẠNG THÁI
(auto-fill)]]="NẮM GIỮ",Stock[[#This Row],[GIÁ THỊ TRƯỜNG]]-Stock[[#This Row],[GIÁ MUA]],"")</f>
        <v/>
      </c>
      <c r="AF1267" s="150" t="str">
        <f>IFERROR(Stock[[#This Row],[TĂNG/
(GIẢM )]]/Stock[[#This Row],[GIÁ MUA]],"")</f>
        <v/>
      </c>
      <c r="AG1267" s="129" t="str">
        <f>IF(Stock[[#This Row],[GIÁ THỊ TRƯỜNG]]&gt;0,Stock[[#This Row],[GIÁ THỊ TRƯỜNG]]*Stock[[#This Row],[SỐ LƯỢNG CÒN LẠI
(auto-fill)]],"")</f>
        <v/>
      </c>
    </row>
    <row r="1268" spans="2:33">
      <c r="B1268" s="109" t="str">
        <f>IF(AND(Stock[[#This Row],[SỐ LƯỢNG MUA]]&gt;0,Stock[[#This Row],[SỐ LƯỢNG CÒN LẠI
(auto-fill)]]=0),"BÁN",
IF(AND(Stock[[#This Row],[SỐ LƯỢNG MUA]]&gt;0,Stock[[#This Row],[SỐ LƯỢNG CÒN LẠI
(auto-fill)]]&gt;0),"NẮM GIỮ",""))</f>
        <v/>
      </c>
      <c r="C1268" s="112">
        <f t="shared" si="19"/>
        <v>1255</v>
      </c>
      <c r="D1268" s="77"/>
      <c r="E1268" s="78"/>
      <c r="F1268" s="170"/>
      <c r="G1268" s="83"/>
      <c r="H1268" s="84"/>
      <c r="I1268" s="114" t="str">
        <f>IF(Stock[[#This Row],[SỐ LƯỢNG MUA]]&gt;0,Stock[[#This Row],[GIÁ MUA]]*Stock[[#This Row],[SỐ LƯỢNG MUA]]*$D$11,"")</f>
        <v/>
      </c>
      <c r="J1268" s="87"/>
      <c r="K1268" s="88"/>
      <c r="L1268" s="116" t="str">
        <f>IF(Stock[[#This Row],[SỐ LƯỢNG MUA]]&gt;0,Stock[[#This Row],[GIÁ MUA]]*(1+Stock[[#This Row],[% TĂNG KỲ VỌNG_1]]),"")</f>
        <v/>
      </c>
      <c r="M1268" s="89"/>
      <c r="N1268" s="116" t="str">
        <f>IF(Stock[[#This Row],[SỐ LƯỢNG MUA]]&gt;0,Stock[[#This Row],[GIÁ MUA]]*(1+Stock[[#This Row],[% TĂNG KỲ VỌNG_2]]),"")</f>
        <v/>
      </c>
      <c r="O1268" s="89"/>
      <c r="P1268" s="116" t="str">
        <f>IF(Stock[[#This Row],[SỐ LƯỢNG MUA]]&gt;0,Stock[[#This Row],[GIÁ MUA]]*(1+Stock[[#This Row],[% GIẢM ĐỂ CẮT LỖ]]),"")</f>
        <v/>
      </c>
      <c r="Q1268" s="103"/>
      <c r="R1268" s="117" t="str">
        <f>IF(Stock[[#This Row],[CỔ TỨC TIỀN MẶT]]&gt;0,Stock[[#This Row],[CỔ TỨC TIỀN MẶT]]/(Stock[[#This Row],[GIÁ MUA]]*Stock[[#This Row],[SỐ LƯỢNG MUA]]),"")</f>
        <v/>
      </c>
      <c r="S1268" s="103"/>
      <c r="T1268" s="77"/>
      <c r="U1268" s="95"/>
      <c r="V1268" s="96"/>
      <c r="W1268" s="125" t="str">
        <f>IF(Stock[[#This Row],[SỐ LƯỢNG BÁN]]&gt;0,Stock[[#This Row],[GIÁ BÁN]]*Stock[[#This Row],[SỐ LƯỢNG BÁN]]*$D$11+Stock[[#This Row],[GIÁ BÁN]]*Stock[[#This Row],[SỐ LƯỢNG BÁN]]*$D$12,"")</f>
        <v/>
      </c>
      <c r="X1268" s="120">
        <f>Stock[[#This Row],[SỐ LƯỢNG MUA]]+Stock[[#This Row],[CỔ TỨC BẰNG CỔ PHIẾU]]-Stock[[#This Row],[SỐ LƯỢNG BÁN]]</f>
        <v>0</v>
      </c>
      <c r="Y12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8" s="120">
        <f ca="1">IF(Stock[[#This Row],[NGÀY BÁN]]&gt;0,Stock[[#This Row],[NGÀY BÁN]]-Stock[[#This Row],[NGÀY MUA]]+1,IF(Stock[[#This Row],[NGÀY MUA]]=0,0,TODAY()-Stock[[#This Row],[NGÀY MUA]]+1))</f>
        <v>0</v>
      </c>
      <c r="AA1268" s="121" t="str">
        <f>IFERROR(Stock[[#This Row],[CỔ TỨC TIỀN MẶT]]+Stock[[#This Row],[LÃI/(LỖ) TỪ BÁN CK
(auto-fill)]],"")</f>
        <v/>
      </c>
      <c r="AB12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8" s="79"/>
      <c r="AE1268" s="146" t="str">
        <f>IF(Stock[[#This Row],[TRẠNG THÁI
(auto-fill)]]="NẮM GIỮ",Stock[[#This Row],[GIÁ THỊ TRƯỜNG]]-Stock[[#This Row],[GIÁ MUA]],"")</f>
        <v/>
      </c>
      <c r="AF1268" s="150" t="str">
        <f>IFERROR(Stock[[#This Row],[TĂNG/
(GIẢM )]]/Stock[[#This Row],[GIÁ MUA]],"")</f>
        <v/>
      </c>
      <c r="AG1268" s="129" t="str">
        <f>IF(Stock[[#This Row],[GIÁ THỊ TRƯỜNG]]&gt;0,Stock[[#This Row],[GIÁ THỊ TRƯỜNG]]*Stock[[#This Row],[SỐ LƯỢNG CÒN LẠI
(auto-fill)]],"")</f>
        <v/>
      </c>
    </row>
    <row r="1269" spans="2:33">
      <c r="B1269" s="109" t="str">
        <f>IF(AND(Stock[[#This Row],[SỐ LƯỢNG MUA]]&gt;0,Stock[[#This Row],[SỐ LƯỢNG CÒN LẠI
(auto-fill)]]=0),"BÁN",
IF(AND(Stock[[#This Row],[SỐ LƯỢNG MUA]]&gt;0,Stock[[#This Row],[SỐ LƯỢNG CÒN LẠI
(auto-fill)]]&gt;0),"NẮM GIỮ",""))</f>
        <v/>
      </c>
      <c r="C1269" s="112">
        <f t="shared" si="19"/>
        <v>1256</v>
      </c>
      <c r="D1269" s="77"/>
      <c r="E1269" s="78"/>
      <c r="F1269" s="170"/>
      <c r="G1269" s="83"/>
      <c r="H1269" s="84"/>
      <c r="I1269" s="114" t="str">
        <f>IF(Stock[[#This Row],[SỐ LƯỢNG MUA]]&gt;0,Stock[[#This Row],[GIÁ MUA]]*Stock[[#This Row],[SỐ LƯỢNG MUA]]*$D$11,"")</f>
        <v/>
      </c>
      <c r="J1269" s="87"/>
      <c r="K1269" s="88"/>
      <c r="L1269" s="116" t="str">
        <f>IF(Stock[[#This Row],[SỐ LƯỢNG MUA]]&gt;0,Stock[[#This Row],[GIÁ MUA]]*(1+Stock[[#This Row],[% TĂNG KỲ VỌNG_1]]),"")</f>
        <v/>
      </c>
      <c r="M1269" s="89"/>
      <c r="N1269" s="116" t="str">
        <f>IF(Stock[[#This Row],[SỐ LƯỢNG MUA]]&gt;0,Stock[[#This Row],[GIÁ MUA]]*(1+Stock[[#This Row],[% TĂNG KỲ VỌNG_2]]),"")</f>
        <v/>
      </c>
      <c r="O1269" s="89"/>
      <c r="P1269" s="116" t="str">
        <f>IF(Stock[[#This Row],[SỐ LƯỢNG MUA]]&gt;0,Stock[[#This Row],[GIÁ MUA]]*(1+Stock[[#This Row],[% GIẢM ĐỂ CẮT LỖ]]),"")</f>
        <v/>
      </c>
      <c r="Q1269" s="103"/>
      <c r="R1269" s="117" t="str">
        <f>IF(Stock[[#This Row],[CỔ TỨC TIỀN MẶT]]&gt;0,Stock[[#This Row],[CỔ TỨC TIỀN MẶT]]/(Stock[[#This Row],[GIÁ MUA]]*Stock[[#This Row],[SỐ LƯỢNG MUA]]),"")</f>
        <v/>
      </c>
      <c r="S1269" s="103"/>
      <c r="T1269" s="77"/>
      <c r="U1269" s="95"/>
      <c r="V1269" s="96"/>
      <c r="W1269" s="125" t="str">
        <f>IF(Stock[[#This Row],[SỐ LƯỢNG BÁN]]&gt;0,Stock[[#This Row],[GIÁ BÁN]]*Stock[[#This Row],[SỐ LƯỢNG BÁN]]*$D$11+Stock[[#This Row],[GIÁ BÁN]]*Stock[[#This Row],[SỐ LƯỢNG BÁN]]*$D$12,"")</f>
        <v/>
      </c>
      <c r="X1269" s="120">
        <f>Stock[[#This Row],[SỐ LƯỢNG MUA]]+Stock[[#This Row],[CỔ TỨC BẰNG CỔ PHIẾU]]-Stock[[#This Row],[SỐ LƯỢNG BÁN]]</f>
        <v>0</v>
      </c>
      <c r="Y12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9" s="120">
        <f ca="1">IF(Stock[[#This Row],[NGÀY BÁN]]&gt;0,Stock[[#This Row],[NGÀY BÁN]]-Stock[[#This Row],[NGÀY MUA]]+1,IF(Stock[[#This Row],[NGÀY MUA]]=0,0,TODAY()-Stock[[#This Row],[NGÀY MUA]]+1))</f>
        <v>0</v>
      </c>
      <c r="AA1269" s="121" t="str">
        <f>IFERROR(Stock[[#This Row],[CỔ TỨC TIỀN MẶT]]+Stock[[#This Row],[LÃI/(LỖ) TỪ BÁN CK
(auto-fill)]],"")</f>
        <v/>
      </c>
      <c r="AB12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9" s="79"/>
      <c r="AE1269" s="146" t="str">
        <f>IF(Stock[[#This Row],[TRẠNG THÁI
(auto-fill)]]="NẮM GIỮ",Stock[[#This Row],[GIÁ THỊ TRƯỜNG]]-Stock[[#This Row],[GIÁ MUA]],"")</f>
        <v/>
      </c>
      <c r="AF1269" s="150" t="str">
        <f>IFERROR(Stock[[#This Row],[TĂNG/
(GIẢM )]]/Stock[[#This Row],[GIÁ MUA]],"")</f>
        <v/>
      </c>
      <c r="AG1269" s="129" t="str">
        <f>IF(Stock[[#This Row],[GIÁ THỊ TRƯỜNG]]&gt;0,Stock[[#This Row],[GIÁ THỊ TRƯỜNG]]*Stock[[#This Row],[SỐ LƯỢNG CÒN LẠI
(auto-fill)]],"")</f>
        <v/>
      </c>
    </row>
    <row r="1270" spans="2:33">
      <c r="B1270" s="109" t="str">
        <f>IF(AND(Stock[[#This Row],[SỐ LƯỢNG MUA]]&gt;0,Stock[[#This Row],[SỐ LƯỢNG CÒN LẠI
(auto-fill)]]=0),"BÁN",
IF(AND(Stock[[#This Row],[SỐ LƯỢNG MUA]]&gt;0,Stock[[#This Row],[SỐ LƯỢNG CÒN LẠI
(auto-fill)]]&gt;0),"NẮM GIỮ",""))</f>
        <v/>
      </c>
      <c r="C1270" s="112">
        <f t="shared" si="19"/>
        <v>1257</v>
      </c>
      <c r="D1270" s="77"/>
      <c r="E1270" s="78"/>
      <c r="F1270" s="170"/>
      <c r="G1270" s="83"/>
      <c r="H1270" s="84"/>
      <c r="I1270" s="114" t="str">
        <f>IF(Stock[[#This Row],[SỐ LƯỢNG MUA]]&gt;0,Stock[[#This Row],[GIÁ MUA]]*Stock[[#This Row],[SỐ LƯỢNG MUA]]*$D$11,"")</f>
        <v/>
      </c>
      <c r="J1270" s="87"/>
      <c r="K1270" s="88"/>
      <c r="L1270" s="116" t="str">
        <f>IF(Stock[[#This Row],[SỐ LƯỢNG MUA]]&gt;0,Stock[[#This Row],[GIÁ MUA]]*(1+Stock[[#This Row],[% TĂNG KỲ VỌNG_1]]),"")</f>
        <v/>
      </c>
      <c r="M1270" s="89"/>
      <c r="N1270" s="116" t="str">
        <f>IF(Stock[[#This Row],[SỐ LƯỢNG MUA]]&gt;0,Stock[[#This Row],[GIÁ MUA]]*(1+Stock[[#This Row],[% TĂNG KỲ VỌNG_2]]),"")</f>
        <v/>
      </c>
      <c r="O1270" s="89"/>
      <c r="P1270" s="116" t="str">
        <f>IF(Stock[[#This Row],[SỐ LƯỢNG MUA]]&gt;0,Stock[[#This Row],[GIÁ MUA]]*(1+Stock[[#This Row],[% GIẢM ĐỂ CẮT LỖ]]),"")</f>
        <v/>
      </c>
      <c r="Q1270" s="103"/>
      <c r="R1270" s="117" t="str">
        <f>IF(Stock[[#This Row],[CỔ TỨC TIỀN MẶT]]&gt;0,Stock[[#This Row],[CỔ TỨC TIỀN MẶT]]/(Stock[[#This Row],[GIÁ MUA]]*Stock[[#This Row],[SỐ LƯỢNG MUA]]),"")</f>
        <v/>
      </c>
      <c r="S1270" s="103"/>
      <c r="T1270" s="77"/>
      <c r="U1270" s="95"/>
      <c r="V1270" s="96"/>
      <c r="W1270" s="125" t="str">
        <f>IF(Stock[[#This Row],[SỐ LƯỢNG BÁN]]&gt;0,Stock[[#This Row],[GIÁ BÁN]]*Stock[[#This Row],[SỐ LƯỢNG BÁN]]*$D$11+Stock[[#This Row],[GIÁ BÁN]]*Stock[[#This Row],[SỐ LƯỢNG BÁN]]*$D$12,"")</f>
        <v/>
      </c>
      <c r="X1270" s="120">
        <f>Stock[[#This Row],[SỐ LƯỢNG MUA]]+Stock[[#This Row],[CỔ TỨC BẰNG CỔ PHIẾU]]-Stock[[#This Row],[SỐ LƯỢNG BÁN]]</f>
        <v>0</v>
      </c>
      <c r="Y12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0" s="120">
        <f ca="1">IF(Stock[[#This Row],[NGÀY BÁN]]&gt;0,Stock[[#This Row],[NGÀY BÁN]]-Stock[[#This Row],[NGÀY MUA]]+1,IF(Stock[[#This Row],[NGÀY MUA]]=0,0,TODAY()-Stock[[#This Row],[NGÀY MUA]]+1))</f>
        <v>0</v>
      </c>
      <c r="AA1270" s="121" t="str">
        <f>IFERROR(Stock[[#This Row],[CỔ TỨC TIỀN MẶT]]+Stock[[#This Row],[LÃI/(LỖ) TỪ BÁN CK
(auto-fill)]],"")</f>
        <v/>
      </c>
      <c r="AB12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0" s="79"/>
      <c r="AE1270" s="146" t="str">
        <f>IF(Stock[[#This Row],[TRẠNG THÁI
(auto-fill)]]="NẮM GIỮ",Stock[[#This Row],[GIÁ THỊ TRƯỜNG]]-Stock[[#This Row],[GIÁ MUA]],"")</f>
        <v/>
      </c>
      <c r="AF1270" s="150" t="str">
        <f>IFERROR(Stock[[#This Row],[TĂNG/
(GIẢM )]]/Stock[[#This Row],[GIÁ MUA]],"")</f>
        <v/>
      </c>
      <c r="AG1270" s="129" t="str">
        <f>IF(Stock[[#This Row],[GIÁ THỊ TRƯỜNG]]&gt;0,Stock[[#This Row],[GIÁ THỊ TRƯỜNG]]*Stock[[#This Row],[SỐ LƯỢNG CÒN LẠI
(auto-fill)]],"")</f>
        <v/>
      </c>
    </row>
    <row r="1271" spans="2:33">
      <c r="B1271" s="109" t="str">
        <f>IF(AND(Stock[[#This Row],[SỐ LƯỢNG MUA]]&gt;0,Stock[[#This Row],[SỐ LƯỢNG CÒN LẠI
(auto-fill)]]=0),"BÁN",
IF(AND(Stock[[#This Row],[SỐ LƯỢNG MUA]]&gt;0,Stock[[#This Row],[SỐ LƯỢNG CÒN LẠI
(auto-fill)]]&gt;0),"NẮM GIỮ",""))</f>
        <v/>
      </c>
      <c r="C1271" s="112">
        <f t="shared" si="19"/>
        <v>1258</v>
      </c>
      <c r="D1271" s="77"/>
      <c r="E1271" s="78"/>
      <c r="F1271" s="170"/>
      <c r="G1271" s="83"/>
      <c r="H1271" s="84"/>
      <c r="I1271" s="114" t="str">
        <f>IF(Stock[[#This Row],[SỐ LƯỢNG MUA]]&gt;0,Stock[[#This Row],[GIÁ MUA]]*Stock[[#This Row],[SỐ LƯỢNG MUA]]*$D$11,"")</f>
        <v/>
      </c>
      <c r="J1271" s="87"/>
      <c r="K1271" s="88"/>
      <c r="L1271" s="116" t="str">
        <f>IF(Stock[[#This Row],[SỐ LƯỢNG MUA]]&gt;0,Stock[[#This Row],[GIÁ MUA]]*(1+Stock[[#This Row],[% TĂNG KỲ VỌNG_1]]),"")</f>
        <v/>
      </c>
      <c r="M1271" s="89"/>
      <c r="N1271" s="116" t="str">
        <f>IF(Stock[[#This Row],[SỐ LƯỢNG MUA]]&gt;0,Stock[[#This Row],[GIÁ MUA]]*(1+Stock[[#This Row],[% TĂNG KỲ VỌNG_2]]),"")</f>
        <v/>
      </c>
      <c r="O1271" s="89"/>
      <c r="P1271" s="116" t="str">
        <f>IF(Stock[[#This Row],[SỐ LƯỢNG MUA]]&gt;0,Stock[[#This Row],[GIÁ MUA]]*(1+Stock[[#This Row],[% GIẢM ĐỂ CẮT LỖ]]),"")</f>
        <v/>
      </c>
      <c r="Q1271" s="103"/>
      <c r="R1271" s="117" t="str">
        <f>IF(Stock[[#This Row],[CỔ TỨC TIỀN MẶT]]&gt;0,Stock[[#This Row],[CỔ TỨC TIỀN MẶT]]/(Stock[[#This Row],[GIÁ MUA]]*Stock[[#This Row],[SỐ LƯỢNG MUA]]),"")</f>
        <v/>
      </c>
      <c r="S1271" s="103"/>
      <c r="T1271" s="77"/>
      <c r="U1271" s="95"/>
      <c r="V1271" s="96"/>
      <c r="W1271" s="125" t="str">
        <f>IF(Stock[[#This Row],[SỐ LƯỢNG BÁN]]&gt;0,Stock[[#This Row],[GIÁ BÁN]]*Stock[[#This Row],[SỐ LƯỢNG BÁN]]*$D$11+Stock[[#This Row],[GIÁ BÁN]]*Stock[[#This Row],[SỐ LƯỢNG BÁN]]*$D$12,"")</f>
        <v/>
      </c>
      <c r="X1271" s="120">
        <f>Stock[[#This Row],[SỐ LƯỢNG MUA]]+Stock[[#This Row],[CỔ TỨC BẰNG CỔ PHIẾU]]-Stock[[#This Row],[SỐ LƯỢNG BÁN]]</f>
        <v>0</v>
      </c>
      <c r="Y12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1" s="120">
        <f ca="1">IF(Stock[[#This Row],[NGÀY BÁN]]&gt;0,Stock[[#This Row],[NGÀY BÁN]]-Stock[[#This Row],[NGÀY MUA]]+1,IF(Stock[[#This Row],[NGÀY MUA]]=0,0,TODAY()-Stock[[#This Row],[NGÀY MUA]]+1))</f>
        <v>0</v>
      </c>
      <c r="AA1271" s="121" t="str">
        <f>IFERROR(Stock[[#This Row],[CỔ TỨC TIỀN MẶT]]+Stock[[#This Row],[LÃI/(LỖ) TỪ BÁN CK
(auto-fill)]],"")</f>
        <v/>
      </c>
      <c r="AB12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1" s="79"/>
      <c r="AE1271" s="146" t="str">
        <f>IF(Stock[[#This Row],[TRẠNG THÁI
(auto-fill)]]="NẮM GIỮ",Stock[[#This Row],[GIÁ THỊ TRƯỜNG]]-Stock[[#This Row],[GIÁ MUA]],"")</f>
        <v/>
      </c>
      <c r="AF1271" s="150" t="str">
        <f>IFERROR(Stock[[#This Row],[TĂNG/
(GIẢM )]]/Stock[[#This Row],[GIÁ MUA]],"")</f>
        <v/>
      </c>
      <c r="AG1271" s="129" t="str">
        <f>IF(Stock[[#This Row],[GIÁ THỊ TRƯỜNG]]&gt;0,Stock[[#This Row],[GIÁ THỊ TRƯỜNG]]*Stock[[#This Row],[SỐ LƯỢNG CÒN LẠI
(auto-fill)]],"")</f>
        <v/>
      </c>
    </row>
    <row r="1272" spans="2:33">
      <c r="B1272" s="109" t="str">
        <f>IF(AND(Stock[[#This Row],[SỐ LƯỢNG MUA]]&gt;0,Stock[[#This Row],[SỐ LƯỢNG CÒN LẠI
(auto-fill)]]=0),"BÁN",
IF(AND(Stock[[#This Row],[SỐ LƯỢNG MUA]]&gt;0,Stock[[#This Row],[SỐ LƯỢNG CÒN LẠI
(auto-fill)]]&gt;0),"NẮM GIỮ",""))</f>
        <v/>
      </c>
      <c r="C1272" s="112">
        <f t="shared" si="19"/>
        <v>1259</v>
      </c>
      <c r="D1272" s="77"/>
      <c r="E1272" s="78"/>
      <c r="F1272" s="170"/>
      <c r="G1272" s="83"/>
      <c r="H1272" s="84"/>
      <c r="I1272" s="114" t="str">
        <f>IF(Stock[[#This Row],[SỐ LƯỢNG MUA]]&gt;0,Stock[[#This Row],[GIÁ MUA]]*Stock[[#This Row],[SỐ LƯỢNG MUA]]*$D$11,"")</f>
        <v/>
      </c>
      <c r="J1272" s="87"/>
      <c r="K1272" s="88"/>
      <c r="L1272" s="116" t="str">
        <f>IF(Stock[[#This Row],[SỐ LƯỢNG MUA]]&gt;0,Stock[[#This Row],[GIÁ MUA]]*(1+Stock[[#This Row],[% TĂNG KỲ VỌNG_1]]),"")</f>
        <v/>
      </c>
      <c r="M1272" s="89"/>
      <c r="N1272" s="116" t="str">
        <f>IF(Stock[[#This Row],[SỐ LƯỢNG MUA]]&gt;0,Stock[[#This Row],[GIÁ MUA]]*(1+Stock[[#This Row],[% TĂNG KỲ VỌNG_2]]),"")</f>
        <v/>
      </c>
      <c r="O1272" s="89"/>
      <c r="P1272" s="116" t="str">
        <f>IF(Stock[[#This Row],[SỐ LƯỢNG MUA]]&gt;0,Stock[[#This Row],[GIÁ MUA]]*(1+Stock[[#This Row],[% GIẢM ĐỂ CẮT LỖ]]),"")</f>
        <v/>
      </c>
      <c r="Q1272" s="103"/>
      <c r="R1272" s="117" t="str">
        <f>IF(Stock[[#This Row],[CỔ TỨC TIỀN MẶT]]&gt;0,Stock[[#This Row],[CỔ TỨC TIỀN MẶT]]/(Stock[[#This Row],[GIÁ MUA]]*Stock[[#This Row],[SỐ LƯỢNG MUA]]),"")</f>
        <v/>
      </c>
      <c r="S1272" s="103"/>
      <c r="T1272" s="77"/>
      <c r="U1272" s="95"/>
      <c r="V1272" s="96"/>
      <c r="W1272" s="125" t="str">
        <f>IF(Stock[[#This Row],[SỐ LƯỢNG BÁN]]&gt;0,Stock[[#This Row],[GIÁ BÁN]]*Stock[[#This Row],[SỐ LƯỢNG BÁN]]*$D$11+Stock[[#This Row],[GIÁ BÁN]]*Stock[[#This Row],[SỐ LƯỢNG BÁN]]*$D$12,"")</f>
        <v/>
      </c>
      <c r="X1272" s="120">
        <f>Stock[[#This Row],[SỐ LƯỢNG MUA]]+Stock[[#This Row],[CỔ TỨC BẰNG CỔ PHIẾU]]-Stock[[#This Row],[SỐ LƯỢNG BÁN]]</f>
        <v>0</v>
      </c>
      <c r="Y12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2" s="120">
        <f ca="1">IF(Stock[[#This Row],[NGÀY BÁN]]&gt;0,Stock[[#This Row],[NGÀY BÁN]]-Stock[[#This Row],[NGÀY MUA]]+1,IF(Stock[[#This Row],[NGÀY MUA]]=0,0,TODAY()-Stock[[#This Row],[NGÀY MUA]]+1))</f>
        <v>0</v>
      </c>
      <c r="AA1272" s="121" t="str">
        <f>IFERROR(Stock[[#This Row],[CỔ TỨC TIỀN MẶT]]+Stock[[#This Row],[LÃI/(LỖ) TỪ BÁN CK
(auto-fill)]],"")</f>
        <v/>
      </c>
      <c r="AB12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2" s="79"/>
      <c r="AE1272" s="146" t="str">
        <f>IF(Stock[[#This Row],[TRẠNG THÁI
(auto-fill)]]="NẮM GIỮ",Stock[[#This Row],[GIÁ THỊ TRƯỜNG]]-Stock[[#This Row],[GIÁ MUA]],"")</f>
        <v/>
      </c>
      <c r="AF1272" s="150" t="str">
        <f>IFERROR(Stock[[#This Row],[TĂNG/
(GIẢM )]]/Stock[[#This Row],[GIÁ MUA]],"")</f>
        <v/>
      </c>
      <c r="AG1272" s="129" t="str">
        <f>IF(Stock[[#This Row],[GIÁ THỊ TRƯỜNG]]&gt;0,Stock[[#This Row],[GIÁ THỊ TRƯỜNG]]*Stock[[#This Row],[SỐ LƯỢNG CÒN LẠI
(auto-fill)]],"")</f>
        <v/>
      </c>
    </row>
    <row r="1273" spans="2:33">
      <c r="B1273" s="109" t="str">
        <f>IF(AND(Stock[[#This Row],[SỐ LƯỢNG MUA]]&gt;0,Stock[[#This Row],[SỐ LƯỢNG CÒN LẠI
(auto-fill)]]=0),"BÁN",
IF(AND(Stock[[#This Row],[SỐ LƯỢNG MUA]]&gt;0,Stock[[#This Row],[SỐ LƯỢNG CÒN LẠI
(auto-fill)]]&gt;0),"NẮM GIỮ",""))</f>
        <v/>
      </c>
      <c r="C1273" s="112">
        <f t="shared" si="19"/>
        <v>1260</v>
      </c>
      <c r="D1273" s="77"/>
      <c r="E1273" s="78"/>
      <c r="F1273" s="170"/>
      <c r="G1273" s="83"/>
      <c r="H1273" s="84"/>
      <c r="I1273" s="114" t="str">
        <f>IF(Stock[[#This Row],[SỐ LƯỢNG MUA]]&gt;0,Stock[[#This Row],[GIÁ MUA]]*Stock[[#This Row],[SỐ LƯỢNG MUA]]*$D$11,"")</f>
        <v/>
      </c>
      <c r="J1273" s="87"/>
      <c r="K1273" s="88"/>
      <c r="L1273" s="116" t="str">
        <f>IF(Stock[[#This Row],[SỐ LƯỢNG MUA]]&gt;0,Stock[[#This Row],[GIÁ MUA]]*(1+Stock[[#This Row],[% TĂNG KỲ VỌNG_1]]),"")</f>
        <v/>
      </c>
      <c r="M1273" s="89"/>
      <c r="N1273" s="116" t="str">
        <f>IF(Stock[[#This Row],[SỐ LƯỢNG MUA]]&gt;0,Stock[[#This Row],[GIÁ MUA]]*(1+Stock[[#This Row],[% TĂNG KỲ VỌNG_2]]),"")</f>
        <v/>
      </c>
      <c r="O1273" s="89"/>
      <c r="P1273" s="116" t="str">
        <f>IF(Stock[[#This Row],[SỐ LƯỢNG MUA]]&gt;0,Stock[[#This Row],[GIÁ MUA]]*(1+Stock[[#This Row],[% GIẢM ĐỂ CẮT LỖ]]),"")</f>
        <v/>
      </c>
      <c r="Q1273" s="103"/>
      <c r="R1273" s="117" t="str">
        <f>IF(Stock[[#This Row],[CỔ TỨC TIỀN MẶT]]&gt;0,Stock[[#This Row],[CỔ TỨC TIỀN MẶT]]/(Stock[[#This Row],[GIÁ MUA]]*Stock[[#This Row],[SỐ LƯỢNG MUA]]),"")</f>
        <v/>
      </c>
      <c r="S1273" s="103"/>
      <c r="T1273" s="77"/>
      <c r="U1273" s="95"/>
      <c r="V1273" s="96"/>
      <c r="W1273" s="125" t="str">
        <f>IF(Stock[[#This Row],[SỐ LƯỢNG BÁN]]&gt;0,Stock[[#This Row],[GIÁ BÁN]]*Stock[[#This Row],[SỐ LƯỢNG BÁN]]*$D$11+Stock[[#This Row],[GIÁ BÁN]]*Stock[[#This Row],[SỐ LƯỢNG BÁN]]*$D$12,"")</f>
        <v/>
      </c>
      <c r="X1273" s="120">
        <f>Stock[[#This Row],[SỐ LƯỢNG MUA]]+Stock[[#This Row],[CỔ TỨC BẰNG CỔ PHIẾU]]-Stock[[#This Row],[SỐ LƯỢNG BÁN]]</f>
        <v>0</v>
      </c>
      <c r="Y12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3" s="120">
        <f ca="1">IF(Stock[[#This Row],[NGÀY BÁN]]&gt;0,Stock[[#This Row],[NGÀY BÁN]]-Stock[[#This Row],[NGÀY MUA]]+1,IF(Stock[[#This Row],[NGÀY MUA]]=0,0,TODAY()-Stock[[#This Row],[NGÀY MUA]]+1))</f>
        <v>0</v>
      </c>
      <c r="AA1273" s="121" t="str">
        <f>IFERROR(Stock[[#This Row],[CỔ TỨC TIỀN MẶT]]+Stock[[#This Row],[LÃI/(LỖ) TỪ BÁN CK
(auto-fill)]],"")</f>
        <v/>
      </c>
      <c r="AB12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3" s="79"/>
      <c r="AE1273" s="146" t="str">
        <f>IF(Stock[[#This Row],[TRẠNG THÁI
(auto-fill)]]="NẮM GIỮ",Stock[[#This Row],[GIÁ THỊ TRƯỜNG]]-Stock[[#This Row],[GIÁ MUA]],"")</f>
        <v/>
      </c>
      <c r="AF1273" s="150" t="str">
        <f>IFERROR(Stock[[#This Row],[TĂNG/
(GIẢM )]]/Stock[[#This Row],[GIÁ MUA]],"")</f>
        <v/>
      </c>
      <c r="AG1273" s="129" t="str">
        <f>IF(Stock[[#This Row],[GIÁ THỊ TRƯỜNG]]&gt;0,Stock[[#This Row],[GIÁ THỊ TRƯỜNG]]*Stock[[#This Row],[SỐ LƯỢNG CÒN LẠI
(auto-fill)]],"")</f>
        <v/>
      </c>
    </row>
    <row r="1274" spans="2:33">
      <c r="B1274" s="109" t="str">
        <f>IF(AND(Stock[[#This Row],[SỐ LƯỢNG MUA]]&gt;0,Stock[[#This Row],[SỐ LƯỢNG CÒN LẠI
(auto-fill)]]=0),"BÁN",
IF(AND(Stock[[#This Row],[SỐ LƯỢNG MUA]]&gt;0,Stock[[#This Row],[SỐ LƯỢNG CÒN LẠI
(auto-fill)]]&gt;0),"NẮM GIỮ",""))</f>
        <v/>
      </c>
      <c r="C1274" s="112">
        <f t="shared" si="19"/>
        <v>1261</v>
      </c>
      <c r="D1274" s="77"/>
      <c r="E1274" s="78"/>
      <c r="F1274" s="170"/>
      <c r="G1274" s="83"/>
      <c r="H1274" s="84"/>
      <c r="I1274" s="114" t="str">
        <f>IF(Stock[[#This Row],[SỐ LƯỢNG MUA]]&gt;0,Stock[[#This Row],[GIÁ MUA]]*Stock[[#This Row],[SỐ LƯỢNG MUA]]*$D$11,"")</f>
        <v/>
      </c>
      <c r="J1274" s="87"/>
      <c r="K1274" s="88"/>
      <c r="L1274" s="116" t="str">
        <f>IF(Stock[[#This Row],[SỐ LƯỢNG MUA]]&gt;0,Stock[[#This Row],[GIÁ MUA]]*(1+Stock[[#This Row],[% TĂNG KỲ VỌNG_1]]),"")</f>
        <v/>
      </c>
      <c r="M1274" s="89"/>
      <c r="N1274" s="116" t="str">
        <f>IF(Stock[[#This Row],[SỐ LƯỢNG MUA]]&gt;0,Stock[[#This Row],[GIÁ MUA]]*(1+Stock[[#This Row],[% TĂNG KỲ VỌNG_2]]),"")</f>
        <v/>
      </c>
      <c r="O1274" s="89"/>
      <c r="P1274" s="116" t="str">
        <f>IF(Stock[[#This Row],[SỐ LƯỢNG MUA]]&gt;0,Stock[[#This Row],[GIÁ MUA]]*(1+Stock[[#This Row],[% GIẢM ĐỂ CẮT LỖ]]),"")</f>
        <v/>
      </c>
      <c r="Q1274" s="103"/>
      <c r="R1274" s="117" t="str">
        <f>IF(Stock[[#This Row],[CỔ TỨC TIỀN MẶT]]&gt;0,Stock[[#This Row],[CỔ TỨC TIỀN MẶT]]/(Stock[[#This Row],[GIÁ MUA]]*Stock[[#This Row],[SỐ LƯỢNG MUA]]),"")</f>
        <v/>
      </c>
      <c r="S1274" s="103"/>
      <c r="T1274" s="77"/>
      <c r="U1274" s="95"/>
      <c r="V1274" s="96"/>
      <c r="W1274" s="125" t="str">
        <f>IF(Stock[[#This Row],[SỐ LƯỢNG BÁN]]&gt;0,Stock[[#This Row],[GIÁ BÁN]]*Stock[[#This Row],[SỐ LƯỢNG BÁN]]*$D$11+Stock[[#This Row],[GIÁ BÁN]]*Stock[[#This Row],[SỐ LƯỢNG BÁN]]*$D$12,"")</f>
        <v/>
      </c>
      <c r="X1274" s="120">
        <f>Stock[[#This Row],[SỐ LƯỢNG MUA]]+Stock[[#This Row],[CỔ TỨC BẰNG CỔ PHIẾU]]-Stock[[#This Row],[SỐ LƯỢNG BÁN]]</f>
        <v>0</v>
      </c>
      <c r="Y12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4" s="120">
        <f ca="1">IF(Stock[[#This Row],[NGÀY BÁN]]&gt;0,Stock[[#This Row],[NGÀY BÁN]]-Stock[[#This Row],[NGÀY MUA]]+1,IF(Stock[[#This Row],[NGÀY MUA]]=0,0,TODAY()-Stock[[#This Row],[NGÀY MUA]]+1))</f>
        <v>0</v>
      </c>
      <c r="AA1274" s="121" t="str">
        <f>IFERROR(Stock[[#This Row],[CỔ TỨC TIỀN MẶT]]+Stock[[#This Row],[LÃI/(LỖ) TỪ BÁN CK
(auto-fill)]],"")</f>
        <v/>
      </c>
      <c r="AB12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4" s="79"/>
      <c r="AE1274" s="146" t="str">
        <f>IF(Stock[[#This Row],[TRẠNG THÁI
(auto-fill)]]="NẮM GIỮ",Stock[[#This Row],[GIÁ THỊ TRƯỜNG]]-Stock[[#This Row],[GIÁ MUA]],"")</f>
        <v/>
      </c>
      <c r="AF1274" s="150" t="str">
        <f>IFERROR(Stock[[#This Row],[TĂNG/
(GIẢM )]]/Stock[[#This Row],[GIÁ MUA]],"")</f>
        <v/>
      </c>
      <c r="AG1274" s="129" t="str">
        <f>IF(Stock[[#This Row],[GIÁ THỊ TRƯỜNG]]&gt;0,Stock[[#This Row],[GIÁ THỊ TRƯỜNG]]*Stock[[#This Row],[SỐ LƯỢNG CÒN LẠI
(auto-fill)]],"")</f>
        <v/>
      </c>
    </row>
    <row r="1275" spans="2:33">
      <c r="B1275" s="109" t="str">
        <f>IF(AND(Stock[[#This Row],[SỐ LƯỢNG MUA]]&gt;0,Stock[[#This Row],[SỐ LƯỢNG CÒN LẠI
(auto-fill)]]=0),"BÁN",
IF(AND(Stock[[#This Row],[SỐ LƯỢNG MUA]]&gt;0,Stock[[#This Row],[SỐ LƯỢNG CÒN LẠI
(auto-fill)]]&gt;0),"NẮM GIỮ",""))</f>
        <v/>
      </c>
      <c r="C1275" s="112">
        <f t="shared" si="19"/>
        <v>1262</v>
      </c>
      <c r="D1275" s="77"/>
      <c r="E1275" s="78"/>
      <c r="F1275" s="170"/>
      <c r="G1275" s="83"/>
      <c r="H1275" s="84"/>
      <c r="I1275" s="114" t="str">
        <f>IF(Stock[[#This Row],[SỐ LƯỢNG MUA]]&gt;0,Stock[[#This Row],[GIÁ MUA]]*Stock[[#This Row],[SỐ LƯỢNG MUA]]*$D$11,"")</f>
        <v/>
      </c>
      <c r="J1275" s="87"/>
      <c r="K1275" s="88"/>
      <c r="L1275" s="116" t="str">
        <f>IF(Stock[[#This Row],[SỐ LƯỢNG MUA]]&gt;0,Stock[[#This Row],[GIÁ MUA]]*(1+Stock[[#This Row],[% TĂNG KỲ VỌNG_1]]),"")</f>
        <v/>
      </c>
      <c r="M1275" s="89"/>
      <c r="N1275" s="116" t="str">
        <f>IF(Stock[[#This Row],[SỐ LƯỢNG MUA]]&gt;0,Stock[[#This Row],[GIÁ MUA]]*(1+Stock[[#This Row],[% TĂNG KỲ VỌNG_2]]),"")</f>
        <v/>
      </c>
      <c r="O1275" s="89"/>
      <c r="P1275" s="116" t="str">
        <f>IF(Stock[[#This Row],[SỐ LƯỢNG MUA]]&gt;0,Stock[[#This Row],[GIÁ MUA]]*(1+Stock[[#This Row],[% GIẢM ĐỂ CẮT LỖ]]),"")</f>
        <v/>
      </c>
      <c r="Q1275" s="103"/>
      <c r="R1275" s="117" t="str">
        <f>IF(Stock[[#This Row],[CỔ TỨC TIỀN MẶT]]&gt;0,Stock[[#This Row],[CỔ TỨC TIỀN MẶT]]/(Stock[[#This Row],[GIÁ MUA]]*Stock[[#This Row],[SỐ LƯỢNG MUA]]),"")</f>
        <v/>
      </c>
      <c r="S1275" s="103"/>
      <c r="T1275" s="77"/>
      <c r="U1275" s="95"/>
      <c r="V1275" s="96"/>
      <c r="W1275" s="125" t="str">
        <f>IF(Stock[[#This Row],[SỐ LƯỢNG BÁN]]&gt;0,Stock[[#This Row],[GIÁ BÁN]]*Stock[[#This Row],[SỐ LƯỢNG BÁN]]*$D$11+Stock[[#This Row],[GIÁ BÁN]]*Stock[[#This Row],[SỐ LƯỢNG BÁN]]*$D$12,"")</f>
        <v/>
      </c>
      <c r="X1275" s="120">
        <f>Stock[[#This Row],[SỐ LƯỢNG MUA]]+Stock[[#This Row],[CỔ TỨC BẰNG CỔ PHIẾU]]-Stock[[#This Row],[SỐ LƯỢNG BÁN]]</f>
        <v>0</v>
      </c>
      <c r="Y12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5" s="120">
        <f ca="1">IF(Stock[[#This Row],[NGÀY BÁN]]&gt;0,Stock[[#This Row],[NGÀY BÁN]]-Stock[[#This Row],[NGÀY MUA]]+1,IF(Stock[[#This Row],[NGÀY MUA]]=0,0,TODAY()-Stock[[#This Row],[NGÀY MUA]]+1))</f>
        <v>0</v>
      </c>
      <c r="AA1275" s="121" t="str">
        <f>IFERROR(Stock[[#This Row],[CỔ TỨC TIỀN MẶT]]+Stock[[#This Row],[LÃI/(LỖ) TỪ BÁN CK
(auto-fill)]],"")</f>
        <v/>
      </c>
      <c r="AB12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5" s="79"/>
      <c r="AE1275" s="146" t="str">
        <f>IF(Stock[[#This Row],[TRẠNG THÁI
(auto-fill)]]="NẮM GIỮ",Stock[[#This Row],[GIÁ THỊ TRƯỜNG]]-Stock[[#This Row],[GIÁ MUA]],"")</f>
        <v/>
      </c>
      <c r="AF1275" s="150" t="str">
        <f>IFERROR(Stock[[#This Row],[TĂNG/
(GIẢM )]]/Stock[[#This Row],[GIÁ MUA]],"")</f>
        <v/>
      </c>
      <c r="AG1275" s="129" t="str">
        <f>IF(Stock[[#This Row],[GIÁ THỊ TRƯỜNG]]&gt;0,Stock[[#This Row],[GIÁ THỊ TRƯỜNG]]*Stock[[#This Row],[SỐ LƯỢNG CÒN LẠI
(auto-fill)]],"")</f>
        <v/>
      </c>
    </row>
    <row r="1276" spans="2:33">
      <c r="B1276" s="109" t="str">
        <f>IF(AND(Stock[[#This Row],[SỐ LƯỢNG MUA]]&gt;0,Stock[[#This Row],[SỐ LƯỢNG CÒN LẠI
(auto-fill)]]=0),"BÁN",
IF(AND(Stock[[#This Row],[SỐ LƯỢNG MUA]]&gt;0,Stock[[#This Row],[SỐ LƯỢNG CÒN LẠI
(auto-fill)]]&gt;0),"NẮM GIỮ",""))</f>
        <v/>
      </c>
      <c r="C1276" s="112">
        <f t="shared" si="19"/>
        <v>1263</v>
      </c>
      <c r="D1276" s="77"/>
      <c r="E1276" s="78"/>
      <c r="F1276" s="170"/>
      <c r="G1276" s="83"/>
      <c r="H1276" s="84"/>
      <c r="I1276" s="114" t="str">
        <f>IF(Stock[[#This Row],[SỐ LƯỢNG MUA]]&gt;0,Stock[[#This Row],[GIÁ MUA]]*Stock[[#This Row],[SỐ LƯỢNG MUA]]*$D$11,"")</f>
        <v/>
      </c>
      <c r="J1276" s="87"/>
      <c r="K1276" s="88"/>
      <c r="L1276" s="116" t="str">
        <f>IF(Stock[[#This Row],[SỐ LƯỢNG MUA]]&gt;0,Stock[[#This Row],[GIÁ MUA]]*(1+Stock[[#This Row],[% TĂNG KỲ VỌNG_1]]),"")</f>
        <v/>
      </c>
      <c r="M1276" s="89"/>
      <c r="N1276" s="116" t="str">
        <f>IF(Stock[[#This Row],[SỐ LƯỢNG MUA]]&gt;0,Stock[[#This Row],[GIÁ MUA]]*(1+Stock[[#This Row],[% TĂNG KỲ VỌNG_2]]),"")</f>
        <v/>
      </c>
      <c r="O1276" s="89"/>
      <c r="P1276" s="116" t="str">
        <f>IF(Stock[[#This Row],[SỐ LƯỢNG MUA]]&gt;0,Stock[[#This Row],[GIÁ MUA]]*(1+Stock[[#This Row],[% GIẢM ĐỂ CẮT LỖ]]),"")</f>
        <v/>
      </c>
      <c r="Q1276" s="103"/>
      <c r="R1276" s="117" t="str">
        <f>IF(Stock[[#This Row],[CỔ TỨC TIỀN MẶT]]&gt;0,Stock[[#This Row],[CỔ TỨC TIỀN MẶT]]/(Stock[[#This Row],[GIÁ MUA]]*Stock[[#This Row],[SỐ LƯỢNG MUA]]),"")</f>
        <v/>
      </c>
      <c r="S1276" s="103"/>
      <c r="T1276" s="77"/>
      <c r="U1276" s="95"/>
      <c r="V1276" s="96"/>
      <c r="W1276" s="125" t="str">
        <f>IF(Stock[[#This Row],[SỐ LƯỢNG BÁN]]&gt;0,Stock[[#This Row],[GIÁ BÁN]]*Stock[[#This Row],[SỐ LƯỢNG BÁN]]*$D$11+Stock[[#This Row],[GIÁ BÁN]]*Stock[[#This Row],[SỐ LƯỢNG BÁN]]*$D$12,"")</f>
        <v/>
      </c>
      <c r="X1276" s="120">
        <f>Stock[[#This Row],[SỐ LƯỢNG MUA]]+Stock[[#This Row],[CỔ TỨC BẰNG CỔ PHIẾU]]-Stock[[#This Row],[SỐ LƯỢNG BÁN]]</f>
        <v>0</v>
      </c>
      <c r="Y12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6" s="120">
        <f ca="1">IF(Stock[[#This Row],[NGÀY BÁN]]&gt;0,Stock[[#This Row],[NGÀY BÁN]]-Stock[[#This Row],[NGÀY MUA]]+1,IF(Stock[[#This Row],[NGÀY MUA]]=0,0,TODAY()-Stock[[#This Row],[NGÀY MUA]]+1))</f>
        <v>0</v>
      </c>
      <c r="AA1276" s="121" t="str">
        <f>IFERROR(Stock[[#This Row],[CỔ TỨC TIỀN MẶT]]+Stock[[#This Row],[LÃI/(LỖ) TỪ BÁN CK
(auto-fill)]],"")</f>
        <v/>
      </c>
      <c r="AB12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6" s="79"/>
      <c r="AE1276" s="146" t="str">
        <f>IF(Stock[[#This Row],[TRẠNG THÁI
(auto-fill)]]="NẮM GIỮ",Stock[[#This Row],[GIÁ THỊ TRƯỜNG]]-Stock[[#This Row],[GIÁ MUA]],"")</f>
        <v/>
      </c>
      <c r="AF1276" s="150" t="str">
        <f>IFERROR(Stock[[#This Row],[TĂNG/
(GIẢM )]]/Stock[[#This Row],[GIÁ MUA]],"")</f>
        <v/>
      </c>
      <c r="AG1276" s="129" t="str">
        <f>IF(Stock[[#This Row],[GIÁ THỊ TRƯỜNG]]&gt;0,Stock[[#This Row],[GIÁ THỊ TRƯỜNG]]*Stock[[#This Row],[SỐ LƯỢNG CÒN LẠI
(auto-fill)]],"")</f>
        <v/>
      </c>
    </row>
    <row r="1277" spans="2:33">
      <c r="B1277" s="109" t="str">
        <f>IF(AND(Stock[[#This Row],[SỐ LƯỢNG MUA]]&gt;0,Stock[[#This Row],[SỐ LƯỢNG CÒN LẠI
(auto-fill)]]=0),"BÁN",
IF(AND(Stock[[#This Row],[SỐ LƯỢNG MUA]]&gt;0,Stock[[#This Row],[SỐ LƯỢNG CÒN LẠI
(auto-fill)]]&gt;0),"NẮM GIỮ",""))</f>
        <v/>
      </c>
      <c r="C1277" s="112">
        <f t="shared" si="19"/>
        <v>1264</v>
      </c>
      <c r="D1277" s="77"/>
      <c r="E1277" s="78"/>
      <c r="F1277" s="170"/>
      <c r="G1277" s="83"/>
      <c r="H1277" s="84"/>
      <c r="I1277" s="114" t="str">
        <f>IF(Stock[[#This Row],[SỐ LƯỢNG MUA]]&gt;0,Stock[[#This Row],[GIÁ MUA]]*Stock[[#This Row],[SỐ LƯỢNG MUA]]*$D$11,"")</f>
        <v/>
      </c>
      <c r="J1277" s="87"/>
      <c r="K1277" s="88"/>
      <c r="L1277" s="116" t="str">
        <f>IF(Stock[[#This Row],[SỐ LƯỢNG MUA]]&gt;0,Stock[[#This Row],[GIÁ MUA]]*(1+Stock[[#This Row],[% TĂNG KỲ VỌNG_1]]),"")</f>
        <v/>
      </c>
      <c r="M1277" s="89"/>
      <c r="N1277" s="116" t="str">
        <f>IF(Stock[[#This Row],[SỐ LƯỢNG MUA]]&gt;0,Stock[[#This Row],[GIÁ MUA]]*(1+Stock[[#This Row],[% TĂNG KỲ VỌNG_2]]),"")</f>
        <v/>
      </c>
      <c r="O1277" s="89"/>
      <c r="P1277" s="116" t="str">
        <f>IF(Stock[[#This Row],[SỐ LƯỢNG MUA]]&gt;0,Stock[[#This Row],[GIÁ MUA]]*(1+Stock[[#This Row],[% GIẢM ĐỂ CẮT LỖ]]),"")</f>
        <v/>
      </c>
      <c r="Q1277" s="103"/>
      <c r="R1277" s="117" t="str">
        <f>IF(Stock[[#This Row],[CỔ TỨC TIỀN MẶT]]&gt;0,Stock[[#This Row],[CỔ TỨC TIỀN MẶT]]/(Stock[[#This Row],[GIÁ MUA]]*Stock[[#This Row],[SỐ LƯỢNG MUA]]),"")</f>
        <v/>
      </c>
      <c r="S1277" s="103"/>
      <c r="T1277" s="77"/>
      <c r="U1277" s="95"/>
      <c r="V1277" s="96"/>
      <c r="W1277" s="125" t="str">
        <f>IF(Stock[[#This Row],[SỐ LƯỢNG BÁN]]&gt;0,Stock[[#This Row],[GIÁ BÁN]]*Stock[[#This Row],[SỐ LƯỢNG BÁN]]*$D$11+Stock[[#This Row],[GIÁ BÁN]]*Stock[[#This Row],[SỐ LƯỢNG BÁN]]*$D$12,"")</f>
        <v/>
      </c>
      <c r="X1277" s="120">
        <f>Stock[[#This Row],[SỐ LƯỢNG MUA]]+Stock[[#This Row],[CỔ TỨC BẰNG CỔ PHIẾU]]-Stock[[#This Row],[SỐ LƯỢNG BÁN]]</f>
        <v>0</v>
      </c>
      <c r="Y12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7" s="120">
        <f ca="1">IF(Stock[[#This Row],[NGÀY BÁN]]&gt;0,Stock[[#This Row],[NGÀY BÁN]]-Stock[[#This Row],[NGÀY MUA]]+1,IF(Stock[[#This Row],[NGÀY MUA]]=0,0,TODAY()-Stock[[#This Row],[NGÀY MUA]]+1))</f>
        <v>0</v>
      </c>
      <c r="AA1277" s="121" t="str">
        <f>IFERROR(Stock[[#This Row],[CỔ TỨC TIỀN MẶT]]+Stock[[#This Row],[LÃI/(LỖ) TỪ BÁN CK
(auto-fill)]],"")</f>
        <v/>
      </c>
      <c r="AB12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7" s="79"/>
      <c r="AE1277" s="146" t="str">
        <f>IF(Stock[[#This Row],[TRẠNG THÁI
(auto-fill)]]="NẮM GIỮ",Stock[[#This Row],[GIÁ THỊ TRƯỜNG]]-Stock[[#This Row],[GIÁ MUA]],"")</f>
        <v/>
      </c>
      <c r="AF1277" s="150" t="str">
        <f>IFERROR(Stock[[#This Row],[TĂNG/
(GIẢM )]]/Stock[[#This Row],[GIÁ MUA]],"")</f>
        <v/>
      </c>
      <c r="AG1277" s="129" t="str">
        <f>IF(Stock[[#This Row],[GIÁ THỊ TRƯỜNG]]&gt;0,Stock[[#This Row],[GIÁ THỊ TRƯỜNG]]*Stock[[#This Row],[SỐ LƯỢNG CÒN LẠI
(auto-fill)]],"")</f>
        <v/>
      </c>
    </row>
    <row r="1278" spans="2:33">
      <c r="B1278" s="109" t="str">
        <f>IF(AND(Stock[[#This Row],[SỐ LƯỢNG MUA]]&gt;0,Stock[[#This Row],[SỐ LƯỢNG CÒN LẠI
(auto-fill)]]=0),"BÁN",
IF(AND(Stock[[#This Row],[SỐ LƯỢNG MUA]]&gt;0,Stock[[#This Row],[SỐ LƯỢNG CÒN LẠI
(auto-fill)]]&gt;0),"NẮM GIỮ",""))</f>
        <v/>
      </c>
      <c r="C1278" s="112">
        <f t="shared" si="19"/>
        <v>1265</v>
      </c>
      <c r="D1278" s="77"/>
      <c r="E1278" s="78"/>
      <c r="F1278" s="170"/>
      <c r="G1278" s="83"/>
      <c r="H1278" s="84"/>
      <c r="I1278" s="114" t="str">
        <f>IF(Stock[[#This Row],[SỐ LƯỢNG MUA]]&gt;0,Stock[[#This Row],[GIÁ MUA]]*Stock[[#This Row],[SỐ LƯỢNG MUA]]*$D$11,"")</f>
        <v/>
      </c>
      <c r="J1278" s="87"/>
      <c r="K1278" s="88"/>
      <c r="L1278" s="116" t="str">
        <f>IF(Stock[[#This Row],[SỐ LƯỢNG MUA]]&gt;0,Stock[[#This Row],[GIÁ MUA]]*(1+Stock[[#This Row],[% TĂNG KỲ VỌNG_1]]),"")</f>
        <v/>
      </c>
      <c r="M1278" s="89"/>
      <c r="N1278" s="116" t="str">
        <f>IF(Stock[[#This Row],[SỐ LƯỢNG MUA]]&gt;0,Stock[[#This Row],[GIÁ MUA]]*(1+Stock[[#This Row],[% TĂNG KỲ VỌNG_2]]),"")</f>
        <v/>
      </c>
      <c r="O1278" s="89"/>
      <c r="P1278" s="116" t="str">
        <f>IF(Stock[[#This Row],[SỐ LƯỢNG MUA]]&gt;0,Stock[[#This Row],[GIÁ MUA]]*(1+Stock[[#This Row],[% GIẢM ĐỂ CẮT LỖ]]),"")</f>
        <v/>
      </c>
      <c r="Q1278" s="103"/>
      <c r="R1278" s="117" t="str">
        <f>IF(Stock[[#This Row],[CỔ TỨC TIỀN MẶT]]&gt;0,Stock[[#This Row],[CỔ TỨC TIỀN MẶT]]/(Stock[[#This Row],[GIÁ MUA]]*Stock[[#This Row],[SỐ LƯỢNG MUA]]),"")</f>
        <v/>
      </c>
      <c r="S1278" s="103"/>
      <c r="T1278" s="77"/>
      <c r="U1278" s="95"/>
      <c r="V1278" s="96"/>
      <c r="W1278" s="125" t="str">
        <f>IF(Stock[[#This Row],[SỐ LƯỢNG BÁN]]&gt;0,Stock[[#This Row],[GIÁ BÁN]]*Stock[[#This Row],[SỐ LƯỢNG BÁN]]*$D$11+Stock[[#This Row],[GIÁ BÁN]]*Stock[[#This Row],[SỐ LƯỢNG BÁN]]*$D$12,"")</f>
        <v/>
      </c>
      <c r="X1278" s="120">
        <f>Stock[[#This Row],[SỐ LƯỢNG MUA]]+Stock[[#This Row],[CỔ TỨC BẰNG CỔ PHIẾU]]-Stock[[#This Row],[SỐ LƯỢNG BÁN]]</f>
        <v>0</v>
      </c>
      <c r="Y12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8" s="120">
        <f ca="1">IF(Stock[[#This Row],[NGÀY BÁN]]&gt;0,Stock[[#This Row],[NGÀY BÁN]]-Stock[[#This Row],[NGÀY MUA]]+1,IF(Stock[[#This Row],[NGÀY MUA]]=0,0,TODAY()-Stock[[#This Row],[NGÀY MUA]]+1))</f>
        <v>0</v>
      </c>
      <c r="AA1278" s="121" t="str">
        <f>IFERROR(Stock[[#This Row],[CỔ TỨC TIỀN MẶT]]+Stock[[#This Row],[LÃI/(LỖ) TỪ BÁN CK
(auto-fill)]],"")</f>
        <v/>
      </c>
      <c r="AB12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8" s="79"/>
      <c r="AE1278" s="146" t="str">
        <f>IF(Stock[[#This Row],[TRẠNG THÁI
(auto-fill)]]="NẮM GIỮ",Stock[[#This Row],[GIÁ THỊ TRƯỜNG]]-Stock[[#This Row],[GIÁ MUA]],"")</f>
        <v/>
      </c>
      <c r="AF1278" s="150" t="str">
        <f>IFERROR(Stock[[#This Row],[TĂNG/
(GIẢM )]]/Stock[[#This Row],[GIÁ MUA]],"")</f>
        <v/>
      </c>
      <c r="AG1278" s="129" t="str">
        <f>IF(Stock[[#This Row],[GIÁ THỊ TRƯỜNG]]&gt;0,Stock[[#This Row],[GIÁ THỊ TRƯỜNG]]*Stock[[#This Row],[SỐ LƯỢNG CÒN LẠI
(auto-fill)]],"")</f>
        <v/>
      </c>
    </row>
    <row r="1279" spans="2:33">
      <c r="B1279" s="109" t="str">
        <f>IF(AND(Stock[[#This Row],[SỐ LƯỢNG MUA]]&gt;0,Stock[[#This Row],[SỐ LƯỢNG CÒN LẠI
(auto-fill)]]=0),"BÁN",
IF(AND(Stock[[#This Row],[SỐ LƯỢNG MUA]]&gt;0,Stock[[#This Row],[SỐ LƯỢNG CÒN LẠI
(auto-fill)]]&gt;0),"NẮM GIỮ",""))</f>
        <v/>
      </c>
      <c r="C1279" s="112">
        <f t="shared" si="19"/>
        <v>1266</v>
      </c>
      <c r="D1279" s="77"/>
      <c r="E1279" s="78"/>
      <c r="F1279" s="170"/>
      <c r="G1279" s="83"/>
      <c r="H1279" s="84"/>
      <c r="I1279" s="114" t="str">
        <f>IF(Stock[[#This Row],[SỐ LƯỢNG MUA]]&gt;0,Stock[[#This Row],[GIÁ MUA]]*Stock[[#This Row],[SỐ LƯỢNG MUA]]*$D$11,"")</f>
        <v/>
      </c>
      <c r="J1279" s="87"/>
      <c r="K1279" s="88"/>
      <c r="L1279" s="116" t="str">
        <f>IF(Stock[[#This Row],[SỐ LƯỢNG MUA]]&gt;0,Stock[[#This Row],[GIÁ MUA]]*(1+Stock[[#This Row],[% TĂNG KỲ VỌNG_1]]),"")</f>
        <v/>
      </c>
      <c r="M1279" s="89"/>
      <c r="N1279" s="116" t="str">
        <f>IF(Stock[[#This Row],[SỐ LƯỢNG MUA]]&gt;0,Stock[[#This Row],[GIÁ MUA]]*(1+Stock[[#This Row],[% TĂNG KỲ VỌNG_2]]),"")</f>
        <v/>
      </c>
      <c r="O1279" s="89"/>
      <c r="P1279" s="116" t="str">
        <f>IF(Stock[[#This Row],[SỐ LƯỢNG MUA]]&gt;0,Stock[[#This Row],[GIÁ MUA]]*(1+Stock[[#This Row],[% GIẢM ĐỂ CẮT LỖ]]),"")</f>
        <v/>
      </c>
      <c r="Q1279" s="103"/>
      <c r="R1279" s="117" t="str">
        <f>IF(Stock[[#This Row],[CỔ TỨC TIỀN MẶT]]&gt;0,Stock[[#This Row],[CỔ TỨC TIỀN MẶT]]/(Stock[[#This Row],[GIÁ MUA]]*Stock[[#This Row],[SỐ LƯỢNG MUA]]),"")</f>
        <v/>
      </c>
      <c r="S1279" s="103"/>
      <c r="T1279" s="77"/>
      <c r="U1279" s="95"/>
      <c r="V1279" s="96"/>
      <c r="W1279" s="125" t="str">
        <f>IF(Stock[[#This Row],[SỐ LƯỢNG BÁN]]&gt;0,Stock[[#This Row],[GIÁ BÁN]]*Stock[[#This Row],[SỐ LƯỢNG BÁN]]*$D$11+Stock[[#This Row],[GIÁ BÁN]]*Stock[[#This Row],[SỐ LƯỢNG BÁN]]*$D$12,"")</f>
        <v/>
      </c>
      <c r="X1279" s="120">
        <f>Stock[[#This Row],[SỐ LƯỢNG MUA]]+Stock[[#This Row],[CỔ TỨC BẰNG CỔ PHIẾU]]-Stock[[#This Row],[SỐ LƯỢNG BÁN]]</f>
        <v>0</v>
      </c>
      <c r="Y12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9" s="120">
        <f ca="1">IF(Stock[[#This Row],[NGÀY BÁN]]&gt;0,Stock[[#This Row],[NGÀY BÁN]]-Stock[[#This Row],[NGÀY MUA]]+1,IF(Stock[[#This Row],[NGÀY MUA]]=0,0,TODAY()-Stock[[#This Row],[NGÀY MUA]]+1))</f>
        <v>0</v>
      </c>
      <c r="AA1279" s="121" t="str">
        <f>IFERROR(Stock[[#This Row],[CỔ TỨC TIỀN MẶT]]+Stock[[#This Row],[LÃI/(LỖ) TỪ BÁN CK
(auto-fill)]],"")</f>
        <v/>
      </c>
      <c r="AB12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9" s="79"/>
      <c r="AE1279" s="146" t="str">
        <f>IF(Stock[[#This Row],[TRẠNG THÁI
(auto-fill)]]="NẮM GIỮ",Stock[[#This Row],[GIÁ THỊ TRƯỜNG]]-Stock[[#This Row],[GIÁ MUA]],"")</f>
        <v/>
      </c>
      <c r="AF1279" s="150" t="str">
        <f>IFERROR(Stock[[#This Row],[TĂNG/
(GIẢM )]]/Stock[[#This Row],[GIÁ MUA]],"")</f>
        <v/>
      </c>
      <c r="AG1279" s="129" t="str">
        <f>IF(Stock[[#This Row],[GIÁ THỊ TRƯỜNG]]&gt;0,Stock[[#This Row],[GIÁ THỊ TRƯỜNG]]*Stock[[#This Row],[SỐ LƯỢNG CÒN LẠI
(auto-fill)]],"")</f>
        <v/>
      </c>
    </row>
    <row r="1280" spans="2:33">
      <c r="B1280" s="109" t="str">
        <f>IF(AND(Stock[[#This Row],[SỐ LƯỢNG MUA]]&gt;0,Stock[[#This Row],[SỐ LƯỢNG CÒN LẠI
(auto-fill)]]=0),"BÁN",
IF(AND(Stock[[#This Row],[SỐ LƯỢNG MUA]]&gt;0,Stock[[#This Row],[SỐ LƯỢNG CÒN LẠI
(auto-fill)]]&gt;0),"NẮM GIỮ",""))</f>
        <v/>
      </c>
      <c r="C1280" s="112">
        <f t="shared" si="19"/>
        <v>1267</v>
      </c>
      <c r="D1280" s="77"/>
      <c r="E1280" s="78"/>
      <c r="F1280" s="170"/>
      <c r="G1280" s="83"/>
      <c r="H1280" s="84"/>
      <c r="I1280" s="114" t="str">
        <f>IF(Stock[[#This Row],[SỐ LƯỢNG MUA]]&gt;0,Stock[[#This Row],[GIÁ MUA]]*Stock[[#This Row],[SỐ LƯỢNG MUA]]*$D$11,"")</f>
        <v/>
      </c>
      <c r="J1280" s="87"/>
      <c r="K1280" s="88"/>
      <c r="L1280" s="116" t="str">
        <f>IF(Stock[[#This Row],[SỐ LƯỢNG MUA]]&gt;0,Stock[[#This Row],[GIÁ MUA]]*(1+Stock[[#This Row],[% TĂNG KỲ VỌNG_1]]),"")</f>
        <v/>
      </c>
      <c r="M1280" s="89"/>
      <c r="N1280" s="116" t="str">
        <f>IF(Stock[[#This Row],[SỐ LƯỢNG MUA]]&gt;0,Stock[[#This Row],[GIÁ MUA]]*(1+Stock[[#This Row],[% TĂNG KỲ VỌNG_2]]),"")</f>
        <v/>
      </c>
      <c r="O1280" s="89"/>
      <c r="P1280" s="116" t="str">
        <f>IF(Stock[[#This Row],[SỐ LƯỢNG MUA]]&gt;0,Stock[[#This Row],[GIÁ MUA]]*(1+Stock[[#This Row],[% GIẢM ĐỂ CẮT LỖ]]),"")</f>
        <v/>
      </c>
      <c r="Q1280" s="103"/>
      <c r="R1280" s="117" t="str">
        <f>IF(Stock[[#This Row],[CỔ TỨC TIỀN MẶT]]&gt;0,Stock[[#This Row],[CỔ TỨC TIỀN MẶT]]/(Stock[[#This Row],[GIÁ MUA]]*Stock[[#This Row],[SỐ LƯỢNG MUA]]),"")</f>
        <v/>
      </c>
      <c r="S1280" s="103"/>
      <c r="T1280" s="77"/>
      <c r="U1280" s="95"/>
      <c r="V1280" s="96"/>
      <c r="W1280" s="125" t="str">
        <f>IF(Stock[[#This Row],[SỐ LƯỢNG BÁN]]&gt;0,Stock[[#This Row],[GIÁ BÁN]]*Stock[[#This Row],[SỐ LƯỢNG BÁN]]*$D$11+Stock[[#This Row],[GIÁ BÁN]]*Stock[[#This Row],[SỐ LƯỢNG BÁN]]*$D$12,"")</f>
        <v/>
      </c>
      <c r="X1280" s="120">
        <f>Stock[[#This Row],[SỐ LƯỢNG MUA]]+Stock[[#This Row],[CỔ TỨC BẰNG CỔ PHIẾU]]-Stock[[#This Row],[SỐ LƯỢNG BÁN]]</f>
        <v>0</v>
      </c>
      <c r="Y12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0" s="120">
        <f ca="1">IF(Stock[[#This Row],[NGÀY BÁN]]&gt;0,Stock[[#This Row],[NGÀY BÁN]]-Stock[[#This Row],[NGÀY MUA]]+1,IF(Stock[[#This Row],[NGÀY MUA]]=0,0,TODAY()-Stock[[#This Row],[NGÀY MUA]]+1))</f>
        <v>0</v>
      </c>
      <c r="AA1280" s="121" t="str">
        <f>IFERROR(Stock[[#This Row],[CỔ TỨC TIỀN MẶT]]+Stock[[#This Row],[LÃI/(LỖ) TỪ BÁN CK
(auto-fill)]],"")</f>
        <v/>
      </c>
      <c r="AB12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0" s="79"/>
      <c r="AE1280" s="146" t="str">
        <f>IF(Stock[[#This Row],[TRẠNG THÁI
(auto-fill)]]="NẮM GIỮ",Stock[[#This Row],[GIÁ THỊ TRƯỜNG]]-Stock[[#This Row],[GIÁ MUA]],"")</f>
        <v/>
      </c>
      <c r="AF1280" s="150" t="str">
        <f>IFERROR(Stock[[#This Row],[TĂNG/
(GIẢM )]]/Stock[[#This Row],[GIÁ MUA]],"")</f>
        <v/>
      </c>
      <c r="AG1280" s="129" t="str">
        <f>IF(Stock[[#This Row],[GIÁ THỊ TRƯỜNG]]&gt;0,Stock[[#This Row],[GIÁ THỊ TRƯỜNG]]*Stock[[#This Row],[SỐ LƯỢNG CÒN LẠI
(auto-fill)]],"")</f>
        <v/>
      </c>
    </row>
    <row r="1281" spans="2:33">
      <c r="B1281" s="109" t="str">
        <f>IF(AND(Stock[[#This Row],[SỐ LƯỢNG MUA]]&gt;0,Stock[[#This Row],[SỐ LƯỢNG CÒN LẠI
(auto-fill)]]=0),"BÁN",
IF(AND(Stock[[#This Row],[SỐ LƯỢNG MUA]]&gt;0,Stock[[#This Row],[SỐ LƯỢNG CÒN LẠI
(auto-fill)]]&gt;0),"NẮM GIỮ",""))</f>
        <v/>
      </c>
      <c r="C1281" s="112">
        <f t="shared" si="19"/>
        <v>1268</v>
      </c>
      <c r="D1281" s="77"/>
      <c r="E1281" s="78"/>
      <c r="F1281" s="170"/>
      <c r="G1281" s="83"/>
      <c r="H1281" s="84"/>
      <c r="I1281" s="114" t="str">
        <f>IF(Stock[[#This Row],[SỐ LƯỢNG MUA]]&gt;0,Stock[[#This Row],[GIÁ MUA]]*Stock[[#This Row],[SỐ LƯỢNG MUA]]*$D$11,"")</f>
        <v/>
      </c>
      <c r="J1281" s="87"/>
      <c r="K1281" s="88"/>
      <c r="L1281" s="116" t="str">
        <f>IF(Stock[[#This Row],[SỐ LƯỢNG MUA]]&gt;0,Stock[[#This Row],[GIÁ MUA]]*(1+Stock[[#This Row],[% TĂNG KỲ VỌNG_1]]),"")</f>
        <v/>
      </c>
      <c r="M1281" s="89"/>
      <c r="N1281" s="116" t="str">
        <f>IF(Stock[[#This Row],[SỐ LƯỢNG MUA]]&gt;0,Stock[[#This Row],[GIÁ MUA]]*(1+Stock[[#This Row],[% TĂNG KỲ VỌNG_2]]),"")</f>
        <v/>
      </c>
      <c r="O1281" s="89"/>
      <c r="P1281" s="116" t="str">
        <f>IF(Stock[[#This Row],[SỐ LƯỢNG MUA]]&gt;0,Stock[[#This Row],[GIÁ MUA]]*(1+Stock[[#This Row],[% GIẢM ĐỂ CẮT LỖ]]),"")</f>
        <v/>
      </c>
      <c r="Q1281" s="103"/>
      <c r="R1281" s="117" t="str">
        <f>IF(Stock[[#This Row],[CỔ TỨC TIỀN MẶT]]&gt;0,Stock[[#This Row],[CỔ TỨC TIỀN MẶT]]/(Stock[[#This Row],[GIÁ MUA]]*Stock[[#This Row],[SỐ LƯỢNG MUA]]),"")</f>
        <v/>
      </c>
      <c r="S1281" s="103"/>
      <c r="T1281" s="77"/>
      <c r="U1281" s="95"/>
      <c r="V1281" s="96"/>
      <c r="W1281" s="125" t="str">
        <f>IF(Stock[[#This Row],[SỐ LƯỢNG BÁN]]&gt;0,Stock[[#This Row],[GIÁ BÁN]]*Stock[[#This Row],[SỐ LƯỢNG BÁN]]*$D$11+Stock[[#This Row],[GIÁ BÁN]]*Stock[[#This Row],[SỐ LƯỢNG BÁN]]*$D$12,"")</f>
        <v/>
      </c>
      <c r="X1281" s="120">
        <f>Stock[[#This Row],[SỐ LƯỢNG MUA]]+Stock[[#This Row],[CỔ TỨC BẰNG CỔ PHIẾU]]-Stock[[#This Row],[SỐ LƯỢNG BÁN]]</f>
        <v>0</v>
      </c>
      <c r="Y12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1" s="120">
        <f ca="1">IF(Stock[[#This Row],[NGÀY BÁN]]&gt;0,Stock[[#This Row],[NGÀY BÁN]]-Stock[[#This Row],[NGÀY MUA]]+1,IF(Stock[[#This Row],[NGÀY MUA]]=0,0,TODAY()-Stock[[#This Row],[NGÀY MUA]]+1))</f>
        <v>0</v>
      </c>
      <c r="AA1281" s="121" t="str">
        <f>IFERROR(Stock[[#This Row],[CỔ TỨC TIỀN MẶT]]+Stock[[#This Row],[LÃI/(LỖ) TỪ BÁN CK
(auto-fill)]],"")</f>
        <v/>
      </c>
      <c r="AB12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1" s="79"/>
      <c r="AE1281" s="146" t="str">
        <f>IF(Stock[[#This Row],[TRẠNG THÁI
(auto-fill)]]="NẮM GIỮ",Stock[[#This Row],[GIÁ THỊ TRƯỜNG]]-Stock[[#This Row],[GIÁ MUA]],"")</f>
        <v/>
      </c>
      <c r="AF1281" s="150" t="str">
        <f>IFERROR(Stock[[#This Row],[TĂNG/
(GIẢM )]]/Stock[[#This Row],[GIÁ MUA]],"")</f>
        <v/>
      </c>
      <c r="AG1281" s="129" t="str">
        <f>IF(Stock[[#This Row],[GIÁ THỊ TRƯỜNG]]&gt;0,Stock[[#This Row],[GIÁ THỊ TRƯỜNG]]*Stock[[#This Row],[SỐ LƯỢNG CÒN LẠI
(auto-fill)]],"")</f>
        <v/>
      </c>
    </row>
    <row r="1282" spans="2:33">
      <c r="B1282" s="109" t="str">
        <f>IF(AND(Stock[[#This Row],[SỐ LƯỢNG MUA]]&gt;0,Stock[[#This Row],[SỐ LƯỢNG CÒN LẠI
(auto-fill)]]=0),"BÁN",
IF(AND(Stock[[#This Row],[SỐ LƯỢNG MUA]]&gt;0,Stock[[#This Row],[SỐ LƯỢNG CÒN LẠI
(auto-fill)]]&gt;0),"NẮM GIỮ",""))</f>
        <v/>
      </c>
      <c r="C1282" s="112">
        <f t="shared" si="19"/>
        <v>1269</v>
      </c>
      <c r="D1282" s="77"/>
      <c r="E1282" s="78"/>
      <c r="F1282" s="170"/>
      <c r="G1282" s="83"/>
      <c r="H1282" s="84"/>
      <c r="I1282" s="114" t="str">
        <f>IF(Stock[[#This Row],[SỐ LƯỢNG MUA]]&gt;0,Stock[[#This Row],[GIÁ MUA]]*Stock[[#This Row],[SỐ LƯỢNG MUA]]*$D$11,"")</f>
        <v/>
      </c>
      <c r="J1282" s="87"/>
      <c r="K1282" s="88"/>
      <c r="L1282" s="116" t="str">
        <f>IF(Stock[[#This Row],[SỐ LƯỢNG MUA]]&gt;0,Stock[[#This Row],[GIÁ MUA]]*(1+Stock[[#This Row],[% TĂNG KỲ VỌNG_1]]),"")</f>
        <v/>
      </c>
      <c r="M1282" s="89"/>
      <c r="N1282" s="116" t="str">
        <f>IF(Stock[[#This Row],[SỐ LƯỢNG MUA]]&gt;0,Stock[[#This Row],[GIÁ MUA]]*(1+Stock[[#This Row],[% TĂNG KỲ VỌNG_2]]),"")</f>
        <v/>
      </c>
      <c r="O1282" s="89"/>
      <c r="P1282" s="116" t="str">
        <f>IF(Stock[[#This Row],[SỐ LƯỢNG MUA]]&gt;0,Stock[[#This Row],[GIÁ MUA]]*(1+Stock[[#This Row],[% GIẢM ĐỂ CẮT LỖ]]),"")</f>
        <v/>
      </c>
      <c r="Q1282" s="103"/>
      <c r="R1282" s="117" t="str">
        <f>IF(Stock[[#This Row],[CỔ TỨC TIỀN MẶT]]&gt;0,Stock[[#This Row],[CỔ TỨC TIỀN MẶT]]/(Stock[[#This Row],[GIÁ MUA]]*Stock[[#This Row],[SỐ LƯỢNG MUA]]),"")</f>
        <v/>
      </c>
      <c r="S1282" s="103"/>
      <c r="T1282" s="77"/>
      <c r="U1282" s="95"/>
      <c r="V1282" s="96"/>
      <c r="W1282" s="125" t="str">
        <f>IF(Stock[[#This Row],[SỐ LƯỢNG BÁN]]&gt;0,Stock[[#This Row],[GIÁ BÁN]]*Stock[[#This Row],[SỐ LƯỢNG BÁN]]*$D$11+Stock[[#This Row],[GIÁ BÁN]]*Stock[[#This Row],[SỐ LƯỢNG BÁN]]*$D$12,"")</f>
        <v/>
      </c>
      <c r="X1282" s="120">
        <f>Stock[[#This Row],[SỐ LƯỢNG MUA]]+Stock[[#This Row],[CỔ TỨC BẰNG CỔ PHIẾU]]-Stock[[#This Row],[SỐ LƯỢNG BÁN]]</f>
        <v>0</v>
      </c>
      <c r="Y12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2" s="120">
        <f ca="1">IF(Stock[[#This Row],[NGÀY BÁN]]&gt;0,Stock[[#This Row],[NGÀY BÁN]]-Stock[[#This Row],[NGÀY MUA]]+1,IF(Stock[[#This Row],[NGÀY MUA]]=0,0,TODAY()-Stock[[#This Row],[NGÀY MUA]]+1))</f>
        <v>0</v>
      </c>
      <c r="AA1282" s="121" t="str">
        <f>IFERROR(Stock[[#This Row],[CỔ TỨC TIỀN MẶT]]+Stock[[#This Row],[LÃI/(LỖ) TỪ BÁN CK
(auto-fill)]],"")</f>
        <v/>
      </c>
      <c r="AB12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2" s="79"/>
      <c r="AE1282" s="146" t="str">
        <f>IF(Stock[[#This Row],[TRẠNG THÁI
(auto-fill)]]="NẮM GIỮ",Stock[[#This Row],[GIÁ THỊ TRƯỜNG]]-Stock[[#This Row],[GIÁ MUA]],"")</f>
        <v/>
      </c>
      <c r="AF1282" s="150" t="str">
        <f>IFERROR(Stock[[#This Row],[TĂNG/
(GIẢM )]]/Stock[[#This Row],[GIÁ MUA]],"")</f>
        <v/>
      </c>
      <c r="AG1282" s="129" t="str">
        <f>IF(Stock[[#This Row],[GIÁ THỊ TRƯỜNG]]&gt;0,Stock[[#This Row],[GIÁ THỊ TRƯỜNG]]*Stock[[#This Row],[SỐ LƯỢNG CÒN LẠI
(auto-fill)]],"")</f>
        <v/>
      </c>
    </row>
    <row r="1283" spans="2:33">
      <c r="B1283" s="109" t="str">
        <f>IF(AND(Stock[[#This Row],[SỐ LƯỢNG MUA]]&gt;0,Stock[[#This Row],[SỐ LƯỢNG CÒN LẠI
(auto-fill)]]=0),"BÁN",
IF(AND(Stock[[#This Row],[SỐ LƯỢNG MUA]]&gt;0,Stock[[#This Row],[SỐ LƯỢNG CÒN LẠI
(auto-fill)]]&gt;0),"NẮM GIỮ",""))</f>
        <v/>
      </c>
      <c r="C1283" s="112">
        <f t="shared" si="19"/>
        <v>1270</v>
      </c>
      <c r="D1283" s="77"/>
      <c r="E1283" s="78"/>
      <c r="F1283" s="170"/>
      <c r="G1283" s="83"/>
      <c r="H1283" s="84"/>
      <c r="I1283" s="114" t="str">
        <f>IF(Stock[[#This Row],[SỐ LƯỢNG MUA]]&gt;0,Stock[[#This Row],[GIÁ MUA]]*Stock[[#This Row],[SỐ LƯỢNG MUA]]*$D$11,"")</f>
        <v/>
      </c>
      <c r="J1283" s="87"/>
      <c r="K1283" s="88"/>
      <c r="L1283" s="116" t="str">
        <f>IF(Stock[[#This Row],[SỐ LƯỢNG MUA]]&gt;0,Stock[[#This Row],[GIÁ MUA]]*(1+Stock[[#This Row],[% TĂNG KỲ VỌNG_1]]),"")</f>
        <v/>
      </c>
      <c r="M1283" s="89"/>
      <c r="N1283" s="116" t="str">
        <f>IF(Stock[[#This Row],[SỐ LƯỢNG MUA]]&gt;0,Stock[[#This Row],[GIÁ MUA]]*(1+Stock[[#This Row],[% TĂNG KỲ VỌNG_2]]),"")</f>
        <v/>
      </c>
      <c r="O1283" s="89"/>
      <c r="P1283" s="116" t="str">
        <f>IF(Stock[[#This Row],[SỐ LƯỢNG MUA]]&gt;0,Stock[[#This Row],[GIÁ MUA]]*(1+Stock[[#This Row],[% GIẢM ĐỂ CẮT LỖ]]),"")</f>
        <v/>
      </c>
      <c r="Q1283" s="103"/>
      <c r="R1283" s="117" t="str">
        <f>IF(Stock[[#This Row],[CỔ TỨC TIỀN MẶT]]&gt;0,Stock[[#This Row],[CỔ TỨC TIỀN MẶT]]/(Stock[[#This Row],[GIÁ MUA]]*Stock[[#This Row],[SỐ LƯỢNG MUA]]),"")</f>
        <v/>
      </c>
      <c r="S1283" s="103"/>
      <c r="T1283" s="77"/>
      <c r="U1283" s="95"/>
      <c r="V1283" s="96"/>
      <c r="W1283" s="125" t="str">
        <f>IF(Stock[[#This Row],[SỐ LƯỢNG BÁN]]&gt;0,Stock[[#This Row],[GIÁ BÁN]]*Stock[[#This Row],[SỐ LƯỢNG BÁN]]*$D$11+Stock[[#This Row],[GIÁ BÁN]]*Stock[[#This Row],[SỐ LƯỢNG BÁN]]*$D$12,"")</f>
        <v/>
      </c>
      <c r="X1283" s="120">
        <f>Stock[[#This Row],[SỐ LƯỢNG MUA]]+Stock[[#This Row],[CỔ TỨC BẰNG CỔ PHIẾU]]-Stock[[#This Row],[SỐ LƯỢNG BÁN]]</f>
        <v>0</v>
      </c>
      <c r="Y12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3" s="120">
        <f ca="1">IF(Stock[[#This Row],[NGÀY BÁN]]&gt;0,Stock[[#This Row],[NGÀY BÁN]]-Stock[[#This Row],[NGÀY MUA]]+1,IF(Stock[[#This Row],[NGÀY MUA]]=0,0,TODAY()-Stock[[#This Row],[NGÀY MUA]]+1))</f>
        <v>0</v>
      </c>
      <c r="AA1283" s="121" t="str">
        <f>IFERROR(Stock[[#This Row],[CỔ TỨC TIỀN MẶT]]+Stock[[#This Row],[LÃI/(LỖ) TỪ BÁN CK
(auto-fill)]],"")</f>
        <v/>
      </c>
      <c r="AB12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3" s="79"/>
      <c r="AE1283" s="146" t="str">
        <f>IF(Stock[[#This Row],[TRẠNG THÁI
(auto-fill)]]="NẮM GIỮ",Stock[[#This Row],[GIÁ THỊ TRƯỜNG]]-Stock[[#This Row],[GIÁ MUA]],"")</f>
        <v/>
      </c>
      <c r="AF1283" s="150" t="str">
        <f>IFERROR(Stock[[#This Row],[TĂNG/
(GIẢM )]]/Stock[[#This Row],[GIÁ MUA]],"")</f>
        <v/>
      </c>
      <c r="AG1283" s="129" t="str">
        <f>IF(Stock[[#This Row],[GIÁ THỊ TRƯỜNG]]&gt;0,Stock[[#This Row],[GIÁ THỊ TRƯỜNG]]*Stock[[#This Row],[SỐ LƯỢNG CÒN LẠI
(auto-fill)]],"")</f>
        <v/>
      </c>
    </row>
    <row r="1284" spans="2:33">
      <c r="B1284" s="109" t="str">
        <f>IF(AND(Stock[[#This Row],[SỐ LƯỢNG MUA]]&gt;0,Stock[[#This Row],[SỐ LƯỢNG CÒN LẠI
(auto-fill)]]=0),"BÁN",
IF(AND(Stock[[#This Row],[SỐ LƯỢNG MUA]]&gt;0,Stock[[#This Row],[SỐ LƯỢNG CÒN LẠI
(auto-fill)]]&gt;0),"NẮM GIỮ",""))</f>
        <v/>
      </c>
      <c r="C1284" s="112">
        <f t="shared" si="19"/>
        <v>1271</v>
      </c>
      <c r="D1284" s="77"/>
      <c r="E1284" s="78"/>
      <c r="F1284" s="170"/>
      <c r="G1284" s="83"/>
      <c r="H1284" s="84"/>
      <c r="I1284" s="114" t="str">
        <f>IF(Stock[[#This Row],[SỐ LƯỢNG MUA]]&gt;0,Stock[[#This Row],[GIÁ MUA]]*Stock[[#This Row],[SỐ LƯỢNG MUA]]*$D$11,"")</f>
        <v/>
      </c>
      <c r="J1284" s="87"/>
      <c r="K1284" s="88"/>
      <c r="L1284" s="116" t="str">
        <f>IF(Stock[[#This Row],[SỐ LƯỢNG MUA]]&gt;0,Stock[[#This Row],[GIÁ MUA]]*(1+Stock[[#This Row],[% TĂNG KỲ VỌNG_1]]),"")</f>
        <v/>
      </c>
      <c r="M1284" s="89"/>
      <c r="N1284" s="116" t="str">
        <f>IF(Stock[[#This Row],[SỐ LƯỢNG MUA]]&gt;0,Stock[[#This Row],[GIÁ MUA]]*(1+Stock[[#This Row],[% TĂNG KỲ VỌNG_2]]),"")</f>
        <v/>
      </c>
      <c r="O1284" s="89"/>
      <c r="P1284" s="116" t="str">
        <f>IF(Stock[[#This Row],[SỐ LƯỢNG MUA]]&gt;0,Stock[[#This Row],[GIÁ MUA]]*(1+Stock[[#This Row],[% GIẢM ĐỂ CẮT LỖ]]),"")</f>
        <v/>
      </c>
      <c r="Q1284" s="103"/>
      <c r="R1284" s="117" t="str">
        <f>IF(Stock[[#This Row],[CỔ TỨC TIỀN MẶT]]&gt;0,Stock[[#This Row],[CỔ TỨC TIỀN MẶT]]/(Stock[[#This Row],[GIÁ MUA]]*Stock[[#This Row],[SỐ LƯỢNG MUA]]),"")</f>
        <v/>
      </c>
      <c r="S1284" s="103"/>
      <c r="T1284" s="77"/>
      <c r="U1284" s="95"/>
      <c r="V1284" s="96"/>
      <c r="W1284" s="125" t="str">
        <f>IF(Stock[[#This Row],[SỐ LƯỢNG BÁN]]&gt;0,Stock[[#This Row],[GIÁ BÁN]]*Stock[[#This Row],[SỐ LƯỢNG BÁN]]*$D$11+Stock[[#This Row],[GIÁ BÁN]]*Stock[[#This Row],[SỐ LƯỢNG BÁN]]*$D$12,"")</f>
        <v/>
      </c>
      <c r="X1284" s="120">
        <f>Stock[[#This Row],[SỐ LƯỢNG MUA]]+Stock[[#This Row],[CỔ TỨC BẰNG CỔ PHIẾU]]-Stock[[#This Row],[SỐ LƯỢNG BÁN]]</f>
        <v>0</v>
      </c>
      <c r="Y12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4" s="120">
        <f ca="1">IF(Stock[[#This Row],[NGÀY BÁN]]&gt;0,Stock[[#This Row],[NGÀY BÁN]]-Stock[[#This Row],[NGÀY MUA]]+1,IF(Stock[[#This Row],[NGÀY MUA]]=0,0,TODAY()-Stock[[#This Row],[NGÀY MUA]]+1))</f>
        <v>0</v>
      </c>
      <c r="AA1284" s="121" t="str">
        <f>IFERROR(Stock[[#This Row],[CỔ TỨC TIỀN MẶT]]+Stock[[#This Row],[LÃI/(LỖ) TỪ BÁN CK
(auto-fill)]],"")</f>
        <v/>
      </c>
      <c r="AB12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4" s="79"/>
      <c r="AE1284" s="146" t="str">
        <f>IF(Stock[[#This Row],[TRẠNG THÁI
(auto-fill)]]="NẮM GIỮ",Stock[[#This Row],[GIÁ THỊ TRƯỜNG]]-Stock[[#This Row],[GIÁ MUA]],"")</f>
        <v/>
      </c>
      <c r="AF1284" s="150" t="str">
        <f>IFERROR(Stock[[#This Row],[TĂNG/
(GIẢM )]]/Stock[[#This Row],[GIÁ MUA]],"")</f>
        <v/>
      </c>
      <c r="AG1284" s="129" t="str">
        <f>IF(Stock[[#This Row],[GIÁ THỊ TRƯỜNG]]&gt;0,Stock[[#This Row],[GIÁ THỊ TRƯỜNG]]*Stock[[#This Row],[SỐ LƯỢNG CÒN LẠI
(auto-fill)]],"")</f>
        <v/>
      </c>
    </row>
    <row r="1285" spans="2:33">
      <c r="B1285" s="109" t="str">
        <f>IF(AND(Stock[[#This Row],[SỐ LƯỢNG MUA]]&gt;0,Stock[[#This Row],[SỐ LƯỢNG CÒN LẠI
(auto-fill)]]=0),"BÁN",
IF(AND(Stock[[#This Row],[SỐ LƯỢNG MUA]]&gt;0,Stock[[#This Row],[SỐ LƯỢNG CÒN LẠI
(auto-fill)]]&gt;0),"NẮM GIỮ",""))</f>
        <v/>
      </c>
      <c r="C1285" s="112">
        <f t="shared" si="19"/>
        <v>1272</v>
      </c>
      <c r="D1285" s="77"/>
      <c r="E1285" s="78"/>
      <c r="F1285" s="170"/>
      <c r="G1285" s="83"/>
      <c r="H1285" s="84"/>
      <c r="I1285" s="114" t="str">
        <f>IF(Stock[[#This Row],[SỐ LƯỢNG MUA]]&gt;0,Stock[[#This Row],[GIÁ MUA]]*Stock[[#This Row],[SỐ LƯỢNG MUA]]*$D$11,"")</f>
        <v/>
      </c>
      <c r="J1285" s="87"/>
      <c r="K1285" s="88"/>
      <c r="L1285" s="116" t="str">
        <f>IF(Stock[[#This Row],[SỐ LƯỢNG MUA]]&gt;0,Stock[[#This Row],[GIÁ MUA]]*(1+Stock[[#This Row],[% TĂNG KỲ VỌNG_1]]),"")</f>
        <v/>
      </c>
      <c r="M1285" s="89"/>
      <c r="N1285" s="116" t="str">
        <f>IF(Stock[[#This Row],[SỐ LƯỢNG MUA]]&gt;0,Stock[[#This Row],[GIÁ MUA]]*(1+Stock[[#This Row],[% TĂNG KỲ VỌNG_2]]),"")</f>
        <v/>
      </c>
      <c r="O1285" s="89"/>
      <c r="P1285" s="116" t="str">
        <f>IF(Stock[[#This Row],[SỐ LƯỢNG MUA]]&gt;0,Stock[[#This Row],[GIÁ MUA]]*(1+Stock[[#This Row],[% GIẢM ĐỂ CẮT LỖ]]),"")</f>
        <v/>
      </c>
      <c r="Q1285" s="103"/>
      <c r="R1285" s="117" t="str">
        <f>IF(Stock[[#This Row],[CỔ TỨC TIỀN MẶT]]&gt;0,Stock[[#This Row],[CỔ TỨC TIỀN MẶT]]/(Stock[[#This Row],[GIÁ MUA]]*Stock[[#This Row],[SỐ LƯỢNG MUA]]),"")</f>
        <v/>
      </c>
      <c r="S1285" s="103"/>
      <c r="T1285" s="77"/>
      <c r="U1285" s="95"/>
      <c r="V1285" s="96"/>
      <c r="W1285" s="125" t="str">
        <f>IF(Stock[[#This Row],[SỐ LƯỢNG BÁN]]&gt;0,Stock[[#This Row],[GIÁ BÁN]]*Stock[[#This Row],[SỐ LƯỢNG BÁN]]*$D$11+Stock[[#This Row],[GIÁ BÁN]]*Stock[[#This Row],[SỐ LƯỢNG BÁN]]*$D$12,"")</f>
        <v/>
      </c>
      <c r="X1285" s="120">
        <f>Stock[[#This Row],[SỐ LƯỢNG MUA]]+Stock[[#This Row],[CỔ TỨC BẰNG CỔ PHIẾU]]-Stock[[#This Row],[SỐ LƯỢNG BÁN]]</f>
        <v>0</v>
      </c>
      <c r="Y12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5" s="120">
        <f ca="1">IF(Stock[[#This Row],[NGÀY BÁN]]&gt;0,Stock[[#This Row],[NGÀY BÁN]]-Stock[[#This Row],[NGÀY MUA]]+1,IF(Stock[[#This Row],[NGÀY MUA]]=0,0,TODAY()-Stock[[#This Row],[NGÀY MUA]]+1))</f>
        <v>0</v>
      </c>
      <c r="AA1285" s="121" t="str">
        <f>IFERROR(Stock[[#This Row],[CỔ TỨC TIỀN MẶT]]+Stock[[#This Row],[LÃI/(LỖ) TỪ BÁN CK
(auto-fill)]],"")</f>
        <v/>
      </c>
      <c r="AB12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5" s="79"/>
      <c r="AE1285" s="146" t="str">
        <f>IF(Stock[[#This Row],[TRẠNG THÁI
(auto-fill)]]="NẮM GIỮ",Stock[[#This Row],[GIÁ THỊ TRƯỜNG]]-Stock[[#This Row],[GIÁ MUA]],"")</f>
        <v/>
      </c>
      <c r="AF1285" s="150" t="str">
        <f>IFERROR(Stock[[#This Row],[TĂNG/
(GIẢM )]]/Stock[[#This Row],[GIÁ MUA]],"")</f>
        <v/>
      </c>
      <c r="AG1285" s="129" t="str">
        <f>IF(Stock[[#This Row],[GIÁ THỊ TRƯỜNG]]&gt;0,Stock[[#This Row],[GIÁ THỊ TRƯỜNG]]*Stock[[#This Row],[SỐ LƯỢNG CÒN LẠI
(auto-fill)]],"")</f>
        <v/>
      </c>
    </row>
    <row r="1286" spans="2:33">
      <c r="B1286" s="109" t="str">
        <f>IF(AND(Stock[[#This Row],[SỐ LƯỢNG MUA]]&gt;0,Stock[[#This Row],[SỐ LƯỢNG CÒN LẠI
(auto-fill)]]=0),"BÁN",
IF(AND(Stock[[#This Row],[SỐ LƯỢNG MUA]]&gt;0,Stock[[#This Row],[SỐ LƯỢNG CÒN LẠI
(auto-fill)]]&gt;0),"NẮM GIỮ",""))</f>
        <v/>
      </c>
      <c r="C1286" s="112">
        <f t="shared" si="19"/>
        <v>1273</v>
      </c>
      <c r="D1286" s="77"/>
      <c r="E1286" s="78"/>
      <c r="F1286" s="170"/>
      <c r="G1286" s="83"/>
      <c r="H1286" s="84"/>
      <c r="I1286" s="114" t="str">
        <f>IF(Stock[[#This Row],[SỐ LƯỢNG MUA]]&gt;0,Stock[[#This Row],[GIÁ MUA]]*Stock[[#This Row],[SỐ LƯỢNG MUA]]*$D$11,"")</f>
        <v/>
      </c>
      <c r="J1286" s="87"/>
      <c r="K1286" s="88"/>
      <c r="L1286" s="116" t="str">
        <f>IF(Stock[[#This Row],[SỐ LƯỢNG MUA]]&gt;0,Stock[[#This Row],[GIÁ MUA]]*(1+Stock[[#This Row],[% TĂNG KỲ VỌNG_1]]),"")</f>
        <v/>
      </c>
      <c r="M1286" s="89"/>
      <c r="N1286" s="116" t="str">
        <f>IF(Stock[[#This Row],[SỐ LƯỢNG MUA]]&gt;0,Stock[[#This Row],[GIÁ MUA]]*(1+Stock[[#This Row],[% TĂNG KỲ VỌNG_2]]),"")</f>
        <v/>
      </c>
      <c r="O1286" s="89"/>
      <c r="P1286" s="116" t="str">
        <f>IF(Stock[[#This Row],[SỐ LƯỢNG MUA]]&gt;0,Stock[[#This Row],[GIÁ MUA]]*(1+Stock[[#This Row],[% GIẢM ĐỂ CẮT LỖ]]),"")</f>
        <v/>
      </c>
      <c r="Q1286" s="103"/>
      <c r="R1286" s="117" t="str">
        <f>IF(Stock[[#This Row],[CỔ TỨC TIỀN MẶT]]&gt;0,Stock[[#This Row],[CỔ TỨC TIỀN MẶT]]/(Stock[[#This Row],[GIÁ MUA]]*Stock[[#This Row],[SỐ LƯỢNG MUA]]),"")</f>
        <v/>
      </c>
      <c r="S1286" s="103"/>
      <c r="T1286" s="77"/>
      <c r="U1286" s="95"/>
      <c r="V1286" s="96"/>
      <c r="W1286" s="125" t="str">
        <f>IF(Stock[[#This Row],[SỐ LƯỢNG BÁN]]&gt;0,Stock[[#This Row],[GIÁ BÁN]]*Stock[[#This Row],[SỐ LƯỢNG BÁN]]*$D$11+Stock[[#This Row],[GIÁ BÁN]]*Stock[[#This Row],[SỐ LƯỢNG BÁN]]*$D$12,"")</f>
        <v/>
      </c>
      <c r="X1286" s="120">
        <f>Stock[[#This Row],[SỐ LƯỢNG MUA]]+Stock[[#This Row],[CỔ TỨC BẰNG CỔ PHIẾU]]-Stock[[#This Row],[SỐ LƯỢNG BÁN]]</f>
        <v>0</v>
      </c>
      <c r="Y12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6" s="120">
        <f ca="1">IF(Stock[[#This Row],[NGÀY BÁN]]&gt;0,Stock[[#This Row],[NGÀY BÁN]]-Stock[[#This Row],[NGÀY MUA]]+1,IF(Stock[[#This Row],[NGÀY MUA]]=0,0,TODAY()-Stock[[#This Row],[NGÀY MUA]]+1))</f>
        <v>0</v>
      </c>
      <c r="AA1286" s="121" t="str">
        <f>IFERROR(Stock[[#This Row],[CỔ TỨC TIỀN MẶT]]+Stock[[#This Row],[LÃI/(LỖ) TỪ BÁN CK
(auto-fill)]],"")</f>
        <v/>
      </c>
      <c r="AB12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6" s="79"/>
      <c r="AE1286" s="146" t="str">
        <f>IF(Stock[[#This Row],[TRẠNG THÁI
(auto-fill)]]="NẮM GIỮ",Stock[[#This Row],[GIÁ THỊ TRƯỜNG]]-Stock[[#This Row],[GIÁ MUA]],"")</f>
        <v/>
      </c>
      <c r="AF1286" s="150" t="str">
        <f>IFERROR(Stock[[#This Row],[TĂNG/
(GIẢM )]]/Stock[[#This Row],[GIÁ MUA]],"")</f>
        <v/>
      </c>
      <c r="AG1286" s="129" t="str">
        <f>IF(Stock[[#This Row],[GIÁ THỊ TRƯỜNG]]&gt;0,Stock[[#This Row],[GIÁ THỊ TRƯỜNG]]*Stock[[#This Row],[SỐ LƯỢNG CÒN LẠI
(auto-fill)]],"")</f>
        <v/>
      </c>
    </row>
    <row r="1287" spans="2:33">
      <c r="B1287" s="109" t="str">
        <f>IF(AND(Stock[[#This Row],[SỐ LƯỢNG MUA]]&gt;0,Stock[[#This Row],[SỐ LƯỢNG CÒN LẠI
(auto-fill)]]=0),"BÁN",
IF(AND(Stock[[#This Row],[SỐ LƯỢNG MUA]]&gt;0,Stock[[#This Row],[SỐ LƯỢNG CÒN LẠI
(auto-fill)]]&gt;0),"NẮM GIỮ",""))</f>
        <v/>
      </c>
      <c r="C1287" s="112">
        <f t="shared" si="19"/>
        <v>1274</v>
      </c>
      <c r="D1287" s="77"/>
      <c r="E1287" s="78"/>
      <c r="F1287" s="170"/>
      <c r="G1287" s="83"/>
      <c r="H1287" s="84"/>
      <c r="I1287" s="114" t="str">
        <f>IF(Stock[[#This Row],[SỐ LƯỢNG MUA]]&gt;0,Stock[[#This Row],[GIÁ MUA]]*Stock[[#This Row],[SỐ LƯỢNG MUA]]*$D$11,"")</f>
        <v/>
      </c>
      <c r="J1287" s="87"/>
      <c r="K1287" s="88"/>
      <c r="L1287" s="116" t="str">
        <f>IF(Stock[[#This Row],[SỐ LƯỢNG MUA]]&gt;0,Stock[[#This Row],[GIÁ MUA]]*(1+Stock[[#This Row],[% TĂNG KỲ VỌNG_1]]),"")</f>
        <v/>
      </c>
      <c r="M1287" s="89"/>
      <c r="N1287" s="116" t="str">
        <f>IF(Stock[[#This Row],[SỐ LƯỢNG MUA]]&gt;0,Stock[[#This Row],[GIÁ MUA]]*(1+Stock[[#This Row],[% TĂNG KỲ VỌNG_2]]),"")</f>
        <v/>
      </c>
      <c r="O1287" s="89"/>
      <c r="P1287" s="116" t="str">
        <f>IF(Stock[[#This Row],[SỐ LƯỢNG MUA]]&gt;0,Stock[[#This Row],[GIÁ MUA]]*(1+Stock[[#This Row],[% GIẢM ĐỂ CẮT LỖ]]),"")</f>
        <v/>
      </c>
      <c r="Q1287" s="103"/>
      <c r="R1287" s="117" t="str">
        <f>IF(Stock[[#This Row],[CỔ TỨC TIỀN MẶT]]&gt;0,Stock[[#This Row],[CỔ TỨC TIỀN MẶT]]/(Stock[[#This Row],[GIÁ MUA]]*Stock[[#This Row],[SỐ LƯỢNG MUA]]),"")</f>
        <v/>
      </c>
      <c r="S1287" s="103"/>
      <c r="T1287" s="77"/>
      <c r="U1287" s="95"/>
      <c r="V1287" s="96"/>
      <c r="W1287" s="125" t="str">
        <f>IF(Stock[[#This Row],[SỐ LƯỢNG BÁN]]&gt;0,Stock[[#This Row],[GIÁ BÁN]]*Stock[[#This Row],[SỐ LƯỢNG BÁN]]*$D$11+Stock[[#This Row],[GIÁ BÁN]]*Stock[[#This Row],[SỐ LƯỢNG BÁN]]*$D$12,"")</f>
        <v/>
      </c>
      <c r="X1287" s="120">
        <f>Stock[[#This Row],[SỐ LƯỢNG MUA]]+Stock[[#This Row],[CỔ TỨC BẰNG CỔ PHIẾU]]-Stock[[#This Row],[SỐ LƯỢNG BÁN]]</f>
        <v>0</v>
      </c>
      <c r="Y12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7" s="120">
        <f ca="1">IF(Stock[[#This Row],[NGÀY BÁN]]&gt;0,Stock[[#This Row],[NGÀY BÁN]]-Stock[[#This Row],[NGÀY MUA]]+1,IF(Stock[[#This Row],[NGÀY MUA]]=0,0,TODAY()-Stock[[#This Row],[NGÀY MUA]]+1))</f>
        <v>0</v>
      </c>
      <c r="AA1287" s="121" t="str">
        <f>IFERROR(Stock[[#This Row],[CỔ TỨC TIỀN MẶT]]+Stock[[#This Row],[LÃI/(LỖ) TỪ BÁN CK
(auto-fill)]],"")</f>
        <v/>
      </c>
      <c r="AB12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7" s="79"/>
      <c r="AE1287" s="146" t="str">
        <f>IF(Stock[[#This Row],[TRẠNG THÁI
(auto-fill)]]="NẮM GIỮ",Stock[[#This Row],[GIÁ THỊ TRƯỜNG]]-Stock[[#This Row],[GIÁ MUA]],"")</f>
        <v/>
      </c>
      <c r="AF1287" s="150" t="str">
        <f>IFERROR(Stock[[#This Row],[TĂNG/
(GIẢM )]]/Stock[[#This Row],[GIÁ MUA]],"")</f>
        <v/>
      </c>
      <c r="AG1287" s="129" t="str">
        <f>IF(Stock[[#This Row],[GIÁ THỊ TRƯỜNG]]&gt;0,Stock[[#This Row],[GIÁ THỊ TRƯỜNG]]*Stock[[#This Row],[SỐ LƯỢNG CÒN LẠI
(auto-fill)]],"")</f>
        <v/>
      </c>
    </row>
    <row r="1288" spans="2:33">
      <c r="B1288" s="109" t="str">
        <f>IF(AND(Stock[[#This Row],[SỐ LƯỢNG MUA]]&gt;0,Stock[[#This Row],[SỐ LƯỢNG CÒN LẠI
(auto-fill)]]=0),"BÁN",
IF(AND(Stock[[#This Row],[SỐ LƯỢNG MUA]]&gt;0,Stock[[#This Row],[SỐ LƯỢNG CÒN LẠI
(auto-fill)]]&gt;0),"NẮM GIỮ",""))</f>
        <v/>
      </c>
      <c r="C1288" s="112">
        <f t="shared" si="19"/>
        <v>1275</v>
      </c>
      <c r="D1288" s="77"/>
      <c r="E1288" s="78"/>
      <c r="F1288" s="170"/>
      <c r="G1288" s="83"/>
      <c r="H1288" s="84"/>
      <c r="I1288" s="114" t="str">
        <f>IF(Stock[[#This Row],[SỐ LƯỢNG MUA]]&gt;0,Stock[[#This Row],[GIÁ MUA]]*Stock[[#This Row],[SỐ LƯỢNG MUA]]*$D$11,"")</f>
        <v/>
      </c>
      <c r="J1288" s="87"/>
      <c r="K1288" s="88"/>
      <c r="L1288" s="116" t="str">
        <f>IF(Stock[[#This Row],[SỐ LƯỢNG MUA]]&gt;0,Stock[[#This Row],[GIÁ MUA]]*(1+Stock[[#This Row],[% TĂNG KỲ VỌNG_1]]),"")</f>
        <v/>
      </c>
      <c r="M1288" s="89"/>
      <c r="N1288" s="116" t="str">
        <f>IF(Stock[[#This Row],[SỐ LƯỢNG MUA]]&gt;0,Stock[[#This Row],[GIÁ MUA]]*(1+Stock[[#This Row],[% TĂNG KỲ VỌNG_2]]),"")</f>
        <v/>
      </c>
      <c r="O1288" s="89"/>
      <c r="P1288" s="116" t="str">
        <f>IF(Stock[[#This Row],[SỐ LƯỢNG MUA]]&gt;0,Stock[[#This Row],[GIÁ MUA]]*(1+Stock[[#This Row],[% GIẢM ĐỂ CẮT LỖ]]),"")</f>
        <v/>
      </c>
      <c r="Q1288" s="103"/>
      <c r="R1288" s="117" t="str">
        <f>IF(Stock[[#This Row],[CỔ TỨC TIỀN MẶT]]&gt;0,Stock[[#This Row],[CỔ TỨC TIỀN MẶT]]/(Stock[[#This Row],[GIÁ MUA]]*Stock[[#This Row],[SỐ LƯỢNG MUA]]),"")</f>
        <v/>
      </c>
      <c r="S1288" s="103"/>
      <c r="T1288" s="77"/>
      <c r="U1288" s="95"/>
      <c r="V1288" s="96"/>
      <c r="W1288" s="125" t="str">
        <f>IF(Stock[[#This Row],[SỐ LƯỢNG BÁN]]&gt;0,Stock[[#This Row],[GIÁ BÁN]]*Stock[[#This Row],[SỐ LƯỢNG BÁN]]*$D$11+Stock[[#This Row],[GIÁ BÁN]]*Stock[[#This Row],[SỐ LƯỢNG BÁN]]*$D$12,"")</f>
        <v/>
      </c>
      <c r="X1288" s="120">
        <f>Stock[[#This Row],[SỐ LƯỢNG MUA]]+Stock[[#This Row],[CỔ TỨC BẰNG CỔ PHIẾU]]-Stock[[#This Row],[SỐ LƯỢNG BÁN]]</f>
        <v>0</v>
      </c>
      <c r="Y12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8" s="120">
        <f ca="1">IF(Stock[[#This Row],[NGÀY BÁN]]&gt;0,Stock[[#This Row],[NGÀY BÁN]]-Stock[[#This Row],[NGÀY MUA]]+1,IF(Stock[[#This Row],[NGÀY MUA]]=0,0,TODAY()-Stock[[#This Row],[NGÀY MUA]]+1))</f>
        <v>0</v>
      </c>
      <c r="AA1288" s="121" t="str">
        <f>IFERROR(Stock[[#This Row],[CỔ TỨC TIỀN MẶT]]+Stock[[#This Row],[LÃI/(LỖ) TỪ BÁN CK
(auto-fill)]],"")</f>
        <v/>
      </c>
      <c r="AB12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8" s="79"/>
      <c r="AE1288" s="146" t="str">
        <f>IF(Stock[[#This Row],[TRẠNG THÁI
(auto-fill)]]="NẮM GIỮ",Stock[[#This Row],[GIÁ THỊ TRƯỜNG]]-Stock[[#This Row],[GIÁ MUA]],"")</f>
        <v/>
      </c>
      <c r="AF1288" s="150" t="str">
        <f>IFERROR(Stock[[#This Row],[TĂNG/
(GIẢM )]]/Stock[[#This Row],[GIÁ MUA]],"")</f>
        <v/>
      </c>
      <c r="AG1288" s="129" t="str">
        <f>IF(Stock[[#This Row],[GIÁ THỊ TRƯỜNG]]&gt;0,Stock[[#This Row],[GIÁ THỊ TRƯỜNG]]*Stock[[#This Row],[SỐ LƯỢNG CÒN LẠI
(auto-fill)]],"")</f>
        <v/>
      </c>
    </row>
    <row r="1289" spans="2:33">
      <c r="B1289" s="109" t="str">
        <f>IF(AND(Stock[[#This Row],[SỐ LƯỢNG MUA]]&gt;0,Stock[[#This Row],[SỐ LƯỢNG CÒN LẠI
(auto-fill)]]=0),"BÁN",
IF(AND(Stock[[#This Row],[SỐ LƯỢNG MUA]]&gt;0,Stock[[#This Row],[SỐ LƯỢNG CÒN LẠI
(auto-fill)]]&gt;0),"NẮM GIỮ",""))</f>
        <v/>
      </c>
      <c r="C1289" s="112">
        <f t="shared" si="19"/>
        <v>1276</v>
      </c>
      <c r="D1289" s="77"/>
      <c r="E1289" s="78"/>
      <c r="F1289" s="170"/>
      <c r="G1289" s="83"/>
      <c r="H1289" s="84"/>
      <c r="I1289" s="114" t="str">
        <f>IF(Stock[[#This Row],[SỐ LƯỢNG MUA]]&gt;0,Stock[[#This Row],[GIÁ MUA]]*Stock[[#This Row],[SỐ LƯỢNG MUA]]*$D$11,"")</f>
        <v/>
      </c>
      <c r="J1289" s="87"/>
      <c r="K1289" s="88"/>
      <c r="L1289" s="116" t="str">
        <f>IF(Stock[[#This Row],[SỐ LƯỢNG MUA]]&gt;0,Stock[[#This Row],[GIÁ MUA]]*(1+Stock[[#This Row],[% TĂNG KỲ VỌNG_1]]),"")</f>
        <v/>
      </c>
      <c r="M1289" s="89"/>
      <c r="N1289" s="116" t="str">
        <f>IF(Stock[[#This Row],[SỐ LƯỢNG MUA]]&gt;0,Stock[[#This Row],[GIÁ MUA]]*(1+Stock[[#This Row],[% TĂNG KỲ VỌNG_2]]),"")</f>
        <v/>
      </c>
      <c r="O1289" s="89"/>
      <c r="P1289" s="116" t="str">
        <f>IF(Stock[[#This Row],[SỐ LƯỢNG MUA]]&gt;0,Stock[[#This Row],[GIÁ MUA]]*(1+Stock[[#This Row],[% GIẢM ĐỂ CẮT LỖ]]),"")</f>
        <v/>
      </c>
      <c r="Q1289" s="103"/>
      <c r="R1289" s="117" t="str">
        <f>IF(Stock[[#This Row],[CỔ TỨC TIỀN MẶT]]&gt;0,Stock[[#This Row],[CỔ TỨC TIỀN MẶT]]/(Stock[[#This Row],[GIÁ MUA]]*Stock[[#This Row],[SỐ LƯỢNG MUA]]),"")</f>
        <v/>
      </c>
      <c r="S1289" s="103"/>
      <c r="T1289" s="77"/>
      <c r="U1289" s="95"/>
      <c r="V1289" s="96"/>
      <c r="W1289" s="125" t="str">
        <f>IF(Stock[[#This Row],[SỐ LƯỢNG BÁN]]&gt;0,Stock[[#This Row],[GIÁ BÁN]]*Stock[[#This Row],[SỐ LƯỢNG BÁN]]*$D$11+Stock[[#This Row],[GIÁ BÁN]]*Stock[[#This Row],[SỐ LƯỢNG BÁN]]*$D$12,"")</f>
        <v/>
      </c>
      <c r="X1289" s="120">
        <f>Stock[[#This Row],[SỐ LƯỢNG MUA]]+Stock[[#This Row],[CỔ TỨC BẰNG CỔ PHIẾU]]-Stock[[#This Row],[SỐ LƯỢNG BÁN]]</f>
        <v>0</v>
      </c>
      <c r="Y12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9" s="120">
        <f ca="1">IF(Stock[[#This Row],[NGÀY BÁN]]&gt;0,Stock[[#This Row],[NGÀY BÁN]]-Stock[[#This Row],[NGÀY MUA]]+1,IF(Stock[[#This Row],[NGÀY MUA]]=0,0,TODAY()-Stock[[#This Row],[NGÀY MUA]]+1))</f>
        <v>0</v>
      </c>
      <c r="AA1289" s="121" t="str">
        <f>IFERROR(Stock[[#This Row],[CỔ TỨC TIỀN MẶT]]+Stock[[#This Row],[LÃI/(LỖ) TỪ BÁN CK
(auto-fill)]],"")</f>
        <v/>
      </c>
      <c r="AB12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9" s="79"/>
      <c r="AE1289" s="146" t="str">
        <f>IF(Stock[[#This Row],[TRẠNG THÁI
(auto-fill)]]="NẮM GIỮ",Stock[[#This Row],[GIÁ THỊ TRƯỜNG]]-Stock[[#This Row],[GIÁ MUA]],"")</f>
        <v/>
      </c>
      <c r="AF1289" s="150" t="str">
        <f>IFERROR(Stock[[#This Row],[TĂNG/
(GIẢM )]]/Stock[[#This Row],[GIÁ MUA]],"")</f>
        <v/>
      </c>
      <c r="AG1289" s="129" t="str">
        <f>IF(Stock[[#This Row],[GIÁ THỊ TRƯỜNG]]&gt;0,Stock[[#This Row],[GIÁ THỊ TRƯỜNG]]*Stock[[#This Row],[SỐ LƯỢNG CÒN LẠI
(auto-fill)]],"")</f>
        <v/>
      </c>
    </row>
    <row r="1290" spans="2:33">
      <c r="B1290" s="109" t="str">
        <f>IF(AND(Stock[[#This Row],[SỐ LƯỢNG MUA]]&gt;0,Stock[[#This Row],[SỐ LƯỢNG CÒN LẠI
(auto-fill)]]=0),"BÁN",
IF(AND(Stock[[#This Row],[SỐ LƯỢNG MUA]]&gt;0,Stock[[#This Row],[SỐ LƯỢNG CÒN LẠI
(auto-fill)]]&gt;0),"NẮM GIỮ",""))</f>
        <v/>
      </c>
      <c r="C1290" s="112">
        <f t="shared" si="19"/>
        <v>1277</v>
      </c>
      <c r="D1290" s="77"/>
      <c r="E1290" s="78"/>
      <c r="F1290" s="170"/>
      <c r="G1290" s="83"/>
      <c r="H1290" s="84"/>
      <c r="I1290" s="114" t="str">
        <f>IF(Stock[[#This Row],[SỐ LƯỢNG MUA]]&gt;0,Stock[[#This Row],[GIÁ MUA]]*Stock[[#This Row],[SỐ LƯỢNG MUA]]*$D$11,"")</f>
        <v/>
      </c>
      <c r="J1290" s="87"/>
      <c r="K1290" s="88"/>
      <c r="L1290" s="116" t="str">
        <f>IF(Stock[[#This Row],[SỐ LƯỢNG MUA]]&gt;0,Stock[[#This Row],[GIÁ MUA]]*(1+Stock[[#This Row],[% TĂNG KỲ VỌNG_1]]),"")</f>
        <v/>
      </c>
      <c r="M1290" s="89"/>
      <c r="N1290" s="116" t="str">
        <f>IF(Stock[[#This Row],[SỐ LƯỢNG MUA]]&gt;0,Stock[[#This Row],[GIÁ MUA]]*(1+Stock[[#This Row],[% TĂNG KỲ VỌNG_2]]),"")</f>
        <v/>
      </c>
      <c r="O1290" s="89"/>
      <c r="P1290" s="116" t="str">
        <f>IF(Stock[[#This Row],[SỐ LƯỢNG MUA]]&gt;0,Stock[[#This Row],[GIÁ MUA]]*(1+Stock[[#This Row],[% GIẢM ĐỂ CẮT LỖ]]),"")</f>
        <v/>
      </c>
      <c r="Q1290" s="103"/>
      <c r="R1290" s="117" t="str">
        <f>IF(Stock[[#This Row],[CỔ TỨC TIỀN MẶT]]&gt;0,Stock[[#This Row],[CỔ TỨC TIỀN MẶT]]/(Stock[[#This Row],[GIÁ MUA]]*Stock[[#This Row],[SỐ LƯỢNG MUA]]),"")</f>
        <v/>
      </c>
      <c r="S1290" s="103"/>
      <c r="T1290" s="77"/>
      <c r="U1290" s="95"/>
      <c r="V1290" s="96"/>
      <c r="W1290" s="125" t="str">
        <f>IF(Stock[[#This Row],[SỐ LƯỢNG BÁN]]&gt;0,Stock[[#This Row],[GIÁ BÁN]]*Stock[[#This Row],[SỐ LƯỢNG BÁN]]*$D$11+Stock[[#This Row],[GIÁ BÁN]]*Stock[[#This Row],[SỐ LƯỢNG BÁN]]*$D$12,"")</f>
        <v/>
      </c>
      <c r="X1290" s="120">
        <f>Stock[[#This Row],[SỐ LƯỢNG MUA]]+Stock[[#This Row],[CỔ TỨC BẰNG CỔ PHIẾU]]-Stock[[#This Row],[SỐ LƯỢNG BÁN]]</f>
        <v>0</v>
      </c>
      <c r="Y12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0" s="120">
        <f ca="1">IF(Stock[[#This Row],[NGÀY BÁN]]&gt;0,Stock[[#This Row],[NGÀY BÁN]]-Stock[[#This Row],[NGÀY MUA]]+1,IF(Stock[[#This Row],[NGÀY MUA]]=0,0,TODAY()-Stock[[#This Row],[NGÀY MUA]]+1))</f>
        <v>0</v>
      </c>
      <c r="AA1290" s="121" t="str">
        <f>IFERROR(Stock[[#This Row],[CỔ TỨC TIỀN MẶT]]+Stock[[#This Row],[LÃI/(LỖ) TỪ BÁN CK
(auto-fill)]],"")</f>
        <v/>
      </c>
      <c r="AB12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0" s="79"/>
      <c r="AE1290" s="146" t="str">
        <f>IF(Stock[[#This Row],[TRẠNG THÁI
(auto-fill)]]="NẮM GIỮ",Stock[[#This Row],[GIÁ THỊ TRƯỜNG]]-Stock[[#This Row],[GIÁ MUA]],"")</f>
        <v/>
      </c>
      <c r="AF1290" s="150" t="str">
        <f>IFERROR(Stock[[#This Row],[TĂNG/
(GIẢM )]]/Stock[[#This Row],[GIÁ MUA]],"")</f>
        <v/>
      </c>
      <c r="AG1290" s="129" t="str">
        <f>IF(Stock[[#This Row],[GIÁ THỊ TRƯỜNG]]&gt;0,Stock[[#This Row],[GIÁ THỊ TRƯỜNG]]*Stock[[#This Row],[SỐ LƯỢNG CÒN LẠI
(auto-fill)]],"")</f>
        <v/>
      </c>
    </row>
    <row r="1291" spans="2:33">
      <c r="B1291" s="109" t="str">
        <f>IF(AND(Stock[[#This Row],[SỐ LƯỢNG MUA]]&gt;0,Stock[[#This Row],[SỐ LƯỢNG CÒN LẠI
(auto-fill)]]=0),"BÁN",
IF(AND(Stock[[#This Row],[SỐ LƯỢNG MUA]]&gt;0,Stock[[#This Row],[SỐ LƯỢNG CÒN LẠI
(auto-fill)]]&gt;0),"NẮM GIỮ",""))</f>
        <v/>
      </c>
      <c r="C1291" s="112">
        <f t="shared" si="19"/>
        <v>1278</v>
      </c>
      <c r="D1291" s="77"/>
      <c r="E1291" s="78"/>
      <c r="F1291" s="170"/>
      <c r="G1291" s="83"/>
      <c r="H1291" s="84"/>
      <c r="I1291" s="114" t="str">
        <f>IF(Stock[[#This Row],[SỐ LƯỢNG MUA]]&gt;0,Stock[[#This Row],[GIÁ MUA]]*Stock[[#This Row],[SỐ LƯỢNG MUA]]*$D$11,"")</f>
        <v/>
      </c>
      <c r="J1291" s="87"/>
      <c r="K1291" s="88"/>
      <c r="L1291" s="116" t="str">
        <f>IF(Stock[[#This Row],[SỐ LƯỢNG MUA]]&gt;0,Stock[[#This Row],[GIÁ MUA]]*(1+Stock[[#This Row],[% TĂNG KỲ VỌNG_1]]),"")</f>
        <v/>
      </c>
      <c r="M1291" s="89"/>
      <c r="N1291" s="116" t="str">
        <f>IF(Stock[[#This Row],[SỐ LƯỢNG MUA]]&gt;0,Stock[[#This Row],[GIÁ MUA]]*(1+Stock[[#This Row],[% TĂNG KỲ VỌNG_2]]),"")</f>
        <v/>
      </c>
      <c r="O1291" s="89"/>
      <c r="P1291" s="116" t="str">
        <f>IF(Stock[[#This Row],[SỐ LƯỢNG MUA]]&gt;0,Stock[[#This Row],[GIÁ MUA]]*(1+Stock[[#This Row],[% GIẢM ĐỂ CẮT LỖ]]),"")</f>
        <v/>
      </c>
      <c r="Q1291" s="103"/>
      <c r="R1291" s="117" t="str">
        <f>IF(Stock[[#This Row],[CỔ TỨC TIỀN MẶT]]&gt;0,Stock[[#This Row],[CỔ TỨC TIỀN MẶT]]/(Stock[[#This Row],[GIÁ MUA]]*Stock[[#This Row],[SỐ LƯỢNG MUA]]),"")</f>
        <v/>
      </c>
      <c r="S1291" s="103"/>
      <c r="T1291" s="77"/>
      <c r="U1291" s="95"/>
      <c r="V1291" s="96"/>
      <c r="W1291" s="125" t="str">
        <f>IF(Stock[[#This Row],[SỐ LƯỢNG BÁN]]&gt;0,Stock[[#This Row],[GIÁ BÁN]]*Stock[[#This Row],[SỐ LƯỢNG BÁN]]*$D$11+Stock[[#This Row],[GIÁ BÁN]]*Stock[[#This Row],[SỐ LƯỢNG BÁN]]*$D$12,"")</f>
        <v/>
      </c>
      <c r="X1291" s="120">
        <f>Stock[[#This Row],[SỐ LƯỢNG MUA]]+Stock[[#This Row],[CỔ TỨC BẰNG CỔ PHIẾU]]-Stock[[#This Row],[SỐ LƯỢNG BÁN]]</f>
        <v>0</v>
      </c>
      <c r="Y12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1" s="120">
        <f ca="1">IF(Stock[[#This Row],[NGÀY BÁN]]&gt;0,Stock[[#This Row],[NGÀY BÁN]]-Stock[[#This Row],[NGÀY MUA]]+1,IF(Stock[[#This Row],[NGÀY MUA]]=0,0,TODAY()-Stock[[#This Row],[NGÀY MUA]]+1))</f>
        <v>0</v>
      </c>
      <c r="AA1291" s="121" t="str">
        <f>IFERROR(Stock[[#This Row],[CỔ TỨC TIỀN MẶT]]+Stock[[#This Row],[LÃI/(LỖ) TỪ BÁN CK
(auto-fill)]],"")</f>
        <v/>
      </c>
      <c r="AB12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1" s="79"/>
      <c r="AE1291" s="146" t="str">
        <f>IF(Stock[[#This Row],[TRẠNG THÁI
(auto-fill)]]="NẮM GIỮ",Stock[[#This Row],[GIÁ THỊ TRƯỜNG]]-Stock[[#This Row],[GIÁ MUA]],"")</f>
        <v/>
      </c>
      <c r="AF1291" s="150" t="str">
        <f>IFERROR(Stock[[#This Row],[TĂNG/
(GIẢM )]]/Stock[[#This Row],[GIÁ MUA]],"")</f>
        <v/>
      </c>
      <c r="AG1291" s="129" t="str">
        <f>IF(Stock[[#This Row],[GIÁ THỊ TRƯỜNG]]&gt;0,Stock[[#This Row],[GIÁ THỊ TRƯỜNG]]*Stock[[#This Row],[SỐ LƯỢNG CÒN LẠI
(auto-fill)]],"")</f>
        <v/>
      </c>
    </row>
    <row r="1292" spans="2:33">
      <c r="B1292" s="109" t="str">
        <f>IF(AND(Stock[[#This Row],[SỐ LƯỢNG MUA]]&gt;0,Stock[[#This Row],[SỐ LƯỢNG CÒN LẠI
(auto-fill)]]=0),"BÁN",
IF(AND(Stock[[#This Row],[SỐ LƯỢNG MUA]]&gt;0,Stock[[#This Row],[SỐ LƯỢNG CÒN LẠI
(auto-fill)]]&gt;0),"NẮM GIỮ",""))</f>
        <v/>
      </c>
      <c r="C1292" s="112">
        <f t="shared" si="19"/>
        <v>1279</v>
      </c>
      <c r="D1292" s="77"/>
      <c r="E1292" s="78"/>
      <c r="F1292" s="170"/>
      <c r="G1292" s="83"/>
      <c r="H1292" s="84"/>
      <c r="I1292" s="114" t="str">
        <f>IF(Stock[[#This Row],[SỐ LƯỢNG MUA]]&gt;0,Stock[[#This Row],[GIÁ MUA]]*Stock[[#This Row],[SỐ LƯỢNG MUA]]*$D$11,"")</f>
        <v/>
      </c>
      <c r="J1292" s="87"/>
      <c r="K1292" s="88"/>
      <c r="L1292" s="116" t="str">
        <f>IF(Stock[[#This Row],[SỐ LƯỢNG MUA]]&gt;0,Stock[[#This Row],[GIÁ MUA]]*(1+Stock[[#This Row],[% TĂNG KỲ VỌNG_1]]),"")</f>
        <v/>
      </c>
      <c r="M1292" s="89"/>
      <c r="N1292" s="116" t="str">
        <f>IF(Stock[[#This Row],[SỐ LƯỢNG MUA]]&gt;0,Stock[[#This Row],[GIÁ MUA]]*(1+Stock[[#This Row],[% TĂNG KỲ VỌNG_2]]),"")</f>
        <v/>
      </c>
      <c r="O1292" s="89"/>
      <c r="P1292" s="116" t="str">
        <f>IF(Stock[[#This Row],[SỐ LƯỢNG MUA]]&gt;0,Stock[[#This Row],[GIÁ MUA]]*(1+Stock[[#This Row],[% GIẢM ĐỂ CẮT LỖ]]),"")</f>
        <v/>
      </c>
      <c r="Q1292" s="103"/>
      <c r="R1292" s="117" t="str">
        <f>IF(Stock[[#This Row],[CỔ TỨC TIỀN MẶT]]&gt;0,Stock[[#This Row],[CỔ TỨC TIỀN MẶT]]/(Stock[[#This Row],[GIÁ MUA]]*Stock[[#This Row],[SỐ LƯỢNG MUA]]),"")</f>
        <v/>
      </c>
      <c r="S1292" s="103"/>
      <c r="T1292" s="77"/>
      <c r="U1292" s="95"/>
      <c r="V1292" s="96"/>
      <c r="W1292" s="125" t="str">
        <f>IF(Stock[[#This Row],[SỐ LƯỢNG BÁN]]&gt;0,Stock[[#This Row],[GIÁ BÁN]]*Stock[[#This Row],[SỐ LƯỢNG BÁN]]*$D$11+Stock[[#This Row],[GIÁ BÁN]]*Stock[[#This Row],[SỐ LƯỢNG BÁN]]*$D$12,"")</f>
        <v/>
      </c>
      <c r="X1292" s="120">
        <f>Stock[[#This Row],[SỐ LƯỢNG MUA]]+Stock[[#This Row],[CỔ TỨC BẰNG CỔ PHIẾU]]-Stock[[#This Row],[SỐ LƯỢNG BÁN]]</f>
        <v>0</v>
      </c>
      <c r="Y12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2" s="120">
        <f ca="1">IF(Stock[[#This Row],[NGÀY BÁN]]&gt;0,Stock[[#This Row],[NGÀY BÁN]]-Stock[[#This Row],[NGÀY MUA]]+1,IF(Stock[[#This Row],[NGÀY MUA]]=0,0,TODAY()-Stock[[#This Row],[NGÀY MUA]]+1))</f>
        <v>0</v>
      </c>
      <c r="AA1292" s="121" t="str">
        <f>IFERROR(Stock[[#This Row],[CỔ TỨC TIỀN MẶT]]+Stock[[#This Row],[LÃI/(LỖ) TỪ BÁN CK
(auto-fill)]],"")</f>
        <v/>
      </c>
      <c r="AB12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2" s="79"/>
      <c r="AE1292" s="146" t="str">
        <f>IF(Stock[[#This Row],[TRẠNG THÁI
(auto-fill)]]="NẮM GIỮ",Stock[[#This Row],[GIÁ THỊ TRƯỜNG]]-Stock[[#This Row],[GIÁ MUA]],"")</f>
        <v/>
      </c>
      <c r="AF1292" s="150" t="str">
        <f>IFERROR(Stock[[#This Row],[TĂNG/
(GIẢM )]]/Stock[[#This Row],[GIÁ MUA]],"")</f>
        <v/>
      </c>
      <c r="AG1292" s="129" t="str">
        <f>IF(Stock[[#This Row],[GIÁ THỊ TRƯỜNG]]&gt;0,Stock[[#This Row],[GIÁ THỊ TRƯỜNG]]*Stock[[#This Row],[SỐ LƯỢNG CÒN LẠI
(auto-fill)]],"")</f>
        <v/>
      </c>
    </row>
    <row r="1293" spans="2:33">
      <c r="B1293" s="109" t="str">
        <f>IF(AND(Stock[[#This Row],[SỐ LƯỢNG MUA]]&gt;0,Stock[[#This Row],[SỐ LƯỢNG CÒN LẠI
(auto-fill)]]=0),"BÁN",
IF(AND(Stock[[#This Row],[SỐ LƯỢNG MUA]]&gt;0,Stock[[#This Row],[SỐ LƯỢNG CÒN LẠI
(auto-fill)]]&gt;0),"NẮM GIỮ",""))</f>
        <v/>
      </c>
      <c r="C1293" s="112">
        <f t="shared" si="19"/>
        <v>1280</v>
      </c>
      <c r="D1293" s="77"/>
      <c r="E1293" s="78"/>
      <c r="F1293" s="170"/>
      <c r="G1293" s="83"/>
      <c r="H1293" s="84"/>
      <c r="I1293" s="114" t="str">
        <f>IF(Stock[[#This Row],[SỐ LƯỢNG MUA]]&gt;0,Stock[[#This Row],[GIÁ MUA]]*Stock[[#This Row],[SỐ LƯỢNG MUA]]*$D$11,"")</f>
        <v/>
      </c>
      <c r="J1293" s="87"/>
      <c r="K1293" s="88"/>
      <c r="L1293" s="116" t="str">
        <f>IF(Stock[[#This Row],[SỐ LƯỢNG MUA]]&gt;0,Stock[[#This Row],[GIÁ MUA]]*(1+Stock[[#This Row],[% TĂNG KỲ VỌNG_1]]),"")</f>
        <v/>
      </c>
      <c r="M1293" s="89"/>
      <c r="N1293" s="116" t="str">
        <f>IF(Stock[[#This Row],[SỐ LƯỢNG MUA]]&gt;0,Stock[[#This Row],[GIÁ MUA]]*(1+Stock[[#This Row],[% TĂNG KỲ VỌNG_2]]),"")</f>
        <v/>
      </c>
      <c r="O1293" s="89"/>
      <c r="P1293" s="116" t="str">
        <f>IF(Stock[[#This Row],[SỐ LƯỢNG MUA]]&gt;0,Stock[[#This Row],[GIÁ MUA]]*(1+Stock[[#This Row],[% GIẢM ĐỂ CẮT LỖ]]),"")</f>
        <v/>
      </c>
      <c r="Q1293" s="103"/>
      <c r="R1293" s="117" t="str">
        <f>IF(Stock[[#This Row],[CỔ TỨC TIỀN MẶT]]&gt;0,Stock[[#This Row],[CỔ TỨC TIỀN MẶT]]/(Stock[[#This Row],[GIÁ MUA]]*Stock[[#This Row],[SỐ LƯỢNG MUA]]),"")</f>
        <v/>
      </c>
      <c r="S1293" s="103"/>
      <c r="T1293" s="77"/>
      <c r="U1293" s="95"/>
      <c r="V1293" s="96"/>
      <c r="W1293" s="125" t="str">
        <f>IF(Stock[[#This Row],[SỐ LƯỢNG BÁN]]&gt;0,Stock[[#This Row],[GIÁ BÁN]]*Stock[[#This Row],[SỐ LƯỢNG BÁN]]*$D$11+Stock[[#This Row],[GIÁ BÁN]]*Stock[[#This Row],[SỐ LƯỢNG BÁN]]*$D$12,"")</f>
        <v/>
      </c>
      <c r="X1293" s="120">
        <f>Stock[[#This Row],[SỐ LƯỢNG MUA]]+Stock[[#This Row],[CỔ TỨC BẰNG CỔ PHIẾU]]-Stock[[#This Row],[SỐ LƯỢNG BÁN]]</f>
        <v>0</v>
      </c>
      <c r="Y12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3" s="120">
        <f ca="1">IF(Stock[[#This Row],[NGÀY BÁN]]&gt;0,Stock[[#This Row],[NGÀY BÁN]]-Stock[[#This Row],[NGÀY MUA]]+1,IF(Stock[[#This Row],[NGÀY MUA]]=0,0,TODAY()-Stock[[#This Row],[NGÀY MUA]]+1))</f>
        <v>0</v>
      </c>
      <c r="AA1293" s="121" t="str">
        <f>IFERROR(Stock[[#This Row],[CỔ TỨC TIỀN MẶT]]+Stock[[#This Row],[LÃI/(LỖ) TỪ BÁN CK
(auto-fill)]],"")</f>
        <v/>
      </c>
      <c r="AB12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3" s="79"/>
      <c r="AE1293" s="146" t="str">
        <f>IF(Stock[[#This Row],[TRẠNG THÁI
(auto-fill)]]="NẮM GIỮ",Stock[[#This Row],[GIÁ THỊ TRƯỜNG]]-Stock[[#This Row],[GIÁ MUA]],"")</f>
        <v/>
      </c>
      <c r="AF1293" s="150" t="str">
        <f>IFERROR(Stock[[#This Row],[TĂNG/
(GIẢM )]]/Stock[[#This Row],[GIÁ MUA]],"")</f>
        <v/>
      </c>
      <c r="AG1293" s="129" t="str">
        <f>IF(Stock[[#This Row],[GIÁ THỊ TRƯỜNG]]&gt;0,Stock[[#This Row],[GIÁ THỊ TRƯỜNG]]*Stock[[#This Row],[SỐ LƯỢNG CÒN LẠI
(auto-fill)]],"")</f>
        <v/>
      </c>
    </row>
    <row r="1294" spans="2:33">
      <c r="B1294" s="109" t="str">
        <f>IF(AND(Stock[[#This Row],[SỐ LƯỢNG MUA]]&gt;0,Stock[[#This Row],[SỐ LƯỢNG CÒN LẠI
(auto-fill)]]=0),"BÁN",
IF(AND(Stock[[#This Row],[SỐ LƯỢNG MUA]]&gt;0,Stock[[#This Row],[SỐ LƯỢNG CÒN LẠI
(auto-fill)]]&gt;0),"NẮM GIỮ",""))</f>
        <v/>
      </c>
      <c r="C1294" s="112">
        <f t="shared" si="19"/>
        <v>1281</v>
      </c>
      <c r="D1294" s="77"/>
      <c r="E1294" s="78"/>
      <c r="F1294" s="170"/>
      <c r="G1294" s="83"/>
      <c r="H1294" s="84"/>
      <c r="I1294" s="114" t="str">
        <f>IF(Stock[[#This Row],[SỐ LƯỢNG MUA]]&gt;0,Stock[[#This Row],[GIÁ MUA]]*Stock[[#This Row],[SỐ LƯỢNG MUA]]*$D$11,"")</f>
        <v/>
      </c>
      <c r="J1294" s="87"/>
      <c r="K1294" s="88"/>
      <c r="L1294" s="116" t="str">
        <f>IF(Stock[[#This Row],[SỐ LƯỢNG MUA]]&gt;0,Stock[[#This Row],[GIÁ MUA]]*(1+Stock[[#This Row],[% TĂNG KỲ VỌNG_1]]),"")</f>
        <v/>
      </c>
      <c r="M1294" s="89"/>
      <c r="N1294" s="116" t="str">
        <f>IF(Stock[[#This Row],[SỐ LƯỢNG MUA]]&gt;0,Stock[[#This Row],[GIÁ MUA]]*(1+Stock[[#This Row],[% TĂNG KỲ VỌNG_2]]),"")</f>
        <v/>
      </c>
      <c r="O1294" s="89"/>
      <c r="P1294" s="116" t="str">
        <f>IF(Stock[[#This Row],[SỐ LƯỢNG MUA]]&gt;0,Stock[[#This Row],[GIÁ MUA]]*(1+Stock[[#This Row],[% GIẢM ĐỂ CẮT LỖ]]),"")</f>
        <v/>
      </c>
      <c r="Q1294" s="103"/>
      <c r="R1294" s="117" t="str">
        <f>IF(Stock[[#This Row],[CỔ TỨC TIỀN MẶT]]&gt;0,Stock[[#This Row],[CỔ TỨC TIỀN MẶT]]/(Stock[[#This Row],[GIÁ MUA]]*Stock[[#This Row],[SỐ LƯỢNG MUA]]),"")</f>
        <v/>
      </c>
      <c r="S1294" s="103"/>
      <c r="T1294" s="77"/>
      <c r="U1294" s="95"/>
      <c r="V1294" s="96"/>
      <c r="W1294" s="125" t="str">
        <f>IF(Stock[[#This Row],[SỐ LƯỢNG BÁN]]&gt;0,Stock[[#This Row],[GIÁ BÁN]]*Stock[[#This Row],[SỐ LƯỢNG BÁN]]*$D$11+Stock[[#This Row],[GIÁ BÁN]]*Stock[[#This Row],[SỐ LƯỢNG BÁN]]*$D$12,"")</f>
        <v/>
      </c>
      <c r="X1294" s="120">
        <f>Stock[[#This Row],[SỐ LƯỢNG MUA]]+Stock[[#This Row],[CỔ TỨC BẰNG CỔ PHIẾU]]-Stock[[#This Row],[SỐ LƯỢNG BÁN]]</f>
        <v>0</v>
      </c>
      <c r="Y12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4" s="120">
        <f ca="1">IF(Stock[[#This Row],[NGÀY BÁN]]&gt;0,Stock[[#This Row],[NGÀY BÁN]]-Stock[[#This Row],[NGÀY MUA]]+1,IF(Stock[[#This Row],[NGÀY MUA]]=0,0,TODAY()-Stock[[#This Row],[NGÀY MUA]]+1))</f>
        <v>0</v>
      </c>
      <c r="AA1294" s="121" t="str">
        <f>IFERROR(Stock[[#This Row],[CỔ TỨC TIỀN MẶT]]+Stock[[#This Row],[LÃI/(LỖ) TỪ BÁN CK
(auto-fill)]],"")</f>
        <v/>
      </c>
      <c r="AB12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4" s="79"/>
      <c r="AE1294" s="146" t="str">
        <f>IF(Stock[[#This Row],[TRẠNG THÁI
(auto-fill)]]="NẮM GIỮ",Stock[[#This Row],[GIÁ THỊ TRƯỜNG]]-Stock[[#This Row],[GIÁ MUA]],"")</f>
        <v/>
      </c>
      <c r="AF1294" s="150" t="str">
        <f>IFERROR(Stock[[#This Row],[TĂNG/
(GIẢM )]]/Stock[[#This Row],[GIÁ MUA]],"")</f>
        <v/>
      </c>
      <c r="AG1294" s="129" t="str">
        <f>IF(Stock[[#This Row],[GIÁ THỊ TRƯỜNG]]&gt;0,Stock[[#This Row],[GIÁ THỊ TRƯỜNG]]*Stock[[#This Row],[SỐ LƯỢNG CÒN LẠI
(auto-fill)]],"")</f>
        <v/>
      </c>
    </row>
    <row r="1295" spans="2:33">
      <c r="B1295" s="109" t="str">
        <f>IF(AND(Stock[[#This Row],[SỐ LƯỢNG MUA]]&gt;0,Stock[[#This Row],[SỐ LƯỢNG CÒN LẠI
(auto-fill)]]=0),"BÁN",
IF(AND(Stock[[#This Row],[SỐ LƯỢNG MUA]]&gt;0,Stock[[#This Row],[SỐ LƯỢNG CÒN LẠI
(auto-fill)]]&gt;0),"NẮM GIỮ",""))</f>
        <v/>
      </c>
      <c r="C1295" s="112">
        <f t="shared" si="19"/>
        <v>1282</v>
      </c>
      <c r="D1295" s="77"/>
      <c r="E1295" s="78"/>
      <c r="F1295" s="170"/>
      <c r="G1295" s="83"/>
      <c r="H1295" s="84"/>
      <c r="I1295" s="114" t="str">
        <f>IF(Stock[[#This Row],[SỐ LƯỢNG MUA]]&gt;0,Stock[[#This Row],[GIÁ MUA]]*Stock[[#This Row],[SỐ LƯỢNG MUA]]*$D$11,"")</f>
        <v/>
      </c>
      <c r="J1295" s="87"/>
      <c r="K1295" s="88"/>
      <c r="L1295" s="116" t="str">
        <f>IF(Stock[[#This Row],[SỐ LƯỢNG MUA]]&gt;0,Stock[[#This Row],[GIÁ MUA]]*(1+Stock[[#This Row],[% TĂNG KỲ VỌNG_1]]),"")</f>
        <v/>
      </c>
      <c r="M1295" s="89"/>
      <c r="N1295" s="116" t="str">
        <f>IF(Stock[[#This Row],[SỐ LƯỢNG MUA]]&gt;0,Stock[[#This Row],[GIÁ MUA]]*(1+Stock[[#This Row],[% TĂNG KỲ VỌNG_2]]),"")</f>
        <v/>
      </c>
      <c r="O1295" s="89"/>
      <c r="P1295" s="116" t="str">
        <f>IF(Stock[[#This Row],[SỐ LƯỢNG MUA]]&gt;0,Stock[[#This Row],[GIÁ MUA]]*(1+Stock[[#This Row],[% GIẢM ĐỂ CẮT LỖ]]),"")</f>
        <v/>
      </c>
      <c r="Q1295" s="103"/>
      <c r="R1295" s="117" t="str">
        <f>IF(Stock[[#This Row],[CỔ TỨC TIỀN MẶT]]&gt;0,Stock[[#This Row],[CỔ TỨC TIỀN MẶT]]/(Stock[[#This Row],[GIÁ MUA]]*Stock[[#This Row],[SỐ LƯỢNG MUA]]),"")</f>
        <v/>
      </c>
      <c r="S1295" s="103"/>
      <c r="T1295" s="77"/>
      <c r="U1295" s="95"/>
      <c r="V1295" s="96"/>
      <c r="W1295" s="125" t="str">
        <f>IF(Stock[[#This Row],[SỐ LƯỢNG BÁN]]&gt;0,Stock[[#This Row],[GIÁ BÁN]]*Stock[[#This Row],[SỐ LƯỢNG BÁN]]*$D$11+Stock[[#This Row],[GIÁ BÁN]]*Stock[[#This Row],[SỐ LƯỢNG BÁN]]*$D$12,"")</f>
        <v/>
      </c>
      <c r="X1295" s="120">
        <f>Stock[[#This Row],[SỐ LƯỢNG MUA]]+Stock[[#This Row],[CỔ TỨC BẰNG CỔ PHIẾU]]-Stock[[#This Row],[SỐ LƯỢNG BÁN]]</f>
        <v>0</v>
      </c>
      <c r="Y12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5" s="120">
        <f ca="1">IF(Stock[[#This Row],[NGÀY BÁN]]&gt;0,Stock[[#This Row],[NGÀY BÁN]]-Stock[[#This Row],[NGÀY MUA]]+1,IF(Stock[[#This Row],[NGÀY MUA]]=0,0,TODAY()-Stock[[#This Row],[NGÀY MUA]]+1))</f>
        <v>0</v>
      </c>
      <c r="AA1295" s="121" t="str">
        <f>IFERROR(Stock[[#This Row],[CỔ TỨC TIỀN MẶT]]+Stock[[#This Row],[LÃI/(LỖ) TỪ BÁN CK
(auto-fill)]],"")</f>
        <v/>
      </c>
      <c r="AB12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5" s="79"/>
      <c r="AE1295" s="146" t="str">
        <f>IF(Stock[[#This Row],[TRẠNG THÁI
(auto-fill)]]="NẮM GIỮ",Stock[[#This Row],[GIÁ THỊ TRƯỜNG]]-Stock[[#This Row],[GIÁ MUA]],"")</f>
        <v/>
      </c>
      <c r="AF1295" s="150" t="str">
        <f>IFERROR(Stock[[#This Row],[TĂNG/
(GIẢM )]]/Stock[[#This Row],[GIÁ MUA]],"")</f>
        <v/>
      </c>
      <c r="AG1295" s="129" t="str">
        <f>IF(Stock[[#This Row],[GIÁ THỊ TRƯỜNG]]&gt;0,Stock[[#This Row],[GIÁ THỊ TRƯỜNG]]*Stock[[#This Row],[SỐ LƯỢNG CÒN LẠI
(auto-fill)]],"")</f>
        <v/>
      </c>
    </row>
    <row r="1296" spans="2:33">
      <c r="B1296" s="109" t="str">
        <f>IF(AND(Stock[[#This Row],[SỐ LƯỢNG MUA]]&gt;0,Stock[[#This Row],[SỐ LƯỢNG CÒN LẠI
(auto-fill)]]=0),"BÁN",
IF(AND(Stock[[#This Row],[SỐ LƯỢNG MUA]]&gt;0,Stock[[#This Row],[SỐ LƯỢNG CÒN LẠI
(auto-fill)]]&gt;0),"NẮM GIỮ",""))</f>
        <v/>
      </c>
      <c r="C1296" s="112">
        <f t="shared" ref="C1296:C1359" si="20">C1295+1</f>
        <v>1283</v>
      </c>
      <c r="D1296" s="77"/>
      <c r="E1296" s="78"/>
      <c r="F1296" s="170"/>
      <c r="G1296" s="83"/>
      <c r="H1296" s="84"/>
      <c r="I1296" s="114" t="str">
        <f>IF(Stock[[#This Row],[SỐ LƯỢNG MUA]]&gt;0,Stock[[#This Row],[GIÁ MUA]]*Stock[[#This Row],[SỐ LƯỢNG MUA]]*$D$11,"")</f>
        <v/>
      </c>
      <c r="J1296" s="87"/>
      <c r="K1296" s="88"/>
      <c r="L1296" s="116" t="str">
        <f>IF(Stock[[#This Row],[SỐ LƯỢNG MUA]]&gt;0,Stock[[#This Row],[GIÁ MUA]]*(1+Stock[[#This Row],[% TĂNG KỲ VỌNG_1]]),"")</f>
        <v/>
      </c>
      <c r="M1296" s="89"/>
      <c r="N1296" s="116" t="str">
        <f>IF(Stock[[#This Row],[SỐ LƯỢNG MUA]]&gt;0,Stock[[#This Row],[GIÁ MUA]]*(1+Stock[[#This Row],[% TĂNG KỲ VỌNG_2]]),"")</f>
        <v/>
      </c>
      <c r="O1296" s="89"/>
      <c r="P1296" s="116" t="str">
        <f>IF(Stock[[#This Row],[SỐ LƯỢNG MUA]]&gt;0,Stock[[#This Row],[GIÁ MUA]]*(1+Stock[[#This Row],[% GIẢM ĐỂ CẮT LỖ]]),"")</f>
        <v/>
      </c>
      <c r="Q1296" s="103"/>
      <c r="R1296" s="117" t="str">
        <f>IF(Stock[[#This Row],[CỔ TỨC TIỀN MẶT]]&gt;0,Stock[[#This Row],[CỔ TỨC TIỀN MẶT]]/(Stock[[#This Row],[GIÁ MUA]]*Stock[[#This Row],[SỐ LƯỢNG MUA]]),"")</f>
        <v/>
      </c>
      <c r="S1296" s="103"/>
      <c r="T1296" s="77"/>
      <c r="U1296" s="95"/>
      <c r="V1296" s="96"/>
      <c r="W1296" s="125" t="str">
        <f>IF(Stock[[#This Row],[SỐ LƯỢNG BÁN]]&gt;0,Stock[[#This Row],[GIÁ BÁN]]*Stock[[#This Row],[SỐ LƯỢNG BÁN]]*$D$11+Stock[[#This Row],[GIÁ BÁN]]*Stock[[#This Row],[SỐ LƯỢNG BÁN]]*$D$12,"")</f>
        <v/>
      </c>
      <c r="X1296" s="120">
        <f>Stock[[#This Row],[SỐ LƯỢNG MUA]]+Stock[[#This Row],[CỔ TỨC BẰNG CỔ PHIẾU]]-Stock[[#This Row],[SỐ LƯỢNG BÁN]]</f>
        <v>0</v>
      </c>
      <c r="Y12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6" s="120">
        <f ca="1">IF(Stock[[#This Row],[NGÀY BÁN]]&gt;0,Stock[[#This Row],[NGÀY BÁN]]-Stock[[#This Row],[NGÀY MUA]]+1,IF(Stock[[#This Row],[NGÀY MUA]]=0,0,TODAY()-Stock[[#This Row],[NGÀY MUA]]+1))</f>
        <v>0</v>
      </c>
      <c r="AA1296" s="121" t="str">
        <f>IFERROR(Stock[[#This Row],[CỔ TỨC TIỀN MẶT]]+Stock[[#This Row],[LÃI/(LỖ) TỪ BÁN CK
(auto-fill)]],"")</f>
        <v/>
      </c>
      <c r="AB12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6" s="79"/>
      <c r="AE1296" s="146" t="str">
        <f>IF(Stock[[#This Row],[TRẠNG THÁI
(auto-fill)]]="NẮM GIỮ",Stock[[#This Row],[GIÁ THỊ TRƯỜNG]]-Stock[[#This Row],[GIÁ MUA]],"")</f>
        <v/>
      </c>
      <c r="AF1296" s="150" t="str">
        <f>IFERROR(Stock[[#This Row],[TĂNG/
(GIẢM )]]/Stock[[#This Row],[GIÁ MUA]],"")</f>
        <v/>
      </c>
      <c r="AG1296" s="129" t="str">
        <f>IF(Stock[[#This Row],[GIÁ THỊ TRƯỜNG]]&gt;0,Stock[[#This Row],[GIÁ THỊ TRƯỜNG]]*Stock[[#This Row],[SỐ LƯỢNG CÒN LẠI
(auto-fill)]],"")</f>
        <v/>
      </c>
    </row>
    <row r="1297" spans="2:33">
      <c r="B1297" s="109" t="str">
        <f>IF(AND(Stock[[#This Row],[SỐ LƯỢNG MUA]]&gt;0,Stock[[#This Row],[SỐ LƯỢNG CÒN LẠI
(auto-fill)]]=0),"BÁN",
IF(AND(Stock[[#This Row],[SỐ LƯỢNG MUA]]&gt;0,Stock[[#This Row],[SỐ LƯỢNG CÒN LẠI
(auto-fill)]]&gt;0),"NẮM GIỮ",""))</f>
        <v/>
      </c>
      <c r="C1297" s="112">
        <f t="shared" si="20"/>
        <v>1284</v>
      </c>
      <c r="D1297" s="77"/>
      <c r="E1297" s="78"/>
      <c r="F1297" s="170"/>
      <c r="G1297" s="83"/>
      <c r="H1297" s="84"/>
      <c r="I1297" s="114" t="str">
        <f>IF(Stock[[#This Row],[SỐ LƯỢNG MUA]]&gt;0,Stock[[#This Row],[GIÁ MUA]]*Stock[[#This Row],[SỐ LƯỢNG MUA]]*$D$11,"")</f>
        <v/>
      </c>
      <c r="J1297" s="87"/>
      <c r="K1297" s="88"/>
      <c r="L1297" s="116" t="str">
        <f>IF(Stock[[#This Row],[SỐ LƯỢNG MUA]]&gt;0,Stock[[#This Row],[GIÁ MUA]]*(1+Stock[[#This Row],[% TĂNG KỲ VỌNG_1]]),"")</f>
        <v/>
      </c>
      <c r="M1297" s="89"/>
      <c r="N1297" s="116" t="str">
        <f>IF(Stock[[#This Row],[SỐ LƯỢNG MUA]]&gt;0,Stock[[#This Row],[GIÁ MUA]]*(1+Stock[[#This Row],[% TĂNG KỲ VỌNG_2]]),"")</f>
        <v/>
      </c>
      <c r="O1297" s="89"/>
      <c r="P1297" s="116" t="str">
        <f>IF(Stock[[#This Row],[SỐ LƯỢNG MUA]]&gt;0,Stock[[#This Row],[GIÁ MUA]]*(1+Stock[[#This Row],[% GIẢM ĐỂ CẮT LỖ]]),"")</f>
        <v/>
      </c>
      <c r="Q1297" s="103"/>
      <c r="R1297" s="117" t="str">
        <f>IF(Stock[[#This Row],[CỔ TỨC TIỀN MẶT]]&gt;0,Stock[[#This Row],[CỔ TỨC TIỀN MẶT]]/(Stock[[#This Row],[GIÁ MUA]]*Stock[[#This Row],[SỐ LƯỢNG MUA]]),"")</f>
        <v/>
      </c>
      <c r="S1297" s="103"/>
      <c r="T1297" s="77"/>
      <c r="U1297" s="95"/>
      <c r="V1297" s="96"/>
      <c r="W1297" s="125" t="str">
        <f>IF(Stock[[#This Row],[SỐ LƯỢNG BÁN]]&gt;0,Stock[[#This Row],[GIÁ BÁN]]*Stock[[#This Row],[SỐ LƯỢNG BÁN]]*$D$11+Stock[[#This Row],[GIÁ BÁN]]*Stock[[#This Row],[SỐ LƯỢNG BÁN]]*$D$12,"")</f>
        <v/>
      </c>
      <c r="X1297" s="120">
        <f>Stock[[#This Row],[SỐ LƯỢNG MUA]]+Stock[[#This Row],[CỔ TỨC BẰNG CỔ PHIẾU]]-Stock[[#This Row],[SỐ LƯỢNG BÁN]]</f>
        <v>0</v>
      </c>
      <c r="Y12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7" s="120">
        <f ca="1">IF(Stock[[#This Row],[NGÀY BÁN]]&gt;0,Stock[[#This Row],[NGÀY BÁN]]-Stock[[#This Row],[NGÀY MUA]]+1,IF(Stock[[#This Row],[NGÀY MUA]]=0,0,TODAY()-Stock[[#This Row],[NGÀY MUA]]+1))</f>
        <v>0</v>
      </c>
      <c r="AA1297" s="121" t="str">
        <f>IFERROR(Stock[[#This Row],[CỔ TỨC TIỀN MẶT]]+Stock[[#This Row],[LÃI/(LỖ) TỪ BÁN CK
(auto-fill)]],"")</f>
        <v/>
      </c>
      <c r="AB12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7" s="79"/>
      <c r="AE1297" s="146" t="str">
        <f>IF(Stock[[#This Row],[TRẠNG THÁI
(auto-fill)]]="NẮM GIỮ",Stock[[#This Row],[GIÁ THỊ TRƯỜNG]]-Stock[[#This Row],[GIÁ MUA]],"")</f>
        <v/>
      </c>
      <c r="AF1297" s="150" t="str">
        <f>IFERROR(Stock[[#This Row],[TĂNG/
(GIẢM )]]/Stock[[#This Row],[GIÁ MUA]],"")</f>
        <v/>
      </c>
      <c r="AG1297" s="129" t="str">
        <f>IF(Stock[[#This Row],[GIÁ THỊ TRƯỜNG]]&gt;0,Stock[[#This Row],[GIÁ THỊ TRƯỜNG]]*Stock[[#This Row],[SỐ LƯỢNG CÒN LẠI
(auto-fill)]],"")</f>
        <v/>
      </c>
    </row>
    <row r="1298" spans="2:33">
      <c r="B1298" s="109" t="str">
        <f>IF(AND(Stock[[#This Row],[SỐ LƯỢNG MUA]]&gt;0,Stock[[#This Row],[SỐ LƯỢNG CÒN LẠI
(auto-fill)]]=0),"BÁN",
IF(AND(Stock[[#This Row],[SỐ LƯỢNG MUA]]&gt;0,Stock[[#This Row],[SỐ LƯỢNG CÒN LẠI
(auto-fill)]]&gt;0),"NẮM GIỮ",""))</f>
        <v/>
      </c>
      <c r="C1298" s="112">
        <f t="shared" si="20"/>
        <v>1285</v>
      </c>
      <c r="D1298" s="77"/>
      <c r="E1298" s="78"/>
      <c r="F1298" s="170"/>
      <c r="G1298" s="83"/>
      <c r="H1298" s="84"/>
      <c r="I1298" s="114" t="str">
        <f>IF(Stock[[#This Row],[SỐ LƯỢNG MUA]]&gt;0,Stock[[#This Row],[GIÁ MUA]]*Stock[[#This Row],[SỐ LƯỢNG MUA]]*$D$11,"")</f>
        <v/>
      </c>
      <c r="J1298" s="87"/>
      <c r="K1298" s="88"/>
      <c r="L1298" s="116" t="str">
        <f>IF(Stock[[#This Row],[SỐ LƯỢNG MUA]]&gt;0,Stock[[#This Row],[GIÁ MUA]]*(1+Stock[[#This Row],[% TĂNG KỲ VỌNG_1]]),"")</f>
        <v/>
      </c>
      <c r="M1298" s="89"/>
      <c r="N1298" s="116" t="str">
        <f>IF(Stock[[#This Row],[SỐ LƯỢNG MUA]]&gt;0,Stock[[#This Row],[GIÁ MUA]]*(1+Stock[[#This Row],[% TĂNG KỲ VỌNG_2]]),"")</f>
        <v/>
      </c>
      <c r="O1298" s="89"/>
      <c r="P1298" s="116" t="str">
        <f>IF(Stock[[#This Row],[SỐ LƯỢNG MUA]]&gt;0,Stock[[#This Row],[GIÁ MUA]]*(1+Stock[[#This Row],[% GIẢM ĐỂ CẮT LỖ]]),"")</f>
        <v/>
      </c>
      <c r="Q1298" s="103"/>
      <c r="R1298" s="117" t="str">
        <f>IF(Stock[[#This Row],[CỔ TỨC TIỀN MẶT]]&gt;0,Stock[[#This Row],[CỔ TỨC TIỀN MẶT]]/(Stock[[#This Row],[GIÁ MUA]]*Stock[[#This Row],[SỐ LƯỢNG MUA]]),"")</f>
        <v/>
      </c>
      <c r="S1298" s="103"/>
      <c r="T1298" s="77"/>
      <c r="U1298" s="95"/>
      <c r="V1298" s="96"/>
      <c r="W1298" s="125" t="str">
        <f>IF(Stock[[#This Row],[SỐ LƯỢNG BÁN]]&gt;0,Stock[[#This Row],[GIÁ BÁN]]*Stock[[#This Row],[SỐ LƯỢNG BÁN]]*$D$11+Stock[[#This Row],[GIÁ BÁN]]*Stock[[#This Row],[SỐ LƯỢNG BÁN]]*$D$12,"")</f>
        <v/>
      </c>
      <c r="X1298" s="120">
        <f>Stock[[#This Row],[SỐ LƯỢNG MUA]]+Stock[[#This Row],[CỔ TỨC BẰNG CỔ PHIẾU]]-Stock[[#This Row],[SỐ LƯỢNG BÁN]]</f>
        <v>0</v>
      </c>
      <c r="Y12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8" s="120">
        <f ca="1">IF(Stock[[#This Row],[NGÀY BÁN]]&gt;0,Stock[[#This Row],[NGÀY BÁN]]-Stock[[#This Row],[NGÀY MUA]]+1,IF(Stock[[#This Row],[NGÀY MUA]]=0,0,TODAY()-Stock[[#This Row],[NGÀY MUA]]+1))</f>
        <v>0</v>
      </c>
      <c r="AA1298" s="121" t="str">
        <f>IFERROR(Stock[[#This Row],[CỔ TỨC TIỀN MẶT]]+Stock[[#This Row],[LÃI/(LỖ) TỪ BÁN CK
(auto-fill)]],"")</f>
        <v/>
      </c>
      <c r="AB12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8" s="79"/>
      <c r="AE1298" s="146" t="str">
        <f>IF(Stock[[#This Row],[TRẠNG THÁI
(auto-fill)]]="NẮM GIỮ",Stock[[#This Row],[GIÁ THỊ TRƯỜNG]]-Stock[[#This Row],[GIÁ MUA]],"")</f>
        <v/>
      </c>
      <c r="AF1298" s="150" t="str">
        <f>IFERROR(Stock[[#This Row],[TĂNG/
(GIẢM )]]/Stock[[#This Row],[GIÁ MUA]],"")</f>
        <v/>
      </c>
      <c r="AG1298" s="129" t="str">
        <f>IF(Stock[[#This Row],[GIÁ THỊ TRƯỜNG]]&gt;0,Stock[[#This Row],[GIÁ THỊ TRƯỜNG]]*Stock[[#This Row],[SỐ LƯỢNG CÒN LẠI
(auto-fill)]],"")</f>
        <v/>
      </c>
    </row>
    <row r="1299" spans="2:33">
      <c r="B1299" s="109" t="str">
        <f>IF(AND(Stock[[#This Row],[SỐ LƯỢNG MUA]]&gt;0,Stock[[#This Row],[SỐ LƯỢNG CÒN LẠI
(auto-fill)]]=0),"BÁN",
IF(AND(Stock[[#This Row],[SỐ LƯỢNG MUA]]&gt;0,Stock[[#This Row],[SỐ LƯỢNG CÒN LẠI
(auto-fill)]]&gt;0),"NẮM GIỮ",""))</f>
        <v/>
      </c>
      <c r="C1299" s="112">
        <f t="shared" si="20"/>
        <v>1286</v>
      </c>
      <c r="D1299" s="77"/>
      <c r="E1299" s="78"/>
      <c r="F1299" s="170"/>
      <c r="G1299" s="83"/>
      <c r="H1299" s="84"/>
      <c r="I1299" s="114" t="str">
        <f>IF(Stock[[#This Row],[SỐ LƯỢNG MUA]]&gt;0,Stock[[#This Row],[GIÁ MUA]]*Stock[[#This Row],[SỐ LƯỢNG MUA]]*$D$11,"")</f>
        <v/>
      </c>
      <c r="J1299" s="87"/>
      <c r="K1299" s="88"/>
      <c r="L1299" s="116" t="str">
        <f>IF(Stock[[#This Row],[SỐ LƯỢNG MUA]]&gt;0,Stock[[#This Row],[GIÁ MUA]]*(1+Stock[[#This Row],[% TĂNG KỲ VỌNG_1]]),"")</f>
        <v/>
      </c>
      <c r="M1299" s="89"/>
      <c r="N1299" s="116" t="str">
        <f>IF(Stock[[#This Row],[SỐ LƯỢNG MUA]]&gt;0,Stock[[#This Row],[GIÁ MUA]]*(1+Stock[[#This Row],[% TĂNG KỲ VỌNG_2]]),"")</f>
        <v/>
      </c>
      <c r="O1299" s="89"/>
      <c r="P1299" s="116" t="str">
        <f>IF(Stock[[#This Row],[SỐ LƯỢNG MUA]]&gt;0,Stock[[#This Row],[GIÁ MUA]]*(1+Stock[[#This Row],[% GIẢM ĐỂ CẮT LỖ]]),"")</f>
        <v/>
      </c>
      <c r="Q1299" s="103"/>
      <c r="R1299" s="117" t="str">
        <f>IF(Stock[[#This Row],[CỔ TỨC TIỀN MẶT]]&gt;0,Stock[[#This Row],[CỔ TỨC TIỀN MẶT]]/(Stock[[#This Row],[GIÁ MUA]]*Stock[[#This Row],[SỐ LƯỢNG MUA]]),"")</f>
        <v/>
      </c>
      <c r="S1299" s="103"/>
      <c r="T1299" s="77"/>
      <c r="U1299" s="95"/>
      <c r="V1299" s="96"/>
      <c r="W1299" s="125" t="str">
        <f>IF(Stock[[#This Row],[SỐ LƯỢNG BÁN]]&gt;0,Stock[[#This Row],[GIÁ BÁN]]*Stock[[#This Row],[SỐ LƯỢNG BÁN]]*$D$11+Stock[[#This Row],[GIÁ BÁN]]*Stock[[#This Row],[SỐ LƯỢNG BÁN]]*$D$12,"")</f>
        <v/>
      </c>
      <c r="X1299" s="120">
        <f>Stock[[#This Row],[SỐ LƯỢNG MUA]]+Stock[[#This Row],[CỔ TỨC BẰNG CỔ PHIẾU]]-Stock[[#This Row],[SỐ LƯỢNG BÁN]]</f>
        <v>0</v>
      </c>
      <c r="Y12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9" s="120">
        <f ca="1">IF(Stock[[#This Row],[NGÀY BÁN]]&gt;0,Stock[[#This Row],[NGÀY BÁN]]-Stock[[#This Row],[NGÀY MUA]]+1,IF(Stock[[#This Row],[NGÀY MUA]]=0,0,TODAY()-Stock[[#This Row],[NGÀY MUA]]+1))</f>
        <v>0</v>
      </c>
      <c r="AA1299" s="121" t="str">
        <f>IFERROR(Stock[[#This Row],[CỔ TỨC TIỀN MẶT]]+Stock[[#This Row],[LÃI/(LỖ) TỪ BÁN CK
(auto-fill)]],"")</f>
        <v/>
      </c>
      <c r="AB12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9" s="79"/>
      <c r="AE1299" s="146" t="str">
        <f>IF(Stock[[#This Row],[TRẠNG THÁI
(auto-fill)]]="NẮM GIỮ",Stock[[#This Row],[GIÁ THỊ TRƯỜNG]]-Stock[[#This Row],[GIÁ MUA]],"")</f>
        <v/>
      </c>
      <c r="AF1299" s="150" t="str">
        <f>IFERROR(Stock[[#This Row],[TĂNG/
(GIẢM )]]/Stock[[#This Row],[GIÁ MUA]],"")</f>
        <v/>
      </c>
      <c r="AG1299" s="129" t="str">
        <f>IF(Stock[[#This Row],[GIÁ THỊ TRƯỜNG]]&gt;0,Stock[[#This Row],[GIÁ THỊ TRƯỜNG]]*Stock[[#This Row],[SỐ LƯỢNG CÒN LẠI
(auto-fill)]],"")</f>
        <v/>
      </c>
    </row>
    <row r="1300" spans="2:33">
      <c r="B1300" s="109" t="str">
        <f>IF(AND(Stock[[#This Row],[SỐ LƯỢNG MUA]]&gt;0,Stock[[#This Row],[SỐ LƯỢNG CÒN LẠI
(auto-fill)]]=0),"BÁN",
IF(AND(Stock[[#This Row],[SỐ LƯỢNG MUA]]&gt;0,Stock[[#This Row],[SỐ LƯỢNG CÒN LẠI
(auto-fill)]]&gt;0),"NẮM GIỮ",""))</f>
        <v/>
      </c>
      <c r="C1300" s="112">
        <f t="shared" si="20"/>
        <v>1287</v>
      </c>
      <c r="D1300" s="77"/>
      <c r="E1300" s="78"/>
      <c r="F1300" s="170"/>
      <c r="G1300" s="83"/>
      <c r="H1300" s="84"/>
      <c r="I1300" s="114" t="str">
        <f>IF(Stock[[#This Row],[SỐ LƯỢNG MUA]]&gt;0,Stock[[#This Row],[GIÁ MUA]]*Stock[[#This Row],[SỐ LƯỢNG MUA]]*$D$11,"")</f>
        <v/>
      </c>
      <c r="J1300" s="87"/>
      <c r="K1300" s="88"/>
      <c r="L1300" s="116" t="str">
        <f>IF(Stock[[#This Row],[SỐ LƯỢNG MUA]]&gt;0,Stock[[#This Row],[GIÁ MUA]]*(1+Stock[[#This Row],[% TĂNG KỲ VỌNG_1]]),"")</f>
        <v/>
      </c>
      <c r="M1300" s="89"/>
      <c r="N1300" s="116" t="str">
        <f>IF(Stock[[#This Row],[SỐ LƯỢNG MUA]]&gt;0,Stock[[#This Row],[GIÁ MUA]]*(1+Stock[[#This Row],[% TĂNG KỲ VỌNG_2]]),"")</f>
        <v/>
      </c>
      <c r="O1300" s="89"/>
      <c r="P1300" s="116" t="str">
        <f>IF(Stock[[#This Row],[SỐ LƯỢNG MUA]]&gt;0,Stock[[#This Row],[GIÁ MUA]]*(1+Stock[[#This Row],[% GIẢM ĐỂ CẮT LỖ]]),"")</f>
        <v/>
      </c>
      <c r="Q1300" s="103"/>
      <c r="R1300" s="117" t="str">
        <f>IF(Stock[[#This Row],[CỔ TỨC TIỀN MẶT]]&gt;0,Stock[[#This Row],[CỔ TỨC TIỀN MẶT]]/(Stock[[#This Row],[GIÁ MUA]]*Stock[[#This Row],[SỐ LƯỢNG MUA]]),"")</f>
        <v/>
      </c>
      <c r="S1300" s="103"/>
      <c r="T1300" s="77"/>
      <c r="U1300" s="95"/>
      <c r="V1300" s="96"/>
      <c r="W1300" s="125" t="str">
        <f>IF(Stock[[#This Row],[SỐ LƯỢNG BÁN]]&gt;0,Stock[[#This Row],[GIÁ BÁN]]*Stock[[#This Row],[SỐ LƯỢNG BÁN]]*$D$11+Stock[[#This Row],[GIÁ BÁN]]*Stock[[#This Row],[SỐ LƯỢNG BÁN]]*$D$12,"")</f>
        <v/>
      </c>
      <c r="X1300" s="120">
        <f>Stock[[#This Row],[SỐ LƯỢNG MUA]]+Stock[[#This Row],[CỔ TỨC BẰNG CỔ PHIẾU]]-Stock[[#This Row],[SỐ LƯỢNG BÁN]]</f>
        <v>0</v>
      </c>
      <c r="Y13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0" s="120">
        <f ca="1">IF(Stock[[#This Row],[NGÀY BÁN]]&gt;0,Stock[[#This Row],[NGÀY BÁN]]-Stock[[#This Row],[NGÀY MUA]]+1,IF(Stock[[#This Row],[NGÀY MUA]]=0,0,TODAY()-Stock[[#This Row],[NGÀY MUA]]+1))</f>
        <v>0</v>
      </c>
      <c r="AA1300" s="121" t="str">
        <f>IFERROR(Stock[[#This Row],[CỔ TỨC TIỀN MẶT]]+Stock[[#This Row],[LÃI/(LỖ) TỪ BÁN CK
(auto-fill)]],"")</f>
        <v/>
      </c>
      <c r="AB13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0" s="79"/>
      <c r="AE1300" s="146" t="str">
        <f>IF(Stock[[#This Row],[TRẠNG THÁI
(auto-fill)]]="NẮM GIỮ",Stock[[#This Row],[GIÁ THỊ TRƯỜNG]]-Stock[[#This Row],[GIÁ MUA]],"")</f>
        <v/>
      </c>
      <c r="AF1300" s="150" t="str">
        <f>IFERROR(Stock[[#This Row],[TĂNG/
(GIẢM )]]/Stock[[#This Row],[GIÁ MUA]],"")</f>
        <v/>
      </c>
      <c r="AG1300" s="129" t="str">
        <f>IF(Stock[[#This Row],[GIÁ THỊ TRƯỜNG]]&gt;0,Stock[[#This Row],[GIÁ THỊ TRƯỜNG]]*Stock[[#This Row],[SỐ LƯỢNG CÒN LẠI
(auto-fill)]],"")</f>
        <v/>
      </c>
    </row>
    <row r="1301" spans="2:33">
      <c r="B1301" s="109" t="str">
        <f>IF(AND(Stock[[#This Row],[SỐ LƯỢNG MUA]]&gt;0,Stock[[#This Row],[SỐ LƯỢNG CÒN LẠI
(auto-fill)]]=0),"BÁN",
IF(AND(Stock[[#This Row],[SỐ LƯỢNG MUA]]&gt;0,Stock[[#This Row],[SỐ LƯỢNG CÒN LẠI
(auto-fill)]]&gt;0),"NẮM GIỮ",""))</f>
        <v/>
      </c>
      <c r="C1301" s="112">
        <f t="shared" si="20"/>
        <v>1288</v>
      </c>
      <c r="D1301" s="77"/>
      <c r="E1301" s="78"/>
      <c r="F1301" s="170"/>
      <c r="G1301" s="83"/>
      <c r="H1301" s="84"/>
      <c r="I1301" s="114" t="str">
        <f>IF(Stock[[#This Row],[SỐ LƯỢNG MUA]]&gt;0,Stock[[#This Row],[GIÁ MUA]]*Stock[[#This Row],[SỐ LƯỢNG MUA]]*$D$11,"")</f>
        <v/>
      </c>
      <c r="J1301" s="87"/>
      <c r="K1301" s="88"/>
      <c r="L1301" s="116" t="str">
        <f>IF(Stock[[#This Row],[SỐ LƯỢNG MUA]]&gt;0,Stock[[#This Row],[GIÁ MUA]]*(1+Stock[[#This Row],[% TĂNG KỲ VỌNG_1]]),"")</f>
        <v/>
      </c>
      <c r="M1301" s="89"/>
      <c r="N1301" s="116" t="str">
        <f>IF(Stock[[#This Row],[SỐ LƯỢNG MUA]]&gt;0,Stock[[#This Row],[GIÁ MUA]]*(1+Stock[[#This Row],[% TĂNG KỲ VỌNG_2]]),"")</f>
        <v/>
      </c>
      <c r="O1301" s="89"/>
      <c r="P1301" s="116" t="str">
        <f>IF(Stock[[#This Row],[SỐ LƯỢNG MUA]]&gt;0,Stock[[#This Row],[GIÁ MUA]]*(1+Stock[[#This Row],[% GIẢM ĐỂ CẮT LỖ]]),"")</f>
        <v/>
      </c>
      <c r="Q1301" s="103"/>
      <c r="R1301" s="117" t="str">
        <f>IF(Stock[[#This Row],[CỔ TỨC TIỀN MẶT]]&gt;0,Stock[[#This Row],[CỔ TỨC TIỀN MẶT]]/(Stock[[#This Row],[GIÁ MUA]]*Stock[[#This Row],[SỐ LƯỢNG MUA]]),"")</f>
        <v/>
      </c>
      <c r="S1301" s="103"/>
      <c r="T1301" s="77"/>
      <c r="U1301" s="95"/>
      <c r="V1301" s="96"/>
      <c r="W1301" s="125" t="str">
        <f>IF(Stock[[#This Row],[SỐ LƯỢNG BÁN]]&gt;0,Stock[[#This Row],[GIÁ BÁN]]*Stock[[#This Row],[SỐ LƯỢNG BÁN]]*$D$11+Stock[[#This Row],[GIÁ BÁN]]*Stock[[#This Row],[SỐ LƯỢNG BÁN]]*$D$12,"")</f>
        <v/>
      </c>
      <c r="X1301" s="120">
        <f>Stock[[#This Row],[SỐ LƯỢNG MUA]]+Stock[[#This Row],[CỔ TỨC BẰNG CỔ PHIẾU]]-Stock[[#This Row],[SỐ LƯỢNG BÁN]]</f>
        <v>0</v>
      </c>
      <c r="Y13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1" s="120">
        <f ca="1">IF(Stock[[#This Row],[NGÀY BÁN]]&gt;0,Stock[[#This Row],[NGÀY BÁN]]-Stock[[#This Row],[NGÀY MUA]]+1,IF(Stock[[#This Row],[NGÀY MUA]]=0,0,TODAY()-Stock[[#This Row],[NGÀY MUA]]+1))</f>
        <v>0</v>
      </c>
      <c r="AA1301" s="121" t="str">
        <f>IFERROR(Stock[[#This Row],[CỔ TỨC TIỀN MẶT]]+Stock[[#This Row],[LÃI/(LỖ) TỪ BÁN CK
(auto-fill)]],"")</f>
        <v/>
      </c>
      <c r="AB13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1" s="79"/>
      <c r="AE1301" s="146" t="str">
        <f>IF(Stock[[#This Row],[TRẠNG THÁI
(auto-fill)]]="NẮM GIỮ",Stock[[#This Row],[GIÁ THỊ TRƯỜNG]]-Stock[[#This Row],[GIÁ MUA]],"")</f>
        <v/>
      </c>
      <c r="AF1301" s="150" t="str">
        <f>IFERROR(Stock[[#This Row],[TĂNG/
(GIẢM )]]/Stock[[#This Row],[GIÁ MUA]],"")</f>
        <v/>
      </c>
      <c r="AG1301" s="129" t="str">
        <f>IF(Stock[[#This Row],[GIÁ THỊ TRƯỜNG]]&gt;0,Stock[[#This Row],[GIÁ THỊ TRƯỜNG]]*Stock[[#This Row],[SỐ LƯỢNG CÒN LẠI
(auto-fill)]],"")</f>
        <v/>
      </c>
    </row>
    <row r="1302" spans="2:33">
      <c r="B1302" s="109" t="str">
        <f>IF(AND(Stock[[#This Row],[SỐ LƯỢNG MUA]]&gt;0,Stock[[#This Row],[SỐ LƯỢNG CÒN LẠI
(auto-fill)]]=0),"BÁN",
IF(AND(Stock[[#This Row],[SỐ LƯỢNG MUA]]&gt;0,Stock[[#This Row],[SỐ LƯỢNG CÒN LẠI
(auto-fill)]]&gt;0),"NẮM GIỮ",""))</f>
        <v/>
      </c>
      <c r="C1302" s="112">
        <f t="shared" si="20"/>
        <v>1289</v>
      </c>
      <c r="D1302" s="77"/>
      <c r="E1302" s="78"/>
      <c r="F1302" s="170"/>
      <c r="G1302" s="83"/>
      <c r="H1302" s="84"/>
      <c r="I1302" s="114" t="str">
        <f>IF(Stock[[#This Row],[SỐ LƯỢNG MUA]]&gt;0,Stock[[#This Row],[GIÁ MUA]]*Stock[[#This Row],[SỐ LƯỢNG MUA]]*$D$11,"")</f>
        <v/>
      </c>
      <c r="J1302" s="87"/>
      <c r="K1302" s="88"/>
      <c r="L1302" s="116" t="str">
        <f>IF(Stock[[#This Row],[SỐ LƯỢNG MUA]]&gt;0,Stock[[#This Row],[GIÁ MUA]]*(1+Stock[[#This Row],[% TĂNG KỲ VỌNG_1]]),"")</f>
        <v/>
      </c>
      <c r="M1302" s="89"/>
      <c r="N1302" s="116" t="str">
        <f>IF(Stock[[#This Row],[SỐ LƯỢNG MUA]]&gt;0,Stock[[#This Row],[GIÁ MUA]]*(1+Stock[[#This Row],[% TĂNG KỲ VỌNG_2]]),"")</f>
        <v/>
      </c>
      <c r="O1302" s="89"/>
      <c r="P1302" s="116" t="str">
        <f>IF(Stock[[#This Row],[SỐ LƯỢNG MUA]]&gt;0,Stock[[#This Row],[GIÁ MUA]]*(1+Stock[[#This Row],[% GIẢM ĐỂ CẮT LỖ]]),"")</f>
        <v/>
      </c>
      <c r="Q1302" s="103"/>
      <c r="R1302" s="117" t="str">
        <f>IF(Stock[[#This Row],[CỔ TỨC TIỀN MẶT]]&gt;0,Stock[[#This Row],[CỔ TỨC TIỀN MẶT]]/(Stock[[#This Row],[GIÁ MUA]]*Stock[[#This Row],[SỐ LƯỢNG MUA]]),"")</f>
        <v/>
      </c>
      <c r="S1302" s="103"/>
      <c r="T1302" s="77"/>
      <c r="U1302" s="95"/>
      <c r="V1302" s="96"/>
      <c r="W1302" s="125" t="str">
        <f>IF(Stock[[#This Row],[SỐ LƯỢNG BÁN]]&gt;0,Stock[[#This Row],[GIÁ BÁN]]*Stock[[#This Row],[SỐ LƯỢNG BÁN]]*$D$11+Stock[[#This Row],[GIÁ BÁN]]*Stock[[#This Row],[SỐ LƯỢNG BÁN]]*$D$12,"")</f>
        <v/>
      </c>
      <c r="X1302" s="120">
        <f>Stock[[#This Row],[SỐ LƯỢNG MUA]]+Stock[[#This Row],[CỔ TỨC BẰNG CỔ PHIẾU]]-Stock[[#This Row],[SỐ LƯỢNG BÁN]]</f>
        <v>0</v>
      </c>
      <c r="Y13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2" s="120">
        <f ca="1">IF(Stock[[#This Row],[NGÀY BÁN]]&gt;0,Stock[[#This Row],[NGÀY BÁN]]-Stock[[#This Row],[NGÀY MUA]]+1,IF(Stock[[#This Row],[NGÀY MUA]]=0,0,TODAY()-Stock[[#This Row],[NGÀY MUA]]+1))</f>
        <v>0</v>
      </c>
      <c r="AA1302" s="121" t="str">
        <f>IFERROR(Stock[[#This Row],[CỔ TỨC TIỀN MẶT]]+Stock[[#This Row],[LÃI/(LỖ) TỪ BÁN CK
(auto-fill)]],"")</f>
        <v/>
      </c>
      <c r="AB13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2" s="79"/>
      <c r="AE1302" s="146" t="str">
        <f>IF(Stock[[#This Row],[TRẠNG THÁI
(auto-fill)]]="NẮM GIỮ",Stock[[#This Row],[GIÁ THỊ TRƯỜNG]]-Stock[[#This Row],[GIÁ MUA]],"")</f>
        <v/>
      </c>
      <c r="AF1302" s="150" t="str">
        <f>IFERROR(Stock[[#This Row],[TĂNG/
(GIẢM )]]/Stock[[#This Row],[GIÁ MUA]],"")</f>
        <v/>
      </c>
      <c r="AG1302" s="129" t="str">
        <f>IF(Stock[[#This Row],[GIÁ THỊ TRƯỜNG]]&gt;0,Stock[[#This Row],[GIÁ THỊ TRƯỜNG]]*Stock[[#This Row],[SỐ LƯỢNG CÒN LẠI
(auto-fill)]],"")</f>
        <v/>
      </c>
    </row>
    <row r="1303" spans="2:33">
      <c r="B1303" s="109" t="str">
        <f>IF(AND(Stock[[#This Row],[SỐ LƯỢNG MUA]]&gt;0,Stock[[#This Row],[SỐ LƯỢNG CÒN LẠI
(auto-fill)]]=0),"BÁN",
IF(AND(Stock[[#This Row],[SỐ LƯỢNG MUA]]&gt;0,Stock[[#This Row],[SỐ LƯỢNG CÒN LẠI
(auto-fill)]]&gt;0),"NẮM GIỮ",""))</f>
        <v/>
      </c>
      <c r="C1303" s="112">
        <f t="shared" si="20"/>
        <v>1290</v>
      </c>
      <c r="D1303" s="77"/>
      <c r="E1303" s="78"/>
      <c r="F1303" s="170"/>
      <c r="G1303" s="83"/>
      <c r="H1303" s="84"/>
      <c r="I1303" s="114" t="str">
        <f>IF(Stock[[#This Row],[SỐ LƯỢNG MUA]]&gt;0,Stock[[#This Row],[GIÁ MUA]]*Stock[[#This Row],[SỐ LƯỢNG MUA]]*$D$11,"")</f>
        <v/>
      </c>
      <c r="J1303" s="87"/>
      <c r="K1303" s="88"/>
      <c r="L1303" s="116" t="str">
        <f>IF(Stock[[#This Row],[SỐ LƯỢNG MUA]]&gt;0,Stock[[#This Row],[GIÁ MUA]]*(1+Stock[[#This Row],[% TĂNG KỲ VỌNG_1]]),"")</f>
        <v/>
      </c>
      <c r="M1303" s="89"/>
      <c r="N1303" s="116" t="str">
        <f>IF(Stock[[#This Row],[SỐ LƯỢNG MUA]]&gt;0,Stock[[#This Row],[GIÁ MUA]]*(1+Stock[[#This Row],[% TĂNG KỲ VỌNG_2]]),"")</f>
        <v/>
      </c>
      <c r="O1303" s="89"/>
      <c r="P1303" s="116" t="str">
        <f>IF(Stock[[#This Row],[SỐ LƯỢNG MUA]]&gt;0,Stock[[#This Row],[GIÁ MUA]]*(1+Stock[[#This Row],[% GIẢM ĐỂ CẮT LỖ]]),"")</f>
        <v/>
      </c>
      <c r="Q1303" s="103"/>
      <c r="R1303" s="117" t="str">
        <f>IF(Stock[[#This Row],[CỔ TỨC TIỀN MẶT]]&gt;0,Stock[[#This Row],[CỔ TỨC TIỀN MẶT]]/(Stock[[#This Row],[GIÁ MUA]]*Stock[[#This Row],[SỐ LƯỢNG MUA]]),"")</f>
        <v/>
      </c>
      <c r="S1303" s="103"/>
      <c r="T1303" s="77"/>
      <c r="U1303" s="95"/>
      <c r="V1303" s="96"/>
      <c r="W1303" s="125" t="str">
        <f>IF(Stock[[#This Row],[SỐ LƯỢNG BÁN]]&gt;0,Stock[[#This Row],[GIÁ BÁN]]*Stock[[#This Row],[SỐ LƯỢNG BÁN]]*$D$11+Stock[[#This Row],[GIÁ BÁN]]*Stock[[#This Row],[SỐ LƯỢNG BÁN]]*$D$12,"")</f>
        <v/>
      </c>
      <c r="X1303" s="120">
        <f>Stock[[#This Row],[SỐ LƯỢNG MUA]]+Stock[[#This Row],[CỔ TỨC BẰNG CỔ PHIẾU]]-Stock[[#This Row],[SỐ LƯỢNG BÁN]]</f>
        <v>0</v>
      </c>
      <c r="Y13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3" s="120">
        <f ca="1">IF(Stock[[#This Row],[NGÀY BÁN]]&gt;0,Stock[[#This Row],[NGÀY BÁN]]-Stock[[#This Row],[NGÀY MUA]]+1,IF(Stock[[#This Row],[NGÀY MUA]]=0,0,TODAY()-Stock[[#This Row],[NGÀY MUA]]+1))</f>
        <v>0</v>
      </c>
      <c r="AA1303" s="121" t="str">
        <f>IFERROR(Stock[[#This Row],[CỔ TỨC TIỀN MẶT]]+Stock[[#This Row],[LÃI/(LỖ) TỪ BÁN CK
(auto-fill)]],"")</f>
        <v/>
      </c>
      <c r="AB13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3" s="79"/>
      <c r="AE1303" s="146" t="str">
        <f>IF(Stock[[#This Row],[TRẠNG THÁI
(auto-fill)]]="NẮM GIỮ",Stock[[#This Row],[GIÁ THỊ TRƯỜNG]]-Stock[[#This Row],[GIÁ MUA]],"")</f>
        <v/>
      </c>
      <c r="AF1303" s="150" t="str">
        <f>IFERROR(Stock[[#This Row],[TĂNG/
(GIẢM )]]/Stock[[#This Row],[GIÁ MUA]],"")</f>
        <v/>
      </c>
      <c r="AG1303" s="129" t="str">
        <f>IF(Stock[[#This Row],[GIÁ THỊ TRƯỜNG]]&gt;0,Stock[[#This Row],[GIÁ THỊ TRƯỜNG]]*Stock[[#This Row],[SỐ LƯỢNG CÒN LẠI
(auto-fill)]],"")</f>
        <v/>
      </c>
    </row>
    <row r="1304" spans="2:33">
      <c r="B1304" s="109" t="str">
        <f>IF(AND(Stock[[#This Row],[SỐ LƯỢNG MUA]]&gt;0,Stock[[#This Row],[SỐ LƯỢNG CÒN LẠI
(auto-fill)]]=0),"BÁN",
IF(AND(Stock[[#This Row],[SỐ LƯỢNG MUA]]&gt;0,Stock[[#This Row],[SỐ LƯỢNG CÒN LẠI
(auto-fill)]]&gt;0),"NẮM GIỮ",""))</f>
        <v/>
      </c>
      <c r="C1304" s="112">
        <f t="shared" si="20"/>
        <v>1291</v>
      </c>
      <c r="D1304" s="77"/>
      <c r="E1304" s="78"/>
      <c r="F1304" s="170"/>
      <c r="G1304" s="83"/>
      <c r="H1304" s="84"/>
      <c r="I1304" s="114" t="str">
        <f>IF(Stock[[#This Row],[SỐ LƯỢNG MUA]]&gt;0,Stock[[#This Row],[GIÁ MUA]]*Stock[[#This Row],[SỐ LƯỢNG MUA]]*$D$11,"")</f>
        <v/>
      </c>
      <c r="J1304" s="87"/>
      <c r="K1304" s="88"/>
      <c r="L1304" s="116" t="str">
        <f>IF(Stock[[#This Row],[SỐ LƯỢNG MUA]]&gt;0,Stock[[#This Row],[GIÁ MUA]]*(1+Stock[[#This Row],[% TĂNG KỲ VỌNG_1]]),"")</f>
        <v/>
      </c>
      <c r="M1304" s="89"/>
      <c r="N1304" s="116" t="str">
        <f>IF(Stock[[#This Row],[SỐ LƯỢNG MUA]]&gt;0,Stock[[#This Row],[GIÁ MUA]]*(1+Stock[[#This Row],[% TĂNG KỲ VỌNG_2]]),"")</f>
        <v/>
      </c>
      <c r="O1304" s="89"/>
      <c r="P1304" s="116" t="str">
        <f>IF(Stock[[#This Row],[SỐ LƯỢNG MUA]]&gt;0,Stock[[#This Row],[GIÁ MUA]]*(1+Stock[[#This Row],[% GIẢM ĐỂ CẮT LỖ]]),"")</f>
        <v/>
      </c>
      <c r="Q1304" s="103"/>
      <c r="R1304" s="117" t="str">
        <f>IF(Stock[[#This Row],[CỔ TỨC TIỀN MẶT]]&gt;0,Stock[[#This Row],[CỔ TỨC TIỀN MẶT]]/(Stock[[#This Row],[GIÁ MUA]]*Stock[[#This Row],[SỐ LƯỢNG MUA]]),"")</f>
        <v/>
      </c>
      <c r="S1304" s="103"/>
      <c r="T1304" s="77"/>
      <c r="U1304" s="95"/>
      <c r="V1304" s="96"/>
      <c r="W1304" s="125" t="str">
        <f>IF(Stock[[#This Row],[SỐ LƯỢNG BÁN]]&gt;0,Stock[[#This Row],[GIÁ BÁN]]*Stock[[#This Row],[SỐ LƯỢNG BÁN]]*$D$11+Stock[[#This Row],[GIÁ BÁN]]*Stock[[#This Row],[SỐ LƯỢNG BÁN]]*$D$12,"")</f>
        <v/>
      </c>
      <c r="X1304" s="120">
        <f>Stock[[#This Row],[SỐ LƯỢNG MUA]]+Stock[[#This Row],[CỔ TỨC BẰNG CỔ PHIẾU]]-Stock[[#This Row],[SỐ LƯỢNG BÁN]]</f>
        <v>0</v>
      </c>
      <c r="Y13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4" s="120">
        <f ca="1">IF(Stock[[#This Row],[NGÀY BÁN]]&gt;0,Stock[[#This Row],[NGÀY BÁN]]-Stock[[#This Row],[NGÀY MUA]]+1,IF(Stock[[#This Row],[NGÀY MUA]]=0,0,TODAY()-Stock[[#This Row],[NGÀY MUA]]+1))</f>
        <v>0</v>
      </c>
      <c r="AA1304" s="121" t="str">
        <f>IFERROR(Stock[[#This Row],[CỔ TỨC TIỀN MẶT]]+Stock[[#This Row],[LÃI/(LỖ) TỪ BÁN CK
(auto-fill)]],"")</f>
        <v/>
      </c>
      <c r="AB13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4" s="79"/>
      <c r="AE1304" s="146" t="str">
        <f>IF(Stock[[#This Row],[TRẠNG THÁI
(auto-fill)]]="NẮM GIỮ",Stock[[#This Row],[GIÁ THỊ TRƯỜNG]]-Stock[[#This Row],[GIÁ MUA]],"")</f>
        <v/>
      </c>
      <c r="AF1304" s="150" t="str">
        <f>IFERROR(Stock[[#This Row],[TĂNG/
(GIẢM )]]/Stock[[#This Row],[GIÁ MUA]],"")</f>
        <v/>
      </c>
      <c r="AG1304" s="129" t="str">
        <f>IF(Stock[[#This Row],[GIÁ THỊ TRƯỜNG]]&gt;0,Stock[[#This Row],[GIÁ THỊ TRƯỜNG]]*Stock[[#This Row],[SỐ LƯỢNG CÒN LẠI
(auto-fill)]],"")</f>
        <v/>
      </c>
    </row>
    <row r="1305" spans="2:33">
      <c r="B1305" s="109" t="str">
        <f>IF(AND(Stock[[#This Row],[SỐ LƯỢNG MUA]]&gt;0,Stock[[#This Row],[SỐ LƯỢNG CÒN LẠI
(auto-fill)]]=0),"BÁN",
IF(AND(Stock[[#This Row],[SỐ LƯỢNG MUA]]&gt;0,Stock[[#This Row],[SỐ LƯỢNG CÒN LẠI
(auto-fill)]]&gt;0),"NẮM GIỮ",""))</f>
        <v/>
      </c>
      <c r="C1305" s="112">
        <f t="shared" si="20"/>
        <v>1292</v>
      </c>
      <c r="D1305" s="77"/>
      <c r="E1305" s="78"/>
      <c r="F1305" s="170"/>
      <c r="G1305" s="83"/>
      <c r="H1305" s="84"/>
      <c r="I1305" s="114" t="str">
        <f>IF(Stock[[#This Row],[SỐ LƯỢNG MUA]]&gt;0,Stock[[#This Row],[GIÁ MUA]]*Stock[[#This Row],[SỐ LƯỢNG MUA]]*$D$11,"")</f>
        <v/>
      </c>
      <c r="J1305" s="87"/>
      <c r="K1305" s="88"/>
      <c r="L1305" s="116" t="str">
        <f>IF(Stock[[#This Row],[SỐ LƯỢNG MUA]]&gt;0,Stock[[#This Row],[GIÁ MUA]]*(1+Stock[[#This Row],[% TĂNG KỲ VỌNG_1]]),"")</f>
        <v/>
      </c>
      <c r="M1305" s="89"/>
      <c r="N1305" s="116" t="str">
        <f>IF(Stock[[#This Row],[SỐ LƯỢNG MUA]]&gt;0,Stock[[#This Row],[GIÁ MUA]]*(1+Stock[[#This Row],[% TĂNG KỲ VỌNG_2]]),"")</f>
        <v/>
      </c>
      <c r="O1305" s="89"/>
      <c r="P1305" s="116" t="str">
        <f>IF(Stock[[#This Row],[SỐ LƯỢNG MUA]]&gt;0,Stock[[#This Row],[GIÁ MUA]]*(1+Stock[[#This Row],[% GIẢM ĐỂ CẮT LỖ]]),"")</f>
        <v/>
      </c>
      <c r="Q1305" s="103"/>
      <c r="R1305" s="117" t="str">
        <f>IF(Stock[[#This Row],[CỔ TỨC TIỀN MẶT]]&gt;0,Stock[[#This Row],[CỔ TỨC TIỀN MẶT]]/(Stock[[#This Row],[GIÁ MUA]]*Stock[[#This Row],[SỐ LƯỢNG MUA]]),"")</f>
        <v/>
      </c>
      <c r="S1305" s="103"/>
      <c r="T1305" s="77"/>
      <c r="U1305" s="95"/>
      <c r="V1305" s="96"/>
      <c r="W1305" s="125" t="str">
        <f>IF(Stock[[#This Row],[SỐ LƯỢNG BÁN]]&gt;0,Stock[[#This Row],[GIÁ BÁN]]*Stock[[#This Row],[SỐ LƯỢNG BÁN]]*$D$11+Stock[[#This Row],[GIÁ BÁN]]*Stock[[#This Row],[SỐ LƯỢNG BÁN]]*$D$12,"")</f>
        <v/>
      </c>
      <c r="X1305" s="120">
        <f>Stock[[#This Row],[SỐ LƯỢNG MUA]]+Stock[[#This Row],[CỔ TỨC BẰNG CỔ PHIẾU]]-Stock[[#This Row],[SỐ LƯỢNG BÁN]]</f>
        <v>0</v>
      </c>
      <c r="Y13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5" s="120">
        <f ca="1">IF(Stock[[#This Row],[NGÀY BÁN]]&gt;0,Stock[[#This Row],[NGÀY BÁN]]-Stock[[#This Row],[NGÀY MUA]]+1,IF(Stock[[#This Row],[NGÀY MUA]]=0,0,TODAY()-Stock[[#This Row],[NGÀY MUA]]+1))</f>
        <v>0</v>
      </c>
      <c r="AA1305" s="121" t="str">
        <f>IFERROR(Stock[[#This Row],[CỔ TỨC TIỀN MẶT]]+Stock[[#This Row],[LÃI/(LỖ) TỪ BÁN CK
(auto-fill)]],"")</f>
        <v/>
      </c>
      <c r="AB13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5" s="79"/>
      <c r="AE1305" s="146" t="str">
        <f>IF(Stock[[#This Row],[TRẠNG THÁI
(auto-fill)]]="NẮM GIỮ",Stock[[#This Row],[GIÁ THỊ TRƯỜNG]]-Stock[[#This Row],[GIÁ MUA]],"")</f>
        <v/>
      </c>
      <c r="AF1305" s="150" t="str">
        <f>IFERROR(Stock[[#This Row],[TĂNG/
(GIẢM )]]/Stock[[#This Row],[GIÁ MUA]],"")</f>
        <v/>
      </c>
      <c r="AG1305" s="129" t="str">
        <f>IF(Stock[[#This Row],[GIÁ THỊ TRƯỜNG]]&gt;0,Stock[[#This Row],[GIÁ THỊ TRƯỜNG]]*Stock[[#This Row],[SỐ LƯỢNG CÒN LẠI
(auto-fill)]],"")</f>
        <v/>
      </c>
    </row>
    <row r="1306" spans="2:33">
      <c r="B1306" s="109" t="str">
        <f>IF(AND(Stock[[#This Row],[SỐ LƯỢNG MUA]]&gt;0,Stock[[#This Row],[SỐ LƯỢNG CÒN LẠI
(auto-fill)]]=0),"BÁN",
IF(AND(Stock[[#This Row],[SỐ LƯỢNG MUA]]&gt;0,Stock[[#This Row],[SỐ LƯỢNG CÒN LẠI
(auto-fill)]]&gt;0),"NẮM GIỮ",""))</f>
        <v/>
      </c>
      <c r="C1306" s="112">
        <f t="shared" si="20"/>
        <v>1293</v>
      </c>
      <c r="D1306" s="77"/>
      <c r="E1306" s="78"/>
      <c r="F1306" s="170"/>
      <c r="G1306" s="83"/>
      <c r="H1306" s="84"/>
      <c r="I1306" s="114" t="str">
        <f>IF(Stock[[#This Row],[SỐ LƯỢNG MUA]]&gt;0,Stock[[#This Row],[GIÁ MUA]]*Stock[[#This Row],[SỐ LƯỢNG MUA]]*$D$11,"")</f>
        <v/>
      </c>
      <c r="J1306" s="87"/>
      <c r="K1306" s="88"/>
      <c r="L1306" s="116" t="str">
        <f>IF(Stock[[#This Row],[SỐ LƯỢNG MUA]]&gt;0,Stock[[#This Row],[GIÁ MUA]]*(1+Stock[[#This Row],[% TĂNG KỲ VỌNG_1]]),"")</f>
        <v/>
      </c>
      <c r="M1306" s="89"/>
      <c r="N1306" s="116" t="str">
        <f>IF(Stock[[#This Row],[SỐ LƯỢNG MUA]]&gt;0,Stock[[#This Row],[GIÁ MUA]]*(1+Stock[[#This Row],[% TĂNG KỲ VỌNG_2]]),"")</f>
        <v/>
      </c>
      <c r="O1306" s="89"/>
      <c r="P1306" s="116" t="str">
        <f>IF(Stock[[#This Row],[SỐ LƯỢNG MUA]]&gt;0,Stock[[#This Row],[GIÁ MUA]]*(1+Stock[[#This Row],[% GIẢM ĐỂ CẮT LỖ]]),"")</f>
        <v/>
      </c>
      <c r="Q1306" s="103"/>
      <c r="R1306" s="117" t="str">
        <f>IF(Stock[[#This Row],[CỔ TỨC TIỀN MẶT]]&gt;0,Stock[[#This Row],[CỔ TỨC TIỀN MẶT]]/(Stock[[#This Row],[GIÁ MUA]]*Stock[[#This Row],[SỐ LƯỢNG MUA]]),"")</f>
        <v/>
      </c>
      <c r="S1306" s="103"/>
      <c r="T1306" s="77"/>
      <c r="U1306" s="95"/>
      <c r="V1306" s="96"/>
      <c r="W1306" s="125" t="str">
        <f>IF(Stock[[#This Row],[SỐ LƯỢNG BÁN]]&gt;0,Stock[[#This Row],[GIÁ BÁN]]*Stock[[#This Row],[SỐ LƯỢNG BÁN]]*$D$11+Stock[[#This Row],[GIÁ BÁN]]*Stock[[#This Row],[SỐ LƯỢNG BÁN]]*$D$12,"")</f>
        <v/>
      </c>
      <c r="X1306" s="120">
        <f>Stock[[#This Row],[SỐ LƯỢNG MUA]]+Stock[[#This Row],[CỔ TỨC BẰNG CỔ PHIẾU]]-Stock[[#This Row],[SỐ LƯỢNG BÁN]]</f>
        <v>0</v>
      </c>
      <c r="Y13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6" s="120">
        <f ca="1">IF(Stock[[#This Row],[NGÀY BÁN]]&gt;0,Stock[[#This Row],[NGÀY BÁN]]-Stock[[#This Row],[NGÀY MUA]]+1,IF(Stock[[#This Row],[NGÀY MUA]]=0,0,TODAY()-Stock[[#This Row],[NGÀY MUA]]+1))</f>
        <v>0</v>
      </c>
      <c r="AA1306" s="121" t="str">
        <f>IFERROR(Stock[[#This Row],[CỔ TỨC TIỀN MẶT]]+Stock[[#This Row],[LÃI/(LỖ) TỪ BÁN CK
(auto-fill)]],"")</f>
        <v/>
      </c>
      <c r="AB13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6" s="79"/>
      <c r="AE1306" s="146" t="str">
        <f>IF(Stock[[#This Row],[TRẠNG THÁI
(auto-fill)]]="NẮM GIỮ",Stock[[#This Row],[GIÁ THỊ TRƯỜNG]]-Stock[[#This Row],[GIÁ MUA]],"")</f>
        <v/>
      </c>
      <c r="AF1306" s="150" t="str">
        <f>IFERROR(Stock[[#This Row],[TĂNG/
(GIẢM )]]/Stock[[#This Row],[GIÁ MUA]],"")</f>
        <v/>
      </c>
      <c r="AG1306" s="129" t="str">
        <f>IF(Stock[[#This Row],[GIÁ THỊ TRƯỜNG]]&gt;0,Stock[[#This Row],[GIÁ THỊ TRƯỜNG]]*Stock[[#This Row],[SỐ LƯỢNG CÒN LẠI
(auto-fill)]],"")</f>
        <v/>
      </c>
    </row>
    <row r="1307" spans="2:33">
      <c r="B1307" s="109" t="str">
        <f>IF(AND(Stock[[#This Row],[SỐ LƯỢNG MUA]]&gt;0,Stock[[#This Row],[SỐ LƯỢNG CÒN LẠI
(auto-fill)]]=0),"BÁN",
IF(AND(Stock[[#This Row],[SỐ LƯỢNG MUA]]&gt;0,Stock[[#This Row],[SỐ LƯỢNG CÒN LẠI
(auto-fill)]]&gt;0),"NẮM GIỮ",""))</f>
        <v/>
      </c>
      <c r="C1307" s="112">
        <f t="shared" si="20"/>
        <v>1294</v>
      </c>
      <c r="D1307" s="77"/>
      <c r="E1307" s="78"/>
      <c r="F1307" s="170"/>
      <c r="G1307" s="83"/>
      <c r="H1307" s="84"/>
      <c r="I1307" s="114" t="str">
        <f>IF(Stock[[#This Row],[SỐ LƯỢNG MUA]]&gt;0,Stock[[#This Row],[GIÁ MUA]]*Stock[[#This Row],[SỐ LƯỢNG MUA]]*$D$11,"")</f>
        <v/>
      </c>
      <c r="J1307" s="87"/>
      <c r="K1307" s="88"/>
      <c r="L1307" s="116" t="str">
        <f>IF(Stock[[#This Row],[SỐ LƯỢNG MUA]]&gt;0,Stock[[#This Row],[GIÁ MUA]]*(1+Stock[[#This Row],[% TĂNG KỲ VỌNG_1]]),"")</f>
        <v/>
      </c>
      <c r="M1307" s="89"/>
      <c r="N1307" s="116" t="str">
        <f>IF(Stock[[#This Row],[SỐ LƯỢNG MUA]]&gt;0,Stock[[#This Row],[GIÁ MUA]]*(1+Stock[[#This Row],[% TĂNG KỲ VỌNG_2]]),"")</f>
        <v/>
      </c>
      <c r="O1307" s="89"/>
      <c r="P1307" s="116" t="str">
        <f>IF(Stock[[#This Row],[SỐ LƯỢNG MUA]]&gt;0,Stock[[#This Row],[GIÁ MUA]]*(1+Stock[[#This Row],[% GIẢM ĐỂ CẮT LỖ]]),"")</f>
        <v/>
      </c>
      <c r="Q1307" s="103"/>
      <c r="R1307" s="117" t="str">
        <f>IF(Stock[[#This Row],[CỔ TỨC TIỀN MẶT]]&gt;0,Stock[[#This Row],[CỔ TỨC TIỀN MẶT]]/(Stock[[#This Row],[GIÁ MUA]]*Stock[[#This Row],[SỐ LƯỢNG MUA]]),"")</f>
        <v/>
      </c>
      <c r="S1307" s="103"/>
      <c r="T1307" s="77"/>
      <c r="U1307" s="95"/>
      <c r="V1307" s="96"/>
      <c r="W1307" s="125" t="str">
        <f>IF(Stock[[#This Row],[SỐ LƯỢNG BÁN]]&gt;0,Stock[[#This Row],[GIÁ BÁN]]*Stock[[#This Row],[SỐ LƯỢNG BÁN]]*$D$11+Stock[[#This Row],[GIÁ BÁN]]*Stock[[#This Row],[SỐ LƯỢNG BÁN]]*$D$12,"")</f>
        <v/>
      </c>
      <c r="X1307" s="120">
        <f>Stock[[#This Row],[SỐ LƯỢNG MUA]]+Stock[[#This Row],[CỔ TỨC BẰNG CỔ PHIẾU]]-Stock[[#This Row],[SỐ LƯỢNG BÁN]]</f>
        <v>0</v>
      </c>
      <c r="Y13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7" s="120">
        <f ca="1">IF(Stock[[#This Row],[NGÀY BÁN]]&gt;0,Stock[[#This Row],[NGÀY BÁN]]-Stock[[#This Row],[NGÀY MUA]]+1,IF(Stock[[#This Row],[NGÀY MUA]]=0,0,TODAY()-Stock[[#This Row],[NGÀY MUA]]+1))</f>
        <v>0</v>
      </c>
      <c r="AA1307" s="121" t="str">
        <f>IFERROR(Stock[[#This Row],[CỔ TỨC TIỀN MẶT]]+Stock[[#This Row],[LÃI/(LỖ) TỪ BÁN CK
(auto-fill)]],"")</f>
        <v/>
      </c>
      <c r="AB13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7" s="79"/>
      <c r="AE1307" s="146" t="str">
        <f>IF(Stock[[#This Row],[TRẠNG THÁI
(auto-fill)]]="NẮM GIỮ",Stock[[#This Row],[GIÁ THỊ TRƯỜNG]]-Stock[[#This Row],[GIÁ MUA]],"")</f>
        <v/>
      </c>
      <c r="AF1307" s="150" t="str">
        <f>IFERROR(Stock[[#This Row],[TĂNG/
(GIẢM )]]/Stock[[#This Row],[GIÁ MUA]],"")</f>
        <v/>
      </c>
      <c r="AG1307" s="129" t="str">
        <f>IF(Stock[[#This Row],[GIÁ THỊ TRƯỜNG]]&gt;0,Stock[[#This Row],[GIÁ THỊ TRƯỜNG]]*Stock[[#This Row],[SỐ LƯỢNG CÒN LẠI
(auto-fill)]],"")</f>
        <v/>
      </c>
    </row>
    <row r="1308" spans="2:33">
      <c r="B1308" s="109" t="str">
        <f>IF(AND(Stock[[#This Row],[SỐ LƯỢNG MUA]]&gt;0,Stock[[#This Row],[SỐ LƯỢNG CÒN LẠI
(auto-fill)]]=0),"BÁN",
IF(AND(Stock[[#This Row],[SỐ LƯỢNG MUA]]&gt;0,Stock[[#This Row],[SỐ LƯỢNG CÒN LẠI
(auto-fill)]]&gt;0),"NẮM GIỮ",""))</f>
        <v/>
      </c>
      <c r="C1308" s="112">
        <f t="shared" si="20"/>
        <v>1295</v>
      </c>
      <c r="D1308" s="77"/>
      <c r="E1308" s="78"/>
      <c r="F1308" s="170"/>
      <c r="G1308" s="83"/>
      <c r="H1308" s="84"/>
      <c r="I1308" s="114" t="str">
        <f>IF(Stock[[#This Row],[SỐ LƯỢNG MUA]]&gt;0,Stock[[#This Row],[GIÁ MUA]]*Stock[[#This Row],[SỐ LƯỢNG MUA]]*$D$11,"")</f>
        <v/>
      </c>
      <c r="J1308" s="87"/>
      <c r="K1308" s="88"/>
      <c r="L1308" s="116" t="str">
        <f>IF(Stock[[#This Row],[SỐ LƯỢNG MUA]]&gt;0,Stock[[#This Row],[GIÁ MUA]]*(1+Stock[[#This Row],[% TĂNG KỲ VỌNG_1]]),"")</f>
        <v/>
      </c>
      <c r="M1308" s="89"/>
      <c r="N1308" s="116" t="str">
        <f>IF(Stock[[#This Row],[SỐ LƯỢNG MUA]]&gt;0,Stock[[#This Row],[GIÁ MUA]]*(1+Stock[[#This Row],[% TĂNG KỲ VỌNG_2]]),"")</f>
        <v/>
      </c>
      <c r="O1308" s="89"/>
      <c r="P1308" s="116" t="str">
        <f>IF(Stock[[#This Row],[SỐ LƯỢNG MUA]]&gt;0,Stock[[#This Row],[GIÁ MUA]]*(1+Stock[[#This Row],[% GIẢM ĐỂ CẮT LỖ]]),"")</f>
        <v/>
      </c>
      <c r="Q1308" s="103"/>
      <c r="R1308" s="117" t="str">
        <f>IF(Stock[[#This Row],[CỔ TỨC TIỀN MẶT]]&gt;0,Stock[[#This Row],[CỔ TỨC TIỀN MẶT]]/(Stock[[#This Row],[GIÁ MUA]]*Stock[[#This Row],[SỐ LƯỢNG MUA]]),"")</f>
        <v/>
      </c>
      <c r="S1308" s="103"/>
      <c r="T1308" s="77"/>
      <c r="U1308" s="95"/>
      <c r="V1308" s="96"/>
      <c r="W1308" s="125" t="str">
        <f>IF(Stock[[#This Row],[SỐ LƯỢNG BÁN]]&gt;0,Stock[[#This Row],[GIÁ BÁN]]*Stock[[#This Row],[SỐ LƯỢNG BÁN]]*$D$11+Stock[[#This Row],[GIÁ BÁN]]*Stock[[#This Row],[SỐ LƯỢNG BÁN]]*$D$12,"")</f>
        <v/>
      </c>
      <c r="X1308" s="120">
        <f>Stock[[#This Row],[SỐ LƯỢNG MUA]]+Stock[[#This Row],[CỔ TỨC BẰNG CỔ PHIẾU]]-Stock[[#This Row],[SỐ LƯỢNG BÁN]]</f>
        <v>0</v>
      </c>
      <c r="Y13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8" s="120">
        <f ca="1">IF(Stock[[#This Row],[NGÀY BÁN]]&gt;0,Stock[[#This Row],[NGÀY BÁN]]-Stock[[#This Row],[NGÀY MUA]]+1,IF(Stock[[#This Row],[NGÀY MUA]]=0,0,TODAY()-Stock[[#This Row],[NGÀY MUA]]+1))</f>
        <v>0</v>
      </c>
      <c r="AA1308" s="121" t="str">
        <f>IFERROR(Stock[[#This Row],[CỔ TỨC TIỀN MẶT]]+Stock[[#This Row],[LÃI/(LỖ) TỪ BÁN CK
(auto-fill)]],"")</f>
        <v/>
      </c>
      <c r="AB13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8" s="79"/>
      <c r="AE1308" s="146" t="str">
        <f>IF(Stock[[#This Row],[TRẠNG THÁI
(auto-fill)]]="NẮM GIỮ",Stock[[#This Row],[GIÁ THỊ TRƯỜNG]]-Stock[[#This Row],[GIÁ MUA]],"")</f>
        <v/>
      </c>
      <c r="AF1308" s="150" t="str">
        <f>IFERROR(Stock[[#This Row],[TĂNG/
(GIẢM )]]/Stock[[#This Row],[GIÁ MUA]],"")</f>
        <v/>
      </c>
      <c r="AG1308" s="129" t="str">
        <f>IF(Stock[[#This Row],[GIÁ THỊ TRƯỜNG]]&gt;0,Stock[[#This Row],[GIÁ THỊ TRƯỜNG]]*Stock[[#This Row],[SỐ LƯỢNG CÒN LẠI
(auto-fill)]],"")</f>
        <v/>
      </c>
    </row>
    <row r="1309" spans="2:33">
      <c r="B1309" s="109" t="str">
        <f>IF(AND(Stock[[#This Row],[SỐ LƯỢNG MUA]]&gt;0,Stock[[#This Row],[SỐ LƯỢNG CÒN LẠI
(auto-fill)]]=0),"BÁN",
IF(AND(Stock[[#This Row],[SỐ LƯỢNG MUA]]&gt;0,Stock[[#This Row],[SỐ LƯỢNG CÒN LẠI
(auto-fill)]]&gt;0),"NẮM GIỮ",""))</f>
        <v/>
      </c>
      <c r="C1309" s="112">
        <f t="shared" si="20"/>
        <v>1296</v>
      </c>
      <c r="D1309" s="77"/>
      <c r="E1309" s="78"/>
      <c r="F1309" s="170"/>
      <c r="G1309" s="83"/>
      <c r="H1309" s="84"/>
      <c r="I1309" s="114" t="str">
        <f>IF(Stock[[#This Row],[SỐ LƯỢNG MUA]]&gt;0,Stock[[#This Row],[GIÁ MUA]]*Stock[[#This Row],[SỐ LƯỢNG MUA]]*$D$11,"")</f>
        <v/>
      </c>
      <c r="J1309" s="87"/>
      <c r="K1309" s="88"/>
      <c r="L1309" s="116" t="str">
        <f>IF(Stock[[#This Row],[SỐ LƯỢNG MUA]]&gt;0,Stock[[#This Row],[GIÁ MUA]]*(1+Stock[[#This Row],[% TĂNG KỲ VỌNG_1]]),"")</f>
        <v/>
      </c>
      <c r="M1309" s="89"/>
      <c r="N1309" s="116" t="str">
        <f>IF(Stock[[#This Row],[SỐ LƯỢNG MUA]]&gt;0,Stock[[#This Row],[GIÁ MUA]]*(1+Stock[[#This Row],[% TĂNG KỲ VỌNG_2]]),"")</f>
        <v/>
      </c>
      <c r="O1309" s="89"/>
      <c r="P1309" s="116" t="str">
        <f>IF(Stock[[#This Row],[SỐ LƯỢNG MUA]]&gt;0,Stock[[#This Row],[GIÁ MUA]]*(1+Stock[[#This Row],[% GIẢM ĐỂ CẮT LỖ]]),"")</f>
        <v/>
      </c>
      <c r="Q1309" s="103"/>
      <c r="R1309" s="117" t="str">
        <f>IF(Stock[[#This Row],[CỔ TỨC TIỀN MẶT]]&gt;0,Stock[[#This Row],[CỔ TỨC TIỀN MẶT]]/(Stock[[#This Row],[GIÁ MUA]]*Stock[[#This Row],[SỐ LƯỢNG MUA]]),"")</f>
        <v/>
      </c>
      <c r="S1309" s="103"/>
      <c r="T1309" s="77"/>
      <c r="U1309" s="95"/>
      <c r="V1309" s="96"/>
      <c r="W1309" s="125" t="str">
        <f>IF(Stock[[#This Row],[SỐ LƯỢNG BÁN]]&gt;0,Stock[[#This Row],[GIÁ BÁN]]*Stock[[#This Row],[SỐ LƯỢNG BÁN]]*$D$11+Stock[[#This Row],[GIÁ BÁN]]*Stock[[#This Row],[SỐ LƯỢNG BÁN]]*$D$12,"")</f>
        <v/>
      </c>
      <c r="X1309" s="120">
        <f>Stock[[#This Row],[SỐ LƯỢNG MUA]]+Stock[[#This Row],[CỔ TỨC BẰNG CỔ PHIẾU]]-Stock[[#This Row],[SỐ LƯỢNG BÁN]]</f>
        <v>0</v>
      </c>
      <c r="Y13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9" s="120">
        <f ca="1">IF(Stock[[#This Row],[NGÀY BÁN]]&gt;0,Stock[[#This Row],[NGÀY BÁN]]-Stock[[#This Row],[NGÀY MUA]]+1,IF(Stock[[#This Row],[NGÀY MUA]]=0,0,TODAY()-Stock[[#This Row],[NGÀY MUA]]+1))</f>
        <v>0</v>
      </c>
      <c r="AA1309" s="121" t="str">
        <f>IFERROR(Stock[[#This Row],[CỔ TỨC TIỀN MẶT]]+Stock[[#This Row],[LÃI/(LỖ) TỪ BÁN CK
(auto-fill)]],"")</f>
        <v/>
      </c>
      <c r="AB13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9" s="79"/>
      <c r="AE1309" s="146" t="str">
        <f>IF(Stock[[#This Row],[TRẠNG THÁI
(auto-fill)]]="NẮM GIỮ",Stock[[#This Row],[GIÁ THỊ TRƯỜNG]]-Stock[[#This Row],[GIÁ MUA]],"")</f>
        <v/>
      </c>
      <c r="AF1309" s="150" t="str">
        <f>IFERROR(Stock[[#This Row],[TĂNG/
(GIẢM )]]/Stock[[#This Row],[GIÁ MUA]],"")</f>
        <v/>
      </c>
      <c r="AG1309" s="129" t="str">
        <f>IF(Stock[[#This Row],[GIÁ THỊ TRƯỜNG]]&gt;0,Stock[[#This Row],[GIÁ THỊ TRƯỜNG]]*Stock[[#This Row],[SỐ LƯỢNG CÒN LẠI
(auto-fill)]],"")</f>
        <v/>
      </c>
    </row>
    <row r="1310" spans="2:33">
      <c r="B1310" s="109" t="str">
        <f>IF(AND(Stock[[#This Row],[SỐ LƯỢNG MUA]]&gt;0,Stock[[#This Row],[SỐ LƯỢNG CÒN LẠI
(auto-fill)]]=0),"BÁN",
IF(AND(Stock[[#This Row],[SỐ LƯỢNG MUA]]&gt;0,Stock[[#This Row],[SỐ LƯỢNG CÒN LẠI
(auto-fill)]]&gt;0),"NẮM GIỮ",""))</f>
        <v/>
      </c>
      <c r="C1310" s="112">
        <f t="shared" si="20"/>
        <v>1297</v>
      </c>
      <c r="D1310" s="77"/>
      <c r="E1310" s="78"/>
      <c r="F1310" s="170"/>
      <c r="G1310" s="83"/>
      <c r="H1310" s="84"/>
      <c r="I1310" s="114" t="str">
        <f>IF(Stock[[#This Row],[SỐ LƯỢNG MUA]]&gt;0,Stock[[#This Row],[GIÁ MUA]]*Stock[[#This Row],[SỐ LƯỢNG MUA]]*$D$11,"")</f>
        <v/>
      </c>
      <c r="J1310" s="87"/>
      <c r="K1310" s="88"/>
      <c r="L1310" s="116" t="str">
        <f>IF(Stock[[#This Row],[SỐ LƯỢNG MUA]]&gt;0,Stock[[#This Row],[GIÁ MUA]]*(1+Stock[[#This Row],[% TĂNG KỲ VỌNG_1]]),"")</f>
        <v/>
      </c>
      <c r="M1310" s="89"/>
      <c r="N1310" s="116" t="str">
        <f>IF(Stock[[#This Row],[SỐ LƯỢNG MUA]]&gt;0,Stock[[#This Row],[GIÁ MUA]]*(1+Stock[[#This Row],[% TĂNG KỲ VỌNG_2]]),"")</f>
        <v/>
      </c>
      <c r="O1310" s="89"/>
      <c r="P1310" s="116" t="str">
        <f>IF(Stock[[#This Row],[SỐ LƯỢNG MUA]]&gt;0,Stock[[#This Row],[GIÁ MUA]]*(1+Stock[[#This Row],[% GIẢM ĐỂ CẮT LỖ]]),"")</f>
        <v/>
      </c>
      <c r="Q1310" s="103"/>
      <c r="R1310" s="117" t="str">
        <f>IF(Stock[[#This Row],[CỔ TỨC TIỀN MẶT]]&gt;0,Stock[[#This Row],[CỔ TỨC TIỀN MẶT]]/(Stock[[#This Row],[GIÁ MUA]]*Stock[[#This Row],[SỐ LƯỢNG MUA]]),"")</f>
        <v/>
      </c>
      <c r="S1310" s="103"/>
      <c r="T1310" s="77"/>
      <c r="U1310" s="95"/>
      <c r="V1310" s="96"/>
      <c r="W1310" s="125" t="str">
        <f>IF(Stock[[#This Row],[SỐ LƯỢNG BÁN]]&gt;0,Stock[[#This Row],[GIÁ BÁN]]*Stock[[#This Row],[SỐ LƯỢNG BÁN]]*$D$11+Stock[[#This Row],[GIÁ BÁN]]*Stock[[#This Row],[SỐ LƯỢNG BÁN]]*$D$12,"")</f>
        <v/>
      </c>
      <c r="X1310" s="120">
        <f>Stock[[#This Row],[SỐ LƯỢNG MUA]]+Stock[[#This Row],[CỔ TỨC BẰNG CỔ PHIẾU]]-Stock[[#This Row],[SỐ LƯỢNG BÁN]]</f>
        <v>0</v>
      </c>
      <c r="Y13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0" s="120">
        <f ca="1">IF(Stock[[#This Row],[NGÀY BÁN]]&gt;0,Stock[[#This Row],[NGÀY BÁN]]-Stock[[#This Row],[NGÀY MUA]]+1,IF(Stock[[#This Row],[NGÀY MUA]]=0,0,TODAY()-Stock[[#This Row],[NGÀY MUA]]+1))</f>
        <v>0</v>
      </c>
      <c r="AA1310" s="121" t="str">
        <f>IFERROR(Stock[[#This Row],[CỔ TỨC TIỀN MẶT]]+Stock[[#This Row],[LÃI/(LỖ) TỪ BÁN CK
(auto-fill)]],"")</f>
        <v/>
      </c>
      <c r="AB13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0" s="79"/>
      <c r="AE1310" s="146" t="str">
        <f>IF(Stock[[#This Row],[TRẠNG THÁI
(auto-fill)]]="NẮM GIỮ",Stock[[#This Row],[GIÁ THỊ TRƯỜNG]]-Stock[[#This Row],[GIÁ MUA]],"")</f>
        <v/>
      </c>
      <c r="AF1310" s="150" t="str">
        <f>IFERROR(Stock[[#This Row],[TĂNG/
(GIẢM )]]/Stock[[#This Row],[GIÁ MUA]],"")</f>
        <v/>
      </c>
      <c r="AG1310" s="129" t="str">
        <f>IF(Stock[[#This Row],[GIÁ THỊ TRƯỜNG]]&gt;0,Stock[[#This Row],[GIÁ THỊ TRƯỜNG]]*Stock[[#This Row],[SỐ LƯỢNG CÒN LẠI
(auto-fill)]],"")</f>
        <v/>
      </c>
    </row>
    <row r="1311" spans="2:33">
      <c r="B1311" s="109" t="str">
        <f>IF(AND(Stock[[#This Row],[SỐ LƯỢNG MUA]]&gt;0,Stock[[#This Row],[SỐ LƯỢNG CÒN LẠI
(auto-fill)]]=0),"BÁN",
IF(AND(Stock[[#This Row],[SỐ LƯỢNG MUA]]&gt;0,Stock[[#This Row],[SỐ LƯỢNG CÒN LẠI
(auto-fill)]]&gt;0),"NẮM GIỮ",""))</f>
        <v/>
      </c>
      <c r="C1311" s="112">
        <f t="shared" si="20"/>
        <v>1298</v>
      </c>
      <c r="D1311" s="77"/>
      <c r="E1311" s="78"/>
      <c r="F1311" s="170"/>
      <c r="G1311" s="83"/>
      <c r="H1311" s="84"/>
      <c r="I1311" s="114" t="str">
        <f>IF(Stock[[#This Row],[SỐ LƯỢNG MUA]]&gt;0,Stock[[#This Row],[GIÁ MUA]]*Stock[[#This Row],[SỐ LƯỢNG MUA]]*$D$11,"")</f>
        <v/>
      </c>
      <c r="J1311" s="87"/>
      <c r="K1311" s="88"/>
      <c r="L1311" s="116" t="str">
        <f>IF(Stock[[#This Row],[SỐ LƯỢNG MUA]]&gt;0,Stock[[#This Row],[GIÁ MUA]]*(1+Stock[[#This Row],[% TĂNG KỲ VỌNG_1]]),"")</f>
        <v/>
      </c>
      <c r="M1311" s="89"/>
      <c r="N1311" s="116" t="str">
        <f>IF(Stock[[#This Row],[SỐ LƯỢNG MUA]]&gt;0,Stock[[#This Row],[GIÁ MUA]]*(1+Stock[[#This Row],[% TĂNG KỲ VỌNG_2]]),"")</f>
        <v/>
      </c>
      <c r="O1311" s="89"/>
      <c r="P1311" s="116" t="str">
        <f>IF(Stock[[#This Row],[SỐ LƯỢNG MUA]]&gt;0,Stock[[#This Row],[GIÁ MUA]]*(1+Stock[[#This Row],[% GIẢM ĐỂ CẮT LỖ]]),"")</f>
        <v/>
      </c>
      <c r="Q1311" s="103"/>
      <c r="R1311" s="117" t="str">
        <f>IF(Stock[[#This Row],[CỔ TỨC TIỀN MẶT]]&gt;0,Stock[[#This Row],[CỔ TỨC TIỀN MẶT]]/(Stock[[#This Row],[GIÁ MUA]]*Stock[[#This Row],[SỐ LƯỢNG MUA]]),"")</f>
        <v/>
      </c>
      <c r="S1311" s="103"/>
      <c r="T1311" s="77"/>
      <c r="U1311" s="95"/>
      <c r="V1311" s="96"/>
      <c r="W1311" s="125" t="str">
        <f>IF(Stock[[#This Row],[SỐ LƯỢNG BÁN]]&gt;0,Stock[[#This Row],[GIÁ BÁN]]*Stock[[#This Row],[SỐ LƯỢNG BÁN]]*$D$11+Stock[[#This Row],[GIÁ BÁN]]*Stock[[#This Row],[SỐ LƯỢNG BÁN]]*$D$12,"")</f>
        <v/>
      </c>
      <c r="X1311" s="120">
        <f>Stock[[#This Row],[SỐ LƯỢNG MUA]]+Stock[[#This Row],[CỔ TỨC BẰNG CỔ PHIẾU]]-Stock[[#This Row],[SỐ LƯỢNG BÁN]]</f>
        <v>0</v>
      </c>
      <c r="Y13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1" s="120">
        <f ca="1">IF(Stock[[#This Row],[NGÀY BÁN]]&gt;0,Stock[[#This Row],[NGÀY BÁN]]-Stock[[#This Row],[NGÀY MUA]]+1,IF(Stock[[#This Row],[NGÀY MUA]]=0,0,TODAY()-Stock[[#This Row],[NGÀY MUA]]+1))</f>
        <v>0</v>
      </c>
      <c r="AA1311" s="121" t="str">
        <f>IFERROR(Stock[[#This Row],[CỔ TỨC TIỀN MẶT]]+Stock[[#This Row],[LÃI/(LỖ) TỪ BÁN CK
(auto-fill)]],"")</f>
        <v/>
      </c>
      <c r="AB13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1" s="79"/>
      <c r="AE1311" s="146" t="str">
        <f>IF(Stock[[#This Row],[TRẠNG THÁI
(auto-fill)]]="NẮM GIỮ",Stock[[#This Row],[GIÁ THỊ TRƯỜNG]]-Stock[[#This Row],[GIÁ MUA]],"")</f>
        <v/>
      </c>
      <c r="AF1311" s="150" t="str">
        <f>IFERROR(Stock[[#This Row],[TĂNG/
(GIẢM )]]/Stock[[#This Row],[GIÁ MUA]],"")</f>
        <v/>
      </c>
      <c r="AG1311" s="129" t="str">
        <f>IF(Stock[[#This Row],[GIÁ THỊ TRƯỜNG]]&gt;0,Stock[[#This Row],[GIÁ THỊ TRƯỜNG]]*Stock[[#This Row],[SỐ LƯỢNG CÒN LẠI
(auto-fill)]],"")</f>
        <v/>
      </c>
    </row>
    <row r="1312" spans="2:33">
      <c r="B1312" s="109" t="str">
        <f>IF(AND(Stock[[#This Row],[SỐ LƯỢNG MUA]]&gt;0,Stock[[#This Row],[SỐ LƯỢNG CÒN LẠI
(auto-fill)]]=0),"BÁN",
IF(AND(Stock[[#This Row],[SỐ LƯỢNG MUA]]&gt;0,Stock[[#This Row],[SỐ LƯỢNG CÒN LẠI
(auto-fill)]]&gt;0),"NẮM GIỮ",""))</f>
        <v/>
      </c>
      <c r="C1312" s="112">
        <f t="shared" si="20"/>
        <v>1299</v>
      </c>
      <c r="D1312" s="77"/>
      <c r="E1312" s="78"/>
      <c r="F1312" s="170"/>
      <c r="G1312" s="83"/>
      <c r="H1312" s="84"/>
      <c r="I1312" s="114" t="str">
        <f>IF(Stock[[#This Row],[SỐ LƯỢNG MUA]]&gt;0,Stock[[#This Row],[GIÁ MUA]]*Stock[[#This Row],[SỐ LƯỢNG MUA]]*$D$11,"")</f>
        <v/>
      </c>
      <c r="J1312" s="87"/>
      <c r="K1312" s="88"/>
      <c r="L1312" s="116" t="str">
        <f>IF(Stock[[#This Row],[SỐ LƯỢNG MUA]]&gt;0,Stock[[#This Row],[GIÁ MUA]]*(1+Stock[[#This Row],[% TĂNG KỲ VỌNG_1]]),"")</f>
        <v/>
      </c>
      <c r="M1312" s="89"/>
      <c r="N1312" s="116" t="str">
        <f>IF(Stock[[#This Row],[SỐ LƯỢNG MUA]]&gt;0,Stock[[#This Row],[GIÁ MUA]]*(1+Stock[[#This Row],[% TĂNG KỲ VỌNG_2]]),"")</f>
        <v/>
      </c>
      <c r="O1312" s="89"/>
      <c r="P1312" s="116" t="str">
        <f>IF(Stock[[#This Row],[SỐ LƯỢNG MUA]]&gt;0,Stock[[#This Row],[GIÁ MUA]]*(1+Stock[[#This Row],[% GIẢM ĐỂ CẮT LỖ]]),"")</f>
        <v/>
      </c>
      <c r="Q1312" s="103"/>
      <c r="R1312" s="117" t="str">
        <f>IF(Stock[[#This Row],[CỔ TỨC TIỀN MẶT]]&gt;0,Stock[[#This Row],[CỔ TỨC TIỀN MẶT]]/(Stock[[#This Row],[GIÁ MUA]]*Stock[[#This Row],[SỐ LƯỢNG MUA]]),"")</f>
        <v/>
      </c>
      <c r="S1312" s="103"/>
      <c r="T1312" s="77"/>
      <c r="U1312" s="95"/>
      <c r="V1312" s="96"/>
      <c r="W1312" s="125" t="str">
        <f>IF(Stock[[#This Row],[SỐ LƯỢNG BÁN]]&gt;0,Stock[[#This Row],[GIÁ BÁN]]*Stock[[#This Row],[SỐ LƯỢNG BÁN]]*$D$11+Stock[[#This Row],[GIÁ BÁN]]*Stock[[#This Row],[SỐ LƯỢNG BÁN]]*$D$12,"")</f>
        <v/>
      </c>
      <c r="X1312" s="120">
        <f>Stock[[#This Row],[SỐ LƯỢNG MUA]]+Stock[[#This Row],[CỔ TỨC BẰNG CỔ PHIẾU]]-Stock[[#This Row],[SỐ LƯỢNG BÁN]]</f>
        <v>0</v>
      </c>
      <c r="Y13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2" s="120">
        <f ca="1">IF(Stock[[#This Row],[NGÀY BÁN]]&gt;0,Stock[[#This Row],[NGÀY BÁN]]-Stock[[#This Row],[NGÀY MUA]]+1,IF(Stock[[#This Row],[NGÀY MUA]]=0,0,TODAY()-Stock[[#This Row],[NGÀY MUA]]+1))</f>
        <v>0</v>
      </c>
      <c r="AA1312" s="121" t="str">
        <f>IFERROR(Stock[[#This Row],[CỔ TỨC TIỀN MẶT]]+Stock[[#This Row],[LÃI/(LỖ) TỪ BÁN CK
(auto-fill)]],"")</f>
        <v/>
      </c>
      <c r="AB13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2" s="79"/>
      <c r="AE1312" s="146" t="str">
        <f>IF(Stock[[#This Row],[TRẠNG THÁI
(auto-fill)]]="NẮM GIỮ",Stock[[#This Row],[GIÁ THỊ TRƯỜNG]]-Stock[[#This Row],[GIÁ MUA]],"")</f>
        <v/>
      </c>
      <c r="AF1312" s="150" t="str">
        <f>IFERROR(Stock[[#This Row],[TĂNG/
(GIẢM )]]/Stock[[#This Row],[GIÁ MUA]],"")</f>
        <v/>
      </c>
      <c r="AG1312" s="129" t="str">
        <f>IF(Stock[[#This Row],[GIÁ THỊ TRƯỜNG]]&gt;0,Stock[[#This Row],[GIÁ THỊ TRƯỜNG]]*Stock[[#This Row],[SỐ LƯỢNG CÒN LẠI
(auto-fill)]],"")</f>
        <v/>
      </c>
    </row>
    <row r="1313" spans="2:33">
      <c r="B1313" s="109" t="str">
        <f>IF(AND(Stock[[#This Row],[SỐ LƯỢNG MUA]]&gt;0,Stock[[#This Row],[SỐ LƯỢNG CÒN LẠI
(auto-fill)]]=0),"BÁN",
IF(AND(Stock[[#This Row],[SỐ LƯỢNG MUA]]&gt;0,Stock[[#This Row],[SỐ LƯỢNG CÒN LẠI
(auto-fill)]]&gt;0),"NẮM GIỮ",""))</f>
        <v/>
      </c>
      <c r="C1313" s="112">
        <f t="shared" si="20"/>
        <v>1300</v>
      </c>
      <c r="D1313" s="77"/>
      <c r="E1313" s="78"/>
      <c r="F1313" s="170"/>
      <c r="G1313" s="83"/>
      <c r="H1313" s="84"/>
      <c r="I1313" s="114" t="str">
        <f>IF(Stock[[#This Row],[SỐ LƯỢNG MUA]]&gt;0,Stock[[#This Row],[GIÁ MUA]]*Stock[[#This Row],[SỐ LƯỢNG MUA]]*$D$11,"")</f>
        <v/>
      </c>
      <c r="J1313" s="87"/>
      <c r="K1313" s="88"/>
      <c r="L1313" s="116" t="str">
        <f>IF(Stock[[#This Row],[SỐ LƯỢNG MUA]]&gt;0,Stock[[#This Row],[GIÁ MUA]]*(1+Stock[[#This Row],[% TĂNG KỲ VỌNG_1]]),"")</f>
        <v/>
      </c>
      <c r="M1313" s="89"/>
      <c r="N1313" s="116" t="str">
        <f>IF(Stock[[#This Row],[SỐ LƯỢNG MUA]]&gt;0,Stock[[#This Row],[GIÁ MUA]]*(1+Stock[[#This Row],[% TĂNG KỲ VỌNG_2]]),"")</f>
        <v/>
      </c>
      <c r="O1313" s="89"/>
      <c r="P1313" s="116" t="str">
        <f>IF(Stock[[#This Row],[SỐ LƯỢNG MUA]]&gt;0,Stock[[#This Row],[GIÁ MUA]]*(1+Stock[[#This Row],[% GIẢM ĐỂ CẮT LỖ]]),"")</f>
        <v/>
      </c>
      <c r="Q1313" s="103"/>
      <c r="R1313" s="117" t="str">
        <f>IF(Stock[[#This Row],[CỔ TỨC TIỀN MẶT]]&gt;0,Stock[[#This Row],[CỔ TỨC TIỀN MẶT]]/(Stock[[#This Row],[GIÁ MUA]]*Stock[[#This Row],[SỐ LƯỢNG MUA]]),"")</f>
        <v/>
      </c>
      <c r="S1313" s="103"/>
      <c r="T1313" s="77"/>
      <c r="U1313" s="95"/>
      <c r="V1313" s="96"/>
      <c r="W1313" s="125" t="str">
        <f>IF(Stock[[#This Row],[SỐ LƯỢNG BÁN]]&gt;0,Stock[[#This Row],[GIÁ BÁN]]*Stock[[#This Row],[SỐ LƯỢNG BÁN]]*$D$11+Stock[[#This Row],[GIÁ BÁN]]*Stock[[#This Row],[SỐ LƯỢNG BÁN]]*$D$12,"")</f>
        <v/>
      </c>
      <c r="X1313" s="120">
        <f>Stock[[#This Row],[SỐ LƯỢNG MUA]]+Stock[[#This Row],[CỔ TỨC BẰNG CỔ PHIẾU]]-Stock[[#This Row],[SỐ LƯỢNG BÁN]]</f>
        <v>0</v>
      </c>
      <c r="Y13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3" s="120">
        <f ca="1">IF(Stock[[#This Row],[NGÀY BÁN]]&gt;0,Stock[[#This Row],[NGÀY BÁN]]-Stock[[#This Row],[NGÀY MUA]]+1,IF(Stock[[#This Row],[NGÀY MUA]]=0,0,TODAY()-Stock[[#This Row],[NGÀY MUA]]+1))</f>
        <v>0</v>
      </c>
      <c r="AA1313" s="121" t="str">
        <f>IFERROR(Stock[[#This Row],[CỔ TỨC TIỀN MẶT]]+Stock[[#This Row],[LÃI/(LỖ) TỪ BÁN CK
(auto-fill)]],"")</f>
        <v/>
      </c>
      <c r="AB13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3" s="79"/>
      <c r="AE1313" s="146" t="str">
        <f>IF(Stock[[#This Row],[TRẠNG THÁI
(auto-fill)]]="NẮM GIỮ",Stock[[#This Row],[GIÁ THỊ TRƯỜNG]]-Stock[[#This Row],[GIÁ MUA]],"")</f>
        <v/>
      </c>
      <c r="AF1313" s="150" t="str">
        <f>IFERROR(Stock[[#This Row],[TĂNG/
(GIẢM )]]/Stock[[#This Row],[GIÁ MUA]],"")</f>
        <v/>
      </c>
      <c r="AG1313" s="129" t="str">
        <f>IF(Stock[[#This Row],[GIÁ THỊ TRƯỜNG]]&gt;0,Stock[[#This Row],[GIÁ THỊ TRƯỜNG]]*Stock[[#This Row],[SỐ LƯỢNG CÒN LẠI
(auto-fill)]],"")</f>
        <v/>
      </c>
    </row>
    <row r="1314" spans="2:33">
      <c r="B1314" s="109" t="str">
        <f>IF(AND(Stock[[#This Row],[SỐ LƯỢNG MUA]]&gt;0,Stock[[#This Row],[SỐ LƯỢNG CÒN LẠI
(auto-fill)]]=0),"BÁN",
IF(AND(Stock[[#This Row],[SỐ LƯỢNG MUA]]&gt;0,Stock[[#This Row],[SỐ LƯỢNG CÒN LẠI
(auto-fill)]]&gt;0),"NẮM GIỮ",""))</f>
        <v/>
      </c>
      <c r="C1314" s="112">
        <f t="shared" si="20"/>
        <v>1301</v>
      </c>
      <c r="D1314" s="77"/>
      <c r="E1314" s="78"/>
      <c r="F1314" s="170"/>
      <c r="G1314" s="83"/>
      <c r="H1314" s="84"/>
      <c r="I1314" s="114" t="str">
        <f>IF(Stock[[#This Row],[SỐ LƯỢNG MUA]]&gt;0,Stock[[#This Row],[GIÁ MUA]]*Stock[[#This Row],[SỐ LƯỢNG MUA]]*$D$11,"")</f>
        <v/>
      </c>
      <c r="J1314" s="87"/>
      <c r="K1314" s="88"/>
      <c r="L1314" s="116" t="str">
        <f>IF(Stock[[#This Row],[SỐ LƯỢNG MUA]]&gt;0,Stock[[#This Row],[GIÁ MUA]]*(1+Stock[[#This Row],[% TĂNG KỲ VỌNG_1]]),"")</f>
        <v/>
      </c>
      <c r="M1314" s="89"/>
      <c r="N1314" s="116" t="str">
        <f>IF(Stock[[#This Row],[SỐ LƯỢNG MUA]]&gt;0,Stock[[#This Row],[GIÁ MUA]]*(1+Stock[[#This Row],[% TĂNG KỲ VỌNG_2]]),"")</f>
        <v/>
      </c>
      <c r="O1314" s="89"/>
      <c r="P1314" s="116" t="str">
        <f>IF(Stock[[#This Row],[SỐ LƯỢNG MUA]]&gt;0,Stock[[#This Row],[GIÁ MUA]]*(1+Stock[[#This Row],[% GIẢM ĐỂ CẮT LỖ]]),"")</f>
        <v/>
      </c>
      <c r="Q1314" s="103"/>
      <c r="R1314" s="117" t="str">
        <f>IF(Stock[[#This Row],[CỔ TỨC TIỀN MẶT]]&gt;0,Stock[[#This Row],[CỔ TỨC TIỀN MẶT]]/(Stock[[#This Row],[GIÁ MUA]]*Stock[[#This Row],[SỐ LƯỢNG MUA]]),"")</f>
        <v/>
      </c>
      <c r="S1314" s="103"/>
      <c r="T1314" s="77"/>
      <c r="U1314" s="95"/>
      <c r="V1314" s="96"/>
      <c r="W1314" s="125" t="str">
        <f>IF(Stock[[#This Row],[SỐ LƯỢNG BÁN]]&gt;0,Stock[[#This Row],[GIÁ BÁN]]*Stock[[#This Row],[SỐ LƯỢNG BÁN]]*$D$11+Stock[[#This Row],[GIÁ BÁN]]*Stock[[#This Row],[SỐ LƯỢNG BÁN]]*$D$12,"")</f>
        <v/>
      </c>
      <c r="X1314" s="120">
        <f>Stock[[#This Row],[SỐ LƯỢNG MUA]]+Stock[[#This Row],[CỔ TỨC BẰNG CỔ PHIẾU]]-Stock[[#This Row],[SỐ LƯỢNG BÁN]]</f>
        <v>0</v>
      </c>
      <c r="Y13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4" s="120">
        <f ca="1">IF(Stock[[#This Row],[NGÀY BÁN]]&gt;0,Stock[[#This Row],[NGÀY BÁN]]-Stock[[#This Row],[NGÀY MUA]]+1,IF(Stock[[#This Row],[NGÀY MUA]]=0,0,TODAY()-Stock[[#This Row],[NGÀY MUA]]+1))</f>
        <v>0</v>
      </c>
      <c r="AA1314" s="121" t="str">
        <f>IFERROR(Stock[[#This Row],[CỔ TỨC TIỀN MẶT]]+Stock[[#This Row],[LÃI/(LỖ) TỪ BÁN CK
(auto-fill)]],"")</f>
        <v/>
      </c>
      <c r="AB13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4" s="79"/>
      <c r="AE1314" s="146" t="str">
        <f>IF(Stock[[#This Row],[TRẠNG THÁI
(auto-fill)]]="NẮM GIỮ",Stock[[#This Row],[GIÁ THỊ TRƯỜNG]]-Stock[[#This Row],[GIÁ MUA]],"")</f>
        <v/>
      </c>
      <c r="AF1314" s="150" t="str">
        <f>IFERROR(Stock[[#This Row],[TĂNG/
(GIẢM )]]/Stock[[#This Row],[GIÁ MUA]],"")</f>
        <v/>
      </c>
      <c r="AG1314" s="129" t="str">
        <f>IF(Stock[[#This Row],[GIÁ THỊ TRƯỜNG]]&gt;0,Stock[[#This Row],[GIÁ THỊ TRƯỜNG]]*Stock[[#This Row],[SỐ LƯỢNG CÒN LẠI
(auto-fill)]],"")</f>
        <v/>
      </c>
    </row>
    <row r="1315" spans="2:33">
      <c r="B1315" s="109" t="str">
        <f>IF(AND(Stock[[#This Row],[SỐ LƯỢNG MUA]]&gt;0,Stock[[#This Row],[SỐ LƯỢNG CÒN LẠI
(auto-fill)]]=0),"BÁN",
IF(AND(Stock[[#This Row],[SỐ LƯỢNG MUA]]&gt;0,Stock[[#This Row],[SỐ LƯỢNG CÒN LẠI
(auto-fill)]]&gt;0),"NẮM GIỮ",""))</f>
        <v/>
      </c>
      <c r="C1315" s="112">
        <f t="shared" si="20"/>
        <v>1302</v>
      </c>
      <c r="D1315" s="77"/>
      <c r="E1315" s="78"/>
      <c r="F1315" s="170"/>
      <c r="G1315" s="83"/>
      <c r="H1315" s="84"/>
      <c r="I1315" s="114" t="str">
        <f>IF(Stock[[#This Row],[SỐ LƯỢNG MUA]]&gt;0,Stock[[#This Row],[GIÁ MUA]]*Stock[[#This Row],[SỐ LƯỢNG MUA]]*$D$11,"")</f>
        <v/>
      </c>
      <c r="J1315" s="87"/>
      <c r="K1315" s="88"/>
      <c r="L1315" s="116" t="str">
        <f>IF(Stock[[#This Row],[SỐ LƯỢNG MUA]]&gt;0,Stock[[#This Row],[GIÁ MUA]]*(1+Stock[[#This Row],[% TĂNG KỲ VỌNG_1]]),"")</f>
        <v/>
      </c>
      <c r="M1315" s="89"/>
      <c r="N1315" s="116" t="str">
        <f>IF(Stock[[#This Row],[SỐ LƯỢNG MUA]]&gt;0,Stock[[#This Row],[GIÁ MUA]]*(1+Stock[[#This Row],[% TĂNG KỲ VỌNG_2]]),"")</f>
        <v/>
      </c>
      <c r="O1315" s="89"/>
      <c r="P1315" s="116" t="str">
        <f>IF(Stock[[#This Row],[SỐ LƯỢNG MUA]]&gt;0,Stock[[#This Row],[GIÁ MUA]]*(1+Stock[[#This Row],[% GIẢM ĐỂ CẮT LỖ]]),"")</f>
        <v/>
      </c>
      <c r="Q1315" s="103"/>
      <c r="R1315" s="117" t="str">
        <f>IF(Stock[[#This Row],[CỔ TỨC TIỀN MẶT]]&gt;0,Stock[[#This Row],[CỔ TỨC TIỀN MẶT]]/(Stock[[#This Row],[GIÁ MUA]]*Stock[[#This Row],[SỐ LƯỢNG MUA]]),"")</f>
        <v/>
      </c>
      <c r="S1315" s="103"/>
      <c r="T1315" s="77"/>
      <c r="U1315" s="95"/>
      <c r="V1315" s="96"/>
      <c r="W1315" s="125" t="str">
        <f>IF(Stock[[#This Row],[SỐ LƯỢNG BÁN]]&gt;0,Stock[[#This Row],[GIÁ BÁN]]*Stock[[#This Row],[SỐ LƯỢNG BÁN]]*$D$11+Stock[[#This Row],[GIÁ BÁN]]*Stock[[#This Row],[SỐ LƯỢNG BÁN]]*$D$12,"")</f>
        <v/>
      </c>
      <c r="X1315" s="120">
        <f>Stock[[#This Row],[SỐ LƯỢNG MUA]]+Stock[[#This Row],[CỔ TỨC BẰNG CỔ PHIẾU]]-Stock[[#This Row],[SỐ LƯỢNG BÁN]]</f>
        <v>0</v>
      </c>
      <c r="Y13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5" s="120">
        <f ca="1">IF(Stock[[#This Row],[NGÀY BÁN]]&gt;0,Stock[[#This Row],[NGÀY BÁN]]-Stock[[#This Row],[NGÀY MUA]]+1,IF(Stock[[#This Row],[NGÀY MUA]]=0,0,TODAY()-Stock[[#This Row],[NGÀY MUA]]+1))</f>
        <v>0</v>
      </c>
      <c r="AA1315" s="121" t="str">
        <f>IFERROR(Stock[[#This Row],[CỔ TỨC TIỀN MẶT]]+Stock[[#This Row],[LÃI/(LỖ) TỪ BÁN CK
(auto-fill)]],"")</f>
        <v/>
      </c>
      <c r="AB13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5" s="79"/>
      <c r="AE1315" s="146" t="str">
        <f>IF(Stock[[#This Row],[TRẠNG THÁI
(auto-fill)]]="NẮM GIỮ",Stock[[#This Row],[GIÁ THỊ TRƯỜNG]]-Stock[[#This Row],[GIÁ MUA]],"")</f>
        <v/>
      </c>
      <c r="AF1315" s="150" t="str">
        <f>IFERROR(Stock[[#This Row],[TĂNG/
(GIẢM )]]/Stock[[#This Row],[GIÁ MUA]],"")</f>
        <v/>
      </c>
      <c r="AG1315" s="129" t="str">
        <f>IF(Stock[[#This Row],[GIÁ THỊ TRƯỜNG]]&gt;0,Stock[[#This Row],[GIÁ THỊ TRƯỜNG]]*Stock[[#This Row],[SỐ LƯỢNG CÒN LẠI
(auto-fill)]],"")</f>
        <v/>
      </c>
    </row>
    <row r="1316" spans="2:33">
      <c r="B1316" s="109" t="str">
        <f>IF(AND(Stock[[#This Row],[SỐ LƯỢNG MUA]]&gt;0,Stock[[#This Row],[SỐ LƯỢNG CÒN LẠI
(auto-fill)]]=0),"BÁN",
IF(AND(Stock[[#This Row],[SỐ LƯỢNG MUA]]&gt;0,Stock[[#This Row],[SỐ LƯỢNG CÒN LẠI
(auto-fill)]]&gt;0),"NẮM GIỮ",""))</f>
        <v/>
      </c>
      <c r="C1316" s="112">
        <f t="shared" si="20"/>
        <v>1303</v>
      </c>
      <c r="D1316" s="77"/>
      <c r="E1316" s="78"/>
      <c r="F1316" s="170"/>
      <c r="G1316" s="83"/>
      <c r="H1316" s="84"/>
      <c r="I1316" s="114" t="str">
        <f>IF(Stock[[#This Row],[SỐ LƯỢNG MUA]]&gt;0,Stock[[#This Row],[GIÁ MUA]]*Stock[[#This Row],[SỐ LƯỢNG MUA]]*$D$11,"")</f>
        <v/>
      </c>
      <c r="J1316" s="87"/>
      <c r="K1316" s="88"/>
      <c r="L1316" s="116" t="str">
        <f>IF(Stock[[#This Row],[SỐ LƯỢNG MUA]]&gt;0,Stock[[#This Row],[GIÁ MUA]]*(1+Stock[[#This Row],[% TĂNG KỲ VỌNG_1]]),"")</f>
        <v/>
      </c>
      <c r="M1316" s="89"/>
      <c r="N1316" s="116" t="str">
        <f>IF(Stock[[#This Row],[SỐ LƯỢNG MUA]]&gt;0,Stock[[#This Row],[GIÁ MUA]]*(1+Stock[[#This Row],[% TĂNG KỲ VỌNG_2]]),"")</f>
        <v/>
      </c>
      <c r="O1316" s="89"/>
      <c r="P1316" s="116" t="str">
        <f>IF(Stock[[#This Row],[SỐ LƯỢNG MUA]]&gt;0,Stock[[#This Row],[GIÁ MUA]]*(1+Stock[[#This Row],[% GIẢM ĐỂ CẮT LỖ]]),"")</f>
        <v/>
      </c>
      <c r="Q1316" s="103"/>
      <c r="R1316" s="117" t="str">
        <f>IF(Stock[[#This Row],[CỔ TỨC TIỀN MẶT]]&gt;0,Stock[[#This Row],[CỔ TỨC TIỀN MẶT]]/(Stock[[#This Row],[GIÁ MUA]]*Stock[[#This Row],[SỐ LƯỢNG MUA]]),"")</f>
        <v/>
      </c>
      <c r="S1316" s="103"/>
      <c r="T1316" s="77"/>
      <c r="U1316" s="95"/>
      <c r="V1316" s="96"/>
      <c r="W1316" s="125" t="str">
        <f>IF(Stock[[#This Row],[SỐ LƯỢNG BÁN]]&gt;0,Stock[[#This Row],[GIÁ BÁN]]*Stock[[#This Row],[SỐ LƯỢNG BÁN]]*$D$11+Stock[[#This Row],[GIÁ BÁN]]*Stock[[#This Row],[SỐ LƯỢNG BÁN]]*$D$12,"")</f>
        <v/>
      </c>
      <c r="X1316" s="120">
        <f>Stock[[#This Row],[SỐ LƯỢNG MUA]]+Stock[[#This Row],[CỔ TỨC BẰNG CỔ PHIẾU]]-Stock[[#This Row],[SỐ LƯỢNG BÁN]]</f>
        <v>0</v>
      </c>
      <c r="Y13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6" s="120">
        <f ca="1">IF(Stock[[#This Row],[NGÀY BÁN]]&gt;0,Stock[[#This Row],[NGÀY BÁN]]-Stock[[#This Row],[NGÀY MUA]]+1,IF(Stock[[#This Row],[NGÀY MUA]]=0,0,TODAY()-Stock[[#This Row],[NGÀY MUA]]+1))</f>
        <v>0</v>
      </c>
      <c r="AA1316" s="121" t="str">
        <f>IFERROR(Stock[[#This Row],[CỔ TỨC TIỀN MẶT]]+Stock[[#This Row],[LÃI/(LỖ) TỪ BÁN CK
(auto-fill)]],"")</f>
        <v/>
      </c>
      <c r="AB13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6" s="79"/>
      <c r="AE1316" s="146" t="str">
        <f>IF(Stock[[#This Row],[TRẠNG THÁI
(auto-fill)]]="NẮM GIỮ",Stock[[#This Row],[GIÁ THỊ TRƯỜNG]]-Stock[[#This Row],[GIÁ MUA]],"")</f>
        <v/>
      </c>
      <c r="AF1316" s="150" t="str">
        <f>IFERROR(Stock[[#This Row],[TĂNG/
(GIẢM )]]/Stock[[#This Row],[GIÁ MUA]],"")</f>
        <v/>
      </c>
      <c r="AG1316" s="129" t="str">
        <f>IF(Stock[[#This Row],[GIÁ THỊ TRƯỜNG]]&gt;0,Stock[[#This Row],[GIÁ THỊ TRƯỜNG]]*Stock[[#This Row],[SỐ LƯỢNG CÒN LẠI
(auto-fill)]],"")</f>
        <v/>
      </c>
    </row>
    <row r="1317" spans="2:33">
      <c r="B1317" s="109" t="str">
        <f>IF(AND(Stock[[#This Row],[SỐ LƯỢNG MUA]]&gt;0,Stock[[#This Row],[SỐ LƯỢNG CÒN LẠI
(auto-fill)]]=0),"BÁN",
IF(AND(Stock[[#This Row],[SỐ LƯỢNG MUA]]&gt;0,Stock[[#This Row],[SỐ LƯỢNG CÒN LẠI
(auto-fill)]]&gt;0),"NẮM GIỮ",""))</f>
        <v/>
      </c>
      <c r="C1317" s="112">
        <f t="shared" si="20"/>
        <v>1304</v>
      </c>
      <c r="D1317" s="77"/>
      <c r="E1317" s="78"/>
      <c r="F1317" s="170"/>
      <c r="G1317" s="83"/>
      <c r="H1317" s="84"/>
      <c r="I1317" s="114" t="str">
        <f>IF(Stock[[#This Row],[SỐ LƯỢNG MUA]]&gt;0,Stock[[#This Row],[GIÁ MUA]]*Stock[[#This Row],[SỐ LƯỢNG MUA]]*$D$11,"")</f>
        <v/>
      </c>
      <c r="J1317" s="87"/>
      <c r="K1317" s="88"/>
      <c r="L1317" s="116" t="str">
        <f>IF(Stock[[#This Row],[SỐ LƯỢNG MUA]]&gt;0,Stock[[#This Row],[GIÁ MUA]]*(1+Stock[[#This Row],[% TĂNG KỲ VỌNG_1]]),"")</f>
        <v/>
      </c>
      <c r="M1317" s="89"/>
      <c r="N1317" s="116" t="str">
        <f>IF(Stock[[#This Row],[SỐ LƯỢNG MUA]]&gt;0,Stock[[#This Row],[GIÁ MUA]]*(1+Stock[[#This Row],[% TĂNG KỲ VỌNG_2]]),"")</f>
        <v/>
      </c>
      <c r="O1317" s="89"/>
      <c r="P1317" s="116" t="str">
        <f>IF(Stock[[#This Row],[SỐ LƯỢNG MUA]]&gt;0,Stock[[#This Row],[GIÁ MUA]]*(1+Stock[[#This Row],[% GIẢM ĐỂ CẮT LỖ]]),"")</f>
        <v/>
      </c>
      <c r="Q1317" s="103"/>
      <c r="R1317" s="117" t="str">
        <f>IF(Stock[[#This Row],[CỔ TỨC TIỀN MẶT]]&gt;0,Stock[[#This Row],[CỔ TỨC TIỀN MẶT]]/(Stock[[#This Row],[GIÁ MUA]]*Stock[[#This Row],[SỐ LƯỢNG MUA]]),"")</f>
        <v/>
      </c>
      <c r="S1317" s="103"/>
      <c r="T1317" s="77"/>
      <c r="U1317" s="95"/>
      <c r="V1317" s="96"/>
      <c r="W1317" s="125" t="str">
        <f>IF(Stock[[#This Row],[SỐ LƯỢNG BÁN]]&gt;0,Stock[[#This Row],[GIÁ BÁN]]*Stock[[#This Row],[SỐ LƯỢNG BÁN]]*$D$11+Stock[[#This Row],[GIÁ BÁN]]*Stock[[#This Row],[SỐ LƯỢNG BÁN]]*$D$12,"")</f>
        <v/>
      </c>
      <c r="X1317" s="120">
        <f>Stock[[#This Row],[SỐ LƯỢNG MUA]]+Stock[[#This Row],[CỔ TỨC BẰNG CỔ PHIẾU]]-Stock[[#This Row],[SỐ LƯỢNG BÁN]]</f>
        <v>0</v>
      </c>
      <c r="Y13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7" s="120">
        <f ca="1">IF(Stock[[#This Row],[NGÀY BÁN]]&gt;0,Stock[[#This Row],[NGÀY BÁN]]-Stock[[#This Row],[NGÀY MUA]]+1,IF(Stock[[#This Row],[NGÀY MUA]]=0,0,TODAY()-Stock[[#This Row],[NGÀY MUA]]+1))</f>
        <v>0</v>
      </c>
      <c r="AA1317" s="121" t="str">
        <f>IFERROR(Stock[[#This Row],[CỔ TỨC TIỀN MẶT]]+Stock[[#This Row],[LÃI/(LỖ) TỪ BÁN CK
(auto-fill)]],"")</f>
        <v/>
      </c>
      <c r="AB13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7" s="79"/>
      <c r="AE1317" s="146" t="str">
        <f>IF(Stock[[#This Row],[TRẠNG THÁI
(auto-fill)]]="NẮM GIỮ",Stock[[#This Row],[GIÁ THỊ TRƯỜNG]]-Stock[[#This Row],[GIÁ MUA]],"")</f>
        <v/>
      </c>
      <c r="AF1317" s="150" t="str">
        <f>IFERROR(Stock[[#This Row],[TĂNG/
(GIẢM )]]/Stock[[#This Row],[GIÁ MUA]],"")</f>
        <v/>
      </c>
      <c r="AG1317" s="129" t="str">
        <f>IF(Stock[[#This Row],[GIÁ THỊ TRƯỜNG]]&gt;0,Stock[[#This Row],[GIÁ THỊ TRƯỜNG]]*Stock[[#This Row],[SỐ LƯỢNG CÒN LẠI
(auto-fill)]],"")</f>
        <v/>
      </c>
    </row>
    <row r="1318" spans="2:33">
      <c r="B1318" s="109" t="str">
        <f>IF(AND(Stock[[#This Row],[SỐ LƯỢNG MUA]]&gt;0,Stock[[#This Row],[SỐ LƯỢNG CÒN LẠI
(auto-fill)]]=0),"BÁN",
IF(AND(Stock[[#This Row],[SỐ LƯỢNG MUA]]&gt;0,Stock[[#This Row],[SỐ LƯỢNG CÒN LẠI
(auto-fill)]]&gt;0),"NẮM GIỮ",""))</f>
        <v/>
      </c>
      <c r="C1318" s="112">
        <f t="shared" si="20"/>
        <v>1305</v>
      </c>
      <c r="D1318" s="77"/>
      <c r="E1318" s="78"/>
      <c r="F1318" s="170"/>
      <c r="G1318" s="83"/>
      <c r="H1318" s="84"/>
      <c r="I1318" s="114" t="str">
        <f>IF(Stock[[#This Row],[SỐ LƯỢNG MUA]]&gt;0,Stock[[#This Row],[GIÁ MUA]]*Stock[[#This Row],[SỐ LƯỢNG MUA]]*$D$11,"")</f>
        <v/>
      </c>
      <c r="J1318" s="87"/>
      <c r="K1318" s="88"/>
      <c r="L1318" s="116" t="str">
        <f>IF(Stock[[#This Row],[SỐ LƯỢNG MUA]]&gt;0,Stock[[#This Row],[GIÁ MUA]]*(1+Stock[[#This Row],[% TĂNG KỲ VỌNG_1]]),"")</f>
        <v/>
      </c>
      <c r="M1318" s="89"/>
      <c r="N1318" s="116" t="str">
        <f>IF(Stock[[#This Row],[SỐ LƯỢNG MUA]]&gt;0,Stock[[#This Row],[GIÁ MUA]]*(1+Stock[[#This Row],[% TĂNG KỲ VỌNG_2]]),"")</f>
        <v/>
      </c>
      <c r="O1318" s="89"/>
      <c r="P1318" s="116" t="str">
        <f>IF(Stock[[#This Row],[SỐ LƯỢNG MUA]]&gt;0,Stock[[#This Row],[GIÁ MUA]]*(1+Stock[[#This Row],[% GIẢM ĐỂ CẮT LỖ]]),"")</f>
        <v/>
      </c>
      <c r="Q1318" s="103"/>
      <c r="R1318" s="117" t="str">
        <f>IF(Stock[[#This Row],[CỔ TỨC TIỀN MẶT]]&gt;0,Stock[[#This Row],[CỔ TỨC TIỀN MẶT]]/(Stock[[#This Row],[GIÁ MUA]]*Stock[[#This Row],[SỐ LƯỢNG MUA]]),"")</f>
        <v/>
      </c>
      <c r="S1318" s="103"/>
      <c r="T1318" s="77"/>
      <c r="U1318" s="95"/>
      <c r="V1318" s="96"/>
      <c r="W1318" s="125" t="str">
        <f>IF(Stock[[#This Row],[SỐ LƯỢNG BÁN]]&gt;0,Stock[[#This Row],[GIÁ BÁN]]*Stock[[#This Row],[SỐ LƯỢNG BÁN]]*$D$11+Stock[[#This Row],[GIÁ BÁN]]*Stock[[#This Row],[SỐ LƯỢNG BÁN]]*$D$12,"")</f>
        <v/>
      </c>
      <c r="X1318" s="120">
        <f>Stock[[#This Row],[SỐ LƯỢNG MUA]]+Stock[[#This Row],[CỔ TỨC BẰNG CỔ PHIẾU]]-Stock[[#This Row],[SỐ LƯỢNG BÁN]]</f>
        <v>0</v>
      </c>
      <c r="Y13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8" s="120">
        <f ca="1">IF(Stock[[#This Row],[NGÀY BÁN]]&gt;0,Stock[[#This Row],[NGÀY BÁN]]-Stock[[#This Row],[NGÀY MUA]]+1,IF(Stock[[#This Row],[NGÀY MUA]]=0,0,TODAY()-Stock[[#This Row],[NGÀY MUA]]+1))</f>
        <v>0</v>
      </c>
      <c r="AA1318" s="121" t="str">
        <f>IFERROR(Stock[[#This Row],[CỔ TỨC TIỀN MẶT]]+Stock[[#This Row],[LÃI/(LỖ) TỪ BÁN CK
(auto-fill)]],"")</f>
        <v/>
      </c>
      <c r="AB13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8" s="79"/>
      <c r="AE1318" s="146" t="str">
        <f>IF(Stock[[#This Row],[TRẠNG THÁI
(auto-fill)]]="NẮM GIỮ",Stock[[#This Row],[GIÁ THỊ TRƯỜNG]]-Stock[[#This Row],[GIÁ MUA]],"")</f>
        <v/>
      </c>
      <c r="AF1318" s="150" t="str">
        <f>IFERROR(Stock[[#This Row],[TĂNG/
(GIẢM )]]/Stock[[#This Row],[GIÁ MUA]],"")</f>
        <v/>
      </c>
      <c r="AG1318" s="129" t="str">
        <f>IF(Stock[[#This Row],[GIÁ THỊ TRƯỜNG]]&gt;0,Stock[[#This Row],[GIÁ THỊ TRƯỜNG]]*Stock[[#This Row],[SỐ LƯỢNG CÒN LẠI
(auto-fill)]],"")</f>
        <v/>
      </c>
    </row>
    <row r="1319" spans="2:33">
      <c r="B1319" s="109" t="str">
        <f>IF(AND(Stock[[#This Row],[SỐ LƯỢNG MUA]]&gt;0,Stock[[#This Row],[SỐ LƯỢNG CÒN LẠI
(auto-fill)]]=0),"BÁN",
IF(AND(Stock[[#This Row],[SỐ LƯỢNG MUA]]&gt;0,Stock[[#This Row],[SỐ LƯỢNG CÒN LẠI
(auto-fill)]]&gt;0),"NẮM GIỮ",""))</f>
        <v/>
      </c>
      <c r="C1319" s="112">
        <f t="shared" si="20"/>
        <v>1306</v>
      </c>
      <c r="D1319" s="77"/>
      <c r="E1319" s="78"/>
      <c r="F1319" s="170"/>
      <c r="G1319" s="83"/>
      <c r="H1319" s="84"/>
      <c r="I1319" s="114" t="str">
        <f>IF(Stock[[#This Row],[SỐ LƯỢNG MUA]]&gt;0,Stock[[#This Row],[GIÁ MUA]]*Stock[[#This Row],[SỐ LƯỢNG MUA]]*$D$11,"")</f>
        <v/>
      </c>
      <c r="J1319" s="87"/>
      <c r="K1319" s="88"/>
      <c r="L1319" s="116" t="str">
        <f>IF(Stock[[#This Row],[SỐ LƯỢNG MUA]]&gt;0,Stock[[#This Row],[GIÁ MUA]]*(1+Stock[[#This Row],[% TĂNG KỲ VỌNG_1]]),"")</f>
        <v/>
      </c>
      <c r="M1319" s="89"/>
      <c r="N1319" s="116" t="str">
        <f>IF(Stock[[#This Row],[SỐ LƯỢNG MUA]]&gt;0,Stock[[#This Row],[GIÁ MUA]]*(1+Stock[[#This Row],[% TĂNG KỲ VỌNG_2]]),"")</f>
        <v/>
      </c>
      <c r="O1319" s="89"/>
      <c r="P1319" s="116" t="str">
        <f>IF(Stock[[#This Row],[SỐ LƯỢNG MUA]]&gt;0,Stock[[#This Row],[GIÁ MUA]]*(1+Stock[[#This Row],[% GIẢM ĐỂ CẮT LỖ]]),"")</f>
        <v/>
      </c>
      <c r="Q1319" s="103"/>
      <c r="R1319" s="117" t="str">
        <f>IF(Stock[[#This Row],[CỔ TỨC TIỀN MẶT]]&gt;0,Stock[[#This Row],[CỔ TỨC TIỀN MẶT]]/(Stock[[#This Row],[GIÁ MUA]]*Stock[[#This Row],[SỐ LƯỢNG MUA]]),"")</f>
        <v/>
      </c>
      <c r="S1319" s="103"/>
      <c r="T1319" s="77"/>
      <c r="U1319" s="95"/>
      <c r="V1319" s="96"/>
      <c r="W1319" s="125" t="str">
        <f>IF(Stock[[#This Row],[SỐ LƯỢNG BÁN]]&gt;0,Stock[[#This Row],[GIÁ BÁN]]*Stock[[#This Row],[SỐ LƯỢNG BÁN]]*$D$11+Stock[[#This Row],[GIÁ BÁN]]*Stock[[#This Row],[SỐ LƯỢNG BÁN]]*$D$12,"")</f>
        <v/>
      </c>
      <c r="X1319" s="120">
        <f>Stock[[#This Row],[SỐ LƯỢNG MUA]]+Stock[[#This Row],[CỔ TỨC BẰNG CỔ PHIẾU]]-Stock[[#This Row],[SỐ LƯỢNG BÁN]]</f>
        <v>0</v>
      </c>
      <c r="Y13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9" s="120">
        <f ca="1">IF(Stock[[#This Row],[NGÀY BÁN]]&gt;0,Stock[[#This Row],[NGÀY BÁN]]-Stock[[#This Row],[NGÀY MUA]]+1,IF(Stock[[#This Row],[NGÀY MUA]]=0,0,TODAY()-Stock[[#This Row],[NGÀY MUA]]+1))</f>
        <v>0</v>
      </c>
      <c r="AA1319" s="121" t="str">
        <f>IFERROR(Stock[[#This Row],[CỔ TỨC TIỀN MẶT]]+Stock[[#This Row],[LÃI/(LỖ) TỪ BÁN CK
(auto-fill)]],"")</f>
        <v/>
      </c>
      <c r="AB13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9" s="79"/>
      <c r="AE1319" s="146" t="str">
        <f>IF(Stock[[#This Row],[TRẠNG THÁI
(auto-fill)]]="NẮM GIỮ",Stock[[#This Row],[GIÁ THỊ TRƯỜNG]]-Stock[[#This Row],[GIÁ MUA]],"")</f>
        <v/>
      </c>
      <c r="AF1319" s="150" t="str">
        <f>IFERROR(Stock[[#This Row],[TĂNG/
(GIẢM )]]/Stock[[#This Row],[GIÁ MUA]],"")</f>
        <v/>
      </c>
      <c r="AG1319" s="129" t="str">
        <f>IF(Stock[[#This Row],[GIÁ THỊ TRƯỜNG]]&gt;0,Stock[[#This Row],[GIÁ THỊ TRƯỜNG]]*Stock[[#This Row],[SỐ LƯỢNG CÒN LẠI
(auto-fill)]],"")</f>
        <v/>
      </c>
    </row>
    <row r="1320" spans="2:33">
      <c r="B1320" s="109" t="str">
        <f>IF(AND(Stock[[#This Row],[SỐ LƯỢNG MUA]]&gt;0,Stock[[#This Row],[SỐ LƯỢNG CÒN LẠI
(auto-fill)]]=0),"BÁN",
IF(AND(Stock[[#This Row],[SỐ LƯỢNG MUA]]&gt;0,Stock[[#This Row],[SỐ LƯỢNG CÒN LẠI
(auto-fill)]]&gt;0),"NẮM GIỮ",""))</f>
        <v/>
      </c>
      <c r="C1320" s="112">
        <f t="shared" si="20"/>
        <v>1307</v>
      </c>
      <c r="D1320" s="77"/>
      <c r="E1320" s="78"/>
      <c r="F1320" s="170"/>
      <c r="G1320" s="83"/>
      <c r="H1320" s="84"/>
      <c r="I1320" s="114" t="str">
        <f>IF(Stock[[#This Row],[SỐ LƯỢNG MUA]]&gt;0,Stock[[#This Row],[GIÁ MUA]]*Stock[[#This Row],[SỐ LƯỢNG MUA]]*$D$11,"")</f>
        <v/>
      </c>
      <c r="J1320" s="87"/>
      <c r="K1320" s="88"/>
      <c r="L1320" s="116" t="str">
        <f>IF(Stock[[#This Row],[SỐ LƯỢNG MUA]]&gt;0,Stock[[#This Row],[GIÁ MUA]]*(1+Stock[[#This Row],[% TĂNG KỲ VỌNG_1]]),"")</f>
        <v/>
      </c>
      <c r="M1320" s="89"/>
      <c r="N1320" s="116" t="str">
        <f>IF(Stock[[#This Row],[SỐ LƯỢNG MUA]]&gt;0,Stock[[#This Row],[GIÁ MUA]]*(1+Stock[[#This Row],[% TĂNG KỲ VỌNG_2]]),"")</f>
        <v/>
      </c>
      <c r="O1320" s="89"/>
      <c r="P1320" s="116" t="str">
        <f>IF(Stock[[#This Row],[SỐ LƯỢNG MUA]]&gt;0,Stock[[#This Row],[GIÁ MUA]]*(1+Stock[[#This Row],[% GIẢM ĐỂ CẮT LỖ]]),"")</f>
        <v/>
      </c>
      <c r="Q1320" s="103"/>
      <c r="R1320" s="117" t="str">
        <f>IF(Stock[[#This Row],[CỔ TỨC TIỀN MẶT]]&gt;0,Stock[[#This Row],[CỔ TỨC TIỀN MẶT]]/(Stock[[#This Row],[GIÁ MUA]]*Stock[[#This Row],[SỐ LƯỢNG MUA]]),"")</f>
        <v/>
      </c>
      <c r="S1320" s="103"/>
      <c r="T1320" s="77"/>
      <c r="U1320" s="95"/>
      <c r="V1320" s="96"/>
      <c r="W1320" s="125" t="str">
        <f>IF(Stock[[#This Row],[SỐ LƯỢNG BÁN]]&gt;0,Stock[[#This Row],[GIÁ BÁN]]*Stock[[#This Row],[SỐ LƯỢNG BÁN]]*$D$11+Stock[[#This Row],[GIÁ BÁN]]*Stock[[#This Row],[SỐ LƯỢNG BÁN]]*$D$12,"")</f>
        <v/>
      </c>
      <c r="X1320" s="120">
        <f>Stock[[#This Row],[SỐ LƯỢNG MUA]]+Stock[[#This Row],[CỔ TỨC BẰNG CỔ PHIẾU]]-Stock[[#This Row],[SỐ LƯỢNG BÁN]]</f>
        <v>0</v>
      </c>
      <c r="Y13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0" s="120">
        <f ca="1">IF(Stock[[#This Row],[NGÀY BÁN]]&gt;0,Stock[[#This Row],[NGÀY BÁN]]-Stock[[#This Row],[NGÀY MUA]]+1,IF(Stock[[#This Row],[NGÀY MUA]]=0,0,TODAY()-Stock[[#This Row],[NGÀY MUA]]+1))</f>
        <v>0</v>
      </c>
      <c r="AA1320" s="121" t="str">
        <f>IFERROR(Stock[[#This Row],[CỔ TỨC TIỀN MẶT]]+Stock[[#This Row],[LÃI/(LỖ) TỪ BÁN CK
(auto-fill)]],"")</f>
        <v/>
      </c>
      <c r="AB13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0" s="79"/>
      <c r="AE1320" s="146" t="str">
        <f>IF(Stock[[#This Row],[TRẠNG THÁI
(auto-fill)]]="NẮM GIỮ",Stock[[#This Row],[GIÁ THỊ TRƯỜNG]]-Stock[[#This Row],[GIÁ MUA]],"")</f>
        <v/>
      </c>
      <c r="AF1320" s="150" t="str">
        <f>IFERROR(Stock[[#This Row],[TĂNG/
(GIẢM )]]/Stock[[#This Row],[GIÁ MUA]],"")</f>
        <v/>
      </c>
      <c r="AG1320" s="129" t="str">
        <f>IF(Stock[[#This Row],[GIÁ THỊ TRƯỜNG]]&gt;0,Stock[[#This Row],[GIÁ THỊ TRƯỜNG]]*Stock[[#This Row],[SỐ LƯỢNG CÒN LẠI
(auto-fill)]],"")</f>
        <v/>
      </c>
    </row>
    <row r="1321" spans="2:33">
      <c r="B1321" s="109" t="str">
        <f>IF(AND(Stock[[#This Row],[SỐ LƯỢNG MUA]]&gt;0,Stock[[#This Row],[SỐ LƯỢNG CÒN LẠI
(auto-fill)]]=0),"BÁN",
IF(AND(Stock[[#This Row],[SỐ LƯỢNG MUA]]&gt;0,Stock[[#This Row],[SỐ LƯỢNG CÒN LẠI
(auto-fill)]]&gt;0),"NẮM GIỮ",""))</f>
        <v/>
      </c>
      <c r="C1321" s="112">
        <f t="shared" si="20"/>
        <v>1308</v>
      </c>
      <c r="D1321" s="77"/>
      <c r="E1321" s="78"/>
      <c r="F1321" s="170"/>
      <c r="G1321" s="83"/>
      <c r="H1321" s="84"/>
      <c r="I1321" s="114" t="str">
        <f>IF(Stock[[#This Row],[SỐ LƯỢNG MUA]]&gt;0,Stock[[#This Row],[GIÁ MUA]]*Stock[[#This Row],[SỐ LƯỢNG MUA]]*$D$11,"")</f>
        <v/>
      </c>
      <c r="J1321" s="87"/>
      <c r="K1321" s="88"/>
      <c r="L1321" s="116" t="str">
        <f>IF(Stock[[#This Row],[SỐ LƯỢNG MUA]]&gt;0,Stock[[#This Row],[GIÁ MUA]]*(1+Stock[[#This Row],[% TĂNG KỲ VỌNG_1]]),"")</f>
        <v/>
      </c>
      <c r="M1321" s="89"/>
      <c r="N1321" s="116" t="str">
        <f>IF(Stock[[#This Row],[SỐ LƯỢNG MUA]]&gt;0,Stock[[#This Row],[GIÁ MUA]]*(1+Stock[[#This Row],[% TĂNG KỲ VỌNG_2]]),"")</f>
        <v/>
      </c>
      <c r="O1321" s="89"/>
      <c r="P1321" s="116" t="str">
        <f>IF(Stock[[#This Row],[SỐ LƯỢNG MUA]]&gt;0,Stock[[#This Row],[GIÁ MUA]]*(1+Stock[[#This Row],[% GIẢM ĐỂ CẮT LỖ]]),"")</f>
        <v/>
      </c>
      <c r="Q1321" s="103"/>
      <c r="R1321" s="117" t="str">
        <f>IF(Stock[[#This Row],[CỔ TỨC TIỀN MẶT]]&gt;0,Stock[[#This Row],[CỔ TỨC TIỀN MẶT]]/(Stock[[#This Row],[GIÁ MUA]]*Stock[[#This Row],[SỐ LƯỢNG MUA]]),"")</f>
        <v/>
      </c>
      <c r="S1321" s="103"/>
      <c r="T1321" s="77"/>
      <c r="U1321" s="95"/>
      <c r="V1321" s="96"/>
      <c r="W1321" s="125" t="str">
        <f>IF(Stock[[#This Row],[SỐ LƯỢNG BÁN]]&gt;0,Stock[[#This Row],[GIÁ BÁN]]*Stock[[#This Row],[SỐ LƯỢNG BÁN]]*$D$11+Stock[[#This Row],[GIÁ BÁN]]*Stock[[#This Row],[SỐ LƯỢNG BÁN]]*$D$12,"")</f>
        <v/>
      </c>
      <c r="X1321" s="120">
        <f>Stock[[#This Row],[SỐ LƯỢNG MUA]]+Stock[[#This Row],[CỔ TỨC BẰNG CỔ PHIẾU]]-Stock[[#This Row],[SỐ LƯỢNG BÁN]]</f>
        <v>0</v>
      </c>
      <c r="Y13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1" s="120">
        <f ca="1">IF(Stock[[#This Row],[NGÀY BÁN]]&gt;0,Stock[[#This Row],[NGÀY BÁN]]-Stock[[#This Row],[NGÀY MUA]]+1,IF(Stock[[#This Row],[NGÀY MUA]]=0,0,TODAY()-Stock[[#This Row],[NGÀY MUA]]+1))</f>
        <v>0</v>
      </c>
      <c r="AA1321" s="121" t="str">
        <f>IFERROR(Stock[[#This Row],[CỔ TỨC TIỀN MẶT]]+Stock[[#This Row],[LÃI/(LỖ) TỪ BÁN CK
(auto-fill)]],"")</f>
        <v/>
      </c>
      <c r="AB13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1" s="79"/>
      <c r="AE1321" s="146" t="str">
        <f>IF(Stock[[#This Row],[TRẠNG THÁI
(auto-fill)]]="NẮM GIỮ",Stock[[#This Row],[GIÁ THỊ TRƯỜNG]]-Stock[[#This Row],[GIÁ MUA]],"")</f>
        <v/>
      </c>
      <c r="AF1321" s="150" t="str">
        <f>IFERROR(Stock[[#This Row],[TĂNG/
(GIẢM )]]/Stock[[#This Row],[GIÁ MUA]],"")</f>
        <v/>
      </c>
      <c r="AG1321" s="129" t="str">
        <f>IF(Stock[[#This Row],[GIÁ THỊ TRƯỜNG]]&gt;0,Stock[[#This Row],[GIÁ THỊ TRƯỜNG]]*Stock[[#This Row],[SỐ LƯỢNG CÒN LẠI
(auto-fill)]],"")</f>
        <v/>
      </c>
    </row>
    <row r="1322" spans="2:33">
      <c r="B1322" s="109" t="str">
        <f>IF(AND(Stock[[#This Row],[SỐ LƯỢNG MUA]]&gt;0,Stock[[#This Row],[SỐ LƯỢNG CÒN LẠI
(auto-fill)]]=0),"BÁN",
IF(AND(Stock[[#This Row],[SỐ LƯỢNG MUA]]&gt;0,Stock[[#This Row],[SỐ LƯỢNG CÒN LẠI
(auto-fill)]]&gt;0),"NẮM GIỮ",""))</f>
        <v/>
      </c>
      <c r="C1322" s="112">
        <f t="shared" si="20"/>
        <v>1309</v>
      </c>
      <c r="D1322" s="77"/>
      <c r="E1322" s="78"/>
      <c r="F1322" s="170"/>
      <c r="G1322" s="83"/>
      <c r="H1322" s="84"/>
      <c r="I1322" s="114" t="str">
        <f>IF(Stock[[#This Row],[SỐ LƯỢNG MUA]]&gt;0,Stock[[#This Row],[GIÁ MUA]]*Stock[[#This Row],[SỐ LƯỢNG MUA]]*$D$11,"")</f>
        <v/>
      </c>
      <c r="J1322" s="87"/>
      <c r="K1322" s="88"/>
      <c r="L1322" s="116" t="str">
        <f>IF(Stock[[#This Row],[SỐ LƯỢNG MUA]]&gt;0,Stock[[#This Row],[GIÁ MUA]]*(1+Stock[[#This Row],[% TĂNG KỲ VỌNG_1]]),"")</f>
        <v/>
      </c>
      <c r="M1322" s="89"/>
      <c r="N1322" s="116" t="str">
        <f>IF(Stock[[#This Row],[SỐ LƯỢNG MUA]]&gt;0,Stock[[#This Row],[GIÁ MUA]]*(1+Stock[[#This Row],[% TĂNG KỲ VỌNG_2]]),"")</f>
        <v/>
      </c>
      <c r="O1322" s="89"/>
      <c r="P1322" s="116" t="str">
        <f>IF(Stock[[#This Row],[SỐ LƯỢNG MUA]]&gt;0,Stock[[#This Row],[GIÁ MUA]]*(1+Stock[[#This Row],[% GIẢM ĐỂ CẮT LỖ]]),"")</f>
        <v/>
      </c>
      <c r="Q1322" s="103"/>
      <c r="R1322" s="117" t="str">
        <f>IF(Stock[[#This Row],[CỔ TỨC TIỀN MẶT]]&gt;0,Stock[[#This Row],[CỔ TỨC TIỀN MẶT]]/(Stock[[#This Row],[GIÁ MUA]]*Stock[[#This Row],[SỐ LƯỢNG MUA]]),"")</f>
        <v/>
      </c>
      <c r="S1322" s="103"/>
      <c r="T1322" s="77"/>
      <c r="U1322" s="95"/>
      <c r="V1322" s="96"/>
      <c r="W1322" s="125" t="str">
        <f>IF(Stock[[#This Row],[SỐ LƯỢNG BÁN]]&gt;0,Stock[[#This Row],[GIÁ BÁN]]*Stock[[#This Row],[SỐ LƯỢNG BÁN]]*$D$11+Stock[[#This Row],[GIÁ BÁN]]*Stock[[#This Row],[SỐ LƯỢNG BÁN]]*$D$12,"")</f>
        <v/>
      </c>
      <c r="X1322" s="120">
        <f>Stock[[#This Row],[SỐ LƯỢNG MUA]]+Stock[[#This Row],[CỔ TỨC BẰNG CỔ PHIẾU]]-Stock[[#This Row],[SỐ LƯỢNG BÁN]]</f>
        <v>0</v>
      </c>
      <c r="Y13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2" s="120">
        <f ca="1">IF(Stock[[#This Row],[NGÀY BÁN]]&gt;0,Stock[[#This Row],[NGÀY BÁN]]-Stock[[#This Row],[NGÀY MUA]]+1,IF(Stock[[#This Row],[NGÀY MUA]]=0,0,TODAY()-Stock[[#This Row],[NGÀY MUA]]+1))</f>
        <v>0</v>
      </c>
      <c r="AA1322" s="121" t="str">
        <f>IFERROR(Stock[[#This Row],[CỔ TỨC TIỀN MẶT]]+Stock[[#This Row],[LÃI/(LỖ) TỪ BÁN CK
(auto-fill)]],"")</f>
        <v/>
      </c>
      <c r="AB13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2" s="79"/>
      <c r="AE1322" s="146" t="str">
        <f>IF(Stock[[#This Row],[TRẠNG THÁI
(auto-fill)]]="NẮM GIỮ",Stock[[#This Row],[GIÁ THỊ TRƯỜNG]]-Stock[[#This Row],[GIÁ MUA]],"")</f>
        <v/>
      </c>
      <c r="AF1322" s="150" t="str">
        <f>IFERROR(Stock[[#This Row],[TĂNG/
(GIẢM )]]/Stock[[#This Row],[GIÁ MUA]],"")</f>
        <v/>
      </c>
      <c r="AG1322" s="129" t="str">
        <f>IF(Stock[[#This Row],[GIÁ THỊ TRƯỜNG]]&gt;0,Stock[[#This Row],[GIÁ THỊ TRƯỜNG]]*Stock[[#This Row],[SỐ LƯỢNG CÒN LẠI
(auto-fill)]],"")</f>
        <v/>
      </c>
    </row>
    <row r="1323" spans="2:33">
      <c r="B1323" s="109" t="str">
        <f>IF(AND(Stock[[#This Row],[SỐ LƯỢNG MUA]]&gt;0,Stock[[#This Row],[SỐ LƯỢNG CÒN LẠI
(auto-fill)]]=0),"BÁN",
IF(AND(Stock[[#This Row],[SỐ LƯỢNG MUA]]&gt;0,Stock[[#This Row],[SỐ LƯỢNG CÒN LẠI
(auto-fill)]]&gt;0),"NẮM GIỮ",""))</f>
        <v/>
      </c>
      <c r="C1323" s="112">
        <f t="shared" si="20"/>
        <v>1310</v>
      </c>
      <c r="D1323" s="77"/>
      <c r="E1323" s="78"/>
      <c r="F1323" s="170"/>
      <c r="G1323" s="83"/>
      <c r="H1323" s="84"/>
      <c r="I1323" s="114" t="str">
        <f>IF(Stock[[#This Row],[SỐ LƯỢNG MUA]]&gt;0,Stock[[#This Row],[GIÁ MUA]]*Stock[[#This Row],[SỐ LƯỢNG MUA]]*$D$11,"")</f>
        <v/>
      </c>
      <c r="J1323" s="87"/>
      <c r="K1323" s="88"/>
      <c r="L1323" s="116" t="str">
        <f>IF(Stock[[#This Row],[SỐ LƯỢNG MUA]]&gt;0,Stock[[#This Row],[GIÁ MUA]]*(1+Stock[[#This Row],[% TĂNG KỲ VỌNG_1]]),"")</f>
        <v/>
      </c>
      <c r="M1323" s="89"/>
      <c r="N1323" s="116" t="str">
        <f>IF(Stock[[#This Row],[SỐ LƯỢNG MUA]]&gt;0,Stock[[#This Row],[GIÁ MUA]]*(1+Stock[[#This Row],[% TĂNG KỲ VỌNG_2]]),"")</f>
        <v/>
      </c>
      <c r="O1323" s="89"/>
      <c r="P1323" s="116" t="str">
        <f>IF(Stock[[#This Row],[SỐ LƯỢNG MUA]]&gt;0,Stock[[#This Row],[GIÁ MUA]]*(1+Stock[[#This Row],[% GIẢM ĐỂ CẮT LỖ]]),"")</f>
        <v/>
      </c>
      <c r="Q1323" s="103"/>
      <c r="R1323" s="117" t="str">
        <f>IF(Stock[[#This Row],[CỔ TỨC TIỀN MẶT]]&gt;0,Stock[[#This Row],[CỔ TỨC TIỀN MẶT]]/(Stock[[#This Row],[GIÁ MUA]]*Stock[[#This Row],[SỐ LƯỢNG MUA]]),"")</f>
        <v/>
      </c>
      <c r="S1323" s="103"/>
      <c r="T1323" s="77"/>
      <c r="U1323" s="95"/>
      <c r="V1323" s="96"/>
      <c r="W1323" s="125" t="str">
        <f>IF(Stock[[#This Row],[SỐ LƯỢNG BÁN]]&gt;0,Stock[[#This Row],[GIÁ BÁN]]*Stock[[#This Row],[SỐ LƯỢNG BÁN]]*$D$11+Stock[[#This Row],[GIÁ BÁN]]*Stock[[#This Row],[SỐ LƯỢNG BÁN]]*$D$12,"")</f>
        <v/>
      </c>
      <c r="X1323" s="120">
        <f>Stock[[#This Row],[SỐ LƯỢNG MUA]]+Stock[[#This Row],[CỔ TỨC BẰNG CỔ PHIẾU]]-Stock[[#This Row],[SỐ LƯỢNG BÁN]]</f>
        <v>0</v>
      </c>
      <c r="Y13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3" s="120">
        <f ca="1">IF(Stock[[#This Row],[NGÀY BÁN]]&gt;0,Stock[[#This Row],[NGÀY BÁN]]-Stock[[#This Row],[NGÀY MUA]]+1,IF(Stock[[#This Row],[NGÀY MUA]]=0,0,TODAY()-Stock[[#This Row],[NGÀY MUA]]+1))</f>
        <v>0</v>
      </c>
      <c r="AA1323" s="121" t="str">
        <f>IFERROR(Stock[[#This Row],[CỔ TỨC TIỀN MẶT]]+Stock[[#This Row],[LÃI/(LỖ) TỪ BÁN CK
(auto-fill)]],"")</f>
        <v/>
      </c>
      <c r="AB13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3" s="79"/>
      <c r="AE1323" s="146" t="str">
        <f>IF(Stock[[#This Row],[TRẠNG THÁI
(auto-fill)]]="NẮM GIỮ",Stock[[#This Row],[GIÁ THỊ TRƯỜNG]]-Stock[[#This Row],[GIÁ MUA]],"")</f>
        <v/>
      </c>
      <c r="AF1323" s="150" t="str">
        <f>IFERROR(Stock[[#This Row],[TĂNG/
(GIẢM )]]/Stock[[#This Row],[GIÁ MUA]],"")</f>
        <v/>
      </c>
      <c r="AG1323" s="129" t="str">
        <f>IF(Stock[[#This Row],[GIÁ THỊ TRƯỜNG]]&gt;0,Stock[[#This Row],[GIÁ THỊ TRƯỜNG]]*Stock[[#This Row],[SỐ LƯỢNG CÒN LẠI
(auto-fill)]],"")</f>
        <v/>
      </c>
    </row>
    <row r="1324" spans="2:33">
      <c r="B1324" s="109" t="str">
        <f>IF(AND(Stock[[#This Row],[SỐ LƯỢNG MUA]]&gt;0,Stock[[#This Row],[SỐ LƯỢNG CÒN LẠI
(auto-fill)]]=0),"BÁN",
IF(AND(Stock[[#This Row],[SỐ LƯỢNG MUA]]&gt;0,Stock[[#This Row],[SỐ LƯỢNG CÒN LẠI
(auto-fill)]]&gt;0),"NẮM GIỮ",""))</f>
        <v/>
      </c>
      <c r="C1324" s="112">
        <f t="shared" si="20"/>
        <v>1311</v>
      </c>
      <c r="D1324" s="77"/>
      <c r="E1324" s="78"/>
      <c r="F1324" s="170"/>
      <c r="G1324" s="83"/>
      <c r="H1324" s="84"/>
      <c r="I1324" s="114" t="str">
        <f>IF(Stock[[#This Row],[SỐ LƯỢNG MUA]]&gt;0,Stock[[#This Row],[GIÁ MUA]]*Stock[[#This Row],[SỐ LƯỢNG MUA]]*$D$11,"")</f>
        <v/>
      </c>
      <c r="J1324" s="87"/>
      <c r="K1324" s="88"/>
      <c r="L1324" s="116" t="str">
        <f>IF(Stock[[#This Row],[SỐ LƯỢNG MUA]]&gt;0,Stock[[#This Row],[GIÁ MUA]]*(1+Stock[[#This Row],[% TĂNG KỲ VỌNG_1]]),"")</f>
        <v/>
      </c>
      <c r="M1324" s="89"/>
      <c r="N1324" s="116" t="str">
        <f>IF(Stock[[#This Row],[SỐ LƯỢNG MUA]]&gt;0,Stock[[#This Row],[GIÁ MUA]]*(1+Stock[[#This Row],[% TĂNG KỲ VỌNG_2]]),"")</f>
        <v/>
      </c>
      <c r="O1324" s="89"/>
      <c r="P1324" s="116" t="str">
        <f>IF(Stock[[#This Row],[SỐ LƯỢNG MUA]]&gt;0,Stock[[#This Row],[GIÁ MUA]]*(1+Stock[[#This Row],[% GIẢM ĐỂ CẮT LỖ]]),"")</f>
        <v/>
      </c>
      <c r="Q1324" s="103"/>
      <c r="R1324" s="117" t="str">
        <f>IF(Stock[[#This Row],[CỔ TỨC TIỀN MẶT]]&gt;0,Stock[[#This Row],[CỔ TỨC TIỀN MẶT]]/(Stock[[#This Row],[GIÁ MUA]]*Stock[[#This Row],[SỐ LƯỢNG MUA]]),"")</f>
        <v/>
      </c>
      <c r="S1324" s="103"/>
      <c r="T1324" s="77"/>
      <c r="U1324" s="95"/>
      <c r="V1324" s="96"/>
      <c r="W1324" s="125" t="str">
        <f>IF(Stock[[#This Row],[SỐ LƯỢNG BÁN]]&gt;0,Stock[[#This Row],[GIÁ BÁN]]*Stock[[#This Row],[SỐ LƯỢNG BÁN]]*$D$11+Stock[[#This Row],[GIÁ BÁN]]*Stock[[#This Row],[SỐ LƯỢNG BÁN]]*$D$12,"")</f>
        <v/>
      </c>
      <c r="X1324" s="120">
        <f>Stock[[#This Row],[SỐ LƯỢNG MUA]]+Stock[[#This Row],[CỔ TỨC BẰNG CỔ PHIẾU]]-Stock[[#This Row],[SỐ LƯỢNG BÁN]]</f>
        <v>0</v>
      </c>
      <c r="Y13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4" s="120">
        <f ca="1">IF(Stock[[#This Row],[NGÀY BÁN]]&gt;0,Stock[[#This Row],[NGÀY BÁN]]-Stock[[#This Row],[NGÀY MUA]]+1,IF(Stock[[#This Row],[NGÀY MUA]]=0,0,TODAY()-Stock[[#This Row],[NGÀY MUA]]+1))</f>
        <v>0</v>
      </c>
      <c r="AA1324" s="121" t="str">
        <f>IFERROR(Stock[[#This Row],[CỔ TỨC TIỀN MẶT]]+Stock[[#This Row],[LÃI/(LỖ) TỪ BÁN CK
(auto-fill)]],"")</f>
        <v/>
      </c>
      <c r="AB13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4" s="79"/>
      <c r="AE1324" s="146" t="str">
        <f>IF(Stock[[#This Row],[TRẠNG THÁI
(auto-fill)]]="NẮM GIỮ",Stock[[#This Row],[GIÁ THỊ TRƯỜNG]]-Stock[[#This Row],[GIÁ MUA]],"")</f>
        <v/>
      </c>
      <c r="AF1324" s="150" t="str">
        <f>IFERROR(Stock[[#This Row],[TĂNG/
(GIẢM )]]/Stock[[#This Row],[GIÁ MUA]],"")</f>
        <v/>
      </c>
      <c r="AG1324" s="129" t="str">
        <f>IF(Stock[[#This Row],[GIÁ THỊ TRƯỜNG]]&gt;0,Stock[[#This Row],[GIÁ THỊ TRƯỜNG]]*Stock[[#This Row],[SỐ LƯỢNG CÒN LẠI
(auto-fill)]],"")</f>
        <v/>
      </c>
    </row>
    <row r="1325" spans="2:33">
      <c r="B1325" s="109" t="str">
        <f>IF(AND(Stock[[#This Row],[SỐ LƯỢNG MUA]]&gt;0,Stock[[#This Row],[SỐ LƯỢNG CÒN LẠI
(auto-fill)]]=0),"BÁN",
IF(AND(Stock[[#This Row],[SỐ LƯỢNG MUA]]&gt;0,Stock[[#This Row],[SỐ LƯỢNG CÒN LẠI
(auto-fill)]]&gt;0),"NẮM GIỮ",""))</f>
        <v/>
      </c>
      <c r="C1325" s="112">
        <f t="shared" si="20"/>
        <v>1312</v>
      </c>
      <c r="D1325" s="77"/>
      <c r="E1325" s="78"/>
      <c r="F1325" s="170"/>
      <c r="G1325" s="83"/>
      <c r="H1325" s="84"/>
      <c r="I1325" s="114" t="str">
        <f>IF(Stock[[#This Row],[SỐ LƯỢNG MUA]]&gt;0,Stock[[#This Row],[GIÁ MUA]]*Stock[[#This Row],[SỐ LƯỢNG MUA]]*$D$11,"")</f>
        <v/>
      </c>
      <c r="J1325" s="87"/>
      <c r="K1325" s="88"/>
      <c r="L1325" s="116" t="str">
        <f>IF(Stock[[#This Row],[SỐ LƯỢNG MUA]]&gt;0,Stock[[#This Row],[GIÁ MUA]]*(1+Stock[[#This Row],[% TĂNG KỲ VỌNG_1]]),"")</f>
        <v/>
      </c>
      <c r="M1325" s="89"/>
      <c r="N1325" s="116" t="str">
        <f>IF(Stock[[#This Row],[SỐ LƯỢNG MUA]]&gt;0,Stock[[#This Row],[GIÁ MUA]]*(1+Stock[[#This Row],[% TĂNG KỲ VỌNG_2]]),"")</f>
        <v/>
      </c>
      <c r="O1325" s="89"/>
      <c r="P1325" s="116" t="str">
        <f>IF(Stock[[#This Row],[SỐ LƯỢNG MUA]]&gt;0,Stock[[#This Row],[GIÁ MUA]]*(1+Stock[[#This Row],[% GIẢM ĐỂ CẮT LỖ]]),"")</f>
        <v/>
      </c>
      <c r="Q1325" s="103"/>
      <c r="R1325" s="117" t="str">
        <f>IF(Stock[[#This Row],[CỔ TỨC TIỀN MẶT]]&gt;0,Stock[[#This Row],[CỔ TỨC TIỀN MẶT]]/(Stock[[#This Row],[GIÁ MUA]]*Stock[[#This Row],[SỐ LƯỢNG MUA]]),"")</f>
        <v/>
      </c>
      <c r="S1325" s="103"/>
      <c r="T1325" s="77"/>
      <c r="U1325" s="95"/>
      <c r="V1325" s="96"/>
      <c r="W1325" s="125" t="str">
        <f>IF(Stock[[#This Row],[SỐ LƯỢNG BÁN]]&gt;0,Stock[[#This Row],[GIÁ BÁN]]*Stock[[#This Row],[SỐ LƯỢNG BÁN]]*$D$11+Stock[[#This Row],[GIÁ BÁN]]*Stock[[#This Row],[SỐ LƯỢNG BÁN]]*$D$12,"")</f>
        <v/>
      </c>
      <c r="X1325" s="120">
        <f>Stock[[#This Row],[SỐ LƯỢNG MUA]]+Stock[[#This Row],[CỔ TỨC BẰNG CỔ PHIẾU]]-Stock[[#This Row],[SỐ LƯỢNG BÁN]]</f>
        <v>0</v>
      </c>
      <c r="Y13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5" s="120">
        <f ca="1">IF(Stock[[#This Row],[NGÀY BÁN]]&gt;0,Stock[[#This Row],[NGÀY BÁN]]-Stock[[#This Row],[NGÀY MUA]]+1,IF(Stock[[#This Row],[NGÀY MUA]]=0,0,TODAY()-Stock[[#This Row],[NGÀY MUA]]+1))</f>
        <v>0</v>
      </c>
      <c r="AA1325" s="121" t="str">
        <f>IFERROR(Stock[[#This Row],[CỔ TỨC TIỀN MẶT]]+Stock[[#This Row],[LÃI/(LỖ) TỪ BÁN CK
(auto-fill)]],"")</f>
        <v/>
      </c>
      <c r="AB13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5" s="79"/>
      <c r="AE1325" s="146" t="str">
        <f>IF(Stock[[#This Row],[TRẠNG THÁI
(auto-fill)]]="NẮM GIỮ",Stock[[#This Row],[GIÁ THỊ TRƯỜNG]]-Stock[[#This Row],[GIÁ MUA]],"")</f>
        <v/>
      </c>
      <c r="AF1325" s="150" t="str">
        <f>IFERROR(Stock[[#This Row],[TĂNG/
(GIẢM )]]/Stock[[#This Row],[GIÁ MUA]],"")</f>
        <v/>
      </c>
      <c r="AG1325" s="129" t="str">
        <f>IF(Stock[[#This Row],[GIÁ THỊ TRƯỜNG]]&gt;0,Stock[[#This Row],[GIÁ THỊ TRƯỜNG]]*Stock[[#This Row],[SỐ LƯỢNG CÒN LẠI
(auto-fill)]],"")</f>
        <v/>
      </c>
    </row>
    <row r="1326" spans="2:33">
      <c r="B1326" s="109" t="str">
        <f>IF(AND(Stock[[#This Row],[SỐ LƯỢNG MUA]]&gt;0,Stock[[#This Row],[SỐ LƯỢNG CÒN LẠI
(auto-fill)]]=0),"BÁN",
IF(AND(Stock[[#This Row],[SỐ LƯỢNG MUA]]&gt;0,Stock[[#This Row],[SỐ LƯỢNG CÒN LẠI
(auto-fill)]]&gt;0),"NẮM GIỮ",""))</f>
        <v/>
      </c>
      <c r="C1326" s="112">
        <f t="shared" si="20"/>
        <v>1313</v>
      </c>
      <c r="D1326" s="77"/>
      <c r="E1326" s="78"/>
      <c r="F1326" s="170"/>
      <c r="G1326" s="83"/>
      <c r="H1326" s="84"/>
      <c r="I1326" s="114" t="str">
        <f>IF(Stock[[#This Row],[SỐ LƯỢNG MUA]]&gt;0,Stock[[#This Row],[GIÁ MUA]]*Stock[[#This Row],[SỐ LƯỢNG MUA]]*$D$11,"")</f>
        <v/>
      </c>
      <c r="J1326" s="87"/>
      <c r="K1326" s="88"/>
      <c r="L1326" s="116" t="str">
        <f>IF(Stock[[#This Row],[SỐ LƯỢNG MUA]]&gt;0,Stock[[#This Row],[GIÁ MUA]]*(1+Stock[[#This Row],[% TĂNG KỲ VỌNG_1]]),"")</f>
        <v/>
      </c>
      <c r="M1326" s="89"/>
      <c r="N1326" s="116" t="str">
        <f>IF(Stock[[#This Row],[SỐ LƯỢNG MUA]]&gt;0,Stock[[#This Row],[GIÁ MUA]]*(1+Stock[[#This Row],[% TĂNG KỲ VỌNG_2]]),"")</f>
        <v/>
      </c>
      <c r="O1326" s="89"/>
      <c r="P1326" s="116" t="str">
        <f>IF(Stock[[#This Row],[SỐ LƯỢNG MUA]]&gt;0,Stock[[#This Row],[GIÁ MUA]]*(1+Stock[[#This Row],[% GIẢM ĐỂ CẮT LỖ]]),"")</f>
        <v/>
      </c>
      <c r="Q1326" s="103"/>
      <c r="R1326" s="117" t="str">
        <f>IF(Stock[[#This Row],[CỔ TỨC TIỀN MẶT]]&gt;0,Stock[[#This Row],[CỔ TỨC TIỀN MẶT]]/(Stock[[#This Row],[GIÁ MUA]]*Stock[[#This Row],[SỐ LƯỢNG MUA]]),"")</f>
        <v/>
      </c>
      <c r="S1326" s="103"/>
      <c r="T1326" s="77"/>
      <c r="U1326" s="95"/>
      <c r="V1326" s="96"/>
      <c r="W1326" s="125" t="str">
        <f>IF(Stock[[#This Row],[SỐ LƯỢNG BÁN]]&gt;0,Stock[[#This Row],[GIÁ BÁN]]*Stock[[#This Row],[SỐ LƯỢNG BÁN]]*$D$11+Stock[[#This Row],[GIÁ BÁN]]*Stock[[#This Row],[SỐ LƯỢNG BÁN]]*$D$12,"")</f>
        <v/>
      </c>
      <c r="X1326" s="120">
        <f>Stock[[#This Row],[SỐ LƯỢNG MUA]]+Stock[[#This Row],[CỔ TỨC BẰNG CỔ PHIẾU]]-Stock[[#This Row],[SỐ LƯỢNG BÁN]]</f>
        <v>0</v>
      </c>
      <c r="Y13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6" s="120">
        <f ca="1">IF(Stock[[#This Row],[NGÀY BÁN]]&gt;0,Stock[[#This Row],[NGÀY BÁN]]-Stock[[#This Row],[NGÀY MUA]]+1,IF(Stock[[#This Row],[NGÀY MUA]]=0,0,TODAY()-Stock[[#This Row],[NGÀY MUA]]+1))</f>
        <v>0</v>
      </c>
      <c r="AA1326" s="121" t="str">
        <f>IFERROR(Stock[[#This Row],[CỔ TỨC TIỀN MẶT]]+Stock[[#This Row],[LÃI/(LỖ) TỪ BÁN CK
(auto-fill)]],"")</f>
        <v/>
      </c>
      <c r="AB13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6" s="79"/>
      <c r="AE1326" s="146" t="str">
        <f>IF(Stock[[#This Row],[TRẠNG THÁI
(auto-fill)]]="NẮM GIỮ",Stock[[#This Row],[GIÁ THỊ TRƯỜNG]]-Stock[[#This Row],[GIÁ MUA]],"")</f>
        <v/>
      </c>
      <c r="AF1326" s="150" t="str">
        <f>IFERROR(Stock[[#This Row],[TĂNG/
(GIẢM )]]/Stock[[#This Row],[GIÁ MUA]],"")</f>
        <v/>
      </c>
      <c r="AG1326" s="129" t="str">
        <f>IF(Stock[[#This Row],[GIÁ THỊ TRƯỜNG]]&gt;0,Stock[[#This Row],[GIÁ THỊ TRƯỜNG]]*Stock[[#This Row],[SỐ LƯỢNG CÒN LẠI
(auto-fill)]],"")</f>
        <v/>
      </c>
    </row>
    <row r="1327" spans="2:33">
      <c r="B1327" s="109" t="str">
        <f>IF(AND(Stock[[#This Row],[SỐ LƯỢNG MUA]]&gt;0,Stock[[#This Row],[SỐ LƯỢNG CÒN LẠI
(auto-fill)]]=0),"BÁN",
IF(AND(Stock[[#This Row],[SỐ LƯỢNG MUA]]&gt;0,Stock[[#This Row],[SỐ LƯỢNG CÒN LẠI
(auto-fill)]]&gt;0),"NẮM GIỮ",""))</f>
        <v/>
      </c>
      <c r="C1327" s="112">
        <f t="shared" si="20"/>
        <v>1314</v>
      </c>
      <c r="D1327" s="77"/>
      <c r="E1327" s="78"/>
      <c r="F1327" s="170"/>
      <c r="G1327" s="83"/>
      <c r="H1327" s="84"/>
      <c r="I1327" s="114" t="str">
        <f>IF(Stock[[#This Row],[SỐ LƯỢNG MUA]]&gt;0,Stock[[#This Row],[GIÁ MUA]]*Stock[[#This Row],[SỐ LƯỢNG MUA]]*$D$11,"")</f>
        <v/>
      </c>
      <c r="J1327" s="87"/>
      <c r="K1327" s="88"/>
      <c r="L1327" s="116" t="str">
        <f>IF(Stock[[#This Row],[SỐ LƯỢNG MUA]]&gt;0,Stock[[#This Row],[GIÁ MUA]]*(1+Stock[[#This Row],[% TĂNG KỲ VỌNG_1]]),"")</f>
        <v/>
      </c>
      <c r="M1327" s="89"/>
      <c r="N1327" s="116" t="str">
        <f>IF(Stock[[#This Row],[SỐ LƯỢNG MUA]]&gt;0,Stock[[#This Row],[GIÁ MUA]]*(1+Stock[[#This Row],[% TĂNG KỲ VỌNG_2]]),"")</f>
        <v/>
      </c>
      <c r="O1327" s="89"/>
      <c r="P1327" s="116" t="str">
        <f>IF(Stock[[#This Row],[SỐ LƯỢNG MUA]]&gt;0,Stock[[#This Row],[GIÁ MUA]]*(1+Stock[[#This Row],[% GIẢM ĐỂ CẮT LỖ]]),"")</f>
        <v/>
      </c>
      <c r="Q1327" s="103"/>
      <c r="R1327" s="117" t="str">
        <f>IF(Stock[[#This Row],[CỔ TỨC TIỀN MẶT]]&gt;0,Stock[[#This Row],[CỔ TỨC TIỀN MẶT]]/(Stock[[#This Row],[GIÁ MUA]]*Stock[[#This Row],[SỐ LƯỢNG MUA]]),"")</f>
        <v/>
      </c>
      <c r="S1327" s="103"/>
      <c r="T1327" s="77"/>
      <c r="U1327" s="95"/>
      <c r="V1327" s="96"/>
      <c r="W1327" s="125" t="str">
        <f>IF(Stock[[#This Row],[SỐ LƯỢNG BÁN]]&gt;0,Stock[[#This Row],[GIÁ BÁN]]*Stock[[#This Row],[SỐ LƯỢNG BÁN]]*$D$11+Stock[[#This Row],[GIÁ BÁN]]*Stock[[#This Row],[SỐ LƯỢNG BÁN]]*$D$12,"")</f>
        <v/>
      </c>
      <c r="X1327" s="120">
        <f>Stock[[#This Row],[SỐ LƯỢNG MUA]]+Stock[[#This Row],[CỔ TỨC BẰNG CỔ PHIẾU]]-Stock[[#This Row],[SỐ LƯỢNG BÁN]]</f>
        <v>0</v>
      </c>
      <c r="Y13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7" s="120">
        <f ca="1">IF(Stock[[#This Row],[NGÀY BÁN]]&gt;0,Stock[[#This Row],[NGÀY BÁN]]-Stock[[#This Row],[NGÀY MUA]]+1,IF(Stock[[#This Row],[NGÀY MUA]]=0,0,TODAY()-Stock[[#This Row],[NGÀY MUA]]+1))</f>
        <v>0</v>
      </c>
      <c r="AA1327" s="121" t="str">
        <f>IFERROR(Stock[[#This Row],[CỔ TỨC TIỀN MẶT]]+Stock[[#This Row],[LÃI/(LỖ) TỪ BÁN CK
(auto-fill)]],"")</f>
        <v/>
      </c>
      <c r="AB13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7" s="79"/>
      <c r="AE1327" s="146" t="str">
        <f>IF(Stock[[#This Row],[TRẠNG THÁI
(auto-fill)]]="NẮM GIỮ",Stock[[#This Row],[GIÁ THỊ TRƯỜNG]]-Stock[[#This Row],[GIÁ MUA]],"")</f>
        <v/>
      </c>
      <c r="AF1327" s="150" t="str">
        <f>IFERROR(Stock[[#This Row],[TĂNG/
(GIẢM )]]/Stock[[#This Row],[GIÁ MUA]],"")</f>
        <v/>
      </c>
      <c r="AG1327" s="129" t="str">
        <f>IF(Stock[[#This Row],[GIÁ THỊ TRƯỜNG]]&gt;0,Stock[[#This Row],[GIÁ THỊ TRƯỜNG]]*Stock[[#This Row],[SỐ LƯỢNG CÒN LẠI
(auto-fill)]],"")</f>
        <v/>
      </c>
    </row>
    <row r="1328" spans="2:33">
      <c r="B1328" s="109" t="str">
        <f>IF(AND(Stock[[#This Row],[SỐ LƯỢNG MUA]]&gt;0,Stock[[#This Row],[SỐ LƯỢNG CÒN LẠI
(auto-fill)]]=0),"BÁN",
IF(AND(Stock[[#This Row],[SỐ LƯỢNG MUA]]&gt;0,Stock[[#This Row],[SỐ LƯỢNG CÒN LẠI
(auto-fill)]]&gt;0),"NẮM GIỮ",""))</f>
        <v/>
      </c>
      <c r="C1328" s="112">
        <f t="shared" si="20"/>
        <v>1315</v>
      </c>
      <c r="D1328" s="77"/>
      <c r="E1328" s="78"/>
      <c r="F1328" s="170"/>
      <c r="G1328" s="83"/>
      <c r="H1328" s="84"/>
      <c r="I1328" s="114" t="str">
        <f>IF(Stock[[#This Row],[SỐ LƯỢNG MUA]]&gt;0,Stock[[#This Row],[GIÁ MUA]]*Stock[[#This Row],[SỐ LƯỢNG MUA]]*$D$11,"")</f>
        <v/>
      </c>
      <c r="J1328" s="87"/>
      <c r="K1328" s="88"/>
      <c r="L1328" s="116" t="str">
        <f>IF(Stock[[#This Row],[SỐ LƯỢNG MUA]]&gt;0,Stock[[#This Row],[GIÁ MUA]]*(1+Stock[[#This Row],[% TĂNG KỲ VỌNG_1]]),"")</f>
        <v/>
      </c>
      <c r="M1328" s="89"/>
      <c r="N1328" s="116" t="str">
        <f>IF(Stock[[#This Row],[SỐ LƯỢNG MUA]]&gt;0,Stock[[#This Row],[GIÁ MUA]]*(1+Stock[[#This Row],[% TĂNG KỲ VỌNG_2]]),"")</f>
        <v/>
      </c>
      <c r="O1328" s="89"/>
      <c r="P1328" s="116" t="str">
        <f>IF(Stock[[#This Row],[SỐ LƯỢNG MUA]]&gt;0,Stock[[#This Row],[GIÁ MUA]]*(1+Stock[[#This Row],[% GIẢM ĐỂ CẮT LỖ]]),"")</f>
        <v/>
      </c>
      <c r="Q1328" s="103"/>
      <c r="R1328" s="117" t="str">
        <f>IF(Stock[[#This Row],[CỔ TỨC TIỀN MẶT]]&gt;0,Stock[[#This Row],[CỔ TỨC TIỀN MẶT]]/(Stock[[#This Row],[GIÁ MUA]]*Stock[[#This Row],[SỐ LƯỢNG MUA]]),"")</f>
        <v/>
      </c>
      <c r="S1328" s="103"/>
      <c r="T1328" s="77"/>
      <c r="U1328" s="95"/>
      <c r="V1328" s="96"/>
      <c r="W1328" s="125" t="str">
        <f>IF(Stock[[#This Row],[SỐ LƯỢNG BÁN]]&gt;0,Stock[[#This Row],[GIÁ BÁN]]*Stock[[#This Row],[SỐ LƯỢNG BÁN]]*$D$11+Stock[[#This Row],[GIÁ BÁN]]*Stock[[#This Row],[SỐ LƯỢNG BÁN]]*$D$12,"")</f>
        <v/>
      </c>
      <c r="X1328" s="120">
        <f>Stock[[#This Row],[SỐ LƯỢNG MUA]]+Stock[[#This Row],[CỔ TỨC BẰNG CỔ PHIẾU]]-Stock[[#This Row],[SỐ LƯỢNG BÁN]]</f>
        <v>0</v>
      </c>
      <c r="Y13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8" s="120">
        <f ca="1">IF(Stock[[#This Row],[NGÀY BÁN]]&gt;0,Stock[[#This Row],[NGÀY BÁN]]-Stock[[#This Row],[NGÀY MUA]]+1,IF(Stock[[#This Row],[NGÀY MUA]]=0,0,TODAY()-Stock[[#This Row],[NGÀY MUA]]+1))</f>
        <v>0</v>
      </c>
      <c r="AA1328" s="121" t="str">
        <f>IFERROR(Stock[[#This Row],[CỔ TỨC TIỀN MẶT]]+Stock[[#This Row],[LÃI/(LỖ) TỪ BÁN CK
(auto-fill)]],"")</f>
        <v/>
      </c>
      <c r="AB13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8" s="79"/>
      <c r="AE1328" s="146" t="str">
        <f>IF(Stock[[#This Row],[TRẠNG THÁI
(auto-fill)]]="NẮM GIỮ",Stock[[#This Row],[GIÁ THỊ TRƯỜNG]]-Stock[[#This Row],[GIÁ MUA]],"")</f>
        <v/>
      </c>
      <c r="AF1328" s="150" t="str">
        <f>IFERROR(Stock[[#This Row],[TĂNG/
(GIẢM )]]/Stock[[#This Row],[GIÁ MUA]],"")</f>
        <v/>
      </c>
      <c r="AG1328" s="129" t="str">
        <f>IF(Stock[[#This Row],[GIÁ THỊ TRƯỜNG]]&gt;0,Stock[[#This Row],[GIÁ THỊ TRƯỜNG]]*Stock[[#This Row],[SỐ LƯỢNG CÒN LẠI
(auto-fill)]],"")</f>
        <v/>
      </c>
    </row>
    <row r="1329" spans="2:33">
      <c r="B1329" s="109" t="str">
        <f>IF(AND(Stock[[#This Row],[SỐ LƯỢNG MUA]]&gt;0,Stock[[#This Row],[SỐ LƯỢNG CÒN LẠI
(auto-fill)]]=0),"BÁN",
IF(AND(Stock[[#This Row],[SỐ LƯỢNG MUA]]&gt;0,Stock[[#This Row],[SỐ LƯỢNG CÒN LẠI
(auto-fill)]]&gt;0),"NẮM GIỮ",""))</f>
        <v/>
      </c>
      <c r="C1329" s="112">
        <f t="shared" si="20"/>
        <v>1316</v>
      </c>
      <c r="D1329" s="77"/>
      <c r="E1329" s="78"/>
      <c r="F1329" s="170"/>
      <c r="G1329" s="83"/>
      <c r="H1329" s="84"/>
      <c r="I1329" s="114" t="str">
        <f>IF(Stock[[#This Row],[SỐ LƯỢNG MUA]]&gt;0,Stock[[#This Row],[GIÁ MUA]]*Stock[[#This Row],[SỐ LƯỢNG MUA]]*$D$11,"")</f>
        <v/>
      </c>
      <c r="J1329" s="87"/>
      <c r="K1329" s="88"/>
      <c r="L1329" s="116" t="str">
        <f>IF(Stock[[#This Row],[SỐ LƯỢNG MUA]]&gt;0,Stock[[#This Row],[GIÁ MUA]]*(1+Stock[[#This Row],[% TĂNG KỲ VỌNG_1]]),"")</f>
        <v/>
      </c>
      <c r="M1329" s="89"/>
      <c r="N1329" s="116" t="str">
        <f>IF(Stock[[#This Row],[SỐ LƯỢNG MUA]]&gt;0,Stock[[#This Row],[GIÁ MUA]]*(1+Stock[[#This Row],[% TĂNG KỲ VỌNG_2]]),"")</f>
        <v/>
      </c>
      <c r="O1329" s="89"/>
      <c r="P1329" s="116" t="str">
        <f>IF(Stock[[#This Row],[SỐ LƯỢNG MUA]]&gt;0,Stock[[#This Row],[GIÁ MUA]]*(1+Stock[[#This Row],[% GIẢM ĐỂ CẮT LỖ]]),"")</f>
        <v/>
      </c>
      <c r="Q1329" s="103"/>
      <c r="R1329" s="117" t="str">
        <f>IF(Stock[[#This Row],[CỔ TỨC TIỀN MẶT]]&gt;0,Stock[[#This Row],[CỔ TỨC TIỀN MẶT]]/(Stock[[#This Row],[GIÁ MUA]]*Stock[[#This Row],[SỐ LƯỢNG MUA]]),"")</f>
        <v/>
      </c>
      <c r="S1329" s="103"/>
      <c r="T1329" s="77"/>
      <c r="U1329" s="95"/>
      <c r="V1329" s="96"/>
      <c r="W1329" s="125" t="str">
        <f>IF(Stock[[#This Row],[SỐ LƯỢNG BÁN]]&gt;0,Stock[[#This Row],[GIÁ BÁN]]*Stock[[#This Row],[SỐ LƯỢNG BÁN]]*$D$11+Stock[[#This Row],[GIÁ BÁN]]*Stock[[#This Row],[SỐ LƯỢNG BÁN]]*$D$12,"")</f>
        <v/>
      </c>
      <c r="X1329" s="120">
        <f>Stock[[#This Row],[SỐ LƯỢNG MUA]]+Stock[[#This Row],[CỔ TỨC BẰNG CỔ PHIẾU]]-Stock[[#This Row],[SỐ LƯỢNG BÁN]]</f>
        <v>0</v>
      </c>
      <c r="Y13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9" s="120">
        <f ca="1">IF(Stock[[#This Row],[NGÀY BÁN]]&gt;0,Stock[[#This Row],[NGÀY BÁN]]-Stock[[#This Row],[NGÀY MUA]]+1,IF(Stock[[#This Row],[NGÀY MUA]]=0,0,TODAY()-Stock[[#This Row],[NGÀY MUA]]+1))</f>
        <v>0</v>
      </c>
      <c r="AA1329" s="121" t="str">
        <f>IFERROR(Stock[[#This Row],[CỔ TỨC TIỀN MẶT]]+Stock[[#This Row],[LÃI/(LỖ) TỪ BÁN CK
(auto-fill)]],"")</f>
        <v/>
      </c>
      <c r="AB13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9" s="79"/>
      <c r="AE1329" s="146" t="str">
        <f>IF(Stock[[#This Row],[TRẠNG THÁI
(auto-fill)]]="NẮM GIỮ",Stock[[#This Row],[GIÁ THỊ TRƯỜNG]]-Stock[[#This Row],[GIÁ MUA]],"")</f>
        <v/>
      </c>
      <c r="AF1329" s="150" t="str">
        <f>IFERROR(Stock[[#This Row],[TĂNG/
(GIẢM )]]/Stock[[#This Row],[GIÁ MUA]],"")</f>
        <v/>
      </c>
      <c r="AG1329" s="129" t="str">
        <f>IF(Stock[[#This Row],[GIÁ THỊ TRƯỜNG]]&gt;0,Stock[[#This Row],[GIÁ THỊ TRƯỜNG]]*Stock[[#This Row],[SỐ LƯỢNG CÒN LẠI
(auto-fill)]],"")</f>
        <v/>
      </c>
    </row>
    <row r="1330" spans="2:33">
      <c r="B1330" s="109" t="str">
        <f>IF(AND(Stock[[#This Row],[SỐ LƯỢNG MUA]]&gt;0,Stock[[#This Row],[SỐ LƯỢNG CÒN LẠI
(auto-fill)]]=0),"BÁN",
IF(AND(Stock[[#This Row],[SỐ LƯỢNG MUA]]&gt;0,Stock[[#This Row],[SỐ LƯỢNG CÒN LẠI
(auto-fill)]]&gt;0),"NẮM GIỮ",""))</f>
        <v/>
      </c>
      <c r="C1330" s="112">
        <f t="shared" si="20"/>
        <v>1317</v>
      </c>
      <c r="D1330" s="77"/>
      <c r="E1330" s="78"/>
      <c r="F1330" s="170"/>
      <c r="G1330" s="83"/>
      <c r="H1330" s="84"/>
      <c r="I1330" s="114" t="str">
        <f>IF(Stock[[#This Row],[SỐ LƯỢNG MUA]]&gt;0,Stock[[#This Row],[GIÁ MUA]]*Stock[[#This Row],[SỐ LƯỢNG MUA]]*$D$11,"")</f>
        <v/>
      </c>
      <c r="J1330" s="87"/>
      <c r="K1330" s="88"/>
      <c r="L1330" s="116" t="str">
        <f>IF(Stock[[#This Row],[SỐ LƯỢNG MUA]]&gt;0,Stock[[#This Row],[GIÁ MUA]]*(1+Stock[[#This Row],[% TĂNG KỲ VỌNG_1]]),"")</f>
        <v/>
      </c>
      <c r="M1330" s="89"/>
      <c r="N1330" s="116" t="str">
        <f>IF(Stock[[#This Row],[SỐ LƯỢNG MUA]]&gt;0,Stock[[#This Row],[GIÁ MUA]]*(1+Stock[[#This Row],[% TĂNG KỲ VỌNG_2]]),"")</f>
        <v/>
      </c>
      <c r="O1330" s="89"/>
      <c r="P1330" s="116" t="str">
        <f>IF(Stock[[#This Row],[SỐ LƯỢNG MUA]]&gt;0,Stock[[#This Row],[GIÁ MUA]]*(1+Stock[[#This Row],[% GIẢM ĐỂ CẮT LỖ]]),"")</f>
        <v/>
      </c>
      <c r="Q1330" s="103"/>
      <c r="R1330" s="117" t="str">
        <f>IF(Stock[[#This Row],[CỔ TỨC TIỀN MẶT]]&gt;0,Stock[[#This Row],[CỔ TỨC TIỀN MẶT]]/(Stock[[#This Row],[GIÁ MUA]]*Stock[[#This Row],[SỐ LƯỢNG MUA]]),"")</f>
        <v/>
      </c>
      <c r="S1330" s="103"/>
      <c r="T1330" s="77"/>
      <c r="U1330" s="95"/>
      <c r="V1330" s="96"/>
      <c r="W1330" s="125" t="str">
        <f>IF(Stock[[#This Row],[SỐ LƯỢNG BÁN]]&gt;0,Stock[[#This Row],[GIÁ BÁN]]*Stock[[#This Row],[SỐ LƯỢNG BÁN]]*$D$11+Stock[[#This Row],[GIÁ BÁN]]*Stock[[#This Row],[SỐ LƯỢNG BÁN]]*$D$12,"")</f>
        <v/>
      </c>
      <c r="X1330" s="120">
        <f>Stock[[#This Row],[SỐ LƯỢNG MUA]]+Stock[[#This Row],[CỔ TỨC BẰNG CỔ PHIẾU]]-Stock[[#This Row],[SỐ LƯỢNG BÁN]]</f>
        <v>0</v>
      </c>
      <c r="Y13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0" s="120">
        <f ca="1">IF(Stock[[#This Row],[NGÀY BÁN]]&gt;0,Stock[[#This Row],[NGÀY BÁN]]-Stock[[#This Row],[NGÀY MUA]]+1,IF(Stock[[#This Row],[NGÀY MUA]]=0,0,TODAY()-Stock[[#This Row],[NGÀY MUA]]+1))</f>
        <v>0</v>
      </c>
      <c r="AA1330" s="121" t="str">
        <f>IFERROR(Stock[[#This Row],[CỔ TỨC TIỀN MẶT]]+Stock[[#This Row],[LÃI/(LỖ) TỪ BÁN CK
(auto-fill)]],"")</f>
        <v/>
      </c>
      <c r="AB13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0" s="79"/>
      <c r="AE1330" s="146" t="str">
        <f>IF(Stock[[#This Row],[TRẠNG THÁI
(auto-fill)]]="NẮM GIỮ",Stock[[#This Row],[GIÁ THỊ TRƯỜNG]]-Stock[[#This Row],[GIÁ MUA]],"")</f>
        <v/>
      </c>
      <c r="AF1330" s="150" t="str">
        <f>IFERROR(Stock[[#This Row],[TĂNG/
(GIẢM )]]/Stock[[#This Row],[GIÁ MUA]],"")</f>
        <v/>
      </c>
      <c r="AG1330" s="129" t="str">
        <f>IF(Stock[[#This Row],[GIÁ THỊ TRƯỜNG]]&gt;0,Stock[[#This Row],[GIÁ THỊ TRƯỜNG]]*Stock[[#This Row],[SỐ LƯỢNG CÒN LẠI
(auto-fill)]],"")</f>
        <v/>
      </c>
    </row>
    <row r="1331" spans="2:33">
      <c r="B1331" s="109" t="str">
        <f>IF(AND(Stock[[#This Row],[SỐ LƯỢNG MUA]]&gt;0,Stock[[#This Row],[SỐ LƯỢNG CÒN LẠI
(auto-fill)]]=0),"BÁN",
IF(AND(Stock[[#This Row],[SỐ LƯỢNG MUA]]&gt;0,Stock[[#This Row],[SỐ LƯỢNG CÒN LẠI
(auto-fill)]]&gt;0),"NẮM GIỮ",""))</f>
        <v/>
      </c>
      <c r="C1331" s="112">
        <f t="shared" si="20"/>
        <v>1318</v>
      </c>
      <c r="D1331" s="77"/>
      <c r="E1331" s="78"/>
      <c r="F1331" s="170"/>
      <c r="G1331" s="83"/>
      <c r="H1331" s="84"/>
      <c r="I1331" s="114" t="str">
        <f>IF(Stock[[#This Row],[SỐ LƯỢNG MUA]]&gt;0,Stock[[#This Row],[GIÁ MUA]]*Stock[[#This Row],[SỐ LƯỢNG MUA]]*$D$11,"")</f>
        <v/>
      </c>
      <c r="J1331" s="87"/>
      <c r="K1331" s="88"/>
      <c r="L1331" s="116" t="str">
        <f>IF(Stock[[#This Row],[SỐ LƯỢNG MUA]]&gt;0,Stock[[#This Row],[GIÁ MUA]]*(1+Stock[[#This Row],[% TĂNG KỲ VỌNG_1]]),"")</f>
        <v/>
      </c>
      <c r="M1331" s="89"/>
      <c r="N1331" s="116" t="str">
        <f>IF(Stock[[#This Row],[SỐ LƯỢNG MUA]]&gt;0,Stock[[#This Row],[GIÁ MUA]]*(1+Stock[[#This Row],[% TĂNG KỲ VỌNG_2]]),"")</f>
        <v/>
      </c>
      <c r="O1331" s="89"/>
      <c r="P1331" s="116" t="str">
        <f>IF(Stock[[#This Row],[SỐ LƯỢNG MUA]]&gt;0,Stock[[#This Row],[GIÁ MUA]]*(1+Stock[[#This Row],[% GIẢM ĐỂ CẮT LỖ]]),"")</f>
        <v/>
      </c>
      <c r="Q1331" s="103"/>
      <c r="R1331" s="117" t="str">
        <f>IF(Stock[[#This Row],[CỔ TỨC TIỀN MẶT]]&gt;0,Stock[[#This Row],[CỔ TỨC TIỀN MẶT]]/(Stock[[#This Row],[GIÁ MUA]]*Stock[[#This Row],[SỐ LƯỢNG MUA]]),"")</f>
        <v/>
      </c>
      <c r="S1331" s="103"/>
      <c r="T1331" s="77"/>
      <c r="U1331" s="95"/>
      <c r="V1331" s="96"/>
      <c r="W1331" s="125" t="str">
        <f>IF(Stock[[#This Row],[SỐ LƯỢNG BÁN]]&gt;0,Stock[[#This Row],[GIÁ BÁN]]*Stock[[#This Row],[SỐ LƯỢNG BÁN]]*$D$11+Stock[[#This Row],[GIÁ BÁN]]*Stock[[#This Row],[SỐ LƯỢNG BÁN]]*$D$12,"")</f>
        <v/>
      </c>
      <c r="X1331" s="120">
        <f>Stock[[#This Row],[SỐ LƯỢNG MUA]]+Stock[[#This Row],[CỔ TỨC BẰNG CỔ PHIẾU]]-Stock[[#This Row],[SỐ LƯỢNG BÁN]]</f>
        <v>0</v>
      </c>
      <c r="Y13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1" s="120">
        <f ca="1">IF(Stock[[#This Row],[NGÀY BÁN]]&gt;0,Stock[[#This Row],[NGÀY BÁN]]-Stock[[#This Row],[NGÀY MUA]]+1,IF(Stock[[#This Row],[NGÀY MUA]]=0,0,TODAY()-Stock[[#This Row],[NGÀY MUA]]+1))</f>
        <v>0</v>
      </c>
      <c r="AA1331" s="121" t="str">
        <f>IFERROR(Stock[[#This Row],[CỔ TỨC TIỀN MẶT]]+Stock[[#This Row],[LÃI/(LỖ) TỪ BÁN CK
(auto-fill)]],"")</f>
        <v/>
      </c>
      <c r="AB13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1" s="79"/>
      <c r="AE1331" s="146" t="str">
        <f>IF(Stock[[#This Row],[TRẠNG THÁI
(auto-fill)]]="NẮM GIỮ",Stock[[#This Row],[GIÁ THỊ TRƯỜNG]]-Stock[[#This Row],[GIÁ MUA]],"")</f>
        <v/>
      </c>
      <c r="AF1331" s="150" t="str">
        <f>IFERROR(Stock[[#This Row],[TĂNG/
(GIẢM )]]/Stock[[#This Row],[GIÁ MUA]],"")</f>
        <v/>
      </c>
      <c r="AG1331" s="129" t="str">
        <f>IF(Stock[[#This Row],[GIÁ THỊ TRƯỜNG]]&gt;0,Stock[[#This Row],[GIÁ THỊ TRƯỜNG]]*Stock[[#This Row],[SỐ LƯỢNG CÒN LẠI
(auto-fill)]],"")</f>
        <v/>
      </c>
    </row>
    <row r="1332" spans="2:33">
      <c r="B1332" s="109" t="str">
        <f>IF(AND(Stock[[#This Row],[SỐ LƯỢNG MUA]]&gt;0,Stock[[#This Row],[SỐ LƯỢNG CÒN LẠI
(auto-fill)]]=0),"BÁN",
IF(AND(Stock[[#This Row],[SỐ LƯỢNG MUA]]&gt;0,Stock[[#This Row],[SỐ LƯỢNG CÒN LẠI
(auto-fill)]]&gt;0),"NẮM GIỮ",""))</f>
        <v/>
      </c>
      <c r="C1332" s="112">
        <f t="shared" si="20"/>
        <v>1319</v>
      </c>
      <c r="D1332" s="77"/>
      <c r="E1332" s="78"/>
      <c r="F1332" s="170"/>
      <c r="G1332" s="83"/>
      <c r="H1332" s="84"/>
      <c r="I1332" s="114" t="str">
        <f>IF(Stock[[#This Row],[SỐ LƯỢNG MUA]]&gt;0,Stock[[#This Row],[GIÁ MUA]]*Stock[[#This Row],[SỐ LƯỢNG MUA]]*$D$11,"")</f>
        <v/>
      </c>
      <c r="J1332" s="87"/>
      <c r="K1332" s="88"/>
      <c r="L1332" s="116" t="str">
        <f>IF(Stock[[#This Row],[SỐ LƯỢNG MUA]]&gt;0,Stock[[#This Row],[GIÁ MUA]]*(1+Stock[[#This Row],[% TĂNG KỲ VỌNG_1]]),"")</f>
        <v/>
      </c>
      <c r="M1332" s="89"/>
      <c r="N1332" s="116" t="str">
        <f>IF(Stock[[#This Row],[SỐ LƯỢNG MUA]]&gt;0,Stock[[#This Row],[GIÁ MUA]]*(1+Stock[[#This Row],[% TĂNG KỲ VỌNG_2]]),"")</f>
        <v/>
      </c>
      <c r="O1332" s="89"/>
      <c r="P1332" s="116" t="str">
        <f>IF(Stock[[#This Row],[SỐ LƯỢNG MUA]]&gt;0,Stock[[#This Row],[GIÁ MUA]]*(1+Stock[[#This Row],[% GIẢM ĐỂ CẮT LỖ]]),"")</f>
        <v/>
      </c>
      <c r="Q1332" s="103"/>
      <c r="R1332" s="117" t="str">
        <f>IF(Stock[[#This Row],[CỔ TỨC TIỀN MẶT]]&gt;0,Stock[[#This Row],[CỔ TỨC TIỀN MẶT]]/(Stock[[#This Row],[GIÁ MUA]]*Stock[[#This Row],[SỐ LƯỢNG MUA]]),"")</f>
        <v/>
      </c>
      <c r="S1332" s="103"/>
      <c r="T1332" s="77"/>
      <c r="U1332" s="95"/>
      <c r="V1332" s="96"/>
      <c r="W1332" s="125" t="str">
        <f>IF(Stock[[#This Row],[SỐ LƯỢNG BÁN]]&gt;0,Stock[[#This Row],[GIÁ BÁN]]*Stock[[#This Row],[SỐ LƯỢNG BÁN]]*$D$11+Stock[[#This Row],[GIÁ BÁN]]*Stock[[#This Row],[SỐ LƯỢNG BÁN]]*$D$12,"")</f>
        <v/>
      </c>
      <c r="X1332" s="120">
        <f>Stock[[#This Row],[SỐ LƯỢNG MUA]]+Stock[[#This Row],[CỔ TỨC BẰNG CỔ PHIẾU]]-Stock[[#This Row],[SỐ LƯỢNG BÁN]]</f>
        <v>0</v>
      </c>
      <c r="Y13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2" s="120">
        <f ca="1">IF(Stock[[#This Row],[NGÀY BÁN]]&gt;0,Stock[[#This Row],[NGÀY BÁN]]-Stock[[#This Row],[NGÀY MUA]]+1,IF(Stock[[#This Row],[NGÀY MUA]]=0,0,TODAY()-Stock[[#This Row],[NGÀY MUA]]+1))</f>
        <v>0</v>
      </c>
      <c r="AA1332" s="121" t="str">
        <f>IFERROR(Stock[[#This Row],[CỔ TỨC TIỀN MẶT]]+Stock[[#This Row],[LÃI/(LỖ) TỪ BÁN CK
(auto-fill)]],"")</f>
        <v/>
      </c>
      <c r="AB13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2" s="79"/>
      <c r="AE1332" s="146" t="str">
        <f>IF(Stock[[#This Row],[TRẠNG THÁI
(auto-fill)]]="NẮM GIỮ",Stock[[#This Row],[GIÁ THỊ TRƯỜNG]]-Stock[[#This Row],[GIÁ MUA]],"")</f>
        <v/>
      </c>
      <c r="AF1332" s="150" t="str">
        <f>IFERROR(Stock[[#This Row],[TĂNG/
(GIẢM )]]/Stock[[#This Row],[GIÁ MUA]],"")</f>
        <v/>
      </c>
      <c r="AG1332" s="129" t="str">
        <f>IF(Stock[[#This Row],[GIÁ THỊ TRƯỜNG]]&gt;0,Stock[[#This Row],[GIÁ THỊ TRƯỜNG]]*Stock[[#This Row],[SỐ LƯỢNG CÒN LẠI
(auto-fill)]],"")</f>
        <v/>
      </c>
    </row>
    <row r="1333" spans="2:33">
      <c r="B1333" s="109" t="str">
        <f>IF(AND(Stock[[#This Row],[SỐ LƯỢNG MUA]]&gt;0,Stock[[#This Row],[SỐ LƯỢNG CÒN LẠI
(auto-fill)]]=0),"BÁN",
IF(AND(Stock[[#This Row],[SỐ LƯỢNG MUA]]&gt;0,Stock[[#This Row],[SỐ LƯỢNG CÒN LẠI
(auto-fill)]]&gt;0),"NẮM GIỮ",""))</f>
        <v/>
      </c>
      <c r="C1333" s="112">
        <f t="shared" si="20"/>
        <v>1320</v>
      </c>
      <c r="D1333" s="77"/>
      <c r="E1333" s="78"/>
      <c r="F1333" s="170"/>
      <c r="G1333" s="83"/>
      <c r="H1333" s="84"/>
      <c r="I1333" s="114" t="str">
        <f>IF(Stock[[#This Row],[SỐ LƯỢNG MUA]]&gt;0,Stock[[#This Row],[GIÁ MUA]]*Stock[[#This Row],[SỐ LƯỢNG MUA]]*$D$11,"")</f>
        <v/>
      </c>
      <c r="J1333" s="87"/>
      <c r="K1333" s="88"/>
      <c r="L1333" s="116" t="str">
        <f>IF(Stock[[#This Row],[SỐ LƯỢNG MUA]]&gt;0,Stock[[#This Row],[GIÁ MUA]]*(1+Stock[[#This Row],[% TĂNG KỲ VỌNG_1]]),"")</f>
        <v/>
      </c>
      <c r="M1333" s="89"/>
      <c r="N1333" s="116" t="str">
        <f>IF(Stock[[#This Row],[SỐ LƯỢNG MUA]]&gt;0,Stock[[#This Row],[GIÁ MUA]]*(1+Stock[[#This Row],[% TĂNG KỲ VỌNG_2]]),"")</f>
        <v/>
      </c>
      <c r="O1333" s="89"/>
      <c r="P1333" s="116" t="str">
        <f>IF(Stock[[#This Row],[SỐ LƯỢNG MUA]]&gt;0,Stock[[#This Row],[GIÁ MUA]]*(1+Stock[[#This Row],[% GIẢM ĐỂ CẮT LỖ]]),"")</f>
        <v/>
      </c>
      <c r="Q1333" s="103"/>
      <c r="R1333" s="117" t="str">
        <f>IF(Stock[[#This Row],[CỔ TỨC TIỀN MẶT]]&gt;0,Stock[[#This Row],[CỔ TỨC TIỀN MẶT]]/(Stock[[#This Row],[GIÁ MUA]]*Stock[[#This Row],[SỐ LƯỢNG MUA]]),"")</f>
        <v/>
      </c>
      <c r="S1333" s="103"/>
      <c r="T1333" s="77"/>
      <c r="U1333" s="95"/>
      <c r="V1333" s="96"/>
      <c r="W1333" s="125" t="str">
        <f>IF(Stock[[#This Row],[SỐ LƯỢNG BÁN]]&gt;0,Stock[[#This Row],[GIÁ BÁN]]*Stock[[#This Row],[SỐ LƯỢNG BÁN]]*$D$11+Stock[[#This Row],[GIÁ BÁN]]*Stock[[#This Row],[SỐ LƯỢNG BÁN]]*$D$12,"")</f>
        <v/>
      </c>
      <c r="X1333" s="120">
        <f>Stock[[#This Row],[SỐ LƯỢNG MUA]]+Stock[[#This Row],[CỔ TỨC BẰNG CỔ PHIẾU]]-Stock[[#This Row],[SỐ LƯỢNG BÁN]]</f>
        <v>0</v>
      </c>
      <c r="Y13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3" s="120">
        <f ca="1">IF(Stock[[#This Row],[NGÀY BÁN]]&gt;0,Stock[[#This Row],[NGÀY BÁN]]-Stock[[#This Row],[NGÀY MUA]]+1,IF(Stock[[#This Row],[NGÀY MUA]]=0,0,TODAY()-Stock[[#This Row],[NGÀY MUA]]+1))</f>
        <v>0</v>
      </c>
      <c r="AA1333" s="121" t="str">
        <f>IFERROR(Stock[[#This Row],[CỔ TỨC TIỀN MẶT]]+Stock[[#This Row],[LÃI/(LỖ) TỪ BÁN CK
(auto-fill)]],"")</f>
        <v/>
      </c>
      <c r="AB13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3" s="79"/>
      <c r="AE1333" s="146" t="str">
        <f>IF(Stock[[#This Row],[TRẠNG THÁI
(auto-fill)]]="NẮM GIỮ",Stock[[#This Row],[GIÁ THỊ TRƯỜNG]]-Stock[[#This Row],[GIÁ MUA]],"")</f>
        <v/>
      </c>
      <c r="AF1333" s="150" t="str">
        <f>IFERROR(Stock[[#This Row],[TĂNG/
(GIẢM )]]/Stock[[#This Row],[GIÁ MUA]],"")</f>
        <v/>
      </c>
      <c r="AG1333" s="129" t="str">
        <f>IF(Stock[[#This Row],[GIÁ THỊ TRƯỜNG]]&gt;0,Stock[[#This Row],[GIÁ THỊ TRƯỜNG]]*Stock[[#This Row],[SỐ LƯỢNG CÒN LẠI
(auto-fill)]],"")</f>
        <v/>
      </c>
    </row>
    <row r="1334" spans="2:33">
      <c r="B1334" s="109" t="str">
        <f>IF(AND(Stock[[#This Row],[SỐ LƯỢNG MUA]]&gt;0,Stock[[#This Row],[SỐ LƯỢNG CÒN LẠI
(auto-fill)]]=0),"BÁN",
IF(AND(Stock[[#This Row],[SỐ LƯỢNG MUA]]&gt;0,Stock[[#This Row],[SỐ LƯỢNG CÒN LẠI
(auto-fill)]]&gt;0),"NẮM GIỮ",""))</f>
        <v/>
      </c>
      <c r="C1334" s="112">
        <f t="shared" si="20"/>
        <v>1321</v>
      </c>
      <c r="D1334" s="77"/>
      <c r="E1334" s="78"/>
      <c r="F1334" s="170"/>
      <c r="G1334" s="83"/>
      <c r="H1334" s="84"/>
      <c r="I1334" s="114" t="str">
        <f>IF(Stock[[#This Row],[SỐ LƯỢNG MUA]]&gt;0,Stock[[#This Row],[GIÁ MUA]]*Stock[[#This Row],[SỐ LƯỢNG MUA]]*$D$11,"")</f>
        <v/>
      </c>
      <c r="J1334" s="87"/>
      <c r="K1334" s="88"/>
      <c r="L1334" s="116" t="str">
        <f>IF(Stock[[#This Row],[SỐ LƯỢNG MUA]]&gt;0,Stock[[#This Row],[GIÁ MUA]]*(1+Stock[[#This Row],[% TĂNG KỲ VỌNG_1]]),"")</f>
        <v/>
      </c>
      <c r="M1334" s="89"/>
      <c r="N1334" s="116" t="str">
        <f>IF(Stock[[#This Row],[SỐ LƯỢNG MUA]]&gt;0,Stock[[#This Row],[GIÁ MUA]]*(1+Stock[[#This Row],[% TĂNG KỲ VỌNG_2]]),"")</f>
        <v/>
      </c>
      <c r="O1334" s="89"/>
      <c r="P1334" s="116" t="str">
        <f>IF(Stock[[#This Row],[SỐ LƯỢNG MUA]]&gt;0,Stock[[#This Row],[GIÁ MUA]]*(1+Stock[[#This Row],[% GIẢM ĐỂ CẮT LỖ]]),"")</f>
        <v/>
      </c>
      <c r="Q1334" s="103"/>
      <c r="R1334" s="117" t="str">
        <f>IF(Stock[[#This Row],[CỔ TỨC TIỀN MẶT]]&gt;0,Stock[[#This Row],[CỔ TỨC TIỀN MẶT]]/(Stock[[#This Row],[GIÁ MUA]]*Stock[[#This Row],[SỐ LƯỢNG MUA]]),"")</f>
        <v/>
      </c>
      <c r="S1334" s="103"/>
      <c r="T1334" s="77"/>
      <c r="U1334" s="95"/>
      <c r="V1334" s="96"/>
      <c r="W1334" s="125" t="str">
        <f>IF(Stock[[#This Row],[SỐ LƯỢNG BÁN]]&gt;0,Stock[[#This Row],[GIÁ BÁN]]*Stock[[#This Row],[SỐ LƯỢNG BÁN]]*$D$11+Stock[[#This Row],[GIÁ BÁN]]*Stock[[#This Row],[SỐ LƯỢNG BÁN]]*$D$12,"")</f>
        <v/>
      </c>
      <c r="X1334" s="120">
        <f>Stock[[#This Row],[SỐ LƯỢNG MUA]]+Stock[[#This Row],[CỔ TỨC BẰNG CỔ PHIẾU]]-Stock[[#This Row],[SỐ LƯỢNG BÁN]]</f>
        <v>0</v>
      </c>
      <c r="Y13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4" s="120">
        <f ca="1">IF(Stock[[#This Row],[NGÀY BÁN]]&gt;0,Stock[[#This Row],[NGÀY BÁN]]-Stock[[#This Row],[NGÀY MUA]]+1,IF(Stock[[#This Row],[NGÀY MUA]]=0,0,TODAY()-Stock[[#This Row],[NGÀY MUA]]+1))</f>
        <v>0</v>
      </c>
      <c r="AA1334" s="121" t="str">
        <f>IFERROR(Stock[[#This Row],[CỔ TỨC TIỀN MẶT]]+Stock[[#This Row],[LÃI/(LỖ) TỪ BÁN CK
(auto-fill)]],"")</f>
        <v/>
      </c>
      <c r="AB13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4" s="79"/>
      <c r="AE1334" s="146" t="str">
        <f>IF(Stock[[#This Row],[TRẠNG THÁI
(auto-fill)]]="NẮM GIỮ",Stock[[#This Row],[GIÁ THỊ TRƯỜNG]]-Stock[[#This Row],[GIÁ MUA]],"")</f>
        <v/>
      </c>
      <c r="AF1334" s="150" t="str">
        <f>IFERROR(Stock[[#This Row],[TĂNG/
(GIẢM )]]/Stock[[#This Row],[GIÁ MUA]],"")</f>
        <v/>
      </c>
      <c r="AG1334" s="129" t="str">
        <f>IF(Stock[[#This Row],[GIÁ THỊ TRƯỜNG]]&gt;0,Stock[[#This Row],[GIÁ THỊ TRƯỜNG]]*Stock[[#This Row],[SỐ LƯỢNG CÒN LẠI
(auto-fill)]],"")</f>
        <v/>
      </c>
    </row>
    <row r="1335" spans="2:33">
      <c r="B1335" s="109" t="str">
        <f>IF(AND(Stock[[#This Row],[SỐ LƯỢNG MUA]]&gt;0,Stock[[#This Row],[SỐ LƯỢNG CÒN LẠI
(auto-fill)]]=0),"BÁN",
IF(AND(Stock[[#This Row],[SỐ LƯỢNG MUA]]&gt;0,Stock[[#This Row],[SỐ LƯỢNG CÒN LẠI
(auto-fill)]]&gt;0),"NẮM GIỮ",""))</f>
        <v/>
      </c>
      <c r="C1335" s="112">
        <f t="shared" si="20"/>
        <v>1322</v>
      </c>
      <c r="D1335" s="77"/>
      <c r="E1335" s="78"/>
      <c r="F1335" s="170"/>
      <c r="G1335" s="83"/>
      <c r="H1335" s="84"/>
      <c r="I1335" s="114" t="str">
        <f>IF(Stock[[#This Row],[SỐ LƯỢNG MUA]]&gt;0,Stock[[#This Row],[GIÁ MUA]]*Stock[[#This Row],[SỐ LƯỢNG MUA]]*$D$11,"")</f>
        <v/>
      </c>
      <c r="J1335" s="87"/>
      <c r="K1335" s="88"/>
      <c r="L1335" s="116" t="str">
        <f>IF(Stock[[#This Row],[SỐ LƯỢNG MUA]]&gt;0,Stock[[#This Row],[GIÁ MUA]]*(1+Stock[[#This Row],[% TĂNG KỲ VỌNG_1]]),"")</f>
        <v/>
      </c>
      <c r="M1335" s="89"/>
      <c r="N1335" s="116" t="str">
        <f>IF(Stock[[#This Row],[SỐ LƯỢNG MUA]]&gt;0,Stock[[#This Row],[GIÁ MUA]]*(1+Stock[[#This Row],[% TĂNG KỲ VỌNG_2]]),"")</f>
        <v/>
      </c>
      <c r="O1335" s="89"/>
      <c r="P1335" s="116" t="str">
        <f>IF(Stock[[#This Row],[SỐ LƯỢNG MUA]]&gt;0,Stock[[#This Row],[GIÁ MUA]]*(1+Stock[[#This Row],[% GIẢM ĐỂ CẮT LỖ]]),"")</f>
        <v/>
      </c>
      <c r="Q1335" s="103"/>
      <c r="R1335" s="117" t="str">
        <f>IF(Stock[[#This Row],[CỔ TỨC TIỀN MẶT]]&gt;0,Stock[[#This Row],[CỔ TỨC TIỀN MẶT]]/(Stock[[#This Row],[GIÁ MUA]]*Stock[[#This Row],[SỐ LƯỢNG MUA]]),"")</f>
        <v/>
      </c>
      <c r="S1335" s="103"/>
      <c r="T1335" s="77"/>
      <c r="U1335" s="95"/>
      <c r="V1335" s="96"/>
      <c r="W1335" s="125" t="str">
        <f>IF(Stock[[#This Row],[SỐ LƯỢNG BÁN]]&gt;0,Stock[[#This Row],[GIÁ BÁN]]*Stock[[#This Row],[SỐ LƯỢNG BÁN]]*$D$11+Stock[[#This Row],[GIÁ BÁN]]*Stock[[#This Row],[SỐ LƯỢNG BÁN]]*$D$12,"")</f>
        <v/>
      </c>
      <c r="X1335" s="120">
        <f>Stock[[#This Row],[SỐ LƯỢNG MUA]]+Stock[[#This Row],[CỔ TỨC BẰNG CỔ PHIẾU]]-Stock[[#This Row],[SỐ LƯỢNG BÁN]]</f>
        <v>0</v>
      </c>
      <c r="Y13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5" s="120">
        <f ca="1">IF(Stock[[#This Row],[NGÀY BÁN]]&gt;0,Stock[[#This Row],[NGÀY BÁN]]-Stock[[#This Row],[NGÀY MUA]]+1,IF(Stock[[#This Row],[NGÀY MUA]]=0,0,TODAY()-Stock[[#This Row],[NGÀY MUA]]+1))</f>
        <v>0</v>
      </c>
      <c r="AA1335" s="121" t="str">
        <f>IFERROR(Stock[[#This Row],[CỔ TỨC TIỀN MẶT]]+Stock[[#This Row],[LÃI/(LỖ) TỪ BÁN CK
(auto-fill)]],"")</f>
        <v/>
      </c>
      <c r="AB13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5" s="79"/>
      <c r="AE1335" s="146" t="str">
        <f>IF(Stock[[#This Row],[TRẠNG THÁI
(auto-fill)]]="NẮM GIỮ",Stock[[#This Row],[GIÁ THỊ TRƯỜNG]]-Stock[[#This Row],[GIÁ MUA]],"")</f>
        <v/>
      </c>
      <c r="AF1335" s="150" t="str">
        <f>IFERROR(Stock[[#This Row],[TĂNG/
(GIẢM )]]/Stock[[#This Row],[GIÁ MUA]],"")</f>
        <v/>
      </c>
      <c r="AG1335" s="129" t="str">
        <f>IF(Stock[[#This Row],[GIÁ THỊ TRƯỜNG]]&gt;0,Stock[[#This Row],[GIÁ THỊ TRƯỜNG]]*Stock[[#This Row],[SỐ LƯỢNG CÒN LẠI
(auto-fill)]],"")</f>
        <v/>
      </c>
    </row>
    <row r="1336" spans="2:33">
      <c r="B1336" s="109" t="str">
        <f>IF(AND(Stock[[#This Row],[SỐ LƯỢNG MUA]]&gt;0,Stock[[#This Row],[SỐ LƯỢNG CÒN LẠI
(auto-fill)]]=0),"BÁN",
IF(AND(Stock[[#This Row],[SỐ LƯỢNG MUA]]&gt;0,Stock[[#This Row],[SỐ LƯỢNG CÒN LẠI
(auto-fill)]]&gt;0),"NẮM GIỮ",""))</f>
        <v/>
      </c>
      <c r="C1336" s="112">
        <f t="shared" si="20"/>
        <v>1323</v>
      </c>
      <c r="D1336" s="77"/>
      <c r="E1336" s="78"/>
      <c r="F1336" s="170"/>
      <c r="G1336" s="83"/>
      <c r="H1336" s="84"/>
      <c r="I1336" s="114" t="str">
        <f>IF(Stock[[#This Row],[SỐ LƯỢNG MUA]]&gt;0,Stock[[#This Row],[GIÁ MUA]]*Stock[[#This Row],[SỐ LƯỢNG MUA]]*$D$11,"")</f>
        <v/>
      </c>
      <c r="J1336" s="87"/>
      <c r="K1336" s="88"/>
      <c r="L1336" s="116" t="str">
        <f>IF(Stock[[#This Row],[SỐ LƯỢNG MUA]]&gt;0,Stock[[#This Row],[GIÁ MUA]]*(1+Stock[[#This Row],[% TĂNG KỲ VỌNG_1]]),"")</f>
        <v/>
      </c>
      <c r="M1336" s="89"/>
      <c r="N1336" s="116" t="str">
        <f>IF(Stock[[#This Row],[SỐ LƯỢNG MUA]]&gt;0,Stock[[#This Row],[GIÁ MUA]]*(1+Stock[[#This Row],[% TĂNG KỲ VỌNG_2]]),"")</f>
        <v/>
      </c>
      <c r="O1336" s="89"/>
      <c r="P1336" s="116" t="str">
        <f>IF(Stock[[#This Row],[SỐ LƯỢNG MUA]]&gt;0,Stock[[#This Row],[GIÁ MUA]]*(1+Stock[[#This Row],[% GIẢM ĐỂ CẮT LỖ]]),"")</f>
        <v/>
      </c>
      <c r="Q1336" s="103"/>
      <c r="R1336" s="117" t="str">
        <f>IF(Stock[[#This Row],[CỔ TỨC TIỀN MẶT]]&gt;0,Stock[[#This Row],[CỔ TỨC TIỀN MẶT]]/(Stock[[#This Row],[GIÁ MUA]]*Stock[[#This Row],[SỐ LƯỢNG MUA]]),"")</f>
        <v/>
      </c>
      <c r="S1336" s="103"/>
      <c r="T1336" s="77"/>
      <c r="U1336" s="95"/>
      <c r="V1336" s="96"/>
      <c r="W1336" s="125" t="str">
        <f>IF(Stock[[#This Row],[SỐ LƯỢNG BÁN]]&gt;0,Stock[[#This Row],[GIÁ BÁN]]*Stock[[#This Row],[SỐ LƯỢNG BÁN]]*$D$11+Stock[[#This Row],[GIÁ BÁN]]*Stock[[#This Row],[SỐ LƯỢNG BÁN]]*$D$12,"")</f>
        <v/>
      </c>
      <c r="X1336" s="120">
        <f>Stock[[#This Row],[SỐ LƯỢNG MUA]]+Stock[[#This Row],[CỔ TỨC BẰNG CỔ PHIẾU]]-Stock[[#This Row],[SỐ LƯỢNG BÁN]]</f>
        <v>0</v>
      </c>
      <c r="Y13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6" s="120">
        <f ca="1">IF(Stock[[#This Row],[NGÀY BÁN]]&gt;0,Stock[[#This Row],[NGÀY BÁN]]-Stock[[#This Row],[NGÀY MUA]]+1,IF(Stock[[#This Row],[NGÀY MUA]]=0,0,TODAY()-Stock[[#This Row],[NGÀY MUA]]+1))</f>
        <v>0</v>
      </c>
      <c r="AA1336" s="121" t="str">
        <f>IFERROR(Stock[[#This Row],[CỔ TỨC TIỀN MẶT]]+Stock[[#This Row],[LÃI/(LỖ) TỪ BÁN CK
(auto-fill)]],"")</f>
        <v/>
      </c>
      <c r="AB13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6" s="79"/>
      <c r="AE1336" s="146" t="str">
        <f>IF(Stock[[#This Row],[TRẠNG THÁI
(auto-fill)]]="NẮM GIỮ",Stock[[#This Row],[GIÁ THỊ TRƯỜNG]]-Stock[[#This Row],[GIÁ MUA]],"")</f>
        <v/>
      </c>
      <c r="AF1336" s="150" t="str">
        <f>IFERROR(Stock[[#This Row],[TĂNG/
(GIẢM )]]/Stock[[#This Row],[GIÁ MUA]],"")</f>
        <v/>
      </c>
      <c r="AG1336" s="129" t="str">
        <f>IF(Stock[[#This Row],[GIÁ THỊ TRƯỜNG]]&gt;0,Stock[[#This Row],[GIÁ THỊ TRƯỜNG]]*Stock[[#This Row],[SỐ LƯỢNG CÒN LẠI
(auto-fill)]],"")</f>
        <v/>
      </c>
    </row>
    <row r="1337" spans="2:33">
      <c r="B1337" s="109" t="str">
        <f>IF(AND(Stock[[#This Row],[SỐ LƯỢNG MUA]]&gt;0,Stock[[#This Row],[SỐ LƯỢNG CÒN LẠI
(auto-fill)]]=0),"BÁN",
IF(AND(Stock[[#This Row],[SỐ LƯỢNG MUA]]&gt;0,Stock[[#This Row],[SỐ LƯỢNG CÒN LẠI
(auto-fill)]]&gt;0),"NẮM GIỮ",""))</f>
        <v/>
      </c>
      <c r="C1337" s="112">
        <f t="shared" si="20"/>
        <v>1324</v>
      </c>
      <c r="D1337" s="77"/>
      <c r="E1337" s="78"/>
      <c r="F1337" s="170"/>
      <c r="G1337" s="83"/>
      <c r="H1337" s="84"/>
      <c r="I1337" s="114" t="str">
        <f>IF(Stock[[#This Row],[SỐ LƯỢNG MUA]]&gt;0,Stock[[#This Row],[GIÁ MUA]]*Stock[[#This Row],[SỐ LƯỢNG MUA]]*$D$11,"")</f>
        <v/>
      </c>
      <c r="J1337" s="87"/>
      <c r="K1337" s="88"/>
      <c r="L1337" s="116" t="str">
        <f>IF(Stock[[#This Row],[SỐ LƯỢNG MUA]]&gt;0,Stock[[#This Row],[GIÁ MUA]]*(1+Stock[[#This Row],[% TĂNG KỲ VỌNG_1]]),"")</f>
        <v/>
      </c>
      <c r="M1337" s="89"/>
      <c r="N1337" s="116" t="str">
        <f>IF(Stock[[#This Row],[SỐ LƯỢNG MUA]]&gt;0,Stock[[#This Row],[GIÁ MUA]]*(1+Stock[[#This Row],[% TĂNG KỲ VỌNG_2]]),"")</f>
        <v/>
      </c>
      <c r="O1337" s="89"/>
      <c r="P1337" s="116" t="str">
        <f>IF(Stock[[#This Row],[SỐ LƯỢNG MUA]]&gt;0,Stock[[#This Row],[GIÁ MUA]]*(1+Stock[[#This Row],[% GIẢM ĐỂ CẮT LỖ]]),"")</f>
        <v/>
      </c>
      <c r="Q1337" s="103"/>
      <c r="R1337" s="117" t="str">
        <f>IF(Stock[[#This Row],[CỔ TỨC TIỀN MẶT]]&gt;0,Stock[[#This Row],[CỔ TỨC TIỀN MẶT]]/(Stock[[#This Row],[GIÁ MUA]]*Stock[[#This Row],[SỐ LƯỢNG MUA]]),"")</f>
        <v/>
      </c>
      <c r="S1337" s="103"/>
      <c r="T1337" s="77"/>
      <c r="U1337" s="95"/>
      <c r="V1337" s="96"/>
      <c r="W1337" s="125" t="str">
        <f>IF(Stock[[#This Row],[SỐ LƯỢNG BÁN]]&gt;0,Stock[[#This Row],[GIÁ BÁN]]*Stock[[#This Row],[SỐ LƯỢNG BÁN]]*$D$11+Stock[[#This Row],[GIÁ BÁN]]*Stock[[#This Row],[SỐ LƯỢNG BÁN]]*$D$12,"")</f>
        <v/>
      </c>
      <c r="X1337" s="120">
        <f>Stock[[#This Row],[SỐ LƯỢNG MUA]]+Stock[[#This Row],[CỔ TỨC BẰNG CỔ PHIẾU]]-Stock[[#This Row],[SỐ LƯỢNG BÁN]]</f>
        <v>0</v>
      </c>
      <c r="Y13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7" s="120">
        <f ca="1">IF(Stock[[#This Row],[NGÀY BÁN]]&gt;0,Stock[[#This Row],[NGÀY BÁN]]-Stock[[#This Row],[NGÀY MUA]]+1,IF(Stock[[#This Row],[NGÀY MUA]]=0,0,TODAY()-Stock[[#This Row],[NGÀY MUA]]+1))</f>
        <v>0</v>
      </c>
      <c r="AA1337" s="121" t="str">
        <f>IFERROR(Stock[[#This Row],[CỔ TỨC TIỀN MẶT]]+Stock[[#This Row],[LÃI/(LỖ) TỪ BÁN CK
(auto-fill)]],"")</f>
        <v/>
      </c>
      <c r="AB13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7" s="79"/>
      <c r="AE1337" s="146" t="str">
        <f>IF(Stock[[#This Row],[TRẠNG THÁI
(auto-fill)]]="NẮM GIỮ",Stock[[#This Row],[GIÁ THỊ TRƯỜNG]]-Stock[[#This Row],[GIÁ MUA]],"")</f>
        <v/>
      </c>
      <c r="AF1337" s="150" t="str">
        <f>IFERROR(Stock[[#This Row],[TĂNG/
(GIẢM )]]/Stock[[#This Row],[GIÁ MUA]],"")</f>
        <v/>
      </c>
      <c r="AG1337" s="129" t="str">
        <f>IF(Stock[[#This Row],[GIÁ THỊ TRƯỜNG]]&gt;0,Stock[[#This Row],[GIÁ THỊ TRƯỜNG]]*Stock[[#This Row],[SỐ LƯỢNG CÒN LẠI
(auto-fill)]],"")</f>
        <v/>
      </c>
    </row>
    <row r="1338" spans="2:33">
      <c r="B1338" s="109" t="str">
        <f>IF(AND(Stock[[#This Row],[SỐ LƯỢNG MUA]]&gt;0,Stock[[#This Row],[SỐ LƯỢNG CÒN LẠI
(auto-fill)]]=0),"BÁN",
IF(AND(Stock[[#This Row],[SỐ LƯỢNG MUA]]&gt;0,Stock[[#This Row],[SỐ LƯỢNG CÒN LẠI
(auto-fill)]]&gt;0),"NẮM GIỮ",""))</f>
        <v/>
      </c>
      <c r="C1338" s="112">
        <f t="shared" si="20"/>
        <v>1325</v>
      </c>
      <c r="D1338" s="77"/>
      <c r="E1338" s="78"/>
      <c r="F1338" s="170"/>
      <c r="G1338" s="83"/>
      <c r="H1338" s="84"/>
      <c r="I1338" s="114" t="str">
        <f>IF(Stock[[#This Row],[SỐ LƯỢNG MUA]]&gt;0,Stock[[#This Row],[GIÁ MUA]]*Stock[[#This Row],[SỐ LƯỢNG MUA]]*$D$11,"")</f>
        <v/>
      </c>
      <c r="J1338" s="87"/>
      <c r="K1338" s="88"/>
      <c r="L1338" s="116" t="str">
        <f>IF(Stock[[#This Row],[SỐ LƯỢNG MUA]]&gt;0,Stock[[#This Row],[GIÁ MUA]]*(1+Stock[[#This Row],[% TĂNG KỲ VỌNG_1]]),"")</f>
        <v/>
      </c>
      <c r="M1338" s="89"/>
      <c r="N1338" s="116" t="str">
        <f>IF(Stock[[#This Row],[SỐ LƯỢNG MUA]]&gt;0,Stock[[#This Row],[GIÁ MUA]]*(1+Stock[[#This Row],[% TĂNG KỲ VỌNG_2]]),"")</f>
        <v/>
      </c>
      <c r="O1338" s="89"/>
      <c r="P1338" s="116" t="str">
        <f>IF(Stock[[#This Row],[SỐ LƯỢNG MUA]]&gt;0,Stock[[#This Row],[GIÁ MUA]]*(1+Stock[[#This Row],[% GIẢM ĐỂ CẮT LỖ]]),"")</f>
        <v/>
      </c>
      <c r="Q1338" s="103"/>
      <c r="R1338" s="117" t="str">
        <f>IF(Stock[[#This Row],[CỔ TỨC TIỀN MẶT]]&gt;0,Stock[[#This Row],[CỔ TỨC TIỀN MẶT]]/(Stock[[#This Row],[GIÁ MUA]]*Stock[[#This Row],[SỐ LƯỢNG MUA]]),"")</f>
        <v/>
      </c>
      <c r="S1338" s="103"/>
      <c r="T1338" s="77"/>
      <c r="U1338" s="95"/>
      <c r="V1338" s="96"/>
      <c r="W1338" s="125" t="str">
        <f>IF(Stock[[#This Row],[SỐ LƯỢNG BÁN]]&gt;0,Stock[[#This Row],[GIÁ BÁN]]*Stock[[#This Row],[SỐ LƯỢNG BÁN]]*$D$11+Stock[[#This Row],[GIÁ BÁN]]*Stock[[#This Row],[SỐ LƯỢNG BÁN]]*$D$12,"")</f>
        <v/>
      </c>
      <c r="X1338" s="120">
        <f>Stock[[#This Row],[SỐ LƯỢNG MUA]]+Stock[[#This Row],[CỔ TỨC BẰNG CỔ PHIẾU]]-Stock[[#This Row],[SỐ LƯỢNG BÁN]]</f>
        <v>0</v>
      </c>
      <c r="Y13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8" s="120">
        <f ca="1">IF(Stock[[#This Row],[NGÀY BÁN]]&gt;0,Stock[[#This Row],[NGÀY BÁN]]-Stock[[#This Row],[NGÀY MUA]]+1,IF(Stock[[#This Row],[NGÀY MUA]]=0,0,TODAY()-Stock[[#This Row],[NGÀY MUA]]+1))</f>
        <v>0</v>
      </c>
      <c r="AA1338" s="121" t="str">
        <f>IFERROR(Stock[[#This Row],[CỔ TỨC TIỀN MẶT]]+Stock[[#This Row],[LÃI/(LỖ) TỪ BÁN CK
(auto-fill)]],"")</f>
        <v/>
      </c>
      <c r="AB13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8" s="79"/>
      <c r="AE1338" s="146" t="str">
        <f>IF(Stock[[#This Row],[TRẠNG THÁI
(auto-fill)]]="NẮM GIỮ",Stock[[#This Row],[GIÁ THỊ TRƯỜNG]]-Stock[[#This Row],[GIÁ MUA]],"")</f>
        <v/>
      </c>
      <c r="AF1338" s="150" t="str">
        <f>IFERROR(Stock[[#This Row],[TĂNG/
(GIẢM )]]/Stock[[#This Row],[GIÁ MUA]],"")</f>
        <v/>
      </c>
      <c r="AG1338" s="129" t="str">
        <f>IF(Stock[[#This Row],[GIÁ THỊ TRƯỜNG]]&gt;0,Stock[[#This Row],[GIÁ THỊ TRƯỜNG]]*Stock[[#This Row],[SỐ LƯỢNG CÒN LẠI
(auto-fill)]],"")</f>
        <v/>
      </c>
    </row>
    <row r="1339" spans="2:33">
      <c r="B1339" s="109" t="str">
        <f>IF(AND(Stock[[#This Row],[SỐ LƯỢNG MUA]]&gt;0,Stock[[#This Row],[SỐ LƯỢNG CÒN LẠI
(auto-fill)]]=0),"BÁN",
IF(AND(Stock[[#This Row],[SỐ LƯỢNG MUA]]&gt;0,Stock[[#This Row],[SỐ LƯỢNG CÒN LẠI
(auto-fill)]]&gt;0),"NẮM GIỮ",""))</f>
        <v/>
      </c>
      <c r="C1339" s="112">
        <f t="shared" si="20"/>
        <v>1326</v>
      </c>
      <c r="D1339" s="77"/>
      <c r="E1339" s="78"/>
      <c r="F1339" s="170"/>
      <c r="G1339" s="83"/>
      <c r="H1339" s="84"/>
      <c r="I1339" s="114" t="str">
        <f>IF(Stock[[#This Row],[SỐ LƯỢNG MUA]]&gt;0,Stock[[#This Row],[GIÁ MUA]]*Stock[[#This Row],[SỐ LƯỢNG MUA]]*$D$11,"")</f>
        <v/>
      </c>
      <c r="J1339" s="87"/>
      <c r="K1339" s="88"/>
      <c r="L1339" s="116" t="str">
        <f>IF(Stock[[#This Row],[SỐ LƯỢNG MUA]]&gt;0,Stock[[#This Row],[GIÁ MUA]]*(1+Stock[[#This Row],[% TĂNG KỲ VỌNG_1]]),"")</f>
        <v/>
      </c>
      <c r="M1339" s="89"/>
      <c r="N1339" s="116" t="str">
        <f>IF(Stock[[#This Row],[SỐ LƯỢNG MUA]]&gt;0,Stock[[#This Row],[GIÁ MUA]]*(1+Stock[[#This Row],[% TĂNG KỲ VỌNG_2]]),"")</f>
        <v/>
      </c>
      <c r="O1339" s="89"/>
      <c r="P1339" s="116" t="str">
        <f>IF(Stock[[#This Row],[SỐ LƯỢNG MUA]]&gt;0,Stock[[#This Row],[GIÁ MUA]]*(1+Stock[[#This Row],[% GIẢM ĐỂ CẮT LỖ]]),"")</f>
        <v/>
      </c>
      <c r="Q1339" s="103"/>
      <c r="R1339" s="117" t="str">
        <f>IF(Stock[[#This Row],[CỔ TỨC TIỀN MẶT]]&gt;0,Stock[[#This Row],[CỔ TỨC TIỀN MẶT]]/(Stock[[#This Row],[GIÁ MUA]]*Stock[[#This Row],[SỐ LƯỢNG MUA]]),"")</f>
        <v/>
      </c>
      <c r="S1339" s="103"/>
      <c r="T1339" s="77"/>
      <c r="U1339" s="95"/>
      <c r="V1339" s="96"/>
      <c r="W1339" s="125" t="str">
        <f>IF(Stock[[#This Row],[SỐ LƯỢNG BÁN]]&gt;0,Stock[[#This Row],[GIÁ BÁN]]*Stock[[#This Row],[SỐ LƯỢNG BÁN]]*$D$11+Stock[[#This Row],[GIÁ BÁN]]*Stock[[#This Row],[SỐ LƯỢNG BÁN]]*$D$12,"")</f>
        <v/>
      </c>
      <c r="X1339" s="120">
        <f>Stock[[#This Row],[SỐ LƯỢNG MUA]]+Stock[[#This Row],[CỔ TỨC BẰNG CỔ PHIẾU]]-Stock[[#This Row],[SỐ LƯỢNG BÁN]]</f>
        <v>0</v>
      </c>
      <c r="Y13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9" s="120">
        <f ca="1">IF(Stock[[#This Row],[NGÀY BÁN]]&gt;0,Stock[[#This Row],[NGÀY BÁN]]-Stock[[#This Row],[NGÀY MUA]]+1,IF(Stock[[#This Row],[NGÀY MUA]]=0,0,TODAY()-Stock[[#This Row],[NGÀY MUA]]+1))</f>
        <v>0</v>
      </c>
      <c r="AA1339" s="121" t="str">
        <f>IFERROR(Stock[[#This Row],[CỔ TỨC TIỀN MẶT]]+Stock[[#This Row],[LÃI/(LỖ) TỪ BÁN CK
(auto-fill)]],"")</f>
        <v/>
      </c>
      <c r="AB13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9" s="79"/>
      <c r="AE1339" s="146" t="str">
        <f>IF(Stock[[#This Row],[TRẠNG THÁI
(auto-fill)]]="NẮM GIỮ",Stock[[#This Row],[GIÁ THỊ TRƯỜNG]]-Stock[[#This Row],[GIÁ MUA]],"")</f>
        <v/>
      </c>
      <c r="AF1339" s="150" t="str">
        <f>IFERROR(Stock[[#This Row],[TĂNG/
(GIẢM )]]/Stock[[#This Row],[GIÁ MUA]],"")</f>
        <v/>
      </c>
      <c r="AG1339" s="129" t="str">
        <f>IF(Stock[[#This Row],[GIÁ THỊ TRƯỜNG]]&gt;0,Stock[[#This Row],[GIÁ THỊ TRƯỜNG]]*Stock[[#This Row],[SỐ LƯỢNG CÒN LẠI
(auto-fill)]],"")</f>
        <v/>
      </c>
    </row>
    <row r="1340" spans="2:33">
      <c r="B1340" s="109" t="str">
        <f>IF(AND(Stock[[#This Row],[SỐ LƯỢNG MUA]]&gt;0,Stock[[#This Row],[SỐ LƯỢNG CÒN LẠI
(auto-fill)]]=0),"BÁN",
IF(AND(Stock[[#This Row],[SỐ LƯỢNG MUA]]&gt;0,Stock[[#This Row],[SỐ LƯỢNG CÒN LẠI
(auto-fill)]]&gt;0),"NẮM GIỮ",""))</f>
        <v/>
      </c>
      <c r="C1340" s="112">
        <f t="shared" si="20"/>
        <v>1327</v>
      </c>
      <c r="D1340" s="77"/>
      <c r="E1340" s="78"/>
      <c r="F1340" s="170"/>
      <c r="G1340" s="83"/>
      <c r="H1340" s="84"/>
      <c r="I1340" s="114" t="str">
        <f>IF(Stock[[#This Row],[SỐ LƯỢNG MUA]]&gt;0,Stock[[#This Row],[GIÁ MUA]]*Stock[[#This Row],[SỐ LƯỢNG MUA]]*$D$11,"")</f>
        <v/>
      </c>
      <c r="J1340" s="87"/>
      <c r="K1340" s="88"/>
      <c r="L1340" s="116" t="str">
        <f>IF(Stock[[#This Row],[SỐ LƯỢNG MUA]]&gt;0,Stock[[#This Row],[GIÁ MUA]]*(1+Stock[[#This Row],[% TĂNG KỲ VỌNG_1]]),"")</f>
        <v/>
      </c>
      <c r="M1340" s="89"/>
      <c r="N1340" s="116" t="str">
        <f>IF(Stock[[#This Row],[SỐ LƯỢNG MUA]]&gt;0,Stock[[#This Row],[GIÁ MUA]]*(1+Stock[[#This Row],[% TĂNG KỲ VỌNG_2]]),"")</f>
        <v/>
      </c>
      <c r="O1340" s="89"/>
      <c r="P1340" s="116" t="str">
        <f>IF(Stock[[#This Row],[SỐ LƯỢNG MUA]]&gt;0,Stock[[#This Row],[GIÁ MUA]]*(1+Stock[[#This Row],[% GIẢM ĐỂ CẮT LỖ]]),"")</f>
        <v/>
      </c>
      <c r="Q1340" s="103"/>
      <c r="R1340" s="117" t="str">
        <f>IF(Stock[[#This Row],[CỔ TỨC TIỀN MẶT]]&gt;0,Stock[[#This Row],[CỔ TỨC TIỀN MẶT]]/(Stock[[#This Row],[GIÁ MUA]]*Stock[[#This Row],[SỐ LƯỢNG MUA]]),"")</f>
        <v/>
      </c>
      <c r="S1340" s="103"/>
      <c r="T1340" s="77"/>
      <c r="U1340" s="95"/>
      <c r="V1340" s="96"/>
      <c r="W1340" s="125" t="str">
        <f>IF(Stock[[#This Row],[SỐ LƯỢNG BÁN]]&gt;0,Stock[[#This Row],[GIÁ BÁN]]*Stock[[#This Row],[SỐ LƯỢNG BÁN]]*$D$11+Stock[[#This Row],[GIÁ BÁN]]*Stock[[#This Row],[SỐ LƯỢNG BÁN]]*$D$12,"")</f>
        <v/>
      </c>
      <c r="X1340" s="120">
        <f>Stock[[#This Row],[SỐ LƯỢNG MUA]]+Stock[[#This Row],[CỔ TỨC BẰNG CỔ PHIẾU]]-Stock[[#This Row],[SỐ LƯỢNG BÁN]]</f>
        <v>0</v>
      </c>
      <c r="Y13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0" s="120">
        <f ca="1">IF(Stock[[#This Row],[NGÀY BÁN]]&gt;0,Stock[[#This Row],[NGÀY BÁN]]-Stock[[#This Row],[NGÀY MUA]]+1,IF(Stock[[#This Row],[NGÀY MUA]]=0,0,TODAY()-Stock[[#This Row],[NGÀY MUA]]+1))</f>
        <v>0</v>
      </c>
      <c r="AA1340" s="121" t="str">
        <f>IFERROR(Stock[[#This Row],[CỔ TỨC TIỀN MẶT]]+Stock[[#This Row],[LÃI/(LỖ) TỪ BÁN CK
(auto-fill)]],"")</f>
        <v/>
      </c>
      <c r="AB13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0" s="79"/>
      <c r="AE1340" s="146" t="str">
        <f>IF(Stock[[#This Row],[TRẠNG THÁI
(auto-fill)]]="NẮM GIỮ",Stock[[#This Row],[GIÁ THỊ TRƯỜNG]]-Stock[[#This Row],[GIÁ MUA]],"")</f>
        <v/>
      </c>
      <c r="AF1340" s="150" t="str">
        <f>IFERROR(Stock[[#This Row],[TĂNG/
(GIẢM )]]/Stock[[#This Row],[GIÁ MUA]],"")</f>
        <v/>
      </c>
      <c r="AG1340" s="129" t="str">
        <f>IF(Stock[[#This Row],[GIÁ THỊ TRƯỜNG]]&gt;0,Stock[[#This Row],[GIÁ THỊ TRƯỜNG]]*Stock[[#This Row],[SỐ LƯỢNG CÒN LẠI
(auto-fill)]],"")</f>
        <v/>
      </c>
    </row>
    <row r="1341" spans="2:33">
      <c r="B1341" s="109" t="str">
        <f>IF(AND(Stock[[#This Row],[SỐ LƯỢNG MUA]]&gt;0,Stock[[#This Row],[SỐ LƯỢNG CÒN LẠI
(auto-fill)]]=0),"BÁN",
IF(AND(Stock[[#This Row],[SỐ LƯỢNG MUA]]&gt;0,Stock[[#This Row],[SỐ LƯỢNG CÒN LẠI
(auto-fill)]]&gt;0),"NẮM GIỮ",""))</f>
        <v/>
      </c>
      <c r="C1341" s="112">
        <f t="shared" si="20"/>
        <v>1328</v>
      </c>
      <c r="D1341" s="77"/>
      <c r="E1341" s="78"/>
      <c r="F1341" s="170"/>
      <c r="G1341" s="83"/>
      <c r="H1341" s="84"/>
      <c r="I1341" s="114" t="str">
        <f>IF(Stock[[#This Row],[SỐ LƯỢNG MUA]]&gt;0,Stock[[#This Row],[GIÁ MUA]]*Stock[[#This Row],[SỐ LƯỢNG MUA]]*$D$11,"")</f>
        <v/>
      </c>
      <c r="J1341" s="87"/>
      <c r="K1341" s="88"/>
      <c r="L1341" s="116" t="str">
        <f>IF(Stock[[#This Row],[SỐ LƯỢNG MUA]]&gt;0,Stock[[#This Row],[GIÁ MUA]]*(1+Stock[[#This Row],[% TĂNG KỲ VỌNG_1]]),"")</f>
        <v/>
      </c>
      <c r="M1341" s="89"/>
      <c r="N1341" s="116" t="str">
        <f>IF(Stock[[#This Row],[SỐ LƯỢNG MUA]]&gt;0,Stock[[#This Row],[GIÁ MUA]]*(1+Stock[[#This Row],[% TĂNG KỲ VỌNG_2]]),"")</f>
        <v/>
      </c>
      <c r="O1341" s="89"/>
      <c r="P1341" s="116" t="str">
        <f>IF(Stock[[#This Row],[SỐ LƯỢNG MUA]]&gt;0,Stock[[#This Row],[GIÁ MUA]]*(1+Stock[[#This Row],[% GIẢM ĐỂ CẮT LỖ]]),"")</f>
        <v/>
      </c>
      <c r="Q1341" s="103"/>
      <c r="R1341" s="117" t="str">
        <f>IF(Stock[[#This Row],[CỔ TỨC TIỀN MẶT]]&gt;0,Stock[[#This Row],[CỔ TỨC TIỀN MẶT]]/(Stock[[#This Row],[GIÁ MUA]]*Stock[[#This Row],[SỐ LƯỢNG MUA]]),"")</f>
        <v/>
      </c>
      <c r="S1341" s="103"/>
      <c r="T1341" s="77"/>
      <c r="U1341" s="95"/>
      <c r="V1341" s="96"/>
      <c r="W1341" s="125" t="str">
        <f>IF(Stock[[#This Row],[SỐ LƯỢNG BÁN]]&gt;0,Stock[[#This Row],[GIÁ BÁN]]*Stock[[#This Row],[SỐ LƯỢNG BÁN]]*$D$11+Stock[[#This Row],[GIÁ BÁN]]*Stock[[#This Row],[SỐ LƯỢNG BÁN]]*$D$12,"")</f>
        <v/>
      </c>
      <c r="X1341" s="120">
        <f>Stock[[#This Row],[SỐ LƯỢNG MUA]]+Stock[[#This Row],[CỔ TỨC BẰNG CỔ PHIẾU]]-Stock[[#This Row],[SỐ LƯỢNG BÁN]]</f>
        <v>0</v>
      </c>
      <c r="Y13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1" s="120">
        <f ca="1">IF(Stock[[#This Row],[NGÀY BÁN]]&gt;0,Stock[[#This Row],[NGÀY BÁN]]-Stock[[#This Row],[NGÀY MUA]]+1,IF(Stock[[#This Row],[NGÀY MUA]]=0,0,TODAY()-Stock[[#This Row],[NGÀY MUA]]+1))</f>
        <v>0</v>
      </c>
      <c r="AA1341" s="121" t="str">
        <f>IFERROR(Stock[[#This Row],[CỔ TỨC TIỀN MẶT]]+Stock[[#This Row],[LÃI/(LỖ) TỪ BÁN CK
(auto-fill)]],"")</f>
        <v/>
      </c>
      <c r="AB13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1" s="79"/>
      <c r="AE1341" s="146" t="str">
        <f>IF(Stock[[#This Row],[TRẠNG THÁI
(auto-fill)]]="NẮM GIỮ",Stock[[#This Row],[GIÁ THỊ TRƯỜNG]]-Stock[[#This Row],[GIÁ MUA]],"")</f>
        <v/>
      </c>
      <c r="AF1341" s="150" t="str">
        <f>IFERROR(Stock[[#This Row],[TĂNG/
(GIẢM )]]/Stock[[#This Row],[GIÁ MUA]],"")</f>
        <v/>
      </c>
      <c r="AG1341" s="129" t="str">
        <f>IF(Stock[[#This Row],[GIÁ THỊ TRƯỜNG]]&gt;0,Stock[[#This Row],[GIÁ THỊ TRƯỜNG]]*Stock[[#This Row],[SỐ LƯỢNG CÒN LẠI
(auto-fill)]],"")</f>
        <v/>
      </c>
    </row>
    <row r="1342" spans="2:33">
      <c r="B1342" s="109" t="str">
        <f>IF(AND(Stock[[#This Row],[SỐ LƯỢNG MUA]]&gt;0,Stock[[#This Row],[SỐ LƯỢNG CÒN LẠI
(auto-fill)]]=0),"BÁN",
IF(AND(Stock[[#This Row],[SỐ LƯỢNG MUA]]&gt;0,Stock[[#This Row],[SỐ LƯỢNG CÒN LẠI
(auto-fill)]]&gt;0),"NẮM GIỮ",""))</f>
        <v/>
      </c>
      <c r="C1342" s="112">
        <f t="shared" si="20"/>
        <v>1329</v>
      </c>
      <c r="D1342" s="77"/>
      <c r="E1342" s="78"/>
      <c r="F1342" s="170"/>
      <c r="G1342" s="83"/>
      <c r="H1342" s="84"/>
      <c r="I1342" s="114" t="str">
        <f>IF(Stock[[#This Row],[SỐ LƯỢNG MUA]]&gt;0,Stock[[#This Row],[GIÁ MUA]]*Stock[[#This Row],[SỐ LƯỢNG MUA]]*$D$11,"")</f>
        <v/>
      </c>
      <c r="J1342" s="87"/>
      <c r="K1342" s="88"/>
      <c r="L1342" s="116" t="str">
        <f>IF(Stock[[#This Row],[SỐ LƯỢNG MUA]]&gt;0,Stock[[#This Row],[GIÁ MUA]]*(1+Stock[[#This Row],[% TĂNG KỲ VỌNG_1]]),"")</f>
        <v/>
      </c>
      <c r="M1342" s="89"/>
      <c r="N1342" s="116" t="str">
        <f>IF(Stock[[#This Row],[SỐ LƯỢNG MUA]]&gt;0,Stock[[#This Row],[GIÁ MUA]]*(1+Stock[[#This Row],[% TĂNG KỲ VỌNG_2]]),"")</f>
        <v/>
      </c>
      <c r="O1342" s="89"/>
      <c r="P1342" s="116" t="str">
        <f>IF(Stock[[#This Row],[SỐ LƯỢNG MUA]]&gt;0,Stock[[#This Row],[GIÁ MUA]]*(1+Stock[[#This Row],[% GIẢM ĐỂ CẮT LỖ]]),"")</f>
        <v/>
      </c>
      <c r="Q1342" s="103"/>
      <c r="R1342" s="117" t="str">
        <f>IF(Stock[[#This Row],[CỔ TỨC TIỀN MẶT]]&gt;0,Stock[[#This Row],[CỔ TỨC TIỀN MẶT]]/(Stock[[#This Row],[GIÁ MUA]]*Stock[[#This Row],[SỐ LƯỢNG MUA]]),"")</f>
        <v/>
      </c>
      <c r="S1342" s="103"/>
      <c r="T1342" s="77"/>
      <c r="U1342" s="95"/>
      <c r="V1342" s="96"/>
      <c r="W1342" s="125" t="str">
        <f>IF(Stock[[#This Row],[SỐ LƯỢNG BÁN]]&gt;0,Stock[[#This Row],[GIÁ BÁN]]*Stock[[#This Row],[SỐ LƯỢNG BÁN]]*$D$11+Stock[[#This Row],[GIÁ BÁN]]*Stock[[#This Row],[SỐ LƯỢNG BÁN]]*$D$12,"")</f>
        <v/>
      </c>
      <c r="X1342" s="120">
        <f>Stock[[#This Row],[SỐ LƯỢNG MUA]]+Stock[[#This Row],[CỔ TỨC BẰNG CỔ PHIẾU]]-Stock[[#This Row],[SỐ LƯỢNG BÁN]]</f>
        <v>0</v>
      </c>
      <c r="Y13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2" s="120">
        <f ca="1">IF(Stock[[#This Row],[NGÀY BÁN]]&gt;0,Stock[[#This Row],[NGÀY BÁN]]-Stock[[#This Row],[NGÀY MUA]]+1,IF(Stock[[#This Row],[NGÀY MUA]]=0,0,TODAY()-Stock[[#This Row],[NGÀY MUA]]+1))</f>
        <v>0</v>
      </c>
      <c r="AA1342" s="121" t="str">
        <f>IFERROR(Stock[[#This Row],[CỔ TỨC TIỀN MẶT]]+Stock[[#This Row],[LÃI/(LỖ) TỪ BÁN CK
(auto-fill)]],"")</f>
        <v/>
      </c>
      <c r="AB13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2" s="79"/>
      <c r="AE1342" s="146" t="str">
        <f>IF(Stock[[#This Row],[TRẠNG THÁI
(auto-fill)]]="NẮM GIỮ",Stock[[#This Row],[GIÁ THỊ TRƯỜNG]]-Stock[[#This Row],[GIÁ MUA]],"")</f>
        <v/>
      </c>
      <c r="AF1342" s="150" t="str">
        <f>IFERROR(Stock[[#This Row],[TĂNG/
(GIẢM )]]/Stock[[#This Row],[GIÁ MUA]],"")</f>
        <v/>
      </c>
      <c r="AG1342" s="129" t="str">
        <f>IF(Stock[[#This Row],[GIÁ THỊ TRƯỜNG]]&gt;0,Stock[[#This Row],[GIÁ THỊ TRƯỜNG]]*Stock[[#This Row],[SỐ LƯỢNG CÒN LẠI
(auto-fill)]],"")</f>
        <v/>
      </c>
    </row>
    <row r="1343" spans="2:33">
      <c r="B1343" s="109" t="str">
        <f>IF(AND(Stock[[#This Row],[SỐ LƯỢNG MUA]]&gt;0,Stock[[#This Row],[SỐ LƯỢNG CÒN LẠI
(auto-fill)]]=0),"BÁN",
IF(AND(Stock[[#This Row],[SỐ LƯỢNG MUA]]&gt;0,Stock[[#This Row],[SỐ LƯỢNG CÒN LẠI
(auto-fill)]]&gt;0),"NẮM GIỮ",""))</f>
        <v/>
      </c>
      <c r="C1343" s="112">
        <f t="shared" si="20"/>
        <v>1330</v>
      </c>
      <c r="D1343" s="77"/>
      <c r="E1343" s="78"/>
      <c r="F1343" s="170"/>
      <c r="G1343" s="83"/>
      <c r="H1343" s="84"/>
      <c r="I1343" s="114" t="str">
        <f>IF(Stock[[#This Row],[SỐ LƯỢNG MUA]]&gt;0,Stock[[#This Row],[GIÁ MUA]]*Stock[[#This Row],[SỐ LƯỢNG MUA]]*$D$11,"")</f>
        <v/>
      </c>
      <c r="J1343" s="87"/>
      <c r="K1343" s="88"/>
      <c r="L1343" s="116" t="str">
        <f>IF(Stock[[#This Row],[SỐ LƯỢNG MUA]]&gt;0,Stock[[#This Row],[GIÁ MUA]]*(1+Stock[[#This Row],[% TĂNG KỲ VỌNG_1]]),"")</f>
        <v/>
      </c>
      <c r="M1343" s="89"/>
      <c r="N1343" s="116" t="str">
        <f>IF(Stock[[#This Row],[SỐ LƯỢNG MUA]]&gt;0,Stock[[#This Row],[GIÁ MUA]]*(1+Stock[[#This Row],[% TĂNG KỲ VỌNG_2]]),"")</f>
        <v/>
      </c>
      <c r="O1343" s="89"/>
      <c r="P1343" s="116" t="str">
        <f>IF(Stock[[#This Row],[SỐ LƯỢNG MUA]]&gt;0,Stock[[#This Row],[GIÁ MUA]]*(1+Stock[[#This Row],[% GIẢM ĐỂ CẮT LỖ]]),"")</f>
        <v/>
      </c>
      <c r="Q1343" s="103"/>
      <c r="R1343" s="117" t="str">
        <f>IF(Stock[[#This Row],[CỔ TỨC TIỀN MẶT]]&gt;0,Stock[[#This Row],[CỔ TỨC TIỀN MẶT]]/(Stock[[#This Row],[GIÁ MUA]]*Stock[[#This Row],[SỐ LƯỢNG MUA]]),"")</f>
        <v/>
      </c>
      <c r="S1343" s="103"/>
      <c r="T1343" s="77"/>
      <c r="U1343" s="95"/>
      <c r="V1343" s="96"/>
      <c r="W1343" s="125" t="str">
        <f>IF(Stock[[#This Row],[SỐ LƯỢNG BÁN]]&gt;0,Stock[[#This Row],[GIÁ BÁN]]*Stock[[#This Row],[SỐ LƯỢNG BÁN]]*$D$11+Stock[[#This Row],[GIÁ BÁN]]*Stock[[#This Row],[SỐ LƯỢNG BÁN]]*$D$12,"")</f>
        <v/>
      </c>
      <c r="X1343" s="120">
        <f>Stock[[#This Row],[SỐ LƯỢNG MUA]]+Stock[[#This Row],[CỔ TỨC BẰNG CỔ PHIẾU]]-Stock[[#This Row],[SỐ LƯỢNG BÁN]]</f>
        <v>0</v>
      </c>
      <c r="Y13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3" s="120">
        <f ca="1">IF(Stock[[#This Row],[NGÀY BÁN]]&gt;0,Stock[[#This Row],[NGÀY BÁN]]-Stock[[#This Row],[NGÀY MUA]]+1,IF(Stock[[#This Row],[NGÀY MUA]]=0,0,TODAY()-Stock[[#This Row],[NGÀY MUA]]+1))</f>
        <v>0</v>
      </c>
      <c r="AA1343" s="121" t="str">
        <f>IFERROR(Stock[[#This Row],[CỔ TỨC TIỀN MẶT]]+Stock[[#This Row],[LÃI/(LỖ) TỪ BÁN CK
(auto-fill)]],"")</f>
        <v/>
      </c>
      <c r="AB13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3" s="79"/>
      <c r="AE1343" s="146" t="str">
        <f>IF(Stock[[#This Row],[TRẠNG THÁI
(auto-fill)]]="NẮM GIỮ",Stock[[#This Row],[GIÁ THỊ TRƯỜNG]]-Stock[[#This Row],[GIÁ MUA]],"")</f>
        <v/>
      </c>
      <c r="AF1343" s="150" t="str">
        <f>IFERROR(Stock[[#This Row],[TĂNG/
(GIẢM )]]/Stock[[#This Row],[GIÁ MUA]],"")</f>
        <v/>
      </c>
      <c r="AG1343" s="129" t="str">
        <f>IF(Stock[[#This Row],[GIÁ THỊ TRƯỜNG]]&gt;0,Stock[[#This Row],[GIÁ THỊ TRƯỜNG]]*Stock[[#This Row],[SỐ LƯỢNG CÒN LẠI
(auto-fill)]],"")</f>
        <v/>
      </c>
    </row>
    <row r="1344" spans="2:33">
      <c r="B1344" s="109" t="str">
        <f>IF(AND(Stock[[#This Row],[SỐ LƯỢNG MUA]]&gt;0,Stock[[#This Row],[SỐ LƯỢNG CÒN LẠI
(auto-fill)]]=0),"BÁN",
IF(AND(Stock[[#This Row],[SỐ LƯỢNG MUA]]&gt;0,Stock[[#This Row],[SỐ LƯỢNG CÒN LẠI
(auto-fill)]]&gt;0),"NẮM GIỮ",""))</f>
        <v/>
      </c>
      <c r="C1344" s="112">
        <f t="shared" si="20"/>
        <v>1331</v>
      </c>
      <c r="D1344" s="77"/>
      <c r="E1344" s="78"/>
      <c r="F1344" s="170"/>
      <c r="G1344" s="83"/>
      <c r="H1344" s="84"/>
      <c r="I1344" s="114" t="str">
        <f>IF(Stock[[#This Row],[SỐ LƯỢNG MUA]]&gt;0,Stock[[#This Row],[GIÁ MUA]]*Stock[[#This Row],[SỐ LƯỢNG MUA]]*$D$11,"")</f>
        <v/>
      </c>
      <c r="J1344" s="87"/>
      <c r="K1344" s="88"/>
      <c r="L1344" s="116" t="str">
        <f>IF(Stock[[#This Row],[SỐ LƯỢNG MUA]]&gt;0,Stock[[#This Row],[GIÁ MUA]]*(1+Stock[[#This Row],[% TĂNG KỲ VỌNG_1]]),"")</f>
        <v/>
      </c>
      <c r="M1344" s="89"/>
      <c r="N1344" s="116" t="str">
        <f>IF(Stock[[#This Row],[SỐ LƯỢNG MUA]]&gt;0,Stock[[#This Row],[GIÁ MUA]]*(1+Stock[[#This Row],[% TĂNG KỲ VỌNG_2]]),"")</f>
        <v/>
      </c>
      <c r="O1344" s="89"/>
      <c r="P1344" s="116" t="str">
        <f>IF(Stock[[#This Row],[SỐ LƯỢNG MUA]]&gt;0,Stock[[#This Row],[GIÁ MUA]]*(1+Stock[[#This Row],[% GIẢM ĐỂ CẮT LỖ]]),"")</f>
        <v/>
      </c>
      <c r="Q1344" s="103"/>
      <c r="R1344" s="117" t="str">
        <f>IF(Stock[[#This Row],[CỔ TỨC TIỀN MẶT]]&gt;0,Stock[[#This Row],[CỔ TỨC TIỀN MẶT]]/(Stock[[#This Row],[GIÁ MUA]]*Stock[[#This Row],[SỐ LƯỢNG MUA]]),"")</f>
        <v/>
      </c>
      <c r="S1344" s="103"/>
      <c r="T1344" s="77"/>
      <c r="U1344" s="95"/>
      <c r="V1344" s="96"/>
      <c r="W1344" s="125" t="str">
        <f>IF(Stock[[#This Row],[SỐ LƯỢNG BÁN]]&gt;0,Stock[[#This Row],[GIÁ BÁN]]*Stock[[#This Row],[SỐ LƯỢNG BÁN]]*$D$11+Stock[[#This Row],[GIÁ BÁN]]*Stock[[#This Row],[SỐ LƯỢNG BÁN]]*$D$12,"")</f>
        <v/>
      </c>
      <c r="X1344" s="120">
        <f>Stock[[#This Row],[SỐ LƯỢNG MUA]]+Stock[[#This Row],[CỔ TỨC BẰNG CỔ PHIẾU]]-Stock[[#This Row],[SỐ LƯỢNG BÁN]]</f>
        <v>0</v>
      </c>
      <c r="Y13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4" s="120">
        <f ca="1">IF(Stock[[#This Row],[NGÀY BÁN]]&gt;0,Stock[[#This Row],[NGÀY BÁN]]-Stock[[#This Row],[NGÀY MUA]]+1,IF(Stock[[#This Row],[NGÀY MUA]]=0,0,TODAY()-Stock[[#This Row],[NGÀY MUA]]+1))</f>
        <v>0</v>
      </c>
      <c r="AA1344" s="121" t="str">
        <f>IFERROR(Stock[[#This Row],[CỔ TỨC TIỀN MẶT]]+Stock[[#This Row],[LÃI/(LỖ) TỪ BÁN CK
(auto-fill)]],"")</f>
        <v/>
      </c>
      <c r="AB13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4" s="79"/>
      <c r="AE1344" s="146" t="str">
        <f>IF(Stock[[#This Row],[TRẠNG THÁI
(auto-fill)]]="NẮM GIỮ",Stock[[#This Row],[GIÁ THỊ TRƯỜNG]]-Stock[[#This Row],[GIÁ MUA]],"")</f>
        <v/>
      </c>
      <c r="AF1344" s="150" t="str">
        <f>IFERROR(Stock[[#This Row],[TĂNG/
(GIẢM )]]/Stock[[#This Row],[GIÁ MUA]],"")</f>
        <v/>
      </c>
      <c r="AG1344" s="129" t="str">
        <f>IF(Stock[[#This Row],[GIÁ THỊ TRƯỜNG]]&gt;0,Stock[[#This Row],[GIÁ THỊ TRƯỜNG]]*Stock[[#This Row],[SỐ LƯỢNG CÒN LẠI
(auto-fill)]],"")</f>
        <v/>
      </c>
    </row>
    <row r="1345" spans="2:33">
      <c r="B1345" s="109" t="str">
        <f>IF(AND(Stock[[#This Row],[SỐ LƯỢNG MUA]]&gt;0,Stock[[#This Row],[SỐ LƯỢNG CÒN LẠI
(auto-fill)]]=0),"BÁN",
IF(AND(Stock[[#This Row],[SỐ LƯỢNG MUA]]&gt;0,Stock[[#This Row],[SỐ LƯỢNG CÒN LẠI
(auto-fill)]]&gt;0),"NẮM GIỮ",""))</f>
        <v/>
      </c>
      <c r="C1345" s="112">
        <f t="shared" si="20"/>
        <v>1332</v>
      </c>
      <c r="D1345" s="77"/>
      <c r="E1345" s="78"/>
      <c r="F1345" s="170"/>
      <c r="G1345" s="83"/>
      <c r="H1345" s="84"/>
      <c r="I1345" s="114" t="str">
        <f>IF(Stock[[#This Row],[SỐ LƯỢNG MUA]]&gt;0,Stock[[#This Row],[GIÁ MUA]]*Stock[[#This Row],[SỐ LƯỢNG MUA]]*$D$11,"")</f>
        <v/>
      </c>
      <c r="J1345" s="87"/>
      <c r="K1345" s="88"/>
      <c r="L1345" s="116" t="str">
        <f>IF(Stock[[#This Row],[SỐ LƯỢNG MUA]]&gt;0,Stock[[#This Row],[GIÁ MUA]]*(1+Stock[[#This Row],[% TĂNG KỲ VỌNG_1]]),"")</f>
        <v/>
      </c>
      <c r="M1345" s="89"/>
      <c r="N1345" s="116" t="str">
        <f>IF(Stock[[#This Row],[SỐ LƯỢNG MUA]]&gt;0,Stock[[#This Row],[GIÁ MUA]]*(1+Stock[[#This Row],[% TĂNG KỲ VỌNG_2]]),"")</f>
        <v/>
      </c>
      <c r="O1345" s="89"/>
      <c r="P1345" s="116" t="str">
        <f>IF(Stock[[#This Row],[SỐ LƯỢNG MUA]]&gt;0,Stock[[#This Row],[GIÁ MUA]]*(1+Stock[[#This Row],[% GIẢM ĐỂ CẮT LỖ]]),"")</f>
        <v/>
      </c>
      <c r="Q1345" s="103"/>
      <c r="R1345" s="117" t="str">
        <f>IF(Stock[[#This Row],[CỔ TỨC TIỀN MẶT]]&gt;0,Stock[[#This Row],[CỔ TỨC TIỀN MẶT]]/(Stock[[#This Row],[GIÁ MUA]]*Stock[[#This Row],[SỐ LƯỢNG MUA]]),"")</f>
        <v/>
      </c>
      <c r="S1345" s="103"/>
      <c r="T1345" s="77"/>
      <c r="U1345" s="95"/>
      <c r="V1345" s="96"/>
      <c r="W1345" s="125" t="str">
        <f>IF(Stock[[#This Row],[SỐ LƯỢNG BÁN]]&gt;0,Stock[[#This Row],[GIÁ BÁN]]*Stock[[#This Row],[SỐ LƯỢNG BÁN]]*$D$11+Stock[[#This Row],[GIÁ BÁN]]*Stock[[#This Row],[SỐ LƯỢNG BÁN]]*$D$12,"")</f>
        <v/>
      </c>
      <c r="X1345" s="120">
        <f>Stock[[#This Row],[SỐ LƯỢNG MUA]]+Stock[[#This Row],[CỔ TỨC BẰNG CỔ PHIẾU]]-Stock[[#This Row],[SỐ LƯỢNG BÁN]]</f>
        <v>0</v>
      </c>
      <c r="Y13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5" s="120">
        <f ca="1">IF(Stock[[#This Row],[NGÀY BÁN]]&gt;0,Stock[[#This Row],[NGÀY BÁN]]-Stock[[#This Row],[NGÀY MUA]]+1,IF(Stock[[#This Row],[NGÀY MUA]]=0,0,TODAY()-Stock[[#This Row],[NGÀY MUA]]+1))</f>
        <v>0</v>
      </c>
      <c r="AA1345" s="121" t="str">
        <f>IFERROR(Stock[[#This Row],[CỔ TỨC TIỀN MẶT]]+Stock[[#This Row],[LÃI/(LỖ) TỪ BÁN CK
(auto-fill)]],"")</f>
        <v/>
      </c>
      <c r="AB13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5" s="79"/>
      <c r="AE1345" s="146" t="str">
        <f>IF(Stock[[#This Row],[TRẠNG THÁI
(auto-fill)]]="NẮM GIỮ",Stock[[#This Row],[GIÁ THỊ TRƯỜNG]]-Stock[[#This Row],[GIÁ MUA]],"")</f>
        <v/>
      </c>
      <c r="AF1345" s="150" t="str">
        <f>IFERROR(Stock[[#This Row],[TĂNG/
(GIẢM )]]/Stock[[#This Row],[GIÁ MUA]],"")</f>
        <v/>
      </c>
      <c r="AG1345" s="129" t="str">
        <f>IF(Stock[[#This Row],[GIÁ THỊ TRƯỜNG]]&gt;0,Stock[[#This Row],[GIÁ THỊ TRƯỜNG]]*Stock[[#This Row],[SỐ LƯỢNG CÒN LẠI
(auto-fill)]],"")</f>
        <v/>
      </c>
    </row>
    <row r="1346" spans="2:33">
      <c r="B1346" s="109" t="str">
        <f>IF(AND(Stock[[#This Row],[SỐ LƯỢNG MUA]]&gt;0,Stock[[#This Row],[SỐ LƯỢNG CÒN LẠI
(auto-fill)]]=0),"BÁN",
IF(AND(Stock[[#This Row],[SỐ LƯỢNG MUA]]&gt;0,Stock[[#This Row],[SỐ LƯỢNG CÒN LẠI
(auto-fill)]]&gt;0),"NẮM GIỮ",""))</f>
        <v/>
      </c>
      <c r="C1346" s="112">
        <f t="shared" si="20"/>
        <v>1333</v>
      </c>
      <c r="D1346" s="77"/>
      <c r="E1346" s="78"/>
      <c r="F1346" s="170"/>
      <c r="G1346" s="83"/>
      <c r="H1346" s="84"/>
      <c r="I1346" s="114" t="str">
        <f>IF(Stock[[#This Row],[SỐ LƯỢNG MUA]]&gt;0,Stock[[#This Row],[GIÁ MUA]]*Stock[[#This Row],[SỐ LƯỢNG MUA]]*$D$11,"")</f>
        <v/>
      </c>
      <c r="J1346" s="87"/>
      <c r="K1346" s="88"/>
      <c r="L1346" s="116" t="str">
        <f>IF(Stock[[#This Row],[SỐ LƯỢNG MUA]]&gt;0,Stock[[#This Row],[GIÁ MUA]]*(1+Stock[[#This Row],[% TĂNG KỲ VỌNG_1]]),"")</f>
        <v/>
      </c>
      <c r="M1346" s="89"/>
      <c r="N1346" s="116" t="str">
        <f>IF(Stock[[#This Row],[SỐ LƯỢNG MUA]]&gt;0,Stock[[#This Row],[GIÁ MUA]]*(1+Stock[[#This Row],[% TĂNG KỲ VỌNG_2]]),"")</f>
        <v/>
      </c>
      <c r="O1346" s="89"/>
      <c r="P1346" s="116" t="str">
        <f>IF(Stock[[#This Row],[SỐ LƯỢNG MUA]]&gt;0,Stock[[#This Row],[GIÁ MUA]]*(1+Stock[[#This Row],[% GIẢM ĐỂ CẮT LỖ]]),"")</f>
        <v/>
      </c>
      <c r="Q1346" s="103"/>
      <c r="R1346" s="117" t="str">
        <f>IF(Stock[[#This Row],[CỔ TỨC TIỀN MẶT]]&gt;0,Stock[[#This Row],[CỔ TỨC TIỀN MẶT]]/(Stock[[#This Row],[GIÁ MUA]]*Stock[[#This Row],[SỐ LƯỢNG MUA]]),"")</f>
        <v/>
      </c>
      <c r="S1346" s="103"/>
      <c r="T1346" s="77"/>
      <c r="U1346" s="95"/>
      <c r="V1346" s="96"/>
      <c r="W1346" s="125" t="str">
        <f>IF(Stock[[#This Row],[SỐ LƯỢNG BÁN]]&gt;0,Stock[[#This Row],[GIÁ BÁN]]*Stock[[#This Row],[SỐ LƯỢNG BÁN]]*$D$11+Stock[[#This Row],[GIÁ BÁN]]*Stock[[#This Row],[SỐ LƯỢNG BÁN]]*$D$12,"")</f>
        <v/>
      </c>
      <c r="X1346" s="120">
        <f>Stock[[#This Row],[SỐ LƯỢNG MUA]]+Stock[[#This Row],[CỔ TỨC BẰNG CỔ PHIẾU]]-Stock[[#This Row],[SỐ LƯỢNG BÁN]]</f>
        <v>0</v>
      </c>
      <c r="Y13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6" s="120">
        <f ca="1">IF(Stock[[#This Row],[NGÀY BÁN]]&gt;0,Stock[[#This Row],[NGÀY BÁN]]-Stock[[#This Row],[NGÀY MUA]]+1,IF(Stock[[#This Row],[NGÀY MUA]]=0,0,TODAY()-Stock[[#This Row],[NGÀY MUA]]+1))</f>
        <v>0</v>
      </c>
      <c r="AA1346" s="121" t="str">
        <f>IFERROR(Stock[[#This Row],[CỔ TỨC TIỀN MẶT]]+Stock[[#This Row],[LÃI/(LỖ) TỪ BÁN CK
(auto-fill)]],"")</f>
        <v/>
      </c>
      <c r="AB13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6" s="79"/>
      <c r="AE1346" s="146" t="str">
        <f>IF(Stock[[#This Row],[TRẠNG THÁI
(auto-fill)]]="NẮM GIỮ",Stock[[#This Row],[GIÁ THỊ TRƯỜNG]]-Stock[[#This Row],[GIÁ MUA]],"")</f>
        <v/>
      </c>
      <c r="AF1346" s="150" t="str">
        <f>IFERROR(Stock[[#This Row],[TĂNG/
(GIẢM )]]/Stock[[#This Row],[GIÁ MUA]],"")</f>
        <v/>
      </c>
      <c r="AG1346" s="129" t="str">
        <f>IF(Stock[[#This Row],[GIÁ THỊ TRƯỜNG]]&gt;0,Stock[[#This Row],[GIÁ THỊ TRƯỜNG]]*Stock[[#This Row],[SỐ LƯỢNG CÒN LẠI
(auto-fill)]],"")</f>
        <v/>
      </c>
    </row>
    <row r="1347" spans="2:33">
      <c r="B1347" s="109" t="str">
        <f>IF(AND(Stock[[#This Row],[SỐ LƯỢNG MUA]]&gt;0,Stock[[#This Row],[SỐ LƯỢNG CÒN LẠI
(auto-fill)]]=0),"BÁN",
IF(AND(Stock[[#This Row],[SỐ LƯỢNG MUA]]&gt;0,Stock[[#This Row],[SỐ LƯỢNG CÒN LẠI
(auto-fill)]]&gt;0),"NẮM GIỮ",""))</f>
        <v/>
      </c>
      <c r="C1347" s="112">
        <f t="shared" si="20"/>
        <v>1334</v>
      </c>
      <c r="D1347" s="77"/>
      <c r="E1347" s="78"/>
      <c r="F1347" s="170"/>
      <c r="G1347" s="83"/>
      <c r="H1347" s="84"/>
      <c r="I1347" s="114" t="str">
        <f>IF(Stock[[#This Row],[SỐ LƯỢNG MUA]]&gt;0,Stock[[#This Row],[GIÁ MUA]]*Stock[[#This Row],[SỐ LƯỢNG MUA]]*$D$11,"")</f>
        <v/>
      </c>
      <c r="J1347" s="87"/>
      <c r="K1347" s="88"/>
      <c r="L1347" s="116" t="str">
        <f>IF(Stock[[#This Row],[SỐ LƯỢNG MUA]]&gt;0,Stock[[#This Row],[GIÁ MUA]]*(1+Stock[[#This Row],[% TĂNG KỲ VỌNG_1]]),"")</f>
        <v/>
      </c>
      <c r="M1347" s="89"/>
      <c r="N1347" s="116" t="str">
        <f>IF(Stock[[#This Row],[SỐ LƯỢNG MUA]]&gt;0,Stock[[#This Row],[GIÁ MUA]]*(1+Stock[[#This Row],[% TĂNG KỲ VỌNG_2]]),"")</f>
        <v/>
      </c>
      <c r="O1347" s="89"/>
      <c r="P1347" s="116" t="str">
        <f>IF(Stock[[#This Row],[SỐ LƯỢNG MUA]]&gt;0,Stock[[#This Row],[GIÁ MUA]]*(1+Stock[[#This Row],[% GIẢM ĐỂ CẮT LỖ]]),"")</f>
        <v/>
      </c>
      <c r="Q1347" s="103"/>
      <c r="R1347" s="117" t="str">
        <f>IF(Stock[[#This Row],[CỔ TỨC TIỀN MẶT]]&gt;0,Stock[[#This Row],[CỔ TỨC TIỀN MẶT]]/(Stock[[#This Row],[GIÁ MUA]]*Stock[[#This Row],[SỐ LƯỢNG MUA]]),"")</f>
        <v/>
      </c>
      <c r="S1347" s="103"/>
      <c r="T1347" s="77"/>
      <c r="U1347" s="95"/>
      <c r="V1347" s="96"/>
      <c r="W1347" s="125" t="str">
        <f>IF(Stock[[#This Row],[SỐ LƯỢNG BÁN]]&gt;0,Stock[[#This Row],[GIÁ BÁN]]*Stock[[#This Row],[SỐ LƯỢNG BÁN]]*$D$11+Stock[[#This Row],[GIÁ BÁN]]*Stock[[#This Row],[SỐ LƯỢNG BÁN]]*$D$12,"")</f>
        <v/>
      </c>
      <c r="X1347" s="120">
        <f>Stock[[#This Row],[SỐ LƯỢNG MUA]]+Stock[[#This Row],[CỔ TỨC BẰNG CỔ PHIẾU]]-Stock[[#This Row],[SỐ LƯỢNG BÁN]]</f>
        <v>0</v>
      </c>
      <c r="Y13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7" s="120">
        <f ca="1">IF(Stock[[#This Row],[NGÀY BÁN]]&gt;0,Stock[[#This Row],[NGÀY BÁN]]-Stock[[#This Row],[NGÀY MUA]]+1,IF(Stock[[#This Row],[NGÀY MUA]]=0,0,TODAY()-Stock[[#This Row],[NGÀY MUA]]+1))</f>
        <v>0</v>
      </c>
      <c r="AA1347" s="121" t="str">
        <f>IFERROR(Stock[[#This Row],[CỔ TỨC TIỀN MẶT]]+Stock[[#This Row],[LÃI/(LỖ) TỪ BÁN CK
(auto-fill)]],"")</f>
        <v/>
      </c>
      <c r="AB13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7" s="79"/>
      <c r="AE1347" s="146" t="str">
        <f>IF(Stock[[#This Row],[TRẠNG THÁI
(auto-fill)]]="NẮM GIỮ",Stock[[#This Row],[GIÁ THỊ TRƯỜNG]]-Stock[[#This Row],[GIÁ MUA]],"")</f>
        <v/>
      </c>
      <c r="AF1347" s="150" t="str">
        <f>IFERROR(Stock[[#This Row],[TĂNG/
(GIẢM )]]/Stock[[#This Row],[GIÁ MUA]],"")</f>
        <v/>
      </c>
      <c r="AG1347" s="129" t="str">
        <f>IF(Stock[[#This Row],[GIÁ THỊ TRƯỜNG]]&gt;0,Stock[[#This Row],[GIÁ THỊ TRƯỜNG]]*Stock[[#This Row],[SỐ LƯỢNG CÒN LẠI
(auto-fill)]],"")</f>
        <v/>
      </c>
    </row>
    <row r="1348" spans="2:33">
      <c r="B1348" s="109" t="str">
        <f>IF(AND(Stock[[#This Row],[SỐ LƯỢNG MUA]]&gt;0,Stock[[#This Row],[SỐ LƯỢNG CÒN LẠI
(auto-fill)]]=0),"BÁN",
IF(AND(Stock[[#This Row],[SỐ LƯỢNG MUA]]&gt;0,Stock[[#This Row],[SỐ LƯỢNG CÒN LẠI
(auto-fill)]]&gt;0),"NẮM GIỮ",""))</f>
        <v/>
      </c>
      <c r="C1348" s="112">
        <f t="shared" si="20"/>
        <v>1335</v>
      </c>
      <c r="D1348" s="77"/>
      <c r="E1348" s="78"/>
      <c r="F1348" s="170"/>
      <c r="G1348" s="83"/>
      <c r="H1348" s="84"/>
      <c r="I1348" s="114" t="str">
        <f>IF(Stock[[#This Row],[SỐ LƯỢNG MUA]]&gt;0,Stock[[#This Row],[GIÁ MUA]]*Stock[[#This Row],[SỐ LƯỢNG MUA]]*$D$11,"")</f>
        <v/>
      </c>
      <c r="J1348" s="87"/>
      <c r="K1348" s="88"/>
      <c r="L1348" s="116" t="str">
        <f>IF(Stock[[#This Row],[SỐ LƯỢNG MUA]]&gt;0,Stock[[#This Row],[GIÁ MUA]]*(1+Stock[[#This Row],[% TĂNG KỲ VỌNG_1]]),"")</f>
        <v/>
      </c>
      <c r="M1348" s="89"/>
      <c r="N1348" s="116" t="str">
        <f>IF(Stock[[#This Row],[SỐ LƯỢNG MUA]]&gt;0,Stock[[#This Row],[GIÁ MUA]]*(1+Stock[[#This Row],[% TĂNG KỲ VỌNG_2]]),"")</f>
        <v/>
      </c>
      <c r="O1348" s="89"/>
      <c r="P1348" s="116" t="str">
        <f>IF(Stock[[#This Row],[SỐ LƯỢNG MUA]]&gt;0,Stock[[#This Row],[GIÁ MUA]]*(1+Stock[[#This Row],[% GIẢM ĐỂ CẮT LỖ]]),"")</f>
        <v/>
      </c>
      <c r="Q1348" s="103"/>
      <c r="R1348" s="117" t="str">
        <f>IF(Stock[[#This Row],[CỔ TỨC TIỀN MẶT]]&gt;0,Stock[[#This Row],[CỔ TỨC TIỀN MẶT]]/(Stock[[#This Row],[GIÁ MUA]]*Stock[[#This Row],[SỐ LƯỢNG MUA]]),"")</f>
        <v/>
      </c>
      <c r="S1348" s="103"/>
      <c r="T1348" s="77"/>
      <c r="U1348" s="95"/>
      <c r="V1348" s="96"/>
      <c r="W1348" s="125" t="str">
        <f>IF(Stock[[#This Row],[SỐ LƯỢNG BÁN]]&gt;0,Stock[[#This Row],[GIÁ BÁN]]*Stock[[#This Row],[SỐ LƯỢNG BÁN]]*$D$11+Stock[[#This Row],[GIÁ BÁN]]*Stock[[#This Row],[SỐ LƯỢNG BÁN]]*$D$12,"")</f>
        <v/>
      </c>
      <c r="X1348" s="120">
        <f>Stock[[#This Row],[SỐ LƯỢNG MUA]]+Stock[[#This Row],[CỔ TỨC BẰNG CỔ PHIẾU]]-Stock[[#This Row],[SỐ LƯỢNG BÁN]]</f>
        <v>0</v>
      </c>
      <c r="Y13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8" s="120">
        <f ca="1">IF(Stock[[#This Row],[NGÀY BÁN]]&gt;0,Stock[[#This Row],[NGÀY BÁN]]-Stock[[#This Row],[NGÀY MUA]]+1,IF(Stock[[#This Row],[NGÀY MUA]]=0,0,TODAY()-Stock[[#This Row],[NGÀY MUA]]+1))</f>
        <v>0</v>
      </c>
      <c r="AA1348" s="121" t="str">
        <f>IFERROR(Stock[[#This Row],[CỔ TỨC TIỀN MẶT]]+Stock[[#This Row],[LÃI/(LỖ) TỪ BÁN CK
(auto-fill)]],"")</f>
        <v/>
      </c>
      <c r="AB13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8" s="79"/>
      <c r="AE1348" s="146" t="str">
        <f>IF(Stock[[#This Row],[TRẠNG THÁI
(auto-fill)]]="NẮM GIỮ",Stock[[#This Row],[GIÁ THỊ TRƯỜNG]]-Stock[[#This Row],[GIÁ MUA]],"")</f>
        <v/>
      </c>
      <c r="AF1348" s="150" t="str">
        <f>IFERROR(Stock[[#This Row],[TĂNG/
(GIẢM )]]/Stock[[#This Row],[GIÁ MUA]],"")</f>
        <v/>
      </c>
      <c r="AG1348" s="129" t="str">
        <f>IF(Stock[[#This Row],[GIÁ THỊ TRƯỜNG]]&gt;0,Stock[[#This Row],[GIÁ THỊ TRƯỜNG]]*Stock[[#This Row],[SỐ LƯỢNG CÒN LẠI
(auto-fill)]],"")</f>
        <v/>
      </c>
    </row>
    <row r="1349" spans="2:33">
      <c r="B1349" s="109" t="str">
        <f>IF(AND(Stock[[#This Row],[SỐ LƯỢNG MUA]]&gt;0,Stock[[#This Row],[SỐ LƯỢNG CÒN LẠI
(auto-fill)]]=0),"BÁN",
IF(AND(Stock[[#This Row],[SỐ LƯỢNG MUA]]&gt;0,Stock[[#This Row],[SỐ LƯỢNG CÒN LẠI
(auto-fill)]]&gt;0),"NẮM GIỮ",""))</f>
        <v/>
      </c>
      <c r="C1349" s="112">
        <f t="shared" si="20"/>
        <v>1336</v>
      </c>
      <c r="D1349" s="77"/>
      <c r="E1349" s="78"/>
      <c r="F1349" s="170"/>
      <c r="G1349" s="83"/>
      <c r="H1349" s="84"/>
      <c r="I1349" s="114" t="str">
        <f>IF(Stock[[#This Row],[SỐ LƯỢNG MUA]]&gt;0,Stock[[#This Row],[GIÁ MUA]]*Stock[[#This Row],[SỐ LƯỢNG MUA]]*$D$11,"")</f>
        <v/>
      </c>
      <c r="J1349" s="87"/>
      <c r="K1349" s="88"/>
      <c r="L1349" s="116" t="str">
        <f>IF(Stock[[#This Row],[SỐ LƯỢNG MUA]]&gt;0,Stock[[#This Row],[GIÁ MUA]]*(1+Stock[[#This Row],[% TĂNG KỲ VỌNG_1]]),"")</f>
        <v/>
      </c>
      <c r="M1349" s="89"/>
      <c r="N1349" s="116" t="str">
        <f>IF(Stock[[#This Row],[SỐ LƯỢNG MUA]]&gt;0,Stock[[#This Row],[GIÁ MUA]]*(1+Stock[[#This Row],[% TĂNG KỲ VỌNG_2]]),"")</f>
        <v/>
      </c>
      <c r="O1349" s="89"/>
      <c r="P1349" s="116" t="str">
        <f>IF(Stock[[#This Row],[SỐ LƯỢNG MUA]]&gt;0,Stock[[#This Row],[GIÁ MUA]]*(1+Stock[[#This Row],[% GIẢM ĐỂ CẮT LỖ]]),"")</f>
        <v/>
      </c>
      <c r="Q1349" s="103"/>
      <c r="R1349" s="117" t="str">
        <f>IF(Stock[[#This Row],[CỔ TỨC TIỀN MẶT]]&gt;0,Stock[[#This Row],[CỔ TỨC TIỀN MẶT]]/(Stock[[#This Row],[GIÁ MUA]]*Stock[[#This Row],[SỐ LƯỢNG MUA]]),"")</f>
        <v/>
      </c>
      <c r="S1349" s="103"/>
      <c r="T1349" s="77"/>
      <c r="U1349" s="95"/>
      <c r="V1349" s="96"/>
      <c r="W1349" s="125" t="str">
        <f>IF(Stock[[#This Row],[SỐ LƯỢNG BÁN]]&gt;0,Stock[[#This Row],[GIÁ BÁN]]*Stock[[#This Row],[SỐ LƯỢNG BÁN]]*$D$11+Stock[[#This Row],[GIÁ BÁN]]*Stock[[#This Row],[SỐ LƯỢNG BÁN]]*$D$12,"")</f>
        <v/>
      </c>
      <c r="X1349" s="120">
        <f>Stock[[#This Row],[SỐ LƯỢNG MUA]]+Stock[[#This Row],[CỔ TỨC BẰNG CỔ PHIẾU]]-Stock[[#This Row],[SỐ LƯỢNG BÁN]]</f>
        <v>0</v>
      </c>
      <c r="Y13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9" s="120">
        <f ca="1">IF(Stock[[#This Row],[NGÀY BÁN]]&gt;0,Stock[[#This Row],[NGÀY BÁN]]-Stock[[#This Row],[NGÀY MUA]]+1,IF(Stock[[#This Row],[NGÀY MUA]]=0,0,TODAY()-Stock[[#This Row],[NGÀY MUA]]+1))</f>
        <v>0</v>
      </c>
      <c r="AA1349" s="121" t="str">
        <f>IFERROR(Stock[[#This Row],[CỔ TỨC TIỀN MẶT]]+Stock[[#This Row],[LÃI/(LỖ) TỪ BÁN CK
(auto-fill)]],"")</f>
        <v/>
      </c>
      <c r="AB13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9" s="79"/>
      <c r="AE1349" s="146" t="str">
        <f>IF(Stock[[#This Row],[TRẠNG THÁI
(auto-fill)]]="NẮM GIỮ",Stock[[#This Row],[GIÁ THỊ TRƯỜNG]]-Stock[[#This Row],[GIÁ MUA]],"")</f>
        <v/>
      </c>
      <c r="AF1349" s="150" t="str">
        <f>IFERROR(Stock[[#This Row],[TĂNG/
(GIẢM )]]/Stock[[#This Row],[GIÁ MUA]],"")</f>
        <v/>
      </c>
      <c r="AG1349" s="129" t="str">
        <f>IF(Stock[[#This Row],[GIÁ THỊ TRƯỜNG]]&gt;0,Stock[[#This Row],[GIÁ THỊ TRƯỜNG]]*Stock[[#This Row],[SỐ LƯỢNG CÒN LẠI
(auto-fill)]],"")</f>
        <v/>
      </c>
    </row>
    <row r="1350" spans="2:33">
      <c r="B1350" s="109" t="str">
        <f>IF(AND(Stock[[#This Row],[SỐ LƯỢNG MUA]]&gt;0,Stock[[#This Row],[SỐ LƯỢNG CÒN LẠI
(auto-fill)]]=0),"BÁN",
IF(AND(Stock[[#This Row],[SỐ LƯỢNG MUA]]&gt;0,Stock[[#This Row],[SỐ LƯỢNG CÒN LẠI
(auto-fill)]]&gt;0),"NẮM GIỮ",""))</f>
        <v/>
      </c>
      <c r="C1350" s="112">
        <f t="shared" si="20"/>
        <v>1337</v>
      </c>
      <c r="D1350" s="77"/>
      <c r="E1350" s="78"/>
      <c r="F1350" s="170"/>
      <c r="G1350" s="83"/>
      <c r="H1350" s="84"/>
      <c r="I1350" s="114" t="str">
        <f>IF(Stock[[#This Row],[SỐ LƯỢNG MUA]]&gt;0,Stock[[#This Row],[GIÁ MUA]]*Stock[[#This Row],[SỐ LƯỢNG MUA]]*$D$11,"")</f>
        <v/>
      </c>
      <c r="J1350" s="87"/>
      <c r="K1350" s="88"/>
      <c r="L1350" s="116" t="str">
        <f>IF(Stock[[#This Row],[SỐ LƯỢNG MUA]]&gt;0,Stock[[#This Row],[GIÁ MUA]]*(1+Stock[[#This Row],[% TĂNG KỲ VỌNG_1]]),"")</f>
        <v/>
      </c>
      <c r="M1350" s="89"/>
      <c r="N1350" s="116" t="str">
        <f>IF(Stock[[#This Row],[SỐ LƯỢNG MUA]]&gt;0,Stock[[#This Row],[GIÁ MUA]]*(1+Stock[[#This Row],[% TĂNG KỲ VỌNG_2]]),"")</f>
        <v/>
      </c>
      <c r="O1350" s="89"/>
      <c r="P1350" s="116" t="str">
        <f>IF(Stock[[#This Row],[SỐ LƯỢNG MUA]]&gt;0,Stock[[#This Row],[GIÁ MUA]]*(1+Stock[[#This Row],[% GIẢM ĐỂ CẮT LỖ]]),"")</f>
        <v/>
      </c>
      <c r="Q1350" s="103"/>
      <c r="R1350" s="117" t="str">
        <f>IF(Stock[[#This Row],[CỔ TỨC TIỀN MẶT]]&gt;0,Stock[[#This Row],[CỔ TỨC TIỀN MẶT]]/(Stock[[#This Row],[GIÁ MUA]]*Stock[[#This Row],[SỐ LƯỢNG MUA]]),"")</f>
        <v/>
      </c>
      <c r="S1350" s="103"/>
      <c r="T1350" s="77"/>
      <c r="U1350" s="95"/>
      <c r="V1350" s="96"/>
      <c r="W1350" s="125" t="str">
        <f>IF(Stock[[#This Row],[SỐ LƯỢNG BÁN]]&gt;0,Stock[[#This Row],[GIÁ BÁN]]*Stock[[#This Row],[SỐ LƯỢNG BÁN]]*$D$11+Stock[[#This Row],[GIÁ BÁN]]*Stock[[#This Row],[SỐ LƯỢNG BÁN]]*$D$12,"")</f>
        <v/>
      </c>
      <c r="X1350" s="120">
        <f>Stock[[#This Row],[SỐ LƯỢNG MUA]]+Stock[[#This Row],[CỔ TỨC BẰNG CỔ PHIẾU]]-Stock[[#This Row],[SỐ LƯỢNG BÁN]]</f>
        <v>0</v>
      </c>
      <c r="Y13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0" s="120">
        <f ca="1">IF(Stock[[#This Row],[NGÀY BÁN]]&gt;0,Stock[[#This Row],[NGÀY BÁN]]-Stock[[#This Row],[NGÀY MUA]]+1,IF(Stock[[#This Row],[NGÀY MUA]]=0,0,TODAY()-Stock[[#This Row],[NGÀY MUA]]+1))</f>
        <v>0</v>
      </c>
      <c r="AA1350" s="121" t="str">
        <f>IFERROR(Stock[[#This Row],[CỔ TỨC TIỀN MẶT]]+Stock[[#This Row],[LÃI/(LỖ) TỪ BÁN CK
(auto-fill)]],"")</f>
        <v/>
      </c>
      <c r="AB13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0" s="79"/>
      <c r="AE1350" s="146" t="str">
        <f>IF(Stock[[#This Row],[TRẠNG THÁI
(auto-fill)]]="NẮM GIỮ",Stock[[#This Row],[GIÁ THỊ TRƯỜNG]]-Stock[[#This Row],[GIÁ MUA]],"")</f>
        <v/>
      </c>
      <c r="AF1350" s="150" t="str">
        <f>IFERROR(Stock[[#This Row],[TĂNG/
(GIẢM )]]/Stock[[#This Row],[GIÁ MUA]],"")</f>
        <v/>
      </c>
      <c r="AG1350" s="129" t="str">
        <f>IF(Stock[[#This Row],[GIÁ THỊ TRƯỜNG]]&gt;0,Stock[[#This Row],[GIÁ THỊ TRƯỜNG]]*Stock[[#This Row],[SỐ LƯỢNG CÒN LẠI
(auto-fill)]],"")</f>
        <v/>
      </c>
    </row>
    <row r="1351" spans="2:33">
      <c r="B1351" s="109" t="str">
        <f>IF(AND(Stock[[#This Row],[SỐ LƯỢNG MUA]]&gt;0,Stock[[#This Row],[SỐ LƯỢNG CÒN LẠI
(auto-fill)]]=0),"BÁN",
IF(AND(Stock[[#This Row],[SỐ LƯỢNG MUA]]&gt;0,Stock[[#This Row],[SỐ LƯỢNG CÒN LẠI
(auto-fill)]]&gt;0),"NẮM GIỮ",""))</f>
        <v/>
      </c>
      <c r="C1351" s="112">
        <f t="shared" si="20"/>
        <v>1338</v>
      </c>
      <c r="D1351" s="77"/>
      <c r="E1351" s="78"/>
      <c r="F1351" s="170"/>
      <c r="G1351" s="83"/>
      <c r="H1351" s="84"/>
      <c r="I1351" s="114" t="str">
        <f>IF(Stock[[#This Row],[SỐ LƯỢNG MUA]]&gt;0,Stock[[#This Row],[GIÁ MUA]]*Stock[[#This Row],[SỐ LƯỢNG MUA]]*$D$11,"")</f>
        <v/>
      </c>
      <c r="J1351" s="87"/>
      <c r="K1351" s="88"/>
      <c r="L1351" s="116" t="str">
        <f>IF(Stock[[#This Row],[SỐ LƯỢNG MUA]]&gt;0,Stock[[#This Row],[GIÁ MUA]]*(1+Stock[[#This Row],[% TĂNG KỲ VỌNG_1]]),"")</f>
        <v/>
      </c>
      <c r="M1351" s="89"/>
      <c r="N1351" s="116" t="str">
        <f>IF(Stock[[#This Row],[SỐ LƯỢNG MUA]]&gt;0,Stock[[#This Row],[GIÁ MUA]]*(1+Stock[[#This Row],[% TĂNG KỲ VỌNG_2]]),"")</f>
        <v/>
      </c>
      <c r="O1351" s="89"/>
      <c r="P1351" s="116" t="str">
        <f>IF(Stock[[#This Row],[SỐ LƯỢNG MUA]]&gt;0,Stock[[#This Row],[GIÁ MUA]]*(1+Stock[[#This Row],[% GIẢM ĐỂ CẮT LỖ]]),"")</f>
        <v/>
      </c>
      <c r="Q1351" s="103"/>
      <c r="R1351" s="117" t="str">
        <f>IF(Stock[[#This Row],[CỔ TỨC TIỀN MẶT]]&gt;0,Stock[[#This Row],[CỔ TỨC TIỀN MẶT]]/(Stock[[#This Row],[GIÁ MUA]]*Stock[[#This Row],[SỐ LƯỢNG MUA]]),"")</f>
        <v/>
      </c>
      <c r="S1351" s="103"/>
      <c r="T1351" s="77"/>
      <c r="U1351" s="95"/>
      <c r="V1351" s="96"/>
      <c r="W1351" s="125" t="str">
        <f>IF(Stock[[#This Row],[SỐ LƯỢNG BÁN]]&gt;0,Stock[[#This Row],[GIÁ BÁN]]*Stock[[#This Row],[SỐ LƯỢNG BÁN]]*$D$11+Stock[[#This Row],[GIÁ BÁN]]*Stock[[#This Row],[SỐ LƯỢNG BÁN]]*$D$12,"")</f>
        <v/>
      </c>
      <c r="X1351" s="120">
        <f>Stock[[#This Row],[SỐ LƯỢNG MUA]]+Stock[[#This Row],[CỔ TỨC BẰNG CỔ PHIẾU]]-Stock[[#This Row],[SỐ LƯỢNG BÁN]]</f>
        <v>0</v>
      </c>
      <c r="Y13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1" s="120">
        <f ca="1">IF(Stock[[#This Row],[NGÀY BÁN]]&gt;0,Stock[[#This Row],[NGÀY BÁN]]-Stock[[#This Row],[NGÀY MUA]]+1,IF(Stock[[#This Row],[NGÀY MUA]]=0,0,TODAY()-Stock[[#This Row],[NGÀY MUA]]+1))</f>
        <v>0</v>
      </c>
      <c r="AA1351" s="121" t="str">
        <f>IFERROR(Stock[[#This Row],[CỔ TỨC TIỀN MẶT]]+Stock[[#This Row],[LÃI/(LỖ) TỪ BÁN CK
(auto-fill)]],"")</f>
        <v/>
      </c>
      <c r="AB13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1" s="79"/>
      <c r="AE1351" s="146" t="str">
        <f>IF(Stock[[#This Row],[TRẠNG THÁI
(auto-fill)]]="NẮM GIỮ",Stock[[#This Row],[GIÁ THỊ TRƯỜNG]]-Stock[[#This Row],[GIÁ MUA]],"")</f>
        <v/>
      </c>
      <c r="AF1351" s="150" t="str">
        <f>IFERROR(Stock[[#This Row],[TĂNG/
(GIẢM )]]/Stock[[#This Row],[GIÁ MUA]],"")</f>
        <v/>
      </c>
      <c r="AG1351" s="129" t="str">
        <f>IF(Stock[[#This Row],[GIÁ THỊ TRƯỜNG]]&gt;0,Stock[[#This Row],[GIÁ THỊ TRƯỜNG]]*Stock[[#This Row],[SỐ LƯỢNG CÒN LẠI
(auto-fill)]],"")</f>
        <v/>
      </c>
    </row>
    <row r="1352" spans="2:33">
      <c r="B1352" s="109" t="str">
        <f>IF(AND(Stock[[#This Row],[SỐ LƯỢNG MUA]]&gt;0,Stock[[#This Row],[SỐ LƯỢNG CÒN LẠI
(auto-fill)]]=0),"BÁN",
IF(AND(Stock[[#This Row],[SỐ LƯỢNG MUA]]&gt;0,Stock[[#This Row],[SỐ LƯỢNG CÒN LẠI
(auto-fill)]]&gt;0),"NẮM GIỮ",""))</f>
        <v/>
      </c>
      <c r="C1352" s="112">
        <f t="shared" si="20"/>
        <v>1339</v>
      </c>
      <c r="D1352" s="77"/>
      <c r="E1352" s="78"/>
      <c r="F1352" s="170"/>
      <c r="G1352" s="83"/>
      <c r="H1352" s="84"/>
      <c r="I1352" s="114" t="str">
        <f>IF(Stock[[#This Row],[SỐ LƯỢNG MUA]]&gt;0,Stock[[#This Row],[GIÁ MUA]]*Stock[[#This Row],[SỐ LƯỢNG MUA]]*$D$11,"")</f>
        <v/>
      </c>
      <c r="J1352" s="87"/>
      <c r="K1352" s="88"/>
      <c r="L1352" s="116" t="str">
        <f>IF(Stock[[#This Row],[SỐ LƯỢNG MUA]]&gt;0,Stock[[#This Row],[GIÁ MUA]]*(1+Stock[[#This Row],[% TĂNG KỲ VỌNG_1]]),"")</f>
        <v/>
      </c>
      <c r="M1352" s="89"/>
      <c r="N1352" s="116" t="str">
        <f>IF(Stock[[#This Row],[SỐ LƯỢNG MUA]]&gt;0,Stock[[#This Row],[GIÁ MUA]]*(1+Stock[[#This Row],[% TĂNG KỲ VỌNG_2]]),"")</f>
        <v/>
      </c>
      <c r="O1352" s="89"/>
      <c r="P1352" s="116" t="str">
        <f>IF(Stock[[#This Row],[SỐ LƯỢNG MUA]]&gt;0,Stock[[#This Row],[GIÁ MUA]]*(1+Stock[[#This Row],[% GIẢM ĐỂ CẮT LỖ]]),"")</f>
        <v/>
      </c>
      <c r="Q1352" s="103"/>
      <c r="R1352" s="117" t="str">
        <f>IF(Stock[[#This Row],[CỔ TỨC TIỀN MẶT]]&gt;0,Stock[[#This Row],[CỔ TỨC TIỀN MẶT]]/(Stock[[#This Row],[GIÁ MUA]]*Stock[[#This Row],[SỐ LƯỢNG MUA]]),"")</f>
        <v/>
      </c>
      <c r="S1352" s="103"/>
      <c r="T1352" s="77"/>
      <c r="U1352" s="95"/>
      <c r="V1352" s="96"/>
      <c r="W1352" s="125" t="str">
        <f>IF(Stock[[#This Row],[SỐ LƯỢNG BÁN]]&gt;0,Stock[[#This Row],[GIÁ BÁN]]*Stock[[#This Row],[SỐ LƯỢNG BÁN]]*$D$11+Stock[[#This Row],[GIÁ BÁN]]*Stock[[#This Row],[SỐ LƯỢNG BÁN]]*$D$12,"")</f>
        <v/>
      </c>
      <c r="X1352" s="120">
        <f>Stock[[#This Row],[SỐ LƯỢNG MUA]]+Stock[[#This Row],[CỔ TỨC BẰNG CỔ PHIẾU]]-Stock[[#This Row],[SỐ LƯỢNG BÁN]]</f>
        <v>0</v>
      </c>
      <c r="Y13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2" s="120">
        <f ca="1">IF(Stock[[#This Row],[NGÀY BÁN]]&gt;0,Stock[[#This Row],[NGÀY BÁN]]-Stock[[#This Row],[NGÀY MUA]]+1,IF(Stock[[#This Row],[NGÀY MUA]]=0,0,TODAY()-Stock[[#This Row],[NGÀY MUA]]+1))</f>
        <v>0</v>
      </c>
      <c r="AA1352" s="121" t="str">
        <f>IFERROR(Stock[[#This Row],[CỔ TỨC TIỀN MẶT]]+Stock[[#This Row],[LÃI/(LỖ) TỪ BÁN CK
(auto-fill)]],"")</f>
        <v/>
      </c>
      <c r="AB13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2" s="79"/>
      <c r="AE1352" s="146" t="str">
        <f>IF(Stock[[#This Row],[TRẠNG THÁI
(auto-fill)]]="NẮM GIỮ",Stock[[#This Row],[GIÁ THỊ TRƯỜNG]]-Stock[[#This Row],[GIÁ MUA]],"")</f>
        <v/>
      </c>
      <c r="AF1352" s="150" t="str">
        <f>IFERROR(Stock[[#This Row],[TĂNG/
(GIẢM )]]/Stock[[#This Row],[GIÁ MUA]],"")</f>
        <v/>
      </c>
      <c r="AG1352" s="129" t="str">
        <f>IF(Stock[[#This Row],[GIÁ THỊ TRƯỜNG]]&gt;0,Stock[[#This Row],[GIÁ THỊ TRƯỜNG]]*Stock[[#This Row],[SỐ LƯỢNG CÒN LẠI
(auto-fill)]],"")</f>
        <v/>
      </c>
    </row>
    <row r="1353" spans="2:33">
      <c r="B1353" s="109" t="str">
        <f>IF(AND(Stock[[#This Row],[SỐ LƯỢNG MUA]]&gt;0,Stock[[#This Row],[SỐ LƯỢNG CÒN LẠI
(auto-fill)]]=0),"BÁN",
IF(AND(Stock[[#This Row],[SỐ LƯỢNG MUA]]&gt;0,Stock[[#This Row],[SỐ LƯỢNG CÒN LẠI
(auto-fill)]]&gt;0),"NẮM GIỮ",""))</f>
        <v/>
      </c>
      <c r="C1353" s="112">
        <f t="shared" si="20"/>
        <v>1340</v>
      </c>
      <c r="D1353" s="77"/>
      <c r="E1353" s="78"/>
      <c r="F1353" s="170"/>
      <c r="G1353" s="83"/>
      <c r="H1353" s="84"/>
      <c r="I1353" s="114" t="str">
        <f>IF(Stock[[#This Row],[SỐ LƯỢNG MUA]]&gt;0,Stock[[#This Row],[GIÁ MUA]]*Stock[[#This Row],[SỐ LƯỢNG MUA]]*$D$11,"")</f>
        <v/>
      </c>
      <c r="J1353" s="87"/>
      <c r="K1353" s="88"/>
      <c r="L1353" s="116" t="str">
        <f>IF(Stock[[#This Row],[SỐ LƯỢNG MUA]]&gt;0,Stock[[#This Row],[GIÁ MUA]]*(1+Stock[[#This Row],[% TĂNG KỲ VỌNG_1]]),"")</f>
        <v/>
      </c>
      <c r="M1353" s="89"/>
      <c r="N1353" s="116" t="str">
        <f>IF(Stock[[#This Row],[SỐ LƯỢNG MUA]]&gt;0,Stock[[#This Row],[GIÁ MUA]]*(1+Stock[[#This Row],[% TĂNG KỲ VỌNG_2]]),"")</f>
        <v/>
      </c>
      <c r="O1353" s="89"/>
      <c r="P1353" s="116" t="str">
        <f>IF(Stock[[#This Row],[SỐ LƯỢNG MUA]]&gt;0,Stock[[#This Row],[GIÁ MUA]]*(1+Stock[[#This Row],[% GIẢM ĐỂ CẮT LỖ]]),"")</f>
        <v/>
      </c>
      <c r="Q1353" s="103"/>
      <c r="R1353" s="117" t="str">
        <f>IF(Stock[[#This Row],[CỔ TỨC TIỀN MẶT]]&gt;0,Stock[[#This Row],[CỔ TỨC TIỀN MẶT]]/(Stock[[#This Row],[GIÁ MUA]]*Stock[[#This Row],[SỐ LƯỢNG MUA]]),"")</f>
        <v/>
      </c>
      <c r="S1353" s="103"/>
      <c r="T1353" s="77"/>
      <c r="U1353" s="95"/>
      <c r="V1353" s="96"/>
      <c r="W1353" s="125" t="str">
        <f>IF(Stock[[#This Row],[SỐ LƯỢNG BÁN]]&gt;0,Stock[[#This Row],[GIÁ BÁN]]*Stock[[#This Row],[SỐ LƯỢNG BÁN]]*$D$11+Stock[[#This Row],[GIÁ BÁN]]*Stock[[#This Row],[SỐ LƯỢNG BÁN]]*$D$12,"")</f>
        <v/>
      </c>
      <c r="X1353" s="120">
        <f>Stock[[#This Row],[SỐ LƯỢNG MUA]]+Stock[[#This Row],[CỔ TỨC BẰNG CỔ PHIẾU]]-Stock[[#This Row],[SỐ LƯỢNG BÁN]]</f>
        <v>0</v>
      </c>
      <c r="Y13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3" s="120">
        <f ca="1">IF(Stock[[#This Row],[NGÀY BÁN]]&gt;0,Stock[[#This Row],[NGÀY BÁN]]-Stock[[#This Row],[NGÀY MUA]]+1,IF(Stock[[#This Row],[NGÀY MUA]]=0,0,TODAY()-Stock[[#This Row],[NGÀY MUA]]+1))</f>
        <v>0</v>
      </c>
      <c r="AA1353" s="121" t="str">
        <f>IFERROR(Stock[[#This Row],[CỔ TỨC TIỀN MẶT]]+Stock[[#This Row],[LÃI/(LỖ) TỪ BÁN CK
(auto-fill)]],"")</f>
        <v/>
      </c>
      <c r="AB13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3" s="79"/>
      <c r="AE1353" s="146" t="str">
        <f>IF(Stock[[#This Row],[TRẠNG THÁI
(auto-fill)]]="NẮM GIỮ",Stock[[#This Row],[GIÁ THỊ TRƯỜNG]]-Stock[[#This Row],[GIÁ MUA]],"")</f>
        <v/>
      </c>
      <c r="AF1353" s="150" t="str">
        <f>IFERROR(Stock[[#This Row],[TĂNG/
(GIẢM )]]/Stock[[#This Row],[GIÁ MUA]],"")</f>
        <v/>
      </c>
      <c r="AG1353" s="129" t="str">
        <f>IF(Stock[[#This Row],[GIÁ THỊ TRƯỜNG]]&gt;0,Stock[[#This Row],[GIÁ THỊ TRƯỜNG]]*Stock[[#This Row],[SỐ LƯỢNG CÒN LẠI
(auto-fill)]],"")</f>
        <v/>
      </c>
    </row>
    <row r="1354" spans="2:33">
      <c r="B1354" s="109" t="str">
        <f>IF(AND(Stock[[#This Row],[SỐ LƯỢNG MUA]]&gt;0,Stock[[#This Row],[SỐ LƯỢNG CÒN LẠI
(auto-fill)]]=0),"BÁN",
IF(AND(Stock[[#This Row],[SỐ LƯỢNG MUA]]&gt;0,Stock[[#This Row],[SỐ LƯỢNG CÒN LẠI
(auto-fill)]]&gt;0),"NẮM GIỮ",""))</f>
        <v/>
      </c>
      <c r="C1354" s="112">
        <f t="shared" si="20"/>
        <v>1341</v>
      </c>
      <c r="D1354" s="77"/>
      <c r="E1354" s="78"/>
      <c r="F1354" s="170"/>
      <c r="G1354" s="83"/>
      <c r="H1354" s="84"/>
      <c r="I1354" s="114" t="str">
        <f>IF(Stock[[#This Row],[SỐ LƯỢNG MUA]]&gt;0,Stock[[#This Row],[GIÁ MUA]]*Stock[[#This Row],[SỐ LƯỢNG MUA]]*$D$11,"")</f>
        <v/>
      </c>
      <c r="J1354" s="87"/>
      <c r="K1354" s="88"/>
      <c r="L1354" s="116" t="str">
        <f>IF(Stock[[#This Row],[SỐ LƯỢNG MUA]]&gt;0,Stock[[#This Row],[GIÁ MUA]]*(1+Stock[[#This Row],[% TĂNG KỲ VỌNG_1]]),"")</f>
        <v/>
      </c>
      <c r="M1354" s="89"/>
      <c r="N1354" s="116" t="str">
        <f>IF(Stock[[#This Row],[SỐ LƯỢNG MUA]]&gt;0,Stock[[#This Row],[GIÁ MUA]]*(1+Stock[[#This Row],[% TĂNG KỲ VỌNG_2]]),"")</f>
        <v/>
      </c>
      <c r="O1354" s="89"/>
      <c r="P1354" s="116" t="str">
        <f>IF(Stock[[#This Row],[SỐ LƯỢNG MUA]]&gt;0,Stock[[#This Row],[GIÁ MUA]]*(1+Stock[[#This Row],[% GIẢM ĐỂ CẮT LỖ]]),"")</f>
        <v/>
      </c>
      <c r="Q1354" s="103"/>
      <c r="R1354" s="117" t="str">
        <f>IF(Stock[[#This Row],[CỔ TỨC TIỀN MẶT]]&gt;0,Stock[[#This Row],[CỔ TỨC TIỀN MẶT]]/(Stock[[#This Row],[GIÁ MUA]]*Stock[[#This Row],[SỐ LƯỢNG MUA]]),"")</f>
        <v/>
      </c>
      <c r="S1354" s="103"/>
      <c r="T1354" s="77"/>
      <c r="U1354" s="95"/>
      <c r="V1354" s="96"/>
      <c r="W1354" s="125" t="str">
        <f>IF(Stock[[#This Row],[SỐ LƯỢNG BÁN]]&gt;0,Stock[[#This Row],[GIÁ BÁN]]*Stock[[#This Row],[SỐ LƯỢNG BÁN]]*$D$11+Stock[[#This Row],[GIÁ BÁN]]*Stock[[#This Row],[SỐ LƯỢNG BÁN]]*$D$12,"")</f>
        <v/>
      </c>
      <c r="X1354" s="120">
        <f>Stock[[#This Row],[SỐ LƯỢNG MUA]]+Stock[[#This Row],[CỔ TỨC BẰNG CỔ PHIẾU]]-Stock[[#This Row],[SỐ LƯỢNG BÁN]]</f>
        <v>0</v>
      </c>
      <c r="Y13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4" s="120">
        <f ca="1">IF(Stock[[#This Row],[NGÀY BÁN]]&gt;0,Stock[[#This Row],[NGÀY BÁN]]-Stock[[#This Row],[NGÀY MUA]]+1,IF(Stock[[#This Row],[NGÀY MUA]]=0,0,TODAY()-Stock[[#This Row],[NGÀY MUA]]+1))</f>
        <v>0</v>
      </c>
      <c r="AA1354" s="121" t="str">
        <f>IFERROR(Stock[[#This Row],[CỔ TỨC TIỀN MẶT]]+Stock[[#This Row],[LÃI/(LỖ) TỪ BÁN CK
(auto-fill)]],"")</f>
        <v/>
      </c>
      <c r="AB13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4" s="79"/>
      <c r="AE1354" s="146" t="str">
        <f>IF(Stock[[#This Row],[TRẠNG THÁI
(auto-fill)]]="NẮM GIỮ",Stock[[#This Row],[GIÁ THỊ TRƯỜNG]]-Stock[[#This Row],[GIÁ MUA]],"")</f>
        <v/>
      </c>
      <c r="AF1354" s="150" t="str">
        <f>IFERROR(Stock[[#This Row],[TĂNG/
(GIẢM )]]/Stock[[#This Row],[GIÁ MUA]],"")</f>
        <v/>
      </c>
      <c r="AG1354" s="129" t="str">
        <f>IF(Stock[[#This Row],[GIÁ THỊ TRƯỜNG]]&gt;0,Stock[[#This Row],[GIÁ THỊ TRƯỜNG]]*Stock[[#This Row],[SỐ LƯỢNG CÒN LẠI
(auto-fill)]],"")</f>
        <v/>
      </c>
    </row>
    <row r="1355" spans="2:33">
      <c r="B1355" s="109" t="str">
        <f>IF(AND(Stock[[#This Row],[SỐ LƯỢNG MUA]]&gt;0,Stock[[#This Row],[SỐ LƯỢNG CÒN LẠI
(auto-fill)]]=0),"BÁN",
IF(AND(Stock[[#This Row],[SỐ LƯỢNG MUA]]&gt;0,Stock[[#This Row],[SỐ LƯỢNG CÒN LẠI
(auto-fill)]]&gt;0),"NẮM GIỮ",""))</f>
        <v/>
      </c>
      <c r="C1355" s="112">
        <f t="shared" si="20"/>
        <v>1342</v>
      </c>
      <c r="D1355" s="77"/>
      <c r="E1355" s="78"/>
      <c r="F1355" s="170"/>
      <c r="G1355" s="83"/>
      <c r="H1355" s="84"/>
      <c r="I1355" s="114" t="str">
        <f>IF(Stock[[#This Row],[SỐ LƯỢNG MUA]]&gt;0,Stock[[#This Row],[GIÁ MUA]]*Stock[[#This Row],[SỐ LƯỢNG MUA]]*$D$11,"")</f>
        <v/>
      </c>
      <c r="J1355" s="87"/>
      <c r="K1355" s="88"/>
      <c r="L1355" s="116" t="str">
        <f>IF(Stock[[#This Row],[SỐ LƯỢNG MUA]]&gt;0,Stock[[#This Row],[GIÁ MUA]]*(1+Stock[[#This Row],[% TĂNG KỲ VỌNG_1]]),"")</f>
        <v/>
      </c>
      <c r="M1355" s="89"/>
      <c r="N1355" s="116" t="str">
        <f>IF(Stock[[#This Row],[SỐ LƯỢNG MUA]]&gt;0,Stock[[#This Row],[GIÁ MUA]]*(1+Stock[[#This Row],[% TĂNG KỲ VỌNG_2]]),"")</f>
        <v/>
      </c>
      <c r="O1355" s="89"/>
      <c r="P1355" s="116" t="str">
        <f>IF(Stock[[#This Row],[SỐ LƯỢNG MUA]]&gt;0,Stock[[#This Row],[GIÁ MUA]]*(1+Stock[[#This Row],[% GIẢM ĐỂ CẮT LỖ]]),"")</f>
        <v/>
      </c>
      <c r="Q1355" s="103"/>
      <c r="R1355" s="117" t="str">
        <f>IF(Stock[[#This Row],[CỔ TỨC TIỀN MẶT]]&gt;0,Stock[[#This Row],[CỔ TỨC TIỀN MẶT]]/(Stock[[#This Row],[GIÁ MUA]]*Stock[[#This Row],[SỐ LƯỢNG MUA]]),"")</f>
        <v/>
      </c>
      <c r="S1355" s="103"/>
      <c r="T1355" s="77"/>
      <c r="U1355" s="95"/>
      <c r="V1355" s="96"/>
      <c r="W1355" s="125" t="str">
        <f>IF(Stock[[#This Row],[SỐ LƯỢNG BÁN]]&gt;0,Stock[[#This Row],[GIÁ BÁN]]*Stock[[#This Row],[SỐ LƯỢNG BÁN]]*$D$11+Stock[[#This Row],[GIÁ BÁN]]*Stock[[#This Row],[SỐ LƯỢNG BÁN]]*$D$12,"")</f>
        <v/>
      </c>
      <c r="X1355" s="120">
        <f>Stock[[#This Row],[SỐ LƯỢNG MUA]]+Stock[[#This Row],[CỔ TỨC BẰNG CỔ PHIẾU]]-Stock[[#This Row],[SỐ LƯỢNG BÁN]]</f>
        <v>0</v>
      </c>
      <c r="Y13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5" s="120">
        <f ca="1">IF(Stock[[#This Row],[NGÀY BÁN]]&gt;0,Stock[[#This Row],[NGÀY BÁN]]-Stock[[#This Row],[NGÀY MUA]]+1,IF(Stock[[#This Row],[NGÀY MUA]]=0,0,TODAY()-Stock[[#This Row],[NGÀY MUA]]+1))</f>
        <v>0</v>
      </c>
      <c r="AA1355" s="121" t="str">
        <f>IFERROR(Stock[[#This Row],[CỔ TỨC TIỀN MẶT]]+Stock[[#This Row],[LÃI/(LỖ) TỪ BÁN CK
(auto-fill)]],"")</f>
        <v/>
      </c>
      <c r="AB13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5" s="79"/>
      <c r="AE1355" s="146" t="str">
        <f>IF(Stock[[#This Row],[TRẠNG THÁI
(auto-fill)]]="NẮM GIỮ",Stock[[#This Row],[GIÁ THỊ TRƯỜNG]]-Stock[[#This Row],[GIÁ MUA]],"")</f>
        <v/>
      </c>
      <c r="AF1355" s="150" t="str">
        <f>IFERROR(Stock[[#This Row],[TĂNG/
(GIẢM )]]/Stock[[#This Row],[GIÁ MUA]],"")</f>
        <v/>
      </c>
      <c r="AG1355" s="129" t="str">
        <f>IF(Stock[[#This Row],[GIÁ THỊ TRƯỜNG]]&gt;0,Stock[[#This Row],[GIÁ THỊ TRƯỜNG]]*Stock[[#This Row],[SỐ LƯỢNG CÒN LẠI
(auto-fill)]],"")</f>
        <v/>
      </c>
    </row>
    <row r="1356" spans="2:33">
      <c r="B1356" s="109" t="str">
        <f>IF(AND(Stock[[#This Row],[SỐ LƯỢNG MUA]]&gt;0,Stock[[#This Row],[SỐ LƯỢNG CÒN LẠI
(auto-fill)]]=0),"BÁN",
IF(AND(Stock[[#This Row],[SỐ LƯỢNG MUA]]&gt;0,Stock[[#This Row],[SỐ LƯỢNG CÒN LẠI
(auto-fill)]]&gt;0),"NẮM GIỮ",""))</f>
        <v/>
      </c>
      <c r="C1356" s="112">
        <f t="shared" si="20"/>
        <v>1343</v>
      </c>
      <c r="D1356" s="77"/>
      <c r="E1356" s="78"/>
      <c r="F1356" s="170"/>
      <c r="G1356" s="83"/>
      <c r="H1356" s="84"/>
      <c r="I1356" s="114" t="str">
        <f>IF(Stock[[#This Row],[SỐ LƯỢNG MUA]]&gt;0,Stock[[#This Row],[GIÁ MUA]]*Stock[[#This Row],[SỐ LƯỢNG MUA]]*$D$11,"")</f>
        <v/>
      </c>
      <c r="J1356" s="87"/>
      <c r="K1356" s="88"/>
      <c r="L1356" s="116" t="str">
        <f>IF(Stock[[#This Row],[SỐ LƯỢNG MUA]]&gt;0,Stock[[#This Row],[GIÁ MUA]]*(1+Stock[[#This Row],[% TĂNG KỲ VỌNG_1]]),"")</f>
        <v/>
      </c>
      <c r="M1356" s="89"/>
      <c r="N1356" s="116" t="str">
        <f>IF(Stock[[#This Row],[SỐ LƯỢNG MUA]]&gt;0,Stock[[#This Row],[GIÁ MUA]]*(1+Stock[[#This Row],[% TĂNG KỲ VỌNG_2]]),"")</f>
        <v/>
      </c>
      <c r="O1356" s="89"/>
      <c r="P1356" s="116" t="str">
        <f>IF(Stock[[#This Row],[SỐ LƯỢNG MUA]]&gt;0,Stock[[#This Row],[GIÁ MUA]]*(1+Stock[[#This Row],[% GIẢM ĐỂ CẮT LỖ]]),"")</f>
        <v/>
      </c>
      <c r="Q1356" s="103"/>
      <c r="R1356" s="117" t="str">
        <f>IF(Stock[[#This Row],[CỔ TỨC TIỀN MẶT]]&gt;0,Stock[[#This Row],[CỔ TỨC TIỀN MẶT]]/(Stock[[#This Row],[GIÁ MUA]]*Stock[[#This Row],[SỐ LƯỢNG MUA]]),"")</f>
        <v/>
      </c>
      <c r="S1356" s="103"/>
      <c r="T1356" s="77"/>
      <c r="U1356" s="95"/>
      <c r="V1356" s="96"/>
      <c r="W1356" s="125" t="str">
        <f>IF(Stock[[#This Row],[SỐ LƯỢNG BÁN]]&gt;0,Stock[[#This Row],[GIÁ BÁN]]*Stock[[#This Row],[SỐ LƯỢNG BÁN]]*$D$11+Stock[[#This Row],[GIÁ BÁN]]*Stock[[#This Row],[SỐ LƯỢNG BÁN]]*$D$12,"")</f>
        <v/>
      </c>
      <c r="X1356" s="120">
        <f>Stock[[#This Row],[SỐ LƯỢNG MUA]]+Stock[[#This Row],[CỔ TỨC BẰNG CỔ PHIẾU]]-Stock[[#This Row],[SỐ LƯỢNG BÁN]]</f>
        <v>0</v>
      </c>
      <c r="Y13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6" s="120">
        <f ca="1">IF(Stock[[#This Row],[NGÀY BÁN]]&gt;0,Stock[[#This Row],[NGÀY BÁN]]-Stock[[#This Row],[NGÀY MUA]]+1,IF(Stock[[#This Row],[NGÀY MUA]]=0,0,TODAY()-Stock[[#This Row],[NGÀY MUA]]+1))</f>
        <v>0</v>
      </c>
      <c r="AA1356" s="121" t="str">
        <f>IFERROR(Stock[[#This Row],[CỔ TỨC TIỀN MẶT]]+Stock[[#This Row],[LÃI/(LỖ) TỪ BÁN CK
(auto-fill)]],"")</f>
        <v/>
      </c>
      <c r="AB13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6" s="79"/>
      <c r="AE1356" s="146" t="str">
        <f>IF(Stock[[#This Row],[TRẠNG THÁI
(auto-fill)]]="NẮM GIỮ",Stock[[#This Row],[GIÁ THỊ TRƯỜNG]]-Stock[[#This Row],[GIÁ MUA]],"")</f>
        <v/>
      </c>
      <c r="AF1356" s="150" t="str">
        <f>IFERROR(Stock[[#This Row],[TĂNG/
(GIẢM )]]/Stock[[#This Row],[GIÁ MUA]],"")</f>
        <v/>
      </c>
      <c r="AG1356" s="129" t="str">
        <f>IF(Stock[[#This Row],[GIÁ THỊ TRƯỜNG]]&gt;0,Stock[[#This Row],[GIÁ THỊ TRƯỜNG]]*Stock[[#This Row],[SỐ LƯỢNG CÒN LẠI
(auto-fill)]],"")</f>
        <v/>
      </c>
    </row>
    <row r="1357" spans="2:33">
      <c r="B1357" s="109" t="str">
        <f>IF(AND(Stock[[#This Row],[SỐ LƯỢNG MUA]]&gt;0,Stock[[#This Row],[SỐ LƯỢNG CÒN LẠI
(auto-fill)]]=0),"BÁN",
IF(AND(Stock[[#This Row],[SỐ LƯỢNG MUA]]&gt;0,Stock[[#This Row],[SỐ LƯỢNG CÒN LẠI
(auto-fill)]]&gt;0),"NẮM GIỮ",""))</f>
        <v/>
      </c>
      <c r="C1357" s="112">
        <f t="shared" si="20"/>
        <v>1344</v>
      </c>
      <c r="D1357" s="77"/>
      <c r="E1357" s="78"/>
      <c r="F1357" s="170"/>
      <c r="G1357" s="83"/>
      <c r="H1357" s="84"/>
      <c r="I1357" s="114" t="str">
        <f>IF(Stock[[#This Row],[SỐ LƯỢNG MUA]]&gt;0,Stock[[#This Row],[GIÁ MUA]]*Stock[[#This Row],[SỐ LƯỢNG MUA]]*$D$11,"")</f>
        <v/>
      </c>
      <c r="J1357" s="87"/>
      <c r="K1357" s="88"/>
      <c r="L1357" s="116" t="str">
        <f>IF(Stock[[#This Row],[SỐ LƯỢNG MUA]]&gt;0,Stock[[#This Row],[GIÁ MUA]]*(1+Stock[[#This Row],[% TĂNG KỲ VỌNG_1]]),"")</f>
        <v/>
      </c>
      <c r="M1357" s="89"/>
      <c r="N1357" s="116" t="str">
        <f>IF(Stock[[#This Row],[SỐ LƯỢNG MUA]]&gt;0,Stock[[#This Row],[GIÁ MUA]]*(1+Stock[[#This Row],[% TĂNG KỲ VỌNG_2]]),"")</f>
        <v/>
      </c>
      <c r="O1357" s="89"/>
      <c r="P1357" s="116" t="str">
        <f>IF(Stock[[#This Row],[SỐ LƯỢNG MUA]]&gt;0,Stock[[#This Row],[GIÁ MUA]]*(1+Stock[[#This Row],[% GIẢM ĐỂ CẮT LỖ]]),"")</f>
        <v/>
      </c>
      <c r="Q1357" s="103"/>
      <c r="R1357" s="117" t="str">
        <f>IF(Stock[[#This Row],[CỔ TỨC TIỀN MẶT]]&gt;0,Stock[[#This Row],[CỔ TỨC TIỀN MẶT]]/(Stock[[#This Row],[GIÁ MUA]]*Stock[[#This Row],[SỐ LƯỢNG MUA]]),"")</f>
        <v/>
      </c>
      <c r="S1357" s="103"/>
      <c r="T1357" s="77"/>
      <c r="U1357" s="95"/>
      <c r="V1357" s="96"/>
      <c r="W1357" s="125" t="str">
        <f>IF(Stock[[#This Row],[SỐ LƯỢNG BÁN]]&gt;0,Stock[[#This Row],[GIÁ BÁN]]*Stock[[#This Row],[SỐ LƯỢNG BÁN]]*$D$11+Stock[[#This Row],[GIÁ BÁN]]*Stock[[#This Row],[SỐ LƯỢNG BÁN]]*$D$12,"")</f>
        <v/>
      </c>
      <c r="X1357" s="120">
        <f>Stock[[#This Row],[SỐ LƯỢNG MUA]]+Stock[[#This Row],[CỔ TỨC BẰNG CỔ PHIẾU]]-Stock[[#This Row],[SỐ LƯỢNG BÁN]]</f>
        <v>0</v>
      </c>
      <c r="Y13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7" s="120">
        <f ca="1">IF(Stock[[#This Row],[NGÀY BÁN]]&gt;0,Stock[[#This Row],[NGÀY BÁN]]-Stock[[#This Row],[NGÀY MUA]]+1,IF(Stock[[#This Row],[NGÀY MUA]]=0,0,TODAY()-Stock[[#This Row],[NGÀY MUA]]+1))</f>
        <v>0</v>
      </c>
      <c r="AA1357" s="121" t="str">
        <f>IFERROR(Stock[[#This Row],[CỔ TỨC TIỀN MẶT]]+Stock[[#This Row],[LÃI/(LỖ) TỪ BÁN CK
(auto-fill)]],"")</f>
        <v/>
      </c>
      <c r="AB13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7" s="79"/>
      <c r="AE1357" s="146" t="str">
        <f>IF(Stock[[#This Row],[TRẠNG THÁI
(auto-fill)]]="NẮM GIỮ",Stock[[#This Row],[GIÁ THỊ TRƯỜNG]]-Stock[[#This Row],[GIÁ MUA]],"")</f>
        <v/>
      </c>
      <c r="AF1357" s="150" t="str">
        <f>IFERROR(Stock[[#This Row],[TĂNG/
(GIẢM )]]/Stock[[#This Row],[GIÁ MUA]],"")</f>
        <v/>
      </c>
      <c r="AG1357" s="129" t="str">
        <f>IF(Stock[[#This Row],[GIÁ THỊ TRƯỜNG]]&gt;0,Stock[[#This Row],[GIÁ THỊ TRƯỜNG]]*Stock[[#This Row],[SỐ LƯỢNG CÒN LẠI
(auto-fill)]],"")</f>
        <v/>
      </c>
    </row>
    <row r="1358" spans="2:33">
      <c r="B1358" s="109" t="str">
        <f>IF(AND(Stock[[#This Row],[SỐ LƯỢNG MUA]]&gt;0,Stock[[#This Row],[SỐ LƯỢNG CÒN LẠI
(auto-fill)]]=0),"BÁN",
IF(AND(Stock[[#This Row],[SỐ LƯỢNG MUA]]&gt;0,Stock[[#This Row],[SỐ LƯỢNG CÒN LẠI
(auto-fill)]]&gt;0),"NẮM GIỮ",""))</f>
        <v/>
      </c>
      <c r="C1358" s="112">
        <f t="shared" si="20"/>
        <v>1345</v>
      </c>
      <c r="D1358" s="77"/>
      <c r="E1358" s="78"/>
      <c r="F1358" s="170"/>
      <c r="G1358" s="83"/>
      <c r="H1358" s="84"/>
      <c r="I1358" s="114" t="str">
        <f>IF(Stock[[#This Row],[SỐ LƯỢNG MUA]]&gt;0,Stock[[#This Row],[GIÁ MUA]]*Stock[[#This Row],[SỐ LƯỢNG MUA]]*$D$11,"")</f>
        <v/>
      </c>
      <c r="J1358" s="87"/>
      <c r="K1358" s="88"/>
      <c r="L1358" s="116" t="str">
        <f>IF(Stock[[#This Row],[SỐ LƯỢNG MUA]]&gt;0,Stock[[#This Row],[GIÁ MUA]]*(1+Stock[[#This Row],[% TĂNG KỲ VỌNG_1]]),"")</f>
        <v/>
      </c>
      <c r="M1358" s="89"/>
      <c r="N1358" s="116" t="str">
        <f>IF(Stock[[#This Row],[SỐ LƯỢNG MUA]]&gt;0,Stock[[#This Row],[GIÁ MUA]]*(1+Stock[[#This Row],[% TĂNG KỲ VỌNG_2]]),"")</f>
        <v/>
      </c>
      <c r="O1358" s="89"/>
      <c r="P1358" s="116" t="str">
        <f>IF(Stock[[#This Row],[SỐ LƯỢNG MUA]]&gt;0,Stock[[#This Row],[GIÁ MUA]]*(1+Stock[[#This Row],[% GIẢM ĐỂ CẮT LỖ]]),"")</f>
        <v/>
      </c>
      <c r="Q1358" s="103"/>
      <c r="R1358" s="117" t="str">
        <f>IF(Stock[[#This Row],[CỔ TỨC TIỀN MẶT]]&gt;0,Stock[[#This Row],[CỔ TỨC TIỀN MẶT]]/(Stock[[#This Row],[GIÁ MUA]]*Stock[[#This Row],[SỐ LƯỢNG MUA]]),"")</f>
        <v/>
      </c>
      <c r="S1358" s="103"/>
      <c r="T1358" s="77"/>
      <c r="U1358" s="95"/>
      <c r="V1358" s="96"/>
      <c r="W1358" s="125" t="str">
        <f>IF(Stock[[#This Row],[SỐ LƯỢNG BÁN]]&gt;0,Stock[[#This Row],[GIÁ BÁN]]*Stock[[#This Row],[SỐ LƯỢNG BÁN]]*$D$11+Stock[[#This Row],[GIÁ BÁN]]*Stock[[#This Row],[SỐ LƯỢNG BÁN]]*$D$12,"")</f>
        <v/>
      </c>
      <c r="X1358" s="120">
        <f>Stock[[#This Row],[SỐ LƯỢNG MUA]]+Stock[[#This Row],[CỔ TỨC BẰNG CỔ PHIẾU]]-Stock[[#This Row],[SỐ LƯỢNG BÁN]]</f>
        <v>0</v>
      </c>
      <c r="Y13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8" s="120">
        <f ca="1">IF(Stock[[#This Row],[NGÀY BÁN]]&gt;0,Stock[[#This Row],[NGÀY BÁN]]-Stock[[#This Row],[NGÀY MUA]]+1,IF(Stock[[#This Row],[NGÀY MUA]]=0,0,TODAY()-Stock[[#This Row],[NGÀY MUA]]+1))</f>
        <v>0</v>
      </c>
      <c r="AA1358" s="121" t="str">
        <f>IFERROR(Stock[[#This Row],[CỔ TỨC TIỀN MẶT]]+Stock[[#This Row],[LÃI/(LỖ) TỪ BÁN CK
(auto-fill)]],"")</f>
        <v/>
      </c>
      <c r="AB13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8" s="79"/>
      <c r="AE1358" s="146" t="str">
        <f>IF(Stock[[#This Row],[TRẠNG THÁI
(auto-fill)]]="NẮM GIỮ",Stock[[#This Row],[GIÁ THỊ TRƯỜNG]]-Stock[[#This Row],[GIÁ MUA]],"")</f>
        <v/>
      </c>
      <c r="AF1358" s="150" t="str">
        <f>IFERROR(Stock[[#This Row],[TĂNG/
(GIẢM )]]/Stock[[#This Row],[GIÁ MUA]],"")</f>
        <v/>
      </c>
      <c r="AG1358" s="129" t="str">
        <f>IF(Stock[[#This Row],[GIÁ THỊ TRƯỜNG]]&gt;0,Stock[[#This Row],[GIÁ THỊ TRƯỜNG]]*Stock[[#This Row],[SỐ LƯỢNG CÒN LẠI
(auto-fill)]],"")</f>
        <v/>
      </c>
    </row>
    <row r="1359" spans="2:33">
      <c r="B1359" s="109" t="str">
        <f>IF(AND(Stock[[#This Row],[SỐ LƯỢNG MUA]]&gt;0,Stock[[#This Row],[SỐ LƯỢNG CÒN LẠI
(auto-fill)]]=0),"BÁN",
IF(AND(Stock[[#This Row],[SỐ LƯỢNG MUA]]&gt;0,Stock[[#This Row],[SỐ LƯỢNG CÒN LẠI
(auto-fill)]]&gt;0),"NẮM GIỮ",""))</f>
        <v/>
      </c>
      <c r="C1359" s="112">
        <f t="shared" si="20"/>
        <v>1346</v>
      </c>
      <c r="D1359" s="77"/>
      <c r="E1359" s="78"/>
      <c r="F1359" s="170"/>
      <c r="G1359" s="83"/>
      <c r="H1359" s="84"/>
      <c r="I1359" s="114" t="str">
        <f>IF(Stock[[#This Row],[SỐ LƯỢNG MUA]]&gt;0,Stock[[#This Row],[GIÁ MUA]]*Stock[[#This Row],[SỐ LƯỢNG MUA]]*$D$11,"")</f>
        <v/>
      </c>
      <c r="J1359" s="87"/>
      <c r="K1359" s="88"/>
      <c r="L1359" s="116" t="str">
        <f>IF(Stock[[#This Row],[SỐ LƯỢNG MUA]]&gt;0,Stock[[#This Row],[GIÁ MUA]]*(1+Stock[[#This Row],[% TĂNG KỲ VỌNG_1]]),"")</f>
        <v/>
      </c>
      <c r="M1359" s="89"/>
      <c r="N1359" s="116" t="str">
        <f>IF(Stock[[#This Row],[SỐ LƯỢNG MUA]]&gt;0,Stock[[#This Row],[GIÁ MUA]]*(1+Stock[[#This Row],[% TĂNG KỲ VỌNG_2]]),"")</f>
        <v/>
      </c>
      <c r="O1359" s="89"/>
      <c r="P1359" s="116" t="str">
        <f>IF(Stock[[#This Row],[SỐ LƯỢNG MUA]]&gt;0,Stock[[#This Row],[GIÁ MUA]]*(1+Stock[[#This Row],[% GIẢM ĐỂ CẮT LỖ]]),"")</f>
        <v/>
      </c>
      <c r="Q1359" s="103"/>
      <c r="R1359" s="117" t="str">
        <f>IF(Stock[[#This Row],[CỔ TỨC TIỀN MẶT]]&gt;0,Stock[[#This Row],[CỔ TỨC TIỀN MẶT]]/(Stock[[#This Row],[GIÁ MUA]]*Stock[[#This Row],[SỐ LƯỢNG MUA]]),"")</f>
        <v/>
      </c>
      <c r="S1359" s="103"/>
      <c r="T1359" s="77"/>
      <c r="U1359" s="95"/>
      <c r="V1359" s="96"/>
      <c r="W1359" s="125" t="str">
        <f>IF(Stock[[#This Row],[SỐ LƯỢNG BÁN]]&gt;0,Stock[[#This Row],[GIÁ BÁN]]*Stock[[#This Row],[SỐ LƯỢNG BÁN]]*$D$11+Stock[[#This Row],[GIÁ BÁN]]*Stock[[#This Row],[SỐ LƯỢNG BÁN]]*$D$12,"")</f>
        <v/>
      </c>
      <c r="X1359" s="120">
        <f>Stock[[#This Row],[SỐ LƯỢNG MUA]]+Stock[[#This Row],[CỔ TỨC BẰNG CỔ PHIẾU]]-Stock[[#This Row],[SỐ LƯỢNG BÁN]]</f>
        <v>0</v>
      </c>
      <c r="Y13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9" s="120">
        <f ca="1">IF(Stock[[#This Row],[NGÀY BÁN]]&gt;0,Stock[[#This Row],[NGÀY BÁN]]-Stock[[#This Row],[NGÀY MUA]]+1,IF(Stock[[#This Row],[NGÀY MUA]]=0,0,TODAY()-Stock[[#This Row],[NGÀY MUA]]+1))</f>
        <v>0</v>
      </c>
      <c r="AA1359" s="121" t="str">
        <f>IFERROR(Stock[[#This Row],[CỔ TỨC TIỀN MẶT]]+Stock[[#This Row],[LÃI/(LỖ) TỪ BÁN CK
(auto-fill)]],"")</f>
        <v/>
      </c>
      <c r="AB13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9" s="79"/>
      <c r="AE1359" s="146" t="str">
        <f>IF(Stock[[#This Row],[TRẠNG THÁI
(auto-fill)]]="NẮM GIỮ",Stock[[#This Row],[GIÁ THỊ TRƯỜNG]]-Stock[[#This Row],[GIÁ MUA]],"")</f>
        <v/>
      </c>
      <c r="AF1359" s="150" t="str">
        <f>IFERROR(Stock[[#This Row],[TĂNG/
(GIẢM )]]/Stock[[#This Row],[GIÁ MUA]],"")</f>
        <v/>
      </c>
      <c r="AG1359" s="129" t="str">
        <f>IF(Stock[[#This Row],[GIÁ THỊ TRƯỜNG]]&gt;0,Stock[[#This Row],[GIÁ THỊ TRƯỜNG]]*Stock[[#This Row],[SỐ LƯỢNG CÒN LẠI
(auto-fill)]],"")</f>
        <v/>
      </c>
    </row>
    <row r="1360" spans="2:33">
      <c r="B1360" s="109" t="str">
        <f>IF(AND(Stock[[#This Row],[SỐ LƯỢNG MUA]]&gt;0,Stock[[#This Row],[SỐ LƯỢNG CÒN LẠI
(auto-fill)]]=0),"BÁN",
IF(AND(Stock[[#This Row],[SỐ LƯỢNG MUA]]&gt;0,Stock[[#This Row],[SỐ LƯỢNG CÒN LẠI
(auto-fill)]]&gt;0),"NẮM GIỮ",""))</f>
        <v/>
      </c>
      <c r="C1360" s="112">
        <f t="shared" ref="C1360:C1423" si="21">C1359+1</f>
        <v>1347</v>
      </c>
      <c r="D1360" s="77"/>
      <c r="E1360" s="78"/>
      <c r="F1360" s="170"/>
      <c r="G1360" s="83"/>
      <c r="H1360" s="84"/>
      <c r="I1360" s="114" t="str">
        <f>IF(Stock[[#This Row],[SỐ LƯỢNG MUA]]&gt;0,Stock[[#This Row],[GIÁ MUA]]*Stock[[#This Row],[SỐ LƯỢNG MUA]]*$D$11,"")</f>
        <v/>
      </c>
      <c r="J1360" s="87"/>
      <c r="K1360" s="88"/>
      <c r="L1360" s="116" t="str">
        <f>IF(Stock[[#This Row],[SỐ LƯỢNG MUA]]&gt;0,Stock[[#This Row],[GIÁ MUA]]*(1+Stock[[#This Row],[% TĂNG KỲ VỌNG_1]]),"")</f>
        <v/>
      </c>
      <c r="M1360" s="89"/>
      <c r="N1360" s="116" t="str">
        <f>IF(Stock[[#This Row],[SỐ LƯỢNG MUA]]&gt;0,Stock[[#This Row],[GIÁ MUA]]*(1+Stock[[#This Row],[% TĂNG KỲ VỌNG_2]]),"")</f>
        <v/>
      </c>
      <c r="O1360" s="89"/>
      <c r="P1360" s="116" t="str">
        <f>IF(Stock[[#This Row],[SỐ LƯỢNG MUA]]&gt;0,Stock[[#This Row],[GIÁ MUA]]*(1+Stock[[#This Row],[% GIẢM ĐỂ CẮT LỖ]]),"")</f>
        <v/>
      </c>
      <c r="Q1360" s="103"/>
      <c r="R1360" s="117" t="str">
        <f>IF(Stock[[#This Row],[CỔ TỨC TIỀN MẶT]]&gt;0,Stock[[#This Row],[CỔ TỨC TIỀN MẶT]]/(Stock[[#This Row],[GIÁ MUA]]*Stock[[#This Row],[SỐ LƯỢNG MUA]]),"")</f>
        <v/>
      </c>
      <c r="S1360" s="103"/>
      <c r="T1360" s="77"/>
      <c r="U1360" s="95"/>
      <c r="V1360" s="96"/>
      <c r="W1360" s="125" t="str">
        <f>IF(Stock[[#This Row],[SỐ LƯỢNG BÁN]]&gt;0,Stock[[#This Row],[GIÁ BÁN]]*Stock[[#This Row],[SỐ LƯỢNG BÁN]]*$D$11+Stock[[#This Row],[GIÁ BÁN]]*Stock[[#This Row],[SỐ LƯỢNG BÁN]]*$D$12,"")</f>
        <v/>
      </c>
      <c r="X1360" s="120">
        <f>Stock[[#This Row],[SỐ LƯỢNG MUA]]+Stock[[#This Row],[CỔ TỨC BẰNG CỔ PHIẾU]]-Stock[[#This Row],[SỐ LƯỢNG BÁN]]</f>
        <v>0</v>
      </c>
      <c r="Y13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0" s="120">
        <f ca="1">IF(Stock[[#This Row],[NGÀY BÁN]]&gt;0,Stock[[#This Row],[NGÀY BÁN]]-Stock[[#This Row],[NGÀY MUA]]+1,IF(Stock[[#This Row],[NGÀY MUA]]=0,0,TODAY()-Stock[[#This Row],[NGÀY MUA]]+1))</f>
        <v>0</v>
      </c>
      <c r="AA1360" s="121" t="str">
        <f>IFERROR(Stock[[#This Row],[CỔ TỨC TIỀN MẶT]]+Stock[[#This Row],[LÃI/(LỖ) TỪ BÁN CK
(auto-fill)]],"")</f>
        <v/>
      </c>
      <c r="AB13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0" s="79"/>
      <c r="AE1360" s="146" t="str">
        <f>IF(Stock[[#This Row],[TRẠNG THÁI
(auto-fill)]]="NẮM GIỮ",Stock[[#This Row],[GIÁ THỊ TRƯỜNG]]-Stock[[#This Row],[GIÁ MUA]],"")</f>
        <v/>
      </c>
      <c r="AF1360" s="150" t="str">
        <f>IFERROR(Stock[[#This Row],[TĂNG/
(GIẢM )]]/Stock[[#This Row],[GIÁ MUA]],"")</f>
        <v/>
      </c>
      <c r="AG1360" s="129" t="str">
        <f>IF(Stock[[#This Row],[GIÁ THỊ TRƯỜNG]]&gt;0,Stock[[#This Row],[GIÁ THỊ TRƯỜNG]]*Stock[[#This Row],[SỐ LƯỢNG CÒN LẠI
(auto-fill)]],"")</f>
        <v/>
      </c>
    </row>
    <row r="1361" spans="2:33">
      <c r="B1361" s="109" t="str">
        <f>IF(AND(Stock[[#This Row],[SỐ LƯỢNG MUA]]&gt;0,Stock[[#This Row],[SỐ LƯỢNG CÒN LẠI
(auto-fill)]]=0),"BÁN",
IF(AND(Stock[[#This Row],[SỐ LƯỢNG MUA]]&gt;0,Stock[[#This Row],[SỐ LƯỢNG CÒN LẠI
(auto-fill)]]&gt;0),"NẮM GIỮ",""))</f>
        <v/>
      </c>
      <c r="C1361" s="112">
        <f t="shared" si="21"/>
        <v>1348</v>
      </c>
      <c r="D1361" s="77"/>
      <c r="E1361" s="78"/>
      <c r="F1361" s="170"/>
      <c r="G1361" s="83"/>
      <c r="H1361" s="84"/>
      <c r="I1361" s="114" t="str">
        <f>IF(Stock[[#This Row],[SỐ LƯỢNG MUA]]&gt;0,Stock[[#This Row],[GIÁ MUA]]*Stock[[#This Row],[SỐ LƯỢNG MUA]]*$D$11,"")</f>
        <v/>
      </c>
      <c r="J1361" s="87"/>
      <c r="K1361" s="88"/>
      <c r="L1361" s="116" t="str">
        <f>IF(Stock[[#This Row],[SỐ LƯỢNG MUA]]&gt;0,Stock[[#This Row],[GIÁ MUA]]*(1+Stock[[#This Row],[% TĂNG KỲ VỌNG_1]]),"")</f>
        <v/>
      </c>
      <c r="M1361" s="89"/>
      <c r="N1361" s="116" t="str">
        <f>IF(Stock[[#This Row],[SỐ LƯỢNG MUA]]&gt;0,Stock[[#This Row],[GIÁ MUA]]*(1+Stock[[#This Row],[% TĂNG KỲ VỌNG_2]]),"")</f>
        <v/>
      </c>
      <c r="O1361" s="89"/>
      <c r="P1361" s="116" t="str">
        <f>IF(Stock[[#This Row],[SỐ LƯỢNG MUA]]&gt;0,Stock[[#This Row],[GIÁ MUA]]*(1+Stock[[#This Row],[% GIẢM ĐỂ CẮT LỖ]]),"")</f>
        <v/>
      </c>
      <c r="Q1361" s="103"/>
      <c r="R1361" s="117" t="str">
        <f>IF(Stock[[#This Row],[CỔ TỨC TIỀN MẶT]]&gt;0,Stock[[#This Row],[CỔ TỨC TIỀN MẶT]]/(Stock[[#This Row],[GIÁ MUA]]*Stock[[#This Row],[SỐ LƯỢNG MUA]]),"")</f>
        <v/>
      </c>
      <c r="S1361" s="103"/>
      <c r="T1361" s="77"/>
      <c r="U1361" s="95"/>
      <c r="V1361" s="96"/>
      <c r="W1361" s="125" t="str">
        <f>IF(Stock[[#This Row],[SỐ LƯỢNG BÁN]]&gt;0,Stock[[#This Row],[GIÁ BÁN]]*Stock[[#This Row],[SỐ LƯỢNG BÁN]]*$D$11+Stock[[#This Row],[GIÁ BÁN]]*Stock[[#This Row],[SỐ LƯỢNG BÁN]]*$D$12,"")</f>
        <v/>
      </c>
      <c r="X1361" s="120">
        <f>Stock[[#This Row],[SỐ LƯỢNG MUA]]+Stock[[#This Row],[CỔ TỨC BẰNG CỔ PHIẾU]]-Stock[[#This Row],[SỐ LƯỢNG BÁN]]</f>
        <v>0</v>
      </c>
      <c r="Y13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1" s="120">
        <f ca="1">IF(Stock[[#This Row],[NGÀY BÁN]]&gt;0,Stock[[#This Row],[NGÀY BÁN]]-Stock[[#This Row],[NGÀY MUA]]+1,IF(Stock[[#This Row],[NGÀY MUA]]=0,0,TODAY()-Stock[[#This Row],[NGÀY MUA]]+1))</f>
        <v>0</v>
      </c>
      <c r="AA1361" s="121" t="str">
        <f>IFERROR(Stock[[#This Row],[CỔ TỨC TIỀN MẶT]]+Stock[[#This Row],[LÃI/(LỖ) TỪ BÁN CK
(auto-fill)]],"")</f>
        <v/>
      </c>
      <c r="AB13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1" s="79"/>
      <c r="AE1361" s="146" t="str">
        <f>IF(Stock[[#This Row],[TRẠNG THÁI
(auto-fill)]]="NẮM GIỮ",Stock[[#This Row],[GIÁ THỊ TRƯỜNG]]-Stock[[#This Row],[GIÁ MUA]],"")</f>
        <v/>
      </c>
      <c r="AF1361" s="150" t="str">
        <f>IFERROR(Stock[[#This Row],[TĂNG/
(GIẢM )]]/Stock[[#This Row],[GIÁ MUA]],"")</f>
        <v/>
      </c>
      <c r="AG1361" s="129" t="str">
        <f>IF(Stock[[#This Row],[GIÁ THỊ TRƯỜNG]]&gt;0,Stock[[#This Row],[GIÁ THỊ TRƯỜNG]]*Stock[[#This Row],[SỐ LƯỢNG CÒN LẠI
(auto-fill)]],"")</f>
        <v/>
      </c>
    </row>
    <row r="1362" spans="2:33">
      <c r="B1362" s="109" t="str">
        <f>IF(AND(Stock[[#This Row],[SỐ LƯỢNG MUA]]&gt;0,Stock[[#This Row],[SỐ LƯỢNG CÒN LẠI
(auto-fill)]]=0),"BÁN",
IF(AND(Stock[[#This Row],[SỐ LƯỢNG MUA]]&gt;0,Stock[[#This Row],[SỐ LƯỢNG CÒN LẠI
(auto-fill)]]&gt;0),"NẮM GIỮ",""))</f>
        <v/>
      </c>
      <c r="C1362" s="112">
        <f t="shared" si="21"/>
        <v>1349</v>
      </c>
      <c r="D1362" s="77"/>
      <c r="E1362" s="78"/>
      <c r="F1362" s="170"/>
      <c r="G1362" s="83"/>
      <c r="H1362" s="84"/>
      <c r="I1362" s="114" t="str">
        <f>IF(Stock[[#This Row],[SỐ LƯỢNG MUA]]&gt;0,Stock[[#This Row],[GIÁ MUA]]*Stock[[#This Row],[SỐ LƯỢNG MUA]]*$D$11,"")</f>
        <v/>
      </c>
      <c r="J1362" s="87"/>
      <c r="K1362" s="88"/>
      <c r="L1362" s="116" t="str">
        <f>IF(Stock[[#This Row],[SỐ LƯỢNG MUA]]&gt;0,Stock[[#This Row],[GIÁ MUA]]*(1+Stock[[#This Row],[% TĂNG KỲ VỌNG_1]]),"")</f>
        <v/>
      </c>
      <c r="M1362" s="89"/>
      <c r="N1362" s="116" t="str">
        <f>IF(Stock[[#This Row],[SỐ LƯỢNG MUA]]&gt;0,Stock[[#This Row],[GIÁ MUA]]*(1+Stock[[#This Row],[% TĂNG KỲ VỌNG_2]]),"")</f>
        <v/>
      </c>
      <c r="O1362" s="89"/>
      <c r="P1362" s="116" t="str">
        <f>IF(Stock[[#This Row],[SỐ LƯỢNG MUA]]&gt;0,Stock[[#This Row],[GIÁ MUA]]*(1+Stock[[#This Row],[% GIẢM ĐỂ CẮT LỖ]]),"")</f>
        <v/>
      </c>
      <c r="Q1362" s="103"/>
      <c r="R1362" s="117" t="str">
        <f>IF(Stock[[#This Row],[CỔ TỨC TIỀN MẶT]]&gt;0,Stock[[#This Row],[CỔ TỨC TIỀN MẶT]]/(Stock[[#This Row],[GIÁ MUA]]*Stock[[#This Row],[SỐ LƯỢNG MUA]]),"")</f>
        <v/>
      </c>
      <c r="S1362" s="103"/>
      <c r="T1362" s="77"/>
      <c r="U1362" s="95"/>
      <c r="V1362" s="96"/>
      <c r="W1362" s="125" t="str">
        <f>IF(Stock[[#This Row],[SỐ LƯỢNG BÁN]]&gt;0,Stock[[#This Row],[GIÁ BÁN]]*Stock[[#This Row],[SỐ LƯỢNG BÁN]]*$D$11+Stock[[#This Row],[GIÁ BÁN]]*Stock[[#This Row],[SỐ LƯỢNG BÁN]]*$D$12,"")</f>
        <v/>
      </c>
      <c r="X1362" s="120">
        <f>Stock[[#This Row],[SỐ LƯỢNG MUA]]+Stock[[#This Row],[CỔ TỨC BẰNG CỔ PHIẾU]]-Stock[[#This Row],[SỐ LƯỢNG BÁN]]</f>
        <v>0</v>
      </c>
      <c r="Y13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2" s="120">
        <f ca="1">IF(Stock[[#This Row],[NGÀY BÁN]]&gt;0,Stock[[#This Row],[NGÀY BÁN]]-Stock[[#This Row],[NGÀY MUA]]+1,IF(Stock[[#This Row],[NGÀY MUA]]=0,0,TODAY()-Stock[[#This Row],[NGÀY MUA]]+1))</f>
        <v>0</v>
      </c>
      <c r="AA1362" s="121" t="str">
        <f>IFERROR(Stock[[#This Row],[CỔ TỨC TIỀN MẶT]]+Stock[[#This Row],[LÃI/(LỖ) TỪ BÁN CK
(auto-fill)]],"")</f>
        <v/>
      </c>
      <c r="AB13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2" s="79"/>
      <c r="AE1362" s="146" t="str">
        <f>IF(Stock[[#This Row],[TRẠNG THÁI
(auto-fill)]]="NẮM GIỮ",Stock[[#This Row],[GIÁ THỊ TRƯỜNG]]-Stock[[#This Row],[GIÁ MUA]],"")</f>
        <v/>
      </c>
      <c r="AF1362" s="150" t="str">
        <f>IFERROR(Stock[[#This Row],[TĂNG/
(GIẢM )]]/Stock[[#This Row],[GIÁ MUA]],"")</f>
        <v/>
      </c>
      <c r="AG1362" s="129" t="str">
        <f>IF(Stock[[#This Row],[GIÁ THỊ TRƯỜNG]]&gt;0,Stock[[#This Row],[GIÁ THỊ TRƯỜNG]]*Stock[[#This Row],[SỐ LƯỢNG CÒN LẠI
(auto-fill)]],"")</f>
        <v/>
      </c>
    </row>
    <row r="1363" spans="2:33">
      <c r="B1363" s="109" t="str">
        <f>IF(AND(Stock[[#This Row],[SỐ LƯỢNG MUA]]&gt;0,Stock[[#This Row],[SỐ LƯỢNG CÒN LẠI
(auto-fill)]]=0),"BÁN",
IF(AND(Stock[[#This Row],[SỐ LƯỢNG MUA]]&gt;0,Stock[[#This Row],[SỐ LƯỢNG CÒN LẠI
(auto-fill)]]&gt;0),"NẮM GIỮ",""))</f>
        <v/>
      </c>
      <c r="C1363" s="112">
        <f t="shared" si="21"/>
        <v>1350</v>
      </c>
      <c r="D1363" s="77"/>
      <c r="E1363" s="78"/>
      <c r="F1363" s="170"/>
      <c r="G1363" s="83"/>
      <c r="H1363" s="84"/>
      <c r="I1363" s="114" t="str">
        <f>IF(Stock[[#This Row],[SỐ LƯỢNG MUA]]&gt;0,Stock[[#This Row],[GIÁ MUA]]*Stock[[#This Row],[SỐ LƯỢNG MUA]]*$D$11,"")</f>
        <v/>
      </c>
      <c r="J1363" s="87"/>
      <c r="K1363" s="88"/>
      <c r="L1363" s="116" t="str">
        <f>IF(Stock[[#This Row],[SỐ LƯỢNG MUA]]&gt;0,Stock[[#This Row],[GIÁ MUA]]*(1+Stock[[#This Row],[% TĂNG KỲ VỌNG_1]]),"")</f>
        <v/>
      </c>
      <c r="M1363" s="89"/>
      <c r="N1363" s="116" t="str">
        <f>IF(Stock[[#This Row],[SỐ LƯỢNG MUA]]&gt;0,Stock[[#This Row],[GIÁ MUA]]*(1+Stock[[#This Row],[% TĂNG KỲ VỌNG_2]]),"")</f>
        <v/>
      </c>
      <c r="O1363" s="89"/>
      <c r="P1363" s="116" t="str">
        <f>IF(Stock[[#This Row],[SỐ LƯỢNG MUA]]&gt;0,Stock[[#This Row],[GIÁ MUA]]*(1+Stock[[#This Row],[% GIẢM ĐỂ CẮT LỖ]]),"")</f>
        <v/>
      </c>
      <c r="Q1363" s="103"/>
      <c r="R1363" s="117" t="str">
        <f>IF(Stock[[#This Row],[CỔ TỨC TIỀN MẶT]]&gt;0,Stock[[#This Row],[CỔ TỨC TIỀN MẶT]]/(Stock[[#This Row],[GIÁ MUA]]*Stock[[#This Row],[SỐ LƯỢNG MUA]]),"")</f>
        <v/>
      </c>
      <c r="S1363" s="103"/>
      <c r="T1363" s="77"/>
      <c r="U1363" s="95"/>
      <c r="V1363" s="96"/>
      <c r="W1363" s="125" t="str">
        <f>IF(Stock[[#This Row],[SỐ LƯỢNG BÁN]]&gt;0,Stock[[#This Row],[GIÁ BÁN]]*Stock[[#This Row],[SỐ LƯỢNG BÁN]]*$D$11+Stock[[#This Row],[GIÁ BÁN]]*Stock[[#This Row],[SỐ LƯỢNG BÁN]]*$D$12,"")</f>
        <v/>
      </c>
      <c r="X1363" s="120">
        <f>Stock[[#This Row],[SỐ LƯỢNG MUA]]+Stock[[#This Row],[CỔ TỨC BẰNG CỔ PHIẾU]]-Stock[[#This Row],[SỐ LƯỢNG BÁN]]</f>
        <v>0</v>
      </c>
      <c r="Y13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3" s="120">
        <f ca="1">IF(Stock[[#This Row],[NGÀY BÁN]]&gt;0,Stock[[#This Row],[NGÀY BÁN]]-Stock[[#This Row],[NGÀY MUA]]+1,IF(Stock[[#This Row],[NGÀY MUA]]=0,0,TODAY()-Stock[[#This Row],[NGÀY MUA]]+1))</f>
        <v>0</v>
      </c>
      <c r="AA1363" s="121" t="str">
        <f>IFERROR(Stock[[#This Row],[CỔ TỨC TIỀN MẶT]]+Stock[[#This Row],[LÃI/(LỖ) TỪ BÁN CK
(auto-fill)]],"")</f>
        <v/>
      </c>
      <c r="AB13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3" s="79"/>
      <c r="AE1363" s="146" t="str">
        <f>IF(Stock[[#This Row],[TRẠNG THÁI
(auto-fill)]]="NẮM GIỮ",Stock[[#This Row],[GIÁ THỊ TRƯỜNG]]-Stock[[#This Row],[GIÁ MUA]],"")</f>
        <v/>
      </c>
      <c r="AF1363" s="150" t="str">
        <f>IFERROR(Stock[[#This Row],[TĂNG/
(GIẢM )]]/Stock[[#This Row],[GIÁ MUA]],"")</f>
        <v/>
      </c>
      <c r="AG1363" s="129" t="str">
        <f>IF(Stock[[#This Row],[GIÁ THỊ TRƯỜNG]]&gt;0,Stock[[#This Row],[GIÁ THỊ TRƯỜNG]]*Stock[[#This Row],[SỐ LƯỢNG CÒN LẠI
(auto-fill)]],"")</f>
        <v/>
      </c>
    </row>
    <row r="1364" spans="2:33">
      <c r="B1364" s="109" t="str">
        <f>IF(AND(Stock[[#This Row],[SỐ LƯỢNG MUA]]&gt;0,Stock[[#This Row],[SỐ LƯỢNG CÒN LẠI
(auto-fill)]]=0),"BÁN",
IF(AND(Stock[[#This Row],[SỐ LƯỢNG MUA]]&gt;0,Stock[[#This Row],[SỐ LƯỢNG CÒN LẠI
(auto-fill)]]&gt;0),"NẮM GIỮ",""))</f>
        <v/>
      </c>
      <c r="C1364" s="112">
        <f t="shared" si="21"/>
        <v>1351</v>
      </c>
      <c r="D1364" s="77"/>
      <c r="E1364" s="78"/>
      <c r="F1364" s="170"/>
      <c r="G1364" s="83"/>
      <c r="H1364" s="84"/>
      <c r="I1364" s="114" t="str">
        <f>IF(Stock[[#This Row],[SỐ LƯỢNG MUA]]&gt;0,Stock[[#This Row],[GIÁ MUA]]*Stock[[#This Row],[SỐ LƯỢNG MUA]]*$D$11,"")</f>
        <v/>
      </c>
      <c r="J1364" s="87"/>
      <c r="K1364" s="88"/>
      <c r="L1364" s="116" t="str">
        <f>IF(Stock[[#This Row],[SỐ LƯỢNG MUA]]&gt;0,Stock[[#This Row],[GIÁ MUA]]*(1+Stock[[#This Row],[% TĂNG KỲ VỌNG_1]]),"")</f>
        <v/>
      </c>
      <c r="M1364" s="89"/>
      <c r="N1364" s="116" t="str">
        <f>IF(Stock[[#This Row],[SỐ LƯỢNG MUA]]&gt;0,Stock[[#This Row],[GIÁ MUA]]*(1+Stock[[#This Row],[% TĂNG KỲ VỌNG_2]]),"")</f>
        <v/>
      </c>
      <c r="O1364" s="89"/>
      <c r="P1364" s="116" t="str">
        <f>IF(Stock[[#This Row],[SỐ LƯỢNG MUA]]&gt;0,Stock[[#This Row],[GIÁ MUA]]*(1+Stock[[#This Row],[% GIẢM ĐỂ CẮT LỖ]]),"")</f>
        <v/>
      </c>
      <c r="Q1364" s="103"/>
      <c r="R1364" s="117" t="str">
        <f>IF(Stock[[#This Row],[CỔ TỨC TIỀN MẶT]]&gt;0,Stock[[#This Row],[CỔ TỨC TIỀN MẶT]]/(Stock[[#This Row],[GIÁ MUA]]*Stock[[#This Row],[SỐ LƯỢNG MUA]]),"")</f>
        <v/>
      </c>
      <c r="S1364" s="103"/>
      <c r="T1364" s="77"/>
      <c r="U1364" s="95"/>
      <c r="V1364" s="96"/>
      <c r="W1364" s="125" t="str">
        <f>IF(Stock[[#This Row],[SỐ LƯỢNG BÁN]]&gt;0,Stock[[#This Row],[GIÁ BÁN]]*Stock[[#This Row],[SỐ LƯỢNG BÁN]]*$D$11+Stock[[#This Row],[GIÁ BÁN]]*Stock[[#This Row],[SỐ LƯỢNG BÁN]]*$D$12,"")</f>
        <v/>
      </c>
      <c r="X1364" s="120">
        <f>Stock[[#This Row],[SỐ LƯỢNG MUA]]+Stock[[#This Row],[CỔ TỨC BẰNG CỔ PHIẾU]]-Stock[[#This Row],[SỐ LƯỢNG BÁN]]</f>
        <v>0</v>
      </c>
      <c r="Y13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4" s="120">
        <f ca="1">IF(Stock[[#This Row],[NGÀY BÁN]]&gt;0,Stock[[#This Row],[NGÀY BÁN]]-Stock[[#This Row],[NGÀY MUA]]+1,IF(Stock[[#This Row],[NGÀY MUA]]=0,0,TODAY()-Stock[[#This Row],[NGÀY MUA]]+1))</f>
        <v>0</v>
      </c>
      <c r="AA1364" s="121" t="str">
        <f>IFERROR(Stock[[#This Row],[CỔ TỨC TIỀN MẶT]]+Stock[[#This Row],[LÃI/(LỖ) TỪ BÁN CK
(auto-fill)]],"")</f>
        <v/>
      </c>
      <c r="AB13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4" s="79"/>
      <c r="AE1364" s="146" t="str">
        <f>IF(Stock[[#This Row],[TRẠNG THÁI
(auto-fill)]]="NẮM GIỮ",Stock[[#This Row],[GIÁ THỊ TRƯỜNG]]-Stock[[#This Row],[GIÁ MUA]],"")</f>
        <v/>
      </c>
      <c r="AF1364" s="150" t="str">
        <f>IFERROR(Stock[[#This Row],[TĂNG/
(GIẢM )]]/Stock[[#This Row],[GIÁ MUA]],"")</f>
        <v/>
      </c>
      <c r="AG1364" s="129" t="str">
        <f>IF(Stock[[#This Row],[GIÁ THỊ TRƯỜNG]]&gt;0,Stock[[#This Row],[GIÁ THỊ TRƯỜNG]]*Stock[[#This Row],[SỐ LƯỢNG CÒN LẠI
(auto-fill)]],"")</f>
        <v/>
      </c>
    </row>
    <row r="1365" spans="2:33">
      <c r="B1365" s="109" t="str">
        <f>IF(AND(Stock[[#This Row],[SỐ LƯỢNG MUA]]&gt;0,Stock[[#This Row],[SỐ LƯỢNG CÒN LẠI
(auto-fill)]]=0),"BÁN",
IF(AND(Stock[[#This Row],[SỐ LƯỢNG MUA]]&gt;0,Stock[[#This Row],[SỐ LƯỢNG CÒN LẠI
(auto-fill)]]&gt;0),"NẮM GIỮ",""))</f>
        <v/>
      </c>
      <c r="C1365" s="112">
        <f t="shared" si="21"/>
        <v>1352</v>
      </c>
      <c r="D1365" s="77"/>
      <c r="E1365" s="78"/>
      <c r="F1365" s="170"/>
      <c r="G1365" s="83"/>
      <c r="H1365" s="84"/>
      <c r="I1365" s="114" t="str">
        <f>IF(Stock[[#This Row],[SỐ LƯỢNG MUA]]&gt;0,Stock[[#This Row],[GIÁ MUA]]*Stock[[#This Row],[SỐ LƯỢNG MUA]]*$D$11,"")</f>
        <v/>
      </c>
      <c r="J1365" s="87"/>
      <c r="K1365" s="88"/>
      <c r="L1365" s="116" t="str">
        <f>IF(Stock[[#This Row],[SỐ LƯỢNG MUA]]&gt;0,Stock[[#This Row],[GIÁ MUA]]*(1+Stock[[#This Row],[% TĂNG KỲ VỌNG_1]]),"")</f>
        <v/>
      </c>
      <c r="M1365" s="89"/>
      <c r="N1365" s="116" t="str">
        <f>IF(Stock[[#This Row],[SỐ LƯỢNG MUA]]&gt;0,Stock[[#This Row],[GIÁ MUA]]*(1+Stock[[#This Row],[% TĂNG KỲ VỌNG_2]]),"")</f>
        <v/>
      </c>
      <c r="O1365" s="89"/>
      <c r="P1365" s="116" t="str">
        <f>IF(Stock[[#This Row],[SỐ LƯỢNG MUA]]&gt;0,Stock[[#This Row],[GIÁ MUA]]*(1+Stock[[#This Row],[% GIẢM ĐỂ CẮT LỖ]]),"")</f>
        <v/>
      </c>
      <c r="Q1365" s="103"/>
      <c r="R1365" s="117" t="str">
        <f>IF(Stock[[#This Row],[CỔ TỨC TIỀN MẶT]]&gt;0,Stock[[#This Row],[CỔ TỨC TIỀN MẶT]]/(Stock[[#This Row],[GIÁ MUA]]*Stock[[#This Row],[SỐ LƯỢNG MUA]]),"")</f>
        <v/>
      </c>
      <c r="S1365" s="103"/>
      <c r="T1365" s="77"/>
      <c r="U1365" s="95"/>
      <c r="V1365" s="96"/>
      <c r="W1365" s="125" t="str">
        <f>IF(Stock[[#This Row],[SỐ LƯỢNG BÁN]]&gt;0,Stock[[#This Row],[GIÁ BÁN]]*Stock[[#This Row],[SỐ LƯỢNG BÁN]]*$D$11+Stock[[#This Row],[GIÁ BÁN]]*Stock[[#This Row],[SỐ LƯỢNG BÁN]]*$D$12,"")</f>
        <v/>
      </c>
      <c r="X1365" s="120">
        <f>Stock[[#This Row],[SỐ LƯỢNG MUA]]+Stock[[#This Row],[CỔ TỨC BẰNG CỔ PHIẾU]]-Stock[[#This Row],[SỐ LƯỢNG BÁN]]</f>
        <v>0</v>
      </c>
      <c r="Y13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5" s="120">
        <f ca="1">IF(Stock[[#This Row],[NGÀY BÁN]]&gt;0,Stock[[#This Row],[NGÀY BÁN]]-Stock[[#This Row],[NGÀY MUA]]+1,IF(Stock[[#This Row],[NGÀY MUA]]=0,0,TODAY()-Stock[[#This Row],[NGÀY MUA]]+1))</f>
        <v>0</v>
      </c>
      <c r="AA1365" s="121" t="str">
        <f>IFERROR(Stock[[#This Row],[CỔ TỨC TIỀN MẶT]]+Stock[[#This Row],[LÃI/(LỖ) TỪ BÁN CK
(auto-fill)]],"")</f>
        <v/>
      </c>
      <c r="AB13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5" s="79"/>
      <c r="AE1365" s="146" t="str">
        <f>IF(Stock[[#This Row],[TRẠNG THÁI
(auto-fill)]]="NẮM GIỮ",Stock[[#This Row],[GIÁ THỊ TRƯỜNG]]-Stock[[#This Row],[GIÁ MUA]],"")</f>
        <v/>
      </c>
      <c r="AF1365" s="150" t="str">
        <f>IFERROR(Stock[[#This Row],[TĂNG/
(GIẢM )]]/Stock[[#This Row],[GIÁ MUA]],"")</f>
        <v/>
      </c>
      <c r="AG1365" s="129" t="str">
        <f>IF(Stock[[#This Row],[GIÁ THỊ TRƯỜNG]]&gt;0,Stock[[#This Row],[GIÁ THỊ TRƯỜNG]]*Stock[[#This Row],[SỐ LƯỢNG CÒN LẠI
(auto-fill)]],"")</f>
        <v/>
      </c>
    </row>
    <row r="1366" spans="2:33">
      <c r="B1366" s="109" t="str">
        <f>IF(AND(Stock[[#This Row],[SỐ LƯỢNG MUA]]&gt;0,Stock[[#This Row],[SỐ LƯỢNG CÒN LẠI
(auto-fill)]]=0),"BÁN",
IF(AND(Stock[[#This Row],[SỐ LƯỢNG MUA]]&gt;0,Stock[[#This Row],[SỐ LƯỢNG CÒN LẠI
(auto-fill)]]&gt;0),"NẮM GIỮ",""))</f>
        <v/>
      </c>
      <c r="C1366" s="112">
        <f t="shared" si="21"/>
        <v>1353</v>
      </c>
      <c r="D1366" s="77"/>
      <c r="E1366" s="78"/>
      <c r="F1366" s="170"/>
      <c r="G1366" s="83"/>
      <c r="H1366" s="84"/>
      <c r="I1366" s="114" t="str">
        <f>IF(Stock[[#This Row],[SỐ LƯỢNG MUA]]&gt;0,Stock[[#This Row],[GIÁ MUA]]*Stock[[#This Row],[SỐ LƯỢNG MUA]]*$D$11,"")</f>
        <v/>
      </c>
      <c r="J1366" s="87"/>
      <c r="K1366" s="88"/>
      <c r="L1366" s="116" t="str">
        <f>IF(Stock[[#This Row],[SỐ LƯỢNG MUA]]&gt;0,Stock[[#This Row],[GIÁ MUA]]*(1+Stock[[#This Row],[% TĂNG KỲ VỌNG_1]]),"")</f>
        <v/>
      </c>
      <c r="M1366" s="89"/>
      <c r="N1366" s="116" t="str">
        <f>IF(Stock[[#This Row],[SỐ LƯỢNG MUA]]&gt;0,Stock[[#This Row],[GIÁ MUA]]*(1+Stock[[#This Row],[% TĂNG KỲ VỌNG_2]]),"")</f>
        <v/>
      </c>
      <c r="O1366" s="89"/>
      <c r="P1366" s="116" t="str">
        <f>IF(Stock[[#This Row],[SỐ LƯỢNG MUA]]&gt;0,Stock[[#This Row],[GIÁ MUA]]*(1+Stock[[#This Row],[% GIẢM ĐỂ CẮT LỖ]]),"")</f>
        <v/>
      </c>
      <c r="Q1366" s="103"/>
      <c r="R1366" s="117" t="str">
        <f>IF(Stock[[#This Row],[CỔ TỨC TIỀN MẶT]]&gt;0,Stock[[#This Row],[CỔ TỨC TIỀN MẶT]]/(Stock[[#This Row],[GIÁ MUA]]*Stock[[#This Row],[SỐ LƯỢNG MUA]]),"")</f>
        <v/>
      </c>
      <c r="S1366" s="103"/>
      <c r="T1366" s="77"/>
      <c r="U1366" s="95"/>
      <c r="V1366" s="96"/>
      <c r="W1366" s="125" t="str">
        <f>IF(Stock[[#This Row],[SỐ LƯỢNG BÁN]]&gt;0,Stock[[#This Row],[GIÁ BÁN]]*Stock[[#This Row],[SỐ LƯỢNG BÁN]]*$D$11+Stock[[#This Row],[GIÁ BÁN]]*Stock[[#This Row],[SỐ LƯỢNG BÁN]]*$D$12,"")</f>
        <v/>
      </c>
      <c r="X1366" s="120">
        <f>Stock[[#This Row],[SỐ LƯỢNG MUA]]+Stock[[#This Row],[CỔ TỨC BẰNG CỔ PHIẾU]]-Stock[[#This Row],[SỐ LƯỢNG BÁN]]</f>
        <v>0</v>
      </c>
      <c r="Y13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6" s="120">
        <f ca="1">IF(Stock[[#This Row],[NGÀY BÁN]]&gt;0,Stock[[#This Row],[NGÀY BÁN]]-Stock[[#This Row],[NGÀY MUA]]+1,IF(Stock[[#This Row],[NGÀY MUA]]=0,0,TODAY()-Stock[[#This Row],[NGÀY MUA]]+1))</f>
        <v>0</v>
      </c>
      <c r="AA1366" s="121" t="str">
        <f>IFERROR(Stock[[#This Row],[CỔ TỨC TIỀN MẶT]]+Stock[[#This Row],[LÃI/(LỖ) TỪ BÁN CK
(auto-fill)]],"")</f>
        <v/>
      </c>
      <c r="AB13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6" s="79"/>
      <c r="AE1366" s="146" t="str">
        <f>IF(Stock[[#This Row],[TRẠNG THÁI
(auto-fill)]]="NẮM GIỮ",Stock[[#This Row],[GIÁ THỊ TRƯỜNG]]-Stock[[#This Row],[GIÁ MUA]],"")</f>
        <v/>
      </c>
      <c r="AF1366" s="150" t="str">
        <f>IFERROR(Stock[[#This Row],[TĂNG/
(GIẢM )]]/Stock[[#This Row],[GIÁ MUA]],"")</f>
        <v/>
      </c>
      <c r="AG1366" s="129" t="str">
        <f>IF(Stock[[#This Row],[GIÁ THỊ TRƯỜNG]]&gt;0,Stock[[#This Row],[GIÁ THỊ TRƯỜNG]]*Stock[[#This Row],[SỐ LƯỢNG CÒN LẠI
(auto-fill)]],"")</f>
        <v/>
      </c>
    </row>
    <row r="1367" spans="2:33">
      <c r="B1367" s="109" t="str">
        <f>IF(AND(Stock[[#This Row],[SỐ LƯỢNG MUA]]&gt;0,Stock[[#This Row],[SỐ LƯỢNG CÒN LẠI
(auto-fill)]]=0),"BÁN",
IF(AND(Stock[[#This Row],[SỐ LƯỢNG MUA]]&gt;0,Stock[[#This Row],[SỐ LƯỢNG CÒN LẠI
(auto-fill)]]&gt;0),"NẮM GIỮ",""))</f>
        <v/>
      </c>
      <c r="C1367" s="112">
        <f t="shared" si="21"/>
        <v>1354</v>
      </c>
      <c r="D1367" s="77"/>
      <c r="E1367" s="78"/>
      <c r="F1367" s="170"/>
      <c r="G1367" s="83"/>
      <c r="H1367" s="84"/>
      <c r="I1367" s="114" t="str">
        <f>IF(Stock[[#This Row],[SỐ LƯỢNG MUA]]&gt;0,Stock[[#This Row],[GIÁ MUA]]*Stock[[#This Row],[SỐ LƯỢNG MUA]]*$D$11,"")</f>
        <v/>
      </c>
      <c r="J1367" s="87"/>
      <c r="K1367" s="88"/>
      <c r="L1367" s="116" t="str">
        <f>IF(Stock[[#This Row],[SỐ LƯỢNG MUA]]&gt;0,Stock[[#This Row],[GIÁ MUA]]*(1+Stock[[#This Row],[% TĂNG KỲ VỌNG_1]]),"")</f>
        <v/>
      </c>
      <c r="M1367" s="89"/>
      <c r="N1367" s="116" t="str">
        <f>IF(Stock[[#This Row],[SỐ LƯỢNG MUA]]&gt;0,Stock[[#This Row],[GIÁ MUA]]*(1+Stock[[#This Row],[% TĂNG KỲ VỌNG_2]]),"")</f>
        <v/>
      </c>
      <c r="O1367" s="89"/>
      <c r="P1367" s="116" t="str">
        <f>IF(Stock[[#This Row],[SỐ LƯỢNG MUA]]&gt;0,Stock[[#This Row],[GIÁ MUA]]*(1+Stock[[#This Row],[% GIẢM ĐỂ CẮT LỖ]]),"")</f>
        <v/>
      </c>
      <c r="Q1367" s="103"/>
      <c r="R1367" s="117" t="str">
        <f>IF(Stock[[#This Row],[CỔ TỨC TIỀN MẶT]]&gt;0,Stock[[#This Row],[CỔ TỨC TIỀN MẶT]]/(Stock[[#This Row],[GIÁ MUA]]*Stock[[#This Row],[SỐ LƯỢNG MUA]]),"")</f>
        <v/>
      </c>
      <c r="S1367" s="103"/>
      <c r="T1367" s="77"/>
      <c r="U1367" s="95"/>
      <c r="V1367" s="96"/>
      <c r="W1367" s="125" t="str">
        <f>IF(Stock[[#This Row],[SỐ LƯỢNG BÁN]]&gt;0,Stock[[#This Row],[GIÁ BÁN]]*Stock[[#This Row],[SỐ LƯỢNG BÁN]]*$D$11+Stock[[#This Row],[GIÁ BÁN]]*Stock[[#This Row],[SỐ LƯỢNG BÁN]]*$D$12,"")</f>
        <v/>
      </c>
      <c r="X1367" s="120">
        <f>Stock[[#This Row],[SỐ LƯỢNG MUA]]+Stock[[#This Row],[CỔ TỨC BẰNG CỔ PHIẾU]]-Stock[[#This Row],[SỐ LƯỢNG BÁN]]</f>
        <v>0</v>
      </c>
      <c r="Y13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7" s="120">
        <f ca="1">IF(Stock[[#This Row],[NGÀY BÁN]]&gt;0,Stock[[#This Row],[NGÀY BÁN]]-Stock[[#This Row],[NGÀY MUA]]+1,IF(Stock[[#This Row],[NGÀY MUA]]=0,0,TODAY()-Stock[[#This Row],[NGÀY MUA]]+1))</f>
        <v>0</v>
      </c>
      <c r="AA1367" s="121" t="str">
        <f>IFERROR(Stock[[#This Row],[CỔ TỨC TIỀN MẶT]]+Stock[[#This Row],[LÃI/(LỖ) TỪ BÁN CK
(auto-fill)]],"")</f>
        <v/>
      </c>
      <c r="AB13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7" s="79"/>
      <c r="AE1367" s="146" t="str">
        <f>IF(Stock[[#This Row],[TRẠNG THÁI
(auto-fill)]]="NẮM GIỮ",Stock[[#This Row],[GIÁ THỊ TRƯỜNG]]-Stock[[#This Row],[GIÁ MUA]],"")</f>
        <v/>
      </c>
      <c r="AF1367" s="150" t="str">
        <f>IFERROR(Stock[[#This Row],[TĂNG/
(GIẢM )]]/Stock[[#This Row],[GIÁ MUA]],"")</f>
        <v/>
      </c>
      <c r="AG1367" s="129" t="str">
        <f>IF(Stock[[#This Row],[GIÁ THỊ TRƯỜNG]]&gt;0,Stock[[#This Row],[GIÁ THỊ TRƯỜNG]]*Stock[[#This Row],[SỐ LƯỢNG CÒN LẠI
(auto-fill)]],"")</f>
        <v/>
      </c>
    </row>
    <row r="1368" spans="2:33">
      <c r="B1368" s="109" t="str">
        <f>IF(AND(Stock[[#This Row],[SỐ LƯỢNG MUA]]&gt;0,Stock[[#This Row],[SỐ LƯỢNG CÒN LẠI
(auto-fill)]]=0),"BÁN",
IF(AND(Stock[[#This Row],[SỐ LƯỢNG MUA]]&gt;0,Stock[[#This Row],[SỐ LƯỢNG CÒN LẠI
(auto-fill)]]&gt;0),"NẮM GIỮ",""))</f>
        <v/>
      </c>
      <c r="C1368" s="112">
        <f t="shared" si="21"/>
        <v>1355</v>
      </c>
      <c r="D1368" s="77"/>
      <c r="E1368" s="78"/>
      <c r="F1368" s="170"/>
      <c r="G1368" s="83"/>
      <c r="H1368" s="84"/>
      <c r="I1368" s="114" t="str">
        <f>IF(Stock[[#This Row],[SỐ LƯỢNG MUA]]&gt;0,Stock[[#This Row],[GIÁ MUA]]*Stock[[#This Row],[SỐ LƯỢNG MUA]]*$D$11,"")</f>
        <v/>
      </c>
      <c r="J1368" s="87"/>
      <c r="K1368" s="88"/>
      <c r="L1368" s="116" t="str">
        <f>IF(Stock[[#This Row],[SỐ LƯỢNG MUA]]&gt;0,Stock[[#This Row],[GIÁ MUA]]*(1+Stock[[#This Row],[% TĂNG KỲ VỌNG_1]]),"")</f>
        <v/>
      </c>
      <c r="M1368" s="89"/>
      <c r="N1368" s="116" t="str">
        <f>IF(Stock[[#This Row],[SỐ LƯỢNG MUA]]&gt;0,Stock[[#This Row],[GIÁ MUA]]*(1+Stock[[#This Row],[% TĂNG KỲ VỌNG_2]]),"")</f>
        <v/>
      </c>
      <c r="O1368" s="89"/>
      <c r="P1368" s="116" t="str">
        <f>IF(Stock[[#This Row],[SỐ LƯỢNG MUA]]&gt;0,Stock[[#This Row],[GIÁ MUA]]*(1+Stock[[#This Row],[% GIẢM ĐỂ CẮT LỖ]]),"")</f>
        <v/>
      </c>
      <c r="Q1368" s="103"/>
      <c r="R1368" s="117" t="str">
        <f>IF(Stock[[#This Row],[CỔ TỨC TIỀN MẶT]]&gt;0,Stock[[#This Row],[CỔ TỨC TIỀN MẶT]]/(Stock[[#This Row],[GIÁ MUA]]*Stock[[#This Row],[SỐ LƯỢNG MUA]]),"")</f>
        <v/>
      </c>
      <c r="S1368" s="103"/>
      <c r="T1368" s="77"/>
      <c r="U1368" s="95"/>
      <c r="V1368" s="96"/>
      <c r="W1368" s="125" t="str">
        <f>IF(Stock[[#This Row],[SỐ LƯỢNG BÁN]]&gt;0,Stock[[#This Row],[GIÁ BÁN]]*Stock[[#This Row],[SỐ LƯỢNG BÁN]]*$D$11+Stock[[#This Row],[GIÁ BÁN]]*Stock[[#This Row],[SỐ LƯỢNG BÁN]]*$D$12,"")</f>
        <v/>
      </c>
      <c r="X1368" s="120">
        <f>Stock[[#This Row],[SỐ LƯỢNG MUA]]+Stock[[#This Row],[CỔ TỨC BẰNG CỔ PHIẾU]]-Stock[[#This Row],[SỐ LƯỢNG BÁN]]</f>
        <v>0</v>
      </c>
      <c r="Y13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8" s="120">
        <f ca="1">IF(Stock[[#This Row],[NGÀY BÁN]]&gt;0,Stock[[#This Row],[NGÀY BÁN]]-Stock[[#This Row],[NGÀY MUA]]+1,IF(Stock[[#This Row],[NGÀY MUA]]=0,0,TODAY()-Stock[[#This Row],[NGÀY MUA]]+1))</f>
        <v>0</v>
      </c>
      <c r="AA1368" s="121" t="str">
        <f>IFERROR(Stock[[#This Row],[CỔ TỨC TIỀN MẶT]]+Stock[[#This Row],[LÃI/(LỖ) TỪ BÁN CK
(auto-fill)]],"")</f>
        <v/>
      </c>
      <c r="AB13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8" s="79"/>
      <c r="AE1368" s="146" t="str">
        <f>IF(Stock[[#This Row],[TRẠNG THÁI
(auto-fill)]]="NẮM GIỮ",Stock[[#This Row],[GIÁ THỊ TRƯỜNG]]-Stock[[#This Row],[GIÁ MUA]],"")</f>
        <v/>
      </c>
      <c r="AF1368" s="150" t="str">
        <f>IFERROR(Stock[[#This Row],[TĂNG/
(GIẢM )]]/Stock[[#This Row],[GIÁ MUA]],"")</f>
        <v/>
      </c>
      <c r="AG1368" s="129" t="str">
        <f>IF(Stock[[#This Row],[GIÁ THỊ TRƯỜNG]]&gt;0,Stock[[#This Row],[GIÁ THỊ TRƯỜNG]]*Stock[[#This Row],[SỐ LƯỢNG CÒN LẠI
(auto-fill)]],"")</f>
        <v/>
      </c>
    </row>
    <row r="1369" spans="2:33">
      <c r="B1369" s="109" t="str">
        <f>IF(AND(Stock[[#This Row],[SỐ LƯỢNG MUA]]&gt;0,Stock[[#This Row],[SỐ LƯỢNG CÒN LẠI
(auto-fill)]]=0),"BÁN",
IF(AND(Stock[[#This Row],[SỐ LƯỢNG MUA]]&gt;0,Stock[[#This Row],[SỐ LƯỢNG CÒN LẠI
(auto-fill)]]&gt;0),"NẮM GIỮ",""))</f>
        <v/>
      </c>
      <c r="C1369" s="112">
        <f t="shared" si="21"/>
        <v>1356</v>
      </c>
      <c r="D1369" s="77"/>
      <c r="E1369" s="78"/>
      <c r="F1369" s="170"/>
      <c r="G1369" s="83"/>
      <c r="H1369" s="84"/>
      <c r="I1369" s="114" t="str">
        <f>IF(Stock[[#This Row],[SỐ LƯỢNG MUA]]&gt;0,Stock[[#This Row],[GIÁ MUA]]*Stock[[#This Row],[SỐ LƯỢNG MUA]]*$D$11,"")</f>
        <v/>
      </c>
      <c r="J1369" s="87"/>
      <c r="K1369" s="88"/>
      <c r="L1369" s="116" t="str">
        <f>IF(Stock[[#This Row],[SỐ LƯỢNG MUA]]&gt;0,Stock[[#This Row],[GIÁ MUA]]*(1+Stock[[#This Row],[% TĂNG KỲ VỌNG_1]]),"")</f>
        <v/>
      </c>
      <c r="M1369" s="89"/>
      <c r="N1369" s="116" t="str">
        <f>IF(Stock[[#This Row],[SỐ LƯỢNG MUA]]&gt;0,Stock[[#This Row],[GIÁ MUA]]*(1+Stock[[#This Row],[% TĂNG KỲ VỌNG_2]]),"")</f>
        <v/>
      </c>
      <c r="O1369" s="89"/>
      <c r="P1369" s="116" t="str">
        <f>IF(Stock[[#This Row],[SỐ LƯỢNG MUA]]&gt;0,Stock[[#This Row],[GIÁ MUA]]*(1+Stock[[#This Row],[% GIẢM ĐỂ CẮT LỖ]]),"")</f>
        <v/>
      </c>
      <c r="Q1369" s="103"/>
      <c r="R1369" s="117" t="str">
        <f>IF(Stock[[#This Row],[CỔ TỨC TIỀN MẶT]]&gt;0,Stock[[#This Row],[CỔ TỨC TIỀN MẶT]]/(Stock[[#This Row],[GIÁ MUA]]*Stock[[#This Row],[SỐ LƯỢNG MUA]]),"")</f>
        <v/>
      </c>
      <c r="S1369" s="103"/>
      <c r="T1369" s="77"/>
      <c r="U1369" s="95"/>
      <c r="V1369" s="96"/>
      <c r="W1369" s="125" t="str">
        <f>IF(Stock[[#This Row],[SỐ LƯỢNG BÁN]]&gt;0,Stock[[#This Row],[GIÁ BÁN]]*Stock[[#This Row],[SỐ LƯỢNG BÁN]]*$D$11+Stock[[#This Row],[GIÁ BÁN]]*Stock[[#This Row],[SỐ LƯỢNG BÁN]]*$D$12,"")</f>
        <v/>
      </c>
      <c r="X1369" s="120">
        <f>Stock[[#This Row],[SỐ LƯỢNG MUA]]+Stock[[#This Row],[CỔ TỨC BẰNG CỔ PHIẾU]]-Stock[[#This Row],[SỐ LƯỢNG BÁN]]</f>
        <v>0</v>
      </c>
      <c r="Y13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9" s="120">
        <f ca="1">IF(Stock[[#This Row],[NGÀY BÁN]]&gt;0,Stock[[#This Row],[NGÀY BÁN]]-Stock[[#This Row],[NGÀY MUA]]+1,IF(Stock[[#This Row],[NGÀY MUA]]=0,0,TODAY()-Stock[[#This Row],[NGÀY MUA]]+1))</f>
        <v>0</v>
      </c>
      <c r="AA1369" s="121" t="str">
        <f>IFERROR(Stock[[#This Row],[CỔ TỨC TIỀN MẶT]]+Stock[[#This Row],[LÃI/(LỖ) TỪ BÁN CK
(auto-fill)]],"")</f>
        <v/>
      </c>
      <c r="AB13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9" s="79"/>
      <c r="AE1369" s="146" t="str">
        <f>IF(Stock[[#This Row],[TRẠNG THÁI
(auto-fill)]]="NẮM GIỮ",Stock[[#This Row],[GIÁ THỊ TRƯỜNG]]-Stock[[#This Row],[GIÁ MUA]],"")</f>
        <v/>
      </c>
      <c r="AF1369" s="150" t="str">
        <f>IFERROR(Stock[[#This Row],[TĂNG/
(GIẢM )]]/Stock[[#This Row],[GIÁ MUA]],"")</f>
        <v/>
      </c>
      <c r="AG1369" s="129" t="str">
        <f>IF(Stock[[#This Row],[GIÁ THỊ TRƯỜNG]]&gt;0,Stock[[#This Row],[GIÁ THỊ TRƯỜNG]]*Stock[[#This Row],[SỐ LƯỢNG CÒN LẠI
(auto-fill)]],"")</f>
        <v/>
      </c>
    </row>
    <row r="1370" spans="2:33">
      <c r="B1370" s="109" t="str">
        <f>IF(AND(Stock[[#This Row],[SỐ LƯỢNG MUA]]&gt;0,Stock[[#This Row],[SỐ LƯỢNG CÒN LẠI
(auto-fill)]]=0),"BÁN",
IF(AND(Stock[[#This Row],[SỐ LƯỢNG MUA]]&gt;0,Stock[[#This Row],[SỐ LƯỢNG CÒN LẠI
(auto-fill)]]&gt;0),"NẮM GIỮ",""))</f>
        <v/>
      </c>
      <c r="C1370" s="112">
        <f t="shared" si="21"/>
        <v>1357</v>
      </c>
      <c r="D1370" s="77"/>
      <c r="E1370" s="78"/>
      <c r="F1370" s="170"/>
      <c r="G1370" s="83"/>
      <c r="H1370" s="84"/>
      <c r="I1370" s="114" t="str">
        <f>IF(Stock[[#This Row],[SỐ LƯỢNG MUA]]&gt;0,Stock[[#This Row],[GIÁ MUA]]*Stock[[#This Row],[SỐ LƯỢNG MUA]]*$D$11,"")</f>
        <v/>
      </c>
      <c r="J1370" s="87"/>
      <c r="K1370" s="88"/>
      <c r="L1370" s="116" t="str">
        <f>IF(Stock[[#This Row],[SỐ LƯỢNG MUA]]&gt;0,Stock[[#This Row],[GIÁ MUA]]*(1+Stock[[#This Row],[% TĂNG KỲ VỌNG_1]]),"")</f>
        <v/>
      </c>
      <c r="M1370" s="89"/>
      <c r="N1370" s="116" t="str">
        <f>IF(Stock[[#This Row],[SỐ LƯỢNG MUA]]&gt;0,Stock[[#This Row],[GIÁ MUA]]*(1+Stock[[#This Row],[% TĂNG KỲ VỌNG_2]]),"")</f>
        <v/>
      </c>
      <c r="O1370" s="89"/>
      <c r="P1370" s="116" t="str">
        <f>IF(Stock[[#This Row],[SỐ LƯỢNG MUA]]&gt;0,Stock[[#This Row],[GIÁ MUA]]*(1+Stock[[#This Row],[% GIẢM ĐỂ CẮT LỖ]]),"")</f>
        <v/>
      </c>
      <c r="Q1370" s="103"/>
      <c r="R1370" s="117" t="str">
        <f>IF(Stock[[#This Row],[CỔ TỨC TIỀN MẶT]]&gt;0,Stock[[#This Row],[CỔ TỨC TIỀN MẶT]]/(Stock[[#This Row],[GIÁ MUA]]*Stock[[#This Row],[SỐ LƯỢNG MUA]]),"")</f>
        <v/>
      </c>
      <c r="S1370" s="103"/>
      <c r="T1370" s="77"/>
      <c r="U1370" s="95"/>
      <c r="V1370" s="96"/>
      <c r="W1370" s="125" t="str">
        <f>IF(Stock[[#This Row],[SỐ LƯỢNG BÁN]]&gt;0,Stock[[#This Row],[GIÁ BÁN]]*Stock[[#This Row],[SỐ LƯỢNG BÁN]]*$D$11+Stock[[#This Row],[GIÁ BÁN]]*Stock[[#This Row],[SỐ LƯỢNG BÁN]]*$D$12,"")</f>
        <v/>
      </c>
      <c r="X1370" s="120">
        <f>Stock[[#This Row],[SỐ LƯỢNG MUA]]+Stock[[#This Row],[CỔ TỨC BẰNG CỔ PHIẾU]]-Stock[[#This Row],[SỐ LƯỢNG BÁN]]</f>
        <v>0</v>
      </c>
      <c r="Y13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0" s="120">
        <f ca="1">IF(Stock[[#This Row],[NGÀY BÁN]]&gt;0,Stock[[#This Row],[NGÀY BÁN]]-Stock[[#This Row],[NGÀY MUA]]+1,IF(Stock[[#This Row],[NGÀY MUA]]=0,0,TODAY()-Stock[[#This Row],[NGÀY MUA]]+1))</f>
        <v>0</v>
      </c>
      <c r="AA1370" s="121" t="str">
        <f>IFERROR(Stock[[#This Row],[CỔ TỨC TIỀN MẶT]]+Stock[[#This Row],[LÃI/(LỖ) TỪ BÁN CK
(auto-fill)]],"")</f>
        <v/>
      </c>
      <c r="AB13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0" s="79"/>
      <c r="AE1370" s="146" t="str">
        <f>IF(Stock[[#This Row],[TRẠNG THÁI
(auto-fill)]]="NẮM GIỮ",Stock[[#This Row],[GIÁ THỊ TRƯỜNG]]-Stock[[#This Row],[GIÁ MUA]],"")</f>
        <v/>
      </c>
      <c r="AF1370" s="150" t="str">
        <f>IFERROR(Stock[[#This Row],[TĂNG/
(GIẢM )]]/Stock[[#This Row],[GIÁ MUA]],"")</f>
        <v/>
      </c>
      <c r="AG1370" s="129" t="str">
        <f>IF(Stock[[#This Row],[GIÁ THỊ TRƯỜNG]]&gt;0,Stock[[#This Row],[GIÁ THỊ TRƯỜNG]]*Stock[[#This Row],[SỐ LƯỢNG CÒN LẠI
(auto-fill)]],"")</f>
        <v/>
      </c>
    </row>
    <row r="1371" spans="2:33">
      <c r="B1371" s="109" t="str">
        <f>IF(AND(Stock[[#This Row],[SỐ LƯỢNG MUA]]&gt;0,Stock[[#This Row],[SỐ LƯỢNG CÒN LẠI
(auto-fill)]]=0),"BÁN",
IF(AND(Stock[[#This Row],[SỐ LƯỢNG MUA]]&gt;0,Stock[[#This Row],[SỐ LƯỢNG CÒN LẠI
(auto-fill)]]&gt;0),"NẮM GIỮ",""))</f>
        <v/>
      </c>
      <c r="C1371" s="112">
        <f t="shared" si="21"/>
        <v>1358</v>
      </c>
      <c r="D1371" s="77"/>
      <c r="E1371" s="78"/>
      <c r="F1371" s="170"/>
      <c r="G1371" s="83"/>
      <c r="H1371" s="84"/>
      <c r="I1371" s="114" t="str">
        <f>IF(Stock[[#This Row],[SỐ LƯỢNG MUA]]&gt;0,Stock[[#This Row],[GIÁ MUA]]*Stock[[#This Row],[SỐ LƯỢNG MUA]]*$D$11,"")</f>
        <v/>
      </c>
      <c r="J1371" s="87"/>
      <c r="K1371" s="88"/>
      <c r="L1371" s="116" t="str">
        <f>IF(Stock[[#This Row],[SỐ LƯỢNG MUA]]&gt;0,Stock[[#This Row],[GIÁ MUA]]*(1+Stock[[#This Row],[% TĂNG KỲ VỌNG_1]]),"")</f>
        <v/>
      </c>
      <c r="M1371" s="89"/>
      <c r="N1371" s="116" t="str">
        <f>IF(Stock[[#This Row],[SỐ LƯỢNG MUA]]&gt;0,Stock[[#This Row],[GIÁ MUA]]*(1+Stock[[#This Row],[% TĂNG KỲ VỌNG_2]]),"")</f>
        <v/>
      </c>
      <c r="O1371" s="89"/>
      <c r="P1371" s="116" t="str">
        <f>IF(Stock[[#This Row],[SỐ LƯỢNG MUA]]&gt;0,Stock[[#This Row],[GIÁ MUA]]*(1+Stock[[#This Row],[% GIẢM ĐỂ CẮT LỖ]]),"")</f>
        <v/>
      </c>
      <c r="Q1371" s="103"/>
      <c r="R1371" s="117" t="str">
        <f>IF(Stock[[#This Row],[CỔ TỨC TIỀN MẶT]]&gt;0,Stock[[#This Row],[CỔ TỨC TIỀN MẶT]]/(Stock[[#This Row],[GIÁ MUA]]*Stock[[#This Row],[SỐ LƯỢNG MUA]]),"")</f>
        <v/>
      </c>
      <c r="S1371" s="103"/>
      <c r="T1371" s="77"/>
      <c r="U1371" s="95"/>
      <c r="V1371" s="96"/>
      <c r="W1371" s="125" t="str">
        <f>IF(Stock[[#This Row],[SỐ LƯỢNG BÁN]]&gt;0,Stock[[#This Row],[GIÁ BÁN]]*Stock[[#This Row],[SỐ LƯỢNG BÁN]]*$D$11+Stock[[#This Row],[GIÁ BÁN]]*Stock[[#This Row],[SỐ LƯỢNG BÁN]]*$D$12,"")</f>
        <v/>
      </c>
      <c r="X1371" s="120">
        <f>Stock[[#This Row],[SỐ LƯỢNG MUA]]+Stock[[#This Row],[CỔ TỨC BẰNG CỔ PHIẾU]]-Stock[[#This Row],[SỐ LƯỢNG BÁN]]</f>
        <v>0</v>
      </c>
      <c r="Y13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1" s="120">
        <f ca="1">IF(Stock[[#This Row],[NGÀY BÁN]]&gt;0,Stock[[#This Row],[NGÀY BÁN]]-Stock[[#This Row],[NGÀY MUA]]+1,IF(Stock[[#This Row],[NGÀY MUA]]=0,0,TODAY()-Stock[[#This Row],[NGÀY MUA]]+1))</f>
        <v>0</v>
      </c>
      <c r="AA1371" s="121" t="str">
        <f>IFERROR(Stock[[#This Row],[CỔ TỨC TIỀN MẶT]]+Stock[[#This Row],[LÃI/(LỖ) TỪ BÁN CK
(auto-fill)]],"")</f>
        <v/>
      </c>
      <c r="AB13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1" s="79"/>
      <c r="AE1371" s="146" t="str">
        <f>IF(Stock[[#This Row],[TRẠNG THÁI
(auto-fill)]]="NẮM GIỮ",Stock[[#This Row],[GIÁ THỊ TRƯỜNG]]-Stock[[#This Row],[GIÁ MUA]],"")</f>
        <v/>
      </c>
      <c r="AF1371" s="150" t="str">
        <f>IFERROR(Stock[[#This Row],[TĂNG/
(GIẢM )]]/Stock[[#This Row],[GIÁ MUA]],"")</f>
        <v/>
      </c>
      <c r="AG1371" s="129" t="str">
        <f>IF(Stock[[#This Row],[GIÁ THỊ TRƯỜNG]]&gt;0,Stock[[#This Row],[GIÁ THỊ TRƯỜNG]]*Stock[[#This Row],[SỐ LƯỢNG CÒN LẠI
(auto-fill)]],"")</f>
        <v/>
      </c>
    </row>
    <row r="1372" spans="2:33">
      <c r="B1372" s="109" t="str">
        <f>IF(AND(Stock[[#This Row],[SỐ LƯỢNG MUA]]&gt;0,Stock[[#This Row],[SỐ LƯỢNG CÒN LẠI
(auto-fill)]]=0),"BÁN",
IF(AND(Stock[[#This Row],[SỐ LƯỢNG MUA]]&gt;0,Stock[[#This Row],[SỐ LƯỢNG CÒN LẠI
(auto-fill)]]&gt;0),"NẮM GIỮ",""))</f>
        <v/>
      </c>
      <c r="C1372" s="112">
        <f t="shared" si="21"/>
        <v>1359</v>
      </c>
      <c r="D1372" s="77"/>
      <c r="E1372" s="78"/>
      <c r="F1372" s="170"/>
      <c r="G1372" s="83"/>
      <c r="H1372" s="84"/>
      <c r="I1372" s="114" t="str">
        <f>IF(Stock[[#This Row],[SỐ LƯỢNG MUA]]&gt;0,Stock[[#This Row],[GIÁ MUA]]*Stock[[#This Row],[SỐ LƯỢNG MUA]]*$D$11,"")</f>
        <v/>
      </c>
      <c r="J1372" s="87"/>
      <c r="K1372" s="88"/>
      <c r="L1372" s="116" t="str">
        <f>IF(Stock[[#This Row],[SỐ LƯỢNG MUA]]&gt;0,Stock[[#This Row],[GIÁ MUA]]*(1+Stock[[#This Row],[% TĂNG KỲ VỌNG_1]]),"")</f>
        <v/>
      </c>
      <c r="M1372" s="89"/>
      <c r="N1372" s="116" t="str">
        <f>IF(Stock[[#This Row],[SỐ LƯỢNG MUA]]&gt;0,Stock[[#This Row],[GIÁ MUA]]*(1+Stock[[#This Row],[% TĂNG KỲ VỌNG_2]]),"")</f>
        <v/>
      </c>
      <c r="O1372" s="89"/>
      <c r="P1372" s="116" t="str">
        <f>IF(Stock[[#This Row],[SỐ LƯỢNG MUA]]&gt;0,Stock[[#This Row],[GIÁ MUA]]*(1+Stock[[#This Row],[% GIẢM ĐỂ CẮT LỖ]]),"")</f>
        <v/>
      </c>
      <c r="Q1372" s="103"/>
      <c r="R1372" s="117" t="str">
        <f>IF(Stock[[#This Row],[CỔ TỨC TIỀN MẶT]]&gt;0,Stock[[#This Row],[CỔ TỨC TIỀN MẶT]]/(Stock[[#This Row],[GIÁ MUA]]*Stock[[#This Row],[SỐ LƯỢNG MUA]]),"")</f>
        <v/>
      </c>
      <c r="S1372" s="103"/>
      <c r="T1372" s="77"/>
      <c r="U1372" s="95"/>
      <c r="V1372" s="96"/>
      <c r="W1372" s="125" t="str">
        <f>IF(Stock[[#This Row],[SỐ LƯỢNG BÁN]]&gt;0,Stock[[#This Row],[GIÁ BÁN]]*Stock[[#This Row],[SỐ LƯỢNG BÁN]]*$D$11+Stock[[#This Row],[GIÁ BÁN]]*Stock[[#This Row],[SỐ LƯỢNG BÁN]]*$D$12,"")</f>
        <v/>
      </c>
      <c r="X1372" s="120">
        <f>Stock[[#This Row],[SỐ LƯỢNG MUA]]+Stock[[#This Row],[CỔ TỨC BẰNG CỔ PHIẾU]]-Stock[[#This Row],[SỐ LƯỢNG BÁN]]</f>
        <v>0</v>
      </c>
      <c r="Y13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2" s="120">
        <f ca="1">IF(Stock[[#This Row],[NGÀY BÁN]]&gt;0,Stock[[#This Row],[NGÀY BÁN]]-Stock[[#This Row],[NGÀY MUA]]+1,IF(Stock[[#This Row],[NGÀY MUA]]=0,0,TODAY()-Stock[[#This Row],[NGÀY MUA]]+1))</f>
        <v>0</v>
      </c>
      <c r="AA1372" s="121" t="str">
        <f>IFERROR(Stock[[#This Row],[CỔ TỨC TIỀN MẶT]]+Stock[[#This Row],[LÃI/(LỖ) TỪ BÁN CK
(auto-fill)]],"")</f>
        <v/>
      </c>
      <c r="AB13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2" s="79"/>
      <c r="AE1372" s="146" t="str">
        <f>IF(Stock[[#This Row],[TRẠNG THÁI
(auto-fill)]]="NẮM GIỮ",Stock[[#This Row],[GIÁ THỊ TRƯỜNG]]-Stock[[#This Row],[GIÁ MUA]],"")</f>
        <v/>
      </c>
      <c r="AF1372" s="150" t="str">
        <f>IFERROR(Stock[[#This Row],[TĂNG/
(GIẢM )]]/Stock[[#This Row],[GIÁ MUA]],"")</f>
        <v/>
      </c>
      <c r="AG1372" s="129" t="str">
        <f>IF(Stock[[#This Row],[GIÁ THỊ TRƯỜNG]]&gt;0,Stock[[#This Row],[GIÁ THỊ TRƯỜNG]]*Stock[[#This Row],[SỐ LƯỢNG CÒN LẠI
(auto-fill)]],"")</f>
        <v/>
      </c>
    </row>
    <row r="1373" spans="2:33">
      <c r="B1373" s="109" t="str">
        <f>IF(AND(Stock[[#This Row],[SỐ LƯỢNG MUA]]&gt;0,Stock[[#This Row],[SỐ LƯỢNG CÒN LẠI
(auto-fill)]]=0),"BÁN",
IF(AND(Stock[[#This Row],[SỐ LƯỢNG MUA]]&gt;0,Stock[[#This Row],[SỐ LƯỢNG CÒN LẠI
(auto-fill)]]&gt;0),"NẮM GIỮ",""))</f>
        <v/>
      </c>
      <c r="C1373" s="112">
        <f t="shared" si="21"/>
        <v>1360</v>
      </c>
      <c r="D1373" s="77"/>
      <c r="E1373" s="78"/>
      <c r="F1373" s="170"/>
      <c r="G1373" s="83"/>
      <c r="H1373" s="84"/>
      <c r="I1373" s="114" t="str">
        <f>IF(Stock[[#This Row],[SỐ LƯỢNG MUA]]&gt;0,Stock[[#This Row],[GIÁ MUA]]*Stock[[#This Row],[SỐ LƯỢNG MUA]]*$D$11,"")</f>
        <v/>
      </c>
      <c r="J1373" s="87"/>
      <c r="K1373" s="88"/>
      <c r="L1373" s="116" t="str">
        <f>IF(Stock[[#This Row],[SỐ LƯỢNG MUA]]&gt;0,Stock[[#This Row],[GIÁ MUA]]*(1+Stock[[#This Row],[% TĂNG KỲ VỌNG_1]]),"")</f>
        <v/>
      </c>
      <c r="M1373" s="89"/>
      <c r="N1373" s="116" t="str">
        <f>IF(Stock[[#This Row],[SỐ LƯỢNG MUA]]&gt;0,Stock[[#This Row],[GIÁ MUA]]*(1+Stock[[#This Row],[% TĂNG KỲ VỌNG_2]]),"")</f>
        <v/>
      </c>
      <c r="O1373" s="89"/>
      <c r="P1373" s="116" t="str">
        <f>IF(Stock[[#This Row],[SỐ LƯỢNG MUA]]&gt;0,Stock[[#This Row],[GIÁ MUA]]*(1+Stock[[#This Row],[% GIẢM ĐỂ CẮT LỖ]]),"")</f>
        <v/>
      </c>
      <c r="Q1373" s="103"/>
      <c r="R1373" s="117" t="str">
        <f>IF(Stock[[#This Row],[CỔ TỨC TIỀN MẶT]]&gt;0,Stock[[#This Row],[CỔ TỨC TIỀN MẶT]]/(Stock[[#This Row],[GIÁ MUA]]*Stock[[#This Row],[SỐ LƯỢNG MUA]]),"")</f>
        <v/>
      </c>
      <c r="S1373" s="103"/>
      <c r="T1373" s="77"/>
      <c r="U1373" s="95"/>
      <c r="V1373" s="96"/>
      <c r="W1373" s="125" t="str">
        <f>IF(Stock[[#This Row],[SỐ LƯỢNG BÁN]]&gt;0,Stock[[#This Row],[GIÁ BÁN]]*Stock[[#This Row],[SỐ LƯỢNG BÁN]]*$D$11+Stock[[#This Row],[GIÁ BÁN]]*Stock[[#This Row],[SỐ LƯỢNG BÁN]]*$D$12,"")</f>
        <v/>
      </c>
      <c r="X1373" s="120">
        <f>Stock[[#This Row],[SỐ LƯỢNG MUA]]+Stock[[#This Row],[CỔ TỨC BẰNG CỔ PHIẾU]]-Stock[[#This Row],[SỐ LƯỢNG BÁN]]</f>
        <v>0</v>
      </c>
      <c r="Y13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3" s="120">
        <f ca="1">IF(Stock[[#This Row],[NGÀY BÁN]]&gt;0,Stock[[#This Row],[NGÀY BÁN]]-Stock[[#This Row],[NGÀY MUA]]+1,IF(Stock[[#This Row],[NGÀY MUA]]=0,0,TODAY()-Stock[[#This Row],[NGÀY MUA]]+1))</f>
        <v>0</v>
      </c>
      <c r="AA1373" s="121" t="str">
        <f>IFERROR(Stock[[#This Row],[CỔ TỨC TIỀN MẶT]]+Stock[[#This Row],[LÃI/(LỖ) TỪ BÁN CK
(auto-fill)]],"")</f>
        <v/>
      </c>
      <c r="AB13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3" s="79"/>
      <c r="AE1373" s="146" t="str">
        <f>IF(Stock[[#This Row],[TRẠNG THÁI
(auto-fill)]]="NẮM GIỮ",Stock[[#This Row],[GIÁ THỊ TRƯỜNG]]-Stock[[#This Row],[GIÁ MUA]],"")</f>
        <v/>
      </c>
      <c r="AF1373" s="150" t="str">
        <f>IFERROR(Stock[[#This Row],[TĂNG/
(GIẢM )]]/Stock[[#This Row],[GIÁ MUA]],"")</f>
        <v/>
      </c>
      <c r="AG1373" s="129" t="str">
        <f>IF(Stock[[#This Row],[GIÁ THỊ TRƯỜNG]]&gt;0,Stock[[#This Row],[GIÁ THỊ TRƯỜNG]]*Stock[[#This Row],[SỐ LƯỢNG CÒN LẠI
(auto-fill)]],"")</f>
        <v/>
      </c>
    </row>
    <row r="1374" spans="2:33">
      <c r="B1374" s="109" t="str">
        <f>IF(AND(Stock[[#This Row],[SỐ LƯỢNG MUA]]&gt;0,Stock[[#This Row],[SỐ LƯỢNG CÒN LẠI
(auto-fill)]]=0),"BÁN",
IF(AND(Stock[[#This Row],[SỐ LƯỢNG MUA]]&gt;0,Stock[[#This Row],[SỐ LƯỢNG CÒN LẠI
(auto-fill)]]&gt;0),"NẮM GIỮ",""))</f>
        <v/>
      </c>
      <c r="C1374" s="112">
        <f t="shared" si="21"/>
        <v>1361</v>
      </c>
      <c r="D1374" s="77"/>
      <c r="E1374" s="78"/>
      <c r="F1374" s="170"/>
      <c r="G1374" s="83"/>
      <c r="H1374" s="84"/>
      <c r="I1374" s="114" t="str">
        <f>IF(Stock[[#This Row],[SỐ LƯỢNG MUA]]&gt;0,Stock[[#This Row],[GIÁ MUA]]*Stock[[#This Row],[SỐ LƯỢNG MUA]]*$D$11,"")</f>
        <v/>
      </c>
      <c r="J1374" s="87"/>
      <c r="K1374" s="88"/>
      <c r="L1374" s="116" t="str">
        <f>IF(Stock[[#This Row],[SỐ LƯỢNG MUA]]&gt;0,Stock[[#This Row],[GIÁ MUA]]*(1+Stock[[#This Row],[% TĂNG KỲ VỌNG_1]]),"")</f>
        <v/>
      </c>
      <c r="M1374" s="89"/>
      <c r="N1374" s="116" t="str">
        <f>IF(Stock[[#This Row],[SỐ LƯỢNG MUA]]&gt;0,Stock[[#This Row],[GIÁ MUA]]*(1+Stock[[#This Row],[% TĂNG KỲ VỌNG_2]]),"")</f>
        <v/>
      </c>
      <c r="O1374" s="89"/>
      <c r="P1374" s="116" t="str">
        <f>IF(Stock[[#This Row],[SỐ LƯỢNG MUA]]&gt;0,Stock[[#This Row],[GIÁ MUA]]*(1+Stock[[#This Row],[% GIẢM ĐỂ CẮT LỖ]]),"")</f>
        <v/>
      </c>
      <c r="Q1374" s="103"/>
      <c r="R1374" s="117" t="str">
        <f>IF(Stock[[#This Row],[CỔ TỨC TIỀN MẶT]]&gt;0,Stock[[#This Row],[CỔ TỨC TIỀN MẶT]]/(Stock[[#This Row],[GIÁ MUA]]*Stock[[#This Row],[SỐ LƯỢNG MUA]]),"")</f>
        <v/>
      </c>
      <c r="S1374" s="103"/>
      <c r="T1374" s="77"/>
      <c r="U1374" s="95"/>
      <c r="V1374" s="96"/>
      <c r="W1374" s="125" t="str">
        <f>IF(Stock[[#This Row],[SỐ LƯỢNG BÁN]]&gt;0,Stock[[#This Row],[GIÁ BÁN]]*Stock[[#This Row],[SỐ LƯỢNG BÁN]]*$D$11+Stock[[#This Row],[GIÁ BÁN]]*Stock[[#This Row],[SỐ LƯỢNG BÁN]]*$D$12,"")</f>
        <v/>
      </c>
      <c r="X1374" s="120">
        <f>Stock[[#This Row],[SỐ LƯỢNG MUA]]+Stock[[#This Row],[CỔ TỨC BẰNG CỔ PHIẾU]]-Stock[[#This Row],[SỐ LƯỢNG BÁN]]</f>
        <v>0</v>
      </c>
      <c r="Y13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4" s="120">
        <f ca="1">IF(Stock[[#This Row],[NGÀY BÁN]]&gt;0,Stock[[#This Row],[NGÀY BÁN]]-Stock[[#This Row],[NGÀY MUA]]+1,IF(Stock[[#This Row],[NGÀY MUA]]=0,0,TODAY()-Stock[[#This Row],[NGÀY MUA]]+1))</f>
        <v>0</v>
      </c>
      <c r="AA1374" s="121" t="str">
        <f>IFERROR(Stock[[#This Row],[CỔ TỨC TIỀN MẶT]]+Stock[[#This Row],[LÃI/(LỖ) TỪ BÁN CK
(auto-fill)]],"")</f>
        <v/>
      </c>
      <c r="AB13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4" s="79"/>
      <c r="AE1374" s="146" t="str">
        <f>IF(Stock[[#This Row],[TRẠNG THÁI
(auto-fill)]]="NẮM GIỮ",Stock[[#This Row],[GIÁ THỊ TRƯỜNG]]-Stock[[#This Row],[GIÁ MUA]],"")</f>
        <v/>
      </c>
      <c r="AF1374" s="150" t="str">
        <f>IFERROR(Stock[[#This Row],[TĂNG/
(GIẢM )]]/Stock[[#This Row],[GIÁ MUA]],"")</f>
        <v/>
      </c>
      <c r="AG1374" s="129" t="str">
        <f>IF(Stock[[#This Row],[GIÁ THỊ TRƯỜNG]]&gt;0,Stock[[#This Row],[GIÁ THỊ TRƯỜNG]]*Stock[[#This Row],[SỐ LƯỢNG CÒN LẠI
(auto-fill)]],"")</f>
        <v/>
      </c>
    </row>
    <row r="1375" spans="2:33">
      <c r="B1375" s="109" t="str">
        <f>IF(AND(Stock[[#This Row],[SỐ LƯỢNG MUA]]&gt;0,Stock[[#This Row],[SỐ LƯỢNG CÒN LẠI
(auto-fill)]]=0),"BÁN",
IF(AND(Stock[[#This Row],[SỐ LƯỢNG MUA]]&gt;0,Stock[[#This Row],[SỐ LƯỢNG CÒN LẠI
(auto-fill)]]&gt;0),"NẮM GIỮ",""))</f>
        <v/>
      </c>
      <c r="C1375" s="112">
        <f t="shared" si="21"/>
        <v>1362</v>
      </c>
      <c r="D1375" s="77"/>
      <c r="E1375" s="78"/>
      <c r="F1375" s="170"/>
      <c r="G1375" s="83"/>
      <c r="H1375" s="84"/>
      <c r="I1375" s="114" t="str">
        <f>IF(Stock[[#This Row],[SỐ LƯỢNG MUA]]&gt;0,Stock[[#This Row],[GIÁ MUA]]*Stock[[#This Row],[SỐ LƯỢNG MUA]]*$D$11,"")</f>
        <v/>
      </c>
      <c r="J1375" s="87"/>
      <c r="K1375" s="88"/>
      <c r="L1375" s="116" t="str">
        <f>IF(Stock[[#This Row],[SỐ LƯỢNG MUA]]&gt;0,Stock[[#This Row],[GIÁ MUA]]*(1+Stock[[#This Row],[% TĂNG KỲ VỌNG_1]]),"")</f>
        <v/>
      </c>
      <c r="M1375" s="89"/>
      <c r="N1375" s="116" t="str">
        <f>IF(Stock[[#This Row],[SỐ LƯỢNG MUA]]&gt;0,Stock[[#This Row],[GIÁ MUA]]*(1+Stock[[#This Row],[% TĂNG KỲ VỌNG_2]]),"")</f>
        <v/>
      </c>
      <c r="O1375" s="89"/>
      <c r="P1375" s="116" t="str">
        <f>IF(Stock[[#This Row],[SỐ LƯỢNG MUA]]&gt;0,Stock[[#This Row],[GIÁ MUA]]*(1+Stock[[#This Row],[% GIẢM ĐỂ CẮT LỖ]]),"")</f>
        <v/>
      </c>
      <c r="Q1375" s="103"/>
      <c r="R1375" s="117" t="str">
        <f>IF(Stock[[#This Row],[CỔ TỨC TIỀN MẶT]]&gt;0,Stock[[#This Row],[CỔ TỨC TIỀN MẶT]]/(Stock[[#This Row],[GIÁ MUA]]*Stock[[#This Row],[SỐ LƯỢNG MUA]]),"")</f>
        <v/>
      </c>
      <c r="S1375" s="103"/>
      <c r="T1375" s="77"/>
      <c r="U1375" s="95"/>
      <c r="V1375" s="96"/>
      <c r="W1375" s="125" t="str">
        <f>IF(Stock[[#This Row],[SỐ LƯỢNG BÁN]]&gt;0,Stock[[#This Row],[GIÁ BÁN]]*Stock[[#This Row],[SỐ LƯỢNG BÁN]]*$D$11+Stock[[#This Row],[GIÁ BÁN]]*Stock[[#This Row],[SỐ LƯỢNG BÁN]]*$D$12,"")</f>
        <v/>
      </c>
      <c r="X1375" s="120">
        <f>Stock[[#This Row],[SỐ LƯỢNG MUA]]+Stock[[#This Row],[CỔ TỨC BẰNG CỔ PHIẾU]]-Stock[[#This Row],[SỐ LƯỢNG BÁN]]</f>
        <v>0</v>
      </c>
      <c r="Y13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5" s="120">
        <f ca="1">IF(Stock[[#This Row],[NGÀY BÁN]]&gt;0,Stock[[#This Row],[NGÀY BÁN]]-Stock[[#This Row],[NGÀY MUA]]+1,IF(Stock[[#This Row],[NGÀY MUA]]=0,0,TODAY()-Stock[[#This Row],[NGÀY MUA]]+1))</f>
        <v>0</v>
      </c>
      <c r="AA1375" s="121" t="str">
        <f>IFERROR(Stock[[#This Row],[CỔ TỨC TIỀN MẶT]]+Stock[[#This Row],[LÃI/(LỖ) TỪ BÁN CK
(auto-fill)]],"")</f>
        <v/>
      </c>
      <c r="AB13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5" s="79"/>
      <c r="AE1375" s="146" t="str">
        <f>IF(Stock[[#This Row],[TRẠNG THÁI
(auto-fill)]]="NẮM GIỮ",Stock[[#This Row],[GIÁ THỊ TRƯỜNG]]-Stock[[#This Row],[GIÁ MUA]],"")</f>
        <v/>
      </c>
      <c r="AF1375" s="150" t="str">
        <f>IFERROR(Stock[[#This Row],[TĂNG/
(GIẢM )]]/Stock[[#This Row],[GIÁ MUA]],"")</f>
        <v/>
      </c>
      <c r="AG1375" s="129" t="str">
        <f>IF(Stock[[#This Row],[GIÁ THỊ TRƯỜNG]]&gt;0,Stock[[#This Row],[GIÁ THỊ TRƯỜNG]]*Stock[[#This Row],[SỐ LƯỢNG CÒN LẠI
(auto-fill)]],"")</f>
        <v/>
      </c>
    </row>
    <row r="1376" spans="2:33">
      <c r="B1376" s="109" t="str">
        <f>IF(AND(Stock[[#This Row],[SỐ LƯỢNG MUA]]&gt;0,Stock[[#This Row],[SỐ LƯỢNG CÒN LẠI
(auto-fill)]]=0),"BÁN",
IF(AND(Stock[[#This Row],[SỐ LƯỢNG MUA]]&gt;0,Stock[[#This Row],[SỐ LƯỢNG CÒN LẠI
(auto-fill)]]&gt;0),"NẮM GIỮ",""))</f>
        <v/>
      </c>
      <c r="C1376" s="112">
        <f t="shared" si="21"/>
        <v>1363</v>
      </c>
      <c r="D1376" s="77"/>
      <c r="E1376" s="78"/>
      <c r="F1376" s="170"/>
      <c r="G1376" s="83"/>
      <c r="H1376" s="84"/>
      <c r="I1376" s="114" t="str">
        <f>IF(Stock[[#This Row],[SỐ LƯỢNG MUA]]&gt;0,Stock[[#This Row],[GIÁ MUA]]*Stock[[#This Row],[SỐ LƯỢNG MUA]]*$D$11,"")</f>
        <v/>
      </c>
      <c r="J1376" s="87"/>
      <c r="K1376" s="88"/>
      <c r="L1376" s="116" t="str">
        <f>IF(Stock[[#This Row],[SỐ LƯỢNG MUA]]&gt;0,Stock[[#This Row],[GIÁ MUA]]*(1+Stock[[#This Row],[% TĂNG KỲ VỌNG_1]]),"")</f>
        <v/>
      </c>
      <c r="M1376" s="89"/>
      <c r="N1376" s="116" t="str">
        <f>IF(Stock[[#This Row],[SỐ LƯỢNG MUA]]&gt;0,Stock[[#This Row],[GIÁ MUA]]*(1+Stock[[#This Row],[% TĂNG KỲ VỌNG_2]]),"")</f>
        <v/>
      </c>
      <c r="O1376" s="89"/>
      <c r="P1376" s="116" t="str">
        <f>IF(Stock[[#This Row],[SỐ LƯỢNG MUA]]&gt;0,Stock[[#This Row],[GIÁ MUA]]*(1+Stock[[#This Row],[% GIẢM ĐỂ CẮT LỖ]]),"")</f>
        <v/>
      </c>
      <c r="Q1376" s="103"/>
      <c r="R1376" s="117" t="str">
        <f>IF(Stock[[#This Row],[CỔ TỨC TIỀN MẶT]]&gt;0,Stock[[#This Row],[CỔ TỨC TIỀN MẶT]]/(Stock[[#This Row],[GIÁ MUA]]*Stock[[#This Row],[SỐ LƯỢNG MUA]]),"")</f>
        <v/>
      </c>
      <c r="S1376" s="103"/>
      <c r="T1376" s="77"/>
      <c r="U1376" s="95"/>
      <c r="V1376" s="96"/>
      <c r="W1376" s="125" t="str">
        <f>IF(Stock[[#This Row],[SỐ LƯỢNG BÁN]]&gt;0,Stock[[#This Row],[GIÁ BÁN]]*Stock[[#This Row],[SỐ LƯỢNG BÁN]]*$D$11+Stock[[#This Row],[GIÁ BÁN]]*Stock[[#This Row],[SỐ LƯỢNG BÁN]]*$D$12,"")</f>
        <v/>
      </c>
      <c r="X1376" s="120">
        <f>Stock[[#This Row],[SỐ LƯỢNG MUA]]+Stock[[#This Row],[CỔ TỨC BẰNG CỔ PHIẾU]]-Stock[[#This Row],[SỐ LƯỢNG BÁN]]</f>
        <v>0</v>
      </c>
      <c r="Y13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6" s="120">
        <f ca="1">IF(Stock[[#This Row],[NGÀY BÁN]]&gt;0,Stock[[#This Row],[NGÀY BÁN]]-Stock[[#This Row],[NGÀY MUA]]+1,IF(Stock[[#This Row],[NGÀY MUA]]=0,0,TODAY()-Stock[[#This Row],[NGÀY MUA]]+1))</f>
        <v>0</v>
      </c>
      <c r="AA1376" s="121" t="str">
        <f>IFERROR(Stock[[#This Row],[CỔ TỨC TIỀN MẶT]]+Stock[[#This Row],[LÃI/(LỖ) TỪ BÁN CK
(auto-fill)]],"")</f>
        <v/>
      </c>
      <c r="AB13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6" s="79"/>
      <c r="AE1376" s="146" t="str">
        <f>IF(Stock[[#This Row],[TRẠNG THÁI
(auto-fill)]]="NẮM GIỮ",Stock[[#This Row],[GIÁ THỊ TRƯỜNG]]-Stock[[#This Row],[GIÁ MUA]],"")</f>
        <v/>
      </c>
      <c r="AF1376" s="150" t="str">
        <f>IFERROR(Stock[[#This Row],[TĂNG/
(GIẢM )]]/Stock[[#This Row],[GIÁ MUA]],"")</f>
        <v/>
      </c>
      <c r="AG1376" s="129" t="str">
        <f>IF(Stock[[#This Row],[GIÁ THỊ TRƯỜNG]]&gt;0,Stock[[#This Row],[GIÁ THỊ TRƯỜNG]]*Stock[[#This Row],[SỐ LƯỢNG CÒN LẠI
(auto-fill)]],"")</f>
        <v/>
      </c>
    </row>
    <row r="1377" spans="2:33">
      <c r="B1377" s="109" t="str">
        <f>IF(AND(Stock[[#This Row],[SỐ LƯỢNG MUA]]&gt;0,Stock[[#This Row],[SỐ LƯỢNG CÒN LẠI
(auto-fill)]]=0),"BÁN",
IF(AND(Stock[[#This Row],[SỐ LƯỢNG MUA]]&gt;0,Stock[[#This Row],[SỐ LƯỢNG CÒN LẠI
(auto-fill)]]&gt;0),"NẮM GIỮ",""))</f>
        <v/>
      </c>
      <c r="C1377" s="112">
        <f t="shared" si="21"/>
        <v>1364</v>
      </c>
      <c r="D1377" s="77"/>
      <c r="E1377" s="78"/>
      <c r="F1377" s="170"/>
      <c r="G1377" s="83"/>
      <c r="H1377" s="84"/>
      <c r="I1377" s="114" t="str">
        <f>IF(Stock[[#This Row],[SỐ LƯỢNG MUA]]&gt;0,Stock[[#This Row],[GIÁ MUA]]*Stock[[#This Row],[SỐ LƯỢNG MUA]]*$D$11,"")</f>
        <v/>
      </c>
      <c r="J1377" s="87"/>
      <c r="K1377" s="88"/>
      <c r="L1377" s="116" t="str">
        <f>IF(Stock[[#This Row],[SỐ LƯỢNG MUA]]&gt;0,Stock[[#This Row],[GIÁ MUA]]*(1+Stock[[#This Row],[% TĂNG KỲ VỌNG_1]]),"")</f>
        <v/>
      </c>
      <c r="M1377" s="89"/>
      <c r="N1377" s="116" t="str">
        <f>IF(Stock[[#This Row],[SỐ LƯỢNG MUA]]&gt;0,Stock[[#This Row],[GIÁ MUA]]*(1+Stock[[#This Row],[% TĂNG KỲ VỌNG_2]]),"")</f>
        <v/>
      </c>
      <c r="O1377" s="89"/>
      <c r="P1377" s="116" t="str">
        <f>IF(Stock[[#This Row],[SỐ LƯỢNG MUA]]&gt;0,Stock[[#This Row],[GIÁ MUA]]*(1+Stock[[#This Row],[% GIẢM ĐỂ CẮT LỖ]]),"")</f>
        <v/>
      </c>
      <c r="Q1377" s="103"/>
      <c r="R1377" s="117" t="str">
        <f>IF(Stock[[#This Row],[CỔ TỨC TIỀN MẶT]]&gt;0,Stock[[#This Row],[CỔ TỨC TIỀN MẶT]]/(Stock[[#This Row],[GIÁ MUA]]*Stock[[#This Row],[SỐ LƯỢNG MUA]]),"")</f>
        <v/>
      </c>
      <c r="S1377" s="103"/>
      <c r="T1377" s="77"/>
      <c r="U1377" s="95"/>
      <c r="V1377" s="96"/>
      <c r="W1377" s="125" t="str">
        <f>IF(Stock[[#This Row],[SỐ LƯỢNG BÁN]]&gt;0,Stock[[#This Row],[GIÁ BÁN]]*Stock[[#This Row],[SỐ LƯỢNG BÁN]]*$D$11+Stock[[#This Row],[GIÁ BÁN]]*Stock[[#This Row],[SỐ LƯỢNG BÁN]]*$D$12,"")</f>
        <v/>
      </c>
      <c r="X1377" s="120">
        <f>Stock[[#This Row],[SỐ LƯỢNG MUA]]+Stock[[#This Row],[CỔ TỨC BẰNG CỔ PHIẾU]]-Stock[[#This Row],[SỐ LƯỢNG BÁN]]</f>
        <v>0</v>
      </c>
      <c r="Y13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7" s="120">
        <f ca="1">IF(Stock[[#This Row],[NGÀY BÁN]]&gt;0,Stock[[#This Row],[NGÀY BÁN]]-Stock[[#This Row],[NGÀY MUA]]+1,IF(Stock[[#This Row],[NGÀY MUA]]=0,0,TODAY()-Stock[[#This Row],[NGÀY MUA]]+1))</f>
        <v>0</v>
      </c>
      <c r="AA1377" s="121" t="str">
        <f>IFERROR(Stock[[#This Row],[CỔ TỨC TIỀN MẶT]]+Stock[[#This Row],[LÃI/(LỖ) TỪ BÁN CK
(auto-fill)]],"")</f>
        <v/>
      </c>
      <c r="AB13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7" s="79"/>
      <c r="AE1377" s="146" t="str">
        <f>IF(Stock[[#This Row],[TRẠNG THÁI
(auto-fill)]]="NẮM GIỮ",Stock[[#This Row],[GIÁ THỊ TRƯỜNG]]-Stock[[#This Row],[GIÁ MUA]],"")</f>
        <v/>
      </c>
      <c r="AF1377" s="150" t="str">
        <f>IFERROR(Stock[[#This Row],[TĂNG/
(GIẢM )]]/Stock[[#This Row],[GIÁ MUA]],"")</f>
        <v/>
      </c>
      <c r="AG1377" s="129" t="str">
        <f>IF(Stock[[#This Row],[GIÁ THỊ TRƯỜNG]]&gt;0,Stock[[#This Row],[GIÁ THỊ TRƯỜNG]]*Stock[[#This Row],[SỐ LƯỢNG CÒN LẠI
(auto-fill)]],"")</f>
        <v/>
      </c>
    </row>
    <row r="1378" spans="2:33">
      <c r="B1378" s="109" t="str">
        <f>IF(AND(Stock[[#This Row],[SỐ LƯỢNG MUA]]&gt;0,Stock[[#This Row],[SỐ LƯỢNG CÒN LẠI
(auto-fill)]]=0),"BÁN",
IF(AND(Stock[[#This Row],[SỐ LƯỢNG MUA]]&gt;0,Stock[[#This Row],[SỐ LƯỢNG CÒN LẠI
(auto-fill)]]&gt;0),"NẮM GIỮ",""))</f>
        <v/>
      </c>
      <c r="C1378" s="112">
        <f t="shared" si="21"/>
        <v>1365</v>
      </c>
      <c r="D1378" s="77"/>
      <c r="E1378" s="78"/>
      <c r="F1378" s="170"/>
      <c r="G1378" s="83"/>
      <c r="H1378" s="84"/>
      <c r="I1378" s="114" t="str">
        <f>IF(Stock[[#This Row],[SỐ LƯỢNG MUA]]&gt;0,Stock[[#This Row],[GIÁ MUA]]*Stock[[#This Row],[SỐ LƯỢNG MUA]]*$D$11,"")</f>
        <v/>
      </c>
      <c r="J1378" s="87"/>
      <c r="K1378" s="88"/>
      <c r="L1378" s="116" t="str">
        <f>IF(Stock[[#This Row],[SỐ LƯỢNG MUA]]&gt;0,Stock[[#This Row],[GIÁ MUA]]*(1+Stock[[#This Row],[% TĂNG KỲ VỌNG_1]]),"")</f>
        <v/>
      </c>
      <c r="M1378" s="89"/>
      <c r="N1378" s="116" t="str">
        <f>IF(Stock[[#This Row],[SỐ LƯỢNG MUA]]&gt;0,Stock[[#This Row],[GIÁ MUA]]*(1+Stock[[#This Row],[% TĂNG KỲ VỌNG_2]]),"")</f>
        <v/>
      </c>
      <c r="O1378" s="89"/>
      <c r="P1378" s="116" t="str">
        <f>IF(Stock[[#This Row],[SỐ LƯỢNG MUA]]&gt;0,Stock[[#This Row],[GIÁ MUA]]*(1+Stock[[#This Row],[% GIẢM ĐỂ CẮT LỖ]]),"")</f>
        <v/>
      </c>
      <c r="Q1378" s="103"/>
      <c r="R1378" s="117" t="str">
        <f>IF(Stock[[#This Row],[CỔ TỨC TIỀN MẶT]]&gt;0,Stock[[#This Row],[CỔ TỨC TIỀN MẶT]]/(Stock[[#This Row],[GIÁ MUA]]*Stock[[#This Row],[SỐ LƯỢNG MUA]]),"")</f>
        <v/>
      </c>
      <c r="S1378" s="103"/>
      <c r="T1378" s="77"/>
      <c r="U1378" s="95"/>
      <c r="V1378" s="96"/>
      <c r="W1378" s="125" t="str">
        <f>IF(Stock[[#This Row],[SỐ LƯỢNG BÁN]]&gt;0,Stock[[#This Row],[GIÁ BÁN]]*Stock[[#This Row],[SỐ LƯỢNG BÁN]]*$D$11+Stock[[#This Row],[GIÁ BÁN]]*Stock[[#This Row],[SỐ LƯỢNG BÁN]]*$D$12,"")</f>
        <v/>
      </c>
      <c r="X1378" s="120">
        <f>Stock[[#This Row],[SỐ LƯỢNG MUA]]+Stock[[#This Row],[CỔ TỨC BẰNG CỔ PHIẾU]]-Stock[[#This Row],[SỐ LƯỢNG BÁN]]</f>
        <v>0</v>
      </c>
      <c r="Y13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8" s="120">
        <f ca="1">IF(Stock[[#This Row],[NGÀY BÁN]]&gt;0,Stock[[#This Row],[NGÀY BÁN]]-Stock[[#This Row],[NGÀY MUA]]+1,IF(Stock[[#This Row],[NGÀY MUA]]=0,0,TODAY()-Stock[[#This Row],[NGÀY MUA]]+1))</f>
        <v>0</v>
      </c>
      <c r="AA1378" s="121" t="str">
        <f>IFERROR(Stock[[#This Row],[CỔ TỨC TIỀN MẶT]]+Stock[[#This Row],[LÃI/(LỖ) TỪ BÁN CK
(auto-fill)]],"")</f>
        <v/>
      </c>
      <c r="AB13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8" s="79"/>
      <c r="AE1378" s="146" t="str">
        <f>IF(Stock[[#This Row],[TRẠNG THÁI
(auto-fill)]]="NẮM GIỮ",Stock[[#This Row],[GIÁ THỊ TRƯỜNG]]-Stock[[#This Row],[GIÁ MUA]],"")</f>
        <v/>
      </c>
      <c r="AF1378" s="150" t="str">
        <f>IFERROR(Stock[[#This Row],[TĂNG/
(GIẢM )]]/Stock[[#This Row],[GIÁ MUA]],"")</f>
        <v/>
      </c>
      <c r="AG1378" s="129" t="str">
        <f>IF(Stock[[#This Row],[GIÁ THỊ TRƯỜNG]]&gt;0,Stock[[#This Row],[GIÁ THỊ TRƯỜNG]]*Stock[[#This Row],[SỐ LƯỢNG CÒN LẠI
(auto-fill)]],"")</f>
        <v/>
      </c>
    </row>
    <row r="1379" spans="2:33">
      <c r="B1379" s="109" t="str">
        <f>IF(AND(Stock[[#This Row],[SỐ LƯỢNG MUA]]&gt;0,Stock[[#This Row],[SỐ LƯỢNG CÒN LẠI
(auto-fill)]]=0),"BÁN",
IF(AND(Stock[[#This Row],[SỐ LƯỢNG MUA]]&gt;0,Stock[[#This Row],[SỐ LƯỢNG CÒN LẠI
(auto-fill)]]&gt;0),"NẮM GIỮ",""))</f>
        <v/>
      </c>
      <c r="C1379" s="112">
        <f t="shared" si="21"/>
        <v>1366</v>
      </c>
      <c r="D1379" s="77"/>
      <c r="E1379" s="78"/>
      <c r="F1379" s="170"/>
      <c r="G1379" s="83"/>
      <c r="H1379" s="84"/>
      <c r="I1379" s="114" t="str">
        <f>IF(Stock[[#This Row],[SỐ LƯỢNG MUA]]&gt;0,Stock[[#This Row],[GIÁ MUA]]*Stock[[#This Row],[SỐ LƯỢNG MUA]]*$D$11,"")</f>
        <v/>
      </c>
      <c r="J1379" s="87"/>
      <c r="K1379" s="88"/>
      <c r="L1379" s="116" t="str">
        <f>IF(Stock[[#This Row],[SỐ LƯỢNG MUA]]&gt;0,Stock[[#This Row],[GIÁ MUA]]*(1+Stock[[#This Row],[% TĂNG KỲ VỌNG_1]]),"")</f>
        <v/>
      </c>
      <c r="M1379" s="89"/>
      <c r="N1379" s="116" t="str">
        <f>IF(Stock[[#This Row],[SỐ LƯỢNG MUA]]&gt;0,Stock[[#This Row],[GIÁ MUA]]*(1+Stock[[#This Row],[% TĂNG KỲ VỌNG_2]]),"")</f>
        <v/>
      </c>
      <c r="O1379" s="89"/>
      <c r="P1379" s="116" t="str">
        <f>IF(Stock[[#This Row],[SỐ LƯỢNG MUA]]&gt;0,Stock[[#This Row],[GIÁ MUA]]*(1+Stock[[#This Row],[% GIẢM ĐỂ CẮT LỖ]]),"")</f>
        <v/>
      </c>
      <c r="Q1379" s="103"/>
      <c r="R1379" s="117" t="str">
        <f>IF(Stock[[#This Row],[CỔ TỨC TIỀN MẶT]]&gt;0,Stock[[#This Row],[CỔ TỨC TIỀN MẶT]]/(Stock[[#This Row],[GIÁ MUA]]*Stock[[#This Row],[SỐ LƯỢNG MUA]]),"")</f>
        <v/>
      </c>
      <c r="S1379" s="103"/>
      <c r="T1379" s="77"/>
      <c r="U1379" s="95"/>
      <c r="V1379" s="96"/>
      <c r="W1379" s="125" t="str">
        <f>IF(Stock[[#This Row],[SỐ LƯỢNG BÁN]]&gt;0,Stock[[#This Row],[GIÁ BÁN]]*Stock[[#This Row],[SỐ LƯỢNG BÁN]]*$D$11+Stock[[#This Row],[GIÁ BÁN]]*Stock[[#This Row],[SỐ LƯỢNG BÁN]]*$D$12,"")</f>
        <v/>
      </c>
      <c r="X1379" s="120">
        <f>Stock[[#This Row],[SỐ LƯỢNG MUA]]+Stock[[#This Row],[CỔ TỨC BẰNG CỔ PHIẾU]]-Stock[[#This Row],[SỐ LƯỢNG BÁN]]</f>
        <v>0</v>
      </c>
      <c r="Y13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9" s="120">
        <f ca="1">IF(Stock[[#This Row],[NGÀY BÁN]]&gt;0,Stock[[#This Row],[NGÀY BÁN]]-Stock[[#This Row],[NGÀY MUA]]+1,IF(Stock[[#This Row],[NGÀY MUA]]=0,0,TODAY()-Stock[[#This Row],[NGÀY MUA]]+1))</f>
        <v>0</v>
      </c>
      <c r="AA1379" s="121" t="str">
        <f>IFERROR(Stock[[#This Row],[CỔ TỨC TIỀN MẶT]]+Stock[[#This Row],[LÃI/(LỖ) TỪ BÁN CK
(auto-fill)]],"")</f>
        <v/>
      </c>
      <c r="AB13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9" s="79"/>
      <c r="AE1379" s="146" t="str">
        <f>IF(Stock[[#This Row],[TRẠNG THÁI
(auto-fill)]]="NẮM GIỮ",Stock[[#This Row],[GIÁ THỊ TRƯỜNG]]-Stock[[#This Row],[GIÁ MUA]],"")</f>
        <v/>
      </c>
      <c r="AF1379" s="150" t="str">
        <f>IFERROR(Stock[[#This Row],[TĂNG/
(GIẢM )]]/Stock[[#This Row],[GIÁ MUA]],"")</f>
        <v/>
      </c>
      <c r="AG1379" s="129" t="str">
        <f>IF(Stock[[#This Row],[GIÁ THỊ TRƯỜNG]]&gt;0,Stock[[#This Row],[GIÁ THỊ TRƯỜNG]]*Stock[[#This Row],[SỐ LƯỢNG CÒN LẠI
(auto-fill)]],"")</f>
        <v/>
      </c>
    </row>
    <row r="1380" spans="2:33">
      <c r="B1380" s="109" t="str">
        <f>IF(AND(Stock[[#This Row],[SỐ LƯỢNG MUA]]&gt;0,Stock[[#This Row],[SỐ LƯỢNG CÒN LẠI
(auto-fill)]]=0),"BÁN",
IF(AND(Stock[[#This Row],[SỐ LƯỢNG MUA]]&gt;0,Stock[[#This Row],[SỐ LƯỢNG CÒN LẠI
(auto-fill)]]&gt;0),"NẮM GIỮ",""))</f>
        <v/>
      </c>
      <c r="C1380" s="112">
        <f t="shared" si="21"/>
        <v>1367</v>
      </c>
      <c r="D1380" s="77"/>
      <c r="E1380" s="78"/>
      <c r="F1380" s="170"/>
      <c r="G1380" s="83"/>
      <c r="H1380" s="84"/>
      <c r="I1380" s="114" t="str">
        <f>IF(Stock[[#This Row],[SỐ LƯỢNG MUA]]&gt;0,Stock[[#This Row],[GIÁ MUA]]*Stock[[#This Row],[SỐ LƯỢNG MUA]]*$D$11,"")</f>
        <v/>
      </c>
      <c r="J1380" s="87"/>
      <c r="K1380" s="88"/>
      <c r="L1380" s="116" t="str">
        <f>IF(Stock[[#This Row],[SỐ LƯỢNG MUA]]&gt;0,Stock[[#This Row],[GIÁ MUA]]*(1+Stock[[#This Row],[% TĂNG KỲ VỌNG_1]]),"")</f>
        <v/>
      </c>
      <c r="M1380" s="89"/>
      <c r="N1380" s="116" t="str">
        <f>IF(Stock[[#This Row],[SỐ LƯỢNG MUA]]&gt;0,Stock[[#This Row],[GIÁ MUA]]*(1+Stock[[#This Row],[% TĂNG KỲ VỌNG_2]]),"")</f>
        <v/>
      </c>
      <c r="O1380" s="89"/>
      <c r="P1380" s="116" t="str">
        <f>IF(Stock[[#This Row],[SỐ LƯỢNG MUA]]&gt;0,Stock[[#This Row],[GIÁ MUA]]*(1+Stock[[#This Row],[% GIẢM ĐỂ CẮT LỖ]]),"")</f>
        <v/>
      </c>
      <c r="Q1380" s="103"/>
      <c r="R1380" s="117" t="str">
        <f>IF(Stock[[#This Row],[CỔ TỨC TIỀN MẶT]]&gt;0,Stock[[#This Row],[CỔ TỨC TIỀN MẶT]]/(Stock[[#This Row],[GIÁ MUA]]*Stock[[#This Row],[SỐ LƯỢNG MUA]]),"")</f>
        <v/>
      </c>
      <c r="S1380" s="103"/>
      <c r="T1380" s="77"/>
      <c r="U1380" s="95"/>
      <c r="V1380" s="96"/>
      <c r="W1380" s="125" t="str">
        <f>IF(Stock[[#This Row],[SỐ LƯỢNG BÁN]]&gt;0,Stock[[#This Row],[GIÁ BÁN]]*Stock[[#This Row],[SỐ LƯỢNG BÁN]]*$D$11+Stock[[#This Row],[GIÁ BÁN]]*Stock[[#This Row],[SỐ LƯỢNG BÁN]]*$D$12,"")</f>
        <v/>
      </c>
      <c r="X1380" s="120">
        <f>Stock[[#This Row],[SỐ LƯỢNG MUA]]+Stock[[#This Row],[CỔ TỨC BẰNG CỔ PHIẾU]]-Stock[[#This Row],[SỐ LƯỢNG BÁN]]</f>
        <v>0</v>
      </c>
      <c r="Y13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0" s="120">
        <f ca="1">IF(Stock[[#This Row],[NGÀY BÁN]]&gt;0,Stock[[#This Row],[NGÀY BÁN]]-Stock[[#This Row],[NGÀY MUA]]+1,IF(Stock[[#This Row],[NGÀY MUA]]=0,0,TODAY()-Stock[[#This Row],[NGÀY MUA]]+1))</f>
        <v>0</v>
      </c>
      <c r="AA1380" s="121" t="str">
        <f>IFERROR(Stock[[#This Row],[CỔ TỨC TIỀN MẶT]]+Stock[[#This Row],[LÃI/(LỖ) TỪ BÁN CK
(auto-fill)]],"")</f>
        <v/>
      </c>
      <c r="AB13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0" s="79"/>
      <c r="AE1380" s="146" t="str">
        <f>IF(Stock[[#This Row],[TRẠNG THÁI
(auto-fill)]]="NẮM GIỮ",Stock[[#This Row],[GIÁ THỊ TRƯỜNG]]-Stock[[#This Row],[GIÁ MUA]],"")</f>
        <v/>
      </c>
      <c r="AF1380" s="150" t="str">
        <f>IFERROR(Stock[[#This Row],[TĂNG/
(GIẢM )]]/Stock[[#This Row],[GIÁ MUA]],"")</f>
        <v/>
      </c>
      <c r="AG1380" s="129" t="str">
        <f>IF(Stock[[#This Row],[GIÁ THỊ TRƯỜNG]]&gt;0,Stock[[#This Row],[GIÁ THỊ TRƯỜNG]]*Stock[[#This Row],[SỐ LƯỢNG CÒN LẠI
(auto-fill)]],"")</f>
        <v/>
      </c>
    </row>
    <row r="1381" spans="2:33">
      <c r="B1381" s="109" t="str">
        <f>IF(AND(Stock[[#This Row],[SỐ LƯỢNG MUA]]&gt;0,Stock[[#This Row],[SỐ LƯỢNG CÒN LẠI
(auto-fill)]]=0),"BÁN",
IF(AND(Stock[[#This Row],[SỐ LƯỢNG MUA]]&gt;0,Stock[[#This Row],[SỐ LƯỢNG CÒN LẠI
(auto-fill)]]&gt;0),"NẮM GIỮ",""))</f>
        <v/>
      </c>
      <c r="C1381" s="112">
        <f t="shared" si="21"/>
        <v>1368</v>
      </c>
      <c r="D1381" s="77"/>
      <c r="E1381" s="78"/>
      <c r="F1381" s="170"/>
      <c r="G1381" s="83"/>
      <c r="H1381" s="84"/>
      <c r="I1381" s="114" t="str">
        <f>IF(Stock[[#This Row],[SỐ LƯỢNG MUA]]&gt;0,Stock[[#This Row],[GIÁ MUA]]*Stock[[#This Row],[SỐ LƯỢNG MUA]]*$D$11,"")</f>
        <v/>
      </c>
      <c r="J1381" s="87"/>
      <c r="K1381" s="88"/>
      <c r="L1381" s="116" t="str">
        <f>IF(Stock[[#This Row],[SỐ LƯỢNG MUA]]&gt;0,Stock[[#This Row],[GIÁ MUA]]*(1+Stock[[#This Row],[% TĂNG KỲ VỌNG_1]]),"")</f>
        <v/>
      </c>
      <c r="M1381" s="89"/>
      <c r="N1381" s="116" t="str">
        <f>IF(Stock[[#This Row],[SỐ LƯỢNG MUA]]&gt;0,Stock[[#This Row],[GIÁ MUA]]*(1+Stock[[#This Row],[% TĂNG KỲ VỌNG_2]]),"")</f>
        <v/>
      </c>
      <c r="O1381" s="89"/>
      <c r="P1381" s="116" t="str">
        <f>IF(Stock[[#This Row],[SỐ LƯỢNG MUA]]&gt;0,Stock[[#This Row],[GIÁ MUA]]*(1+Stock[[#This Row],[% GIẢM ĐỂ CẮT LỖ]]),"")</f>
        <v/>
      </c>
      <c r="Q1381" s="103"/>
      <c r="R1381" s="117" t="str">
        <f>IF(Stock[[#This Row],[CỔ TỨC TIỀN MẶT]]&gt;0,Stock[[#This Row],[CỔ TỨC TIỀN MẶT]]/(Stock[[#This Row],[GIÁ MUA]]*Stock[[#This Row],[SỐ LƯỢNG MUA]]),"")</f>
        <v/>
      </c>
      <c r="S1381" s="103"/>
      <c r="T1381" s="77"/>
      <c r="U1381" s="95"/>
      <c r="V1381" s="96"/>
      <c r="W1381" s="125" t="str">
        <f>IF(Stock[[#This Row],[SỐ LƯỢNG BÁN]]&gt;0,Stock[[#This Row],[GIÁ BÁN]]*Stock[[#This Row],[SỐ LƯỢNG BÁN]]*$D$11+Stock[[#This Row],[GIÁ BÁN]]*Stock[[#This Row],[SỐ LƯỢNG BÁN]]*$D$12,"")</f>
        <v/>
      </c>
      <c r="X1381" s="120">
        <f>Stock[[#This Row],[SỐ LƯỢNG MUA]]+Stock[[#This Row],[CỔ TỨC BẰNG CỔ PHIẾU]]-Stock[[#This Row],[SỐ LƯỢNG BÁN]]</f>
        <v>0</v>
      </c>
      <c r="Y13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1" s="120">
        <f ca="1">IF(Stock[[#This Row],[NGÀY BÁN]]&gt;0,Stock[[#This Row],[NGÀY BÁN]]-Stock[[#This Row],[NGÀY MUA]]+1,IF(Stock[[#This Row],[NGÀY MUA]]=0,0,TODAY()-Stock[[#This Row],[NGÀY MUA]]+1))</f>
        <v>0</v>
      </c>
      <c r="AA1381" s="121" t="str">
        <f>IFERROR(Stock[[#This Row],[CỔ TỨC TIỀN MẶT]]+Stock[[#This Row],[LÃI/(LỖ) TỪ BÁN CK
(auto-fill)]],"")</f>
        <v/>
      </c>
      <c r="AB13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1" s="79"/>
      <c r="AE1381" s="146" t="str">
        <f>IF(Stock[[#This Row],[TRẠNG THÁI
(auto-fill)]]="NẮM GIỮ",Stock[[#This Row],[GIÁ THỊ TRƯỜNG]]-Stock[[#This Row],[GIÁ MUA]],"")</f>
        <v/>
      </c>
      <c r="AF1381" s="150" t="str">
        <f>IFERROR(Stock[[#This Row],[TĂNG/
(GIẢM )]]/Stock[[#This Row],[GIÁ MUA]],"")</f>
        <v/>
      </c>
      <c r="AG1381" s="129" t="str">
        <f>IF(Stock[[#This Row],[GIÁ THỊ TRƯỜNG]]&gt;0,Stock[[#This Row],[GIÁ THỊ TRƯỜNG]]*Stock[[#This Row],[SỐ LƯỢNG CÒN LẠI
(auto-fill)]],"")</f>
        <v/>
      </c>
    </row>
    <row r="1382" spans="2:33">
      <c r="B1382" s="109" t="str">
        <f>IF(AND(Stock[[#This Row],[SỐ LƯỢNG MUA]]&gt;0,Stock[[#This Row],[SỐ LƯỢNG CÒN LẠI
(auto-fill)]]=0),"BÁN",
IF(AND(Stock[[#This Row],[SỐ LƯỢNG MUA]]&gt;0,Stock[[#This Row],[SỐ LƯỢNG CÒN LẠI
(auto-fill)]]&gt;0),"NẮM GIỮ",""))</f>
        <v/>
      </c>
      <c r="C1382" s="112">
        <f t="shared" si="21"/>
        <v>1369</v>
      </c>
      <c r="D1382" s="77"/>
      <c r="E1382" s="78"/>
      <c r="F1382" s="170"/>
      <c r="G1382" s="83"/>
      <c r="H1382" s="84"/>
      <c r="I1382" s="114" t="str">
        <f>IF(Stock[[#This Row],[SỐ LƯỢNG MUA]]&gt;0,Stock[[#This Row],[GIÁ MUA]]*Stock[[#This Row],[SỐ LƯỢNG MUA]]*$D$11,"")</f>
        <v/>
      </c>
      <c r="J1382" s="87"/>
      <c r="K1382" s="88"/>
      <c r="L1382" s="116" t="str">
        <f>IF(Stock[[#This Row],[SỐ LƯỢNG MUA]]&gt;0,Stock[[#This Row],[GIÁ MUA]]*(1+Stock[[#This Row],[% TĂNG KỲ VỌNG_1]]),"")</f>
        <v/>
      </c>
      <c r="M1382" s="89"/>
      <c r="N1382" s="116" t="str">
        <f>IF(Stock[[#This Row],[SỐ LƯỢNG MUA]]&gt;0,Stock[[#This Row],[GIÁ MUA]]*(1+Stock[[#This Row],[% TĂNG KỲ VỌNG_2]]),"")</f>
        <v/>
      </c>
      <c r="O1382" s="89"/>
      <c r="P1382" s="116" t="str">
        <f>IF(Stock[[#This Row],[SỐ LƯỢNG MUA]]&gt;0,Stock[[#This Row],[GIÁ MUA]]*(1+Stock[[#This Row],[% GIẢM ĐỂ CẮT LỖ]]),"")</f>
        <v/>
      </c>
      <c r="Q1382" s="103"/>
      <c r="R1382" s="117" t="str">
        <f>IF(Stock[[#This Row],[CỔ TỨC TIỀN MẶT]]&gt;0,Stock[[#This Row],[CỔ TỨC TIỀN MẶT]]/(Stock[[#This Row],[GIÁ MUA]]*Stock[[#This Row],[SỐ LƯỢNG MUA]]),"")</f>
        <v/>
      </c>
      <c r="S1382" s="103"/>
      <c r="T1382" s="77"/>
      <c r="U1382" s="95"/>
      <c r="V1382" s="96"/>
      <c r="W1382" s="125" t="str">
        <f>IF(Stock[[#This Row],[SỐ LƯỢNG BÁN]]&gt;0,Stock[[#This Row],[GIÁ BÁN]]*Stock[[#This Row],[SỐ LƯỢNG BÁN]]*$D$11+Stock[[#This Row],[GIÁ BÁN]]*Stock[[#This Row],[SỐ LƯỢNG BÁN]]*$D$12,"")</f>
        <v/>
      </c>
      <c r="X1382" s="120">
        <f>Stock[[#This Row],[SỐ LƯỢNG MUA]]+Stock[[#This Row],[CỔ TỨC BẰNG CỔ PHIẾU]]-Stock[[#This Row],[SỐ LƯỢNG BÁN]]</f>
        <v>0</v>
      </c>
      <c r="Y13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2" s="120">
        <f ca="1">IF(Stock[[#This Row],[NGÀY BÁN]]&gt;0,Stock[[#This Row],[NGÀY BÁN]]-Stock[[#This Row],[NGÀY MUA]]+1,IF(Stock[[#This Row],[NGÀY MUA]]=0,0,TODAY()-Stock[[#This Row],[NGÀY MUA]]+1))</f>
        <v>0</v>
      </c>
      <c r="AA1382" s="121" t="str">
        <f>IFERROR(Stock[[#This Row],[CỔ TỨC TIỀN MẶT]]+Stock[[#This Row],[LÃI/(LỖ) TỪ BÁN CK
(auto-fill)]],"")</f>
        <v/>
      </c>
      <c r="AB13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2" s="79"/>
      <c r="AE1382" s="146" t="str">
        <f>IF(Stock[[#This Row],[TRẠNG THÁI
(auto-fill)]]="NẮM GIỮ",Stock[[#This Row],[GIÁ THỊ TRƯỜNG]]-Stock[[#This Row],[GIÁ MUA]],"")</f>
        <v/>
      </c>
      <c r="AF1382" s="150" t="str">
        <f>IFERROR(Stock[[#This Row],[TĂNG/
(GIẢM )]]/Stock[[#This Row],[GIÁ MUA]],"")</f>
        <v/>
      </c>
      <c r="AG1382" s="129" t="str">
        <f>IF(Stock[[#This Row],[GIÁ THỊ TRƯỜNG]]&gt;0,Stock[[#This Row],[GIÁ THỊ TRƯỜNG]]*Stock[[#This Row],[SỐ LƯỢNG CÒN LẠI
(auto-fill)]],"")</f>
        <v/>
      </c>
    </row>
    <row r="1383" spans="2:33">
      <c r="B1383" s="109" t="str">
        <f>IF(AND(Stock[[#This Row],[SỐ LƯỢNG MUA]]&gt;0,Stock[[#This Row],[SỐ LƯỢNG CÒN LẠI
(auto-fill)]]=0),"BÁN",
IF(AND(Stock[[#This Row],[SỐ LƯỢNG MUA]]&gt;0,Stock[[#This Row],[SỐ LƯỢNG CÒN LẠI
(auto-fill)]]&gt;0),"NẮM GIỮ",""))</f>
        <v/>
      </c>
      <c r="C1383" s="112">
        <f t="shared" si="21"/>
        <v>1370</v>
      </c>
      <c r="D1383" s="77"/>
      <c r="E1383" s="78"/>
      <c r="F1383" s="170"/>
      <c r="G1383" s="83"/>
      <c r="H1383" s="84"/>
      <c r="I1383" s="114" t="str">
        <f>IF(Stock[[#This Row],[SỐ LƯỢNG MUA]]&gt;0,Stock[[#This Row],[GIÁ MUA]]*Stock[[#This Row],[SỐ LƯỢNG MUA]]*$D$11,"")</f>
        <v/>
      </c>
      <c r="J1383" s="87"/>
      <c r="K1383" s="88"/>
      <c r="L1383" s="116" t="str">
        <f>IF(Stock[[#This Row],[SỐ LƯỢNG MUA]]&gt;0,Stock[[#This Row],[GIÁ MUA]]*(1+Stock[[#This Row],[% TĂNG KỲ VỌNG_1]]),"")</f>
        <v/>
      </c>
      <c r="M1383" s="89"/>
      <c r="N1383" s="116" t="str">
        <f>IF(Stock[[#This Row],[SỐ LƯỢNG MUA]]&gt;0,Stock[[#This Row],[GIÁ MUA]]*(1+Stock[[#This Row],[% TĂNG KỲ VỌNG_2]]),"")</f>
        <v/>
      </c>
      <c r="O1383" s="89"/>
      <c r="P1383" s="116" t="str">
        <f>IF(Stock[[#This Row],[SỐ LƯỢNG MUA]]&gt;0,Stock[[#This Row],[GIÁ MUA]]*(1+Stock[[#This Row],[% GIẢM ĐỂ CẮT LỖ]]),"")</f>
        <v/>
      </c>
      <c r="Q1383" s="103"/>
      <c r="R1383" s="117" t="str">
        <f>IF(Stock[[#This Row],[CỔ TỨC TIỀN MẶT]]&gt;0,Stock[[#This Row],[CỔ TỨC TIỀN MẶT]]/(Stock[[#This Row],[GIÁ MUA]]*Stock[[#This Row],[SỐ LƯỢNG MUA]]),"")</f>
        <v/>
      </c>
      <c r="S1383" s="103"/>
      <c r="T1383" s="77"/>
      <c r="U1383" s="95"/>
      <c r="V1383" s="96"/>
      <c r="W1383" s="125" t="str">
        <f>IF(Stock[[#This Row],[SỐ LƯỢNG BÁN]]&gt;0,Stock[[#This Row],[GIÁ BÁN]]*Stock[[#This Row],[SỐ LƯỢNG BÁN]]*$D$11+Stock[[#This Row],[GIÁ BÁN]]*Stock[[#This Row],[SỐ LƯỢNG BÁN]]*$D$12,"")</f>
        <v/>
      </c>
      <c r="X1383" s="120">
        <f>Stock[[#This Row],[SỐ LƯỢNG MUA]]+Stock[[#This Row],[CỔ TỨC BẰNG CỔ PHIẾU]]-Stock[[#This Row],[SỐ LƯỢNG BÁN]]</f>
        <v>0</v>
      </c>
      <c r="Y13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3" s="120">
        <f ca="1">IF(Stock[[#This Row],[NGÀY BÁN]]&gt;0,Stock[[#This Row],[NGÀY BÁN]]-Stock[[#This Row],[NGÀY MUA]]+1,IF(Stock[[#This Row],[NGÀY MUA]]=0,0,TODAY()-Stock[[#This Row],[NGÀY MUA]]+1))</f>
        <v>0</v>
      </c>
      <c r="AA1383" s="121" t="str">
        <f>IFERROR(Stock[[#This Row],[CỔ TỨC TIỀN MẶT]]+Stock[[#This Row],[LÃI/(LỖ) TỪ BÁN CK
(auto-fill)]],"")</f>
        <v/>
      </c>
      <c r="AB13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3" s="79"/>
      <c r="AE1383" s="146" t="str">
        <f>IF(Stock[[#This Row],[TRẠNG THÁI
(auto-fill)]]="NẮM GIỮ",Stock[[#This Row],[GIÁ THỊ TRƯỜNG]]-Stock[[#This Row],[GIÁ MUA]],"")</f>
        <v/>
      </c>
      <c r="AF1383" s="150" t="str">
        <f>IFERROR(Stock[[#This Row],[TĂNG/
(GIẢM )]]/Stock[[#This Row],[GIÁ MUA]],"")</f>
        <v/>
      </c>
      <c r="AG1383" s="129" t="str">
        <f>IF(Stock[[#This Row],[GIÁ THỊ TRƯỜNG]]&gt;0,Stock[[#This Row],[GIÁ THỊ TRƯỜNG]]*Stock[[#This Row],[SỐ LƯỢNG CÒN LẠI
(auto-fill)]],"")</f>
        <v/>
      </c>
    </row>
    <row r="1384" spans="2:33">
      <c r="B1384" s="109" t="str">
        <f>IF(AND(Stock[[#This Row],[SỐ LƯỢNG MUA]]&gt;0,Stock[[#This Row],[SỐ LƯỢNG CÒN LẠI
(auto-fill)]]=0),"BÁN",
IF(AND(Stock[[#This Row],[SỐ LƯỢNG MUA]]&gt;0,Stock[[#This Row],[SỐ LƯỢNG CÒN LẠI
(auto-fill)]]&gt;0),"NẮM GIỮ",""))</f>
        <v/>
      </c>
      <c r="C1384" s="112">
        <f t="shared" si="21"/>
        <v>1371</v>
      </c>
      <c r="D1384" s="77"/>
      <c r="E1384" s="78"/>
      <c r="F1384" s="170"/>
      <c r="G1384" s="83"/>
      <c r="H1384" s="84"/>
      <c r="I1384" s="114" t="str">
        <f>IF(Stock[[#This Row],[SỐ LƯỢNG MUA]]&gt;0,Stock[[#This Row],[GIÁ MUA]]*Stock[[#This Row],[SỐ LƯỢNG MUA]]*$D$11,"")</f>
        <v/>
      </c>
      <c r="J1384" s="87"/>
      <c r="K1384" s="88"/>
      <c r="L1384" s="116" t="str">
        <f>IF(Stock[[#This Row],[SỐ LƯỢNG MUA]]&gt;0,Stock[[#This Row],[GIÁ MUA]]*(1+Stock[[#This Row],[% TĂNG KỲ VỌNG_1]]),"")</f>
        <v/>
      </c>
      <c r="M1384" s="89"/>
      <c r="N1384" s="116" t="str">
        <f>IF(Stock[[#This Row],[SỐ LƯỢNG MUA]]&gt;0,Stock[[#This Row],[GIÁ MUA]]*(1+Stock[[#This Row],[% TĂNG KỲ VỌNG_2]]),"")</f>
        <v/>
      </c>
      <c r="O1384" s="89"/>
      <c r="P1384" s="116" t="str">
        <f>IF(Stock[[#This Row],[SỐ LƯỢNG MUA]]&gt;0,Stock[[#This Row],[GIÁ MUA]]*(1+Stock[[#This Row],[% GIẢM ĐỂ CẮT LỖ]]),"")</f>
        <v/>
      </c>
      <c r="Q1384" s="103"/>
      <c r="R1384" s="117" t="str">
        <f>IF(Stock[[#This Row],[CỔ TỨC TIỀN MẶT]]&gt;0,Stock[[#This Row],[CỔ TỨC TIỀN MẶT]]/(Stock[[#This Row],[GIÁ MUA]]*Stock[[#This Row],[SỐ LƯỢNG MUA]]),"")</f>
        <v/>
      </c>
      <c r="S1384" s="103"/>
      <c r="T1384" s="77"/>
      <c r="U1384" s="95"/>
      <c r="V1384" s="96"/>
      <c r="W1384" s="125" t="str">
        <f>IF(Stock[[#This Row],[SỐ LƯỢNG BÁN]]&gt;0,Stock[[#This Row],[GIÁ BÁN]]*Stock[[#This Row],[SỐ LƯỢNG BÁN]]*$D$11+Stock[[#This Row],[GIÁ BÁN]]*Stock[[#This Row],[SỐ LƯỢNG BÁN]]*$D$12,"")</f>
        <v/>
      </c>
      <c r="X1384" s="120">
        <f>Stock[[#This Row],[SỐ LƯỢNG MUA]]+Stock[[#This Row],[CỔ TỨC BẰNG CỔ PHIẾU]]-Stock[[#This Row],[SỐ LƯỢNG BÁN]]</f>
        <v>0</v>
      </c>
      <c r="Y13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4" s="120">
        <f ca="1">IF(Stock[[#This Row],[NGÀY BÁN]]&gt;0,Stock[[#This Row],[NGÀY BÁN]]-Stock[[#This Row],[NGÀY MUA]]+1,IF(Stock[[#This Row],[NGÀY MUA]]=0,0,TODAY()-Stock[[#This Row],[NGÀY MUA]]+1))</f>
        <v>0</v>
      </c>
      <c r="AA1384" s="121" t="str">
        <f>IFERROR(Stock[[#This Row],[CỔ TỨC TIỀN MẶT]]+Stock[[#This Row],[LÃI/(LỖ) TỪ BÁN CK
(auto-fill)]],"")</f>
        <v/>
      </c>
      <c r="AB13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4" s="79"/>
      <c r="AE1384" s="146" t="str">
        <f>IF(Stock[[#This Row],[TRẠNG THÁI
(auto-fill)]]="NẮM GIỮ",Stock[[#This Row],[GIÁ THỊ TRƯỜNG]]-Stock[[#This Row],[GIÁ MUA]],"")</f>
        <v/>
      </c>
      <c r="AF1384" s="150" t="str">
        <f>IFERROR(Stock[[#This Row],[TĂNG/
(GIẢM )]]/Stock[[#This Row],[GIÁ MUA]],"")</f>
        <v/>
      </c>
      <c r="AG1384" s="129" t="str">
        <f>IF(Stock[[#This Row],[GIÁ THỊ TRƯỜNG]]&gt;0,Stock[[#This Row],[GIÁ THỊ TRƯỜNG]]*Stock[[#This Row],[SỐ LƯỢNG CÒN LẠI
(auto-fill)]],"")</f>
        <v/>
      </c>
    </row>
    <row r="1385" spans="2:33">
      <c r="B1385" s="109" t="str">
        <f>IF(AND(Stock[[#This Row],[SỐ LƯỢNG MUA]]&gt;0,Stock[[#This Row],[SỐ LƯỢNG CÒN LẠI
(auto-fill)]]=0),"BÁN",
IF(AND(Stock[[#This Row],[SỐ LƯỢNG MUA]]&gt;0,Stock[[#This Row],[SỐ LƯỢNG CÒN LẠI
(auto-fill)]]&gt;0),"NẮM GIỮ",""))</f>
        <v/>
      </c>
      <c r="C1385" s="112">
        <f t="shared" si="21"/>
        <v>1372</v>
      </c>
      <c r="D1385" s="77"/>
      <c r="E1385" s="78"/>
      <c r="F1385" s="170"/>
      <c r="G1385" s="83"/>
      <c r="H1385" s="84"/>
      <c r="I1385" s="114" t="str">
        <f>IF(Stock[[#This Row],[SỐ LƯỢNG MUA]]&gt;0,Stock[[#This Row],[GIÁ MUA]]*Stock[[#This Row],[SỐ LƯỢNG MUA]]*$D$11,"")</f>
        <v/>
      </c>
      <c r="J1385" s="87"/>
      <c r="K1385" s="88"/>
      <c r="L1385" s="116" t="str">
        <f>IF(Stock[[#This Row],[SỐ LƯỢNG MUA]]&gt;0,Stock[[#This Row],[GIÁ MUA]]*(1+Stock[[#This Row],[% TĂNG KỲ VỌNG_1]]),"")</f>
        <v/>
      </c>
      <c r="M1385" s="89"/>
      <c r="N1385" s="116" t="str">
        <f>IF(Stock[[#This Row],[SỐ LƯỢNG MUA]]&gt;0,Stock[[#This Row],[GIÁ MUA]]*(1+Stock[[#This Row],[% TĂNG KỲ VỌNG_2]]),"")</f>
        <v/>
      </c>
      <c r="O1385" s="89"/>
      <c r="P1385" s="116" t="str">
        <f>IF(Stock[[#This Row],[SỐ LƯỢNG MUA]]&gt;0,Stock[[#This Row],[GIÁ MUA]]*(1+Stock[[#This Row],[% GIẢM ĐỂ CẮT LỖ]]),"")</f>
        <v/>
      </c>
      <c r="Q1385" s="103"/>
      <c r="R1385" s="117" t="str">
        <f>IF(Stock[[#This Row],[CỔ TỨC TIỀN MẶT]]&gt;0,Stock[[#This Row],[CỔ TỨC TIỀN MẶT]]/(Stock[[#This Row],[GIÁ MUA]]*Stock[[#This Row],[SỐ LƯỢNG MUA]]),"")</f>
        <v/>
      </c>
      <c r="S1385" s="103"/>
      <c r="T1385" s="77"/>
      <c r="U1385" s="95"/>
      <c r="V1385" s="96"/>
      <c r="W1385" s="125" t="str">
        <f>IF(Stock[[#This Row],[SỐ LƯỢNG BÁN]]&gt;0,Stock[[#This Row],[GIÁ BÁN]]*Stock[[#This Row],[SỐ LƯỢNG BÁN]]*$D$11+Stock[[#This Row],[GIÁ BÁN]]*Stock[[#This Row],[SỐ LƯỢNG BÁN]]*$D$12,"")</f>
        <v/>
      </c>
      <c r="X1385" s="120">
        <f>Stock[[#This Row],[SỐ LƯỢNG MUA]]+Stock[[#This Row],[CỔ TỨC BẰNG CỔ PHIẾU]]-Stock[[#This Row],[SỐ LƯỢNG BÁN]]</f>
        <v>0</v>
      </c>
      <c r="Y13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5" s="120">
        <f ca="1">IF(Stock[[#This Row],[NGÀY BÁN]]&gt;0,Stock[[#This Row],[NGÀY BÁN]]-Stock[[#This Row],[NGÀY MUA]]+1,IF(Stock[[#This Row],[NGÀY MUA]]=0,0,TODAY()-Stock[[#This Row],[NGÀY MUA]]+1))</f>
        <v>0</v>
      </c>
      <c r="AA1385" s="121" t="str">
        <f>IFERROR(Stock[[#This Row],[CỔ TỨC TIỀN MẶT]]+Stock[[#This Row],[LÃI/(LỖ) TỪ BÁN CK
(auto-fill)]],"")</f>
        <v/>
      </c>
      <c r="AB13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5" s="79"/>
      <c r="AE1385" s="146" t="str">
        <f>IF(Stock[[#This Row],[TRẠNG THÁI
(auto-fill)]]="NẮM GIỮ",Stock[[#This Row],[GIÁ THỊ TRƯỜNG]]-Stock[[#This Row],[GIÁ MUA]],"")</f>
        <v/>
      </c>
      <c r="AF1385" s="150" t="str">
        <f>IFERROR(Stock[[#This Row],[TĂNG/
(GIẢM )]]/Stock[[#This Row],[GIÁ MUA]],"")</f>
        <v/>
      </c>
      <c r="AG1385" s="129" t="str">
        <f>IF(Stock[[#This Row],[GIÁ THỊ TRƯỜNG]]&gt;0,Stock[[#This Row],[GIÁ THỊ TRƯỜNG]]*Stock[[#This Row],[SỐ LƯỢNG CÒN LẠI
(auto-fill)]],"")</f>
        <v/>
      </c>
    </row>
    <row r="1386" spans="2:33">
      <c r="B1386" s="109" t="str">
        <f>IF(AND(Stock[[#This Row],[SỐ LƯỢNG MUA]]&gt;0,Stock[[#This Row],[SỐ LƯỢNG CÒN LẠI
(auto-fill)]]=0),"BÁN",
IF(AND(Stock[[#This Row],[SỐ LƯỢNG MUA]]&gt;0,Stock[[#This Row],[SỐ LƯỢNG CÒN LẠI
(auto-fill)]]&gt;0),"NẮM GIỮ",""))</f>
        <v/>
      </c>
      <c r="C1386" s="112">
        <f t="shared" si="21"/>
        <v>1373</v>
      </c>
      <c r="D1386" s="77"/>
      <c r="E1386" s="78"/>
      <c r="F1386" s="170"/>
      <c r="G1386" s="83"/>
      <c r="H1386" s="84"/>
      <c r="I1386" s="114" t="str">
        <f>IF(Stock[[#This Row],[SỐ LƯỢNG MUA]]&gt;0,Stock[[#This Row],[GIÁ MUA]]*Stock[[#This Row],[SỐ LƯỢNG MUA]]*$D$11,"")</f>
        <v/>
      </c>
      <c r="J1386" s="87"/>
      <c r="K1386" s="88"/>
      <c r="L1386" s="116" t="str">
        <f>IF(Stock[[#This Row],[SỐ LƯỢNG MUA]]&gt;0,Stock[[#This Row],[GIÁ MUA]]*(1+Stock[[#This Row],[% TĂNG KỲ VỌNG_1]]),"")</f>
        <v/>
      </c>
      <c r="M1386" s="89"/>
      <c r="N1386" s="116" t="str">
        <f>IF(Stock[[#This Row],[SỐ LƯỢNG MUA]]&gt;0,Stock[[#This Row],[GIÁ MUA]]*(1+Stock[[#This Row],[% TĂNG KỲ VỌNG_2]]),"")</f>
        <v/>
      </c>
      <c r="O1386" s="89"/>
      <c r="P1386" s="116" t="str">
        <f>IF(Stock[[#This Row],[SỐ LƯỢNG MUA]]&gt;0,Stock[[#This Row],[GIÁ MUA]]*(1+Stock[[#This Row],[% GIẢM ĐỂ CẮT LỖ]]),"")</f>
        <v/>
      </c>
      <c r="Q1386" s="103"/>
      <c r="R1386" s="117" t="str">
        <f>IF(Stock[[#This Row],[CỔ TỨC TIỀN MẶT]]&gt;0,Stock[[#This Row],[CỔ TỨC TIỀN MẶT]]/(Stock[[#This Row],[GIÁ MUA]]*Stock[[#This Row],[SỐ LƯỢNG MUA]]),"")</f>
        <v/>
      </c>
      <c r="S1386" s="103"/>
      <c r="T1386" s="77"/>
      <c r="U1386" s="95"/>
      <c r="V1386" s="96"/>
      <c r="W1386" s="125" t="str">
        <f>IF(Stock[[#This Row],[SỐ LƯỢNG BÁN]]&gt;0,Stock[[#This Row],[GIÁ BÁN]]*Stock[[#This Row],[SỐ LƯỢNG BÁN]]*$D$11+Stock[[#This Row],[GIÁ BÁN]]*Stock[[#This Row],[SỐ LƯỢNG BÁN]]*$D$12,"")</f>
        <v/>
      </c>
      <c r="X1386" s="120">
        <f>Stock[[#This Row],[SỐ LƯỢNG MUA]]+Stock[[#This Row],[CỔ TỨC BẰNG CỔ PHIẾU]]-Stock[[#This Row],[SỐ LƯỢNG BÁN]]</f>
        <v>0</v>
      </c>
      <c r="Y13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6" s="120">
        <f ca="1">IF(Stock[[#This Row],[NGÀY BÁN]]&gt;0,Stock[[#This Row],[NGÀY BÁN]]-Stock[[#This Row],[NGÀY MUA]]+1,IF(Stock[[#This Row],[NGÀY MUA]]=0,0,TODAY()-Stock[[#This Row],[NGÀY MUA]]+1))</f>
        <v>0</v>
      </c>
      <c r="AA1386" s="121" t="str">
        <f>IFERROR(Stock[[#This Row],[CỔ TỨC TIỀN MẶT]]+Stock[[#This Row],[LÃI/(LỖ) TỪ BÁN CK
(auto-fill)]],"")</f>
        <v/>
      </c>
      <c r="AB13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6" s="79"/>
      <c r="AE1386" s="146" t="str">
        <f>IF(Stock[[#This Row],[TRẠNG THÁI
(auto-fill)]]="NẮM GIỮ",Stock[[#This Row],[GIÁ THỊ TRƯỜNG]]-Stock[[#This Row],[GIÁ MUA]],"")</f>
        <v/>
      </c>
      <c r="AF1386" s="150" t="str">
        <f>IFERROR(Stock[[#This Row],[TĂNG/
(GIẢM )]]/Stock[[#This Row],[GIÁ MUA]],"")</f>
        <v/>
      </c>
      <c r="AG1386" s="129" t="str">
        <f>IF(Stock[[#This Row],[GIÁ THỊ TRƯỜNG]]&gt;0,Stock[[#This Row],[GIÁ THỊ TRƯỜNG]]*Stock[[#This Row],[SỐ LƯỢNG CÒN LẠI
(auto-fill)]],"")</f>
        <v/>
      </c>
    </row>
    <row r="1387" spans="2:33">
      <c r="B1387" s="109" t="str">
        <f>IF(AND(Stock[[#This Row],[SỐ LƯỢNG MUA]]&gt;0,Stock[[#This Row],[SỐ LƯỢNG CÒN LẠI
(auto-fill)]]=0),"BÁN",
IF(AND(Stock[[#This Row],[SỐ LƯỢNG MUA]]&gt;0,Stock[[#This Row],[SỐ LƯỢNG CÒN LẠI
(auto-fill)]]&gt;0),"NẮM GIỮ",""))</f>
        <v/>
      </c>
      <c r="C1387" s="112">
        <f t="shared" si="21"/>
        <v>1374</v>
      </c>
      <c r="D1387" s="77"/>
      <c r="E1387" s="78"/>
      <c r="F1387" s="170"/>
      <c r="G1387" s="83"/>
      <c r="H1387" s="84"/>
      <c r="I1387" s="114" t="str">
        <f>IF(Stock[[#This Row],[SỐ LƯỢNG MUA]]&gt;0,Stock[[#This Row],[GIÁ MUA]]*Stock[[#This Row],[SỐ LƯỢNG MUA]]*$D$11,"")</f>
        <v/>
      </c>
      <c r="J1387" s="87"/>
      <c r="K1387" s="88"/>
      <c r="L1387" s="116" t="str">
        <f>IF(Stock[[#This Row],[SỐ LƯỢNG MUA]]&gt;0,Stock[[#This Row],[GIÁ MUA]]*(1+Stock[[#This Row],[% TĂNG KỲ VỌNG_1]]),"")</f>
        <v/>
      </c>
      <c r="M1387" s="89"/>
      <c r="N1387" s="116" t="str">
        <f>IF(Stock[[#This Row],[SỐ LƯỢNG MUA]]&gt;0,Stock[[#This Row],[GIÁ MUA]]*(1+Stock[[#This Row],[% TĂNG KỲ VỌNG_2]]),"")</f>
        <v/>
      </c>
      <c r="O1387" s="89"/>
      <c r="P1387" s="116" t="str">
        <f>IF(Stock[[#This Row],[SỐ LƯỢNG MUA]]&gt;0,Stock[[#This Row],[GIÁ MUA]]*(1+Stock[[#This Row],[% GIẢM ĐỂ CẮT LỖ]]),"")</f>
        <v/>
      </c>
      <c r="Q1387" s="103"/>
      <c r="R1387" s="117" t="str">
        <f>IF(Stock[[#This Row],[CỔ TỨC TIỀN MẶT]]&gt;0,Stock[[#This Row],[CỔ TỨC TIỀN MẶT]]/(Stock[[#This Row],[GIÁ MUA]]*Stock[[#This Row],[SỐ LƯỢNG MUA]]),"")</f>
        <v/>
      </c>
      <c r="S1387" s="103"/>
      <c r="T1387" s="77"/>
      <c r="U1387" s="95"/>
      <c r="V1387" s="96"/>
      <c r="W1387" s="125" t="str">
        <f>IF(Stock[[#This Row],[SỐ LƯỢNG BÁN]]&gt;0,Stock[[#This Row],[GIÁ BÁN]]*Stock[[#This Row],[SỐ LƯỢNG BÁN]]*$D$11+Stock[[#This Row],[GIÁ BÁN]]*Stock[[#This Row],[SỐ LƯỢNG BÁN]]*$D$12,"")</f>
        <v/>
      </c>
      <c r="X1387" s="120">
        <f>Stock[[#This Row],[SỐ LƯỢNG MUA]]+Stock[[#This Row],[CỔ TỨC BẰNG CỔ PHIẾU]]-Stock[[#This Row],[SỐ LƯỢNG BÁN]]</f>
        <v>0</v>
      </c>
      <c r="Y13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7" s="120">
        <f ca="1">IF(Stock[[#This Row],[NGÀY BÁN]]&gt;0,Stock[[#This Row],[NGÀY BÁN]]-Stock[[#This Row],[NGÀY MUA]]+1,IF(Stock[[#This Row],[NGÀY MUA]]=0,0,TODAY()-Stock[[#This Row],[NGÀY MUA]]+1))</f>
        <v>0</v>
      </c>
      <c r="AA1387" s="121" t="str">
        <f>IFERROR(Stock[[#This Row],[CỔ TỨC TIỀN MẶT]]+Stock[[#This Row],[LÃI/(LỖ) TỪ BÁN CK
(auto-fill)]],"")</f>
        <v/>
      </c>
      <c r="AB13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7" s="79"/>
      <c r="AE1387" s="146" t="str">
        <f>IF(Stock[[#This Row],[TRẠNG THÁI
(auto-fill)]]="NẮM GIỮ",Stock[[#This Row],[GIÁ THỊ TRƯỜNG]]-Stock[[#This Row],[GIÁ MUA]],"")</f>
        <v/>
      </c>
      <c r="AF1387" s="150" t="str">
        <f>IFERROR(Stock[[#This Row],[TĂNG/
(GIẢM )]]/Stock[[#This Row],[GIÁ MUA]],"")</f>
        <v/>
      </c>
      <c r="AG1387" s="129" t="str">
        <f>IF(Stock[[#This Row],[GIÁ THỊ TRƯỜNG]]&gt;0,Stock[[#This Row],[GIÁ THỊ TRƯỜNG]]*Stock[[#This Row],[SỐ LƯỢNG CÒN LẠI
(auto-fill)]],"")</f>
        <v/>
      </c>
    </row>
    <row r="1388" spans="2:33">
      <c r="B1388" s="109" t="str">
        <f>IF(AND(Stock[[#This Row],[SỐ LƯỢNG MUA]]&gt;0,Stock[[#This Row],[SỐ LƯỢNG CÒN LẠI
(auto-fill)]]=0),"BÁN",
IF(AND(Stock[[#This Row],[SỐ LƯỢNG MUA]]&gt;0,Stock[[#This Row],[SỐ LƯỢNG CÒN LẠI
(auto-fill)]]&gt;0),"NẮM GIỮ",""))</f>
        <v/>
      </c>
      <c r="C1388" s="112">
        <f t="shared" si="21"/>
        <v>1375</v>
      </c>
      <c r="D1388" s="77"/>
      <c r="E1388" s="78"/>
      <c r="F1388" s="170"/>
      <c r="G1388" s="83"/>
      <c r="H1388" s="84"/>
      <c r="I1388" s="114" t="str">
        <f>IF(Stock[[#This Row],[SỐ LƯỢNG MUA]]&gt;0,Stock[[#This Row],[GIÁ MUA]]*Stock[[#This Row],[SỐ LƯỢNG MUA]]*$D$11,"")</f>
        <v/>
      </c>
      <c r="J1388" s="87"/>
      <c r="K1388" s="88"/>
      <c r="L1388" s="116" t="str">
        <f>IF(Stock[[#This Row],[SỐ LƯỢNG MUA]]&gt;0,Stock[[#This Row],[GIÁ MUA]]*(1+Stock[[#This Row],[% TĂNG KỲ VỌNG_1]]),"")</f>
        <v/>
      </c>
      <c r="M1388" s="89"/>
      <c r="N1388" s="116" t="str">
        <f>IF(Stock[[#This Row],[SỐ LƯỢNG MUA]]&gt;0,Stock[[#This Row],[GIÁ MUA]]*(1+Stock[[#This Row],[% TĂNG KỲ VỌNG_2]]),"")</f>
        <v/>
      </c>
      <c r="O1388" s="89"/>
      <c r="P1388" s="116" t="str">
        <f>IF(Stock[[#This Row],[SỐ LƯỢNG MUA]]&gt;0,Stock[[#This Row],[GIÁ MUA]]*(1+Stock[[#This Row],[% GIẢM ĐỂ CẮT LỖ]]),"")</f>
        <v/>
      </c>
      <c r="Q1388" s="103"/>
      <c r="R1388" s="117" t="str">
        <f>IF(Stock[[#This Row],[CỔ TỨC TIỀN MẶT]]&gt;0,Stock[[#This Row],[CỔ TỨC TIỀN MẶT]]/(Stock[[#This Row],[GIÁ MUA]]*Stock[[#This Row],[SỐ LƯỢNG MUA]]),"")</f>
        <v/>
      </c>
      <c r="S1388" s="103"/>
      <c r="T1388" s="77"/>
      <c r="U1388" s="95"/>
      <c r="V1388" s="96"/>
      <c r="W1388" s="125" t="str">
        <f>IF(Stock[[#This Row],[SỐ LƯỢNG BÁN]]&gt;0,Stock[[#This Row],[GIÁ BÁN]]*Stock[[#This Row],[SỐ LƯỢNG BÁN]]*$D$11+Stock[[#This Row],[GIÁ BÁN]]*Stock[[#This Row],[SỐ LƯỢNG BÁN]]*$D$12,"")</f>
        <v/>
      </c>
      <c r="X1388" s="120">
        <f>Stock[[#This Row],[SỐ LƯỢNG MUA]]+Stock[[#This Row],[CỔ TỨC BẰNG CỔ PHIẾU]]-Stock[[#This Row],[SỐ LƯỢNG BÁN]]</f>
        <v>0</v>
      </c>
      <c r="Y13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8" s="120">
        <f ca="1">IF(Stock[[#This Row],[NGÀY BÁN]]&gt;0,Stock[[#This Row],[NGÀY BÁN]]-Stock[[#This Row],[NGÀY MUA]]+1,IF(Stock[[#This Row],[NGÀY MUA]]=0,0,TODAY()-Stock[[#This Row],[NGÀY MUA]]+1))</f>
        <v>0</v>
      </c>
      <c r="AA1388" s="121" t="str">
        <f>IFERROR(Stock[[#This Row],[CỔ TỨC TIỀN MẶT]]+Stock[[#This Row],[LÃI/(LỖ) TỪ BÁN CK
(auto-fill)]],"")</f>
        <v/>
      </c>
      <c r="AB13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8" s="79"/>
      <c r="AE1388" s="146" t="str">
        <f>IF(Stock[[#This Row],[TRẠNG THÁI
(auto-fill)]]="NẮM GIỮ",Stock[[#This Row],[GIÁ THỊ TRƯỜNG]]-Stock[[#This Row],[GIÁ MUA]],"")</f>
        <v/>
      </c>
      <c r="AF1388" s="150" t="str">
        <f>IFERROR(Stock[[#This Row],[TĂNG/
(GIẢM )]]/Stock[[#This Row],[GIÁ MUA]],"")</f>
        <v/>
      </c>
      <c r="AG1388" s="129" t="str">
        <f>IF(Stock[[#This Row],[GIÁ THỊ TRƯỜNG]]&gt;0,Stock[[#This Row],[GIÁ THỊ TRƯỜNG]]*Stock[[#This Row],[SỐ LƯỢNG CÒN LẠI
(auto-fill)]],"")</f>
        <v/>
      </c>
    </row>
    <row r="1389" spans="2:33">
      <c r="B1389" s="109" t="str">
        <f>IF(AND(Stock[[#This Row],[SỐ LƯỢNG MUA]]&gt;0,Stock[[#This Row],[SỐ LƯỢNG CÒN LẠI
(auto-fill)]]=0),"BÁN",
IF(AND(Stock[[#This Row],[SỐ LƯỢNG MUA]]&gt;0,Stock[[#This Row],[SỐ LƯỢNG CÒN LẠI
(auto-fill)]]&gt;0),"NẮM GIỮ",""))</f>
        <v/>
      </c>
      <c r="C1389" s="112">
        <f t="shared" si="21"/>
        <v>1376</v>
      </c>
      <c r="D1389" s="77"/>
      <c r="E1389" s="78"/>
      <c r="F1389" s="170"/>
      <c r="G1389" s="83"/>
      <c r="H1389" s="84"/>
      <c r="I1389" s="114" t="str">
        <f>IF(Stock[[#This Row],[SỐ LƯỢNG MUA]]&gt;0,Stock[[#This Row],[GIÁ MUA]]*Stock[[#This Row],[SỐ LƯỢNG MUA]]*$D$11,"")</f>
        <v/>
      </c>
      <c r="J1389" s="87"/>
      <c r="K1389" s="88"/>
      <c r="L1389" s="116" t="str">
        <f>IF(Stock[[#This Row],[SỐ LƯỢNG MUA]]&gt;0,Stock[[#This Row],[GIÁ MUA]]*(1+Stock[[#This Row],[% TĂNG KỲ VỌNG_1]]),"")</f>
        <v/>
      </c>
      <c r="M1389" s="89"/>
      <c r="N1389" s="116" t="str">
        <f>IF(Stock[[#This Row],[SỐ LƯỢNG MUA]]&gt;0,Stock[[#This Row],[GIÁ MUA]]*(1+Stock[[#This Row],[% TĂNG KỲ VỌNG_2]]),"")</f>
        <v/>
      </c>
      <c r="O1389" s="89"/>
      <c r="P1389" s="116" t="str">
        <f>IF(Stock[[#This Row],[SỐ LƯỢNG MUA]]&gt;0,Stock[[#This Row],[GIÁ MUA]]*(1+Stock[[#This Row],[% GIẢM ĐỂ CẮT LỖ]]),"")</f>
        <v/>
      </c>
      <c r="Q1389" s="103"/>
      <c r="R1389" s="117" t="str">
        <f>IF(Stock[[#This Row],[CỔ TỨC TIỀN MẶT]]&gt;0,Stock[[#This Row],[CỔ TỨC TIỀN MẶT]]/(Stock[[#This Row],[GIÁ MUA]]*Stock[[#This Row],[SỐ LƯỢNG MUA]]),"")</f>
        <v/>
      </c>
      <c r="S1389" s="103"/>
      <c r="T1389" s="77"/>
      <c r="U1389" s="95"/>
      <c r="V1389" s="96"/>
      <c r="W1389" s="125" t="str">
        <f>IF(Stock[[#This Row],[SỐ LƯỢNG BÁN]]&gt;0,Stock[[#This Row],[GIÁ BÁN]]*Stock[[#This Row],[SỐ LƯỢNG BÁN]]*$D$11+Stock[[#This Row],[GIÁ BÁN]]*Stock[[#This Row],[SỐ LƯỢNG BÁN]]*$D$12,"")</f>
        <v/>
      </c>
      <c r="X1389" s="120">
        <f>Stock[[#This Row],[SỐ LƯỢNG MUA]]+Stock[[#This Row],[CỔ TỨC BẰNG CỔ PHIẾU]]-Stock[[#This Row],[SỐ LƯỢNG BÁN]]</f>
        <v>0</v>
      </c>
      <c r="Y13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9" s="120">
        <f ca="1">IF(Stock[[#This Row],[NGÀY BÁN]]&gt;0,Stock[[#This Row],[NGÀY BÁN]]-Stock[[#This Row],[NGÀY MUA]]+1,IF(Stock[[#This Row],[NGÀY MUA]]=0,0,TODAY()-Stock[[#This Row],[NGÀY MUA]]+1))</f>
        <v>0</v>
      </c>
      <c r="AA1389" s="121" t="str">
        <f>IFERROR(Stock[[#This Row],[CỔ TỨC TIỀN MẶT]]+Stock[[#This Row],[LÃI/(LỖ) TỪ BÁN CK
(auto-fill)]],"")</f>
        <v/>
      </c>
      <c r="AB13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9" s="79"/>
      <c r="AE1389" s="146" t="str">
        <f>IF(Stock[[#This Row],[TRẠNG THÁI
(auto-fill)]]="NẮM GIỮ",Stock[[#This Row],[GIÁ THỊ TRƯỜNG]]-Stock[[#This Row],[GIÁ MUA]],"")</f>
        <v/>
      </c>
      <c r="AF1389" s="150" t="str">
        <f>IFERROR(Stock[[#This Row],[TĂNG/
(GIẢM )]]/Stock[[#This Row],[GIÁ MUA]],"")</f>
        <v/>
      </c>
      <c r="AG1389" s="129" t="str">
        <f>IF(Stock[[#This Row],[GIÁ THỊ TRƯỜNG]]&gt;0,Stock[[#This Row],[GIÁ THỊ TRƯỜNG]]*Stock[[#This Row],[SỐ LƯỢNG CÒN LẠI
(auto-fill)]],"")</f>
        <v/>
      </c>
    </row>
    <row r="1390" spans="2:33">
      <c r="B1390" s="109" t="str">
        <f>IF(AND(Stock[[#This Row],[SỐ LƯỢNG MUA]]&gt;0,Stock[[#This Row],[SỐ LƯỢNG CÒN LẠI
(auto-fill)]]=0),"BÁN",
IF(AND(Stock[[#This Row],[SỐ LƯỢNG MUA]]&gt;0,Stock[[#This Row],[SỐ LƯỢNG CÒN LẠI
(auto-fill)]]&gt;0),"NẮM GIỮ",""))</f>
        <v/>
      </c>
      <c r="C1390" s="112">
        <f t="shared" si="21"/>
        <v>1377</v>
      </c>
      <c r="D1390" s="77"/>
      <c r="E1390" s="78"/>
      <c r="F1390" s="170"/>
      <c r="G1390" s="83"/>
      <c r="H1390" s="84"/>
      <c r="I1390" s="114" t="str">
        <f>IF(Stock[[#This Row],[SỐ LƯỢNG MUA]]&gt;0,Stock[[#This Row],[GIÁ MUA]]*Stock[[#This Row],[SỐ LƯỢNG MUA]]*$D$11,"")</f>
        <v/>
      </c>
      <c r="J1390" s="87"/>
      <c r="K1390" s="88"/>
      <c r="L1390" s="116" t="str">
        <f>IF(Stock[[#This Row],[SỐ LƯỢNG MUA]]&gt;0,Stock[[#This Row],[GIÁ MUA]]*(1+Stock[[#This Row],[% TĂNG KỲ VỌNG_1]]),"")</f>
        <v/>
      </c>
      <c r="M1390" s="89"/>
      <c r="N1390" s="116" t="str">
        <f>IF(Stock[[#This Row],[SỐ LƯỢNG MUA]]&gt;0,Stock[[#This Row],[GIÁ MUA]]*(1+Stock[[#This Row],[% TĂNG KỲ VỌNG_2]]),"")</f>
        <v/>
      </c>
      <c r="O1390" s="89"/>
      <c r="P1390" s="116" t="str">
        <f>IF(Stock[[#This Row],[SỐ LƯỢNG MUA]]&gt;0,Stock[[#This Row],[GIÁ MUA]]*(1+Stock[[#This Row],[% GIẢM ĐỂ CẮT LỖ]]),"")</f>
        <v/>
      </c>
      <c r="Q1390" s="103"/>
      <c r="R1390" s="117" t="str">
        <f>IF(Stock[[#This Row],[CỔ TỨC TIỀN MẶT]]&gt;0,Stock[[#This Row],[CỔ TỨC TIỀN MẶT]]/(Stock[[#This Row],[GIÁ MUA]]*Stock[[#This Row],[SỐ LƯỢNG MUA]]),"")</f>
        <v/>
      </c>
      <c r="S1390" s="103"/>
      <c r="T1390" s="77"/>
      <c r="U1390" s="95"/>
      <c r="V1390" s="96"/>
      <c r="W1390" s="125" t="str">
        <f>IF(Stock[[#This Row],[SỐ LƯỢNG BÁN]]&gt;0,Stock[[#This Row],[GIÁ BÁN]]*Stock[[#This Row],[SỐ LƯỢNG BÁN]]*$D$11+Stock[[#This Row],[GIÁ BÁN]]*Stock[[#This Row],[SỐ LƯỢNG BÁN]]*$D$12,"")</f>
        <v/>
      </c>
      <c r="X1390" s="120">
        <f>Stock[[#This Row],[SỐ LƯỢNG MUA]]+Stock[[#This Row],[CỔ TỨC BẰNG CỔ PHIẾU]]-Stock[[#This Row],[SỐ LƯỢNG BÁN]]</f>
        <v>0</v>
      </c>
      <c r="Y13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0" s="120">
        <f ca="1">IF(Stock[[#This Row],[NGÀY BÁN]]&gt;0,Stock[[#This Row],[NGÀY BÁN]]-Stock[[#This Row],[NGÀY MUA]]+1,IF(Stock[[#This Row],[NGÀY MUA]]=0,0,TODAY()-Stock[[#This Row],[NGÀY MUA]]+1))</f>
        <v>0</v>
      </c>
      <c r="AA1390" s="121" t="str">
        <f>IFERROR(Stock[[#This Row],[CỔ TỨC TIỀN MẶT]]+Stock[[#This Row],[LÃI/(LỖ) TỪ BÁN CK
(auto-fill)]],"")</f>
        <v/>
      </c>
      <c r="AB13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0" s="79"/>
      <c r="AE1390" s="146" t="str">
        <f>IF(Stock[[#This Row],[TRẠNG THÁI
(auto-fill)]]="NẮM GIỮ",Stock[[#This Row],[GIÁ THỊ TRƯỜNG]]-Stock[[#This Row],[GIÁ MUA]],"")</f>
        <v/>
      </c>
      <c r="AF1390" s="150" t="str">
        <f>IFERROR(Stock[[#This Row],[TĂNG/
(GIẢM )]]/Stock[[#This Row],[GIÁ MUA]],"")</f>
        <v/>
      </c>
      <c r="AG1390" s="129" t="str">
        <f>IF(Stock[[#This Row],[GIÁ THỊ TRƯỜNG]]&gt;0,Stock[[#This Row],[GIÁ THỊ TRƯỜNG]]*Stock[[#This Row],[SỐ LƯỢNG CÒN LẠI
(auto-fill)]],"")</f>
        <v/>
      </c>
    </row>
    <row r="1391" spans="2:33">
      <c r="B1391" s="109" t="str">
        <f>IF(AND(Stock[[#This Row],[SỐ LƯỢNG MUA]]&gt;0,Stock[[#This Row],[SỐ LƯỢNG CÒN LẠI
(auto-fill)]]=0),"BÁN",
IF(AND(Stock[[#This Row],[SỐ LƯỢNG MUA]]&gt;0,Stock[[#This Row],[SỐ LƯỢNG CÒN LẠI
(auto-fill)]]&gt;0),"NẮM GIỮ",""))</f>
        <v/>
      </c>
      <c r="C1391" s="112">
        <f t="shared" si="21"/>
        <v>1378</v>
      </c>
      <c r="D1391" s="77"/>
      <c r="E1391" s="78"/>
      <c r="F1391" s="170"/>
      <c r="G1391" s="83"/>
      <c r="H1391" s="84"/>
      <c r="I1391" s="114" t="str">
        <f>IF(Stock[[#This Row],[SỐ LƯỢNG MUA]]&gt;0,Stock[[#This Row],[GIÁ MUA]]*Stock[[#This Row],[SỐ LƯỢNG MUA]]*$D$11,"")</f>
        <v/>
      </c>
      <c r="J1391" s="87"/>
      <c r="K1391" s="88"/>
      <c r="L1391" s="116" t="str">
        <f>IF(Stock[[#This Row],[SỐ LƯỢNG MUA]]&gt;0,Stock[[#This Row],[GIÁ MUA]]*(1+Stock[[#This Row],[% TĂNG KỲ VỌNG_1]]),"")</f>
        <v/>
      </c>
      <c r="M1391" s="89"/>
      <c r="N1391" s="116" t="str">
        <f>IF(Stock[[#This Row],[SỐ LƯỢNG MUA]]&gt;0,Stock[[#This Row],[GIÁ MUA]]*(1+Stock[[#This Row],[% TĂNG KỲ VỌNG_2]]),"")</f>
        <v/>
      </c>
      <c r="O1391" s="89"/>
      <c r="P1391" s="116" t="str">
        <f>IF(Stock[[#This Row],[SỐ LƯỢNG MUA]]&gt;0,Stock[[#This Row],[GIÁ MUA]]*(1+Stock[[#This Row],[% GIẢM ĐỂ CẮT LỖ]]),"")</f>
        <v/>
      </c>
      <c r="Q1391" s="103"/>
      <c r="R1391" s="117" t="str">
        <f>IF(Stock[[#This Row],[CỔ TỨC TIỀN MẶT]]&gt;0,Stock[[#This Row],[CỔ TỨC TIỀN MẶT]]/(Stock[[#This Row],[GIÁ MUA]]*Stock[[#This Row],[SỐ LƯỢNG MUA]]),"")</f>
        <v/>
      </c>
      <c r="S1391" s="103"/>
      <c r="T1391" s="77"/>
      <c r="U1391" s="95"/>
      <c r="V1391" s="96"/>
      <c r="W1391" s="125" t="str">
        <f>IF(Stock[[#This Row],[SỐ LƯỢNG BÁN]]&gt;0,Stock[[#This Row],[GIÁ BÁN]]*Stock[[#This Row],[SỐ LƯỢNG BÁN]]*$D$11+Stock[[#This Row],[GIÁ BÁN]]*Stock[[#This Row],[SỐ LƯỢNG BÁN]]*$D$12,"")</f>
        <v/>
      </c>
      <c r="X1391" s="120">
        <f>Stock[[#This Row],[SỐ LƯỢNG MUA]]+Stock[[#This Row],[CỔ TỨC BẰNG CỔ PHIẾU]]-Stock[[#This Row],[SỐ LƯỢNG BÁN]]</f>
        <v>0</v>
      </c>
      <c r="Y13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1" s="120">
        <f ca="1">IF(Stock[[#This Row],[NGÀY BÁN]]&gt;0,Stock[[#This Row],[NGÀY BÁN]]-Stock[[#This Row],[NGÀY MUA]]+1,IF(Stock[[#This Row],[NGÀY MUA]]=0,0,TODAY()-Stock[[#This Row],[NGÀY MUA]]+1))</f>
        <v>0</v>
      </c>
      <c r="AA1391" s="121" t="str">
        <f>IFERROR(Stock[[#This Row],[CỔ TỨC TIỀN MẶT]]+Stock[[#This Row],[LÃI/(LỖ) TỪ BÁN CK
(auto-fill)]],"")</f>
        <v/>
      </c>
      <c r="AB13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1" s="79"/>
      <c r="AE1391" s="146" t="str">
        <f>IF(Stock[[#This Row],[TRẠNG THÁI
(auto-fill)]]="NẮM GIỮ",Stock[[#This Row],[GIÁ THỊ TRƯỜNG]]-Stock[[#This Row],[GIÁ MUA]],"")</f>
        <v/>
      </c>
      <c r="AF1391" s="150" t="str">
        <f>IFERROR(Stock[[#This Row],[TĂNG/
(GIẢM )]]/Stock[[#This Row],[GIÁ MUA]],"")</f>
        <v/>
      </c>
      <c r="AG1391" s="129" t="str">
        <f>IF(Stock[[#This Row],[GIÁ THỊ TRƯỜNG]]&gt;0,Stock[[#This Row],[GIÁ THỊ TRƯỜNG]]*Stock[[#This Row],[SỐ LƯỢNG CÒN LẠI
(auto-fill)]],"")</f>
        <v/>
      </c>
    </row>
    <row r="1392" spans="2:33">
      <c r="B1392" s="109" t="str">
        <f>IF(AND(Stock[[#This Row],[SỐ LƯỢNG MUA]]&gt;0,Stock[[#This Row],[SỐ LƯỢNG CÒN LẠI
(auto-fill)]]=0),"BÁN",
IF(AND(Stock[[#This Row],[SỐ LƯỢNG MUA]]&gt;0,Stock[[#This Row],[SỐ LƯỢNG CÒN LẠI
(auto-fill)]]&gt;0),"NẮM GIỮ",""))</f>
        <v/>
      </c>
      <c r="C1392" s="112">
        <f t="shared" si="21"/>
        <v>1379</v>
      </c>
      <c r="D1392" s="77"/>
      <c r="E1392" s="78"/>
      <c r="F1392" s="170"/>
      <c r="G1392" s="83"/>
      <c r="H1392" s="84"/>
      <c r="I1392" s="114" t="str">
        <f>IF(Stock[[#This Row],[SỐ LƯỢNG MUA]]&gt;0,Stock[[#This Row],[GIÁ MUA]]*Stock[[#This Row],[SỐ LƯỢNG MUA]]*$D$11,"")</f>
        <v/>
      </c>
      <c r="J1392" s="87"/>
      <c r="K1392" s="88"/>
      <c r="L1392" s="116" t="str">
        <f>IF(Stock[[#This Row],[SỐ LƯỢNG MUA]]&gt;0,Stock[[#This Row],[GIÁ MUA]]*(1+Stock[[#This Row],[% TĂNG KỲ VỌNG_1]]),"")</f>
        <v/>
      </c>
      <c r="M1392" s="89"/>
      <c r="N1392" s="116" t="str">
        <f>IF(Stock[[#This Row],[SỐ LƯỢNG MUA]]&gt;0,Stock[[#This Row],[GIÁ MUA]]*(1+Stock[[#This Row],[% TĂNG KỲ VỌNG_2]]),"")</f>
        <v/>
      </c>
      <c r="O1392" s="89"/>
      <c r="P1392" s="116" t="str">
        <f>IF(Stock[[#This Row],[SỐ LƯỢNG MUA]]&gt;0,Stock[[#This Row],[GIÁ MUA]]*(1+Stock[[#This Row],[% GIẢM ĐỂ CẮT LỖ]]),"")</f>
        <v/>
      </c>
      <c r="Q1392" s="103"/>
      <c r="R1392" s="117" t="str">
        <f>IF(Stock[[#This Row],[CỔ TỨC TIỀN MẶT]]&gt;0,Stock[[#This Row],[CỔ TỨC TIỀN MẶT]]/(Stock[[#This Row],[GIÁ MUA]]*Stock[[#This Row],[SỐ LƯỢNG MUA]]),"")</f>
        <v/>
      </c>
      <c r="S1392" s="103"/>
      <c r="T1392" s="77"/>
      <c r="U1392" s="95"/>
      <c r="V1392" s="96"/>
      <c r="W1392" s="125" t="str">
        <f>IF(Stock[[#This Row],[SỐ LƯỢNG BÁN]]&gt;0,Stock[[#This Row],[GIÁ BÁN]]*Stock[[#This Row],[SỐ LƯỢNG BÁN]]*$D$11+Stock[[#This Row],[GIÁ BÁN]]*Stock[[#This Row],[SỐ LƯỢNG BÁN]]*$D$12,"")</f>
        <v/>
      </c>
      <c r="X1392" s="120">
        <f>Stock[[#This Row],[SỐ LƯỢNG MUA]]+Stock[[#This Row],[CỔ TỨC BẰNG CỔ PHIẾU]]-Stock[[#This Row],[SỐ LƯỢNG BÁN]]</f>
        <v>0</v>
      </c>
      <c r="Y13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2" s="120">
        <f ca="1">IF(Stock[[#This Row],[NGÀY BÁN]]&gt;0,Stock[[#This Row],[NGÀY BÁN]]-Stock[[#This Row],[NGÀY MUA]]+1,IF(Stock[[#This Row],[NGÀY MUA]]=0,0,TODAY()-Stock[[#This Row],[NGÀY MUA]]+1))</f>
        <v>0</v>
      </c>
      <c r="AA1392" s="121" t="str">
        <f>IFERROR(Stock[[#This Row],[CỔ TỨC TIỀN MẶT]]+Stock[[#This Row],[LÃI/(LỖ) TỪ BÁN CK
(auto-fill)]],"")</f>
        <v/>
      </c>
      <c r="AB13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2" s="79"/>
      <c r="AE1392" s="146" t="str">
        <f>IF(Stock[[#This Row],[TRẠNG THÁI
(auto-fill)]]="NẮM GIỮ",Stock[[#This Row],[GIÁ THỊ TRƯỜNG]]-Stock[[#This Row],[GIÁ MUA]],"")</f>
        <v/>
      </c>
      <c r="AF1392" s="150" t="str">
        <f>IFERROR(Stock[[#This Row],[TĂNG/
(GIẢM )]]/Stock[[#This Row],[GIÁ MUA]],"")</f>
        <v/>
      </c>
      <c r="AG1392" s="129" t="str">
        <f>IF(Stock[[#This Row],[GIÁ THỊ TRƯỜNG]]&gt;0,Stock[[#This Row],[GIÁ THỊ TRƯỜNG]]*Stock[[#This Row],[SỐ LƯỢNG CÒN LẠI
(auto-fill)]],"")</f>
        <v/>
      </c>
    </row>
    <row r="1393" spans="2:33">
      <c r="B1393" s="109" t="str">
        <f>IF(AND(Stock[[#This Row],[SỐ LƯỢNG MUA]]&gt;0,Stock[[#This Row],[SỐ LƯỢNG CÒN LẠI
(auto-fill)]]=0),"BÁN",
IF(AND(Stock[[#This Row],[SỐ LƯỢNG MUA]]&gt;0,Stock[[#This Row],[SỐ LƯỢNG CÒN LẠI
(auto-fill)]]&gt;0),"NẮM GIỮ",""))</f>
        <v/>
      </c>
      <c r="C1393" s="112">
        <f t="shared" si="21"/>
        <v>1380</v>
      </c>
      <c r="D1393" s="77"/>
      <c r="E1393" s="78"/>
      <c r="F1393" s="170"/>
      <c r="G1393" s="83"/>
      <c r="H1393" s="84"/>
      <c r="I1393" s="114" t="str">
        <f>IF(Stock[[#This Row],[SỐ LƯỢNG MUA]]&gt;0,Stock[[#This Row],[GIÁ MUA]]*Stock[[#This Row],[SỐ LƯỢNG MUA]]*$D$11,"")</f>
        <v/>
      </c>
      <c r="J1393" s="87"/>
      <c r="K1393" s="88"/>
      <c r="L1393" s="116" t="str">
        <f>IF(Stock[[#This Row],[SỐ LƯỢNG MUA]]&gt;0,Stock[[#This Row],[GIÁ MUA]]*(1+Stock[[#This Row],[% TĂNG KỲ VỌNG_1]]),"")</f>
        <v/>
      </c>
      <c r="M1393" s="89"/>
      <c r="N1393" s="116" t="str">
        <f>IF(Stock[[#This Row],[SỐ LƯỢNG MUA]]&gt;0,Stock[[#This Row],[GIÁ MUA]]*(1+Stock[[#This Row],[% TĂNG KỲ VỌNG_2]]),"")</f>
        <v/>
      </c>
      <c r="O1393" s="89"/>
      <c r="P1393" s="116" t="str">
        <f>IF(Stock[[#This Row],[SỐ LƯỢNG MUA]]&gt;0,Stock[[#This Row],[GIÁ MUA]]*(1+Stock[[#This Row],[% GIẢM ĐỂ CẮT LỖ]]),"")</f>
        <v/>
      </c>
      <c r="Q1393" s="103"/>
      <c r="R1393" s="117" t="str">
        <f>IF(Stock[[#This Row],[CỔ TỨC TIỀN MẶT]]&gt;0,Stock[[#This Row],[CỔ TỨC TIỀN MẶT]]/(Stock[[#This Row],[GIÁ MUA]]*Stock[[#This Row],[SỐ LƯỢNG MUA]]),"")</f>
        <v/>
      </c>
      <c r="S1393" s="103"/>
      <c r="T1393" s="77"/>
      <c r="U1393" s="95"/>
      <c r="V1393" s="96"/>
      <c r="W1393" s="125" t="str">
        <f>IF(Stock[[#This Row],[SỐ LƯỢNG BÁN]]&gt;0,Stock[[#This Row],[GIÁ BÁN]]*Stock[[#This Row],[SỐ LƯỢNG BÁN]]*$D$11+Stock[[#This Row],[GIÁ BÁN]]*Stock[[#This Row],[SỐ LƯỢNG BÁN]]*$D$12,"")</f>
        <v/>
      </c>
      <c r="X1393" s="120">
        <f>Stock[[#This Row],[SỐ LƯỢNG MUA]]+Stock[[#This Row],[CỔ TỨC BẰNG CỔ PHIẾU]]-Stock[[#This Row],[SỐ LƯỢNG BÁN]]</f>
        <v>0</v>
      </c>
      <c r="Y13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3" s="120">
        <f ca="1">IF(Stock[[#This Row],[NGÀY BÁN]]&gt;0,Stock[[#This Row],[NGÀY BÁN]]-Stock[[#This Row],[NGÀY MUA]]+1,IF(Stock[[#This Row],[NGÀY MUA]]=0,0,TODAY()-Stock[[#This Row],[NGÀY MUA]]+1))</f>
        <v>0</v>
      </c>
      <c r="AA1393" s="121" t="str">
        <f>IFERROR(Stock[[#This Row],[CỔ TỨC TIỀN MẶT]]+Stock[[#This Row],[LÃI/(LỖ) TỪ BÁN CK
(auto-fill)]],"")</f>
        <v/>
      </c>
      <c r="AB13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3" s="79"/>
      <c r="AE1393" s="146" t="str">
        <f>IF(Stock[[#This Row],[TRẠNG THÁI
(auto-fill)]]="NẮM GIỮ",Stock[[#This Row],[GIÁ THỊ TRƯỜNG]]-Stock[[#This Row],[GIÁ MUA]],"")</f>
        <v/>
      </c>
      <c r="AF1393" s="150" t="str">
        <f>IFERROR(Stock[[#This Row],[TĂNG/
(GIẢM )]]/Stock[[#This Row],[GIÁ MUA]],"")</f>
        <v/>
      </c>
      <c r="AG1393" s="129" t="str">
        <f>IF(Stock[[#This Row],[GIÁ THỊ TRƯỜNG]]&gt;0,Stock[[#This Row],[GIÁ THỊ TRƯỜNG]]*Stock[[#This Row],[SỐ LƯỢNG CÒN LẠI
(auto-fill)]],"")</f>
        <v/>
      </c>
    </row>
    <row r="1394" spans="2:33">
      <c r="B1394" s="109" t="str">
        <f>IF(AND(Stock[[#This Row],[SỐ LƯỢNG MUA]]&gt;0,Stock[[#This Row],[SỐ LƯỢNG CÒN LẠI
(auto-fill)]]=0),"BÁN",
IF(AND(Stock[[#This Row],[SỐ LƯỢNG MUA]]&gt;0,Stock[[#This Row],[SỐ LƯỢNG CÒN LẠI
(auto-fill)]]&gt;0),"NẮM GIỮ",""))</f>
        <v/>
      </c>
      <c r="C1394" s="112">
        <f t="shared" si="21"/>
        <v>1381</v>
      </c>
      <c r="D1394" s="77"/>
      <c r="E1394" s="78"/>
      <c r="F1394" s="170"/>
      <c r="G1394" s="83"/>
      <c r="H1394" s="84"/>
      <c r="I1394" s="114" t="str">
        <f>IF(Stock[[#This Row],[SỐ LƯỢNG MUA]]&gt;0,Stock[[#This Row],[GIÁ MUA]]*Stock[[#This Row],[SỐ LƯỢNG MUA]]*$D$11,"")</f>
        <v/>
      </c>
      <c r="J1394" s="87"/>
      <c r="K1394" s="88"/>
      <c r="L1394" s="116" t="str">
        <f>IF(Stock[[#This Row],[SỐ LƯỢNG MUA]]&gt;0,Stock[[#This Row],[GIÁ MUA]]*(1+Stock[[#This Row],[% TĂNG KỲ VỌNG_1]]),"")</f>
        <v/>
      </c>
      <c r="M1394" s="89"/>
      <c r="N1394" s="116" t="str">
        <f>IF(Stock[[#This Row],[SỐ LƯỢNG MUA]]&gt;0,Stock[[#This Row],[GIÁ MUA]]*(1+Stock[[#This Row],[% TĂNG KỲ VỌNG_2]]),"")</f>
        <v/>
      </c>
      <c r="O1394" s="89"/>
      <c r="P1394" s="116" t="str">
        <f>IF(Stock[[#This Row],[SỐ LƯỢNG MUA]]&gt;0,Stock[[#This Row],[GIÁ MUA]]*(1+Stock[[#This Row],[% GIẢM ĐỂ CẮT LỖ]]),"")</f>
        <v/>
      </c>
      <c r="Q1394" s="103"/>
      <c r="R1394" s="117" t="str">
        <f>IF(Stock[[#This Row],[CỔ TỨC TIỀN MẶT]]&gt;0,Stock[[#This Row],[CỔ TỨC TIỀN MẶT]]/(Stock[[#This Row],[GIÁ MUA]]*Stock[[#This Row],[SỐ LƯỢNG MUA]]),"")</f>
        <v/>
      </c>
      <c r="S1394" s="103"/>
      <c r="T1394" s="77"/>
      <c r="U1394" s="95"/>
      <c r="V1394" s="96"/>
      <c r="W1394" s="125" t="str">
        <f>IF(Stock[[#This Row],[SỐ LƯỢNG BÁN]]&gt;0,Stock[[#This Row],[GIÁ BÁN]]*Stock[[#This Row],[SỐ LƯỢNG BÁN]]*$D$11+Stock[[#This Row],[GIÁ BÁN]]*Stock[[#This Row],[SỐ LƯỢNG BÁN]]*$D$12,"")</f>
        <v/>
      </c>
      <c r="X1394" s="120">
        <f>Stock[[#This Row],[SỐ LƯỢNG MUA]]+Stock[[#This Row],[CỔ TỨC BẰNG CỔ PHIẾU]]-Stock[[#This Row],[SỐ LƯỢNG BÁN]]</f>
        <v>0</v>
      </c>
      <c r="Y13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4" s="120">
        <f ca="1">IF(Stock[[#This Row],[NGÀY BÁN]]&gt;0,Stock[[#This Row],[NGÀY BÁN]]-Stock[[#This Row],[NGÀY MUA]]+1,IF(Stock[[#This Row],[NGÀY MUA]]=0,0,TODAY()-Stock[[#This Row],[NGÀY MUA]]+1))</f>
        <v>0</v>
      </c>
      <c r="AA1394" s="121" t="str">
        <f>IFERROR(Stock[[#This Row],[CỔ TỨC TIỀN MẶT]]+Stock[[#This Row],[LÃI/(LỖ) TỪ BÁN CK
(auto-fill)]],"")</f>
        <v/>
      </c>
      <c r="AB13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4" s="79"/>
      <c r="AE1394" s="146" t="str">
        <f>IF(Stock[[#This Row],[TRẠNG THÁI
(auto-fill)]]="NẮM GIỮ",Stock[[#This Row],[GIÁ THỊ TRƯỜNG]]-Stock[[#This Row],[GIÁ MUA]],"")</f>
        <v/>
      </c>
      <c r="AF1394" s="150" t="str">
        <f>IFERROR(Stock[[#This Row],[TĂNG/
(GIẢM )]]/Stock[[#This Row],[GIÁ MUA]],"")</f>
        <v/>
      </c>
      <c r="AG1394" s="129" t="str">
        <f>IF(Stock[[#This Row],[GIÁ THỊ TRƯỜNG]]&gt;0,Stock[[#This Row],[GIÁ THỊ TRƯỜNG]]*Stock[[#This Row],[SỐ LƯỢNG CÒN LẠI
(auto-fill)]],"")</f>
        <v/>
      </c>
    </row>
    <row r="1395" spans="2:33">
      <c r="B1395" s="109" t="str">
        <f>IF(AND(Stock[[#This Row],[SỐ LƯỢNG MUA]]&gt;0,Stock[[#This Row],[SỐ LƯỢNG CÒN LẠI
(auto-fill)]]=0),"BÁN",
IF(AND(Stock[[#This Row],[SỐ LƯỢNG MUA]]&gt;0,Stock[[#This Row],[SỐ LƯỢNG CÒN LẠI
(auto-fill)]]&gt;0),"NẮM GIỮ",""))</f>
        <v/>
      </c>
      <c r="C1395" s="112">
        <f t="shared" si="21"/>
        <v>1382</v>
      </c>
      <c r="D1395" s="77"/>
      <c r="E1395" s="78"/>
      <c r="F1395" s="170"/>
      <c r="G1395" s="83"/>
      <c r="H1395" s="84"/>
      <c r="I1395" s="114" t="str">
        <f>IF(Stock[[#This Row],[SỐ LƯỢNG MUA]]&gt;0,Stock[[#This Row],[GIÁ MUA]]*Stock[[#This Row],[SỐ LƯỢNG MUA]]*$D$11,"")</f>
        <v/>
      </c>
      <c r="J1395" s="87"/>
      <c r="K1395" s="88"/>
      <c r="L1395" s="116" t="str">
        <f>IF(Stock[[#This Row],[SỐ LƯỢNG MUA]]&gt;0,Stock[[#This Row],[GIÁ MUA]]*(1+Stock[[#This Row],[% TĂNG KỲ VỌNG_1]]),"")</f>
        <v/>
      </c>
      <c r="M1395" s="89"/>
      <c r="N1395" s="116" t="str">
        <f>IF(Stock[[#This Row],[SỐ LƯỢNG MUA]]&gt;0,Stock[[#This Row],[GIÁ MUA]]*(1+Stock[[#This Row],[% TĂNG KỲ VỌNG_2]]),"")</f>
        <v/>
      </c>
      <c r="O1395" s="89"/>
      <c r="P1395" s="116" t="str">
        <f>IF(Stock[[#This Row],[SỐ LƯỢNG MUA]]&gt;0,Stock[[#This Row],[GIÁ MUA]]*(1+Stock[[#This Row],[% GIẢM ĐỂ CẮT LỖ]]),"")</f>
        <v/>
      </c>
      <c r="Q1395" s="103"/>
      <c r="R1395" s="117" t="str">
        <f>IF(Stock[[#This Row],[CỔ TỨC TIỀN MẶT]]&gt;0,Stock[[#This Row],[CỔ TỨC TIỀN MẶT]]/(Stock[[#This Row],[GIÁ MUA]]*Stock[[#This Row],[SỐ LƯỢNG MUA]]),"")</f>
        <v/>
      </c>
      <c r="S1395" s="103"/>
      <c r="T1395" s="77"/>
      <c r="U1395" s="95"/>
      <c r="V1395" s="96"/>
      <c r="W1395" s="125" t="str">
        <f>IF(Stock[[#This Row],[SỐ LƯỢNG BÁN]]&gt;0,Stock[[#This Row],[GIÁ BÁN]]*Stock[[#This Row],[SỐ LƯỢNG BÁN]]*$D$11+Stock[[#This Row],[GIÁ BÁN]]*Stock[[#This Row],[SỐ LƯỢNG BÁN]]*$D$12,"")</f>
        <v/>
      </c>
      <c r="X1395" s="120">
        <f>Stock[[#This Row],[SỐ LƯỢNG MUA]]+Stock[[#This Row],[CỔ TỨC BẰNG CỔ PHIẾU]]-Stock[[#This Row],[SỐ LƯỢNG BÁN]]</f>
        <v>0</v>
      </c>
      <c r="Y13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5" s="120">
        <f ca="1">IF(Stock[[#This Row],[NGÀY BÁN]]&gt;0,Stock[[#This Row],[NGÀY BÁN]]-Stock[[#This Row],[NGÀY MUA]]+1,IF(Stock[[#This Row],[NGÀY MUA]]=0,0,TODAY()-Stock[[#This Row],[NGÀY MUA]]+1))</f>
        <v>0</v>
      </c>
      <c r="AA1395" s="121" t="str">
        <f>IFERROR(Stock[[#This Row],[CỔ TỨC TIỀN MẶT]]+Stock[[#This Row],[LÃI/(LỖ) TỪ BÁN CK
(auto-fill)]],"")</f>
        <v/>
      </c>
      <c r="AB13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5" s="79"/>
      <c r="AE1395" s="146" t="str">
        <f>IF(Stock[[#This Row],[TRẠNG THÁI
(auto-fill)]]="NẮM GIỮ",Stock[[#This Row],[GIÁ THỊ TRƯỜNG]]-Stock[[#This Row],[GIÁ MUA]],"")</f>
        <v/>
      </c>
      <c r="AF1395" s="150" t="str">
        <f>IFERROR(Stock[[#This Row],[TĂNG/
(GIẢM )]]/Stock[[#This Row],[GIÁ MUA]],"")</f>
        <v/>
      </c>
      <c r="AG1395" s="129" t="str">
        <f>IF(Stock[[#This Row],[GIÁ THỊ TRƯỜNG]]&gt;0,Stock[[#This Row],[GIÁ THỊ TRƯỜNG]]*Stock[[#This Row],[SỐ LƯỢNG CÒN LẠI
(auto-fill)]],"")</f>
        <v/>
      </c>
    </row>
    <row r="1396" spans="2:33">
      <c r="B1396" s="109" t="str">
        <f>IF(AND(Stock[[#This Row],[SỐ LƯỢNG MUA]]&gt;0,Stock[[#This Row],[SỐ LƯỢNG CÒN LẠI
(auto-fill)]]=0),"BÁN",
IF(AND(Stock[[#This Row],[SỐ LƯỢNG MUA]]&gt;0,Stock[[#This Row],[SỐ LƯỢNG CÒN LẠI
(auto-fill)]]&gt;0),"NẮM GIỮ",""))</f>
        <v/>
      </c>
      <c r="C1396" s="112">
        <f t="shared" si="21"/>
        <v>1383</v>
      </c>
      <c r="D1396" s="77"/>
      <c r="E1396" s="78"/>
      <c r="F1396" s="170"/>
      <c r="G1396" s="83"/>
      <c r="H1396" s="84"/>
      <c r="I1396" s="114" t="str">
        <f>IF(Stock[[#This Row],[SỐ LƯỢNG MUA]]&gt;0,Stock[[#This Row],[GIÁ MUA]]*Stock[[#This Row],[SỐ LƯỢNG MUA]]*$D$11,"")</f>
        <v/>
      </c>
      <c r="J1396" s="87"/>
      <c r="K1396" s="88"/>
      <c r="L1396" s="116" t="str">
        <f>IF(Stock[[#This Row],[SỐ LƯỢNG MUA]]&gt;0,Stock[[#This Row],[GIÁ MUA]]*(1+Stock[[#This Row],[% TĂNG KỲ VỌNG_1]]),"")</f>
        <v/>
      </c>
      <c r="M1396" s="89"/>
      <c r="N1396" s="116" t="str">
        <f>IF(Stock[[#This Row],[SỐ LƯỢNG MUA]]&gt;0,Stock[[#This Row],[GIÁ MUA]]*(1+Stock[[#This Row],[% TĂNG KỲ VỌNG_2]]),"")</f>
        <v/>
      </c>
      <c r="O1396" s="89"/>
      <c r="P1396" s="116" t="str">
        <f>IF(Stock[[#This Row],[SỐ LƯỢNG MUA]]&gt;0,Stock[[#This Row],[GIÁ MUA]]*(1+Stock[[#This Row],[% GIẢM ĐỂ CẮT LỖ]]),"")</f>
        <v/>
      </c>
      <c r="Q1396" s="103"/>
      <c r="R1396" s="117" t="str">
        <f>IF(Stock[[#This Row],[CỔ TỨC TIỀN MẶT]]&gt;0,Stock[[#This Row],[CỔ TỨC TIỀN MẶT]]/(Stock[[#This Row],[GIÁ MUA]]*Stock[[#This Row],[SỐ LƯỢNG MUA]]),"")</f>
        <v/>
      </c>
      <c r="S1396" s="103"/>
      <c r="T1396" s="77"/>
      <c r="U1396" s="95"/>
      <c r="V1396" s="96"/>
      <c r="W1396" s="125" t="str">
        <f>IF(Stock[[#This Row],[SỐ LƯỢNG BÁN]]&gt;0,Stock[[#This Row],[GIÁ BÁN]]*Stock[[#This Row],[SỐ LƯỢNG BÁN]]*$D$11+Stock[[#This Row],[GIÁ BÁN]]*Stock[[#This Row],[SỐ LƯỢNG BÁN]]*$D$12,"")</f>
        <v/>
      </c>
      <c r="X1396" s="120">
        <f>Stock[[#This Row],[SỐ LƯỢNG MUA]]+Stock[[#This Row],[CỔ TỨC BẰNG CỔ PHIẾU]]-Stock[[#This Row],[SỐ LƯỢNG BÁN]]</f>
        <v>0</v>
      </c>
      <c r="Y13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6" s="120">
        <f ca="1">IF(Stock[[#This Row],[NGÀY BÁN]]&gt;0,Stock[[#This Row],[NGÀY BÁN]]-Stock[[#This Row],[NGÀY MUA]]+1,IF(Stock[[#This Row],[NGÀY MUA]]=0,0,TODAY()-Stock[[#This Row],[NGÀY MUA]]+1))</f>
        <v>0</v>
      </c>
      <c r="AA1396" s="121" t="str">
        <f>IFERROR(Stock[[#This Row],[CỔ TỨC TIỀN MẶT]]+Stock[[#This Row],[LÃI/(LỖ) TỪ BÁN CK
(auto-fill)]],"")</f>
        <v/>
      </c>
      <c r="AB13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6" s="79"/>
      <c r="AE1396" s="146" t="str">
        <f>IF(Stock[[#This Row],[TRẠNG THÁI
(auto-fill)]]="NẮM GIỮ",Stock[[#This Row],[GIÁ THỊ TRƯỜNG]]-Stock[[#This Row],[GIÁ MUA]],"")</f>
        <v/>
      </c>
      <c r="AF1396" s="150" t="str">
        <f>IFERROR(Stock[[#This Row],[TĂNG/
(GIẢM )]]/Stock[[#This Row],[GIÁ MUA]],"")</f>
        <v/>
      </c>
      <c r="AG1396" s="129" t="str">
        <f>IF(Stock[[#This Row],[GIÁ THỊ TRƯỜNG]]&gt;0,Stock[[#This Row],[GIÁ THỊ TRƯỜNG]]*Stock[[#This Row],[SỐ LƯỢNG CÒN LẠI
(auto-fill)]],"")</f>
        <v/>
      </c>
    </row>
    <row r="1397" spans="2:33">
      <c r="B1397" s="109" t="str">
        <f>IF(AND(Stock[[#This Row],[SỐ LƯỢNG MUA]]&gt;0,Stock[[#This Row],[SỐ LƯỢNG CÒN LẠI
(auto-fill)]]=0),"BÁN",
IF(AND(Stock[[#This Row],[SỐ LƯỢNG MUA]]&gt;0,Stock[[#This Row],[SỐ LƯỢNG CÒN LẠI
(auto-fill)]]&gt;0),"NẮM GIỮ",""))</f>
        <v/>
      </c>
      <c r="C1397" s="112">
        <f t="shared" si="21"/>
        <v>1384</v>
      </c>
      <c r="D1397" s="77"/>
      <c r="E1397" s="78"/>
      <c r="F1397" s="170"/>
      <c r="G1397" s="83"/>
      <c r="H1397" s="84"/>
      <c r="I1397" s="114" t="str">
        <f>IF(Stock[[#This Row],[SỐ LƯỢNG MUA]]&gt;0,Stock[[#This Row],[GIÁ MUA]]*Stock[[#This Row],[SỐ LƯỢNG MUA]]*$D$11,"")</f>
        <v/>
      </c>
      <c r="J1397" s="87"/>
      <c r="K1397" s="88"/>
      <c r="L1397" s="116" t="str">
        <f>IF(Stock[[#This Row],[SỐ LƯỢNG MUA]]&gt;0,Stock[[#This Row],[GIÁ MUA]]*(1+Stock[[#This Row],[% TĂNG KỲ VỌNG_1]]),"")</f>
        <v/>
      </c>
      <c r="M1397" s="89"/>
      <c r="N1397" s="116" t="str">
        <f>IF(Stock[[#This Row],[SỐ LƯỢNG MUA]]&gt;0,Stock[[#This Row],[GIÁ MUA]]*(1+Stock[[#This Row],[% TĂNG KỲ VỌNG_2]]),"")</f>
        <v/>
      </c>
      <c r="O1397" s="89"/>
      <c r="P1397" s="116" t="str">
        <f>IF(Stock[[#This Row],[SỐ LƯỢNG MUA]]&gt;0,Stock[[#This Row],[GIÁ MUA]]*(1+Stock[[#This Row],[% GIẢM ĐỂ CẮT LỖ]]),"")</f>
        <v/>
      </c>
      <c r="Q1397" s="103"/>
      <c r="R1397" s="117" t="str">
        <f>IF(Stock[[#This Row],[CỔ TỨC TIỀN MẶT]]&gt;0,Stock[[#This Row],[CỔ TỨC TIỀN MẶT]]/(Stock[[#This Row],[GIÁ MUA]]*Stock[[#This Row],[SỐ LƯỢNG MUA]]),"")</f>
        <v/>
      </c>
      <c r="S1397" s="103"/>
      <c r="T1397" s="77"/>
      <c r="U1397" s="95"/>
      <c r="V1397" s="96"/>
      <c r="W1397" s="125" t="str">
        <f>IF(Stock[[#This Row],[SỐ LƯỢNG BÁN]]&gt;0,Stock[[#This Row],[GIÁ BÁN]]*Stock[[#This Row],[SỐ LƯỢNG BÁN]]*$D$11+Stock[[#This Row],[GIÁ BÁN]]*Stock[[#This Row],[SỐ LƯỢNG BÁN]]*$D$12,"")</f>
        <v/>
      </c>
      <c r="X1397" s="120">
        <f>Stock[[#This Row],[SỐ LƯỢNG MUA]]+Stock[[#This Row],[CỔ TỨC BẰNG CỔ PHIẾU]]-Stock[[#This Row],[SỐ LƯỢNG BÁN]]</f>
        <v>0</v>
      </c>
      <c r="Y13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7" s="120">
        <f ca="1">IF(Stock[[#This Row],[NGÀY BÁN]]&gt;0,Stock[[#This Row],[NGÀY BÁN]]-Stock[[#This Row],[NGÀY MUA]]+1,IF(Stock[[#This Row],[NGÀY MUA]]=0,0,TODAY()-Stock[[#This Row],[NGÀY MUA]]+1))</f>
        <v>0</v>
      </c>
      <c r="AA1397" s="121" t="str">
        <f>IFERROR(Stock[[#This Row],[CỔ TỨC TIỀN MẶT]]+Stock[[#This Row],[LÃI/(LỖ) TỪ BÁN CK
(auto-fill)]],"")</f>
        <v/>
      </c>
      <c r="AB13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7" s="79"/>
      <c r="AE1397" s="146" t="str">
        <f>IF(Stock[[#This Row],[TRẠNG THÁI
(auto-fill)]]="NẮM GIỮ",Stock[[#This Row],[GIÁ THỊ TRƯỜNG]]-Stock[[#This Row],[GIÁ MUA]],"")</f>
        <v/>
      </c>
      <c r="AF1397" s="150" t="str">
        <f>IFERROR(Stock[[#This Row],[TĂNG/
(GIẢM )]]/Stock[[#This Row],[GIÁ MUA]],"")</f>
        <v/>
      </c>
      <c r="AG1397" s="129" t="str">
        <f>IF(Stock[[#This Row],[GIÁ THỊ TRƯỜNG]]&gt;0,Stock[[#This Row],[GIÁ THỊ TRƯỜNG]]*Stock[[#This Row],[SỐ LƯỢNG CÒN LẠI
(auto-fill)]],"")</f>
        <v/>
      </c>
    </row>
    <row r="1398" spans="2:33">
      <c r="B1398" s="109" t="str">
        <f>IF(AND(Stock[[#This Row],[SỐ LƯỢNG MUA]]&gt;0,Stock[[#This Row],[SỐ LƯỢNG CÒN LẠI
(auto-fill)]]=0),"BÁN",
IF(AND(Stock[[#This Row],[SỐ LƯỢNG MUA]]&gt;0,Stock[[#This Row],[SỐ LƯỢNG CÒN LẠI
(auto-fill)]]&gt;0),"NẮM GIỮ",""))</f>
        <v/>
      </c>
      <c r="C1398" s="112">
        <f t="shared" si="21"/>
        <v>1385</v>
      </c>
      <c r="D1398" s="77"/>
      <c r="E1398" s="78"/>
      <c r="F1398" s="170"/>
      <c r="G1398" s="83"/>
      <c r="H1398" s="84"/>
      <c r="I1398" s="114" t="str">
        <f>IF(Stock[[#This Row],[SỐ LƯỢNG MUA]]&gt;0,Stock[[#This Row],[GIÁ MUA]]*Stock[[#This Row],[SỐ LƯỢNG MUA]]*$D$11,"")</f>
        <v/>
      </c>
      <c r="J1398" s="87"/>
      <c r="K1398" s="88"/>
      <c r="L1398" s="116" t="str">
        <f>IF(Stock[[#This Row],[SỐ LƯỢNG MUA]]&gt;0,Stock[[#This Row],[GIÁ MUA]]*(1+Stock[[#This Row],[% TĂNG KỲ VỌNG_1]]),"")</f>
        <v/>
      </c>
      <c r="M1398" s="89"/>
      <c r="N1398" s="116" t="str">
        <f>IF(Stock[[#This Row],[SỐ LƯỢNG MUA]]&gt;0,Stock[[#This Row],[GIÁ MUA]]*(1+Stock[[#This Row],[% TĂNG KỲ VỌNG_2]]),"")</f>
        <v/>
      </c>
      <c r="O1398" s="89"/>
      <c r="P1398" s="116" t="str">
        <f>IF(Stock[[#This Row],[SỐ LƯỢNG MUA]]&gt;0,Stock[[#This Row],[GIÁ MUA]]*(1+Stock[[#This Row],[% GIẢM ĐỂ CẮT LỖ]]),"")</f>
        <v/>
      </c>
      <c r="Q1398" s="103"/>
      <c r="R1398" s="117" t="str">
        <f>IF(Stock[[#This Row],[CỔ TỨC TIỀN MẶT]]&gt;0,Stock[[#This Row],[CỔ TỨC TIỀN MẶT]]/(Stock[[#This Row],[GIÁ MUA]]*Stock[[#This Row],[SỐ LƯỢNG MUA]]),"")</f>
        <v/>
      </c>
      <c r="S1398" s="103"/>
      <c r="T1398" s="77"/>
      <c r="U1398" s="95"/>
      <c r="V1398" s="96"/>
      <c r="W1398" s="125" t="str">
        <f>IF(Stock[[#This Row],[SỐ LƯỢNG BÁN]]&gt;0,Stock[[#This Row],[GIÁ BÁN]]*Stock[[#This Row],[SỐ LƯỢNG BÁN]]*$D$11+Stock[[#This Row],[GIÁ BÁN]]*Stock[[#This Row],[SỐ LƯỢNG BÁN]]*$D$12,"")</f>
        <v/>
      </c>
      <c r="X1398" s="120">
        <f>Stock[[#This Row],[SỐ LƯỢNG MUA]]+Stock[[#This Row],[CỔ TỨC BẰNG CỔ PHIẾU]]-Stock[[#This Row],[SỐ LƯỢNG BÁN]]</f>
        <v>0</v>
      </c>
      <c r="Y13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8" s="120">
        <f ca="1">IF(Stock[[#This Row],[NGÀY BÁN]]&gt;0,Stock[[#This Row],[NGÀY BÁN]]-Stock[[#This Row],[NGÀY MUA]]+1,IF(Stock[[#This Row],[NGÀY MUA]]=0,0,TODAY()-Stock[[#This Row],[NGÀY MUA]]+1))</f>
        <v>0</v>
      </c>
      <c r="AA1398" s="121" t="str">
        <f>IFERROR(Stock[[#This Row],[CỔ TỨC TIỀN MẶT]]+Stock[[#This Row],[LÃI/(LỖ) TỪ BÁN CK
(auto-fill)]],"")</f>
        <v/>
      </c>
      <c r="AB13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8" s="79"/>
      <c r="AE1398" s="146" t="str">
        <f>IF(Stock[[#This Row],[TRẠNG THÁI
(auto-fill)]]="NẮM GIỮ",Stock[[#This Row],[GIÁ THỊ TRƯỜNG]]-Stock[[#This Row],[GIÁ MUA]],"")</f>
        <v/>
      </c>
      <c r="AF1398" s="150" t="str">
        <f>IFERROR(Stock[[#This Row],[TĂNG/
(GIẢM )]]/Stock[[#This Row],[GIÁ MUA]],"")</f>
        <v/>
      </c>
      <c r="AG1398" s="129" t="str">
        <f>IF(Stock[[#This Row],[GIÁ THỊ TRƯỜNG]]&gt;0,Stock[[#This Row],[GIÁ THỊ TRƯỜNG]]*Stock[[#This Row],[SỐ LƯỢNG CÒN LẠI
(auto-fill)]],"")</f>
        <v/>
      </c>
    </row>
    <row r="1399" spans="2:33">
      <c r="B1399" s="109" t="str">
        <f>IF(AND(Stock[[#This Row],[SỐ LƯỢNG MUA]]&gt;0,Stock[[#This Row],[SỐ LƯỢNG CÒN LẠI
(auto-fill)]]=0),"BÁN",
IF(AND(Stock[[#This Row],[SỐ LƯỢNG MUA]]&gt;0,Stock[[#This Row],[SỐ LƯỢNG CÒN LẠI
(auto-fill)]]&gt;0),"NẮM GIỮ",""))</f>
        <v/>
      </c>
      <c r="C1399" s="112">
        <f t="shared" si="21"/>
        <v>1386</v>
      </c>
      <c r="D1399" s="77"/>
      <c r="E1399" s="78"/>
      <c r="F1399" s="170"/>
      <c r="G1399" s="83"/>
      <c r="H1399" s="84"/>
      <c r="I1399" s="114" t="str">
        <f>IF(Stock[[#This Row],[SỐ LƯỢNG MUA]]&gt;0,Stock[[#This Row],[GIÁ MUA]]*Stock[[#This Row],[SỐ LƯỢNG MUA]]*$D$11,"")</f>
        <v/>
      </c>
      <c r="J1399" s="87"/>
      <c r="K1399" s="88"/>
      <c r="L1399" s="116" t="str">
        <f>IF(Stock[[#This Row],[SỐ LƯỢNG MUA]]&gt;0,Stock[[#This Row],[GIÁ MUA]]*(1+Stock[[#This Row],[% TĂNG KỲ VỌNG_1]]),"")</f>
        <v/>
      </c>
      <c r="M1399" s="89"/>
      <c r="N1399" s="116" t="str">
        <f>IF(Stock[[#This Row],[SỐ LƯỢNG MUA]]&gt;0,Stock[[#This Row],[GIÁ MUA]]*(1+Stock[[#This Row],[% TĂNG KỲ VỌNG_2]]),"")</f>
        <v/>
      </c>
      <c r="O1399" s="89"/>
      <c r="P1399" s="116" t="str">
        <f>IF(Stock[[#This Row],[SỐ LƯỢNG MUA]]&gt;0,Stock[[#This Row],[GIÁ MUA]]*(1+Stock[[#This Row],[% GIẢM ĐỂ CẮT LỖ]]),"")</f>
        <v/>
      </c>
      <c r="Q1399" s="103"/>
      <c r="R1399" s="117" t="str">
        <f>IF(Stock[[#This Row],[CỔ TỨC TIỀN MẶT]]&gt;0,Stock[[#This Row],[CỔ TỨC TIỀN MẶT]]/(Stock[[#This Row],[GIÁ MUA]]*Stock[[#This Row],[SỐ LƯỢNG MUA]]),"")</f>
        <v/>
      </c>
      <c r="S1399" s="103"/>
      <c r="T1399" s="77"/>
      <c r="U1399" s="95"/>
      <c r="V1399" s="96"/>
      <c r="W1399" s="125" t="str">
        <f>IF(Stock[[#This Row],[SỐ LƯỢNG BÁN]]&gt;0,Stock[[#This Row],[GIÁ BÁN]]*Stock[[#This Row],[SỐ LƯỢNG BÁN]]*$D$11+Stock[[#This Row],[GIÁ BÁN]]*Stock[[#This Row],[SỐ LƯỢNG BÁN]]*$D$12,"")</f>
        <v/>
      </c>
      <c r="X1399" s="120">
        <f>Stock[[#This Row],[SỐ LƯỢNG MUA]]+Stock[[#This Row],[CỔ TỨC BẰNG CỔ PHIẾU]]-Stock[[#This Row],[SỐ LƯỢNG BÁN]]</f>
        <v>0</v>
      </c>
      <c r="Y13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9" s="120">
        <f ca="1">IF(Stock[[#This Row],[NGÀY BÁN]]&gt;0,Stock[[#This Row],[NGÀY BÁN]]-Stock[[#This Row],[NGÀY MUA]]+1,IF(Stock[[#This Row],[NGÀY MUA]]=0,0,TODAY()-Stock[[#This Row],[NGÀY MUA]]+1))</f>
        <v>0</v>
      </c>
      <c r="AA1399" s="121" t="str">
        <f>IFERROR(Stock[[#This Row],[CỔ TỨC TIỀN MẶT]]+Stock[[#This Row],[LÃI/(LỖ) TỪ BÁN CK
(auto-fill)]],"")</f>
        <v/>
      </c>
      <c r="AB13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9" s="79"/>
      <c r="AE1399" s="146" t="str">
        <f>IF(Stock[[#This Row],[TRẠNG THÁI
(auto-fill)]]="NẮM GIỮ",Stock[[#This Row],[GIÁ THỊ TRƯỜNG]]-Stock[[#This Row],[GIÁ MUA]],"")</f>
        <v/>
      </c>
      <c r="AF1399" s="150" t="str">
        <f>IFERROR(Stock[[#This Row],[TĂNG/
(GIẢM )]]/Stock[[#This Row],[GIÁ MUA]],"")</f>
        <v/>
      </c>
      <c r="AG1399" s="129" t="str">
        <f>IF(Stock[[#This Row],[GIÁ THỊ TRƯỜNG]]&gt;0,Stock[[#This Row],[GIÁ THỊ TRƯỜNG]]*Stock[[#This Row],[SỐ LƯỢNG CÒN LẠI
(auto-fill)]],"")</f>
        <v/>
      </c>
    </row>
    <row r="1400" spans="2:33">
      <c r="B1400" s="109" t="str">
        <f>IF(AND(Stock[[#This Row],[SỐ LƯỢNG MUA]]&gt;0,Stock[[#This Row],[SỐ LƯỢNG CÒN LẠI
(auto-fill)]]=0),"BÁN",
IF(AND(Stock[[#This Row],[SỐ LƯỢNG MUA]]&gt;0,Stock[[#This Row],[SỐ LƯỢNG CÒN LẠI
(auto-fill)]]&gt;0),"NẮM GIỮ",""))</f>
        <v/>
      </c>
      <c r="C1400" s="112">
        <f t="shared" si="21"/>
        <v>1387</v>
      </c>
      <c r="D1400" s="77"/>
      <c r="E1400" s="78"/>
      <c r="F1400" s="170"/>
      <c r="G1400" s="83"/>
      <c r="H1400" s="84"/>
      <c r="I1400" s="114" t="str">
        <f>IF(Stock[[#This Row],[SỐ LƯỢNG MUA]]&gt;0,Stock[[#This Row],[GIÁ MUA]]*Stock[[#This Row],[SỐ LƯỢNG MUA]]*$D$11,"")</f>
        <v/>
      </c>
      <c r="J1400" s="87"/>
      <c r="K1400" s="88"/>
      <c r="L1400" s="116" t="str">
        <f>IF(Stock[[#This Row],[SỐ LƯỢNG MUA]]&gt;0,Stock[[#This Row],[GIÁ MUA]]*(1+Stock[[#This Row],[% TĂNG KỲ VỌNG_1]]),"")</f>
        <v/>
      </c>
      <c r="M1400" s="89"/>
      <c r="N1400" s="116" t="str">
        <f>IF(Stock[[#This Row],[SỐ LƯỢNG MUA]]&gt;0,Stock[[#This Row],[GIÁ MUA]]*(1+Stock[[#This Row],[% TĂNG KỲ VỌNG_2]]),"")</f>
        <v/>
      </c>
      <c r="O1400" s="89"/>
      <c r="P1400" s="116" t="str">
        <f>IF(Stock[[#This Row],[SỐ LƯỢNG MUA]]&gt;0,Stock[[#This Row],[GIÁ MUA]]*(1+Stock[[#This Row],[% GIẢM ĐỂ CẮT LỖ]]),"")</f>
        <v/>
      </c>
      <c r="Q1400" s="103"/>
      <c r="R1400" s="117" t="str">
        <f>IF(Stock[[#This Row],[CỔ TỨC TIỀN MẶT]]&gt;0,Stock[[#This Row],[CỔ TỨC TIỀN MẶT]]/(Stock[[#This Row],[GIÁ MUA]]*Stock[[#This Row],[SỐ LƯỢNG MUA]]),"")</f>
        <v/>
      </c>
      <c r="S1400" s="103"/>
      <c r="T1400" s="77"/>
      <c r="U1400" s="95"/>
      <c r="V1400" s="96"/>
      <c r="W1400" s="125" t="str">
        <f>IF(Stock[[#This Row],[SỐ LƯỢNG BÁN]]&gt;0,Stock[[#This Row],[GIÁ BÁN]]*Stock[[#This Row],[SỐ LƯỢNG BÁN]]*$D$11+Stock[[#This Row],[GIÁ BÁN]]*Stock[[#This Row],[SỐ LƯỢNG BÁN]]*$D$12,"")</f>
        <v/>
      </c>
      <c r="X1400" s="120">
        <f>Stock[[#This Row],[SỐ LƯỢNG MUA]]+Stock[[#This Row],[CỔ TỨC BẰNG CỔ PHIẾU]]-Stock[[#This Row],[SỐ LƯỢNG BÁN]]</f>
        <v>0</v>
      </c>
      <c r="Y14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0" s="120">
        <f ca="1">IF(Stock[[#This Row],[NGÀY BÁN]]&gt;0,Stock[[#This Row],[NGÀY BÁN]]-Stock[[#This Row],[NGÀY MUA]]+1,IF(Stock[[#This Row],[NGÀY MUA]]=0,0,TODAY()-Stock[[#This Row],[NGÀY MUA]]+1))</f>
        <v>0</v>
      </c>
      <c r="AA1400" s="121" t="str">
        <f>IFERROR(Stock[[#This Row],[CỔ TỨC TIỀN MẶT]]+Stock[[#This Row],[LÃI/(LỖ) TỪ BÁN CK
(auto-fill)]],"")</f>
        <v/>
      </c>
      <c r="AB14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0" s="79"/>
      <c r="AE1400" s="146" t="str">
        <f>IF(Stock[[#This Row],[TRẠNG THÁI
(auto-fill)]]="NẮM GIỮ",Stock[[#This Row],[GIÁ THỊ TRƯỜNG]]-Stock[[#This Row],[GIÁ MUA]],"")</f>
        <v/>
      </c>
      <c r="AF1400" s="150" t="str">
        <f>IFERROR(Stock[[#This Row],[TĂNG/
(GIẢM )]]/Stock[[#This Row],[GIÁ MUA]],"")</f>
        <v/>
      </c>
      <c r="AG1400" s="129" t="str">
        <f>IF(Stock[[#This Row],[GIÁ THỊ TRƯỜNG]]&gt;0,Stock[[#This Row],[GIÁ THỊ TRƯỜNG]]*Stock[[#This Row],[SỐ LƯỢNG CÒN LẠI
(auto-fill)]],"")</f>
        <v/>
      </c>
    </row>
    <row r="1401" spans="2:33">
      <c r="B1401" s="109" t="str">
        <f>IF(AND(Stock[[#This Row],[SỐ LƯỢNG MUA]]&gt;0,Stock[[#This Row],[SỐ LƯỢNG CÒN LẠI
(auto-fill)]]=0),"BÁN",
IF(AND(Stock[[#This Row],[SỐ LƯỢNG MUA]]&gt;0,Stock[[#This Row],[SỐ LƯỢNG CÒN LẠI
(auto-fill)]]&gt;0),"NẮM GIỮ",""))</f>
        <v/>
      </c>
      <c r="C1401" s="112">
        <f t="shared" si="21"/>
        <v>1388</v>
      </c>
      <c r="D1401" s="77"/>
      <c r="E1401" s="78"/>
      <c r="F1401" s="170"/>
      <c r="G1401" s="83"/>
      <c r="H1401" s="84"/>
      <c r="I1401" s="114" t="str">
        <f>IF(Stock[[#This Row],[SỐ LƯỢNG MUA]]&gt;0,Stock[[#This Row],[GIÁ MUA]]*Stock[[#This Row],[SỐ LƯỢNG MUA]]*$D$11,"")</f>
        <v/>
      </c>
      <c r="J1401" s="87"/>
      <c r="K1401" s="88"/>
      <c r="L1401" s="116" t="str">
        <f>IF(Stock[[#This Row],[SỐ LƯỢNG MUA]]&gt;0,Stock[[#This Row],[GIÁ MUA]]*(1+Stock[[#This Row],[% TĂNG KỲ VỌNG_1]]),"")</f>
        <v/>
      </c>
      <c r="M1401" s="89"/>
      <c r="N1401" s="116" t="str">
        <f>IF(Stock[[#This Row],[SỐ LƯỢNG MUA]]&gt;0,Stock[[#This Row],[GIÁ MUA]]*(1+Stock[[#This Row],[% TĂNG KỲ VỌNG_2]]),"")</f>
        <v/>
      </c>
      <c r="O1401" s="89"/>
      <c r="P1401" s="116" t="str">
        <f>IF(Stock[[#This Row],[SỐ LƯỢNG MUA]]&gt;0,Stock[[#This Row],[GIÁ MUA]]*(1+Stock[[#This Row],[% GIẢM ĐỂ CẮT LỖ]]),"")</f>
        <v/>
      </c>
      <c r="Q1401" s="103"/>
      <c r="R1401" s="117" t="str">
        <f>IF(Stock[[#This Row],[CỔ TỨC TIỀN MẶT]]&gt;0,Stock[[#This Row],[CỔ TỨC TIỀN MẶT]]/(Stock[[#This Row],[GIÁ MUA]]*Stock[[#This Row],[SỐ LƯỢNG MUA]]),"")</f>
        <v/>
      </c>
      <c r="S1401" s="103"/>
      <c r="T1401" s="77"/>
      <c r="U1401" s="95"/>
      <c r="V1401" s="96"/>
      <c r="W1401" s="125" t="str">
        <f>IF(Stock[[#This Row],[SỐ LƯỢNG BÁN]]&gt;0,Stock[[#This Row],[GIÁ BÁN]]*Stock[[#This Row],[SỐ LƯỢNG BÁN]]*$D$11+Stock[[#This Row],[GIÁ BÁN]]*Stock[[#This Row],[SỐ LƯỢNG BÁN]]*$D$12,"")</f>
        <v/>
      </c>
      <c r="X1401" s="120">
        <f>Stock[[#This Row],[SỐ LƯỢNG MUA]]+Stock[[#This Row],[CỔ TỨC BẰNG CỔ PHIẾU]]-Stock[[#This Row],[SỐ LƯỢNG BÁN]]</f>
        <v>0</v>
      </c>
      <c r="Y14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1" s="120">
        <f ca="1">IF(Stock[[#This Row],[NGÀY BÁN]]&gt;0,Stock[[#This Row],[NGÀY BÁN]]-Stock[[#This Row],[NGÀY MUA]]+1,IF(Stock[[#This Row],[NGÀY MUA]]=0,0,TODAY()-Stock[[#This Row],[NGÀY MUA]]+1))</f>
        <v>0</v>
      </c>
      <c r="AA1401" s="121" t="str">
        <f>IFERROR(Stock[[#This Row],[CỔ TỨC TIỀN MẶT]]+Stock[[#This Row],[LÃI/(LỖ) TỪ BÁN CK
(auto-fill)]],"")</f>
        <v/>
      </c>
      <c r="AB14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1" s="79"/>
      <c r="AE1401" s="146" t="str">
        <f>IF(Stock[[#This Row],[TRẠNG THÁI
(auto-fill)]]="NẮM GIỮ",Stock[[#This Row],[GIÁ THỊ TRƯỜNG]]-Stock[[#This Row],[GIÁ MUA]],"")</f>
        <v/>
      </c>
      <c r="AF1401" s="150" t="str">
        <f>IFERROR(Stock[[#This Row],[TĂNG/
(GIẢM )]]/Stock[[#This Row],[GIÁ MUA]],"")</f>
        <v/>
      </c>
      <c r="AG1401" s="129" t="str">
        <f>IF(Stock[[#This Row],[GIÁ THỊ TRƯỜNG]]&gt;0,Stock[[#This Row],[GIÁ THỊ TRƯỜNG]]*Stock[[#This Row],[SỐ LƯỢNG CÒN LẠI
(auto-fill)]],"")</f>
        <v/>
      </c>
    </row>
    <row r="1402" spans="2:33">
      <c r="B1402" s="109" t="str">
        <f>IF(AND(Stock[[#This Row],[SỐ LƯỢNG MUA]]&gt;0,Stock[[#This Row],[SỐ LƯỢNG CÒN LẠI
(auto-fill)]]=0),"BÁN",
IF(AND(Stock[[#This Row],[SỐ LƯỢNG MUA]]&gt;0,Stock[[#This Row],[SỐ LƯỢNG CÒN LẠI
(auto-fill)]]&gt;0),"NẮM GIỮ",""))</f>
        <v/>
      </c>
      <c r="C1402" s="112">
        <f t="shared" si="21"/>
        <v>1389</v>
      </c>
      <c r="D1402" s="77"/>
      <c r="E1402" s="78"/>
      <c r="F1402" s="170"/>
      <c r="G1402" s="83"/>
      <c r="H1402" s="84"/>
      <c r="I1402" s="114" t="str">
        <f>IF(Stock[[#This Row],[SỐ LƯỢNG MUA]]&gt;0,Stock[[#This Row],[GIÁ MUA]]*Stock[[#This Row],[SỐ LƯỢNG MUA]]*$D$11,"")</f>
        <v/>
      </c>
      <c r="J1402" s="87"/>
      <c r="K1402" s="88"/>
      <c r="L1402" s="116" t="str">
        <f>IF(Stock[[#This Row],[SỐ LƯỢNG MUA]]&gt;0,Stock[[#This Row],[GIÁ MUA]]*(1+Stock[[#This Row],[% TĂNG KỲ VỌNG_1]]),"")</f>
        <v/>
      </c>
      <c r="M1402" s="89"/>
      <c r="N1402" s="116" t="str">
        <f>IF(Stock[[#This Row],[SỐ LƯỢNG MUA]]&gt;0,Stock[[#This Row],[GIÁ MUA]]*(1+Stock[[#This Row],[% TĂNG KỲ VỌNG_2]]),"")</f>
        <v/>
      </c>
      <c r="O1402" s="89"/>
      <c r="P1402" s="116" t="str">
        <f>IF(Stock[[#This Row],[SỐ LƯỢNG MUA]]&gt;0,Stock[[#This Row],[GIÁ MUA]]*(1+Stock[[#This Row],[% GIẢM ĐỂ CẮT LỖ]]),"")</f>
        <v/>
      </c>
      <c r="Q1402" s="103"/>
      <c r="R1402" s="117" t="str">
        <f>IF(Stock[[#This Row],[CỔ TỨC TIỀN MẶT]]&gt;0,Stock[[#This Row],[CỔ TỨC TIỀN MẶT]]/(Stock[[#This Row],[GIÁ MUA]]*Stock[[#This Row],[SỐ LƯỢNG MUA]]),"")</f>
        <v/>
      </c>
      <c r="S1402" s="103"/>
      <c r="T1402" s="77"/>
      <c r="U1402" s="95"/>
      <c r="V1402" s="96"/>
      <c r="W1402" s="125" t="str">
        <f>IF(Stock[[#This Row],[SỐ LƯỢNG BÁN]]&gt;0,Stock[[#This Row],[GIÁ BÁN]]*Stock[[#This Row],[SỐ LƯỢNG BÁN]]*$D$11+Stock[[#This Row],[GIÁ BÁN]]*Stock[[#This Row],[SỐ LƯỢNG BÁN]]*$D$12,"")</f>
        <v/>
      </c>
      <c r="X1402" s="120">
        <f>Stock[[#This Row],[SỐ LƯỢNG MUA]]+Stock[[#This Row],[CỔ TỨC BẰNG CỔ PHIẾU]]-Stock[[#This Row],[SỐ LƯỢNG BÁN]]</f>
        <v>0</v>
      </c>
      <c r="Y14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2" s="120">
        <f ca="1">IF(Stock[[#This Row],[NGÀY BÁN]]&gt;0,Stock[[#This Row],[NGÀY BÁN]]-Stock[[#This Row],[NGÀY MUA]]+1,IF(Stock[[#This Row],[NGÀY MUA]]=0,0,TODAY()-Stock[[#This Row],[NGÀY MUA]]+1))</f>
        <v>0</v>
      </c>
      <c r="AA1402" s="121" t="str">
        <f>IFERROR(Stock[[#This Row],[CỔ TỨC TIỀN MẶT]]+Stock[[#This Row],[LÃI/(LỖ) TỪ BÁN CK
(auto-fill)]],"")</f>
        <v/>
      </c>
      <c r="AB14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2" s="79"/>
      <c r="AE1402" s="146" t="str">
        <f>IF(Stock[[#This Row],[TRẠNG THÁI
(auto-fill)]]="NẮM GIỮ",Stock[[#This Row],[GIÁ THỊ TRƯỜNG]]-Stock[[#This Row],[GIÁ MUA]],"")</f>
        <v/>
      </c>
      <c r="AF1402" s="150" t="str">
        <f>IFERROR(Stock[[#This Row],[TĂNG/
(GIẢM )]]/Stock[[#This Row],[GIÁ MUA]],"")</f>
        <v/>
      </c>
      <c r="AG1402" s="129" t="str">
        <f>IF(Stock[[#This Row],[GIÁ THỊ TRƯỜNG]]&gt;0,Stock[[#This Row],[GIÁ THỊ TRƯỜNG]]*Stock[[#This Row],[SỐ LƯỢNG CÒN LẠI
(auto-fill)]],"")</f>
        <v/>
      </c>
    </row>
    <row r="1403" spans="2:33">
      <c r="B1403" s="109" t="str">
        <f>IF(AND(Stock[[#This Row],[SỐ LƯỢNG MUA]]&gt;0,Stock[[#This Row],[SỐ LƯỢNG CÒN LẠI
(auto-fill)]]=0),"BÁN",
IF(AND(Stock[[#This Row],[SỐ LƯỢNG MUA]]&gt;0,Stock[[#This Row],[SỐ LƯỢNG CÒN LẠI
(auto-fill)]]&gt;0),"NẮM GIỮ",""))</f>
        <v/>
      </c>
      <c r="C1403" s="112">
        <f t="shared" si="21"/>
        <v>1390</v>
      </c>
      <c r="D1403" s="77"/>
      <c r="E1403" s="78"/>
      <c r="F1403" s="170"/>
      <c r="G1403" s="83"/>
      <c r="H1403" s="84"/>
      <c r="I1403" s="114" t="str">
        <f>IF(Stock[[#This Row],[SỐ LƯỢNG MUA]]&gt;0,Stock[[#This Row],[GIÁ MUA]]*Stock[[#This Row],[SỐ LƯỢNG MUA]]*$D$11,"")</f>
        <v/>
      </c>
      <c r="J1403" s="87"/>
      <c r="K1403" s="88"/>
      <c r="L1403" s="116" t="str">
        <f>IF(Stock[[#This Row],[SỐ LƯỢNG MUA]]&gt;0,Stock[[#This Row],[GIÁ MUA]]*(1+Stock[[#This Row],[% TĂNG KỲ VỌNG_1]]),"")</f>
        <v/>
      </c>
      <c r="M1403" s="89"/>
      <c r="N1403" s="116" t="str">
        <f>IF(Stock[[#This Row],[SỐ LƯỢNG MUA]]&gt;0,Stock[[#This Row],[GIÁ MUA]]*(1+Stock[[#This Row],[% TĂNG KỲ VỌNG_2]]),"")</f>
        <v/>
      </c>
      <c r="O1403" s="89"/>
      <c r="P1403" s="116" t="str">
        <f>IF(Stock[[#This Row],[SỐ LƯỢNG MUA]]&gt;0,Stock[[#This Row],[GIÁ MUA]]*(1+Stock[[#This Row],[% GIẢM ĐỂ CẮT LỖ]]),"")</f>
        <v/>
      </c>
      <c r="Q1403" s="103"/>
      <c r="R1403" s="117" t="str">
        <f>IF(Stock[[#This Row],[CỔ TỨC TIỀN MẶT]]&gt;0,Stock[[#This Row],[CỔ TỨC TIỀN MẶT]]/(Stock[[#This Row],[GIÁ MUA]]*Stock[[#This Row],[SỐ LƯỢNG MUA]]),"")</f>
        <v/>
      </c>
      <c r="S1403" s="103"/>
      <c r="T1403" s="77"/>
      <c r="U1403" s="95"/>
      <c r="V1403" s="96"/>
      <c r="W1403" s="125" t="str">
        <f>IF(Stock[[#This Row],[SỐ LƯỢNG BÁN]]&gt;0,Stock[[#This Row],[GIÁ BÁN]]*Stock[[#This Row],[SỐ LƯỢNG BÁN]]*$D$11+Stock[[#This Row],[GIÁ BÁN]]*Stock[[#This Row],[SỐ LƯỢNG BÁN]]*$D$12,"")</f>
        <v/>
      </c>
      <c r="X1403" s="120">
        <f>Stock[[#This Row],[SỐ LƯỢNG MUA]]+Stock[[#This Row],[CỔ TỨC BẰNG CỔ PHIẾU]]-Stock[[#This Row],[SỐ LƯỢNG BÁN]]</f>
        <v>0</v>
      </c>
      <c r="Y14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3" s="120">
        <f ca="1">IF(Stock[[#This Row],[NGÀY BÁN]]&gt;0,Stock[[#This Row],[NGÀY BÁN]]-Stock[[#This Row],[NGÀY MUA]]+1,IF(Stock[[#This Row],[NGÀY MUA]]=0,0,TODAY()-Stock[[#This Row],[NGÀY MUA]]+1))</f>
        <v>0</v>
      </c>
      <c r="AA1403" s="121" t="str">
        <f>IFERROR(Stock[[#This Row],[CỔ TỨC TIỀN MẶT]]+Stock[[#This Row],[LÃI/(LỖ) TỪ BÁN CK
(auto-fill)]],"")</f>
        <v/>
      </c>
      <c r="AB14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3" s="79"/>
      <c r="AE1403" s="146" t="str">
        <f>IF(Stock[[#This Row],[TRẠNG THÁI
(auto-fill)]]="NẮM GIỮ",Stock[[#This Row],[GIÁ THỊ TRƯỜNG]]-Stock[[#This Row],[GIÁ MUA]],"")</f>
        <v/>
      </c>
      <c r="AF1403" s="150" t="str">
        <f>IFERROR(Stock[[#This Row],[TĂNG/
(GIẢM )]]/Stock[[#This Row],[GIÁ MUA]],"")</f>
        <v/>
      </c>
      <c r="AG1403" s="129" t="str">
        <f>IF(Stock[[#This Row],[GIÁ THỊ TRƯỜNG]]&gt;0,Stock[[#This Row],[GIÁ THỊ TRƯỜNG]]*Stock[[#This Row],[SỐ LƯỢNG CÒN LẠI
(auto-fill)]],"")</f>
        <v/>
      </c>
    </row>
    <row r="1404" spans="2:33">
      <c r="B1404" s="109" t="str">
        <f>IF(AND(Stock[[#This Row],[SỐ LƯỢNG MUA]]&gt;0,Stock[[#This Row],[SỐ LƯỢNG CÒN LẠI
(auto-fill)]]=0),"BÁN",
IF(AND(Stock[[#This Row],[SỐ LƯỢNG MUA]]&gt;0,Stock[[#This Row],[SỐ LƯỢNG CÒN LẠI
(auto-fill)]]&gt;0),"NẮM GIỮ",""))</f>
        <v/>
      </c>
      <c r="C1404" s="112">
        <f t="shared" si="21"/>
        <v>1391</v>
      </c>
      <c r="D1404" s="77"/>
      <c r="E1404" s="78"/>
      <c r="F1404" s="170"/>
      <c r="G1404" s="83"/>
      <c r="H1404" s="84"/>
      <c r="I1404" s="114" t="str">
        <f>IF(Stock[[#This Row],[SỐ LƯỢNG MUA]]&gt;0,Stock[[#This Row],[GIÁ MUA]]*Stock[[#This Row],[SỐ LƯỢNG MUA]]*$D$11,"")</f>
        <v/>
      </c>
      <c r="J1404" s="87"/>
      <c r="K1404" s="88"/>
      <c r="L1404" s="116" t="str">
        <f>IF(Stock[[#This Row],[SỐ LƯỢNG MUA]]&gt;0,Stock[[#This Row],[GIÁ MUA]]*(1+Stock[[#This Row],[% TĂNG KỲ VỌNG_1]]),"")</f>
        <v/>
      </c>
      <c r="M1404" s="89"/>
      <c r="N1404" s="116" t="str">
        <f>IF(Stock[[#This Row],[SỐ LƯỢNG MUA]]&gt;0,Stock[[#This Row],[GIÁ MUA]]*(1+Stock[[#This Row],[% TĂNG KỲ VỌNG_2]]),"")</f>
        <v/>
      </c>
      <c r="O1404" s="89"/>
      <c r="P1404" s="116" t="str">
        <f>IF(Stock[[#This Row],[SỐ LƯỢNG MUA]]&gt;0,Stock[[#This Row],[GIÁ MUA]]*(1+Stock[[#This Row],[% GIẢM ĐỂ CẮT LỖ]]),"")</f>
        <v/>
      </c>
      <c r="Q1404" s="103"/>
      <c r="R1404" s="117" t="str">
        <f>IF(Stock[[#This Row],[CỔ TỨC TIỀN MẶT]]&gt;0,Stock[[#This Row],[CỔ TỨC TIỀN MẶT]]/(Stock[[#This Row],[GIÁ MUA]]*Stock[[#This Row],[SỐ LƯỢNG MUA]]),"")</f>
        <v/>
      </c>
      <c r="S1404" s="103"/>
      <c r="T1404" s="77"/>
      <c r="U1404" s="95"/>
      <c r="V1404" s="96"/>
      <c r="W1404" s="125" t="str">
        <f>IF(Stock[[#This Row],[SỐ LƯỢNG BÁN]]&gt;0,Stock[[#This Row],[GIÁ BÁN]]*Stock[[#This Row],[SỐ LƯỢNG BÁN]]*$D$11+Stock[[#This Row],[GIÁ BÁN]]*Stock[[#This Row],[SỐ LƯỢNG BÁN]]*$D$12,"")</f>
        <v/>
      </c>
      <c r="X1404" s="120">
        <f>Stock[[#This Row],[SỐ LƯỢNG MUA]]+Stock[[#This Row],[CỔ TỨC BẰNG CỔ PHIẾU]]-Stock[[#This Row],[SỐ LƯỢNG BÁN]]</f>
        <v>0</v>
      </c>
      <c r="Y14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4" s="120">
        <f ca="1">IF(Stock[[#This Row],[NGÀY BÁN]]&gt;0,Stock[[#This Row],[NGÀY BÁN]]-Stock[[#This Row],[NGÀY MUA]]+1,IF(Stock[[#This Row],[NGÀY MUA]]=0,0,TODAY()-Stock[[#This Row],[NGÀY MUA]]+1))</f>
        <v>0</v>
      </c>
      <c r="AA1404" s="121" t="str">
        <f>IFERROR(Stock[[#This Row],[CỔ TỨC TIỀN MẶT]]+Stock[[#This Row],[LÃI/(LỖ) TỪ BÁN CK
(auto-fill)]],"")</f>
        <v/>
      </c>
      <c r="AB14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4" s="79"/>
      <c r="AE1404" s="146" t="str">
        <f>IF(Stock[[#This Row],[TRẠNG THÁI
(auto-fill)]]="NẮM GIỮ",Stock[[#This Row],[GIÁ THỊ TRƯỜNG]]-Stock[[#This Row],[GIÁ MUA]],"")</f>
        <v/>
      </c>
      <c r="AF1404" s="150" t="str">
        <f>IFERROR(Stock[[#This Row],[TĂNG/
(GIẢM )]]/Stock[[#This Row],[GIÁ MUA]],"")</f>
        <v/>
      </c>
      <c r="AG1404" s="129" t="str">
        <f>IF(Stock[[#This Row],[GIÁ THỊ TRƯỜNG]]&gt;0,Stock[[#This Row],[GIÁ THỊ TRƯỜNG]]*Stock[[#This Row],[SỐ LƯỢNG CÒN LẠI
(auto-fill)]],"")</f>
        <v/>
      </c>
    </row>
    <row r="1405" spans="2:33">
      <c r="B1405" s="109" t="str">
        <f>IF(AND(Stock[[#This Row],[SỐ LƯỢNG MUA]]&gt;0,Stock[[#This Row],[SỐ LƯỢNG CÒN LẠI
(auto-fill)]]=0),"BÁN",
IF(AND(Stock[[#This Row],[SỐ LƯỢNG MUA]]&gt;0,Stock[[#This Row],[SỐ LƯỢNG CÒN LẠI
(auto-fill)]]&gt;0),"NẮM GIỮ",""))</f>
        <v/>
      </c>
      <c r="C1405" s="112">
        <f t="shared" si="21"/>
        <v>1392</v>
      </c>
      <c r="D1405" s="77"/>
      <c r="E1405" s="78"/>
      <c r="F1405" s="170"/>
      <c r="G1405" s="83"/>
      <c r="H1405" s="84"/>
      <c r="I1405" s="114" t="str">
        <f>IF(Stock[[#This Row],[SỐ LƯỢNG MUA]]&gt;0,Stock[[#This Row],[GIÁ MUA]]*Stock[[#This Row],[SỐ LƯỢNG MUA]]*$D$11,"")</f>
        <v/>
      </c>
      <c r="J1405" s="87"/>
      <c r="K1405" s="88"/>
      <c r="L1405" s="116" t="str">
        <f>IF(Stock[[#This Row],[SỐ LƯỢNG MUA]]&gt;0,Stock[[#This Row],[GIÁ MUA]]*(1+Stock[[#This Row],[% TĂNG KỲ VỌNG_1]]),"")</f>
        <v/>
      </c>
      <c r="M1405" s="89"/>
      <c r="N1405" s="116" t="str">
        <f>IF(Stock[[#This Row],[SỐ LƯỢNG MUA]]&gt;0,Stock[[#This Row],[GIÁ MUA]]*(1+Stock[[#This Row],[% TĂNG KỲ VỌNG_2]]),"")</f>
        <v/>
      </c>
      <c r="O1405" s="89"/>
      <c r="P1405" s="116" t="str">
        <f>IF(Stock[[#This Row],[SỐ LƯỢNG MUA]]&gt;0,Stock[[#This Row],[GIÁ MUA]]*(1+Stock[[#This Row],[% GIẢM ĐỂ CẮT LỖ]]),"")</f>
        <v/>
      </c>
      <c r="Q1405" s="103"/>
      <c r="R1405" s="117" t="str">
        <f>IF(Stock[[#This Row],[CỔ TỨC TIỀN MẶT]]&gt;0,Stock[[#This Row],[CỔ TỨC TIỀN MẶT]]/(Stock[[#This Row],[GIÁ MUA]]*Stock[[#This Row],[SỐ LƯỢNG MUA]]),"")</f>
        <v/>
      </c>
      <c r="S1405" s="103"/>
      <c r="T1405" s="77"/>
      <c r="U1405" s="95"/>
      <c r="V1405" s="96"/>
      <c r="W1405" s="125" t="str">
        <f>IF(Stock[[#This Row],[SỐ LƯỢNG BÁN]]&gt;0,Stock[[#This Row],[GIÁ BÁN]]*Stock[[#This Row],[SỐ LƯỢNG BÁN]]*$D$11+Stock[[#This Row],[GIÁ BÁN]]*Stock[[#This Row],[SỐ LƯỢNG BÁN]]*$D$12,"")</f>
        <v/>
      </c>
      <c r="X1405" s="120">
        <f>Stock[[#This Row],[SỐ LƯỢNG MUA]]+Stock[[#This Row],[CỔ TỨC BẰNG CỔ PHIẾU]]-Stock[[#This Row],[SỐ LƯỢNG BÁN]]</f>
        <v>0</v>
      </c>
      <c r="Y14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5" s="120">
        <f ca="1">IF(Stock[[#This Row],[NGÀY BÁN]]&gt;0,Stock[[#This Row],[NGÀY BÁN]]-Stock[[#This Row],[NGÀY MUA]]+1,IF(Stock[[#This Row],[NGÀY MUA]]=0,0,TODAY()-Stock[[#This Row],[NGÀY MUA]]+1))</f>
        <v>0</v>
      </c>
      <c r="AA1405" s="121" t="str">
        <f>IFERROR(Stock[[#This Row],[CỔ TỨC TIỀN MẶT]]+Stock[[#This Row],[LÃI/(LỖ) TỪ BÁN CK
(auto-fill)]],"")</f>
        <v/>
      </c>
      <c r="AB14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5" s="79"/>
      <c r="AE1405" s="146" t="str">
        <f>IF(Stock[[#This Row],[TRẠNG THÁI
(auto-fill)]]="NẮM GIỮ",Stock[[#This Row],[GIÁ THỊ TRƯỜNG]]-Stock[[#This Row],[GIÁ MUA]],"")</f>
        <v/>
      </c>
      <c r="AF1405" s="150" t="str">
        <f>IFERROR(Stock[[#This Row],[TĂNG/
(GIẢM )]]/Stock[[#This Row],[GIÁ MUA]],"")</f>
        <v/>
      </c>
      <c r="AG1405" s="129" t="str">
        <f>IF(Stock[[#This Row],[GIÁ THỊ TRƯỜNG]]&gt;0,Stock[[#This Row],[GIÁ THỊ TRƯỜNG]]*Stock[[#This Row],[SỐ LƯỢNG CÒN LẠI
(auto-fill)]],"")</f>
        <v/>
      </c>
    </row>
    <row r="1406" spans="2:33">
      <c r="B1406" s="109" t="str">
        <f>IF(AND(Stock[[#This Row],[SỐ LƯỢNG MUA]]&gt;0,Stock[[#This Row],[SỐ LƯỢNG CÒN LẠI
(auto-fill)]]=0),"BÁN",
IF(AND(Stock[[#This Row],[SỐ LƯỢNG MUA]]&gt;0,Stock[[#This Row],[SỐ LƯỢNG CÒN LẠI
(auto-fill)]]&gt;0),"NẮM GIỮ",""))</f>
        <v/>
      </c>
      <c r="C1406" s="112">
        <f t="shared" si="21"/>
        <v>1393</v>
      </c>
      <c r="D1406" s="77"/>
      <c r="E1406" s="78"/>
      <c r="F1406" s="170"/>
      <c r="G1406" s="83"/>
      <c r="H1406" s="84"/>
      <c r="I1406" s="114" t="str">
        <f>IF(Stock[[#This Row],[SỐ LƯỢNG MUA]]&gt;0,Stock[[#This Row],[GIÁ MUA]]*Stock[[#This Row],[SỐ LƯỢNG MUA]]*$D$11,"")</f>
        <v/>
      </c>
      <c r="J1406" s="87"/>
      <c r="K1406" s="88"/>
      <c r="L1406" s="116" t="str">
        <f>IF(Stock[[#This Row],[SỐ LƯỢNG MUA]]&gt;0,Stock[[#This Row],[GIÁ MUA]]*(1+Stock[[#This Row],[% TĂNG KỲ VỌNG_1]]),"")</f>
        <v/>
      </c>
      <c r="M1406" s="89"/>
      <c r="N1406" s="116" t="str">
        <f>IF(Stock[[#This Row],[SỐ LƯỢNG MUA]]&gt;0,Stock[[#This Row],[GIÁ MUA]]*(1+Stock[[#This Row],[% TĂNG KỲ VỌNG_2]]),"")</f>
        <v/>
      </c>
      <c r="O1406" s="89"/>
      <c r="P1406" s="116" t="str">
        <f>IF(Stock[[#This Row],[SỐ LƯỢNG MUA]]&gt;0,Stock[[#This Row],[GIÁ MUA]]*(1+Stock[[#This Row],[% GIẢM ĐỂ CẮT LỖ]]),"")</f>
        <v/>
      </c>
      <c r="Q1406" s="103"/>
      <c r="R1406" s="117" t="str">
        <f>IF(Stock[[#This Row],[CỔ TỨC TIỀN MẶT]]&gt;0,Stock[[#This Row],[CỔ TỨC TIỀN MẶT]]/(Stock[[#This Row],[GIÁ MUA]]*Stock[[#This Row],[SỐ LƯỢNG MUA]]),"")</f>
        <v/>
      </c>
      <c r="S1406" s="103"/>
      <c r="T1406" s="77"/>
      <c r="U1406" s="95"/>
      <c r="V1406" s="96"/>
      <c r="W1406" s="125" t="str">
        <f>IF(Stock[[#This Row],[SỐ LƯỢNG BÁN]]&gt;0,Stock[[#This Row],[GIÁ BÁN]]*Stock[[#This Row],[SỐ LƯỢNG BÁN]]*$D$11+Stock[[#This Row],[GIÁ BÁN]]*Stock[[#This Row],[SỐ LƯỢNG BÁN]]*$D$12,"")</f>
        <v/>
      </c>
      <c r="X1406" s="120">
        <f>Stock[[#This Row],[SỐ LƯỢNG MUA]]+Stock[[#This Row],[CỔ TỨC BẰNG CỔ PHIẾU]]-Stock[[#This Row],[SỐ LƯỢNG BÁN]]</f>
        <v>0</v>
      </c>
      <c r="Y14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6" s="120">
        <f ca="1">IF(Stock[[#This Row],[NGÀY BÁN]]&gt;0,Stock[[#This Row],[NGÀY BÁN]]-Stock[[#This Row],[NGÀY MUA]]+1,IF(Stock[[#This Row],[NGÀY MUA]]=0,0,TODAY()-Stock[[#This Row],[NGÀY MUA]]+1))</f>
        <v>0</v>
      </c>
      <c r="AA1406" s="121" t="str">
        <f>IFERROR(Stock[[#This Row],[CỔ TỨC TIỀN MẶT]]+Stock[[#This Row],[LÃI/(LỖ) TỪ BÁN CK
(auto-fill)]],"")</f>
        <v/>
      </c>
      <c r="AB14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6" s="79"/>
      <c r="AE1406" s="146" t="str">
        <f>IF(Stock[[#This Row],[TRẠNG THÁI
(auto-fill)]]="NẮM GIỮ",Stock[[#This Row],[GIÁ THỊ TRƯỜNG]]-Stock[[#This Row],[GIÁ MUA]],"")</f>
        <v/>
      </c>
      <c r="AF1406" s="150" t="str">
        <f>IFERROR(Stock[[#This Row],[TĂNG/
(GIẢM )]]/Stock[[#This Row],[GIÁ MUA]],"")</f>
        <v/>
      </c>
      <c r="AG1406" s="129" t="str">
        <f>IF(Stock[[#This Row],[GIÁ THỊ TRƯỜNG]]&gt;0,Stock[[#This Row],[GIÁ THỊ TRƯỜNG]]*Stock[[#This Row],[SỐ LƯỢNG CÒN LẠI
(auto-fill)]],"")</f>
        <v/>
      </c>
    </row>
    <row r="1407" spans="2:33">
      <c r="B1407" s="109" t="str">
        <f>IF(AND(Stock[[#This Row],[SỐ LƯỢNG MUA]]&gt;0,Stock[[#This Row],[SỐ LƯỢNG CÒN LẠI
(auto-fill)]]=0),"BÁN",
IF(AND(Stock[[#This Row],[SỐ LƯỢNG MUA]]&gt;0,Stock[[#This Row],[SỐ LƯỢNG CÒN LẠI
(auto-fill)]]&gt;0),"NẮM GIỮ",""))</f>
        <v/>
      </c>
      <c r="C1407" s="112">
        <f t="shared" si="21"/>
        <v>1394</v>
      </c>
      <c r="D1407" s="77"/>
      <c r="E1407" s="78"/>
      <c r="F1407" s="170"/>
      <c r="G1407" s="83"/>
      <c r="H1407" s="84"/>
      <c r="I1407" s="114" t="str">
        <f>IF(Stock[[#This Row],[SỐ LƯỢNG MUA]]&gt;0,Stock[[#This Row],[GIÁ MUA]]*Stock[[#This Row],[SỐ LƯỢNG MUA]]*$D$11,"")</f>
        <v/>
      </c>
      <c r="J1407" s="87"/>
      <c r="K1407" s="88"/>
      <c r="L1407" s="116" t="str">
        <f>IF(Stock[[#This Row],[SỐ LƯỢNG MUA]]&gt;0,Stock[[#This Row],[GIÁ MUA]]*(1+Stock[[#This Row],[% TĂNG KỲ VỌNG_1]]),"")</f>
        <v/>
      </c>
      <c r="M1407" s="89"/>
      <c r="N1407" s="116" t="str">
        <f>IF(Stock[[#This Row],[SỐ LƯỢNG MUA]]&gt;0,Stock[[#This Row],[GIÁ MUA]]*(1+Stock[[#This Row],[% TĂNG KỲ VỌNG_2]]),"")</f>
        <v/>
      </c>
      <c r="O1407" s="89"/>
      <c r="P1407" s="116" t="str">
        <f>IF(Stock[[#This Row],[SỐ LƯỢNG MUA]]&gt;0,Stock[[#This Row],[GIÁ MUA]]*(1+Stock[[#This Row],[% GIẢM ĐỂ CẮT LỖ]]),"")</f>
        <v/>
      </c>
      <c r="Q1407" s="103"/>
      <c r="R1407" s="117" t="str">
        <f>IF(Stock[[#This Row],[CỔ TỨC TIỀN MẶT]]&gt;0,Stock[[#This Row],[CỔ TỨC TIỀN MẶT]]/(Stock[[#This Row],[GIÁ MUA]]*Stock[[#This Row],[SỐ LƯỢNG MUA]]),"")</f>
        <v/>
      </c>
      <c r="S1407" s="103"/>
      <c r="T1407" s="77"/>
      <c r="U1407" s="95"/>
      <c r="V1407" s="96"/>
      <c r="W1407" s="125" t="str">
        <f>IF(Stock[[#This Row],[SỐ LƯỢNG BÁN]]&gt;0,Stock[[#This Row],[GIÁ BÁN]]*Stock[[#This Row],[SỐ LƯỢNG BÁN]]*$D$11+Stock[[#This Row],[GIÁ BÁN]]*Stock[[#This Row],[SỐ LƯỢNG BÁN]]*$D$12,"")</f>
        <v/>
      </c>
      <c r="X1407" s="120">
        <f>Stock[[#This Row],[SỐ LƯỢNG MUA]]+Stock[[#This Row],[CỔ TỨC BẰNG CỔ PHIẾU]]-Stock[[#This Row],[SỐ LƯỢNG BÁN]]</f>
        <v>0</v>
      </c>
      <c r="Y14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7" s="120">
        <f ca="1">IF(Stock[[#This Row],[NGÀY BÁN]]&gt;0,Stock[[#This Row],[NGÀY BÁN]]-Stock[[#This Row],[NGÀY MUA]]+1,IF(Stock[[#This Row],[NGÀY MUA]]=0,0,TODAY()-Stock[[#This Row],[NGÀY MUA]]+1))</f>
        <v>0</v>
      </c>
      <c r="AA1407" s="121" t="str">
        <f>IFERROR(Stock[[#This Row],[CỔ TỨC TIỀN MẶT]]+Stock[[#This Row],[LÃI/(LỖ) TỪ BÁN CK
(auto-fill)]],"")</f>
        <v/>
      </c>
      <c r="AB14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7" s="79"/>
      <c r="AE1407" s="146" t="str">
        <f>IF(Stock[[#This Row],[TRẠNG THÁI
(auto-fill)]]="NẮM GIỮ",Stock[[#This Row],[GIÁ THỊ TRƯỜNG]]-Stock[[#This Row],[GIÁ MUA]],"")</f>
        <v/>
      </c>
      <c r="AF1407" s="150" t="str">
        <f>IFERROR(Stock[[#This Row],[TĂNG/
(GIẢM )]]/Stock[[#This Row],[GIÁ MUA]],"")</f>
        <v/>
      </c>
      <c r="AG1407" s="129" t="str">
        <f>IF(Stock[[#This Row],[GIÁ THỊ TRƯỜNG]]&gt;0,Stock[[#This Row],[GIÁ THỊ TRƯỜNG]]*Stock[[#This Row],[SỐ LƯỢNG CÒN LẠI
(auto-fill)]],"")</f>
        <v/>
      </c>
    </row>
    <row r="1408" spans="2:33">
      <c r="B1408" s="109" t="str">
        <f>IF(AND(Stock[[#This Row],[SỐ LƯỢNG MUA]]&gt;0,Stock[[#This Row],[SỐ LƯỢNG CÒN LẠI
(auto-fill)]]=0),"BÁN",
IF(AND(Stock[[#This Row],[SỐ LƯỢNG MUA]]&gt;0,Stock[[#This Row],[SỐ LƯỢNG CÒN LẠI
(auto-fill)]]&gt;0),"NẮM GIỮ",""))</f>
        <v/>
      </c>
      <c r="C1408" s="112">
        <f t="shared" si="21"/>
        <v>1395</v>
      </c>
      <c r="D1408" s="77"/>
      <c r="E1408" s="78"/>
      <c r="F1408" s="170"/>
      <c r="G1408" s="83"/>
      <c r="H1408" s="84"/>
      <c r="I1408" s="114" t="str">
        <f>IF(Stock[[#This Row],[SỐ LƯỢNG MUA]]&gt;0,Stock[[#This Row],[GIÁ MUA]]*Stock[[#This Row],[SỐ LƯỢNG MUA]]*$D$11,"")</f>
        <v/>
      </c>
      <c r="J1408" s="87"/>
      <c r="K1408" s="88"/>
      <c r="L1408" s="116" t="str">
        <f>IF(Stock[[#This Row],[SỐ LƯỢNG MUA]]&gt;0,Stock[[#This Row],[GIÁ MUA]]*(1+Stock[[#This Row],[% TĂNG KỲ VỌNG_1]]),"")</f>
        <v/>
      </c>
      <c r="M1408" s="89"/>
      <c r="N1408" s="116" t="str">
        <f>IF(Stock[[#This Row],[SỐ LƯỢNG MUA]]&gt;0,Stock[[#This Row],[GIÁ MUA]]*(1+Stock[[#This Row],[% TĂNG KỲ VỌNG_2]]),"")</f>
        <v/>
      </c>
      <c r="O1408" s="89"/>
      <c r="P1408" s="116" t="str">
        <f>IF(Stock[[#This Row],[SỐ LƯỢNG MUA]]&gt;0,Stock[[#This Row],[GIÁ MUA]]*(1+Stock[[#This Row],[% GIẢM ĐỂ CẮT LỖ]]),"")</f>
        <v/>
      </c>
      <c r="Q1408" s="103"/>
      <c r="R1408" s="117" t="str">
        <f>IF(Stock[[#This Row],[CỔ TỨC TIỀN MẶT]]&gt;0,Stock[[#This Row],[CỔ TỨC TIỀN MẶT]]/(Stock[[#This Row],[GIÁ MUA]]*Stock[[#This Row],[SỐ LƯỢNG MUA]]),"")</f>
        <v/>
      </c>
      <c r="S1408" s="103"/>
      <c r="T1408" s="77"/>
      <c r="U1408" s="95"/>
      <c r="V1408" s="96"/>
      <c r="W1408" s="125" t="str">
        <f>IF(Stock[[#This Row],[SỐ LƯỢNG BÁN]]&gt;0,Stock[[#This Row],[GIÁ BÁN]]*Stock[[#This Row],[SỐ LƯỢNG BÁN]]*$D$11+Stock[[#This Row],[GIÁ BÁN]]*Stock[[#This Row],[SỐ LƯỢNG BÁN]]*$D$12,"")</f>
        <v/>
      </c>
      <c r="X1408" s="120">
        <f>Stock[[#This Row],[SỐ LƯỢNG MUA]]+Stock[[#This Row],[CỔ TỨC BẰNG CỔ PHIẾU]]-Stock[[#This Row],[SỐ LƯỢNG BÁN]]</f>
        <v>0</v>
      </c>
      <c r="Y14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8" s="120">
        <f ca="1">IF(Stock[[#This Row],[NGÀY BÁN]]&gt;0,Stock[[#This Row],[NGÀY BÁN]]-Stock[[#This Row],[NGÀY MUA]]+1,IF(Stock[[#This Row],[NGÀY MUA]]=0,0,TODAY()-Stock[[#This Row],[NGÀY MUA]]+1))</f>
        <v>0</v>
      </c>
      <c r="AA1408" s="121" t="str">
        <f>IFERROR(Stock[[#This Row],[CỔ TỨC TIỀN MẶT]]+Stock[[#This Row],[LÃI/(LỖ) TỪ BÁN CK
(auto-fill)]],"")</f>
        <v/>
      </c>
      <c r="AB14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8" s="79"/>
      <c r="AE1408" s="146" t="str">
        <f>IF(Stock[[#This Row],[TRẠNG THÁI
(auto-fill)]]="NẮM GIỮ",Stock[[#This Row],[GIÁ THỊ TRƯỜNG]]-Stock[[#This Row],[GIÁ MUA]],"")</f>
        <v/>
      </c>
      <c r="AF1408" s="150" t="str">
        <f>IFERROR(Stock[[#This Row],[TĂNG/
(GIẢM )]]/Stock[[#This Row],[GIÁ MUA]],"")</f>
        <v/>
      </c>
      <c r="AG1408" s="129" t="str">
        <f>IF(Stock[[#This Row],[GIÁ THỊ TRƯỜNG]]&gt;0,Stock[[#This Row],[GIÁ THỊ TRƯỜNG]]*Stock[[#This Row],[SỐ LƯỢNG CÒN LẠI
(auto-fill)]],"")</f>
        <v/>
      </c>
    </row>
    <row r="1409" spans="2:33">
      <c r="B1409" s="109" t="str">
        <f>IF(AND(Stock[[#This Row],[SỐ LƯỢNG MUA]]&gt;0,Stock[[#This Row],[SỐ LƯỢNG CÒN LẠI
(auto-fill)]]=0),"BÁN",
IF(AND(Stock[[#This Row],[SỐ LƯỢNG MUA]]&gt;0,Stock[[#This Row],[SỐ LƯỢNG CÒN LẠI
(auto-fill)]]&gt;0),"NẮM GIỮ",""))</f>
        <v/>
      </c>
      <c r="C1409" s="112">
        <f t="shared" si="21"/>
        <v>1396</v>
      </c>
      <c r="D1409" s="77"/>
      <c r="E1409" s="78"/>
      <c r="F1409" s="170"/>
      <c r="G1409" s="83"/>
      <c r="H1409" s="84"/>
      <c r="I1409" s="114" t="str">
        <f>IF(Stock[[#This Row],[SỐ LƯỢNG MUA]]&gt;0,Stock[[#This Row],[GIÁ MUA]]*Stock[[#This Row],[SỐ LƯỢNG MUA]]*$D$11,"")</f>
        <v/>
      </c>
      <c r="J1409" s="87"/>
      <c r="K1409" s="88"/>
      <c r="L1409" s="116" t="str">
        <f>IF(Stock[[#This Row],[SỐ LƯỢNG MUA]]&gt;0,Stock[[#This Row],[GIÁ MUA]]*(1+Stock[[#This Row],[% TĂNG KỲ VỌNG_1]]),"")</f>
        <v/>
      </c>
      <c r="M1409" s="89"/>
      <c r="N1409" s="116" t="str">
        <f>IF(Stock[[#This Row],[SỐ LƯỢNG MUA]]&gt;0,Stock[[#This Row],[GIÁ MUA]]*(1+Stock[[#This Row],[% TĂNG KỲ VỌNG_2]]),"")</f>
        <v/>
      </c>
      <c r="O1409" s="89"/>
      <c r="P1409" s="116" t="str">
        <f>IF(Stock[[#This Row],[SỐ LƯỢNG MUA]]&gt;0,Stock[[#This Row],[GIÁ MUA]]*(1+Stock[[#This Row],[% GIẢM ĐỂ CẮT LỖ]]),"")</f>
        <v/>
      </c>
      <c r="Q1409" s="103"/>
      <c r="R1409" s="117" t="str">
        <f>IF(Stock[[#This Row],[CỔ TỨC TIỀN MẶT]]&gt;0,Stock[[#This Row],[CỔ TỨC TIỀN MẶT]]/(Stock[[#This Row],[GIÁ MUA]]*Stock[[#This Row],[SỐ LƯỢNG MUA]]),"")</f>
        <v/>
      </c>
      <c r="S1409" s="103"/>
      <c r="T1409" s="77"/>
      <c r="U1409" s="95"/>
      <c r="V1409" s="96"/>
      <c r="W1409" s="125" t="str">
        <f>IF(Stock[[#This Row],[SỐ LƯỢNG BÁN]]&gt;0,Stock[[#This Row],[GIÁ BÁN]]*Stock[[#This Row],[SỐ LƯỢNG BÁN]]*$D$11+Stock[[#This Row],[GIÁ BÁN]]*Stock[[#This Row],[SỐ LƯỢNG BÁN]]*$D$12,"")</f>
        <v/>
      </c>
      <c r="X1409" s="120">
        <f>Stock[[#This Row],[SỐ LƯỢNG MUA]]+Stock[[#This Row],[CỔ TỨC BẰNG CỔ PHIẾU]]-Stock[[#This Row],[SỐ LƯỢNG BÁN]]</f>
        <v>0</v>
      </c>
      <c r="Y14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9" s="120">
        <f ca="1">IF(Stock[[#This Row],[NGÀY BÁN]]&gt;0,Stock[[#This Row],[NGÀY BÁN]]-Stock[[#This Row],[NGÀY MUA]]+1,IF(Stock[[#This Row],[NGÀY MUA]]=0,0,TODAY()-Stock[[#This Row],[NGÀY MUA]]+1))</f>
        <v>0</v>
      </c>
      <c r="AA1409" s="121" t="str">
        <f>IFERROR(Stock[[#This Row],[CỔ TỨC TIỀN MẶT]]+Stock[[#This Row],[LÃI/(LỖ) TỪ BÁN CK
(auto-fill)]],"")</f>
        <v/>
      </c>
      <c r="AB14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9" s="79"/>
      <c r="AE1409" s="146" t="str">
        <f>IF(Stock[[#This Row],[TRẠNG THÁI
(auto-fill)]]="NẮM GIỮ",Stock[[#This Row],[GIÁ THỊ TRƯỜNG]]-Stock[[#This Row],[GIÁ MUA]],"")</f>
        <v/>
      </c>
      <c r="AF1409" s="150" t="str">
        <f>IFERROR(Stock[[#This Row],[TĂNG/
(GIẢM )]]/Stock[[#This Row],[GIÁ MUA]],"")</f>
        <v/>
      </c>
      <c r="AG1409" s="129" t="str">
        <f>IF(Stock[[#This Row],[GIÁ THỊ TRƯỜNG]]&gt;0,Stock[[#This Row],[GIÁ THỊ TRƯỜNG]]*Stock[[#This Row],[SỐ LƯỢNG CÒN LẠI
(auto-fill)]],"")</f>
        <v/>
      </c>
    </row>
    <row r="1410" spans="2:33">
      <c r="B1410" s="109" t="str">
        <f>IF(AND(Stock[[#This Row],[SỐ LƯỢNG MUA]]&gt;0,Stock[[#This Row],[SỐ LƯỢNG CÒN LẠI
(auto-fill)]]=0),"BÁN",
IF(AND(Stock[[#This Row],[SỐ LƯỢNG MUA]]&gt;0,Stock[[#This Row],[SỐ LƯỢNG CÒN LẠI
(auto-fill)]]&gt;0),"NẮM GIỮ",""))</f>
        <v/>
      </c>
      <c r="C1410" s="112">
        <f t="shared" si="21"/>
        <v>1397</v>
      </c>
      <c r="D1410" s="77"/>
      <c r="E1410" s="78"/>
      <c r="F1410" s="170"/>
      <c r="G1410" s="83"/>
      <c r="H1410" s="84"/>
      <c r="I1410" s="114" t="str">
        <f>IF(Stock[[#This Row],[SỐ LƯỢNG MUA]]&gt;0,Stock[[#This Row],[GIÁ MUA]]*Stock[[#This Row],[SỐ LƯỢNG MUA]]*$D$11,"")</f>
        <v/>
      </c>
      <c r="J1410" s="87"/>
      <c r="K1410" s="88"/>
      <c r="L1410" s="116" t="str">
        <f>IF(Stock[[#This Row],[SỐ LƯỢNG MUA]]&gt;0,Stock[[#This Row],[GIÁ MUA]]*(1+Stock[[#This Row],[% TĂNG KỲ VỌNG_1]]),"")</f>
        <v/>
      </c>
      <c r="M1410" s="89"/>
      <c r="N1410" s="116" t="str">
        <f>IF(Stock[[#This Row],[SỐ LƯỢNG MUA]]&gt;0,Stock[[#This Row],[GIÁ MUA]]*(1+Stock[[#This Row],[% TĂNG KỲ VỌNG_2]]),"")</f>
        <v/>
      </c>
      <c r="O1410" s="89"/>
      <c r="P1410" s="116" t="str">
        <f>IF(Stock[[#This Row],[SỐ LƯỢNG MUA]]&gt;0,Stock[[#This Row],[GIÁ MUA]]*(1+Stock[[#This Row],[% GIẢM ĐỂ CẮT LỖ]]),"")</f>
        <v/>
      </c>
      <c r="Q1410" s="103"/>
      <c r="R1410" s="117" t="str">
        <f>IF(Stock[[#This Row],[CỔ TỨC TIỀN MẶT]]&gt;0,Stock[[#This Row],[CỔ TỨC TIỀN MẶT]]/(Stock[[#This Row],[GIÁ MUA]]*Stock[[#This Row],[SỐ LƯỢNG MUA]]),"")</f>
        <v/>
      </c>
      <c r="S1410" s="103"/>
      <c r="T1410" s="77"/>
      <c r="U1410" s="95"/>
      <c r="V1410" s="96"/>
      <c r="W1410" s="125" t="str">
        <f>IF(Stock[[#This Row],[SỐ LƯỢNG BÁN]]&gt;0,Stock[[#This Row],[GIÁ BÁN]]*Stock[[#This Row],[SỐ LƯỢNG BÁN]]*$D$11+Stock[[#This Row],[GIÁ BÁN]]*Stock[[#This Row],[SỐ LƯỢNG BÁN]]*$D$12,"")</f>
        <v/>
      </c>
      <c r="X1410" s="120">
        <f>Stock[[#This Row],[SỐ LƯỢNG MUA]]+Stock[[#This Row],[CỔ TỨC BẰNG CỔ PHIẾU]]-Stock[[#This Row],[SỐ LƯỢNG BÁN]]</f>
        <v>0</v>
      </c>
      <c r="Y14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0" s="120">
        <f ca="1">IF(Stock[[#This Row],[NGÀY BÁN]]&gt;0,Stock[[#This Row],[NGÀY BÁN]]-Stock[[#This Row],[NGÀY MUA]]+1,IF(Stock[[#This Row],[NGÀY MUA]]=0,0,TODAY()-Stock[[#This Row],[NGÀY MUA]]+1))</f>
        <v>0</v>
      </c>
      <c r="AA1410" s="121" t="str">
        <f>IFERROR(Stock[[#This Row],[CỔ TỨC TIỀN MẶT]]+Stock[[#This Row],[LÃI/(LỖ) TỪ BÁN CK
(auto-fill)]],"")</f>
        <v/>
      </c>
      <c r="AB14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0" s="79"/>
      <c r="AE1410" s="146" t="str">
        <f>IF(Stock[[#This Row],[TRẠNG THÁI
(auto-fill)]]="NẮM GIỮ",Stock[[#This Row],[GIÁ THỊ TRƯỜNG]]-Stock[[#This Row],[GIÁ MUA]],"")</f>
        <v/>
      </c>
      <c r="AF1410" s="150" t="str">
        <f>IFERROR(Stock[[#This Row],[TĂNG/
(GIẢM )]]/Stock[[#This Row],[GIÁ MUA]],"")</f>
        <v/>
      </c>
      <c r="AG1410" s="129" t="str">
        <f>IF(Stock[[#This Row],[GIÁ THỊ TRƯỜNG]]&gt;0,Stock[[#This Row],[GIÁ THỊ TRƯỜNG]]*Stock[[#This Row],[SỐ LƯỢNG CÒN LẠI
(auto-fill)]],"")</f>
        <v/>
      </c>
    </row>
    <row r="1411" spans="2:33">
      <c r="B1411" s="109" t="str">
        <f>IF(AND(Stock[[#This Row],[SỐ LƯỢNG MUA]]&gt;0,Stock[[#This Row],[SỐ LƯỢNG CÒN LẠI
(auto-fill)]]=0),"BÁN",
IF(AND(Stock[[#This Row],[SỐ LƯỢNG MUA]]&gt;0,Stock[[#This Row],[SỐ LƯỢNG CÒN LẠI
(auto-fill)]]&gt;0),"NẮM GIỮ",""))</f>
        <v/>
      </c>
      <c r="C1411" s="112">
        <f t="shared" si="21"/>
        <v>1398</v>
      </c>
      <c r="D1411" s="77"/>
      <c r="E1411" s="78"/>
      <c r="F1411" s="170"/>
      <c r="G1411" s="83"/>
      <c r="H1411" s="84"/>
      <c r="I1411" s="114" t="str">
        <f>IF(Stock[[#This Row],[SỐ LƯỢNG MUA]]&gt;0,Stock[[#This Row],[GIÁ MUA]]*Stock[[#This Row],[SỐ LƯỢNG MUA]]*$D$11,"")</f>
        <v/>
      </c>
      <c r="J1411" s="87"/>
      <c r="K1411" s="88"/>
      <c r="L1411" s="116" t="str">
        <f>IF(Stock[[#This Row],[SỐ LƯỢNG MUA]]&gt;0,Stock[[#This Row],[GIÁ MUA]]*(1+Stock[[#This Row],[% TĂNG KỲ VỌNG_1]]),"")</f>
        <v/>
      </c>
      <c r="M1411" s="89"/>
      <c r="N1411" s="116" t="str">
        <f>IF(Stock[[#This Row],[SỐ LƯỢNG MUA]]&gt;0,Stock[[#This Row],[GIÁ MUA]]*(1+Stock[[#This Row],[% TĂNG KỲ VỌNG_2]]),"")</f>
        <v/>
      </c>
      <c r="O1411" s="89"/>
      <c r="P1411" s="116" t="str">
        <f>IF(Stock[[#This Row],[SỐ LƯỢNG MUA]]&gt;0,Stock[[#This Row],[GIÁ MUA]]*(1+Stock[[#This Row],[% GIẢM ĐỂ CẮT LỖ]]),"")</f>
        <v/>
      </c>
      <c r="Q1411" s="103"/>
      <c r="R1411" s="117" t="str">
        <f>IF(Stock[[#This Row],[CỔ TỨC TIỀN MẶT]]&gt;0,Stock[[#This Row],[CỔ TỨC TIỀN MẶT]]/(Stock[[#This Row],[GIÁ MUA]]*Stock[[#This Row],[SỐ LƯỢNG MUA]]),"")</f>
        <v/>
      </c>
      <c r="S1411" s="103"/>
      <c r="T1411" s="77"/>
      <c r="U1411" s="95"/>
      <c r="V1411" s="96"/>
      <c r="W1411" s="125" t="str">
        <f>IF(Stock[[#This Row],[SỐ LƯỢNG BÁN]]&gt;0,Stock[[#This Row],[GIÁ BÁN]]*Stock[[#This Row],[SỐ LƯỢNG BÁN]]*$D$11+Stock[[#This Row],[GIÁ BÁN]]*Stock[[#This Row],[SỐ LƯỢNG BÁN]]*$D$12,"")</f>
        <v/>
      </c>
      <c r="X1411" s="120">
        <f>Stock[[#This Row],[SỐ LƯỢNG MUA]]+Stock[[#This Row],[CỔ TỨC BẰNG CỔ PHIẾU]]-Stock[[#This Row],[SỐ LƯỢNG BÁN]]</f>
        <v>0</v>
      </c>
      <c r="Y14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1" s="120">
        <f ca="1">IF(Stock[[#This Row],[NGÀY BÁN]]&gt;0,Stock[[#This Row],[NGÀY BÁN]]-Stock[[#This Row],[NGÀY MUA]]+1,IF(Stock[[#This Row],[NGÀY MUA]]=0,0,TODAY()-Stock[[#This Row],[NGÀY MUA]]+1))</f>
        <v>0</v>
      </c>
      <c r="AA1411" s="121" t="str">
        <f>IFERROR(Stock[[#This Row],[CỔ TỨC TIỀN MẶT]]+Stock[[#This Row],[LÃI/(LỖ) TỪ BÁN CK
(auto-fill)]],"")</f>
        <v/>
      </c>
      <c r="AB14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1" s="79"/>
      <c r="AE1411" s="146" t="str">
        <f>IF(Stock[[#This Row],[TRẠNG THÁI
(auto-fill)]]="NẮM GIỮ",Stock[[#This Row],[GIÁ THỊ TRƯỜNG]]-Stock[[#This Row],[GIÁ MUA]],"")</f>
        <v/>
      </c>
      <c r="AF1411" s="150" t="str">
        <f>IFERROR(Stock[[#This Row],[TĂNG/
(GIẢM )]]/Stock[[#This Row],[GIÁ MUA]],"")</f>
        <v/>
      </c>
      <c r="AG1411" s="129" t="str">
        <f>IF(Stock[[#This Row],[GIÁ THỊ TRƯỜNG]]&gt;0,Stock[[#This Row],[GIÁ THỊ TRƯỜNG]]*Stock[[#This Row],[SỐ LƯỢNG CÒN LẠI
(auto-fill)]],"")</f>
        <v/>
      </c>
    </row>
    <row r="1412" spans="2:33">
      <c r="B1412" s="109" t="str">
        <f>IF(AND(Stock[[#This Row],[SỐ LƯỢNG MUA]]&gt;0,Stock[[#This Row],[SỐ LƯỢNG CÒN LẠI
(auto-fill)]]=0),"BÁN",
IF(AND(Stock[[#This Row],[SỐ LƯỢNG MUA]]&gt;0,Stock[[#This Row],[SỐ LƯỢNG CÒN LẠI
(auto-fill)]]&gt;0),"NẮM GIỮ",""))</f>
        <v/>
      </c>
      <c r="C1412" s="112">
        <f t="shared" si="21"/>
        <v>1399</v>
      </c>
      <c r="D1412" s="77"/>
      <c r="E1412" s="78"/>
      <c r="F1412" s="170"/>
      <c r="G1412" s="83"/>
      <c r="H1412" s="84"/>
      <c r="I1412" s="114" t="str">
        <f>IF(Stock[[#This Row],[SỐ LƯỢNG MUA]]&gt;0,Stock[[#This Row],[GIÁ MUA]]*Stock[[#This Row],[SỐ LƯỢNG MUA]]*$D$11,"")</f>
        <v/>
      </c>
      <c r="J1412" s="87"/>
      <c r="K1412" s="88"/>
      <c r="L1412" s="116" t="str">
        <f>IF(Stock[[#This Row],[SỐ LƯỢNG MUA]]&gt;0,Stock[[#This Row],[GIÁ MUA]]*(1+Stock[[#This Row],[% TĂNG KỲ VỌNG_1]]),"")</f>
        <v/>
      </c>
      <c r="M1412" s="89"/>
      <c r="N1412" s="116" t="str">
        <f>IF(Stock[[#This Row],[SỐ LƯỢNG MUA]]&gt;0,Stock[[#This Row],[GIÁ MUA]]*(1+Stock[[#This Row],[% TĂNG KỲ VỌNG_2]]),"")</f>
        <v/>
      </c>
      <c r="O1412" s="89"/>
      <c r="P1412" s="116" t="str">
        <f>IF(Stock[[#This Row],[SỐ LƯỢNG MUA]]&gt;0,Stock[[#This Row],[GIÁ MUA]]*(1+Stock[[#This Row],[% GIẢM ĐỂ CẮT LỖ]]),"")</f>
        <v/>
      </c>
      <c r="Q1412" s="103"/>
      <c r="R1412" s="117" t="str">
        <f>IF(Stock[[#This Row],[CỔ TỨC TIỀN MẶT]]&gt;0,Stock[[#This Row],[CỔ TỨC TIỀN MẶT]]/(Stock[[#This Row],[GIÁ MUA]]*Stock[[#This Row],[SỐ LƯỢNG MUA]]),"")</f>
        <v/>
      </c>
      <c r="S1412" s="103"/>
      <c r="T1412" s="77"/>
      <c r="U1412" s="95"/>
      <c r="V1412" s="96"/>
      <c r="W1412" s="125" t="str">
        <f>IF(Stock[[#This Row],[SỐ LƯỢNG BÁN]]&gt;0,Stock[[#This Row],[GIÁ BÁN]]*Stock[[#This Row],[SỐ LƯỢNG BÁN]]*$D$11+Stock[[#This Row],[GIÁ BÁN]]*Stock[[#This Row],[SỐ LƯỢNG BÁN]]*$D$12,"")</f>
        <v/>
      </c>
      <c r="X1412" s="120">
        <f>Stock[[#This Row],[SỐ LƯỢNG MUA]]+Stock[[#This Row],[CỔ TỨC BẰNG CỔ PHIẾU]]-Stock[[#This Row],[SỐ LƯỢNG BÁN]]</f>
        <v>0</v>
      </c>
      <c r="Y14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2" s="120">
        <f ca="1">IF(Stock[[#This Row],[NGÀY BÁN]]&gt;0,Stock[[#This Row],[NGÀY BÁN]]-Stock[[#This Row],[NGÀY MUA]]+1,IF(Stock[[#This Row],[NGÀY MUA]]=0,0,TODAY()-Stock[[#This Row],[NGÀY MUA]]+1))</f>
        <v>0</v>
      </c>
      <c r="AA1412" s="121" t="str">
        <f>IFERROR(Stock[[#This Row],[CỔ TỨC TIỀN MẶT]]+Stock[[#This Row],[LÃI/(LỖ) TỪ BÁN CK
(auto-fill)]],"")</f>
        <v/>
      </c>
      <c r="AB14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2" s="79"/>
      <c r="AE1412" s="146" t="str">
        <f>IF(Stock[[#This Row],[TRẠNG THÁI
(auto-fill)]]="NẮM GIỮ",Stock[[#This Row],[GIÁ THỊ TRƯỜNG]]-Stock[[#This Row],[GIÁ MUA]],"")</f>
        <v/>
      </c>
      <c r="AF1412" s="150" t="str">
        <f>IFERROR(Stock[[#This Row],[TĂNG/
(GIẢM )]]/Stock[[#This Row],[GIÁ MUA]],"")</f>
        <v/>
      </c>
      <c r="AG1412" s="129" t="str">
        <f>IF(Stock[[#This Row],[GIÁ THỊ TRƯỜNG]]&gt;0,Stock[[#This Row],[GIÁ THỊ TRƯỜNG]]*Stock[[#This Row],[SỐ LƯỢNG CÒN LẠI
(auto-fill)]],"")</f>
        <v/>
      </c>
    </row>
    <row r="1413" spans="2:33">
      <c r="B1413" s="109" t="str">
        <f>IF(AND(Stock[[#This Row],[SỐ LƯỢNG MUA]]&gt;0,Stock[[#This Row],[SỐ LƯỢNG CÒN LẠI
(auto-fill)]]=0),"BÁN",
IF(AND(Stock[[#This Row],[SỐ LƯỢNG MUA]]&gt;0,Stock[[#This Row],[SỐ LƯỢNG CÒN LẠI
(auto-fill)]]&gt;0),"NẮM GIỮ",""))</f>
        <v/>
      </c>
      <c r="C1413" s="112">
        <f t="shared" si="21"/>
        <v>1400</v>
      </c>
      <c r="D1413" s="77"/>
      <c r="E1413" s="78"/>
      <c r="F1413" s="170"/>
      <c r="G1413" s="83"/>
      <c r="H1413" s="84"/>
      <c r="I1413" s="114" t="str">
        <f>IF(Stock[[#This Row],[SỐ LƯỢNG MUA]]&gt;0,Stock[[#This Row],[GIÁ MUA]]*Stock[[#This Row],[SỐ LƯỢNG MUA]]*$D$11,"")</f>
        <v/>
      </c>
      <c r="J1413" s="87"/>
      <c r="K1413" s="88"/>
      <c r="L1413" s="116" t="str">
        <f>IF(Stock[[#This Row],[SỐ LƯỢNG MUA]]&gt;0,Stock[[#This Row],[GIÁ MUA]]*(1+Stock[[#This Row],[% TĂNG KỲ VỌNG_1]]),"")</f>
        <v/>
      </c>
      <c r="M1413" s="89"/>
      <c r="N1413" s="116" t="str">
        <f>IF(Stock[[#This Row],[SỐ LƯỢNG MUA]]&gt;0,Stock[[#This Row],[GIÁ MUA]]*(1+Stock[[#This Row],[% TĂNG KỲ VỌNG_2]]),"")</f>
        <v/>
      </c>
      <c r="O1413" s="89"/>
      <c r="P1413" s="116" t="str">
        <f>IF(Stock[[#This Row],[SỐ LƯỢNG MUA]]&gt;0,Stock[[#This Row],[GIÁ MUA]]*(1+Stock[[#This Row],[% GIẢM ĐỂ CẮT LỖ]]),"")</f>
        <v/>
      </c>
      <c r="Q1413" s="103"/>
      <c r="R1413" s="117" t="str">
        <f>IF(Stock[[#This Row],[CỔ TỨC TIỀN MẶT]]&gt;0,Stock[[#This Row],[CỔ TỨC TIỀN MẶT]]/(Stock[[#This Row],[GIÁ MUA]]*Stock[[#This Row],[SỐ LƯỢNG MUA]]),"")</f>
        <v/>
      </c>
      <c r="S1413" s="103"/>
      <c r="T1413" s="77"/>
      <c r="U1413" s="95"/>
      <c r="V1413" s="96"/>
      <c r="W1413" s="125" t="str">
        <f>IF(Stock[[#This Row],[SỐ LƯỢNG BÁN]]&gt;0,Stock[[#This Row],[GIÁ BÁN]]*Stock[[#This Row],[SỐ LƯỢNG BÁN]]*$D$11+Stock[[#This Row],[GIÁ BÁN]]*Stock[[#This Row],[SỐ LƯỢNG BÁN]]*$D$12,"")</f>
        <v/>
      </c>
      <c r="X1413" s="120">
        <f>Stock[[#This Row],[SỐ LƯỢNG MUA]]+Stock[[#This Row],[CỔ TỨC BẰNG CỔ PHIẾU]]-Stock[[#This Row],[SỐ LƯỢNG BÁN]]</f>
        <v>0</v>
      </c>
      <c r="Y14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3" s="120">
        <f ca="1">IF(Stock[[#This Row],[NGÀY BÁN]]&gt;0,Stock[[#This Row],[NGÀY BÁN]]-Stock[[#This Row],[NGÀY MUA]]+1,IF(Stock[[#This Row],[NGÀY MUA]]=0,0,TODAY()-Stock[[#This Row],[NGÀY MUA]]+1))</f>
        <v>0</v>
      </c>
      <c r="AA1413" s="121" t="str">
        <f>IFERROR(Stock[[#This Row],[CỔ TỨC TIỀN MẶT]]+Stock[[#This Row],[LÃI/(LỖ) TỪ BÁN CK
(auto-fill)]],"")</f>
        <v/>
      </c>
      <c r="AB14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3" s="79"/>
      <c r="AE1413" s="146" t="str">
        <f>IF(Stock[[#This Row],[TRẠNG THÁI
(auto-fill)]]="NẮM GIỮ",Stock[[#This Row],[GIÁ THỊ TRƯỜNG]]-Stock[[#This Row],[GIÁ MUA]],"")</f>
        <v/>
      </c>
      <c r="AF1413" s="150" t="str">
        <f>IFERROR(Stock[[#This Row],[TĂNG/
(GIẢM )]]/Stock[[#This Row],[GIÁ MUA]],"")</f>
        <v/>
      </c>
      <c r="AG1413" s="129" t="str">
        <f>IF(Stock[[#This Row],[GIÁ THỊ TRƯỜNG]]&gt;0,Stock[[#This Row],[GIÁ THỊ TRƯỜNG]]*Stock[[#This Row],[SỐ LƯỢNG CÒN LẠI
(auto-fill)]],"")</f>
        <v/>
      </c>
    </row>
    <row r="1414" spans="2:33">
      <c r="B1414" s="109" t="str">
        <f>IF(AND(Stock[[#This Row],[SỐ LƯỢNG MUA]]&gt;0,Stock[[#This Row],[SỐ LƯỢNG CÒN LẠI
(auto-fill)]]=0),"BÁN",
IF(AND(Stock[[#This Row],[SỐ LƯỢNG MUA]]&gt;0,Stock[[#This Row],[SỐ LƯỢNG CÒN LẠI
(auto-fill)]]&gt;0),"NẮM GIỮ",""))</f>
        <v/>
      </c>
      <c r="C1414" s="112">
        <f t="shared" si="21"/>
        <v>1401</v>
      </c>
      <c r="D1414" s="77"/>
      <c r="E1414" s="78"/>
      <c r="F1414" s="170"/>
      <c r="G1414" s="83"/>
      <c r="H1414" s="84"/>
      <c r="I1414" s="114" t="str">
        <f>IF(Stock[[#This Row],[SỐ LƯỢNG MUA]]&gt;0,Stock[[#This Row],[GIÁ MUA]]*Stock[[#This Row],[SỐ LƯỢNG MUA]]*$D$11,"")</f>
        <v/>
      </c>
      <c r="J1414" s="87"/>
      <c r="K1414" s="88"/>
      <c r="L1414" s="116" t="str">
        <f>IF(Stock[[#This Row],[SỐ LƯỢNG MUA]]&gt;0,Stock[[#This Row],[GIÁ MUA]]*(1+Stock[[#This Row],[% TĂNG KỲ VỌNG_1]]),"")</f>
        <v/>
      </c>
      <c r="M1414" s="89"/>
      <c r="N1414" s="116" t="str">
        <f>IF(Stock[[#This Row],[SỐ LƯỢNG MUA]]&gt;0,Stock[[#This Row],[GIÁ MUA]]*(1+Stock[[#This Row],[% TĂNG KỲ VỌNG_2]]),"")</f>
        <v/>
      </c>
      <c r="O1414" s="89"/>
      <c r="P1414" s="116" t="str">
        <f>IF(Stock[[#This Row],[SỐ LƯỢNG MUA]]&gt;0,Stock[[#This Row],[GIÁ MUA]]*(1+Stock[[#This Row],[% GIẢM ĐỂ CẮT LỖ]]),"")</f>
        <v/>
      </c>
      <c r="Q1414" s="103"/>
      <c r="R1414" s="117" t="str">
        <f>IF(Stock[[#This Row],[CỔ TỨC TIỀN MẶT]]&gt;0,Stock[[#This Row],[CỔ TỨC TIỀN MẶT]]/(Stock[[#This Row],[GIÁ MUA]]*Stock[[#This Row],[SỐ LƯỢNG MUA]]),"")</f>
        <v/>
      </c>
      <c r="S1414" s="103"/>
      <c r="T1414" s="77"/>
      <c r="U1414" s="95"/>
      <c r="V1414" s="96"/>
      <c r="W1414" s="125" t="str">
        <f>IF(Stock[[#This Row],[SỐ LƯỢNG BÁN]]&gt;0,Stock[[#This Row],[GIÁ BÁN]]*Stock[[#This Row],[SỐ LƯỢNG BÁN]]*$D$11+Stock[[#This Row],[GIÁ BÁN]]*Stock[[#This Row],[SỐ LƯỢNG BÁN]]*$D$12,"")</f>
        <v/>
      </c>
      <c r="X1414" s="120">
        <f>Stock[[#This Row],[SỐ LƯỢNG MUA]]+Stock[[#This Row],[CỔ TỨC BẰNG CỔ PHIẾU]]-Stock[[#This Row],[SỐ LƯỢNG BÁN]]</f>
        <v>0</v>
      </c>
      <c r="Y14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4" s="120">
        <f ca="1">IF(Stock[[#This Row],[NGÀY BÁN]]&gt;0,Stock[[#This Row],[NGÀY BÁN]]-Stock[[#This Row],[NGÀY MUA]]+1,IF(Stock[[#This Row],[NGÀY MUA]]=0,0,TODAY()-Stock[[#This Row],[NGÀY MUA]]+1))</f>
        <v>0</v>
      </c>
      <c r="AA1414" s="121" t="str">
        <f>IFERROR(Stock[[#This Row],[CỔ TỨC TIỀN MẶT]]+Stock[[#This Row],[LÃI/(LỖ) TỪ BÁN CK
(auto-fill)]],"")</f>
        <v/>
      </c>
      <c r="AB14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4" s="79"/>
      <c r="AE1414" s="146" t="str">
        <f>IF(Stock[[#This Row],[TRẠNG THÁI
(auto-fill)]]="NẮM GIỮ",Stock[[#This Row],[GIÁ THỊ TRƯỜNG]]-Stock[[#This Row],[GIÁ MUA]],"")</f>
        <v/>
      </c>
      <c r="AF1414" s="150" t="str">
        <f>IFERROR(Stock[[#This Row],[TĂNG/
(GIẢM )]]/Stock[[#This Row],[GIÁ MUA]],"")</f>
        <v/>
      </c>
      <c r="AG1414" s="129" t="str">
        <f>IF(Stock[[#This Row],[GIÁ THỊ TRƯỜNG]]&gt;0,Stock[[#This Row],[GIÁ THỊ TRƯỜNG]]*Stock[[#This Row],[SỐ LƯỢNG CÒN LẠI
(auto-fill)]],"")</f>
        <v/>
      </c>
    </row>
    <row r="1415" spans="2:33">
      <c r="B1415" s="109" t="str">
        <f>IF(AND(Stock[[#This Row],[SỐ LƯỢNG MUA]]&gt;0,Stock[[#This Row],[SỐ LƯỢNG CÒN LẠI
(auto-fill)]]=0),"BÁN",
IF(AND(Stock[[#This Row],[SỐ LƯỢNG MUA]]&gt;0,Stock[[#This Row],[SỐ LƯỢNG CÒN LẠI
(auto-fill)]]&gt;0),"NẮM GIỮ",""))</f>
        <v/>
      </c>
      <c r="C1415" s="112">
        <f t="shared" si="21"/>
        <v>1402</v>
      </c>
      <c r="D1415" s="77"/>
      <c r="E1415" s="78"/>
      <c r="F1415" s="170"/>
      <c r="G1415" s="83"/>
      <c r="H1415" s="84"/>
      <c r="I1415" s="114" t="str">
        <f>IF(Stock[[#This Row],[SỐ LƯỢNG MUA]]&gt;0,Stock[[#This Row],[GIÁ MUA]]*Stock[[#This Row],[SỐ LƯỢNG MUA]]*$D$11,"")</f>
        <v/>
      </c>
      <c r="J1415" s="87"/>
      <c r="K1415" s="88"/>
      <c r="L1415" s="116" t="str">
        <f>IF(Stock[[#This Row],[SỐ LƯỢNG MUA]]&gt;0,Stock[[#This Row],[GIÁ MUA]]*(1+Stock[[#This Row],[% TĂNG KỲ VỌNG_1]]),"")</f>
        <v/>
      </c>
      <c r="M1415" s="89"/>
      <c r="N1415" s="116" t="str">
        <f>IF(Stock[[#This Row],[SỐ LƯỢNG MUA]]&gt;0,Stock[[#This Row],[GIÁ MUA]]*(1+Stock[[#This Row],[% TĂNG KỲ VỌNG_2]]),"")</f>
        <v/>
      </c>
      <c r="O1415" s="89"/>
      <c r="P1415" s="116" t="str">
        <f>IF(Stock[[#This Row],[SỐ LƯỢNG MUA]]&gt;0,Stock[[#This Row],[GIÁ MUA]]*(1+Stock[[#This Row],[% GIẢM ĐỂ CẮT LỖ]]),"")</f>
        <v/>
      </c>
      <c r="Q1415" s="103"/>
      <c r="R1415" s="117" t="str">
        <f>IF(Stock[[#This Row],[CỔ TỨC TIỀN MẶT]]&gt;0,Stock[[#This Row],[CỔ TỨC TIỀN MẶT]]/(Stock[[#This Row],[GIÁ MUA]]*Stock[[#This Row],[SỐ LƯỢNG MUA]]),"")</f>
        <v/>
      </c>
      <c r="S1415" s="103"/>
      <c r="T1415" s="77"/>
      <c r="U1415" s="95"/>
      <c r="V1415" s="96"/>
      <c r="W1415" s="125" t="str">
        <f>IF(Stock[[#This Row],[SỐ LƯỢNG BÁN]]&gt;0,Stock[[#This Row],[GIÁ BÁN]]*Stock[[#This Row],[SỐ LƯỢNG BÁN]]*$D$11+Stock[[#This Row],[GIÁ BÁN]]*Stock[[#This Row],[SỐ LƯỢNG BÁN]]*$D$12,"")</f>
        <v/>
      </c>
      <c r="X1415" s="120">
        <f>Stock[[#This Row],[SỐ LƯỢNG MUA]]+Stock[[#This Row],[CỔ TỨC BẰNG CỔ PHIẾU]]-Stock[[#This Row],[SỐ LƯỢNG BÁN]]</f>
        <v>0</v>
      </c>
      <c r="Y14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5" s="120">
        <f ca="1">IF(Stock[[#This Row],[NGÀY BÁN]]&gt;0,Stock[[#This Row],[NGÀY BÁN]]-Stock[[#This Row],[NGÀY MUA]]+1,IF(Stock[[#This Row],[NGÀY MUA]]=0,0,TODAY()-Stock[[#This Row],[NGÀY MUA]]+1))</f>
        <v>0</v>
      </c>
      <c r="AA1415" s="121" t="str">
        <f>IFERROR(Stock[[#This Row],[CỔ TỨC TIỀN MẶT]]+Stock[[#This Row],[LÃI/(LỖ) TỪ BÁN CK
(auto-fill)]],"")</f>
        <v/>
      </c>
      <c r="AB14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5" s="79"/>
      <c r="AE1415" s="146" t="str">
        <f>IF(Stock[[#This Row],[TRẠNG THÁI
(auto-fill)]]="NẮM GIỮ",Stock[[#This Row],[GIÁ THỊ TRƯỜNG]]-Stock[[#This Row],[GIÁ MUA]],"")</f>
        <v/>
      </c>
      <c r="AF1415" s="150" t="str">
        <f>IFERROR(Stock[[#This Row],[TĂNG/
(GIẢM )]]/Stock[[#This Row],[GIÁ MUA]],"")</f>
        <v/>
      </c>
      <c r="AG1415" s="129" t="str">
        <f>IF(Stock[[#This Row],[GIÁ THỊ TRƯỜNG]]&gt;0,Stock[[#This Row],[GIÁ THỊ TRƯỜNG]]*Stock[[#This Row],[SỐ LƯỢNG CÒN LẠI
(auto-fill)]],"")</f>
        <v/>
      </c>
    </row>
    <row r="1416" spans="2:33">
      <c r="B1416" s="109" t="str">
        <f>IF(AND(Stock[[#This Row],[SỐ LƯỢNG MUA]]&gt;0,Stock[[#This Row],[SỐ LƯỢNG CÒN LẠI
(auto-fill)]]=0),"BÁN",
IF(AND(Stock[[#This Row],[SỐ LƯỢNG MUA]]&gt;0,Stock[[#This Row],[SỐ LƯỢNG CÒN LẠI
(auto-fill)]]&gt;0),"NẮM GIỮ",""))</f>
        <v/>
      </c>
      <c r="C1416" s="112">
        <f t="shared" si="21"/>
        <v>1403</v>
      </c>
      <c r="D1416" s="77"/>
      <c r="E1416" s="78"/>
      <c r="F1416" s="170"/>
      <c r="G1416" s="83"/>
      <c r="H1416" s="84"/>
      <c r="I1416" s="114" t="str">
        <f>IF(Stock[[#This Row],[SỐ LƯỢNG MUA]]&gt;0,Stock[[#This Row],[GIÁ MUA]]*Stock[[#This Row],[SỐ LƯỢNG MUA]]*$D$11,"")</f>
        <v/>
      </c>
      <c r="J1416" s="87"/>
      <c r="K1416" s="88"/>
      <c r="L1416" s="116" t="str">
        <f>IF(Stock[[#This Row],[SỐ LƯỢNG MUA]]&gt;0,Stock[[#This Row],[GIÁ MUA]]*(1+Stock[[#This Row],[% TĂNG KỲ VỌNG_1]]),"")</f>
        <v/>
      </c>
      <c r="M1416" s="89"/>
      <c r="N1416" s="116" t="str">
        <f>IF(Stock[[#This Row],[SỐ LƯỢNG MUA]]&gt;0,Stock[[#This Row],[GIÁ MUA]]*(1+Stock[[#This Row],[% TĂNG KỲ VỌNG_2]]),"")</f>
        <v/>
      </c>
      <c r="O1416" s="89"/>
      <c r="P1416" s="116" t="str">
        <f>IF(Stock[[#This Row],[SỐ LƯỢNG MUA]]&gt;0,Stock[[#This Row],[GIÁ MUA]]*(1+Stock[[#This Row],[% GIẢM ĐỂ CẮT LỖ]]),"")</f>
        <v/>
      </c>
      <c r="Q1416" s="103"/>
      <c r="R1416" s="117" t="str">
        <f>IF(Stock[[#This Row],[CỔ TỨC TIỀN MẶT]]&gt;0,Stock[[#This Row],[CỔ TỨC TIỀN MẶT]]/(Stock[[#This Row],[GIÁ MUA]]*Stock[[#This Row],[SỐ LƯỢNG MUA]]),"")</f>
        <v/>
      </c>
      <c r="S1416" s="103"/>
      <c r="T1416" s="77"/>
      <c r="U1416" s="95"/>
      <c r="V1416" s="96"/>
      <c r="W1416" s="125" t="str">
        <f>IF(Stock[[#This Row],[SỐ LƯỢNG BÁN]]&gt;0,Stock[[#This Row],[GIÁ BÁN]]*Stock[[#This Row],[SỐ LƯỢNG BÁN]]*$D$11+Stock[[#This Row],[GIÁ BÁN]]*Stock[[#This Row],[SỐ LƯỢNG BÁN]]*$D$12,"")</f>
        <v/>
      </c>
      <c r="X1416" s="120">
        <f>Stock[[#This Row],[SỐ LƯỢNG MUA]]+Stock[[#This Row],[CỔ TỨC BẰNG CỔ PHIẾU]]-Stock[[#This Row],[SỐ LƯỢNG BÁN]]</f>
        <v>0</v>
      </c>
      <c r="Y14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6" s="120">
        <f ca="1">IF(Stock[[#This Row],[NGÀY BÁN]]&gt;0,Stock[[#This Row],[NGÀY BÁN]]-Stock[[#This Row],[NGÀY MUA]]+1,IF(Stock[[#This Row],[NGÀY MUA]]=0,0,TODAY()-Stock[[#This Row],[NGÀY MUA]]+1))</f>
        <v>0</v>
      </c>
      <c r="AA1416" s="121" t="str">
        <f>IFERROR(Stock[[#This Row],[CỔ TỨC TIỀN MẶT]]+Stock[[#This Row],[LÃI/(LỖ) TỪ BÁN CK
(auto-fill)]],"")</f>
        <v/>
      </c>
      <c r="AB14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6" s="79"/>
      <c r="AE1416" s="146" t="str">
        <f>IF(Stock[[#This Row],[TRẠNG THÁI
(auto-fill)]]="NẮM GIỮ",Stock[[#This Row],[GIÁ THỊ TRƯỜNG]]-Stock[[#This Row],[GIÁ MUA]],"")</f>
        <v/>
      </c>
      <c r="AF1416" s="150" t="str">
        <f>IFERROR(Stock[[#This Row],[TĂNG/
(GIẢM )]]/Stock[[#This Row],[GIÁ MUA]],"")</f>
        <v/>
      </c>
      <c r="AG1416" s="129" t="str">
        <f>IF(Stock[[#This Row],[GIÁ THỊ TRƯỜNG]]&gt;0,Stock[[#This Row],[GIÁ THỊ TRƯỜNG]]*Stock[[#This Row],[SỐ LƯỢNG CÒN LẠI
(auto-fill)]],"")</f>
        <v/>
      </c>
    </row>
    <row r="1417" spans="2:33">
      <c r="B1417" s="109" t="str">
        <f>IF(AND(Stock[[#This Row],[SỐ LƯỢNG MUA]]&gt;0,Stock[[#This Row],[SỐ LƯỢNG CÒN LẠI
(auto-fill)]]=0),"BÁN",
IF(AND(Stock[[#This Row],[SỐ LƯỢNG MUA]]&gt;0,Stock[[#This Row],[SỐ LƯỢNG CÒN LẠI
(auto-fill)]]&gt;0),"NẮM GIỮ",""))</f>
        <v/>
      </c>
      <c r="C1417" s="112">
        <f t="shared" si="21"/>
        <v>1404</v>
      </c>
      <c r="D1417" s="77"/>
      <c r="E1417" s="78"/>
      <c r="F1417" s="170"/>
      <c r="G1417" s="83"/>
      <c r="H1417" s="84"/>
      <c r="I1417" s="114" t="str">
        <f>IF(Stock[[#This Row],[SỐ LƯỢNG MUA]]&gt;0,Stock[[#This Row],[GIÁ MUA]]*Stock[[#This Row],[SỐ LƯỢNG MUA]]*$D$11,"")</f>
        <v/>
      </c>
      <c r="J1417" s="87"/>
      <c r="K1417" s="88"/>
      <c r="L1417" s="116" t="str">
        <f>IF(Stock[[#This Row],[SỐ LƯỢNG MUA]]&gt;0,Stock[[#This Row],[GIÁ MUA]]*(1+Stock[[#This Row],[% TĂNG KỲ VỌNG_1]]),"")</f>
        <v/>
      </c>
      <c r="M1417" s="89"/>
      <c r="N1417" s="116" t="str">
        <f>IF(Stock[[#This Row],[SỐ LƯỢNG MUA]]&gt;0,Stock[[#This Row],[GIÁ MUA]]*(1+Stock[[#This Row],[% TĂNG KỲ VỌNG_2]]),"")</f>
        <v/>
      </c>
      <c r="O1417" s="89"/>
      <c r="P1417" s="116" t="str">
        <f>IF(Stock[[#This Row],[SỐ LƯỢNG MUA]]&gt;0,Stock[[#This Row],[GIÁ MUA]]*(1+Stock[[#This Row],[% GIẢM ĐỂ CẮT LỖ]]),"")</f>
        <v/>
      </c>
      <c r="Q1417" s="103"/>
      <c r="R1417" s="117" t="str">
        <f>IF(Stock[[#This Row],[CỔ TỨC TIỀN MẶT]]&gt;0,Stock[[#This Row],[CỔ TỨC TIỀN MẶT]]/(Stock[[#This Row],[GIÁ MUA]]*Stock[[#This Row],[SỐ LƯỢNG MUA]]),"")</f>
        <v/>
      </c>
      <c r="S1417" s="103"/>
      <c r="T1417" s="77"/>
      <c r="U1417" s="95"/>
      <c r="V1417" s="96"/>
      <c r="W1417" s="125" t="str">
        <f>IF(Stock[[#This Row],[SỐ LƯỢNG BÁN]]&gt;0,Stock[[#This Row],[GIÁ BÁN]]*Stock[[#This Row],[SỐ LƯỢNG BÁN]]*$D$11+Stock[[#This Row],[GIÁ BÁN]]*Stock[[#This Row],[SỐ LƯỢNG BÁN]]*$D$12,"")</f>
        <v/>
      </c>
      <c r="X1417" s="120">
        <f>Stock[[#This Row],[SỐ LƯỢNG MUA]]+Stock[[#This Row],[CỔ TỨC BẰNG CỔ PHIẾU]]-Stock[[#This Row],[SỐ LƯỢNG BÁN]]</f>
        <v>0</v>
      </c>
      <c r="Y14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7" s="120">
        <f ca="1">IF(Stock[[#This Row],[NGÀY BÁN]]&gt;0,Stock[[#This Row],[NGÀY BÁN]]-Stock[[#This Row],[NGÀY MUA]]+1,IF(Stock[[#This Row],[NGÀY MUA]]=0,0,TODAY()-Stock[[#This Row],[NGÀY MUA]]+1))</f>
        <v>0</v>
      </c>
      <c r="AA1417" s="121" t="str">
        <f>IFERROR(Stock[[#This Row],[CỔ TỨC TIỀN MẶT]]+Stock[[#This Row],[LÃI/(LỖ) TỪ BÁN CK
(auto-fill)]],"")</f>
        <v/>
      </c>
      <c r="AB14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7" s="79"/>
      <c r="AE1417" s="146" t="str">
        <f>IF(Stock[[#This Row],[TRẠNG THÁI
(auto-fill)]]="NẮM GIỮ",Stock[[#This Row],[GIÁ THỊ TRƯỜNG]]-Stock[[#This Row],[GIÁ MUA]],"")</f>
        <v/>
      </c>
      <c r="AF1417" s="150" t="str">
        <f>IFERROR(Stock[[#This Row],[TĂNG/
(GIẢM )]]/Stock[[#This Row],[GIÁ MUA]],"")</f>
        <v/>
      </c>
      <c r="AG1417" s="129" t="str">
        <f>IF(Stock[[#This Row],[GIÁ THỊ TRƯỜNG]]&gt;0,Stock[[#This Row],[GIÁ THỊ TRƯỜNG]]*Stock[[#This Row],[SỐ LƯỢNG CÒN LẠI
(auto-fill)]],"")</f>
        <v/>
      </c>
    </row>
    <row r="1418" spans="2:33">
      <c r="B1418" s="109" t="str">
        <f>IF(AND(Stock[[#This Row],[SỐ LƯỢNG MUA]]&gt;0,Stock[[#This Row],[SỐ LƯỢNG CÒN LẠI
(auto-fill)]]=0),"BÁN",
IF(AND(Stock[[#This Row],[SỐ LƯỢNG MUA]]&gt;0,Stock[[#This Row],[SỐ LƯỢNG CÒN LẠI
(auto-fill)]]&gt;0),"NẮM GIỮ",""))</f>
        <v/>
      </c>
      <c r="C1418" s="112">
        <f t="shared" si="21"/>
        <v>1405</v>
      </c>
      <c r="D1418" s="77"/>
      <c r="E1418" s="78"/>
      <c r="F1418" s="170"/>
      <c r="G1418" s="83"/>
      <c r="H1418" s="84"/>
      <c r="I1418" s="114" t="str">
        <f>IF(Stock[[#This Row],[SỐ LƯỢNG MUA]]&gt;0,Stock[[#This Row],[GIÁ MUA]]*Stock[[#This Row],[SỐ LƯỢNG MUA]]*$D$11,"")</f>
        <v/>
      </c>
      <c r="J1418" s="87"/>
      <c r="K1418" s="88"/>
      <c r="L1418" s="116" t="str">
        <f>IF(Stock[[#This Row],[SỐ LƯỢNG MUA]]&gt;0,Stock[[#This Row],[GIÁ MUA]]*(1+Stock[[#This Row],[% TĂNG KỲ VỌNG_1]]),"")</f>
        <v/>
      </c>
      <c r="M1418" s="89"/>
      <c r="N1418" s="116" t="str">
        <f>IF(Stock[[#This Row],[SỐ LƯỢNG MUA]]&gt;0,Stock[[#This Row],[GIÁ MUA]]*(1+Stock[[#This Row],[% TĂNG KỲ VỌNG_2]]),"")</f>
        <v/>
      </c>
      <c r="O1418" s="89"/>
      <c r="P1418" s="116" t="str">
        <f>IF(Stock[[#This Row],[SỐ LƯỢNG MUA]]&gt;0,Stock[[#This Row],[GIÁ MUA]]*(1+Stock[[#This Row],[% GIẢM ĐỂ CẮT LỖ]]),"")</f>
        <v/>
      </c>
      <c r="Q1418" s="103"/>
      <c r="R1418" s="117" t="str">
        <f>IF(Stock[[#This Row],[CỔ TỨC TIỀN MẶT]]&gt;0,Stock[[#This Row],[CỔ TỨC TIỀN MẶT]]/(Stock[[#This Row],[GIÁ MUA]]*Stock[[#This Row],[SỐ LƯỢNG MUA]]),"")</f>
        <v/>
      </c>
      <c r="S1418" s="103"/>
      <c r="T1418" s="77"/>
      <c r="U1418" s="95"/>
      <c r="V1418" s="96"/>
      <c r="W1418" s="125" t="str">
        <f>IF(Stock[[#This Row],[SỐ LƯỢNG BÁN]]&gt;0,Stock[[#This Row],[GIÁ BÁN]]*Stock[[#This Row],[SỐ LƯỢNG BÁN]]*$D$11+Stock[[#This Row],[GIÁ BÁN]]*Stock[[#This Row],[SỐ LƯỢNG BÁN]]*$D$12,"")</f>
        <v/>
      </c>
      <c r="X1418" s="120">
        <f>Stock[[#This Row],[SỐ LƯỢNG MUA]]+Stock[[#This Row],[CỔ TỨC BẰNG CỔ PHIẾU]]-Stock[[#This Row],[SỐ LƯỢNG BÁN]]</f>
        <v>0</v>
      </c>
      <c r="Y14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8" s="120">
        <f ca="1">IF(Stock[[#This Row],[NGÀY BÁN]]&gt;0,Stock[[#This Row],[NGÀY BÁN]]-Stock[[#This Row],[NGÀY MUA]]+1,IF(Stock[[#This Row],[NGÀY MUA]]=0,0,TODAY()-Stock[[#This Row],[NGÀY MUA]]+1))</f>
        <v>0</v>
      </c>
      <c r="AA1418" s="121" t="str">
        <f>IFERROR(Stock[[#This Row],[CỔ TỨC TIỀN MẶT]]+Stock[[#This Row],[LÃI/(LỖ) TỪ BÁN CK
(auto-fill)]],"")</f>
        <v/>
      </c>
      <c r="AB14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8" s="79"/>
      <c r="AE1418" s="146" t="str">
        <f>IF(Stock[[#This Row],[TRẠNG THÁI
(auto-fill)]]="NẮM GIỮ",Stock[[#This Row],[GIÁ THỊ TRƯỜNG]]-Stock[[#This Row],[GIÁ MUA]],"")</f>
        <v/>
      </c>
      <c r="AF1418" s="150" t="str">
        <f>IFERROR(Stock[[#This Row],[TĂNG/
(GIẢM )]]/Stock[[#This Row],[GIÁ MUA]],"")</f>
        <v/>
      </c>
      <c r="AG1418" s="129" t="str">
        <f>IF(Stock[[#This Row],[GIÁ THỊ TRƯỜNG]]&gt;0,Stock[[#This Row],[GIÁ THỊ TRƯỜNG]]*Stock[[#This Row],[SỐ LƯỢNG CÒN LẠI
(auto-fill)]],"")</f>
        <v/>
      </c>
    </row>
    <row r="1419" spans="2:33">
      <c r="B1419" s="109" t="str">
        <f>IF(AND(Stock[[#This Row],[SỐ LƯỢNG MUA]]&gt;0,Stock[[#This Row],[SỐ LƯỢNG CÒN LẠI
(auto-fill)]]=0),"BÁN",
IF(AND(Stock[[#This Row],[SỐ LƯỢNG MUA]]&gt;0,Stock[[#This Row],[SỐ LƯỢNG CÒN LẠI
(auto-fill)]]&gt;0),"NẮM GIỮ",""))</f>
        <v/>
      </c>
      <c r="C1419" s="112">
        <f t="shared" si="21"/>
        <v>1406</v>
      </c>
      <c r="D1419" s="77"/>
      <c r="E1419" s="78"/>
      <c r="F1419" s="170"/>
      <c r="G1419" s="83"/>
      <c r="H1419" s="84"/>
      <c r="I1419" s="114" t="str">
        <f>IF(Stock[[#This Row],[SỐ LƯỢNG MUA]]&gt;0,Stock[[#This Row],[GIÁ MUA]]*Stock[[#This Row],[SỐ LƯỢNG MUA]]*$D$11,"")</f>
        <v/>
      </c>
      <c r="J1419" s="87"/>
      <c r="K1419" s="88"/>
      <c r="L1419" s="116" t="str">
        <f>IF(Stock[[#This Row],[SỐ LƯỢNG MUA]]&gt;0,Stock[[#This Row],[GIÁ MUA]]*(1+Stock[[#This Row],[% TĂNG KỲ VỌNG_1]]),"")</f>
        <v/>
      </c>
      <c r="M1419" s="89"/>
      <c r="N1419" s="116" t="str">
        <f>IF(Stock[[#This Row],[SỐ LƯỢNG MUA]]&gt;0,Stock[[#This Row],[GIÁ MUA]]*(1+Stock[[#This Row],[% TĂNG KỲ VỌNG_2]]),"")</f>
        <v/>
      </c>
      <c r="O1419" s="89"/>
      <c r="P1419" s="116" t="str">
        <f>IF(Stock[[#This Row],[SỐ LƯỢNG MUA]]&gt;0,Stock[[#This Row],[GIÁ MUA]]*(1+Stock[[#This Row],[% GIẢM ĐỂ CẮT LỖ]]),"")</f>
        <v/>
      </c>
      <c r="Q1419" s="103"/>
      <c r="R1419" s="117" t="str">
        <f>IF(Stock[[#This Row],[CỔ TỨC TIỀN MẶT]]&gt;0,Stock[[#This Row],[CỔ TỨC TIỀN MẶT]]/(Stock[[#This Row],[GIÁ MUA]]*Stock[[#This Row],[SỐ LƯỢNG MUA]]),"")</f>
        <v/>
      </c>
      <c r="S1419" s="103"/>
      <c r="T1419" s="77"/>
      <c r="U1419" s="95"/>
      <c r="V1419" s="96"/>
      <c r="W1419" s="125" t="str">
        <f>IF(Stock[[#This Row],[SỐ LƯỢNG BÁN]]&gt;0,Stock[[#This Row],[GIÁ BÁN]]*Stock[[#This Row],[SỐ LƯỢNG BÁN]]*$D$11+Stock[[#This Row],[GIÁ BÁN]]*Stock[[#This Row],[SỐ LƯỢNG BÁN]]*$D$12,"")</f>
        <v/>
      </c>
      <c r="X1419" s="120">
        <f>Stock[[#This Row],[SỐ LƯỢNG MUA]]+Stock[[#This Row],[CỔ TỨC BẰNG CỔ PHIẾU]]-Stock[[#This Row],[SỐ LƯỢNG BÁN]]</f>
        <v>0</v>
      </c>
      <c r="Y14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9" s="120">
        <f ca="1">IF(Stock[[#This Row],[NGÀY BÁN]]&gt;0,Stock[[#This Row],[NGÀY BÁN]]-Stock[[#This Row],[NGÀY MUA]]+1,IF(Stock[[#This Row],[NGÀY MUA]]=0,0,TODAY()-Stock[[#This Row],[NGÀY MUA]]+1))</f>
        <v>0</v>
      </c>
      <c r="AA1419" s="121" t="str">
        <f>IFERROR(Stock[[#This Row],[CỔ TỨC TIỀN MẶT]]+Stock[[#This Row],[LÃI/(LỖ) TỪ BÁN CK
(auto-fill)]],"")</f>
        <v/>
      </c>
      <c r="AB14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9" s="79"/>
      <c r="AE1419" s="146" t="str">
        <f>IF(Stock[[#This Row],[TRẠNG THÁI
(auto-fill)]]="NẮM GIỮ",Stock[[#This Row],[GIÁ THỊ TRƯỜNG]]-Stock[[#This Row],[GIÁ MUA]],"")</f>
        <v/>
      </c>
      <c r="AF1419" s="150" t="str">
        <f>IFERROR(Stock[[#This Row],[TĂNG/
(GIẢM )]]/Stock[[#This Row],[GIÁ MUA]],"")</f>
        <v/>
      </c>
      <c r="AG1419" s="129" t="str">
        <f>IF(Stock[[#This Row],[GIÁ THỊ TRƯỜNG]]&gt;0,Stock[[#This Row],[GIÁ THỊ TRƯỜNG]]*Stock[[#This Row],[SỐ LƯỢNG CÒN LẠI
(auto-fill)]],"")</f>
        <v/>
      </c>
    </row>
    <row r="1420" spans="2:33">
      <c r="B1420" s="109" t="str">
        <f>IF(AND(Stock[[#This Row],[SỐ LƯỢNG MUA]]&gt;0,Stock[[#This Row],[SỐ LƯỢNG CÒN LẠI
(auto-fill)]]=0),"BÁN",
IF(AND(Stock[[#This Row],[SỐ LƯỢNG MUA]]&gt;0,Stock[[#This Row],[SỐ LƯỢNG CÒN LẠI
(auto-fill)]]&gt;0),"NẮM GIỮ",""))</f>
        <v/>
      </c>
      <c r="C1420" s="112">
        <f t="shared" si="21"/>
        <v>1407</v>
      </c>
      <c r="D1420" s="77"/>
      <c r="E1420" s="78"/>
      <c r="F1420" s="170"/>
      <c r="G1420" s="83"/>
      <c r="H1420" s="84"/>
      <c r="I1420" s="114" t="str">
        <f>IF(Stock[[#This Row],[SỐ LƯỢNG MUA]]&gt;0,Stock[[#This Row],[GIÁ MUA]]*Stock[[#This Row],[SỐ LƯỢNG MUA]]*$D$11,"")</f>
        <v/>
      </c>
      <c r="J1420" s="87"/>
      <c r="K1420" s="88"/>
      <c r="L1420" s="116" t="str">
        <f>IF(Stock[[#This Row],[SỐ LƯỢNG MUA]]&gt;0,Stock[[#This Row],[GIÁ MUA]]*(1+Stock[[#This Row],[% TĂNG KỲ VỌNG_1]]),"")</f>
        <v/>
      </c>
      <c r="M1420" s="89"/>
      <c r="N1420" s="116" t="str">
        <f>IF(Stock[[#This Row],[SỐ LƯỢNG MUA]]&gt;0,Stock[[#This Row],[GIÁ MUA]]*(1+Stock[[#This Row],[% TĂNG KỲ VỌNG_2]]),"")</f>
        <v/>
      </c>
      <c r="O1420" s="89"/>
      <c r="P1420" s="116" t="str">
        <f>IF(Stock[[#This Row],[SỐ LƯỢNG MUA]]&gt;0,Stock[[#This Row],[GIÁ MUA]]*(1+Stock[[#This Row],[% GIẢM ĐỂ CẮT LỖ]]),"")</f>
        <v/>
      </c>
      <c r="Q1420" s="103"/>
      <c r="R1420" s="117" t="str">
        <f>IF(Stock[[#This Row],[CỔ TỨC TIỀN MẶT]]&gt;0,Stock[[#This Row],[CỔ TỨC TIỀN MẶT]]/(Stock[[#This Row],[GIÁ MUA]]*Stock[[#This Row],[SỐ LƯỢNG MUA]]),"")</f>
        <v/>
      </c>
      <c r="S1420" s="103"/>
      <c r="T1420" s="77"/>
      <c r="U1420" s="95"/>
      <c r="V1420" s="96"/>
      <c r="W1420" s="125" t="str">
        <f>IF(Stock[[#This Row],[SỐ LƯỢNG BÁN]]&gt;0,Stock[[#This Row],[GIÁ BÁN]]*Stock[[#This Row],[SỐ LƯỢNG BÁN]]*$D$11+Stock[[#This Row],[GIÁ BÁN]]*Stock[[#This Row],[SỐ LƯỢNG BÁN]]*$D$12,"")</f>
        <v/>
      </c>
      <c r="X1420" s="120">
        <f>Stock[[#This Row],[SỐ LƯỢNG MUA]]+Stock[[#This Row],[CỔ TỨC BẰNG CỔ PHIẾU]]-Stock[[#This Row],[SỐ LƯỢNG BÁN]]</f>
        <v>0</v>
      </c>
      <c r="Y14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0" s="120">
        <f ca="1">IF(Stock[[#This Row],[NGÀY BÁN]]&gt;0,Stock[[#This Row],[NGÀY BÁN]]-Stock[[#This Row],[NGÀY MUA]]+1,IF(Stock[[#This Row],[NGÀY MUA]]=0,0,TODAY()-Stock[[#This Row],[NGÀY MUA]]+1))</f>
        <v>0</v>
      </c>
      <c r="AA1420" s="121" t="str">
        <f>IFERROR(Stock[[#This Row],[CỔ TỨC TIỀN MẶT]]+Stock[[#This Row],[LÃI/(LỖ) TỪ BÁN CK
(auto-fill)]],"")</f>
        <v/>
      </c>
      <c r="AB14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0" s="79"/>
      <c r="AE1420" s="146" t="str">
        <f>IF(Stock[[#This Row],[TRẠNG THÁI
(auto-fill)]]="NẮM GIỮ",Stock[[#This Row],[GIÁ THỊ TRƯỜNG]]-Stock[[#This Row],[GIÁ MUA]],"")</f>
        <v/>
      </c>
      <c r="AF1420" s="150" t="str">
        <f>IFERROR(Stock[[#This Row],[TĂNG/
(GIẢM )]]/Stock[[#This Row],[GIÁ MUA]],"")</f>
        <v/>
      </c>
      <c r="AG1420" s="129" t="str">
        <f>IF(Stock[[#This Row],[GIÁ THỊ TRƯỜNG]]&gt;0,Stock[[#This Row],[GIÁ THỊ TRƯỜNG]]*Stock[[#This Row],[SỐ LƯỢNG CÒN LẠI
(auto-fill)]],"")</f>
        <v/>
      </c>
    </row>
    <row r="1421" spans="2:33">
      <c r="B1421" s="109" t="str">
        <f>IF(AND(Stock[[#This Row],[SỐ LƯỢNG MUA]]&gt;0,Stock[[#This Row],[SỐ LƯỢNG CÒN LẠI
(auto-fill)]]=0),"BÁN",
IF(AND(Stock[[#This Row],[SỐ LƯỢNG MUA]]&gt;0,Stock[[#This Row],[SỐ LƯỢNG CÒN LẠI
(auto-fill)]]&gt;0),"NẮM GIỮ",""))</f>
        <v/>
      </c>
      <c r="C1421" s="112">
        <f t="shared" si="21"/>
        <v>1408</v>
      </c>
      <c r="D1421" s="77"/>
      <c r="E1421" s="78"/>
      <c r="F1421" s="170"/>
      <c r="G1421" s="83"/>
      <c r="H1421" s="84"/>
      <c r="I1421" s="114" t="str">
        <f>IF(Stock[[#This Row],[SỐ LƯỢNG MUA]]&gt;0,Stock[[#This Row],[GIÁ MUA]]*Stock[[#This Row],[SỐ LƯỢNG MUA]]*$D$11,"")</f>
        <v/>
      </c>
      <c r="J1421" s="87"/>
      <c r="K1421" s="88"/>
      <c r="L1421" s="116" t="str">
        <f>IF(Stock[[#This Row],[SỐ LƯỢNG MUA]]&gt;0,Stock[[#This Row],[GIÁ MUA]]*(1+Stock[[#This Row],[% TĂNG KỲ VỌNG_1]]),"")</f>
        <v/>
      </c>
      <c r="M1421" s="89"/>
      <c r="N1421" s="116" t="str">
        <f>IF(Stock[[#This Row],[SỐ LƯỢNG MUA]]&gt;0,Stock[[#This Row],[GIÁ MUA]]*(1+Stock[[#This Row],[% TĂNG KỲ VỌNG_2]]),"")</f>
        <v/>
      </c>
      <c r="O1421" s="89"/>
      <c r="P1421" s="116" t="str">
        <f>IF(Stock[[#This Row],[SỐ LƯỢNG MUA]]&gt;0,Stock[[#This Row],[GIÁ MUA]]*(1+Stock[[#This Row],[% GIẢM ĐỂ CẮT LỖ]]),"")</f>
        <v/>
      </c>
      <c r="Q1421" s="103"/>
      <c r="R1421" s="117" t="str">
        <f>IF(Stock[[#This Row],[CỔ TỨC TIỀN MẶT]]&gt;0,Stock[[#This Row],[CỔ TỨC TIỀN MẶT]]/(Stock[[#This Row],[GIÁ MUA]]*Stock[[#This Row],[SỐ LƯỢNG MUA]]),"")</f>
        <v/>
      </c>
      <c r="S1421" s="103"/>
      <c r="T1421" s="77"/>
      <c r="U1421" s="95"/>
      <c r="V1421" s="96"/>
      <c r="W1421" s="125" t="str">
        <f>IF(Stock[[#This Row],[SỐ LƯỢNG BÁN]]&gt;0,Stock[[#This Row],[GIÁ BÁN]]*Stock[[#This Row],[SỐ LƯỢNG BÁN]]*$D$11+Stock[[#This Row],[GIÁ BÁN]]*Stock[[#This Row],[SỐ LƯỢNG BÁN]]*$D$12,"")</f>
        <v/>
      </c>
      <c r="X1421" s="120">
        <f>Stock[[#This Row],[SỐ LƯỢNG MUA]]+Stock[[#This Row],[CỔ TỨC BẰNG CỔ PHIẾU]]-Stock[[#This Row],[SỐ LƯỢNG BÁN]]</f>
        <v>0</v>
      </c>
      <c r="Y14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1" s="120">
        <f ca="1">IF(Stock[[#This Row],[NGÀY BÁN]]&gt;0,Stock[[#This Row],[NGÀY BÁN]]-Stock[[#This Row],[NGÀY MUA]]+1,IF(Stock[[#This Row],[NGÀY MUA]]=0,0,TODAY()-Stock[[#This Row],[NGÀY MUA]]+1))</f>
        <v>0</v>
      </c>
      <c r="AA1421" s="121" t="str">
        <f>IFERROR(Stock[[#This Row],[CỔ TỨC TIỀN MẶT]]+Stock[[#This Row],[LÃI/(LỖ) TỪ BÁN CK
(auto-fill)]],"")</f>
        <v/>
      </c>
      <c r="AB14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1" s="79"/>
      <c r="AE1421" s="146" t="str">
        <f>IF(Stock[[#This Row],[TRẠNG THÁI
(auto-fill)]]="NẮM GIỮ",Stock[[#This Row],[GIÁ THỊ TRƯỜNG]]-Stock[[#This Row],[GIÁ MUA]],"")</f>
        <v/>
      </c>
      <c r="AF1421" s="150" t="str">
        <f>IFERROR(Stock[[#This Row],[TĂNG/
(GIẢM )]]/Stock[[#This Row],[GIÁ MUA]],"")</f>
        <v/>
      </c>
      <c r="AG1421" s="129" t="str">
        <f>IF(Stock[[#This Row],[GIÁ THỊ TRƯỜNG]]&gt;0,Stock[[#This Row],[GIÁ THỊ TRƯỜNG]]*Stock[[#This Row],[SỐ LƯỢNG CÒN LẠI
(auto-fill)]],"")</f>
        <v/>
      </c>
    </row>
    <row r="1422" spans="2:33">
      <c r="B1422" s="109" t="str">
        <f>IF(AND(Stock[[#This Row],[SỐ LƯỢNG MUA]]&gt;0,Stock[[#This Row],[SỐ LƯỢNG CÒN LẠI
(auto-fill)]]=0),"BÁN",
IF(AND(Stock[[#This Row],[SỐ LƯỢNG MUA]]&gt;0,Stock[[#This Row],[SỐ LƯỢNG CÒN LẠI
(auto-fill)]]&gt;0),"NẮM GIỮ",""))</f>
        <v/>
      </c>
      <c r="C1422" s="112">
        <f t="shared" si="21"/>
        <v>1409</v>
      </c>
      <c r="D1422" s="77"/>
      <c r="E1422" s="78"/>
      <c r="F1422" s="170"/>
      <c r="G1422" s="83"/>
      <c r="H1422" s="84"/>
      <c r="I1422" s="114" t="str">
        <f>IF(Stock[[#This Row],[SỐ LƯỢNG MUA]]&gt;0,Stock[[#This Row],[GIÁ MUA]]*Stock[[#This Row],[SỐ LƯỢNG MUA]]*$D$11,"")</f>
        <v/>
      </c>
      <c r="J1422" s="87"/>
      <c r="K1422" s="88"/>
      <c r="L1422" s="116" t="str">
        <f>IF(Stock[[#This Row],[SỐ LƯỢNG MUA]]&gt;0,Stock[[#This Row],[GIÁ MUA]]*(1+Stock[[#This Row],[% TĂNG KỲ VỌNG_1]]),"")</f>
        <v/>
      </c>
      <c r="M1422" s="89"/>
      <c r="N1422" s="116" t="str">
        <f>IF(Stock[[#This Row],[SỐ LƯỢNG MUA]]&gt;0,Stock[[#This Row],[GIÁ MUA]]*(1+Stock[[#This Row],[% TĂNG KỲ VỌNG_2]]),"")</f>
        <v/>
      </c>
      <c r="O1422" s="89"/>
      <c r="P1422" s="116" t="str">
        <f>IF(Stock[[#This Row],[SỐ LƯỢNG MUA]]&gt;0,Stock[[#This Row],[GIÁ MUA]]*(1+Stock[[#This Row],[% GIẢM ĐỂ CẮT LỖ]]),"")</f>
        <v/>
      </c>
      <c r="Q1422" s="103"/>
      <c r="R1422" s="117" t="str">
        <f>IF(Stock[[#This Row],[CỔ TỨC TIỀN MẶT]]&gt;0,Stock[[#This Row],[CỔ TỨC TIỀN MẶT]]/(Stock[[#This Row],[GIÁ MUA]]*Stock[[#This Row],[SỐ LƯỢNG MUA]]),"")</f>
        <v/>
      </c>
      <c r="S1422" s="103"/>
      <c r="T1422" s="77"/>
      <c r="U1422" s="95"/>
      <c r="V1422" s="96"/>
      <c r="W1422" s="125" t="str">
        <f>IF(Stock[[#This Row],[SỐ LƯỢNG BÁN]]&gt;0,Stock[[#This Row],[GIÁ BÁN]]*Stock[[#This Row],[SỐ LƯỢNG BÁN]]*$D$11+Stock[[#This Row],[GIÁ BÁN]]*Stock[[#This Row],[SỐ LƯỢNG BÁN]]*$D$12,"")</f>
        <v/>
      </c>
      <c r="X1422" s="120">
        <f>Stock[[#This Row],[SỐ LƯỢNG MUA]]+Stock[[#This Row],[CỔ TỨC BẰNG CỔ PHIẾU]]-Stock[[#This Row],[SỐ LƯỢNG BÁN]]</f>
        <v>0</v>
      </c>
      <c r="Y14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2" s="120">
        <f ca="1">IF(Stock[[#This Row],[NGÀY BÁN]]&gt;0,Stock[[#This Row],[NGÀY BÁN]]-Stock[[#This Row],[NGÀY MUA]]+1,IF(Stock[[#This Row],[NGÀY MUA]]=0,0,TODAY()-Stock[[#This Row],[NGÀY MUA]]+1))</f>
        <v>0</v>
      </c>
      <c r="AA1422" s="121" t="str">
        <f>IFERROR(Stock[[#This Row],[CỔ TỨC TIỀN MẶT]]+Stock[[#This Row],[LÃI/(LỖ) TỪ BÁN CK
(auto-fill)]],"")</f>
        <v/>
      </c>
      <c r="AB14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2" s="79"/>
      <c r="AE1422" s="146" t="str">
        <f>IF(Stock[[#This Row],[TRẠNG THÁI
(auto-fill)]]="NẮM GIỮ",Stock[[#This Row],[GIÁ THỊ TRƯỜNG]]-Stock[[#This Row],[GIÁ MUA]],"")</f>
        <v/>
      </c>
      <c r="AF1422" s="150" t="str">
        <f>IFERROR(Stock[[#This Row],[TĂNG/
(GIẢM )]]/Stock[[#This Row],[GIÁ MUA]],"")</f>
        <v/>
      </c>
      <c r="AG1422" s="129" t="str">
        <f>IF(Stock[[#This Row],[GIÁ THỊ TRƯỜNG]]&gt;0,Stock[[#This Row],[GIÁ THỊ TRƯỜNG]]*Stock[[#This Row],[SỐ LƯỢNG CÒN LẠI
(auto-fill)]],"")</f>
        <v/>
      </c>
    </row>
    <row r="1423" spans="2:33">
      <c r="B1423" s="109" t="str">
        <f>IF(AND(Stock[[#This Row],[SỐ LƯỢNG MUA]]&gt;0,Stock[[#This Row],[SỐ LƯỢNG CÒN LẠI
(auto-fill)]]=0),"BÁN",
IF(AND(Stock[[#This Row],[SỐ LƯỢNG MUA]]&gt;0,Stock[[#This Row],[SỐ LƯỢNG CÒN LẠI
(auto-fill)]]&gt;0),"NẮM GIỮ",""))</f>
        <v/>
      </c>
      <c r="C1423" s="112">
        <f t="shared" si="21"/>
        <v>1410</v>
      </c>
      <c r="D1423" s="77"/>
      <c r="E1423" s="78"/>
      <c r="F1423" s="170"/>
      <c r="G1423" s="83"/>
      <c r="H1423" s="84"/>
      <c r="I1423" s="114" t="str">
        <f>IF(Stock[[#This Row],[SỐ LƯỢNG MUA]]&gt;0,Stock[[#This Row],[GIÁ MUA]]*Stock[[#This Row],[SỐ LƯỢNG MUA]]*$D$11,"")</f>
        <v/>
      </c>
      <c r="J1423" s="87"/>
      <c r="K1423" s="88"/>
      <c r="L1423" s="116" t="str">
        <f>IF(Stock[[#This Row],[SỐ LƯỢNG MUA]]&gt;0,Stock[[#This Row],[GIÁ MUA]]*(1+Stock[[#This Row],[% TĂNG KỲ VỌNG_1]]),"")</f>
        <v/>
      </c>
      <c r="M1423" s="89"/>
      <c r="N1423" s="116" t="str">
        <f>IF(Stock[[#This Row],[SỐ LƯỢNG MUA]]&gt;0,Stock[[#This Row],[GIÁ MUA]]*(1+Stock[[#This Row],[% TĂNG KỲ VỌNG_2]]),"")</f>
        <v/>
      </c>
      <c r="O1423" s="89"/>
      <c r="P1423" s="116" t="str">
        <f>IF(Stock[[#This Row],[SỐ LƯỢNG MUA]]&gt;0,Stock[[#This Row],[GIÁ MUA]]*(1+Stock[[#This Row],[% GIẢM ĐỂ CẮT LỖ]]),"")</f>
        <v/>
      </c>
      <c r="Q1423" s="103"/>
      <c r="R1423" s="117" t="str">
        <f>IF(Stock[[#This Row],[CỔ TỨC TIỀN MẶT]]&gt;0,Stock[[#This Row],[CỔ TỨC TIỀN MẶT]]/(Stock[[#This Row],[GIÁ MUA]]*Stock[[#This Row],[SỐ LƯỢNG MUA]]),"")</f>
        <v/>
      </c>
      <c r="S1423" s="103"/>
      <c r="T1423" s="77"/>
      <c r="U1423" s="95"/>
      <c r="V1423" s="96"/>
      <c r="W1423" s="125" t="str">
        <f>IF(Stock[[#This Row],[SỐ LƯỢNG BÁN]]&gt;0,Stock[[#This Row],[GIÁ BÁN]]*Stock[[#This Row],[SỐ LƯỢNG BÁN]]*$D$11+Stock[[#This Row],[GIÁ BÁN]]*Stock[[#This Row],[SỐ LƯỢNG BÁN]]*$D$12,"")</f>
        <v/>
      </c>
      <c r="X1423" s="120">
        <f>Stock[[#This Row],[SỐ LƯỢNG MUA]]+Stock[[#This Row],[CỔ TỨC BẰNG CỔ PHIẾU]]-Stock[[#This Row],[SỐ LƯỢNG BÁN]]</f>
        <v>0</v>
      </c>
      <c r="Y14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3" s="120">
        <f ca="1">IF(Stock[[#This Row],[NGÀY BÁN]]&gt;0,Stock[[#This Row],[NGÀY BÁN]]-Stock[[#This Row],[NGÀY MUA]]+1,IF(Stock[[#This Row],[NGÀY MUA]]=0,0,TODAY()-Stock[[#This Row],[NGÀY MUA]]+1))</f>
        <v>0</v>
      </c>
      <c r="AA1423" s="121" t="str">
        <f>IFERROR(Stock[[#This Row],[CỔ TỨC TIỀN MẶT]]+Stock[[#This Row],[LÃI/(LỖ) TỪ BÁN CK
(auto-fill)]],"")</f>
        <v/>
      </c>
      <c r="AB14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3" s="79"/>
      <c r="AE1423" s="146" t="str">
        <f>IF(Stock[[#This Row],[TRẠNG THÁI
(auto-fill)]]="NẮM GIỮ",Stock[[#This Row],[GIÁ THỊ TRƯỜNG]]-Stock[[#This Row],[GIÁ MUA]],"")</f>
        <v/>
      </c>
      <c r="AF1423" s="150" t="str">
        <f>IFERROR(Stock[[#This Row],[TĂNG/
(GIẢM )]]/Stock[[#This Row],[GIÁ MUA]],"")</f>
        <v/>
      </c>
      <c r="AG1423" s="129" t="str">
        <f>IF(Stock[[#This Row],[GIÁ THỊ TRƯỜNG]]&gt;0,Stock[[#This Row],[GIÁ THỊ TRƯỜNG]]*Stock[[#This Row],[SỐ LƯỢNG CÒN LẠI
(auto-fill)]],"")</f>
        <v/>
      </c>
    </row>
    <row r="1424" spans="2:33">
      <c r="B1424" s="109" t="str">
        <f>IF(AND(Stock[[#This Row],[SỐ LƯỢNG MUA]]&gt;0,Stock[[#This Row],[SỐ LƯỢNG CÒN LẠI
(auto-fill)]]=0),"BÁN",
IF(AND(Stock[[#This Row],[SỐ LƯỢNG MUA]]&gt;0,Stock[[#This Row],[SỐ LƯỢNG CÒN LẠI
(auto-fill)]]&gt;0),"NẮM GIỮ",""))</f>
        <v/>
      </c>
      <c r="C1424" s="112">
        <f t="shared" ref="C1424:C1487" si="22">C1423+1</f>
        <v>1411</v>
      </c>
      <c r="D1424" s="77"/>
      <c r="E1424" s="78"/>
      <c r="F1424" s="170"/>
      <c r="G1424" s="83"/>
      <c r="H1424" s="84"/>
      <c r="I1424" s="114" t="str">
        <f>IF(Stock[[#This Row],[SỐ LƯỢNG MUA]]&gt;0,Stock[[#This Row],[GIÁ MUA]]*Stock[[#This Row],[SỐ LƯỢNG MUA]]*$D$11,"")</f>
        <v/>
      </c>
      <c r="J1424" s="87"/>
      <c r="K1424" s="88"/>
      <c r="L1424" s="116" t="str">
        <f>IF(Stock[[#This Row],[SỐ LƯỢNG MUA]]&gt;0,Stock[[#This Row],[GIÁ MUA]]*(1+Stock[[#This Row],[% TĂNG KỲ VỌNG_1]]),"")</f>
        <v/>
      </c>
      <c r="M1424" s="89"/>
      <c r="N1424" s="116" t="str">
        <f>IF(Stock[[#This Row],[SỐ LƯỢNG MUA]]&gt;0,Stock[[#This Row],[GIÁ MUA]]*(1+Stock[[#This Row],[% TĂNG KỲ VỌNG_2]]),"")</f>
        <v/>
      </c>
      <c r="O1424" s="89"/>
      <c r="P1424" s="116" t="str">
        <f>IF(Stock[[#This Row],[SỐ LƯỢNG MUA]]&gt;0,Stock[[#This Row],[GIÁ MUA]]*(1+Stock[[#This Row],[% GIẢM ĐỂ CẮT LỖ]]),"")</f>
        <v/>
      </c>
      <c r="Q1424" s="103"/>
      <c r="R1424" s="117" t="str">
        <f>IF(Stock[[#This Row],[CỔ TỨC TIỀN MẶT]]&gt;0,Stock[[#This Row],[CỔ TỨC TIỀN MẶT]]/(Stock[[#This Row],[GIÁ MUA]]*Stock[[#This Row],[SỐ LƯỢNG MUA]]),"")</f>
        <v/>
      </c>
      <c r="S1424" s="103"/>
      <c r="T1424" s="77"/>
      <c r="U1424" s="95"/>
      <c r="V1424" s="96"/>
      <c r="W1424" s="125" t="str">
        <f>IF(Stock[[#This Row],[SỐ LƯỢNG BÁN]]&gt;0,Stock[[#This Row],[GIÁ BÁN]]*Stock[[#This Row],[SỐ LƯỢNG BÁN]]*$D$11+Stock[[#This Row],[GIÁ BÁN]]*Stock[[#This Row],[SỐ LƯỢNG BÁN]]*$D$12,"")</f>
        <v/>
      </c>
      <c r="X1424" s="120">
        <f>Stock[[#This Row],[SỐ LƯỢNG MUA]]+Stock[[#This Row],[CỔ TỨC BẰNG CỔ PHIẾU]]-Stock[[#This Row],[SỐ LƯỢNG BÁN]]</f>
        <v>0</v>
      </c>
      <c r="Y14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4" s="120">
        <f ca="1">IF(Stock[[#This Row],[NGÀY BÁN]]&gt;0,Stock[[#This Row],[NGÀY BÁN]]-Stock[[#This Row],[NGÀY MUA]]+1,IF(Stock[[#This Row],[NGÀY MUA]]=0,0,TODAY()-Stock[[#This Row],[NGÀY MUA]]+1))</f>
        <v>0</v>
      </c>
      <c r="AA1424" s="121" t="str">
        <f>IFERROR(Stock[[#This Row],[CỔ TỨC TIỀN MẶT]]+Stock[[#This Row],[LÃI/(LỖ) TỪ BÁN CK
(auto-fill)]],"")</f>
        <v/>
      </c>
      <c r="AB14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4" s="79"/>
      <c r="AE1424" s="146" t="str">
        <f>IF(Stock[[#This Row],[TRẠNG THÁI
(auto-fill)]]="NẮM GIỮ",Stock[[#This Row],[GIÁ THỊ TRƯỜNG]]-Stock[[#This Row],[GIÁ MUA]],"")</f>
        <v/>
      </c>
      <c r="AF1424" s="150" t="str">
        <f>IFERROR(Stock[[#This Row],[TĂNG/
(GIẢM )]]/Stock[[#This Row],[GIÁ MUA]],"")</f>
        <v/>
      </c>
      <c r="AG1424" s="129" t="str">
        <f>IF(Stock[[#This Row],[GIÁ THỊ TRƯỜNG]]&gt;0,Stock[[#This Row],[GIÁ THỊ TRƯỜNG]]*Stock[[#This Row],[SỐ LƯỢNG CÒN LẠI
(auto-fill)]],"")</f>
        <v/>
      </c>
    </row>
    <row r="1425" spans="2:33">
      <c r="B1425" s="109" t="str">
        <f>IF(AND(Stock[[#This Row],[SỐ LƯỢNG MUA]]&gt;0,Stock[[#This Row],[SỐ LƯỢNG CÒN LẠI
(auto-fill)]]=0),"BÁN",
IF(AND(Stock[[#This Row],[SỐ LƯỢNG MUA]]&gt;0,Stock[[#This Row],[SỐ LƯỢNG CÒN LẠI
(auto-fill)]]&gt;0),"NẮM GIỮ",""))</f>
        <v/>
      </c>
      <c r="C1425" s="112">
        <f t="shared" si="22"/>
        <v>1412</v>
      </c>
      <c r="D1425" s="77"/>
      <c r="E1425" s="78"/>
      <c r="F1425" s="170"/>
      <c r="G1425" s="83"/>
      <c r="H1425" s="84"/>
      <c r="I1425" s="114" t="str">
        <f>IF(Stock[[#This Row],[SỐ LƯỢNG MUA]]&gt;0,Stock[[#This Row],[GIÁ MUA]]*Stock[[#This Row],[SỐ LƯỢNG MUA]]*$D$11,"")</f>
        <v/>
      </c>
      <c r="J1425" s="87"/>
      <c r="K1425" s="88"/>
      <c r="L1425" s="116" t="str">
        <f>IF(Stock[[#This Row],[SỐ LƯỢNG MUA]]&gt;0,Stock[[#This Row],[GIÁ MUA]]*(1+Stock[[#This Row],[% TĂNG KỲ VỌNG_1]]),"")</f>
        <v/>
      </c>
      <c r="M1425" s="89"/>
      <c r="N1425" s="116" t="str">
        <f>IF(Stock[[#This Row],[SỐ LƯỢNG MUA]]&gt;0,Stock[[#This Row],[GIÁ MUA]]*(1+Stock[[#This Row],[% TĂNG KỲ VỌNG_2]]),"")</f>
        <v/>
      </c>
      <c r="O1425" s="89"/>
      <c r="P1425" s="116" t="str">
        <f>IF(Stock[[#This Row],[SỐ LƯỢNG MUA]]&gt;0,Stock[[#This Row],[GIÁ MUA]]*(1+Stock[[#This Row],[% GIẢM ĐỂ CẮT LỖ]]),"")</f>
        <v/>
      </c>
      <c r="Q1425" s="103"/>
      <c r="R1425" s="117" t="str">
        <f>IF(Stock[[#This Row],[CỔ TỨC TIỀN MẶT]]&gt;0,Stock[[#This Row],[CỔ TỨC TIỀN MẶT]]/(Stock[[#This Row],[GIÁ MUA]]*Stock[[#This Row],[SỐ LƯỢNG MUA]]),"")</f>
        <v/>
      </c>
      <c r="S1425" s="103"/>
      <c r="T1425" s="77"/>
      <c r="U1425" s="95"/>
      <c r="V1425" s="96"/>
      <c r="W1425" s="125" t="str">
        <f>IF(Stock[[#This Row],[SỐ LƯỢNG BÁN]]&gt;0,Stock[[#This Row],[GIÁ BÁN]]*Stock[[#This Row],[SỐ LƯỢNG BÁN]]*$D$11+Stock[[#This Row],[GIÁ BÁN]]*Stock[[#This Row],[SỐ LƯỢNG BÁN]]*$D$12,"")</f>
        <v/>
      </c>
      <c r="X1425" s="120">
        <f>Stock[[#This Row],[SỐ LƯỢNG MUA]]+Stock[[#This Row],[CỔ TỨC BẰNG CỔ PHIẾU]]-Stock[[#This Row],[SỐ LƯỢNG BÁN]]</f>
        <v>0</v>
      </c>
      <c r="Y14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5" s="120">
        <f ca="1">IF(Stock[[#This Row],[NGÀY BÁN]]&gt;0,Stock[[#This Row],[NGÀY BÁN]]-Stock[[#This Row],[NGÀY MUA]]+1,IF(Stock[[#This Row],[NGÀY MUA]]=0,0,TODAY()-Stock[[#This Row],[NGÀY MUA]]+1))</f>
        <v>0</v>
      </c>
      <c r="AA1425" s="121" t="str">
        <f>IFERROR(Stock[[#This Row],[CỔ TỨC TIỀN MẶT]]+Stock[[#This Row],[LÃI/(LỖ) TỪ BÁN CK
(auto-fill)]],"")</f>
        <v/>
      </c>
      <c r="AB14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5" s="79"/>
      <c r="AE1425" s="146" t="str">
        <f>IF(Stock[[#This Row],[TRẠNG THÁI
(auto-fill)]]="NẮM GIỮ",Stock[[#This Row],[GIÁ THỊ TRƯỜNG]]-Stock[[#This Row],[GIÁ MUA]],"")</f>
        <v/>
      </c>
      <c r="AF1425" s="150" t="str">
        <f>IFERROR(Stock[[#This Row],[TĂNG/
(GIẢM )]]/Stock[[#This Row],[GIÁ MUA]],"")</f>
        <v/>
      </c>
      <c r="AG1425" s="129" t="str">
        <f>IF(Stock[[#This Row],[GIÁ THỊ TRƯỜNG]]&gt;0,Stock[[#This Row],[GIÁ THỊ TRƯỜNG]]*Stock[[#This Row],[SỐ LƯỢNG CÒN LẠI
(auto-fill)]],"")</f>
        <v/>
      </c>
    </row>
    <row r="1426" spans="2:33">
      <c r="B1426" s="109" t="str">
        <f>IF(AND(Stock[[#This Row],[SỐ LƯỢNG MUA]]&gt;0,Stock[[#This Row],[SỐ LƯỢNG CÒN LẠI
(auto-fill)]]=0),"BÁN",
IF(AND(Stock[[#This Row],[SỐ LƯỢNG MUA]]&gt;0,Stock[[#This Row],[SỐ LƯỢNG CÒN LẠI
(auto-fill)]]&gt;0),"NẮM GIỮ",""))</f>
        <v/>
      </c>
      <c r="C1426" s="112">
        <f t="shared" si="22"/>
        <v>1413</v>
      </c>
      <c r="D1426" s="77"/>
      <c r="E1426" s="78"/>
      <c r="F1426" s="170"/>
      <c r="G1426" s="83"/>
      <c r="H1426" s="84"/>
      <c r="I1426" s="114" t="str">
        <f>IF(Stock[[#This Row],[SỐ LƯỢNG MUA]]&gt;0,Stock[[#This Row],[GIÁ MUA]]*Stock[[#This Row],[SỐ LƯỢNG MUA]]*$D$11,"")</f>
        <v/>
      </c>
      <c r="J1426" s="87"/>
      <c r="K1426" s="88"/>
      <c r="L1426" s="116" t="str">
        <f>IF(Stock[[#This Row],[SỐ LƯỢNG MUA]]&gt;0,Stock[[#This Row],[GIÁ MUA]]*(1+Stock[[#This Row],[% TĂNG KỲ VỌNG_1]]),"")</f>
        <v/>
      </c>
      <c r="M1426" s="89"/>
      <c r="N1426" s="116" t="str">
        <f>IF(Stock[[#This Row],[SỐ LƯỢNG MUA]]&gt;0,Stock[[#This Row],[GIÁ MUA]]*(1+Stock[[#This Row],[% TĂNG KỲ VỌNG_2]]),"")</f>
        <v/>
      </c>
      <c r="O1426" s="89"/>
      <c r="P1426" s="116" t="str">
        <f>IF(Stock[[#This Row],[SỐ LƯỢNG MUA]]&gt;0,Stock[[#This Row],[GIÁ MUA]]*(1+Stock[[#This Row],[% GIẢM ĐỂ CẮT LỖ]]),"")</f>
        <v/>
      </c>
      <c r="Q1426" s="103"/>
      <c r="R1426" s="117" t="str">
        <f>IF(Stock[[#This Row],[CỔ TỨC TIỀN MẶT]]&gt;0,Stock[[#This Row],[CỔ TỨC TIỀN MẶT]]/(Stock[[#This Row],[GIÁ MUA]]*Stock[[#This Row],[SỐ LƯỢNG MUA]]),"")</f>
        <v/>
      </c>
      <c r="S1426" s="103"/>
      <c r="T1426" s="77"/>
      <c r="U1426" s="95"/>
      <c r="V1426" s="96"/>
      <c r="W1426" s="125" t="str">
        <f>IF(Stock[[#This Row],[SỐ LƯỢNG BÁN]]&gt;0,Stock[[#This Row],[GIÁ BÁN]]*Stock[[#This Row],[SỐ LƯỢNG BÁN]]*$D$11+Stock[[#This Row],[GIÁ BÁN]]*Stock[[#This Row],[SỐ LƯỢNG BÁN]]*$D$12,"")</f>
        <v/>
      </c>
      <c r="X1426" s="120">
        <f>Stock[[#This Row],[SỐ LƯỢNG MUA]]+Stock[[#This Row],[CỔ TỨC BẰNG CỔ PHIẾU]]-Stock[[#This Row],[SỐ LƯỢNG BÁN]]</f>
        <v>0</v>
      </c>
      <c r="Y14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6" s="120">
        <f ca="1">IF(Stock[[#This Row],[NGÀY BÁN]]&gt;0,Stock[[#This Row],[NGÀY BÁN]]-Stock[[#This Row],[NGÀY MUA]]+1,IF(Stock[[#This Row],[NGÀY MUA]]=0,0,TODAY()-Stock[[#This Row],[NGÀY MUA]]+1))</f>
        <v>0</v>
      </c>
      <c r="AA1426" s="121" t="str">
        <f>IFERROR(Stock[[#This Row],[CỔ TỨC TIỀN MẶT]]+Stock[[#This Row],[LÃI/(LỖ) TỪ BÁN CK
(auto-fill)]],"")</f>
        <v/>
      </c>
      <c r="AB14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6" s="79"/>
      <c r="AE1426" s="146" t="str">
        <f>IF(Stock[[#This Row],[TRẠNG THÁI
(auto-fill)]]="NẮM GIỮ",Stock[[#This Row],[GIÁ THỊ TRƯỜNG]]-Stock[[#This Row],[GIÁ MUA]],"")</f>
        <v/>
      </c>
      <c r="AF1426" s="150" t="str">
        <f>IFERROR(Stock[[#This Row],[TĂNG/
(GIẢM )]]/Stock[[#This Row],[GIÁ MUA]],"")</f>
        <v/>
      </c>
      <c r="AG1426" s="129" t="str">
        <f>IF(Stock[[#This Row],[GIÁ THỊ TRƯỜNG]]&gt;0,Stock[[#This Row],[GIÁ THỊ TRƯỜNG]]*Stock[[#This Row],[SỐ LƯỢNG CÒN LẠI
(auto-fill)]],"")</f>
        <v/>
      </c>
    </row>
    <row r="1427" spans="2:33">
      <c r="B1427" s="109" t="str">
        <f>IF(AND(Stock[[#This Row],[SỐ LƯỢNG MUA]]&gt;0,Stock[[#This Row],[SỐ LƯỢNG CÒN LẠI
(auto-fill)]]=0),"BÁN",
IF(AND(Stock[[#This Row],[SỐ LƯỢNG MUA]]&gt;0,Stock[[#This Row],[SỐ LƯỢNG CÒN LẠI
(auto-fill)]]&gt;0),"NẮM GIỮ",""))</f>
        <v/>
      </c>
      <c r="C1427" s="112">
        <f t="shared" si="22"/>
        <v>1414</v>
      </c>
      <c r="D1427" s="77"/>
      <c r="E1427" s="78"/>
      <c r="F1427" s="170"/>
      <c r="G1427" s="83"/>
      <c r="H1427" s="84"/>
      <c r="I1427" s="114" t="str">
        <f>IF(Stock[[#This Row],[SỐ LƯỢNG MUA]]&gt;0,Stock[[#This Row],[GIÁ MUA]]*Stock[[#This Row],[SỐ LƯỢNG MUA]]*$D$11,"")</f>
        <v/>
      </c>
      <c r="J1427" s="87"/>
      <c r="K1427" s="88"/>
      <c r="L1427" s="116" t="str">
        <f>IF(Stock[[#This Row],[SỐ LƯỢNG MUA]]&gt;0,Stock[[#This Row],[GIÁ MUA]]*(1+Stock[[#This Row],[% TĂNG KỲ VỌNG_1]]),"")</f>
        <v/>
      </c>
      <c r="M1427" s="89"/>
      <c r="N1427" s="116" t="str">
        <f>IF(Stock[[#This Row],[SỐ LƯỢNG MUA]]&gt;0,Stock[[#This Row],[GIÁ MUA]]*(1+Stock[[#This Row],[% TĂNG KỲ VỌNG_2]]),"")</f>
        <v/>
      </c>
      <c r="O1427" s="89"/>
      <c r="P1427" s="116" t="str">
        <f>IF(Stock[[#This Row],[SỐ LƯỢNG MUA]]&gt;0,Stock[[#This Row],[GIÁ MUA]]*(1+Stock[[#This Row],[% GIẢM ĐỂ CẮT LỖ]]),"")</f>
        <v/>
      </c>
      <c r="Q1427" s="103"/>
      <c r="R1427" s="117" t="str">
        <f>IF(Stock[[#This Row],[CỔ TỨC TIỀN MẶT]]&gt;0,Stock[[#This Row],[CỔ TỨC TIỀN MẶT]]/(Stock[[#This Row],[GIÁ MUA]]*Stock[[#This Row],[SỐ LƯỢNG MUA]]),"")</f>
        <v/>
      </c>
      <c r="S1427" s="103"/>
      <c r="T1427" s="77"/>
      <c r="U1427" s="95"/>
      <c r="V1427" s="96"/>
      <c r="W1427" s="125" t="str">
        <f>IF(Stock[[#This Row],[SỐ LƯỢNG BÁN]]&gt;0,Stock[[#This Row],[GIÁ BÁN]]*Stock[[#This Row],[SỐ LƯỢNG BÁN]]*$D$11+Stock[[#This Row],[GIÁ BÁN]]*Stock[[#This Row],[SỐ LƯỢNG BÁN]]*$D$12,"")</f>
        <v/>
      </c>
      <c r="X1427" s="120">
        <f>Stock[[#This Row],[SỐ LƯỢNG MUA]]+Stock[[#This Row],[CỔ TỨC BẰNG CỔ PHIẾU]]-Stock[[#This Row],[SỐ LƯỢNG BÁN]]</f>
        <v>0</v>
      </c>
      <c r="Y14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7" s="120">
        <f ca="1">IF(Stock[[#This Row],[NGÀY BÁN]]&gt;0,Stock[[#This Row],[NGÀY BÁN]]-Stock[[#This Row],[NGÀY MUA]]+1,IF(Stock[[#This Row],[NGÀY MUA]]=0,0,TODAY()-Stock[[#This Row],[NGÀY MUA]]+1))</f>
        <v>0</v>
      </c>
      <c r="AA1427" s="121" t="str">
        <f>IFERROR(Stock[[#This Row],[CỔ TỨC TIỀN MẶT]]+Stock[[#This Row],[LÃI/(LỖ) TỪ BÁN CK
(auto-fill)]],"")</f>
        <v/>
      </c>
      <c r="AB14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7" s="79"/>
      <c r="AE1427" s="146" t="str">
        <f>IF(Stock[[#This Row],[TRẠNG THÁI
(auto-fill)]]="NẮM GIỮ",Stock[[#This Row],[GIÁ THỊ TRƯỜNG]]-Stock[[#This Row],[GIÁ MUA]],"")</f>
        <v/>
      </c>
      <c r="AF1427" s="150" t="str">
        <f>IFERROR(Stock[[#This Row],[TĂNG/
(GIẢM )]]/Stock[[#This Row],[GIÁ MUA]],"")</f>
        <v/>
      </c>
      <c r="AG1427" s="129" t="str">
        <f>IF(Stock[[#This Row],[GIÁ THỊ TRƯỜNG]]&gt;0,Stock[[#This Row],[GIÁ THỊ TRƯỜNG]]*Stock[[#This Row],[SỐ LƯỢNG CÒN LẠI
(auto-fill)]],"")</f>
        <v/>
      </c>
    </row>
    <row r="1428" spans="2:33">
      <c r="B1428" s="109" t="str">
        <f>IF(AND(Stock[[#This Row],[SỐ LƯỢNG MUA]]&gt;0,Stock[[#This Row],[SỐ LƯỢNG CÒN LẠI
(auto-fill)]]=0),"BÁN",
IF(AND(Stock[[#This Row],[SỐ LƯỢNG MUA]]&gt;0,Stock[[#This Row],[SỐ LƯỢNG CÒN LẠI
(auto-fill)]]&gt;0),"NẮM GIỮ",""))</f>
        <v/>
      </c>
      <c r="C1428" s="112">
        <f t="shared" si="22"/>
        <v>1415</v>
      </c>
      <c r="D1428" s="77"/>
      <c r="E1428" s="78"/>
      <c r="F1428" s="170"/>
      <c r="G1428" s="83"/>
      <c r="H1428" s="84"/>
      <c r="I1428" s="114" t="str">
        <f>IF(Stock[[#This Row],[SỐ LƯỢNG MUA]]&gt;0,Stock[[#This Row],[GIÁ MUA]]*Stock[[#This Row],[SỐ LƯỢNG MUA]]*$D$11,"")</f>
        <v/>
      </c>
      <c r="J1428" s="87"/>
      <c r="K1428" s="88"/>
      <c r="L1428" s="116" t="str">
        <f>IF(Stock[[#This Row],[SỐ LƯỢNG MUA]]&gt;0,Stock[[#This Row],[GIÁ MUA]]*(1+Stock[[#This Row],[% TĂNG KỲ VỌNG_1]]),"")</f>
        <v/>
      </c>
      <c r="M1428" s="89"/>
      <c r="N1428" s="116" t="str">
        <f>IF(Stock[[#This Row],[SỐ LƯỢNG MUA]]&gt;0,Stock[[#This Row],[GIÁ MUA]]*(1+Stock[[#This Row],[% TĂNG KỲ VỌNG_2]]),"")</f>
        <v/>
      </c>
      <c r="O1428" s="89"/>
      <c r="P1428" s="116" t="str">
        <f>IF(Stock[[#This Row],[SỐ LƯỢNG MUA]]&gt;0,Stock[[#This Row],[GIÁ MUA]]*(1+Stock[[#This Row],[% GIẢM ĐỂ CẮT LỖ]]),"")</f>
        <v/>
      </c>
      <c r="Q1428" s="103"/>
      <c r="R1428" s="117" t="str">
        <f>IF(Stock[[#This Row],[CỔ TỨC TIỀN MẶT]]&gt;0,Stock[[#This Row],[CỔ TỨC TIỀN MẶT]]/(Stock[[#This Row],[GIÁ MUA]]*Stock[[#This Row],[SỐ LƯỢNG MUA]]),"")</f>
        <v/>
      </c>
      <c r="S1428" s="103"/>
      <c r="T1428" s="77"/>
      <c r="U1428" s="95"/>
      <c r="V1428" s="96"/>
      <c r="W1428" s="125" t="str">
        <f>IF(Stock[[#This Row],[SỐ LƯỢNG BÁN]]&gt;0,Stock[[#This Row],[GIÁ BÁN]]*Stock[[#This Row],[SỐ LƯỢNG BÁN]]*$D$11+Stock[[#This Row],[GIÁ BÁN]]*Stock[[#This Row],[SỐ LƯỢNG BÁN]]*$D$12,"")</f>
        <v/>
      </c>
      <c r="X1428" s="120">
        <f>Stock[[#This Row],[SỐ LƯỢNG MUA]]+Stock[[#This Row],[CỔ TỨC BẰNG CỔ PHIẾU]]-Stock[[#This Row],[SỐ LƯỢNG BÁN]]</f>
        <v>0</v>
      </c>
      <c r="Y14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8" s="120">
        <f ca="1">IF(Stock[[#This Row],[NGÀY BÁN]]&gt;0,Stock[[#This Row],[NGÀY BÁN]]-Stock[[#This Row],[NGÀY MUA]]+1,IF(Stock[[#This Row],[NGÀY MUA]]=0,0,TODAY()-Stock[[#This Row],[NGÀY MUA]]+1))</f>
        <v>0</v>
      </c>
      <c r="AA1428" s="121" t="str">
        <f>IFERROR(Stock[[#This Row],[CỔ TỨC TIỀN MẶT]]+Stock[[#This Row],[LÃI/(LỖ) TỪ BÁN CK
(auto-fill)]],"")</f>
        <v/>
      </c>
      <c r="AB14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8" s="79"/>
      <c r="AE1428" s="146" t="str">
        <f>IF(Stock[[#This Row],[TRẠNG THÁI
(auto-fill)]]="NẮM GIỮ",Stock[[#This Row],[GIÁ THỊ TRƯỜNG]]-Stock[[#This Row],[GIÁ MUA]],"")</f>
        <v/>
      </c>
      <c r="AF1428" s="150" t="str">
        <f>IFERROR(Stock[[#This Row],[TĂNG/
(GIẢM )]]/Stock[[#This Row],[GIÁ MUA]],"")</f>
        <v/>
      </c>
      <c r="AG1428" s="129" t="str">
        <f>IF(Stock[[#This Row],[GIÁ THỊ TRƯỜNG]]&gt;0,Stock[[#This Row],[GIÁ THỊ TRƯỜNG]]*Stock[[#This Row],[SỐ LƯỢNG CÒN LẠI
(auto-fill)]],"")</f>
        <v/>
      </c>
    </row>
    <row r="1429" spans="2:33">
      <c r="B1429" s="109" t="str">
        <f>IF(AND(Stock[[#This Row],[SỐ LƯỢNG MUA]]&gt;0,Stock[[#This Row],[SỐ LƯỢNG CÒN LẠI
(auto-fill)]]=0),"BÁN",
IF(AND(Stock[[#This Row],[SỐ LƯỢNG MUA]]&gt;0,Stock[[#This Row],[SỐ LƯỢNG CÒN LẠI
(auto-fill)]]&gt;0),"NẮM GIỮ",""))</f>
        <v/>
      </c>
      <c r="C1429" s="112">
        <f t="shared" si="22"/>
        <v>1416</v>
      </c>
      <c r="D1429" s="77"/>
      <c r="E1429" s="78"/>
      <c r="F1429" s="170"/>
      <c r="G1429" s="83"/>
      <c r="H1429" s="84"/>
      <c r="I1429" s="114" t="str">
        <f>IF(Stock[[#This Row],[SỐ LƯỢNG MUA]]&gt;0,Stock[[#This Row],[GIÁ MUA]]*Stock[[#This Row],[SỐ LƯỢNG MUA]]*$D$11,"")</f>
        <v/>
      </c>
      <c r="J1429" s="87"/>
      <c r="K1429" s="88"/>
      <c r="L1429" s="116" t="str">
        <f>IF(Stock[[#This Row],[SỐ LƯỢNG MUA]]&gt;0,Stock[[#This Row],[GIÁ MUA]]*(1+Stock[[#This Row],[% TĂNG KỲ VỌNG_1]]),"")</f>
        <v/>
      </c>
      <c r="M1429" s="89"/>
      <c r="N1429" s="116" t="str">
        <f>IF(Stock[[#This Row],[SỐ LƯỢNG MUA]]&gt;0,Stock[[#This Row],[GIÁ MUA]]*(1+Stock[[#This Row],[% TĂNG KỲ VỌNG_2]]),"")</f>
        <v/>
      </c>
      <c r="O1429" s="89"/>
      <c r="P1429" s="116" t="str">
        <f>IF(Stock[[#This Row],[SỐ LƯỢNG MUA]]&gt;0,Stock[[#This Row],[GIÁ MUA]]*(1+Stock[[#This Row],[% GIẢM ĐỂ CẮT LỖ]]),"")</f>
        <v/>
      </c>
      <c r="Q1429" s="103"/>
      <c r="R1429" s="117" t="str">
        <f>IF(Stock[[#This Row],[CỔ TỨC TIỀN MẶT]]&gt;0,Stock[[#This Row],[CỔ TỨC TIỀN MẶT]]/(Stock[[#This Row],[GIÁ MUA]]*Stock[[#This Row],[SỐ LƯỢNG MUA]]),"")</f>
        <v/>
      </c>
      <c r="S1429" s="103"/>
      <c r="T1429" s="77"/>
      <c r="U1429" s="95"/>
      <c r="V1429" s="96"/>
      <c r="W1429" s="125" t="str">
        <f>IF(Stock[[#This Row],[SỐ LƯỢNG BÁN]]&gt;0,Stock[[#This Row],[GIÁ BÁN]]*Stock[[#This Row],[SỐ LƯỢNG BÁN]]*$D$11+Stock[[#This Row],[GIÁ BÁN]]*Stock[[#This Row],[SỐ LƯỢNG BÁN]]*$D$12,"")</f>
        <v/>
      </c>
      <c r="X1429" s="120">
        <f>Stock[[#This Row],[SỐ LƯỢNG MUA]]+Stock[[#This Row],[CỔ TỨC BẰNG CỔ PHIẾU]]-Stock[[#This Row],[SỐ LƯỢNG BÁN]]</f>
        <v>0</v>
      </c>
      <c r="Y14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9" s="120">
        <f ca="1">IF(Stock[[#This Row],[NGÀY BÁN]]&gt;0,Stock[[#This Row],[NGÀY BÁN]]-Stock[[#This Row],[NGÀY MUA]]+1,IF(Stock[[#This Row],[NGÀY MUA]]=0,0,TODAY()-Stock[[#This Row],[NGÀY MUA]]+1))</f>
        <v>0</v>
      </c>
      <c r="AA1429" s="121" t="str">
        <f>IFERROR(Stock[[#This Row],[CỔ TỨC TIỀN MẶT]]+Stock[[#This Row],[LÃI/(LỖ) TỪ BÁN CK
(auto-fill)]],"")</f>
        <v/>
      </c>
      <c r="AB14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9" s="79"/>
      <c r="AE1429" s="146" t="str">
        <f>IF(Stock[[#This Row],[TRẠNG THÁI
(auto-fill)]]="NẮM GIỮ",Stock[[#This Row],[GIÁ THỊ TRƯỜNG]]-Stock[[#This Row],[GIÁ MUA]],"")</f>
        <v/>
      </c>
      <c r="AF1429" s="150" t="str">
        <f>IFERROR(Stock[[#This Row],[TĂNG/
(GIẢM )]]/Stock[[#This Row],[GIÁ MUA]],"")</f>
        <v/>
      </c>
      <c r="AG1429" s="129" t="str">
        <f>IF(Stock[[#This Row],[GIÁ THỊ TRƯỜNG]]&gt;0,Stock[[#This Row],[GIÁ THỊ TRƯỜNG]]*Stock[[#This Row],[SỐ LƯỢNG CÒN LẠI
(auto-fill)]],"")</f>
        <v/>
      </c>
    </row>
    <row r="1430" spans="2:33">
      <c r="B1430" s="109" t="str">
        <f>IF(AND(Stock[[#This Row],[SỐ LƯỢNG MUA]]&gt;0,Stock[[#This Row],[SỐ LƯỢNG CÒN LẠI
(auto-fill)]]=0),"BÁN",
IF(AND(Stock[[#This Row],[SỐ LƯỢNG MUA]]&gt;0,Stock[[#This Row],[SỐ LƯỢNG CÒN LẠI
(auto-fill)]]&gt;0),"NẮM GIỮ",""))</f>
        <v/>
      </c>
      <c r="C1430" s="112">
        <f t="shared" si="22"/>
        <v>1417</v>
      </c>
      <c r="D1430" s="77"/>
      <c r="E1430" s="78"/>
      <c r="F1430" s="170"/>
      <c r="G1430" s="83"/>
      <c r="H1430" s="84"/>
      <c r="I1430" s="114" t="str">
        <f>IF(Stock[[#This Row],[SỐ LƯỢNG MUA]]&gt;0,Stock[[#This Row],[GIÁ MUA]]*Stock[[#This Row],[SỐ LƯỢNG MUA]]*$D$11,"")</f>
        <v/>
      </c>
      <c r="J1430" s="87"/>
      <c r="K1430" s="88"/>
      <c r="L1430" s="116" t="str">
        <f>IF(Stock[[#This Row],[SỐ LƯỢNG MUA]]&gt;0,Stock[[#This Row],[GIÁ MUA]]*(1+Stock[[#This Row],[% TĂNG KỲ VỌNG_1]]),"")</f>
        <v/>
      </c>
      <c r="M1430" s="89"/>
      <c r="N1430" s="116" t="str">
        <f>IF(Stock[[#This Row],[SỐ LƯỢNG MUA]]&gt;0,Stock[[#This Row],[GIÁ MUA]]*(1+Stock[[#This Row],[% TĂNG KỲ VỌNG_2]]),"")</f>
        <v/>
      </c>
      <c r="O1430" s="89"/>
      <c r="P1430" s="116" t="str">
        <f>IF(Stock[[#This Row],[SỐ LƯỢNG MUA]]&gt;0,Stock[[#This Row],[GIÁ MUA]]*(1+Stock[[#This Row],[% GIẢM ĐỂ CẮT LỖ]]),"")</f>
        <v/>
      </c>
      <c r="Q1430" s="103"/>
      <c r="R1430" s="117" t="str">
        <f>IF(Stock[[#This Row],[CỔ TỨC TIỀN MẶT]]&gt;0,Stock[[#This Row],[CỔ TỨC TIỀN MẶT]]/(Stock[[#This Row],[GIÁ MUA]]*Stock[[#This Row],[SỐ LƯỢNG MUA]]),"")</f>
        <v/>
      </c>
      <c r="S1430" s="103"/>
      <c r="T1430" s="77"/>
      <c r="U1430" s="95"/>
      <c r="V1430" s="96"/>
      <c r="W1430" s="125" t="str">
        <f>IF(Stock[[#This Row],[SỐ LƯỢNG BÁN]]&gt;0,Stock[[#This Row],[GIÁ BÁN]]*Stock[[#This Row],[SỐ LƯỢNG BÁN]]*$D$11+Stock[[#This Row],[GIÁ BÁN]]*Stock[[#This Row],[SỐ LƯỢNG BÁN]]*$D$12,"")</f>
        <v/>
      </c>
      <c r="X1430" s="120">
        <f>Stock[[#This Row],[SỐ LƯỢNG MUA]]+Stock[[#This Row],[CỔ TỨC BẰNG CỔ PHIẾU]]-Stock[[#This Row],[SỐ LƯỢNG BÁN]]</f>
        <v>0</v>
      </c>
      <c r="Y14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0" s="120">
        <f ca="1">IF(Stock[[#This Row],[NGÀY BÁN]]&gt;0,Stock[[#This Row],[NGÀY BÁN]]-Stock[[#This Row],[NGÀY MUA]]+1,IF(Stock[[#This Row],[NGÀY MUA]]=0,0,TODAY()-Stock[[#This Row],[NGÀY MUA]]+1))</f>
        <v>0</v>
      </c>
      <c r="AA1430" s="121" t="str">
        <f>IFERROR(Stock[[#This Row],[CỔ TỨC TIỀN MẶT]]+Stock[[#This Row],[LÃI/(LỖ) TỪ BÁN CK
(auto-fill)]],"")</f>
        <v/>
      </c>
      <c r="AB14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0" s="79"/>
      <c r="AE1430" s="146" t="str">
        <f>IF(Stock[[#This Row],[TRẠNG THÁI
(auto-fill)]]="NẮM GIỮ",Stock[[#This Row],[GIÁ THỊ TRƯỜNG]]-Stock[[#This Row],[GIÁ MUA]],"")</f>
        <v/>
      </c>
      <c r="AF1430" s="150" t="str">
        <f>IFERROR(Stock[[#This Row],[TĂNG/
(GIẢM )]]/Stock[[#This Row],[GIÁ MUA]],"")</f>
        <v/>
      </c>
      <c r="AG1430" s="129" t="str">
        <f>IF(Stock[[#This Row],[GIÁ THỊ TRƯỜNG]]&gt;0,Stock[[#This Row],[GIÁ THỊ TRƯỜNG]]*Stock[[#This Row],[SỐ LƯỢNG CÒN LẠI
(auto-fill)]],"")</f>
        <v/>
      </c>
    </row>
    <row r="1431" spans="2:33">
      <c r="B1431" s="109" t="str">
        <f>IF(AND(Stock[[#This Row],[SỐ LƯỢNG MUA]]&gt;0,Stock[[#This Row],[SỐ LƯỢNG CÒN LẠI
(auto-fill)]]=0),"BÁN",
IF(AND(Stock[[#This Row],[SỐ LƯỢNG MUA]]&gt;0,Stock[[#This Row],[SỐ LƯỢNG CÒN LẠI
(auto-fill)]]&gt;0),"NẮM GIỮ",""))</f>
        <v/>
      </c>
      <c r="C1431" s="112">
        <f t="shared" si="22"/>
        <v>1418</v>
      </c>
      <c r="D1431" s="77"/>
      <c r="E1431" s="78"/>
      <c r="F1431" s="170"/>
      <c r="G1431" s="83"/>
      <c r="H1431" s="84"/>
      <c r="I1431" s="114" t="str">
        <f>IF(Stock[[#This Row],[SỐ LƯỢNG MUA]]&gt;0,Stock[[#This Row],[GIÁ MUA]]*Stock[[#This Row],[SỐ LƯỢNG MUA]]*$D$11,"")</f>
        <v/>
      </c>
      <c r="J1431" s="87"/>
      <c r="K1431" s="88"/>
      <c r="L1431" s="116" t="str">
        <f>IF(Stock[[#This Row],[SỐ LƯỢNG MUA]]&gt;0,Stock[[#This Row],[GIÁ MUA]]*(1+Stock[[#This Row],[% TĂNG KỲ VỌNG_1]]),"")</f>
        <v/>
      </c>
      <c r="M1431" s="89"/>
      <c r="N1431" s="116" t="str">
        <f>IF(Stock[[#This Row],[SỐ LƯỢNG MUA]]&gt;0,Stock[[#This Row],[GIÁ MUA]]*(1+Stock[[#This Row],[% TĂNG KỲ VỌNG_2]]),"")</f>
        <v/>
      </c>
      <c r="O1431" s="89"/>
      <c r="P1431" s="116" t="str">
        <f>IF(Stock[[#This Row],[SỐ LƯỢNG MUA]]&gt;0,Stock[[#This Row],[GIÁ MUA]]*(1+Stock[[#This Row],[% GIẢM ĐỂ CẮT LỖ]]),"")</f>
        <v/>
      </c>
      <c r="Q1431" s="103"/>
      <c r="R1431" s="117" t="str">
        <f>IF(Stock[[#This Row],[CỔ TỨC TIỀN MẶT]]&gt;0,Stock[[#This Row],[CỔ TỨC TIỀN MẶT]]/(Stock[[#This Row],[GIÁ MUA]]*Stock[[#This Row],[SỐ LƯỢNG MUA]]),"")</f>
        <v/>
      </c>
      <c r="S1431" s="103"/>
      <c r="T1431" s="77"/>
      <c r="U1431" s="95"/>
      <c r="V1431" s="96"/>
      <c r="W1431" s="125" t="str">
        <f>IF(Stock[[#This Row],[SỐ LƯỢNG BÁN]]&gt;0,Stock[[#This Row],[GIÁ BÁN]]*Stock[[#This Row],[SỐ LƯỢNG BÁN]]*$D$11+Stock[[#This Row],[GIÁ BÁN]]*Stock[[#This Row],[SỐ LƯỢNG BÁN]]*$D$12,"")</f>
        <v/>
      </c>
      <c r="X1431" s="120">
        <f>Stock[[#This Row],[SỐ LƯỢNG MUA]]+Stock[[#This Row],[CỔ TỨC BẰNG CỔ PHIẾU]]-Stock[[#This Row],[SỐ LƯỢNG BÁN]]</f>
        <v>0</v>
      </c>
      <c r="Y14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1" s="120">
        <f ca="1">IF(Stock[[#This Row],[NGÀY BÁN]]&gt;0,Stock[[#This Row],[NGÀY BÁN]]-Stock[[#This Row],[NGÀY MUA]]+1,IF(Stock[[#This Row],[NGÀY MUA]]=0,0,TODAY()-Stock[[#This Row],[NGÀY MUA]]+1))</f>
        <v>0</v>
      </c>
      <c r="AA1431" s="121" t="str">
        <f>IFERROR(Stock[[#This Row],[CỔ TỨC TIỀN MẶT]]+Stock[[#This Row],[LÃI/(LỖ) TỪ BÁN CK
(auto-fill)]],"")</f>
        <v/>
      </c>
      <c r="AB14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1" s="79"/>
      <c r="AE1431" s="146" t="str">
        <f>IF(Stock[[#This Row],[TRẠNG THÁI
(auto-fill)]]="NẮM GIỮ",Stock[[#This Row],[GIÁ THỊ TRƯỜNG]]-Stock[[#This Row],[GIÁ MUA]],"")</f>
        <v/>
      </c>
      <c r="AF1431" s="150" t="str">
        <f>IFERROR(Stock[[#This Row],[TĂNG/
(GIẢM )]]/Stock[[#This Row],[GIÁ MUA]],"")</f>
        <v/>
      </c>
      <c r="AG1431" s="129" t="str">
        <f>IF(Stock[[#This Row],[GIÁ THỊ TRƯỜNG]]&gt;0,Stock[[#This Row],[GIÁ THỊ TRƯỜNG]]*Stock[[#This Row],[SỐ LƯỢNG CÒN LẠI
(auto-fill)]],"")</f>
        <v/>
      </c>
    </row>
    <row r="1432" spans="2:33">
      <c r="B1432" s="109" t="str">
        <f>IF(AND(Stock[[#This Row],[SỐ LƯỢNG MUA]]&gt;0,Stock[[#This Row],[SỐ LƯỢNG CÒN LẠI
(auto-fill)]]=0),"BÁN",
IF(AND(Stock[[#This Row],[SỐ LƯỢNG MUA]]&gt;0,Stock[[#This Row],[SỐ LƯỢNG CÒN LẠI
(auto-fill)]]&gt;0),"NẮM GIỮ",""))</f>
        <v/>
      </c>
      <c r="C1432" s="112">
        <f t="shared" si="22"/>
        <v>1419</v>
      </c>
      <c r="D1432" s="77"/>
      <c r="E1432" s="78"/>
      <c r="F1432" s="170"/>
      <c r="G1432" s="83"/>
      <c r="H1432" s="84"/>
      <c r="I1432" s="114" t="str">
        <f>IF(Stock[[#This Row],[SỐ LƯỢNG MUA]]&gt;0,Stock[[#This Row],[GIÁ MUA]]*Stock[[#This Row],[SỐ LƯỢNG MUA]]*$D$11,"")</f>
        <v/>
      </c>
      <c r="J1432" s="87"/>
      <c r="K1432" s="88"/>
      <c r="L1432" s="116" t="str">
        <f>IF(Stock[[#This Row],[SỐ LƯỢNG MUA]]&gt;0,Stock[[#This Row],[GIÁ MUA]]*(1+Stock[[#This Row],[% TĂNG KỲ VỌNG_1]]),"")</f>
        <v/>
      </c>
      <c r="M1432" s="89"/>
      <c r="N1432" s="116" t="str">
        <f>IF(Stock[[#This Row],[SỐ LƯỢNG MUA]]&gt;0,Stock[[#This Row],[GIÁ MUA]]*(1+Stock[[#This Row],[% TĂNG KỲ VỌNG_2]]),"")</f>
        <v/>
      </c>
      <c r="O1432" s="89"/>
      <c r="P1432" s="116" t="str">
        <f>IF(Stock[[#This Row],[SỐ LƯỢNG MUA]]&gt;0,Stock[[#This Row],[GIÁ MUA]]*(1+Stock[[#This Row],[% GIẢM ĐỂ CẮT LỖ]]),"")</f>
        <v/>
      </c>
      <c r="Q1432" s="103"/>
      <c r="R1432" s="117" t="str">
        <f>IF(Stock[[#This Row],[CỔ TỨC TIỀN MẶT]]&gt;0,Stock[[#This Row],[CỔ TỨC TIỀN MẶT]]/(Stock[[#This Row],[GIÁ MUA]]*Stock[[#This Row],[SỐ LƯỢNG MUA]]),"")</f>
        <v/>
      </c>
      <c r="S1432" s="103"/>
      <c r="T1432" s="77"/>
      <c r="U1432" s="95"/>
      <c r="V1432" s="96"/>
      <c r="W1432" s="125" t="str">
        <f>IF(Stock[[#This Row],[SỐ LƯỢNG BÁN]]&gt;0,Stock[[#This Row],[GIÁ BÁN]]*Stock[[#This Row],[SỐ LƯỢNG BÁN]]*$D$11+Stock[[#This Row],[GIÁ BÁN]]*Stock[[#This Row],[SỐ LƯỢNG BÁN]]*$D$12,"")</f>
        <v/>
      </c>
      <c r="X1432" s="120">
        <f>Stock[[#This Row],[SỐ LƯỢNG MUA]]+Stock[[#This Row],[CỔ TỨC BẰNG CỔ PHIẾU]]-Stock[[#This Row],[SỐ LƯỢNG BÁN]]</f>
        <v>0</v>
      </c>
      <c r="Y14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2" s="120">
        <f ca="1">IF(Stock[[#This Row],[NGÀY BÁN]]&gt;0,Stock[[#This Row],[NGÀY BÁN]]-Stock[[#This Row],[NGÀY MUA]]+1,IF(Stock[[#This Row],[NGÀY MUA]]=0,0,TODAY()-Stock[[#This Row],[NGÀY MUA]]+1))</f>
        <v>0</v>
      </c>
      <c r="AA1432" s="121" t="str">
        <f>IFERROR(Stock[[#This Row],[CỔ TỨC TIỀN MẶT]]+Stock[[#This Row],[LÃI/(LỖ) TỪ BÁN CK
(auto-fill)]],"")</f>
        <v/>
      </c>
      <c r="AB14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2" s="79"/>
      <c r="AE1432" s="146" t="str">
        <f>IF(Stock[[#This Row],[TRẠNG THÁI
(auto-fill)]]="NẮM GIỮ",Stock[[#This Row],[GIÁ THỊ TRƯỜNG]]-Stock[[#This Row],[GIÁ MUA]],"")</f>
        <v/>
      </c>
      <c r="AF1432" s="150" t="str">
        <f>IFERROR(Stock[[#This Row],[TĂNG/
(GIẢM )]]/Stock[[#This Row],[GIÁ MUA]],"")</f>
        <v/>
      </c>
      <c r="AG1432" s="129" t="str">
        <f>IF(Stock[[#This Row],[GIÁ THỊ TRƯỜNG]]&gt;0,Stock[[#This Row],[GIÁ THỊ TRƯỜNG]]*Stock[[#This Row],[SỐ LƯỢNG CÒN LẠI
(auto-fill)]],"")</f>
        <v/>
      </c>
    </row>
    <row r="1433" spans="2:33">
      <c r="B1433" s="109" t="str">
        <f>IF(AND(Stock[[#This Row],[SỐ LƯỢNG MUA]]&gt;0,Stock[[#This Row],[SỐ LƯỢNG CÒN LẠI
(auto-fill)]]=0),"BÁN",
IF(AND(Stock[[#This Row],[SỐ LƯỢNG MUA]]&gt;0,Stock[[#This Row],[SỐ LƯỢNG CÒN LẠI
(auto-fill)]]&gt;0),"NẮM GIỮ",""))</f>
        <v/>
      </c>
      <c r="C1433" s="112">
        <f t="shared" si="22"/>
        <v>1420</v>
      </c>
      <c r="D1433" s="77"/>
      <c r="E1433" s="78"/>
      <c r="F1433" s="170"/>
      <c r="G1433" s="83"/>
      <c r="H1433" s="84"/>
      <c r="I1433" s="114" t="str">
        <f>IF(Stock[[#This Row],[SỐ LƯỢNG MUA]]&gt;0,Stock[[#This Row],[GIÁ MUA]]*Stock[[#This Row],[SỐ LƯỢNG MUA]]*$D$11,"")</f>
        <v/>
      </c>
      <c r="J1433" s="87"/>
      <c r="K1433" s="88"/>
      <c r="L1433" s="116" t="str">
        <f>IF(Stock[[#This Row],[SỐ LƯỢNG MUA]]&gt;0,Stock[[#This Row],[GIÁ MUA]]*(1+Stock[[#This Row],[% TĂNG KỲ VỌNG_1]]),"")</f>
        <v/>
      </c>
      <c r="M1433" s="89"/>
      <c r="N1433" s="116" t="str">
        <f>IF(Stock[[#This Row],[SỐ LƯỢNG MUA]]&gt;0,Stock[[#This Row],[GIÁ MUA]]*(1+Stock[[#This Row],[% TĂNG KỲ VỌNG_2]]),"")</f>
        <v/>
      </c>
      <c r="O1433" s="89"/>
      <c r="P1433" s="116" t="str">
        <f>IF(Stock[[#This Row],[SỐ LƯỢNG MUA]]&gt;0,Stock[[#This Row],[GIÁ MUA]]*(1+Stock[[#This Row],[% GIẢM ĐỂ CẮT LỖ]]),"")</f>
        <v/>
      </c>
      <c r="Q1433" s="103"/>
      <c r="R1433" s="117" t="str">
        <f>IF(Stock[[#This Row],[CỔ TỨC TIỀN MẶT]]&gt;0,Stock[[#This Row],[CỔ TỨC TIỀN MẶT]]/(Stock[[#This Row],[GIÁ MUA]]*Stock[[#This Row],[SỐ LƯỢNG MUA]]),"")</f>
        <v/>
      </c>
      <c r="S1433" s="103"/>
      <c r="T1433" s="77"/>
      <c r="U1433" s="95"/>
      <c r="V1433" s="96"/>
      <c r="W1433" s="125" t="str">
        <f>IF(Stock[[#This Row],[SỐ LƯỢNG BÁN]]&gt;0,Stock[[#This Row],[GIÁ BÁN]]*Stock[[#This Row],[SỐ LƯỢNG BÁN]]*$D$11+Stock[[#This Row],[GIÁ BÁN]]*Stock[[#This Row],[SỐ LƯỢNG BÁN]]*$D$12,"")</f>
        <v/>
      </c>
      <c r="X1433" s="120">
        <f>Stock[[#This Row],[SỐ LƯỢNG MUA]]+Stock[[#This Row],[CỔ TỨC BẰNG CỔ PHIẾU]]-Stock[[#This Row],[SỐ LƯỢNG BÁN]]</f>
        <v>0</v>
      </c>
      <c r="Y14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3" s="120">
        <f ca="1">IF(Stock[[#This Row],[NGÀY BÁN]]&gt;0,Stock[[#This Row],[NGÀY BÁN]]-Stock[[#This Row],[NGÀY MUA]]+1,IF(Stock[[#This Row],[NGÀY MUA]]=0,0,TODAY()-Stock[[#This Row],[NGÀY MUA]]+1))</f>
        <v>0</v>
      </c>
      <c r="AA1433" s="121" t="str">
        <f>IFERROR(Stock[[#This Row],[CỔ TỨC TIỀN MẶT]]+Stock[[#This Row],[LÃI/(LỖ) TỪ BÁN CK
(auto-fill)]],"")</f>
        <v/>
      </c>
      <c r="AB14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3" s="79"/>
      <c r="AE1433" s="146" t="str">
        <f>IF(Stock[[#This Row],[TRẠNG THÁI
(auto-fill)]]="NẮM GIỮ",Stock[[#This Row],[GIÁ THỊ TRƯỜNG]]-Stock[[#This Row],[GIÁ MUA]],"")</f>
        <v/>
      </c>
      <c r="AF1433" s="150" t="str">
        <f>IFERROR(Stock[[#This Row],[TĂNG/
(GIẢM )]]/Stock[[#This Row],[GIÁ MUA]],"")</f>
        <v/>
      </c>
      <c r="AG1433" s="129" t="str">
        <f>IF(Stock[[#This Row],[GIÁ THỊ TRƯỜNG]]&gt;0,Stock[[#This Row],[GIÁ THỊ TRƯỜNG]]*Stock[[#This Row],[SỐ LƯỢNG CÒN LẠI
(auto-fill)]],"")</f>
        <v/>
      </c>
    </row>
    <row r="1434" spans="2:33">
      <c r="B1434" s="109" t="str">
        <f>IF(AND(Stock[[#This Row],[SỐ LƯỢNG MUA]]&gt;0,Stock[[#This Row],[SỐ LƯỢNG CÒN LẠI
(auto-fill)]]=0),"BÁN",
IF(AND(Stock[[#This Row],[SỐ LƯỢNG MUA]]&gt;0,Stock[[#This Row],[SỐ LƯỢNG CÒN LẠI
(auto-fill)]]&gt;0),"NẮM GIỮ",""))</f>
        <v/>
      </c>
      <c r="C1434" s="112">
        <f t="shared" si="22"/>
        <v>1421</v>
      </c>
      <c r="D1434" s="77"/>
      <c r="E1434" s="78"/>
      <c r="F1434" s="170"/>
      <c r="G1434" s="83"/>
      <c r="H1434" s="84"/>
      <c r="I1434" s="114" t="str">
        <f>IF(Stock[[#This Row],[SỐ LƯỢNG MUA]]&gt;0,Stock[[#This Row],[GIÁ MUA]]*Stock[[#This Row],[SỐ LƯỢNG MUA]]*$D$11,"")</f>
        <v/>
      </c>
      <c r="J1434" s="87"/>
      <c r="K1434" s="88"/>
      <c r="L1434" s="116" t="str">
        <f>IF(Stock[[#This Row],[SỐ LƯỢNG MUA]]&gt;0,Stock[[#This Row],[GIÁ MUA]]*(1+Stock[[#This Row],[% TĂNG KỲ VỌNG_1]]),"")</f>
        <v/>
      </c>
      <c r="M1434" s="89"/>
      <c r="N1434" s="116" t="str">
        <f>IF(Stock[[#This Row],[SỐ LƯỢNG MUA]]&gt;0,Stock[[#This Row],[GIÁ MUA]]*(1+Stock[[#This Row],[% TĂNG KỲ VỌNG_2]]),"")</f>
        <v/>
      </c>
      <c r="O1434" s="89"/>
      <c r="P1434" s="116" t="str">
        <f>IF(Stock[[#This Row],[SỐ LƯỢNG MUA]]&gt;0,Stock[[#This Row],[GIÁ MUA]]*(1+Stock[[#This Row],[% GIẢM ĐỂ CẮT LỖ]]),"")</f>
        <v/>
      </c>
      <c r="Q1434" s="103"/>
      <c r="R1434" s="117" t="str">
        <f>IF(Stock[[#This Row],[CỔ TỨC TIỀN MẶT]]&gt;0,Stock[[#This Row],[CỔ TỨC TIỀN MẶT]]/(Stock[[#This Row],[GIÁ MUA]]*Stock[[#This Row],[SỐ LƯỢNG MUA]]),"")</f>
        <v/>
      </c>
      <c r="S1434" s="103"/>
      <c r="T1434" s="77"/>
      <c r="U1434" s="95"/>
      <c r="V1434" s="96"/>
      <c r="W1434" s="125" t="str">
        <f>IF(Stock[[#This Row],[SỐ LƯỢNG BÁN]]&gt;0,Stock[[#This Row],[GIÁ BÁN]]*Stock[[#This Row],[SỐ LƯỢNG BÁN]]*$D$11+Stock[[#This Row],[GIÁ BÁN]]*Stock[[#This Row],[SỐ LƯỢNG BÁN]]*$D$12,"")</f>
        <v/>
      </c>
      <c r="X1434" s="120">
        <f>Stock[[#This Row],[SỐ LƯỢNG MUA]]+Stock[[#This Row],[CỔ TỨC BẰNG CỔ PHIẾU]]-Stock[[#This Row],[SỐ LƯỢNG BÁN]]</f>
        <v>0</v>
      </c>
      <c r="Y14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4" s="120">
        <f ca="1">IF(Stock[[#This Row],[NGÀY BÁN]]&gt;0,Stock[[#This Row],[NGÀY BÁN]]-Stock[[#This Row],[NGÀY MUA]]+1,IF(Stock[[#This Row],[NGÀY MUA]]=0,0,TODAY()-Stock[[#This Row],[NGÀY MUA]]+1))</f>
        <v>0</v>
      </c>
      <c r="AA1434" s="121" t="str">
        <f>IFERROR(Stock[[#This Row],[CỔ TỨC TIỀN MẶT]]+Stock[[#This Row],[LÃI/(LỖ) TỪ BÁN CK
(auto-fill)]],"")</f>
        <v/>
      </c>
      <c r="AB14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4" s="79"/>
      <c r="AE1434" s="146" t="str">
        <f>IF(Stock[[#This Row],[TRẠNG THÁI
(auto-fill)]]="NẮM GIỮ",Stock[[#This Row],[GIÁ THỊ TRƯỜNG]]-Stock[[#This Row],[GIÁ MUA]],"")</f>
        <v/>
      </c>
      <c r="AF1434" s="150" t="str">
        <f>IFERROR(Stock[[#This Row],[TĂNG/
(GIẢM )]]/Stock[[#This Row],[GIÁ MUA]],"")</f>
        <v/>
      </c>
      <c r="AG1434" s="129" t="str">
        <f>IF(Stock[[#This Row],[GIÁ THỊ TRƯỜNG]]&gt;0,Stock[[#This Row],[GIÁ THỊ TRƯỜNG]]*Stock[[#This Row],[SỐ LƯỢNG CÒN LẠI
(auto-fill)]],"")</f>
        <v/>
      </c>
    </row>
    <row r="1435" spans="2:33">
      <c r="B1435" s="109" t="str">
        <f>IF(AND(Stock[[#This Row],[SỐ LƯỢNG MUA]]&gt;0,Stock[[#This Row],[SỐ LƯỢNG CÒN LẠI
(auto-fill)]]=0),"BÁN",
IF(AND(Stock[[#This Row],[SỐ LƯỢNG MUA]]&gt;0,Stock[[#This Row],[SỐ LƯỢNG CÒN LẠI
(auto-fill)]]&gt;0),"NẮM GIỮ",""))</f>
        <v/>
      </c>
      <c r="C1435" s="112">
        <f t="shared" si="22"/>
        <v>1422</v>
      </c>
      <c r="D1435" s="77"/>
      <c r="E1435" s="78"/>
      <c r="F1435" s="170"/>
      <c r="G1435" s="83"/>
      <c r="H1435" s="84"/>
      <c r="I1435" s="114" t="str">
        <f>IF(Stock[[#This Row],[SỐ LƯỢNG MUA]]&gt;0,Stock[[#This Row],[GIÁ MUA]]*Stock[[#This Row],[SỐ LƯỢNG MUA]]*$D$11,"")</f>
        <v/>
      </c>
      <c r="J1435" s="87"/>
      <c r="K1435" s="88"/>
      <c r="L1435" s="116" t="str">
        <f>IF(Stock[[#This Row],[SỐ LƯỢNG MUA]]&gt;0,Stock[[#This Row],[GIÁ MUA]]*(1+Stock[[#This Row],[% TĂNG KỲ VỌNG_1]]),"")</f>
        <v/>
      </c>
      <c r="M1435" s="89"/>
      <c r="N1435" s="116" t="str">
        <f>IF(Stock[[#This Row],[SỐ LƯỢNG MUA]]&gt;0,Stock[[#This Row],[GIÁ MUA]]*(1+Stock[[#This Row],[% TĂNG KỲ VỌNG_2]]),"")</f>
        <v/>
      </c>
      <c r="O1435" s="89"/>
      <c r="P1435" s="116" t="str">
        <f>IF(Stock[[#This Row],[SỐ LƯỢNG MUA]]&gt;0,Stock[[#This Row],[GIÁ MUA]]*(1+Stock[[#This Row],[% GIẢM ĐỂ CẮT LỖ]]),"")</f>
        <v/>
      </c>
      <c r="Q1435" s="103"/>
      <c r="R1435" s="117" t="str">
        <f>IF(Stock[[#This Row],[CỔ TỨC TIỀN MẶT]]&gt;0,Stock[[#This Row],[CỔ TỨC TIỀN MẶT]]/(Stock[[#This Row],[GIÁ MUA]]*Stock[[#This Row],[SỐ LƯỢNG MUA]]),"")</f>
        <v/>
      </c>
      <c r="S1435" s="103"/>
      <c r="T1435" s="77"/>
      <c r="U1435" s="95"/>
      <c r="V1435" s="96"/>
      <c r="W1435" s="125" t="str">
        <f>IF(Stock[[#This Row],[SỐ LƯỢNG BÁN]]&gt;0,Stock[[#This Row],[GIÁ BÁN]]*Stock[[#This Row],[SỐ LƯỢNG BÁN]]*$D$11+Stock[[#This Row],[GIÁ BÁN]]*Stock[[#This Row],[SỐ LƯỢNG BÁN]]*$D$12,"")</f>
        <v/>
      </c>
      <c r="X1435" s="120">
        <f>Stock[[#This Row],[SỐ LƯỢNG MUA]]+Stock[[#This Row],[CỔ TỨC BẰNG CỔ PHIẾU]]-Stock[[#This Row],[SỐ LƯỢNG BÁN]]</f>
        <v>0</v>
      </c>
      <c r="Y14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5" s="120">
        <f ca="1">IF(Stock[[#This Row],[NGÀY BÁN]]&gt;0,Stock[[#This Row],[NGÀY BÁN]]-Stock[[#This Row],[NGÀY MUA]]+1,IF(Stock[[#This Row],[NGÀY MUA]]=0,0,TODAY()-Stock[[#This Row],[NGÀY MUA]]+1))</f>
        <v>0</v>
      </c>
      <c r="AA1435" s="121" t="str">
        <f>IFERROR(Stock[[#This Row],[CỔ TỨC TIỀN MẶT]]+Stock[[#This Row],[LÃI/(LỖ) TỪ BÁN CK
(auto-fill)]],"")</f>
        <v/>
      </c>
      <c r="AB14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5" s="79"/>
      <c r="AE1435" s="146" t="str">
        <f>IF(Stock[[#This Row],[TRẠNG THÁI
(auto-fill)]]="NẮM GIỮ",Stock[[#This Row],[GIÁ THỊ TRƯỜNG]]-Stock[[#This Row],[GIÁ MUA]],"")</f>
        <v/>
      </c>
      <c r="AF1435" s="150" t="str">
        <f>IFERROR(Stock[[#This Row],[TĂNG/
(GIẢM )]]/Stock[[#This Row],[GIÁ MUA]],"")</f>
        <v/>
      </c>
      <c r="AG1435" s="129" t="str">
        <f>IF(Stock[[#This Row],[GIÁ THỊ TRƯỜNG]]&gt;0,Stock[[#This Row],[GIÁ THỊ TRƯỜNG]]*Stock[[#This Row],[SỐ LƯỢNG CÒN LẠI
(auto-fill)]],"")</f>
        <v/>
      </c>
    </row>
    <row r="1436" spans="2:33">
      <c r="B1436" s="109" t="str">
        <f>IF(AND(Stock[[#This Row],[SỐ LƯỢNG MUA]]&gt;0,Stock[[#This Row],[SỐ LƯỢNG CÒN LẠI
(auto-fill)]]=0),"BÁN",
IF(AND(Stock[[#This Row],[SỐ LƯỢNG MUA]]&gt;0,Stock[[#This Row],[SỐ LƯỢNG CÒN LẠI
(auto-fill)]]&gt;0),"NẮM GIỮ",""))</f>
        <v/>
      </c>
      <c r="C1436" s="112">
        <f t="shared" si="22"/>
        <v>1423</v>
      </c>
      <c r="D1436" s="77"/>
      <c r="E1436" s="78"/>
      <c r="F1436" s="170"/>
      <c r="G1436" s="83"/>
      <c r="H1436" s="84"/>
      <c r="I1436" s="114" t="str">
        <f>IF(Stock[[#This Row],[SỐ LƯỢNG MUA]]&gt;0,Stock[[#This Row],[GIÁ MUA]]*Stock[[#This Row],[SỐ LƯỢNG MUA]]*$D$11,"")</f>
        <v/>
      </c>
      <c r="J1436" s="87"/>
      <c r="K1436" s="88"/>
      <c r="L1436" s="116" t="str">
        <f>IF(Stock[[#This Row],[SỐ LƯỢNG MUA]]&gt;0,Stock[[#This Row],[GIÁ MUA]]*(1+Stock[[#This Row],[% TĂNG KỲ VỌNG_1]]),"")</f>
        <v/>
      </c>
      <c r="M1436" s="89"/>
      <c r="N1436" s="116" t="str">
        <f>IF(Stock[[#This Row],[SỐ LƯỢNG MUA]]&gt;0,Stock[[#This Row],[GIÁ MUA]]*(1+Stock[[#This Row],[% TĂNG KỲ VỌNG_2]]),"")</f>
        <v/>
      </c>
      <c r="O1436" s="89"/>
      <c r="P1436" s="116" t="str">
        <f>IF(Stock[[#This Row],[SỐ LƯỢNG MUA]]&gt;0,Stock[[#This Row],[GIÁ MUA]]*(1+Stock[[#This Row],[% GIẢM ĐỂ CẮT LỖ]]),"")</f>
        <v/>
      </c>
      <c r="Q1436" s="103"/>
      <c r="R1436" s="117" t="str">
        <f>IF(Stock[[#This Row],[CỔ TỨC TIỀN MẶT]]&gt;0,Stock[[#This Row],[CỔ TỨC TIỀN MẶT]]/(Stock[[#This Row],[GIÁ MUA]]*Stock[[#This Row],[SỐ LƯỢNG MUA]]),"")</f>
        <v/>
      </c>
      <c r="S1436" s="103"/>
      <c r="T1436" s="77"/>
      <c r="U1436" s="95"/>
      <c r="V1436" s="96"/>
      <c r="W1436" s="125" t="str">
        <f>IF(Stock[[#This Row],[SỐ LƯỢNG BÁN]]&gt;0,Stock[[#This Row],[GIÁ BÁN]]*Stock[[#This Row],[SỐ LƯỢNG BÁN]]*$D$11+Stock[[#This Row],[GIÁ BÁN]]*Stock[[#This Row],[SỐ LƯỢNG BÁN]]*$D$12,"")</f>
        <v/>
      </c>
      <c r="X1436" s="120">
        <f>Stock[[#This Row],[SỐ LƯỢNG MUA]]+Stock[[#This Row],[CỔ TỨC BẰNG CỔ PHIẾU]]-Stock[[#This Row],[SỐ LƯỢNG BÁN]]</f>
        <v>0</v>
      </c>
      <c r="Y14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6" s="120">
        <f ca="1">IF(Stock[[#This Row],[NGÀY BÁN]]&gt;0,Stock[[#This Row],[NGÀY BÁN]]-Stock[[#This Row],[NGÀY MUA]]+1,IF(Stock[[#This Row],[NGÀY MUA]]=0,0,TODAY()-Stock[[#This Row],[NGÀY MUA]]+1))</f>
        <v>0</v>
      </c>
      <c r="AA1436" s="121" t="str">
        <f>IFERROR(Stock[[#This Row],[CỔ TỨC TIỀN MẶT]]+Stock[[#This Row],[LÃI/(LỖ) TỪ BÁN CK
(auto-fill)]],"")</f>
        <v/>
      </c>
      <c r="AB14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6" s="79"/>
      <c r="AE1436" s="146" t="str">
        <f>IF(Stock[[#This Row],[TRẠNG THÁI
(auto-fill)]]="NẮM GIỮ",Stock[[#This Row],[GIÁ THỊ TRƯỜNG]]-Stock[[#This Row],[GIÁ MUA]],"")</f>
        <v/>
      </c>
      <c r="AF1436" s="150" t="str">
        <f>IFERROR(Stock[[#This Row],[TĂNG/
(GIẢM )]]/Stock[[#This Row],[GIÁ MUA]],"")</f>
        <v/>
      </c>
      <c r="AG1436" s="129" t="str">
        <f>IF(Stock[[#This Row],[GIÁ THỊ TRƯỜNG]]&gt;0,Stock[[#This Row],[GIÁ THỊ TRƯỜNG]]*Stock[[#This Row],[SỐ LƯỢNG CÒN LẠI
(auto-fill)]],"")</f>
        <v/>
      </c>
    </row>
    <row r="1437" spans="2:33">
      <c r="B1437" s="109" t="str">
        <f>IF(AND(Stock[[#This Row],[SỐ LƯỢNG MUA]]&gt;0,Stock[[#This Row],[SỐ LƯỢNG CÒN LẠI
(auto-fill)]]=0),"BÁN",
IF(AND(Stock[[#This Row],[SỐ LƯỢNG MUA]]&gt;0,Stock[[#This Row],[SỐ LƯỢNG CÒN LẠI
(auto-fill)]]&gt;0),"NẮM GIỮ",""))</f>
        <v/>
      </c>
      <c r="C1437" s="112">
        <f t="shared" si="22"/>
        <v>1424</v>
      </c>
      <c r="D1437" s="77"/>
      <c r="E1437" s="78"/>
      <c r="F1437" s="170"/>
      <c r="G1437" s="83"/>
      <c r="H1437" s="84"/>
      <c r="I1437" s="114" t="str">
        <f>IF(Stock[[#This Row],[SỐ LƯỢNG MUA]]&gt;0,Stock[[#This Row],[GIÁ MUA]]*Stock[[#This Row],[SỐ LƯỢNG MUA]]*$D$11,"")</f>
        <v/>
      </c>
      <c r="J1437" s="87"/>
      <c r="K1437" s="88"/>
      <c r="L1437" s="116" t="str">
        <f>IF(Stock[[#This Row],[SỐ LƯỢNG MUA]]&gt;0,Stock[[#This Row],[GIÁ MUA]]*(1+Stock[[#This Row],[% TĂNG KỲ VỌNG_1]]),"")</f>
        <v/>
      </c>
      <c r="M1437" s="89"/>
      <c r="N1437" s="116" t="str">
        <f>IF(Stock[[#This Row],[SỐ LƯỢNG MUA]]&gt;0,Stock[[#This Row],[GIÁ MUA]]*(1+Stock[[#This Row],[% TĂNG KỲ VỌNG_2]]),"")</f>
        <v/>
      </c>
      <c r="O1437" s="89"/>
      <c r="P1437" s="116" t="str">
        <f>IF(Stock[[#This Row],[SỐ LƯỢNG MUA]]&gt;0,Stock[[#This Row],[GIÁ MUA]]*(1+Stock[[#This Row],[% GIẢM ĐỂ CẮT LỖ]]),"")</f>
        <v/>
      </c>
      <c r="Q1437" s="103"/>
      <c r="R1437" s="117" t="str">
        <f>IF(Stock[[#This Row],[CỔ TỨC TIỀN MẶT]]&gt;0,Stock[[#This Row],[CỔ TỨC TIỀN MẶT]]/(Stock[[#This Row],[GIÁ MUA]]*Stock[[#This Row],[SỐ LƯỢNG MUA]]),"")</f>
        <v/>
      </c>
      <c r="S1437" s="103"/>
      <c r="T1437" s="77"/>
      <c r="U1437" s="95"/>
      <c r="V1437" s="96"/>
      <c r="W1437" s="125" t="str">
        <f>IF(Stock[[#This Row],[SỐ LƯỢNG BÁN]]&gt;0,Stock[[#This Row],[GIÁ BÁN]]*Stock[[#This Row],[SỐ LƯỢNG BÁN]]*$D$11+Stock[[#This Row],[GIÁ BÁN]]*Stock[[#This Row],[SỐ LƯỢNG BÁN]]*$D$12,"")</f>
        <v/>
      </c>
      <c r="X1437" s="120">
        <f>Stock[[#This Row],[SỐ LƯỢNG MUA]]+Stock[[#This Row],[CỔ TỨC BẰNG CỔ PHIẾU]]-Stock[[#This Row],[SỐ LƯỢNG BÁN]]</f>
        <v>0</v>
      </c>
      <c r="Y14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7" s="120">
        <f ca="1">IF(Stock[[#This Row],[NGÀY BÁN]]&gt;0,Stock[[#This Row],[NGÀY BÁN]]-Stock[[#This Row],[NGÀY MUA]]+1,IF(Stock[[#This Row],[NGÀY MUA]]=0,0,TODAY()-Stock[[#This Row],[NGÀY MUA]]+1))</f>
        <v>0</v>
      </c>
      <c r="AA1437" s="121" t="str">
        <f>IFERROR(Stock[[#This Row],[CỔ TỨC TIỀN MẶT]]+Stock[[#This Row],[LÃI/(LỖ) TỪ BÁN CK
(auto-fill)]],"")</f>
        <v/>
      </c>
      <c r="AB14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7" s="79"/>
      <c r="AE1437" s="146" t="str">
        <f>IF(Stock[[#This Row],[TRẠNG THÁI
(auto-fill)]]="NẮM GIỮ",Stock[[#This Row],[GIÁ THỊ TRƯỜNG]]-Stock[[#This Row],[GIÁ MUA]],"")</f>
        <v/>
      </c>
      <c r="AF1437" s="150" t="str">
        <f>IFERROR(Stock[[#This Row],[TĂNG/
(GIẢM )]]/Stock[[#This Row],[GIÁ MUA]],"")</f>
        <v/>
      </c>
      <c r="AG1437" s="129" t="str">
        <f>IF(Stock[[#This Row],[GIÁ THỊ TRƯỜNG]]&gt;0,Stock[[#This Row],[GIÁ THỊ TRƯỜNG]]*Stock[[#This Row],[SỐ LƯỢNG CÒN LẠI
(auto-fill)]],"")</f>
        <v/>
      </c>
    </row>
    <row r="1438" spans="2:33">
      <c r="B1438" s="109" t="str">
        <f>IF(AND(Stock[[#This Row],[SỐ LƯỢNG MUA]]&gt;0,Stock[[#This Row],[SỐ LƯỢNG CÒN LẠI
(auto-fill)]]=0),"BÁN",
IF(AND(Stock[[#This Row],[SỐ LƯỢNG MUA]]&gt;0,Stock[[#This Row],[SỐ LƯỢNG CÒN LẠI
(auto-fill)]]&gt;0),"NẮM GIỮ",""))</f>
        <v/>
      </c>
      <c r="C1438" s="112">
        <f t="shared" si="22"/>
        <v>1425</v>
      </c>
      <c r="D1438" s="77"/>
      <c r="E1438" s="78"/>
      <c r="F1438" s="170"/>
      <c r="G1438" s="83"/>
      <c r="H1438" s="84"/>
      <c r="I1438" s="114" t="str">
        <f>IF(Stock[[#This Row],[SỐ LƯỢNG MUA]]&gt;0,Stock[[#This Row],[GIÁ MUA]]*Stock[[#This Row],[SỐ LƯỢNG MUA]]*$D$11,"")</f>
        <v/>
      </c>
      <c r="J1438" s="87"/>
      <c r="K1438" s="88"/>
      <c r="L1438" s="116" t="str">
        <f>IF(Stock[[#This Row],[SỐ LƯỢNG MUA]]&gt;0,Stock[[#This Row],[GIÁ MUA]]*(1+Stock[[#This Row],[% TĂNG KỲ VỌNG_1]]),"")</f>
        <v/>
      </c>
      <c r="M1438" s="89"/>
      <c r="N1438" s="116" t="str">
        <f>IF(Stock[[#This Row],[SỐ LƯỢNG MUA]]&gt;0,Stock[[#This Row],[GIÁ MUA]]*(1+Stock[[#This Row],[% TĂNG KỲ VỌNG_2]]),"")</f>
        <v/>
      </c>
      <c r="O1438" s="89"/>
      <c r="P1438" s="116" t="str">
        <f>IF(Stock[[#This Row],[SỐ LƯỢNG MUA]]&gt;0,Stock[[#This Row],[GIÁ MUA]]*(1+Stock[[#This Row],[% GIẢM ĐỂ CẮT LỖ]]),"")</f>
        <v/>
      </c>
      <c r="Q1438" s="103"/>
      <c r="R1438" s="117" t="str">
        <f>IF(Stock[[#This Row],[CỔ TỨC TIỀN MẶT]]&gt;0,Stock[[#This Row],[CỔ TỨC TIỀN MẶT]]/(Stock[[#This Row],[GIÁ MUA]]*Stock[[#This Row],[SỐ LƯỢNG MUA]]),"")</f>
        <v/>
      </c>
      <c r="S1438" s="103"/>
      <c r="T1438" s="77"/>
      <c r="U1438" s="95"/>
      <c r="V1438" s="96"/>
      <c r="W1438" s="125" t="str">
        <f>IF(Stock[[#This Row],[SỐ LƯỢNG BÁN]]&gt;0,Stock[[#This Row],[GIÁ BÁN]]*Stock[[#This Row],[SỐ LƯỢNG BÁN]]*$D$11+Stock[[#This Row],[GIÁ BÁN]]*Stock[[#This Row],[SỐ LƯỢNG BÁN]]*$D$12,"")</f>
        <v/>
      </c>
      <c r="X1438" s="120">
        <f>Stock[[#This Row],[SỐ LƯỢNG MUA]]+Stock[[#This Row],[CỔ TỨC BẰNG CỔ PHIẾU]]-Stock[[#This Row],[SỐ LƯỢNG BÁN]]</f>
        <v>0</v>
      </c>
      <c r="Y14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8" s="120">
        <f ca="1">IF(Stock[[#This Row],[NGÀY BÁN]]&gt;0,Stock[[#This Row],[NGÀY BÁN]]-Stock[[#This Row],[NGÀY MUA]]+1,IF(Stock[[#This Row],[NGÀY MUA]]=0,0,TODAY()-Stock[[#This Row],[NGÀY MUA]]+1))</f>
        <v>0</v>
      </c>
      <c r="AA1438" s="121" t="str">
        <f>IFERROR(Stock[[#This Row],[CỔ TỨC TIỀN MẶT]]+Stock[[#This Row],[LÃI/(LỖ) TỪ BÁN CK
(auto-fill)]],"")</f>
        <v/>
      </c>
      <c r="AB14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8" s="79"/>
      <c r="AE1438" s="146" t="str">
        <f>IF(Stock[[#This Row],[TRẠNG THÁI
(auto-fill)]]="NẮM GIỮ",Stock[[#This Row],[GIÁ THỊ TRƯỜNG]]-Stock[[#This Row],[GIÁ MUA]],"")</f>
        <v/>
      </c>
      <c r="AF1438" s="150" t="str">
        <f>IFERROR(Stock[[#This Row],[TĂNG/
(GIẢM )]]/Stock[[#This Row],[GIÁ MUA]],"")</f>
        <v/>
      </c>
      <c r="AG1438" s="129" t="str">
        <f>IF(Stock[[#This Row],[GIÁ THỊ TRƯỜNG]]&gt;0,Stock[[#This Row],[GIÁ THỊ TRƯỜNG]]*Stock[[#This Row],[SỐ LƯỢNG CÒN LẠI
(auto-fill)]],"")</f>
        <v/>
      </c>
    </row>
    <row r="1439" spans="2:33">
      <c r="B1439" s="109" t="str">
        <f>IF(AND(Stock[[#This Row],[SỐ LƯỢNG MUA]]&gt;0,Stock[[#This Row],[SỐ LƯỢNG CÒN LẠI
(auto-fill)]]=0),"BÁN",
IF(AND(Stock[[#This Row],[SỐ LƯỢNG MUA]]&gt;0,Stock[[#This Row],[SỐ LƯỢNG CÒN LẠI
(auto-fill)]]&gt;0),"NẮM GIỮ",""))</f>
        <v/>
      </c>
      <c r="C1439" s="112">
        <f t="shared" si="22"/>
        <v>1426</v>
      </c>
      <c r="D1439" s="77"/>
      <c r="E1439" s="78"/>
      <c r="F1439" s="170"/>
      <c r="G1439" s="83"/>
      <c r="H1439" s="84"/>
      <c r="I1439" s="114" t="str">
        <f>IF(Stock[[#This Row],[SỐ LƯỢNG MUA]]&gt;0,Stock[[#This Row],[GIÁ MUA]]*Stock[[#This Row],[SỐ LƯỢNG MUA]]*$D$11,"")</f>
        <v/>
      </c>
      <c r="J1439" s="87"/>
      <c r="K1439" s="88"/>
      <c r="L1439" s="116" t="str">
        <f>IF(Stock[[#This Row],[SỐ LƯỢNG MUA]]&gt;0,Stock[[#This Row],[GIÁ MUA]]*(1+Stock[[#This Row],[% TĂNG KỲ VỌNG_1]]),"")</f>
        <v/>
      </c>
      <c r="M1439" s="89"/>
      <c r="N1439" s="116" t="str">
        <f>IF(Stock[[#This Row],[SỐ LƯỢNG MUA]]&gt;0,Stock[[#This Row],[GIÁ MUA]]*(1+Stock[[#This Row],[% TĂNG KỲ VỌNG_2]]),"")</f>
        <v/>
      </c>
      <c r="O1439" s="89"/>
      <c r="P1439" s="116" t="str">
        <f>IF(Stock[[#This Row],[SỐ LƯỢNG MUA]]&gt;0,Stock[[#This Row],[GIÁ MUA]]*(1+Stock[[#This Row],[% GIẢM ĐỂ CẮT LỖ]]),"")</f>
        <v/>
      </c>
      <c r="Q1439" s="103"/>
      <c r="R1439" s="117" t="str">
        <f>IF(Stock[[#This Row],[CỔ TỨC TIỀN MẶT]]&gt;0,Stock[[#This Row],[CỔ TỨC TIỀN MẶT]]/(Stock[[#This Row],[GIÁ MUA]]*Stock[[#This Row],[SỐ LƯỢNG MUA]]),"")</f>
        <v/>
      </c>
      <c r="S1439" s="103"/>
      <c r="T1439" s="77"/>
      <c r="U1439" s="95"/>
      <c r="V1439" s="96"/>
      <c r="W1439" s="125" t="str">
        <f>IF(Stock[[#This Row],[SỐ LƯỢNG BÁN]]&gt;0,Stock[[#This Row],[GIÁ BÁN]]*Stock[[#This Row],[SỐ LƯỢNG BÁN]]*$D$11+Stock[[#This Row],[GIÁ BÁN]]*Stock[[#This Row],[SỐ LƯỢNG BÁN]]*$D$12,"")</f>
        <v/>
      </c>
      <c r="X1439" s="120">
        <f>Stock[[#This Row],[SỐ LƯỢNG MUA]]+Stock[[#This Row],[CỔ TỨC BẰNG CỔ PHIẾU]]-Stock[[#This Row],[SỐ LƯỢNG BÁN]]</f>
        <v>0</v>
      </c>
      <c r="Y14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9" s="120">
        <f ca="1">IF(Stock[[#This Row],[NGÀY BÁN]]&gt;0,Stock[[#This Row],[NGÀY BÁN]]-Stock[[#This Row],[NGÀY MUA]]+1,IF(Stock[[#This Row],[NGÀY MUA]]=0,0,TODAY()-Stock[[#This Row],[NGÀY MUA]]+1))</f>
        <v>0</v>
      </c>
      <c r="AA1439" s="121" t="str">
        <f>IFERROR(Stock[[#This Row],[CỔ TỨC TIỀN MẶT]]+Stock[[#This Row],[LÃI/(LỖ) TỪ BÁN CK
(auto-fill)]],"")</f>
        <v/>
      </c>
      <c r="AB14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9" s="79"/>
      <c r="AE1439" s="146" t="str">
        <f>IF(Stock[[#This Row],[TRẠNG THÁI
(auto-fill)]]="NẮM GIỮ",Stock[[#This Row],[GIÁ THỊ TRƯỜNG]]-Stock[[#This Row],[GIÁ MUA]],"")</f>
        <v/>
      </c>
      <c r="AF1439" s="150" t="str">
        <f>IFERROR(Stock[[#This Row],[TĂNG/
(GIẢM )]]/Stock[[#This Row],[GIÁ MUA]],"")</f>
        <v/>
      </c>
      <c r="AG1439" s="129" t="str">
        <f>IF(Stock[[#This Row],[GIÁ THỊ TRƯỜNG]]&gt;0,Stock[[#This Row],[GIÁ THỊ TRƯỜNG]]*Stock[[#This Row],[SỐ LƯỢNG CÒN LẠI
(auto-fill)]],"")</f>
        <v/>
      </c>
    </row>
    <row r="1440" spans="2:33">
      <c r="B1440" s="109" t="str">
        <f>IF(AND(Stock[[#This Row],[SỐ LƯỢNG MUA]]&gt;0,Stock[[#This Row],[SỐ LƯỢNG CÒN LẠI
(auto-fill)]]=0),"BÁN",
IF(AND(Stock[[#This Row],[SỐ LƯỢNG MUA]]&gt;0,Stock[[#This Row],[SỐ LƯỢNG CÒN LẠI
(auto-fill)]]&gt;0),"NẮM GIỮ",""))</f>
        <v/>
      </c>
      <c r="C1440" s="112">
        <f t="shared" si="22"/>
        <v>1427</v>
      </c>
      <c r="D1440" s="77"/>
      <c r="E1440" s="78"/>
      <c r="F1440" s="170"/>
      <c r="G1440" s="83"/>
      <c r="H1440" s="84"/>
      <c r="I1440" s="114" t="str">
        <f>IF(Stock[[#This Row],[SỐ LƯỢNG MUA]]&gt;0,Stock[[#This Row],[GIÁ MUA]]*Stock[[#This Row],[SỐ LƯỢNG MUA]]*$D$11,"")</f>
        <v/>
      </c>
      <c r="J1440" s="87"/>
      <c r="K1440" s="88"/>
      <c r="L1440" s="116" t="str">
        <f>IF(Stock[[#This Row],[SỐ LƯỢNG MUA]]&gt;0,Stock[[#This Row],[GIÁ MUA]]*(1+Stock[[#This Row],[% TĂNG KỲ VỌNG_1]]),"")</f>
        <v/>
      </c>
      <c r="M1440" s="89"/>
      <c r="N1440" s="116" t="str">
        <f>IF(Stock[[#This Row],[SỐ LƯỢNG MUA]]&gt;0,Stock[[#This Row],[GIÁ MUA]]*(1+Stock[[#This Row],[% TĂNG KỲ VỌNG_2]]),"")</f>
        <v/>
      </c>
      <c r="O1440" s="89"/>
      <c r="P1440" s="116" t="str">
        <f>IF(Stock[[#This Row],[SỐ LƯỢNG MUA]]&gt;0,Stock[[#This Row],[GIÁ MUA]]*(1+Stock[[#This Row],[% GIẢM ĐỂ CẮT LỖ]]),"")</f>
        <v/>
      </c>
      <c r="Q1440" s="103"/>
      <c r="R1440" s="117" t="str">
        <f>IF(Stock[[#This Row],[CỔ TỨC TIỀN MẶT]]&gt;0,Stock[[#This Row],[CỔ TỨC TIỀN MẶT]]/(Stock[[#This Row],[GIÁ MUA]]*Stock[[#This Row],[SỐ LƯỢNG MUA]]),"")</f>
        <v/>
      </c>
      <c r="S1440" s="103"/>
      <c r="T1440" s="77"/>
      <c r="U1440" s="95"/>
      <c r="V1440" s="96"/>
      <c r="W1440" s="125" t="str">
        <f>IF(Stock[[#This Row],[SỐ LƯỢNG BÁN]]&gt;0,Stock[[#This Row],[GIÁ BÁN]]*Stock[[#This Row],[SỐ LƯỢNG BÁN]]*$D$11+Stock[[#This Row],[GIÁ BÁN]]*Stock[[#This Row],[SỐ LƯỢNG BÁN]]*$D$12,"")</f>
        <v/>
      </c>
      <c r="X1440" s="120">
        <f>Stock[[#This Row],[SỐ LƯỢNG MUA]]+Stock[[#This Row],[CỔ TỨC BẰNG CỔ PHIẾU]]-Stock[[#This Row],[SỐ LƯỢNG BÁN]]</f>
        <v>0</v>
      </c>
      <c r="Y14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0" s="120">
        <f ca="1">IF(Stock[[#This Row],[NGÀY BÁN]]&gt;0,Stock[[#This Row],[NGÀY BÁN]]-Stock[[#This Row],[NGÀY MUA]]+1,IF(Stock[[#This Row],[NGÀY MUA]]=0,0,TODAY()-Stock[[#This Row],[NGÀY MUA]]+1))</f>
        <v>0</v>
      </c>
      <c r="AA1440" s="121" t="str">
        <f>IFERROR(Stock[[#This Row],[CỔ TỨC TIỀN MẶT]]+Stock[[#This Row],[LÃI/(LỖ) TỪ BÁN CK
(auto-fill)]],"")</f>
        <v/>
      </c>
      <c r="AB14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0" s="79"/>
      <c r="AE1440" s="146" t="str">
        <f>IF(Stock[[#This Row],[TRẠNG THÁI
(auto-fill)]]="NẮM GIỮ",Stock[[#This Row],[GIÁ THỊ TRƯỜNG]]-Stock[[#This Row],[GIÁ MUA]],"")</f>
        <v/>
      </c>
      <c r="AF1440" s="150" t="str">
        <f>IFERROR(Stock[[#This Row],[TĂNG/
(GIẢM )]]/Stock[[#This Row],[GIÁ MUA]],"")</f>
        <v/>
      </c>
      <c r="AG1440" s="129" t="str">
        <f>IF(Stock[[#This Row],[GIÁ THỊ TRƯỜNG]]&gt;0,Stock[[#This Row],[GIÁ THỊ TRƯỜNG]]*Stock[[#This Row],[SỐ LƯỢNG CÒN LẠI
(auto-fill)]],"")</f>
        <v/>
      </c>
    </row>
    <row r="1441" spans="2:33">
      <c r="B1441" s="109" t="str">
        <f>IF(AND(Stock[[#This Row],[SỐ LƯỢNG MUA]]&gt;0,Stock[[#This Row],[SỐ LƯỢNG CÒN LẠI
(auto-fill)]]=0),"BÁN",
IF(AND(Stock[[#This Row],[SỐ LƯỢNG MUA]]&gt;0,Stock[[#This Row],[SỐ LƯỢNG CÒN LẠI
(auto-fill)]]&gt;0),"NẮM GIỮ",""))</f>
        <v/>
      </c>
      <c r="C1441" s="112">
        <f t="shared" si="22"/>
        <v>1428</v>
      </c>
      <c r="D1441" s="77"/>
      <c r="E1441" s="78"/>
      <c r="F1441" s="170"/>
      <c r="G1441" s="83"/>
      <c r="H1441" s="84"/>
      <c r="I1441" s="114" t="str">
        <f>IF(Stock[[#This Row],[SỐ LƯỢNG MUA]]&gt;0,Stock[[#This Row],[GIÁ MUA]]*Stock[[#This Row],[SỐ LƯỢNG MUA]]*$D$11,"")</f>
        <v/>
      </c>
      <c r="J1441" s="87"/>
      <c r="K1441" s="88"/>
      <c r="L1441" s="116" t="str">
        <f>IF(Stock[[#This Row],[SỐ LƯỢNG MUA]]&gt;0,Stock[[#This Row],[GIÁ MUA]]*(1+Stock[[#This Row],[% TĂNG KỲ VỌNG_1]]),"")</f>
        <v/>
      </c>
      <c r="M1441" s="89"/>
      <c r="N1441" s="116" t="str">
        <f>IF(Stock[[#This Row],[SỐ LƯỢNG MUA]]&gt;0,Stock[[#This Row],[GIÁ MUA]]*(1+Stock[[#This Row],[% TĂNG KỲ VỌNG_2]]),"")</f>
        <v/>
      </c>
      <c r="O1441" s="89"/>
      <c r="P1441" s="116" t="str">
        <f>IF(Stock[[#This Row],[SỐ LƯỢNG MUA]]&gt;0,Stock[[#This Row],[GIÁ MUA]]*(1+Stock[[#This Row],[% GIẢM ĐỂ CẮT LỖ]]),"")</f>
        <v/>
      </c>
      <c r="Q1441" s="103"/>
      <c r="R1441" s="117" t="str">
        <f>IF(Stock[[#This Row],[CỔ TỨC TIỀN MẶT]]&gt;0,Stock[[#This Row],[CỔ TỨC TIỀN MẶT]]/(Stock[[#This Row],[GIÁ MUA]]*Stock[[#This Row],[SỐ LƯỢNG MUA]]),"")</f>
        <v/>
      </c>
      <c r="S1441" s="103"/>
      <c r="T1441" s="77"/>
      <c r="U1441" s="95"/>
      <c r="V1441" s="96"/>
      <c r="W1441" s="125" t="str">
        <f>IF(Stock[[#This Row],[SỐ LƯỢNG BÁN]]&gt;0,Stock[[#This Row],[GIÁ BÁN]]*Stock[[#This Row],[SỐ LƯỢNG BÁN]]*$D$11+Stock[[#This Row],[GIÁ BÁN]]*Stock[[#This Row],[SỐ LƯỢNG BÁN]]*$D$12,"")</f>
        <v/>
      </c>
      <c r="X1441" s="120">
        <f>Stock[[#This Row],[SỐ LƯỢNG MUA]]+Stock[[#This Row],[CỔ TỨC BẰNG CỔ PHIẾU]]-Stock[[#This Row],[SỐ LƯỢNG BÁN]]</f>
        <v>0</v>
      </c>
      <c r="Y14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1" s="120">
        <f ca="1">IF(Stock[[#This Row],[NGÀY BÁN]]&gt;0,Stock[[#This Row],[NGÀY BÁN]]-Stock[[#This Row],[NGÀY MUA]]+1,IF(Stock[[#This Row],[NGÀY MUA]]=0,0,TODAY()-Stock[[#This Row],[NGÀY MUA]]+1))</f>
        <v>0</v>
      </c>
      <c r="AA1441" s="121" t="str">
        <f>IFERROR(Stock[[#This Row],[CỔ TỨC TIỀN MẶT]]+Stock[[#This Row],[LÃI/(LỖ) TỪ BÁN CK
(auto-fill)]],"")</f>
        <v/>
      </c>
      <c r="AB14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1" s="79"/>
      <c r="AE1441" s="146" t="str">
        <f>IF(Stock[[#This Row],[TRẠNG THÁI
(auto-fill)]]="NẮM GIỮ",Stock[[#This Row],[GIÁ THỊ TRƯỜNG]]-Stock[[#This Row],[GIÁ MUA]],"")</f>
        <v/>
      </c>
      <c r="AF1441" s="150" t="str">
        <f>IFERROR(Stock[[#This Row],[TĂNG/
(GIẢM )]]/Stock[[#This Row],[GIÁ MUA]],"")</f>
        <v/>
      </c>
      <c r="AG1441" s="129" t="str">
        <f>IF(Stock[[#This Row],[GIÁ THỊ TRƯỜNG]]&gt;0,Stock[[#This Row],[GIÁ THỊ TRƯỜNG]]*Stock[[#This Row],[SỐ LƯỢNG CÒN LẠI
(auto-fill)]],"")</f>
        <v/>
      </c>
    </row>
    <row r="1442" spans="2:33">
      <c r="B1442" s="109" t="str">
        <f>IF(AND(Stock[[#This Row],[SỐ LƯỢNG MUA]]&gt;0,Stock[[#This Row],[SỐ LƯỢNG CÒN LẠI
(auto-fill)]]=0),"BÁN",
IF(AND(Stock[[#This Row],[SỐ LƯỢNG MUA]]&gt;0,Stock[[#This Row],[SỐ LƯỢNG CÒN LẠI
(auto-fill)]]&gt;0),"NẮM GIỮ",""))</f>
        <v/>
      </c>
      <c r="C1442" s="112">
        <f t="shared" si="22"/>
        <v>1429</v>
      </c>
      <c r="D1442" s="77"/>
      <c r="E1442" s="78"/>
      <c r="F1442" s="170"/>
      <c r="G1442" s="83"/>
      <c r="H1442" s="84"/>
      <c r="I1442" s="114" t="str">
        <f>IF(Stock[[#This Row],[SỐ LƯỢNG MUA]]&gt;0,Stock[[#This Row],[GIÁ MUA]]*Stock[[#This Row],[SỐ LƯỢNG MUA]]*$D$11,"")</f>
        <v/>
      </c>
      <c r="J1442" s="87"/>
      <c r="K1442" s="88"/>
      <c r="L1442" s="116" t="str">
        <f>IF(Stock[[#This Row],[SỐ LƯỢNG MUA]]&gt;0,Stock[[#This Row],[GIÁ MUA]]*(1+Stock[[#This Row],[% TĂNG KỲ VỌNG_1]]),"")</f>
        <v/>
      </c>
      <c r="M1442" s="89"/>
      <c r="N1442" s="116" t="str">
        <f>IF(Stock[[#This Row],[SỐ LƯỢNG MUA]]&gt;0,Stock[[#This Row],[GIÁ MUA]]*(1+Stock[[#This Row],[% TĂNG KỲ VỌNG_2]]),"")</f>
        <v/>
      </c>
      <c r="O1442" s="89"/>
      <c r="P1442" s="116" t="str">
        <f>IF(Stock[[#This Row],[SỐ LƯỢNG MUA]]&gt;0,Stock[[#This Row],[GIÁ MUA]]*(1+Stock[[#This Row],[% GIẢM ĐỂ CẮT LỖ]]),"")</f>
        <v/>
      </c>
      <c r="Q1442" s="103"/>
      <c r="R1442" s="117" t="str">
        <f>IF(Stock[[#This Row],[CỔ TỨC TIỀN MẶT]]&gt;0,Stock[[#This Row],[CỔ TỨC TIỀN MẶT]]/(Stock[[#This Row],[GIÁ MUA]]*Stock[[#This Row],[SỐ LƯỢNG MUA]]),"")</f>
        <v/>
      </c>
      <c r="S1442" s="103"/>
      <c r="T1442" s="77"/>
      <c r="U1442" s="95"/>
      <c r="V1442" s="96"/>
      <c r="W1442" s="125" t="str">
        <f>IF(Stock[[#This Row],[SỐ LƯỢNG BÁN]]&gt;0,Stock[[#This Row],[GIÁ BÁN]]*Stock[[#This Row],[SỐ LƯỢNG BÁN]]*$D$11+Stock[[#This Row],[GIÁ BÁN]]*Stock[[#This Row],[SỐ LƯỢNG BÁN]]*$D$12,"")</f>
        <v/>
      </c>
      <c r="X1442" s="120">
        <f>Stock[[#This Row],[SỐ LƯỢNG MUA]]+Stock[[#This Row],[CỔ TỨC BẰNG CỔ PHIẾU]]-Stock[[#This Row],[SỐ LƯỢNG BÁN]]</f>
        <v>0</v>
      </c>
      <c r="Y14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2" s="120">
        <f ca="1">IF(Stock[[#This Row],[NGÀY BÁN]]&gt;0,Stock[[#This Row],[NGÀY BÁN]]-Stock[[#This Row],[NGÀY MUA]]+1,IF(Stock[[#This Row],[NGÀY MUA]]=0,0,TODAY()-Stock[[#This Row],[NGÀY MUA]]+1))</f>
        <v>0</v>
      </c>
      <c r="AA1442" s="121" t="str">
        <f>IFERROR(Stock[[#This Row],[CỔ TỨC TIỀN MẶT]]+Stock[[#This Row],[LÃI/(LỖ) TỪ BÁN CK
(auto-fill)]],"")</f>
        <v/>
      </c>
      <c r="AB14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2" s="79"/>
      <c r="AE1442" s="146" t="str">
        <f>IF(Stock[[#This Row],[TRẠNG THÁI
(auto-fill)]]="NẮM GIỮ",Stock[[#This Row],[GIÁ THỊ TRƯỜNG]]-Stock[[#This Row],[GIÁ MUA]],"")</f>
        <v/>
      </c>
      <c r="AF1442" s="150" t="str">
        <f>IFERROR(Stock[[#This Row],[TĂNG/
(GIẢM )]]/Stock[[#This Row],[GIÁ MUA]],"")</f>
        <v/>
      </c>
      <c r="AG1442" s="129" t="str">
        <f>IF(Stock[[#This Row],[GIÁ THỊ TRƯỜNG]]&gt;0,Stock[[#This Row],[GIÁ THỊ TRƯỜNG]]*Stock[[#This Row],[SỐ LƯỢNG CÒN LẠI
(auto-fill)]],"")</f>
        <v/>
      </c>
    </row>
    <row r="1443" spans="2:33">
      <c r="B1443" s="109" t="str">
        <f>IF(AND(Stock[[#This Row],[SỐ LƯỢNG MUA]]&gt;0,Stock[[#This Row],[SỐ LƯỢNG CÒN LẠI
(auto-fill)]]=0),"BÁN",
IF(AND(Stock[[#This Row],[SỐ LƯỢNG MUA]]&gt;0,Stock[[#This Row],[SỐ LƯỢNG CÒN LẠI
(auto-fill)]]&gt;0),"NẮM GIỮ",""))</f>
        <v/>
      </c>
      <c r="C1443" s="112">
        <f t="shared" si="22"/>
        <v>1430</v>
      </c>
      <c r="D1443" s="77"/>
      <c r="E1443" s="78"/>
      <c r="F1443" s="170"/>
      <c r="G1443" s="83"/>
      <c r="H1443" s="84"/>
      <c r="I1443" s="114" t="str">
        <f>IF(Stock[[#This Row],[SỐ LƯỢNG MUA]]&gt;0,Stock[[#This Row],[GIÁ MUA]]*Stock[[#This Row],[SỐ LƯỢNG MUA]]*$D$11,"")</f>
        <v/>
      </c>
      <c r="J1443" s="87"/>
      <c r="K1443" s="88"/>
      <c r="L1443" s="116" t="str">
        <f>IF(Stock[[#This Row],[SỐ LƯỢNG MUA]]&gt;0,Stock[[#This Row],[GIÁ MUA]]*(1+Stock[[#This Row],[% TĂNG KỲ VỌNG_1]]),"")</f>
        <v/>
      </c>
      <c r="M1443" s="89"/>
      <c r="N1443" s="116" t="str">
        <f>IF(Stock[[#This Row],[SỐ LƯỢNG MUA]]&gt;0,Stock[[#This Row],[GIÁ MUA]]*(1+Stock[[#This Row],[% TĂNG KỲ VỌNG_2]]),"")</f>
        <v/>
      </c>
      <c r="O1443" s="89"/>
      <c r="P1443" s="116" t="str">
        <f>IF(Stock[[#This Row],[SỐ LƯỢNG MUA]]&gt;0,Stock[[#This Row],[GIÁ MUA]]*(1+Stock[[#This Row],[% GIẢM ĐỂ CẮT LỖ]]),"")</f>
        <v/>
      </c>
      <c r="Q1443" s="103"/>
      <c r="R1443" s="117" t="str">
        <f>IF(Stock[[#This Row],[CỔ TỨC TIỀN MẶT]]&gt;0,Stock[[#This Row],[CỔ TỨC TIỀN MẶT]]/(Stock[[#This Row],[GIÁ MUA]]*Stock[[#This Row],[SỐ LƯỢNG MUA]]),"")</f>
        <v/>
      </c>
      <c r="S1443" s="103"/>
      <c r="T1443" s="77"/>
      <c r="U1443" s="95"/>
      <c r="V1443" s="96"/>
      <c r="W1443" s="125" t="str">
        <f>IF(Stock[[#This Row],[SỐ LƯỢNG BÁN]]&gt;0,Stock[[#This Row],[GIÁ BÁN]]*Stock[[#This Row],[SỐ LƯỢNG BÁN]]*$D$11+Stock[[#This Row],[GIÁ BÁN]]*Stock[[#This Row],[SỐ LƯỢNG BÁN]]*$D$12,"")</f>
        <v/>
      </c>
      <c r="X1443" s="120">
        <f>Stock[[#This Row],[SỐ LƯỢNG MUA]]+Stock[[#This Row],[CỔ TỨC BẰNG CỔ PHIẾU]]-Stock[[#This Row],[SỐ LƯỢNG BÁN]]</f>
        <v>0</v>
      </c>
      <c r="Y14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3" s="120">
        <f ca="1">IF(Stock[[#This Row],[NGÀY BÁN]]&gt;0,Stock[[#This Row],[NGÀY BÁN]]-Stock[[#This Row],[NGÀY MUA]]+1,IF(Stock[[#This Row],[NGÀY MUA]]=0,0,TODAY()-Stock[[#This Row],[NGÀY MUA]]+1))</f>
        <v>0</v>
      </c>
      <c r="AA1443" s="121" t="str">
        <f>IFERROR(Stock[[#This Row],[CỔ TỨC TIỀN MẶT]]+Stock[[#This Row],[LÃI/(LỖ) TỪ BÁN CK
(auto-fill)]],"")</f>
        <v/>
      </c>
      <c r="AB14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3" s="79"/>
      <c r="AE1443" s="146" t="str">
        <f>IF(Stock[[#This Row],[TRẠNG THÁI
(auto-fill)]]="NẮM GIỮ",Stock[[#This Row],[GIÁ THỊ TRƯỜNG]]-Stock[[#This Row],[GIÁ MUA]],"")</f>
        <v/>
      </c>
      <c r="AF1443" s="150" t="str">
        <f>IFERROR(Stock[[#This Row],[TĂNG/
(GIẢM )]]/Stock[[#This Row],[GIÁ MUA]],"")</f>
        <v/>
      </c>
      <c r="AG1443" s="129" t="str">
        <f>IF(Stock[[#This Row],[GIÁ THỊ TRƯỜNG]]&gt;0,Stock[[#This Row],[GIÁ THỊ TRƯỜNG]]*Stock[[#This Row],[SỐ LƯỢNG CÒN LẠI
(auto-fill)]],"")</f>
        <v/>
      </c>
    </row>
    <row r="1444" spans="2:33">
      <c r="B1444" s="109" t="str">
        <f>IF(AND(Stock[[#This Row],[SỐ LƯỢNG MUA]]&gt;0,Stock[[#This Row],[SỐ LƯỢNG CÒN LẠI
(auto-fill)]]=0),"BÁN",
IF(AND(Stock[[#This Row],[SỐ LƯỢNG MUA]]&gt;0,Stock[[#This Row],[SỐ LƯỢNG CÒN LẠI
(auto-fill)]]&gt;0),"NẮM GIỮ",""))</f>
        <v/>
      </c>
      <c r="C1444" s="112">
        <f t="shared" si="22"/>
        <v>1431</v>
      </c>
      <c r="D1444" s="77"/>
      <c r="E1444" s="78"/>
      <c r="F1444" s="170"/>
      <c r="G1444" s="83"/>
      <c r="H1444" s="84"/>
      <c r="I1444" s="114" t="str">
        <f>IF(Stock[[#This Row],[SỐ LƯỢNG MUA]]&gt;0,Stock[[#This Row],[GIÁ MUA]]*Stock[[#This Row],[SỐ LƯỢNG MUA]]*$D$11,"")</f>
        <v/>
      </c>
      <c r="J1444" s="87"/>
      <c r="K1444" s="88"/>
      <c r="L1444" s="116" t="str">
        <f>IF(Stock[[#This Row],[SỐ LƯỢNG MUA]]&gt;0,Stock[[#This Row],[GIÁ MUA]]*(1+Stock[[#This Row],[% TĂNG KỲ VỌNG_1]]),"")</f>
        <v/>
      </c>
      <c r="M1444" s="89"/>
      <c r="N1444" s="116" t="str">
        <f>IF(Stock[[#This Row],[SỐ LƯỢNG MUA]]&gt;0,Stock[[#This Row],[GIÁ MUA]]*(1+Stock[[#This Row],[% TĂNG KỲ VỌNG_2]]),"")</f>
        <v/>
      </c>
      <c r="O1444" s="89"/>
      <c r="P1444" s="116" t="str">
        <f>IF(Stock[[#This Row],[SỐ LƯỢNG MUA]]&gt;0,Stock[[#This Row],[GIÁ MUA]]*(1+Stock[[#This Row],[% GIẢM ĐỂ CẮT LỖ]]),"")</f>
        <v/>
      </c>
      <c r="Q1444" s="103"/>
      <c r="R1444" s="117" t="str">
        <f>IF(Stock[[#This Row],[CỔ TỨC TIỀN MẶT]]&gt;0,Stock[[#This Row],[CỔ TỨC TIỀN MẶT]]/(Stock[[#This Row],[GIÁ MUA]]*Stock[[#This Row],[SỐ LƯỢNG MUA]]),"")</f>
        <v/>
      </c>
      <c r="S1444" s="103"/>
      <c r="T1444" s="77"/>
      <c r="U1444" s="95"/>
      <c r="V1444" s="96"/>
      <c r="W1444" s="125" t="str">
        <f>IF(Stock[[#This Row],[SỐ LƯỢNG BÁN]]&gt;0,Stock[[#This Row],[GIÁ BÁN]]*Stock[[#This Row],[SỐ LƯỢNG BÁN]]*$D$11+Stock[[#This Row],[GIÁ BÁN]]*Stock[[#This Row],[SỐ LƯỢNG BÁN]]*$D$12,"")</f>
        <v/>
      </c>
      <c r="X1444" s="120">
        <f>Stock[[#This Row],[SỐ LƯỢNG MUA]]+Stock[[#This Row],[CỔ TỨC BẰNG CỔ PHIẾU]]-Stock[[#This Row],[SỐ LƯỢNG BÁN]]</f>
        <v>0</v>
      </c>
      <c r="Y14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4" s="120">
        <f ca="1">IF(Stock[[#This Row],[NGÀY BÁN]]&gt;0,Stock[[#This Row],[NGÀY BÁN]]-Stock[[#This Row],[NGÀY MUA]]+1,IF(Stock[[#This Row],[NGÀY MUA]]=0,0,TODAY()-Stock[[#This Row],[NGÀY MUA]]+1))</f>
        <v>0</v>
      </c>
      <c r="AA1444" s="121" t="str">
        <f>IFERROR(Stock[[#This Row],[CỔ TỨC TIỀN MẶT]]+Stock[[#This Row],[LÃI/(LỖ) TỪ BÁN CK
(auto-fill)]],"")</f>
        <v/>
      </c>
      <c r="AB14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4" s="79"/>
      <c r="AE1444" s="146" t="str">
        <f>IF(Stock[[#This Row],[TRẠNG THÁI
(auto-fill)]]="NẮM GIỮ",Stock[[#This Row],[GIÁ THỊ TRƯỜNG]]-Stock[[#This Row],[GIÁ MUA]],"")</f>
        <v/>
      </c>
      <c r="AF1444" s="150" t="str">
        <f>IFERROR(Stock[[#This Row],[TĂNG/
(GIẢM )]]/Stock[[#This Row],[GIÁ MUA]],"")</f>
        <v/>
      </c>
      <c r="AG1444" s="129" t="str">
        <f>IF(Stock[[#This Row],[GIÁ THỊ TRƯỜNG]]&gt;0,Stock[[#This Row],[GIÁ THỊ TRƯỜNG]]*Stock[[#This Row],[SỐ LƯỢNG CÒN LẠI
(auto-fill)]],"")</f>
        <v/>
      </c>
    </row>
    <row r="1445" spans="2:33">
      <c r="B1445" s="109" t="str">
        <f>IF(AND(Stock[[#This Row],[SỐ LƯỢNG MUA]]&gt;0,Stock[[#This Row],[SỐ LƯỢNG CÒN LẠI
(auto-fill)]]=0),"BÁN",
IF(AND(Stock[[#This Row],[SỐ LƯỢNG MUA]]&gt;0,Stock[[#This Row],[SỐ LƯỢNG CÒN LẠI
(auto-fill)]]&gt;0),"NẮM GIỮ",""))</f>
        <v/>
      </c>
      <c r="C1445" s="112">
        <f t="shared" si="22"/>
        <v>1432</v>
      </c>
      <c r="D1445" s="77"/>
      <c r="E1445" s="78"/>
      <c r="F1445" s="170"/>
      <c r="G1445" s="83"/>
      <c r="H1445" s="84"/>
      <c r="I1445" s="114" t="str">
        <f>IF(Stock[[#This Row],[SỐ LƯỢNG MUA]]&gt;0,Stock[[#This Row],[GIÁ MUA]]*Stock[[#This Row],[SỐ LƯỢNG MUA]]*$D$11,"")</f>
        <v/>
      </c>
      <c r="J1445" s="87"/>
      <c r="K1445" s="88"/>
      <c r="L1445" s="116" t="str">
        <f>IF(Stock[[#This Row],[SỐ LƯỢNG MUA]]&gt;0,Stock[[#This Row],[GIÁ MUA]]*(1+Stock[[#This Row],[% TĂNG KỲ VỌNG_1]]),"")</f>
        <v/>
      </c>
      <c r="M1445" s="89"/>
      <c r="N1445" s="116" t="str">
        <f>IF(Stock[[#This Row],[SỐ LƯỢNG MUA]]&gt;0,Stock[[#This Row],[GIÁ MUA]]*(1+Stock[[#This Row],[% TĂNG KỲ VỌNG_2]]),"")</f>
        <v/>
      </c>
      <c r="O1445" s="89"/>
      <c r="P1445" s="116" t="str">
        <f>IF(Stock[[#This Row],[SỐ LƯỢNG MUA]]&gt;0,Stock[[#This Row],[GIÁ MUA]]*(1+Stock[[#This Row],[% GIẢM ĐỂ CẮT LỖ]]),"")</f>
        <v/>
      </c>
      <c r="Q1445" s="103"/>
      <c r="R1445" s="117" t="str">
        <f>IF(Stock[[#This Row],[CỔ TỨC TIỀN MẶT]]&gt;0,Stock[[#This Row],[CỔ TỨC TIỀN MẶT]]/(Stock[[#This Row],[GIÁ MUA]]*Stock[[#This Row],[SỐ LƯỢNG MUA]]),"")</f>
        <v/>
      </c>
      <c r="S1445" s="103"/>
      <c r="T1445" s="77"/>
      <c r="U1445" s="95"/>
      <c r="V1445" s="96"/>
      <c r="W1445" s="125" t="str">
        <f>IF(Stock[[#This Row],[SỐ LƯỢNG BÁN]]&gt;0,Stock[[#This Row],[GIÁ BÁN]]*Stock[[#This Row],[SỐ LƯỢNG BÁN]]*$D$11+Stock[[#This Row],[GIÁ BÁN]]*Stock[[#This Row],[SỐ LƯỢNG BÁN]]*$D$12,"")</f>
        <v/>
      </c>
      <c r="X1445" s="120">
        <f>Stock[[#This Row],[SỐ LƯỢNG MUA]]+Stock[[#This Row],[CỔ TỨC BẰNG CỔ PHIẾU]]-Stock[[#This Row],[SỐ LƯỢNG BÁN]]</f>
        <v>0</v>
      </c>
      <c r="Y14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5" s="120">
        <f ca="1">IF(Stock[[#This Row],[NGÀY BÁN]]&gt;0,Stock[[#This Row],[NGÀY BÁN]]-Stock[[#This Row],[NGÀY MUA]]+1,IF(Stock[[#This Row],[NGÀY MUA]]=0,0,TODAY()-Stock[[#This Row],[NGÀY MUA]]+1))</f>
        <v>0</v>
      </c>
      <c r="AA1445" s="121" t="str">
        <f>IFERROR(Stock[[#This Row],[CỔ TỨC TIỀN MẶT]]+Stock[[#This Row],[LÃI/(LỖ) TỪ BÁN CK
(auto-fill)]],"")</f>
        <v/>
      </c>
      <c r="AB14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5" s="79"/>
      <c r="AE1445" s="146" t="str">
        <f>IF(Stock[[#This Row],[TRẠNG THÁI
(auto-fill)]]="NẮM GIỮ",Stock[[#This Row],[GIÁ THỊ TRƯỜNG]]-Stock[[#This Row],[GIÁ MUA]],"")</f>
        <v/>
      </c>
      <c r="AF1445" s="150" t="str">
        <f>IFERROR(Stock[[#This Row],[TĂNG/
(GIẢM )]]/Stock[[#This Row],[GIÁ MUA]],"")</f>
        <v/>
      </c>
      <c r="AG1445" s="129" t="str">
        <f>IF(Stock[[#This Row],[GIÁ THỊ TRƯỜNG]]&gt;0,Stock[[#This Row],[GIÁ THỊ TRƯỜNG]]*Stock[[#This Row],[SỐ LƯỢNG CÒN LẠI
(auto-fill)]],"")</f>
        <v/>
      </c>
    </row>
    <row r="1446" spans="2:33">
      <c r="B1446" s="109" t="str">
        <f>IF(AND(Stock[[#This Row],[SỐ LƯỢNG MUA]]&gt;0,Stock[[#This Row],[SỐ LƯỢNG CÒN LẠI
(auto-fill)]]=0),"BÁN",
IF(AND(Stock[[#This Row],[SỐ LƯỢNG MUA]]&gt;0,Stock[[#This Row],[SỐ LƯỢNG CÒN LẠI
(auto-fill)]]&gt;0),"NẮM GIỮ",""))</f>
        <v/>
      </c>
      <c r="C1446" s="112">
        <f t="shared" si="22"/>
        <v>1433</v>
      </c>
      <c r="D1446" s="77"/>
      <c r="E1446" s="78"/>
      <c r="F1446" s="170"/>
      <c r="G1446" s="83"/>
      <c r="H1446" s="84"/>
      <c r="I1446" s="114" t="str">
        <f>IF(Stock[[#This Row],[SỐ LƯỢNG MUA]]&gt;0,Stock[[#This Row],[GIÁ MUA]]*Stock[[#This Row],[SỐ LƯỢNG MUA]]*$D$11,"")</f>
        <v/>
      </c>
      <c r="J1446" s="87"/>
      <c r="K1446" s="88"/>
      <c r="L1446" s="116" t="str">
        <f>IF(Stock[[#This Row],[SỐ LƯỢNG MUA]]&gt;0,Stock[[#This Row],[GIÁ MUA]]*(1+Stock[[#This Row],[% TĂNG KỲ VỌNG_1]]),"")</f>
        <v/>
      </c>
      <c r="M1446" s="89"/>
      <c r="N1446" s="116" t="str">
        <f>IF(Stock[[#This Row],[SỐ LƯỢNG MUA]]&gt;0,Stock[[#This Row],[GIÁ MUA]]*(1+Stock[[#This Row],[% TĂNG KỲ VỌNG_2]]),"")</f>
        <v/>
      </c>
      <c r="O1446" s="89"/>
      <c r="P1446" s="116" t="str">
        <f>IF(Stock[[#This Row],[SỐ LƯỢNG MUA]]&gt;0,Stock[[#This Row],[GIÁ MUA]]*(1+Stock[[#This Row],[% GIẢM ĐỂ CẮT LỖ]]),"")</f>
        <v/>
      </c>
      <c r="Q1446" s="103"/>
      <c r="R1446" s="117" t="str">
        <f>IF(Stock[[#This Row],[CỔ TỨC TIỀN MẶT]]&gt;0,Stock[[#This Row],[CỔ TỨC TIỀN MẶT]]/(Stock[[#This Row],[GIÁ MUA]]*Stock[[#This Row],[SỐ LƯỢNG MUA]]),"")</f>
        <v/>
      </c>
      <c r="S1446" s="103"/>
      <c r="T1446" s="77"/>
      <c r="U1446" s="95"/>
      <c r="V1446" s="96"/>
      <c r="W1446" s="125" t="str">
        <f>IF(Stock[[#This Row],[SỐ LƯỢNG BÁN]]&gt;0,Stock[[#This Row],[GIÁ BÁN]]*Stock[[#This Row],[SỐ LƯỢNG BÁN]]*$D$11+Stock[[#This Row],[GIÁ BÁN]]*Stock[[#This Row],[SỐ LƯỢNG BÁN]]*$D$12,"")</f>
        <v/>
      </c>
      <c r="X1446" s="120">
        <f>Stock[[#This Row],[SỐ LƯỢNG MUA]]+Stock[[#This Row],[CỔ TỨC BẰNG CỔ PHIẾU]]-Stock[[#This Row],[SỐ LƯỢNG BÁN]]</f>
        <v>0</v>
      </c>
      <c r="Y14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6" s="120">
        <f ca="1">IF(Stock[[#This Row],[NGÀY BÁN]]&gt;0,Stock[[#This Row],[NGÀY BÁN]]-Stock[[#This Row],[NGÀY MUA]]+1,IF(Stock[[#This Row],[NGÀY MUA]]=0,0,TODAY()-Stock[[#This Row],[NGÀY MUA]]+1))</f>
        <v>0</v>
      </c>
      <c r="AA1446" s="121" t="str">
        <f>IFERROR(Stock[[#This Row],[CỔ TỨC TIỀN MẶT]]+Stock[[#This Row],[LÃI/(LỖ) TỪ BÁN CK
(auto-fill)]],"")</f>
        <v/>
      </c>
      <c r="AB14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6" s="79"/>
      <c r="AE1446" s="146" t="str">
        <f>IF(Stock[[#This Row],[TRẠNG THÁI
(auto-fill)]]="NẮM GIỮ",Stock[[#This Row],[GIÁ THỊ TRƯỜNG]]-Stock[[#This Row],[GIÁ MUA]],"")</f>
        <v/>
      </c>
      <c r="AF1446" s="150" t="str">
        <f>IFERROR(Stock[[#This Row],[TĂNG/
(GIẢM )]]/Stock[[#This Row],[GIÁ MUA]],"")</f>
        <v/>
      </c>
      <c r="AG1446" s="129" t="str">
        <f>IF(Stock[[#This Row],[GIÁ THỊ TRƯỜNG]]&gt;0,Stock[[#This Row],[GIÁ THỊ TRƯỜNG]]*Stock[[#This Row],[SỐ LƯỢNG CÒN LẠI
(auto-fill)]],"")</f>
        <v/>
      </c>
    </row>
    <row r="1447" spans="2:33">
      <c r="B1447" s="109" t="str">
        <f>IF(AND(Stock[[#This Row],[SỐ LƯỢNG MUA]]&gt;0,Stock[[#This Row],[SỐ LƯỢNG CÒN LẠI
(auto-fill)]]=0),"BÁN",
IF(AND(Stock[[#This Row],[SỐ LƯỢNG MUA]]&gt;0,Stock[[#This Row],[SỐ LƯỢNG CÒN LẠI
(auto-fill)]]&gt;0),"NẮM GIỮ",""))</f>
        <v/>
      </c>
      <c r="C1447" s="112">
        <f t="shared" si="22"/>
        <v>1434</v>
      </c>
      <c r="D1447" s="77"/>
      <c r="E1447" s="78"/>
      <c r="F1447" s="170"/>
      <c r="G1447" s="83"/>
      <c r="H1447" s="84"/>
      <c r="I1447" s="114" t="str">
        <f>IF(Stock[[#This Row],[SỐ LƯỢNG MUA]]&gt;0,Stock[[#This Row],[GIÁ MUA]]*Stock[[#This Row],[SỐ LƯỢNG MUA]]*$D$11,"")</f>
        <v/>
      </c>
      <c r="J1447" s="87"/>
      <c r="K1447" s="88"/>
      <c r="L1447" s="116" t="str">
        <f>IF(Stock[[#This Row],[SỐ LƯỢNG MUA]]&gt;0,Stock[[#This Row],[GIÁ MUA]]*(1+Stock[[#This Row],[% TĂNG KỲ VỌNG_1]]),"")</f>
        <v/>
      </c>
      <c r="M1447" s="89"/>
      <c r="N1447" s="116" t="str">
        <f>IF(Stock[[#This Row],[SỐ LƯỢNG MUA]]&gt;0,Stock[[#This Row],[GIÁ MUA]]*(1+Stock[[#This Row],[% TĂNG KỲ VỌNG_2]]),"")</f>
        <v/>
      </c>
      <c r="O1447" s="89"/>
      <c r="P1447" s="116" t="str">
        <f>IF(Stock[[#This Row],[SỐ LƯỢNG MUA]]&gt;0,Stock[[#This Row],[GIÁ MUA]]*(1+Stock[[#This Row],[% GIẢM ĐỂ CẮT LỖ]]),"")</f>
        <v/>
      </c>
      <c r="Q1447" s="103"/>
      <c r="R1447" s="117" t="str">
        <f>IF(Stock[[#This Row],[CỔ TỨC TIỀN MẶT]]&gt;0,Stock[[#This Row],[CỔ TỨC TIỀN MẶT]]/(Stock[[#This Row],[GIÁ MUA]]*Stock[[#This Row],[SỐ LƯỢNG MUA]]),"")</f>
        <v/>
      </c>
      <c r="S1447" s="103"/>
      <c r="T1447" s="77"/>
      <c r="U1447" s="95"/>
      <c r="V1447" s="96"/>
      <c r="W1447" s="125" t="str">
        <f>IF(Stock[[#This Row],[SỐ LƯỢNG BÁN]]&gt;0,Stock[[#This Row],[GIÁ BÁN]]*Stock[[#This Row],[SỐ LƯỢNG BÁN]]*$D$11+Stock[[#This Row],[GIÁ BÁN]]*Stock[[#This Row],[SỐ LƯỢNG BÁN]]*$D$12,"")</f>
        <v/>
      </c>
      <c r="X1447" s="120">
        <f>Stock[[#This Row],[SỐ LƯỢNG MUA]]+Stock[[#This Row],[CỔ TỨC BẰNG CỔ PHIẾU]]-Stock[[#This Row],[SỐ LƯỢNG BÁN]]</f>
        <v>0</v>
      </c>
      <c r="Y14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7" s="120">
        <f ca="1">IF(Stock[[#This Row],[NGÀY BÁN]]&gt;0,Stock[[#This Row],[NGÀY BÁN]]-Stock[[#This Row],[NGÀY MUA]]+1,IF(Stock[[#This Row],[NGÀY MUA]]=0,0,TODAY()-Stock[[#This Row],[NGÀY MUA]]+1))</f>
        <v>0</v>
      </c>
      <c r="AA1447" s="121" t="str">
        <f>IFERROR(Stock[[#This Row],[CỔ TỨC TIỀN MẶT]]+Stock[[#This Row],[LÃI/(LỖ) TỪ BÁN CK
(auto-fill)]],"")</f>
        <v/>
      </c>
      <c r="AB14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7" s="79"/>
      <c r="AE1447" s="146" t="str">
        <f>IF(Stock[[#This Row],[TRẠNG THÁI
(auto-fill)]]="NẮM GIỮ",Stock[[#This Row],[GIÁ THỊ TRƯỜNG]]-Stock[[#This Row],[GIÁ MUA]],"")</f>
        <v/>
      </c>
      <c r="AF1447" s="150" t="str">
        <f>IFERROR(Stock[[#This Row],[TĂNG/
(GIẢM )]]/Stock[[#This Row],[GIÁ MUA]],"")</f>
        <v/>
      </c>
      <c r="AG1447" s="129" t="str">
        <f>IF(Stock[[#This Row],[GIÁ THỊ TRƯỜNG]]&gt;0,Stock[[#This Row],[GIÁ THỊ TRƯỜNG]]*Stock[[#This Row],[SỐ LƯỢNG CÒN LẠI
(auto-fill)]],"")</f>
        <v/>
      </c>
    </row>
    <row r="1448" spans="2:33">
      <c r="B1448" s="109" t="str">
        <f>IF(AND(Stock[[#This Row],[SỐ LƯỢNG MUA]]&gt;0,Stock[[#This Row],[SỐ LƯỢNG CÒN LẠI
(auto-fill)]]=0),"BÁN",
IF(AND(Stock[[#This Row],[SỐ LƯỢNG MUA]]&gt;0,Stock[[#This Row],[SỐ LƯỢNG CÒN LẠI
(auto-fill)]]&gt;0),"NẮM GIỮ",""))</f>
        <v/>
      </c>
      <c r="C1448" s="112">
        <f t="shared" si="22"/>
        <v>1435</v>
      </c>
      <c r="D1448" s="77"/>
      <c r="E1448" s="78"/>
      <c r="F1448" s="170"/>
      <c r="G1448" s="83"/>
      <c r="H1448" s="84"/>
      <c r="I1448" s="114" t="str">
        <f>IF(Stock[[#This Row],[SỐ LƯỢNG MUA]]&gt;0,Stock[[#This Row],[GIÁ MUA]]*Stock[[#This Row],[SỐ LƯỢNG MUA]]*$D$11,"")</f>
        <v/>
      </c>
      <c r="J1448" s="87"/>
      <c r="K1448" s="88"/>
      <c r="L1448" s="116" t="str">
        <f>IF(Stock[[#This Row],[SỐ LƯỢNG MUA]]&gt;0,Stock[[#This Row],[GIÁ MUA]]*(1+Stock[[#This Row],[% TĂNG KỲ VỌNG_1]]),"")</f>
        <v/>
      </c>
      <c r="M1448" s="89"/>
      <c r="N1448" s="116" t="str">
        <f>IF(Stock[[#This Row],[SỐ LƯỢNG MUA]]&gt;0,Stock[[#This Row],[GIÁ MUA]]*(1+Stock[[#This Row],[% TĂNG KỲ VỌNG_2]]),"")</f>
        <v/>
      </c>
      <c r="O1448" s="89"/>
      <c r="P1448" s="116" t="str">
        <f>IF(Stock[[#This Row],[SỐ LƯỢNG MUA]]&gt;0,Stock[[#This Row],[GIÁ MUA]]*(1+Stock[[#This Row],[% GIẢM ĐỂ CẮT LỖ]]),"")</f>
        <v/>
      </c>
      <c r="Q1448" s="103"/>
      <c r="R1448" s="117" t="str">
        <f>IF(Stock[[#This Row],[CỔ TỨC TIỀN MẶT]]&gt;0,Stock[[#This Row],[CỔ TỨC TIỀN MẶT]]/(Stock[[#This Row],[GIÁ MUA]]*Stock[[#This Row],[SỐ LƯỢNG MUA]]),"")</f>
        <v/>
      </c>
      <c r="S1448" s="103"/>
      <c r="T1448" s="77"/>
      <c r="U1448" s="95"/>
      <c r="V1448" s="96"/>
      <c r="W1448" s="125" t="str">
        <f>IF(Stock[[#This Row],[SỐ LƯỢNG BÁN]]&gt;0,Stock[[#This Row],[GIÁ BÁN]]*Stock[[#This Row],[SỐ LƯỢNG BÁN]]*$D$11+Stock[[#This Row],[GIÁ BÁN]]*Stock[[#This Row],[SỐ LƯỢNG BÁN]]*$D$12,"")</f>
        <v/>
      </c>
      <c r="X1448" s="120">
        <f>Stock[[#This Row],[SỐ LƯỢNG MUA]]+Stock[[#This Row],[CỔ TỨC BẰNG CỔ PHIẾU]]-Stock[[#This Row],[SỐ LƯỢNG BÁN]]</f>
        <v>0</v>
      </c>
      <c r="Y14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8" s="120">
        <f ca="1">IF(Stock[[#This Row],[NGÀY BÁN]]&gt;0,Stock[[#This Row],[NGÀY BÁN]]-Stock[[#This Row],[NGÀY MUA]]+1,IF(Stock[[#This Row],[NGÀY MUA]]=0,0,TODAY()-Stock[[#This Row],[NGÀY MUA]]+1))</f>
        <v>0</v>
      </c>
      <c r="AA1448" s="121" t="str">
        <f>IFERROR(Stock[[#This Row],[CỔ TỨC TIỀN MẶT]]+Stock[[#This Row],[LÃI/(LỖ) TỪ BÁN CK
(auto-fill)]],"")</f>
        <v/>
      </c>
      <c r="AB14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8" s="79"/>
      <c r="AE1448" s="146" t="str">
        <f>IF(Stock[[#This Row],[TRẠNG THÁI
(auto-fill)]]="NẮM GIỮ",Stock[[#This Row],[GIÁ THỊ TRƯỜNG]]-Stock[[#This Row],[GIÁ MUA]],"")</f>
        <v/>
      </c>
      <c r="AF1448" s="150" t="str">
        <f>IFERROR(Stock[[#This Row],[TĂNG/
(GIẢM )]]/Stock[[#This Row],[GIÁ MUA]],"")</f>
        <v/>
      </c>
      <c r="AG1448" s="129" t="str">
        <f>IF(Stock[[#This Row],[GIÁ THỊ TRƯỜNG]]&gt;0,Stock[[#This Row],[GIÁ THỊ TRƯỜNG]]*Stock[[#This Row],[SỐ LƯỢNG CÒN LẠI
(auto-fill)]],"")</f>
        <v/>
      </c>
    </row>
    <row r="1449" spans="2:33">
      <c r="B1449" s="109" t="str">
        <f>IF(AND(Stock[[#This Row],[SỐ LƯỢNG MUA]]&gt;0,Stock[[#This Row],[SỐ LƯỢNG CÒN LẠI
(auto-fill)]]=0),"BÁN",
IF(AND(Stock[[#This Row],[SỐ LƯỢNG MUA]]&gt;0,Stock[[#This Row],[SỐ LƯỢNG CÒN LẠI
(auto-fill)]]&gt;0),"NẮM GIỮ",""))</f>
        <v/>
      </c>
      <c r="C1449" s="112">
        <f t="shared" si="22"/>
        <v>1436</v>
      </c>
      <c r="D1449" s="77"/>
      <c r="E1449" s="78"/>
      <c r="F1449" s="170"/>
      <c r="G1449" s="83"/>
      <c r="H1449" s="84"/>
      <c r="I1449" s="114" t="str">
        <f>IF(Stock[[#This Row],[SỐ LƯỢNG MUA]]&gt;0,Stock[[#This Row],[GIÁ MUA]]*Stock[[#This Row],[SỐ LƯỢNG MUA]]*$D$11,"")</f>
        <v/>
      </c>
      <c r="J1449" s="87"/>
      <c r="K1449" s="88"/>
      <c r="L1449" s="116" t="str">
        <f>IF(Stock[[#This Row],[SỐ LƯỢNG MUA]]&gt;0,Stock[[#This Row],[GIÁ MUA]]*(1+Stock[[#This Row],[% TĂNG KỲ VỌNG_1]]),"")</f>
        <v/>
      </c>
      <c r="M1449" s="89"/>
      <c r="N1449" s="116" t="str">
        <f>IF(Stock[[#This Row],[SỐ LƯỢNG MUA]]&gt;0,Stock[[#This Row],[GIÁ MUA]]*(1+Stock[[#This Row],[% TĂNG KỲ VỌNG_2]]),"")</f>
        <v/>
      </c>
      <c r="O1449" s="89"/>
      <c r="P1449" s="116" t="str">
        <f>IF(Stock[[#This Row],[SỐ LƯỢNG MUA]]&gt;0,Stock[[#This Row],[GIÁ MUA]]*(1+Stock[[#This Row],[% GIẢM ĐỂ CẮT LỖ]]),"")</f>
        <v/>
      </c>
      <c r="Q1449" s="103"/>
      <c r="R1449" s="117" t="str">
        <f>IF(Stock[[#This Row],[CỔ TỨC TIỀN MẶT]]&gt;0,Stock[[#This Row],[CỔ TỨC TIỀN MẶT]]/(Stock[[#This Row],[GIÁ MUA]]*Stock[[#This Row],[SỐ LƯỢNG MUA]]),"")</f>
        <v/>
      </c>
      <c r="S1449" s="103"/>
      <c r="T1449" s="77"/>
      <c r="U1449" s="95"/>
      <c r="V1449" s="96"/>
      <c r="W1449" s="125" t="str">
        <f>IF(Stock[[#This Row],[SỐ LƯỢNG BÁN]]&gt;0,Stock[[#This Row],[GIÁ BÁN]]*Stock[[#This Row],[SỐ LƯỢNG BÁN]]*$D$11+Stock[[#This Row],[GIÁ BÁN]]*Stock[[#This Row],[SỐ LƯỢNG BÁN]]*$D$12,"")</f>
        <v/>
      </c>
      <c r="X1449" s="120">
        <f>Stock[[#This Row],[SỐ LƯỢNG MUA]]+Stock[[#This Row],[CỔ TỨC BẰNG CỔ PHIẾU]]-Stock[[#This Row],[SỐ LƯỢNG BÁN]]</f>
        <v>0</v>
      </c>
      <c r="Y14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9" s="120">
        <f ca="1">IF(Stock[[#This Row],[NGÀY BÁN]]&gt;0,Stock[[#This Row],[NGÀY BÁN]]-Stock[[#This Row],[NGÀY MUA]]+1,IF(Stock[[#This Row],[NGÀY MUA]]=0,0,TODAY()-Stock[[#This Row],[NGÀY MUA]]+1))</f>
        <v>0</v>
      </c>
      <c r="AA1449" s="121" t="str">
        <f>IFERROR(Stock[[#This Row],[CỔ TỨC TIỀN MẶT]]+Stock[[#This Row],[LÃI/(LỖ) TỪ BÁN CK
(auto-fill)]],"")</f>
        <v/>
      </c>
      <c r="AB14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9" s="79"/>
      <c r="AE1449" s="146" t="str">
        <f>IF(Stock[[#This Row],[TRẠNG THÁI
(auto-fill)]]="NẮM GIỮ",Stock[[#This Row],[GIÁ THỊ TRƯỜNG]]-Stock[[#This Row],[GIÁ MUA]],"")</f>
        <v/>
      </c>
      <c r="AF1449" s="150" t="str">
        <f>IFERROR(Stock[[#This Row],[TĂNG/
(GIẢM )]]/Stock[[#This Row],[GIÁ MUA]],"")</f>
        <v/>
      </c>
      <c r="AG1449" s="129" t="str">
        <f>IF(Stock[[#This Row],[GIÁ THỊ TRƯỜNG]]&gt;0,Stock[[#This Row],[GIÁ THỊ TRƯỜNG]]*Stock[[#This Row],[SỐ LƯỢNG CÒN LẠI
(auto-fill)]],"")</f>
        <v/>
      </c>
    </row>
    <row r="1450" spans="2:33">
      <c r="B1450" s="109" t="str">
        <f>IF(AND(Stock[[#This Row],[SỐ LƯỢNG MUA]]&gt;0,Stock[[#This Row],[SỐ LƯỢNG CÒN LẠI
(auto-fill)]]=0),"BÁN",
IF(AND(Stock[[#This Row],[SỐ LƯỢNG MUA]]&gt;0,Stock[[#This Row],[SỐ LƯỢNG CÒN LẠI
(auto-fill)]]&gt;0),"NẮM GIỮ",""))</f>
        <v/>
      </c>
      <c r="C1450" s="112">
        <f t="shared" si="22"/>
        <v>1437</v>
      </c>
      <c r="D1450" s="77"/>
      <c r="E1450" s="78"/>
      <c r="F1450" s="170"/>
      <c r="G1450" s="83"/>
      <c r="H1450" s="84"/>
      <c r="I1450" s="114" t="str">
        <f>IF(Stock[[#This Row],[SỐ LƯỢNG MUA]]&gt;0,Stock[[#This Row],[GIÁ MUA]]*Stock[[#This Row],[SỐ LƯỢNG MUA]]*$D$11,"")</f>
        <v/>
      </c>
      <c r="J1450" s="87"/>
      <c r="K1450" s="88"/>
      <c r="L1450" s="116" t="str">
        <f>IF(Stock[[#This Row],[SỐ LƯỢNG MUA]]&gt;0,Stock[[#This Row],[GIÁ MUA]]*(1+Stock[[#This Row],[% TĂNG KỲ VỌNG_1]]),"")</f>
        <v/>
      </c>
      <c r="M1450" s="89"/>
      <c r="N1450" s="116" t="str">
        <f>IF(Stock[[#This Row],[SỐ LƯỢNG MUA]]&gt;0,Stock[[#This Row],[GIÁ MUA]]*(1+Stock[[#This Row],[% TĂNG KỲ VỌNG_2]]),"")</f>
        <v/>
      </c>
      <c r="O1450" s="89"/>
      <c r="P1450" s="116" t="str">
        <f>IF(Stock[[#This Row],[SỐ LƯỢNG MUA]]&gt;0,Stock[[#This Row],[GIÁ MUA]]*(1+Stock[[#This Row],[% GIẢM ĐỂ CẮT LỖ]]),"")</f>
        <v/>
      </c>
      <c r="Q1450" s="103"/>
      <c r="R1450" s="117" t="str">
        <f>IF(Stock[[#This Row],[CỔ TỨC TIỀN MẶT]]&gt;0,Stock[[#This Row],[CỔ TỨC TIỀN MẶT]]/(Stock[[#This Row],[GIÁ MUA]]*Stock[[#This Row],[SỐ LƯỢNG MUA]]),"")</f>
        <v/>
      </c>
      <c r="S1450" s="103"/>
      <c r="T1450" s="77"/>
      <c r="U1450" s="95"/>
      <c r="V1450" s="96"/>
      <c r="W1450" s="125" t="str">
        <f>IF(Stock[[#This Row],[SỐ LƯỢNG BÁN]]&gt;0,Stock[[#This Row],[GIÁ BÁN]]*Stock[[#This Row],[SỐ LƯỢNG BÁN]]*$D$11+Stock[[#This Row],[GIÁ BÁN]]*Stock[[#This Row],[SỐ LƯỢNG BÁN]]*$D$12,"")</f>
        <v/>
      </c>
      <c r="X1450" s="120">
        <f>Stock[[#This Row],[SỐ LƯỢNG MUA]]+Stock[[#This Row],[CỔ TỨC BẰNG CỔ PHIẾU]]-Stock[[#This Row],[SỐ LƯỢNG BÁN]]</f>
        <v>0</v>
      </c>
      <c r="Y14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0" s="120">
        <f ca="1">IF(Stock[[#This Row],[NGÀY BÁN]]&gt;0,Stock[[#This Row],[NGÀY BÁN]]-Stock[[#This Row],[NGÀY MUA]]+1,IF(Stock[[#This Row],[NGÀY MUA]]=0,0,TODAY()-Stock[[#This Row],[NGÀY MUA]]+1))</f>
        <v>0</v>
      </c>
      <c r="AA1450" s="121" t="str">
        <f>IFERROR(Stock[[#This Row],[CỔ TỨC TIỀN MẶT]]+Stock[[#This Row],[LÃI/(LỖ) TỪ BÁN CK
(auto-fill)]],"")</f>
        <v/>
      </c>
      <c r="AB14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0" s="79"/>
      <c r="AE1450" s="146" t="str">
        <f>IF(Stock[[#This Row],[TRẠNG THÁI
(auto-fill)]]="NẮM GIỮ",Stock[[#This Row],[GIÁ THỊ TRƯỜNG]]-Stock[[#This Row],[GIÁ MUA]],"")</f>
        <v/>
      </c>
      <c r="AF1450" s="150" t="str">
        <f>IFERROR(Stock[[#This Row],[TĂNG/
(GIẢM )]]/Stock[[#This Row],[GIÁ MUA]],"")</f>
        <v/>
      </c>
      <c r="AG1450" s="129" t="str">
        <f>IF(Stock[[#This Row],[GIÁ THỊ TRƯỜNG]]&gt;0,Stock[[#This Row],[GIÁ THỊ TRƯỜNG]]*Stock[[#This Row],[SỐ LƯỢNG CÒN LẠI
(auto-fill)]],"")</f>
        <v/>
      </c>
    </row>
    <row r="1451" spans="2:33">
      <c r="B1451" s="109" t="str">
        <f>IF(AND(Stock[[#This Row],[SỐ LƯỢNG MUA]]&gt;0,Stock[[#This Row],[SỐ LƯỢNG CÒN LẠI
(auto-fill)]]=0),"BÁN",
IF(AND(Stock[[#This Row],[SỐ LƯỢNG MUA]]&gt;0,Stock[[#This Row],[SỐ LƯỢNG CÒN LẠI
(auto-fill)]]&gt;0),"NẮM GIỮ",""))</f>
        <v/>
      </c>
      <c r="C1451" s="112">
        <f t="shared" si="22"/>
        <v>1438</v>
      </c>
      <c r="D1451" s="77"/>
      <c r="E1451" s="78"/>
      <c r="F1451" s="170"/>
      <c r="G1451" s="83"/>
      <c r="H1451" s="84"/>
      <c r="I1451" s="114" t="str">
        <f>IF(Stock[[#This Row],[SỐ LƯỢNG MUA]]&gt;0,Stock[[#This Row],[GIÁ MUA]]*Stock[[#This Row],[SỐ LƯỢNG MUA]]*$D$11,"")</f>
        <v/>
      </c>
      <c r="J1451" s="87"/>
      <c r="K1451" s="88"/>
      <c r="L1451" s="116" t="str">
        <f>IF(Stock[[#This Row],[SỐ LƯỢNG MUA]]&gt;0,Stock[[#This Row],[GIÁ MUA]]*(1+Stock[[#This Row],[% TĂNG KỲ VỌNG_1]]),"")</f>
        <v/>
      </c>
      <c r="M1451" s="89"/>
      <c r="N1451" s="116" t="str">
        <f>IF(Stock[[#This Row],[SỐ LƯỢNG MUA]]&gt;0,Stock[[#This Row],[GIÁ MUA]]*(1+Stock[[#This Row],[% TĂNG KỲ VỌNG_2]]),"")</f>
        <v/>
      </c>
      <c r="O1451" s="89"/>
      <c r="P1451" s="116" t="str">
        <f>IF(Stock[[#This Row],[SỐ LƯỢNG MUA]]&gt;0,Stock[[#This Row],[GIÁ MUA]]*(1+Stock[[#This Row],[% GIẢM ĐỂ CẮT LỖ]]),"")</f>
        <v/>
      </c>
      <c r="Q1451" s="103"/>
      <c r="R1451" s="117" t="str">
        <f>IF(Stock[[#This Row],[CỔ TỨC TIỀN MẶT]]&gt;0,Stock[[#This Row],[CỔ TỨC TIỀN MẶT]]/(Stock[[#This Row],[GIÁ MUA]]*Stock[[#This Row],[SỐ LƯỢNG MUA]]),"")</f>
        <v/>
      </c>
      <c r="S1451" s="103"/>
      <c r="T1451" s="77"/>
      <c r="U1451" s="95"/>
      <c r="V1451" s="96"/>
      <c r="W1451" s="125" t="str">
        <f>IF(Stock[[#This Row],[SỐ LƯỢNG BÁN]]&gt;0,Stock[[#This Row],[GIÁ BÁN]]*Stock[[#This Row],[SỐ LƯỢNG BÁN]]*$D$11+Stock[[#This Row],[GIÁ BÁN]]*Stock[[#This Row],[SỐ LƯỢNG BÁN]]*$D$12,"")</f>
        <v/>
      </c>
      <c r="X1451" s="120">
        <f>Stock[[#This Row],[SỐ LƯỢNG MUA]]+Stock[[#This Row],[CỔ TỨC BẰNG CỔ PHIẾU]]-Stock[[#This Row],[SỐ LƯỢNG BÁN]]</f>
        <v>0</v>
      </c>
      <c r="Y14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1" s="120">
        <f ca="1">IF(Stock[[#This Row],[NGÀY BÁN]]&gt;0,Stock[[#This Row],[NGÀY BÁN]]-Stock[[#This Row],[NGÀY MUA]]+1,IF(Stock[[#This Row],[NGÀY MUA]]=0,0,TODAY()-Stock[[#This Row],[NGÀY MUA]]+1))</f>
        <v>0</v>
      </c>
      <c r="AA1451" s="121" t="str">
        <f>IFERROR(Stock[[#This Row],[CỔ TỨC TIỀN MẶT]]+Stock[[#This Row],[LÃI/(LỖ) TỪ BÁN CK
(auto-fill)]],"")</f>
        <v/>
      </c>
      <c r="AB14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1" s="79"/>
      <c r="AE1451" s="146" t="str">
        <f>IF(Stock[[#This Row],[TRẠNG THÁI
(auto-fill)]]="NẮM GIỮ",Stock[[#This Row],[GIÁ THỊ TRƯỜNG]]-Stock[[#This Row],[GIÁ MUA]],"")</f>
        <v/>
      </c>
      <c r="AF1451" s="150" t="str">
        <f>IFERROR(Stock[[#This Row],[TĂNG/
(GIẢM )]]/Stock[[#This Row],[GIÁ MUA]],"")</f>
        <v/>
      </c>
      <c r="AG1451" s="129" t="str">
        <f>IF(Stock[[#This Row],[GIÁ THỊ TRƯỜNG]]&gt;0,Stock[[#This Row],[GIÁ THỊ TRƯỜNG]]*Stock[[#This Row],[SỐ LƯỢNG CÒN LẠI
(auto-fill)]],"")</f>
        <v/>
      </c>
    </row>
    <row r="1452" spans="2:33">
      <c r="B1452" s="109" t="str">
        <f>IF(AND(Stock[[#This Row],[SỐ LƯỢNG MUA]]&gt;0,Stock[[#This Row],[SỐ LƯỢNG CÒN LẠI
(auto-fill)]]=0),"BÁN",
IF(AND(Stock[[#This Row],[SỐ LƯỢNG MUA]]&gt;0,Stock[[#This Row],[SỐ LƯỢNG CÒN LẠI
(auto-fill)]]&gt;0),"NẮM GIỮ",""))</f>
        <v/>
      </c>
      <c r="C1452" s="112">
        <f t="shared" si="22"/>
        <v>1439</v>
      </c>
      <c r="D1452" s="77"/>
      <c r="E1452" s="78"/>
      <c r="F1452" s="170"/>
      <c r="G1452" s="83"/>
      <c r="H1452" s="84"/>
      <c r="I1452" s="114" t="str">
        <f>IF(Stock[[#This Row],[SỐ LƯỢNG MUA]]&gt;0,Stock[[#This Row],[GIÁ MUA]]*Stock[[#This Row],[SỐ LƯỢNG MUA]]*$D$11,"")</f>
        <v/>
      </c>
      <c r="J1452" s="87"/>
      <c r="K1452" s="88"/>
      <c r="L1452" s="116" t="str">
        <f>IF(Stock[[#This Row],[SỐ LƯỢNG MUA]]&gt;0,Stock[[#This Row],[GIÁ MUA]]*(1+Stock[[#This Row],[% TĂNG KỲ VỌNG_1]]),"")</f>
        <v/>
      </c>
      <c r="M1452" s="89"/>
      <c r="N1452" s="116" t="str">
        <f>IF(Stock[[#This Row],[SỐ LƯỢNG MUA]]&gt;0,Stock[[#This Row],[GIÁ MUA]]*(1+Stock[[#This Row],[% TĂNG KỲ VỌNG_2]]),"")</f>
        <v/>
      </c>
      <c r="O1452" s="89"/>
      <c r="P1452" s="116" t="str">
        <f>IF(Stock[[#This Row],[SỐ LƯỢNG MUA]]&gt;0,Stock[[#This Row],[GIÁ MUA]]*(1+Stock[[#This Row],[% GIẢM ĐỂ CẮT LỖ]]),"")</f>
        <v/>
      </c>
      <c r="Q1452" s="103"/>
      <c r="R1452" s="117" t="str">
        <f>IF(Stock[[#This Row],[CỔ TỨC TIỀN MẶT]]&gt;0,Stock[[#This Row],[CỔ TỨC TIỀN MẶT]]/(Stock[[#This Row],[GIÁ MUA]]*Stock[[#This Row],[SỐ LƯỢNG MUA]]),"")</f>
        <v/>
      </c>
      <c r="S1452" s="103"/>
      <c r="T1452" s="77"/>
      <c r="U1452" s="95"/>
      <c r="V1452" s="96"/>
      <c r="W1452" s="125" t="str">
        <f>IF(Stock[[#This Row],[SỐ LƯỢNG BÁN]]&gt;0,Stock[[#This Row],[GIÁ BÁN]]*Stock[[#This Row],[SỐ LƯỢNG BÁN]]*$D$11+Stock[[#This Row],[GIÁ BÁN]]*Stock[[#This Row],[SỐ LƯỢNG BÁN]]*$D$12,"")</f>
        <v/>
      </c>
      <c r="X1452" s="120">
        <f>Stock[[#This Row],[SỐ LƯỢNG MUA]]+Stock[[#This Row],[CỔ TỨC BẰNG CỔ PHIẾU]]-Stock[[#This Row],[SỐ LƯỢNG BÁN]]</f>
        <v>0</v>
      </c>
      <c r="Y14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2" s="120">
        <f ca="1">IF(Stock[[#This Row],[NGÀY BÁN]]&gt;0,Stock[[#This Row],[NGÀY BÁN]]-Stock[[#This Row],[NGÀY MUA]]+1,IF(Stock[[#This Row],[NGÀY MUA]]=0,0,TODAY()-Stock[[#This Row],[NGÀY MUA]]+1))</f>
        <v>0</v>
      </c>
      <c r="AA1452" s="121" t="str">
        <f>IFERROR(Stock[[#This Row],[CỔ TỨC TIỀN MẶT]]+Stock[[#This Row],[LÃI/(LỖ) TỪ BÁN CK
(auto-fill)]],"")</f>
        <v/>
      </c>
      <c r="AB14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2" s="79"/>
      <c r="AE1452" s="146" t="str">
        <f>IF(Stock[[#This Row],[TRẠNG THÁI
(auto-fill)]]="NẮM GIỮ",Stock[[#This Row],[GIÁ THỊ TRƯỜNG]]-Stock[[#This Row],[GIÁ MUA]],"")</f>
        <v/>
      </c>
      <c r="AF1452" s="150" t="str">
        <f>IFERROR(Stock[[#This Row],[TĂNG/
(GIẢM )]]/Stock[[#This Row],[GIÁ MUA]],"")</f>
        <v/>
      </c>
      <c r="AG1452" s="129" t="str">
        <f>IF(Stock[[#This Row],[GIÁ THỊ TRƯỜNG]]&gt;0,Stock[[#This Row],[GIÁ THỊ TRƯỜNG]]*Stock[[#This Row],[SỐ LƯỢNG CÒN LẠI
(auto-fill)]],"")</f>
        <v/>
      </c>
    </row>
    <row r="1453" spans="2:33">
      <c r="B1453" s="109" t="str">
        <f>IF(AND(Stock[[#This Row],[SỐ LƯỢNG MUA]]&gt;0,Stock[[#This Row],[SỐ LƯỢNG CÒN LẠI
(auto-fill)]]=0),"BÁN",
IF(AND(Stock[[#This Row],[SỐ LƯỢNG MUA]]&gt;0,Stock[[#This Row],[SỐ LƯỢNG CÒN LẠI
(auto-fill)]]&gt;0),"NẮM GIỮ",""))</f>
        <v/>
      </c>
      <c r="C1453" s="112">
        <f t="shared" si="22"/>
        <v>1440</v>
      </c>
      <c r="D1453" s="77"/>
      <c r="E1453" s="78"/>
      <c r="F1453" s="170"/>
      <c r="G1453" s="83"/>
      <c r="H1453" s="84"/>
      <c r="I1453" s="114" t="str">
        <f>IF(Stock[[#This Row],[SỐ LƯỢNG MUA]]&gt;0,Stock[[#This Row],[GIÁ MUA]]*Stock[[#This Row],[SỐ LƯỢNG MUA]]*$D$11,"")</f>
        <v/>
      </c>
      <c r="J1453" s="87"/>
      <c r="K1453" s="88"/>
      <c r="L1453" s="116" t="str">
        <f>IF(Stock[[#This Row],[SỐ LƯỢNG MUA]]&gt;0,Stock[[#This Row],[GIÁ MUA]]*(1+Stock[[#This Row],[% TĂNG KỲ VỌNG_1]]),"")</f>
        <v/>
      </c>
      <c r="M1453" s="89"/>
      <c r="N1453" s="116" t="str">
        <f>IF(Stock[[#This Row],[SỐ LƯỢNG MUA]]&gt;0,Stock[[#This Row],[GIÁ MUA]]*(1+Stock[[#This Row],[% TĂNG KỲ VỌNG_2]]),"")</f>
        <v/>
      </c>
      <c r="O1453" s="89"/>
      <c r="P1453" s="116" t="str">
        <f>IF(Stock[[#This Row],[SỐ LƯỢNG MUA]]&gt;0,Stock[[#This Row],[GIÁ MUA]]*(1+Stock[[#This Row],[% GIẢM ĐỂ CẮT LỖ]]),"")</f>
        <v/>
      </c>
      <c r="Q1453" s="103"/>
      <c r="R1453" s="117" t="str">
        <f>IF(Stock[[#This Row],[CỔ TỨC TIỀN MẶT]]&gt;0,Stock[[#This Row],[CỔ TỨC TIỀN MẶT]]/(Stock[[#This Row],[GIÁ MUA]]*Stock[[#This Row],[SỐ LƯỢNG MUA]]),"")</f>
        <v/>
      </c>
      <c r="S1453" s="103"/>
      <c r="T1453" s="77"/>
      <c r="U1453" s="95"/>
      <c r="V1453" s="96"/>
      <c r="W1453" s="125" t="str">
        <f>IF(Stock[[#This Row],[SỐ LƯỢNG BÁN]]&gt;0,Stock[[#This Row],[GIÁ BÁN]]*Stock[[#This Row],[SỐ LƯỢNG BÁN]]*$D$11+Stock[[#This Row],[GIÁ BÁN]]*Stock[[#This Row],[SỐ LƯỢNG BÁN]]*$D$12,"")</f>
        <v/>
      </c>
      <c r="X1453" s="120">
        <f>Stock[[#This Row],[SỐ LƯỢNG MUA]]+Stock[[#This Row],[CỔ TỨC BẰNG CỔ PHIẾU]]-Stock[[#This Row],[SỐ LƯỢNG BÁN]]</f>
        <v>0</v>
      </c>
      <c r="Y14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3" s="120">
        <f ca="1">IF(Stock[[#This Row],[NGÀY BÁN]]&gt;0,Stock[[#This Row],[NGÀY BÁN]]-Stock[[#This Row],[NGÀY MUA]]+1,IF(Stock[[#This Row],[NGÀY MUA]]=0,0,TODAY()-Stock[[#This Row],[NGÀY MUA]]+1))</f>
        <v>0</v>
      </c>
      <c r="AA1453" s="121" t="str">
        <f>IFERROR(Stock[[#This Row],[CỔ TỨC TIỀN MẶT]]+Stock[[#This Row],[LÃI/(LỖ) TỪ BÁN CK
(auto-fill)]],"")</f>
        <v/>
      </c>
      <c r="AB14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3" s="79"/>
      <c r="AE1453" s="146" t="str">
        <f>IF(Stock[[#This Row],[TRẠNG THÁI
(auto-fill)]]="NẮM GIỮ",Stock[[#This Row],[GIÁ THỊ TRƯỜNG]]-Stock[[#This Row],[GIÁ MUA]],"")</f>
        <v/>
      </c>
      <c r="AF1453" s="150" t="str">
        <f>IFERROR(Stock[[#This Row],[TĂNG/
(GIẢM )]]/Stock[[#This Row],[GIÁ MUA]],"")</f>
        <v/>
      </c>
      <c r="AG1453" s="129" t="str">
        <f>IF(Stock[[#This Row],[GIÁ THỊ TRƯỜNG]]&gt;0,Stock[[#This Row],[GIÁ THỊ TRƯỜNG]]*Stock[[#This Row],[SỐ LƯỢNG CÒN LẠI
(auto-fill)]],"")</f>
        <v/>
      </c>
    </row>
    <row r="1454" spans="2:33">
      <c r="B1454" s="109" t="str">
        <f>IF(AND(Stock[[#This Row],[SỐ LƯỢNG MUA]]&gt;0,Stock[[#This Row],[SỐ LƯỢNG CÒN LẠI
(auto-fill)]]=0),"BÁN",
IF(AND(Stock[[#This Row],[SỐ LƯỢNG MUA]]&gt;0,Stock[[#This Row],[SỐ LƯỢNG CÒN LẠI
(auto-fill)]]&gt;0),"NẮM GIỮ",""))</f>
        <v/>
      </c>
      <c r="C1454" s="112">
        <f t="shared" si="22"/>
        <v>1441</v>
      </c>
      <c r="D1454" s="77"/>
      <c r="E1454" s="78"/>
      <c r="F1454" s="170"/>
      <c r="G1454" s="83"/>
      <c r="H1454" s="84"/>
      <c r="I1454" s="114" t="str">
        <f>IF(Stock[[#This Row],[SỐ LƯỢNG MUA]]&gt;0,Stock[[#This Row],[GIÁ MUA]]*Stock[[#This Row],[SỐ LƯỢNG MUA]]*$D$11,"")</f>
        <v/>
      </c>
      <c r="J1454" s="87"/>
      <c r="K1454" s="88"/>
      <c r="L1454" s="116" t="str">
        <f>IF(Stock[[#This Row],[SỐ LƯỢNG MUA]]&gt;0,Stock[[#This Row],[GIÁ MUA]]*(1+Stock[[#This Row],[% TĂNG KỲ VỌNG_1]]),"")</f>
        <v/>
      </c>
      <c r="M1454" s="89"/>
      <c r="N1454" s="116" t="str">
        <f>IF(Stock[[#This Row],[SỐ LƯỢNG MUA]]&gt;0,Stock[[#This Row],[GIÁ MUA]]*(1+Stock[[#This Row],[% TĂNG KỲ VỌNG_2]]),"")</f>
        <v/>
      </c>
      <c r="O1454" s="89"/>
      <c r="P1454" s="116" t="str">
        <f>IF(Stock[[#This Row],[SỐ LƯỢNG MUA]]&gt;0,Stock[[#This Row],[GIÁ MUA]]*(1+Stock[[#This Row],[% GIẢM ĐỂ CẮT LỖ]]),"")</f>
        <v/>
      </c>
      <c r="Q1454" s="103"/>
      <c r="R1454" s="117" t="str">
        <f>IF(Stock[[#This Row],[CỔ TỨC TIỀN MẶT]]&gt;0,Stock[[#This Row],[CỔ TỨC TIỀN MẶT]]/(Stock[[#This Row],[GIÁ MUA]]*Stock[[#This Row],[SỐ LƯỢNG MUA]]),"")</f>
        <v/>
      </c>
      <c r="S1454" s="103"/>
      <c r="T1454" s="77"/>
      <c r="U1454" s="95"/>
      <c r="V1454" s="96"/>
      <c r="W1454" s="125" t="str">
        <f>IF(Stock[[#This Row],[SỐ LƯỢNG BÁN]]&gt;0,Stock[[#This Row],[GIÁ BÁN]]*Stock[[#This Row],[SỐ LƯỢNG BÁN]]*$D$11+Stock[[#This Row],[GIÁ BÁN]]*Stock[[#This Row],[SỐ LƯỢNG BÁN]]*$D$12,"")</f>
        <v/>
      </c>
      <c r="X1454" s="120">
        <f>Stock[[#This Row],[SỐ LƯỢNG MUA]]+Stock[[#This Row],[CỔ TỨC BẰNG CỔ PHIẾU]]-Stock[[#This Row],[SỐ LƯỢNG BÁN]]</f>
        <v>0</v>
      </c>
      <c r="Y14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4" s="120">
        <f ca="1">IF(Stock[[#This Row],[NGÀY BÁN]]&gt;0,Stock[[#This Row],[NGÀY BÁN]]-Stock[[#This Row],[NGÀY MUA]]+1,IF(Stock[[#This Row],[NGÀY MUA]]=0,0,TODAY()-Stock[[#This Row],[NGÀY MUA]]+1))</f>
        <v>0</v>
      </c>
      <c r="AA1454" s="121" t="str">
        <f>IFERROR(Stock[[#This Row],[CỔ TỨC TIỀN MẶT]]+Stock[[#This Row],[LÃI/(LỖ) TỪ BÁN CK
(auto-fill)]],"")</f>
        <v/>
      </c>
      <c r="AB14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4" s="79"/>
      <c r="AE1454" s="146" t="str">
        <f>IF(Stock[[#This Row],[TRẠNG THÁI
(auto-fill)]]="NẮM GIỮ",Stock[[#This Row],[GIÁ THỊ TRƯỜNG]]-Stock[[#This Row],[GIÁ MUA]],"")</f>
        <v/>
      </c>
      <c r="AF1454" s="150" t="str">
        <f>IFERROR(Stock[[#This Row],[TĂNG/
(GIẢM )]]/Stock[[#This Row],[GIÁ MUA]],"")</f>
        <v/>
      </c>
      <c r="AG1454" s="129" t="str">
        <f>IF(Stock[[#This Row],[GIÁ THỊ TRƯỜNG]]&gt;0,Stock[[#This Row],[GIÁ THỊ TRƯỜNG]]*Stock[[#This Row],[SỐ LƯỢNG CÒN LẠI
(auto-fill)]],"")</f>
        <v/>
      </c>
    </row>
    <row r="1455" spans="2:33">
      <c r="B1455" s="109" t="str">
        <f>IF(AND(Stock[[#This Row],[SỐ LƯỢNG MUA]]&gt;0,Stock[[#This Row],[SỐ LƯỢNG CÒN LẠI
(auto-fill)]]=0),"BÁN",
IF(AND(Stock[[#This Row],[SỐ LƯỢNG MUA]]&gt;0,Stock[[#This Row],[SỐ LƯỢNG CÒN LẠI
(auto-fill)]]&gt;0),"NẮM GIỮ",""))</f>
        <v/>
      </c>
      <c r="C1455" s="112">
        <f t="shared" si="22"/>
        <v>1442</v>
      </c>
      <c r="D1455" s="77"/>
      <c r="E1455" s="78"/>
      <c r="F1455" s="170"/>
      <c r="G1455" s="83"/>
      <c r="H1455" s="84"/>
      <c r="I1455" s="114" t="str">
        <f>IF(Stock[[#This Row],[SỐ LƯỢNG MUA]]&gt;0,Stock[[#This Row],[GIÁ MUA]]*Stock[[#This Row],[SỐ LƯỢNG MUA]]*$D$11,"")</f>
        <v/>
      </c>
      <c r="J1455" s="87"/>
      <c r="K1455" s="88"/>
      <c r="L1455" s="116" t="str">
        <f>IF(Stock[[#This Row],[SỐ LƯỢNG MUA]]&gt;0,Stock[[#This Row],[GIÁ MUA]]*(1+Stock[[#This Row],[% TĂNG KỲ VỌNG_1]]),"")</f>
        <v/>
      </c>
      <c r="M1455" s="89"/>
      <c r="N1455" s="116" t="str">
        <f>IF(Stock[[#This Row],[SỐ LƯỢNG MUA]]&gt;0,Stock[[#This Row],[GIÁ MUA]]*(1+Stock[[#This Row],[% TĂNG KỲ VỌNG_2]]),"")</f>
        <v/>
      </c>
      <c r="O1455" s="89"/>
      <c r="P1455" s="116" t="str">
        <f>IF(Stock[[#This Row],[SỐ LƯỢNG MUA]]&gt;0,Stock[[#This Row],[GIÁ MUA]]*(1+Stock[[#This Row],[% GIẢM ĐỂ CẮT LỖ]]),"")</f>
        <v/>
      </c>
      <c r="Q1455" s="103"/>
      <c r="R1455" s="117" t="str">
        <f>IF(Stock[[#This Row],[CỔ TỨC TIỀN MẶT]]&gt;0,Stock[[#This Row],[CỔ TỨC TIỀN MẶT]]/(Stock[[#This Row],[GIÁ MUA]]*Stock[[#This Row],[SỐ LƯỢNG MUA]]),"")</f>
        <v/>
      </c>
      <c r="S1455" s="103"/>
      <c r="T1455" s="77"/>
      <c r="U1455" s="95"/>
      <c r="V1455" s="96"/>
      <c r="W1455" s="125" t="str">
        <f>IF(Stock[[#This Row],[SỐ LƯỢNG BÁN]]&gt;0,Stock[[#This Row],[GIÁ BÁN]]*Stock[[#This Row],[SỐ LƯỢNG BÁN]]*$D$11+Stock[[#This Row],[GIÁ BÁN]]*Stock[[#This Row],[SỐ LƯỢNG BÁN]]*$D$12,"")</f>
        <v/>
      </c>
      <c r="X1455" s="120">
        <f>Stock[[#This Row],[SỐ LƯỢNG MUA]]+Stock[[#This Row],[CỔ TỨC BẰNG CỔ PHIẾU]]-Stock[[#This Row],[SỐ LƯỢNG BÁN]]</f>
        <v>0</v>
      </c>
      <c r="Y14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5" s="120">
        <f ca="1">IF(Stock[[#This Row],[NGÀY BÁN]]&gt;0,Stock[[#This Row],[NGÀY BÁN]]-Stock[[#This Row],[NGÀY MUA]]+1,IF(Stock[[#This Row],[NGÀY MUA]]=0,0,TODAY()-Stock[[#This Row],[NGÀY MUA]]+1))</f>
        <v>0</v>
      </c>
      <c r="AA1455" s="121" t="str">
        <f>IFERROR(Stock[[#This Row],[CỔ TỨC TIỀN MẶT]]+Stock[[#This Row],[LÃI/(LỖ) TỪ BÁN CK
(auto-fill)]],"")</f>
        <v/>
      </c>
      <c r="AB14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5" s="79"/>
      <c r="AE1455" s="146" t="str">
        <f>IF(Stock[[#This Row],[TRẠNG THÁI
(auto-fill)]]="NẮM GIỮ",Stock[[#This Row],[GIÁ THỊ TRƯỜNG]]-Stock[[#This Row],[GIÁ MUA]],"")</f>
        <v/>
      </c>
      <c r="AF1455" s="150" t="str">
        <f>IFERROR(Stock[[#This Row],[TĂNG/
(GIẢM )]]/Stock[[#This Row],[GIÁ MUA]],"")</f>
        <v/>
      </c>
      <c r="AG1455" s="129" t="str">
        <f>IF(Stock[[#This Row],[GIÁ THỊ TRƯỜNG]]&gt;0,Stock[[#This Row],[GIÁ THỊ TRƯỜNG]]*Stock[[#This Row],[SỐ LƯỢNG CÒN LẠI
(auto-fill)]],"")</f>
        <v/>
      </c>
    </row>
    <row r="1456" spans="2:33">
      <c r="B1456" s="109" t="str">
        <f>IF(AND(Stock[[#This Row],[SỐ LƯỢNG MUA]]&gt;0,Stock[[#This Row],[SỐ LƯỢNG CÒN LẠI
(auto-fill)]]=0),"BÁN",
IF(AND(Stock[[#This Row],[SỐ LƯỢNG MUA]]&gt;0,Stock[[#This Row],[SỐ LƯỢNG CÒN LẠI
(auto-fill)]]&gt;0),"NẮM GIỮ",""))</f>
        <v/>
      </c>
      <c r="C1456" s="112">
        <f t="shared" si="22"/>
        <v>1443</v>
      </c>
      <c r="D1456" s="77"/>
      <c r="E1456" s="78"/>
      <c r="F1456" s="170"/>
      <c r="G1456" s="83"/>
      <c r="H1456" s="84"/>
      <c r="I1456" s="114" t="str">
        <f>IF(Stock[[#This Row],[SỐ LƯỢNG MUA]]&gt;0,Stock[[#This Row],[GIÁ MUA]]*Stock[[#This Row],[SỐ LƯỢNG MUA]]*$D$11,"")</f>
        <v/>
      </c>
      <c r="J1456" s="87"/>
      <c r="K1456" s="88"/>
      <c r="L1456" s="116" t="str">
        <f>IF(Stock[[#This Row],[SỐ LƯỢNG MUA]]&gt;0,Stock[[#This Row],[GIÁ MUA]]*(1+Stock[[#This Row],[% TĂNG KỲ VỌNG_1]]),"")</f>
        <v/>
      </c>
      <c r="M1456" s="89"/>
      <c r="N1456" s="116" t="str">
        <f>IF(Stock[[#This Row],[SỐ LƯỢNG MUA]]&gt;0,Stock[[#This Row],[GIÁ MUA]]*(1+Stock[[#This Row],[% TĂNG KỲ VỌNG_2]]),"")</f>
        <v/>
      </c>
      <c r="O1456" s="89"/>
      <c r="P1456" s="116" t="str">
        <f>IF(Stock[[#This Row],[SỐ LƯỢNG MUA]]&gt;0,Stock[[#This Row],[GIÁ MUA]]*(1+Stock[[#This Row],[% GIẢM ĐỂ CẮT LỖ]]),"")</f>
        <v/>
      </c>
      <c r="Q1456" s="103"/>
      <c r="R1456" s="117" t="str">
        <f>IF(Stock[[#This Row],[CỔ TỨC TIỀN MẶT]]&gt;0,Stock[[#This Row],[CỔ TỨC TIỀN MẶT]]/(Stock[[#This Row],[GIÁ MUA]]*Stock[[#This Row],[SỐ LƯỢNG MUA]]),"")</f>
        <v/>
      </c>
      <c r="S1456" s="103"/>
      <c r="T1456" s="77"/>
      <c r="U1456" s="95"/>
      <c r="V1456" s="96"/>
      <c r="W1456" s="125" t="str">
        <f>IF(Stock[[#This Row],[SỐ LƯỢNG BÁN]]&gt;0,Stock[[#This Row],[GIÁ BÁN]]*Stock[[#This Row],[SỐ LƯỢNG BÁN]]*$D$11+Stock[[#This Row],[GIÁ BÁN]]*Stock[[#This Row],[SỐ LƯỢNG BÁN]]*$D$12,"")</f>
        <v/>
      </c>
      <c r="X1456" s="120">
        <f>Stock[[#This Row],[SỐ LƯỢNG MUA]]+Stock[[#This Row],[CỔ TỨC BẰNG CỔ PHIẾU]]-Stock[[#This Row],[SỐ LƯỢNG BÁN]]</f>
        <v>0</v>
      </c>
      <c r="Y14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6" s="120">
        <f ca="1">IF(Stock[[#This Row],[NGÀY BÁN]]&gt;0,Stock[[#This Row],[NGÀY BÁN]]-Stock[[#This Row],[NGÀY MUA]]+1,IF(Stock[[#This Row],[NGÀY MUA]]=0,0,TODAY()-Stock[[#This Row],[NGÀY MUA]]+1))</f>
        <v>0</v>
      </c>
      <c r="AA1456" s="121" t="str">
        <f>IFERROR(Stock[[#This Row],[CỔ TỨC TIỀN MẶT]]+Stock[[#This Row],[LÃI/(LỖ) TỪ BÁN CK
(auto-fill)]],"")</f>
        <v/>
      </c>
      <c r="AB14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6" s="79"/>
      <c r="AE1456" s="146" t="str">
        <f>IF(Stock[[#This Row],[TRẠNG THÁI
(auto-fill)]]="NẮM GIỮ",Stock[[#This Row],[GIÁ THỊ TRƯỜNG]]-Stock[[#This Row],[GIÁ MUA]],"")</f>
        <v/>
      </c>
      <c r="AF1456" s="150" t="str">
        <f>IFERROR(Stock[[#This Row],[TĂNG/
(GIẢM )]]/Stock[[#This Row],[GIÁ MUA]],"")</f>
        <v/>
      </c>
      <c r="AG1456" s="129" t="str">
        <f>IF(Stock[[#This Row],[GIÁ THỊ TRƯỜNG]]&gt;0,Stock[[#This Row],[GIÁ THỊ TRƯỜNG]]*Stock[[#This Row],[SỐ LƯỢNG CÒN LẠI
(auto-fill)]],"")</f>
        <v/>
      </c>
    </row>
    <row r="1457" spans="2:33">
      <c r="B1457" s="109" t="str">
        <f>IF(AND(Stock[[#This Row],[SỐ LƯỢNG MUA]]&gt;0,Stock[[#This Row],[SỐ LƯỢNG CÒN LẠI
(auto-fill)]]=0),"BÁN",
IF(AND(Stock[[#This Row],[SỐ LƯỢNG MUA]]&gt;0,Stock[[#This Row],[SỐ LƯỢNG CÒN LẠI
(auto-fill)]]&gt;0),"NẮM GIỮ",""))</f>
        <v/>
      </c>
      <c r="C1457" s="112">
        <f t="shared" si="22"/>
        <v>1444</v>
      </c>
      <c r="D1457" s="77"/>
      <c r="E1457" s="78"/>
      <c r="F1457" s="170"/>
      <c r="G1457" s="83"/>
      <c r="H1457" s="84"/>
      <c r="I1457" s="114" t="str">
        <f>IF(Stock[[#This Row],[SỐ LƯỢNG MUA]]&gt;0,Stock[[#This Row],[GIÁ MUA]]*Stock[[#This Row],[SỐ LƯỢNG MUA]]*$D$11,"")</f>
        <v/>
      </c>
      <c r="J1457" s="87"/>
      <c r="K1457" s="88"/>
      <c r="L1457" s="116" t="str">
        <f>IF(Stock[[#This Row],[SỐ LƯỢNG MUA]]&gt;0,Stock[[#This Row],[GIÁ MUA]]*(1+Stock[[#This Row],[% TĂNG KỲ VỌNG_1]]),"")</f>
        <v/>
      </c>
      <c r="M1457" s="89"/>
      <c r="N1457" s="116" t="str">
        <f>IF(Stock[[#This Row],[SỐ LƯỢNG MUA]]&gt;0,Stock[[#This Row],[GIÁ MUA]]*(1+Stock[[#This Row],[% TĂNG KỲ VỌNG_2]]),"")</f>
        <v/>
      </c>
      <c r="O1457" s="89"/>
      <c r="P1457" s="116" t="str">
        <f>IF(Stock[[#This Row],[SỐ LƯỢNG MUA]]&gt;0,Stock[[#This Row],[GIÁ MUA]]*(1+Stock[[#This Row],[% GIẢM ĐỂ CẮT LỖ]]),"")</f>
        <v/>
      </c>
      <c r="Q1457" s="103"/>
      <c r="R1457" s="117" t="str">
        <f>IF(Stock[[#This Row],[CỔ TỨC TIỀN MẶT]]&gt;0,Stock[[#This Row],[CỔ TỨC TIỀN MẶT]]/(Stock[[#This Row],[GIÁ MUA]]*Stock[[#This Row],[SỐ LƯỢNG MUA]]),"")</f>
        <v/>
      </c>
      <c r="S1457" s="103"/>
      <c r="T1457" s="77"/>
      <c r="U1457" s="95"/>
      <c r="V1457" s="96"/>
      <c r="W1457" s="125" t="str">
        <f>IF(Stock[[#This Row],[SỐ LƯỢNG BÁN]]&gt;0,Stock[[#This Row],[GIÁ BÁN]]*Stock[[#This Row],[SỐ LƯỢNG BÁN]]*$D$11+Stock[[#This Row],[GIÁ BÁN]]*Stock[[#This Row],[SỐ LƯỢNG BÁN]]*$D$12,"")</f>
        <v/>
      </c>
      <c r="X1457" s="120">
        <f>Stock[[#This Row],[SỐ LƯỢNG MUA]]+Stock[[#This Row],[CỔ TỨC BẰNG CỔ PHIẾU]]-Stock[[#This Row],[SỐ LƯỢNG BÁN]]</f>
        <v>0</v>
      </c>
      <c r="Y14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7" s="120">
        <f ca="1">IF(Stock[[#This Row],[NGÀY BÁN]]&gt;0,Stock[[#This Row],[NGÀY BÁN]]-Stock[[#This Row],[NGÀY MUA]]+1,IF(Stock[[#This Row],[NGÀY MUA]]=0,0,TODAY()-Stock[[#This Row],[NGÀY MUA]]+1))</f>
        <v>0</v>
      </c>
      <c r="AA1457" s="121" t="str">
        <f>IFERROR(Stock[[#This Row],[CỔ TỨC TIỀN MẶT]]+Stock[[#This Row],[LÃI/(LỖ) TỪ BÁN CK
(auto-fill)]],"")</f>
        <v/>
      </c>
      <c r="AB14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7" s="79"/>
      <c r="AE1457" s="146" t="str">
        <f>IF(Stock[[#This Row],[TRẠNG THÁI
(auto-fill)]]="NẮM GIỮ",Stock[[#This Row],[GIÁ THỊ TRƯỜNG]]-Stock[[#This Row],[GIÁ MUA]],"")</f>
        <v/>
      </c>
      <c r="AF1457" s="150" t="str">
        <f>IFERROR(Stock[[#This Row],[TĂNG/
(GIẢM )]]/Stock[[#This Row],[GIÁ MUA]],"")</f>
        <v/>
      </c>
      <c r="AG1457" s="129" t="str">
        <f>IF(Stock[[#This Row],[GIÁ THỊ TRƯỜNG]]&gt;0,Stock[[#This Row],[GIÁ THỊ TRƯỜNG]]*Stock[[#This Row],[SỐ LƯỢNG CÒN LẠI
(auto-fill)]],"")</f>
        <v/>
      </c>
    </row>
    <row r="1458" spans="2:33">
      <c r="B1458" s="109" t="str">
        <f>IF(AND(Stock[[#This Row],[SỐ LƯỢNG MUA]]&gt;0,Stock[[#This Row],[SỐ LƯỢNG CÒN LẠI
(auto-fill)]]=0),"BÁN",
IF(AND(Stock[[#This Row],[SỐ LƯỢNG MUA]]&gt;0,Stock[[#This Row],[SỐ LƯỢNG CÒN LẠI
(auto-fill)]]&gt;0),"NẮM GIỮ",""))</f>
        <v/>
      </c>
      <c r="C1458" s="112">
        <f t="shared" si="22"/>
        <v>1445</v>
      </c>
      <c r="D1458" s="77"/>
      <c r="E1458" s="78"/>
      <c r="F1458" s="170"/>
      <c r="G1458" s="83"/>
      <c r="H1458" s="84"/>
      <c r="I1458" s="114" t="str">
        <f>IF(Stock[[#This Row],[SỐ LƯỢNG MUA]]&gt;0,Stock[[#This Row],[GIÁ MUA]]*Stock[[#This Row],[SỐ LƯỢNG MUA]]*$D$11,"")</f>
        <v/>
      </c>
      <c r="J1458" s="87"/>
      <c r="K1458" s="88"/>
      <c r="L1458" s="116" t="str">
        <f>IF(Stock[[#This Row],[SỐ LƯỢNG MUA]]&gt;0,Stock[[#This Row],[GIÁ MUA]]*(1+Stock[[#This Row],[% TĂNG KỲ VỌNG_1]]),"")</f>
        <v/>
      </c>
      <c r="M1458" s="89"/>
      <c r="N1458" s="116" t="str">
        <f>IF(Stock[[#This Row],[SỐ LƯỢNG MUA]]&gt;0,Stock[[#This Row],[GIÁ MUA]]*(1+Stock[[#This Row],[% TĂNG KỲ VỌNG_2]]),"")</f>
        <v/>
      </c>
      <c r="O1458" s="89"/>
      <c r="P1458" s="116" t="str">
        <f>IF(Stock[[#This Row],[SỐ LƯỢNG MUA]]&gt;0,Stock[[#This Row],[GIÁ MUA]]*(1+Stock[[#This Row],[% GIẢM ĐỂ CẮT LỖ]]),"")</f>
        <v/>
      </c>
      <c r="Q1458" s="103"/>
      <c r="R1458" s="117" t="str">
        <f>IF(Stock[[#This Row],[CỔ TỨC TIỀN MẶT]]&gt;0,Stock[[#This Row],[CỔ TỨC TIỀN MẶT]]/(Stock[[#This Row],[GIÁ MUA]]*Stock[[#This Row],[SỐ LƯỢNG MUA]]),"")</f>
        <v/>
      </c>
      <c r="S1458" s="103"/>
      <c r="T1458" s="77"/>
      <c r="U1458" s="95"/>
      <c r="V1458" s="96"/>
      <c r="W1458" s="125" t="str">
        <f>IF(Stock[[#This Row],[SỐ LƯỢNG BÁN]]&gt;0,Stock[[#This Row],[GIÁ BÁN]]*Stock[[#This Row],[SỐ LƯỢNG BÁN]]*$D$11+Stock[[#This Row],[GIÁ BÁN]]*Stock[[#This Row],[SỐ LƯỢNG BÁN]]*$D$12,"")</f>
        <v/>
      </c>
      <c r="X1458" s="120">
        <f>Stock[[#This Row],[SỐ LƯỢNG MUA]]+Stock[[#This Row],[CỔ TỨC BẰNG CỔ PHIẾU]]-Stock[[#This Row],[SỐ LƯỢNG BÁN]]</f>
        <v>0</v>
      </c>
      <c r="Y14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8" s="120">
        <f ca="1">IF(Stock[[#This Row],[NGÀY BÁN]]&gt;0,Stock[[#This Row],[NGÀY BÁN]]-Stock[[#This Row],[NGÀY MUA]]+1,IF(Stock[[#This Row],[NGÀY MUA]]=0,0,TODAY()-Stock[[#This Row],[NGÀY MUA]]+1))</f>
        <v>0</v>
      </c>
      <c r="AA1458" s="121" t="str">
        <f>IFERROR(Stock[[#This Row],[CỔ TỨC TIỀN MẶT]]+Stock[[#This Row],[LÃI/(LỖ) TỪ BÁN CK
(auto-fill)]],"")</f>
        <v/>
      </c>
      <c r="AB14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8" s="79"/>
      <c r="AE1458" s="146" t="str">
        <f>IF(Stock[[#This Row],[TRẠNG THÁI
(auto-fill)]]="NẮM GIỮ",Stock[[#This Row],[GIÁ THỊ TRƯỜNG]]-Stock[[#This Row],[GIÁ MUA]],"")</f>
        <v/>
      </c>
      <c r="AF1458" s="150" t="str">
        <f>IFERROR(Stock[[#This Row],[TĂNG/
(GIẢM )]]/Stock[[#This Row],[GIÁ MUA]],"")</f>
        <v/>
      </c>
      <c r="AG1458" s="129" t="str">
        <f>IF(Stock[[#This Row],[GIÁ THỊ TRƯỜNG]]&gt;0,Stock[[#This Row],[GIÁ THỊ TRƯỜNG]]*Stock[[#This Row],[SỐ LƯỢNG CÒN LẠI
(auto-fill)]],"")</f>
        <v/>
      </c>
    </row>
    <row r="1459" spans="2:33">
      <c r="B1459" s="109" t="str">
        <f>IF(AND(Stock[[#This Row],[SỐ LƯỢNG MUA]]&gt;0,Stock[[#This Row],[SỐ LƯỢNG CÒN LẠI
(auto-fill)]]=0),"BÁN",
IF(AND(Stock[[#This Row],[SỐ LƯỢNG MUA]]&gt;0,Stock[[#This Row],[SỐ LƯỢNG CÒN LẠI
(auto-fill)]]&gt;0),"NẮM GIỮ",""))</f>
        <v/>
      </c>
      <c r="C1459" s="112">
        <f t="shared" si="22"/>
        <v>1446</v>
      </c>
      <c r="D1459" s="77"/>
      <c r="E1459" s="78"/>
      <c r="F1459" s="170"/>
      <c r="G1459" s="83"/>
      <c r="H1459" s="84"/>
      <c r="I1459" s="114" t="str">
        <f>IF(Stock[[#This Row],[SỐ LƯỢNG MUA]]&gt;0,Stock[[#This Row],[GIÁ MUA]]*Stock[[#This Row],[SỐ LƯỢNG MUA]]*$D$11,"")</f>
        <v/>
      </c>
      <c r="J1459" s="87"/>
      <c r="K1459" s="88"/>
      <c r="L1459" s="116" t="str">
        <f>IF(Stock[[#This Row],[SỐ LƯỢNG MUA]]&gt;0,Stock[[#This Row],[GIÁ MUA]]*(1+Stock[[#This Row],[% TĂNG KỲ VỌNG_1]]),"")</f>
        <v/>
      </c>
      <c r="M1459" s="89"/>
      <c r="N1459" s="116" t="str">
        <f>IF(Stock[[#This Row],[SỐ LƯỢNG MUA]]&gt;0,Stock[[#This Row],[GIÁ MUA]]*(1+Stock[[#This Row],[% TĂNG KỲ VỌNG_2]]),"")</f>
        <v/>
      </c>
      <c r="O1459" s="89"/>
      <c r="P1459" s="116" t="str">
        <f>IF(Stock[[#This Row],[SỐ LƯỢNG MUA]]&gt;0,Stock[[#This Row],[GIÁ MUA]]*(1+Stock[[#This Row],[% GIẢM ĐỂ CẮT LỖ]]),"")</f>
        <v/>
      </c>
      <c r="Q1459" s="103"/>
      <c r="R1459" s="117" t="str">
        <f>IF(Stock[[#This Row],[CỔ TỨC TIỀN MẶT]]&gt;0,Stock[[#This Row],[CỔ TỨC TIỀN MẶT]]/(Stock[[#This Row],[GIÁ MUA]]*Stock[[#This Row],[SỐ LƯỢNG MUA]]),"")</f>
        <v/>
      </c>
      <c r="S1459" s="103"/>
      <c r="T1459" s="77"/>
      <c r="U1459" s="95"/>
      <c r="V1459" s="96"/>
      <c r="W1459" s="125" t="str">
        <f>IF(Stock[[#This Row],[SỐ LƯỢNG BÁN]]&gt;0,Stock[[#This Row],[GIÁ BÁN]]*Stock[[#This Row],[SỐ LƯỢNG BÁN]]*$D$11+Stock[[#This Row],[GIÁ BÁN]]*Stock[[#This Row],[SỐ LƯỢNG BÁN]]*$D$12,"")</f>
        <v/>
      </c>
      <c r="X1459" s="120">
        <f>Stock[[#This Row],[SỐ LƯỢNG MUA]]+Stock[[#This Row],[CỔ TỨC BẰNG CỔ PHIẾU]]-Stock[[#This Row],[SỐ LƯỢNG BÁN]]</f>
        <v>0</v>
      </c>
      <c r="Y14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9" s="120">
        <f ca="1">IF(Stock[[#This Row],[NGÀY BÁN]]&gt;0,Stock[[#This Row],[NGÀY BÁN]]-Stock[[#This Row],[NGÀY MUA]]+1,IF(Stock[[#This Row],[NGÀY MUA]]=0,0,TODAY()-Stock[[#This Row],[NGÀY MUA]]+1))</f>
        <v>0</v>
      </c>
      <c r="AA1459" s="121" t="str">
        <f>IFERROR(Stock[[#This Row],[CỔ TỨC TIỀN MẶT]]+Stock[[#This Row],[LÃI/(LỖ) TỪ BÁN CK
(auto-fill)]],"")</f>
        <v/>
      </c>
      <c r="AB14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9" s="79"/>
      <c r="AE1459" s="146" t="str">
        <f>IF(Stock[[#This Row],[TRẠNG THÁI
(auto-fill)]]="NẮM GIỮ",Stock[[#This Row],[GIÁ THỊ TRƯỜNG]]-Stock[[#This Row],[GIÁ MUA]],"")</f>
        <v/>
      </c>
      <c r="AF1459" s="150" t="str">
        <f>IFERROR(Stock[[#This Row],[TĂNG/
(GIẢM )]]/Stock[[#This Row],[GIÁ MUA]],"")</f>
        <v/>
      </c>
      <c r="AG1459" s="129" t="str">
        <f>IF(Stock[[#This Row],[GIÁ THỊ TRƯỜNG]]&gt;0,Stock[[#This Row],[GIÁ THỊ TRƯỜNG]]*Stock[[#This Row],[SỐ LƯỢNG CÒN LẠI
(auto-fill)]],"")</f>
        <v/>
      </c>
    </row>
    <row r="1460" spans="2:33">
      <c r="B1460" s="109" t="str">
        <f>IF(AND(Stock[[#This Row],[SỐ LƯỢNG MUA]]&gt;0,Stock[[#This Row],[SỐ LƯỢNG CÒN LẠI
(auto-fill)]]=0),"BÁN",
IF(AND(Stock[[#This Row],[SỐ LƯỢNG MUA]]&gt;0,Stock[[#This Row],[SỐ LƯỢNG CÒN LẠI
(auto-fill)]]&gt;0),"NẮM GIỮ",""))</f>
        <v/>
      </c>
      <c r="C1460" s="112">
        <f t="shared" si="22"/>
        <v>1447</v>
      </c>
      <c r="D1460" s="77"/>
      <c r="E1460" s="78"/>
      <c r="F1460" s="170"/>
      <c r="G1460" s="83"/>
      <c r="H1460" s="84"/>
      <c r="I1460" s="114" t="str">
        <f>IF(Stock[[#This Row],[SỐ LƯỢNG MUA]]&gt;0,Stock[[#This Row],[GIÁ MUA]]*Stock[[#This Row],[SỐ LƯỢNG MUA]]*$D$11,"")</f>
        <v/>
      </c>
      <c r="J1460" s="87"/>
      <c r="K1460" s="88"/>
      <c r="L1460" s="116" t="str">
        <f>IF(Stock[[#This Row],[SỐ LƯỢNG MUA]]&gt;0,Stock[[#This Row],[GIÁ MUA]]*(1+Stock[[#This Row],[% TĂNG KỲ VỌNG_1]]),"")</f>
        <v/>
      </c>
      <c r="M1460" s="89"/>
      <c r="N1460" s="116" t="str">
        <f>IF(Stock[[#This Row],[SỐ LƯỢNG MUA]]&gt;0,Stock[[#This Row],[GIÁ MUA]]*(1+Stock[[#This Row],[% TĂNG KỲ VỌNG_2]]),"")</f>
        <v/>
      </c>
      <c r="O1460" s="89"/>
      <c r="P1460" s="116" t="str">
        <f>IF(Stock[[#This Row],[SỐ LƯỢNG MUA]]&gt;0,Stock[[#This Row],[GIÁ MUA]]*(1+Stock[[#This Row],[% GIẢM ĐỂ CẮT LỖ]]),"")</f>
        <v/>
      </c>
      <c r="Q1460" s="103"/>
      <c r="R1460" s="117" t="str">
        <f>IF(Stock[[#This Row],[CỔ TỨC TIỀN MẶT]]&gt;0,Stock[[#This Row],[CỔ TỨC TIỀN MẶT]]/(Stock[[#This Row],[GIÁ MUA]]*Stock[[#This Row],[SỐ LƯỢNG MUA]]),"")</f>
        <v/>
      </c>
      <c r="S1460" s="103"/>
      <c r="T1460" s="77"/>
      <c r="U1460" s="95"/>
      <c r="V1460" s="96"/>
      <c r="W1460" s="125" t="str">
        <f>IF(Stock[[#This Row],[SỐ LƯỢNG BÁN]]&gt;0,Stock[[#This Row],[GIÁ BÁN]]*Stock[[#This Row],[SỐ LƯỢNG BÁN]]*$D$11+Stock[[#This Row],[GIÁ BÁN]]*Stock[[#This Row],[SỐ LƯỢNG BÁN]]*$D$12,"")</f>
        <v/>
      </c>
      <c r="X1460" s="120">
        <f>Stock[[#This Row],[SỐ LƯỢNG MUA]]+Stock[[#This Row],[CỔ TỨC BẰNG CỔ PHIẾU]]-Stock[[#This Row],[SỐ LƯỢNG BÁN]]</f>
        <v>0</v>
      </c>
      <c r="Y14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0" s="120">
        <f ca="1">IF(Stock[[#This Row],[NGÀY BÁN]]&gt;0,Stock[[#This Row],[NGÀY BÁN]]-Stock[[#This Row],[NGÀY MUA]]+1,IF(Stock[[#This Row],[NGÀY MUA]]=0,0,TODAY()-Stock[[#This Row],[NGÀY MUA]]+1))</f>
        <v>0</v>
      </c>
      <c r="AA1460" s="121" t="str">
        <f>IFERROR(Stock[[#This Row],[CỔ TỨC TIỀN MẶT]]+Stock[[#This Row],[LÃI/(LỖ) TỪ BÁN CK
(auto-fill)]],"")</f>
        <v/>
      </c>
      <c r="AB14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0" s="79"/>
      <c r="AE1460" s="146" t="str">
        <f>IF(Stock[[#This Row],[TRẠNG THÁI
(auto-fill)]]="NẮM GIỮ",Stock[[#This Row],[GIÁ THỊ TRƯỜNG]]-Stock[[#This Row],[GIÁ MUA]],"")</f>
        <v/>
      </c>
      <c r="AF1460" s="150" t="str">
        <f>IFERROR(Stock[[#This Row],[TĂNG/
(GIẢM )]]/Stock[[#This Row],[GIÁ MUA]],"")</f>
        <v/>
      </c>
      <c r="AG1460" s="129" t="str">
        <f>IF(Stock[[#This Row],[GIÁ THỊ TRƯỜNG]]&gt;0,Stock[[#This Row],[GIÁ THỊ TRƯỜNG]]*Stock[[#This Row],[SỐ LƯỢNG CÒN LẠI
(auto-fill)]],"")</f>
        <v/>
      </c>
    </row>
    <row r="1461" spans="2:33">
      <c r="B1461" s="109" t="str">
        <f>IF(AND(Stock[[#This Row],[SỐ LƯỢNG MUA]]&gt;0,Stock[[#This Row],[SỐ LƯỢNG CÒN LẠI
(auto-fill)]]=0),"BÁN",
IF(AND(Stock[[#This Row],[SỐ LƯỢNG MUA]]&gt;0,Stock[[#This Row],[SỐ LƯỢNG CÒN LẠI
(auto-fill)]]&gt;0),"NẮM GIỮ",""))</f>
        <v/>
      </c>
      <c r="C1461" s="112">
        <f t="shared" si="22"/>
        <v>1448</v>
      </c>
      <c r="D1461" s="77"/>
      <c r="E1461" s="78"/>
      <c r="F1461" s="170"/>
      <c r="G1461" s="83"/>
      <c r="H1461" s="84"/>
      <c r="I1461" s="114" t="str">
        <f>IF(Stock[[#This Row],[SỐ LƯỢNG MUA]]&gt;0,Stock[[#This Row],[GIÁ MUA]]*Stock[[#This Row],[SỐ LƯỢNG MUA]]*$D$11,"")</f>
        <v/>
      </c>
      <c r="J1461" s="87"/>
      <c r="K1461" s="88"/>
      <c r="L1461" s="116" t="str">
        <f>IF(Stock[[#This Row],[SỐ LƯỢNG MUA]]&gt;0,Stock[[#This Row],[GIÁ MUA]]*(1+Stock[[#This Row],[% TĂNG KỲ VỌNG_1]]),"")</f>
        <v/>
      </c>
      <c r="M1461" s="89"/>
      <c r="N1461" s="116" t="str">
        <f>IF(Stock[[#This Row],[SỐ LƯỢNG MUA]]&gt;0,Stock[[#This Row],[GIÁ MUA]]*(1+Stock[[#This Row],[% TĂNG KỲ VỌNG_2]]),"")</f>
        <v/>
      </c>
      <c r="O1461" s="89"/>
      <c r="P1461" s="116" t="str">
        <f>IF(Stock[[#This Row],[SỐ LƯỢNG MUA]]&gt;0,Stock[[#This Row],[GIÁ MUA]]*(1+Stock[[#This Row],[% GIẢM ĐỂ CẮT LỖ]]),"")</f>
        <v/>
      </c>
      <c r="Q1461" s="103"/>
      <c r="R1461" s="117" t="str">
        <f>IF(Stock[[#This Row],[CỔ TỨC TIỀN MẶT]]&gt;0,Stock[[#This Row],[CỔ TỨC TIỀN MẶT]]/(Stock[[#This Row],[GIÁ MUA]]*Stock[[#This Row],[SỐ LƯỢNG MUA]]),"")</f>
        <v/>
      </c>
      <c r="S1461" s="103"/>
      <c r="T1461" s="77"/>
      <c r="U1461" s="95"/>
      <c r="V1461" s="96"/>
      <c r="W1461" s="125" t="str">
        <f>IF(Stock[[#This Row],[SỐ LƯỢNG BÁN]]&gt;0,Stock[[#This Row],[GIÁ BÁN]]*Stock[[#This Row],[SỐ LƯỢNG BÁN]]*$D$11+Stock[[#This Row],[GIÁ BÁN]]*Stock[[#This Row],[SỐ LƯỢNG BÁN]]*$D$12,"")</f>
        <v/>
      </c>
      <c r="X1461" s="120">
        <f>Stock[[#This Row],[SỐ LƯỢNG MUA]]+Stock[[#This Row],[CỔ TỨC BẰNG CỔ PHIẾU]]-Stock[[#This Row],[SỐ LƯỢNG BÁN]]</f>
        <v>0</v>
      </c>
      <c r="Y14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1" s="120">
        <f ca="1">IF(Stock[[#This Row],[NGÀY BÁN]]&gt;0,Stock[[#This Row],[NGÀY BÁN]]-Stock[[#This Row],[NGÀY MUA]]+1,IF(Stock[[#This Row],[NGÀY MUA]]=0,0,TODAY()-Stock[[#This Row],[NGÀY MUA]]+1))</f>
        <v>0</v>
      </c>
      <c r="AA1461" s="121" t="str">
        <f>IFERROR(Stock[[#This Row],[CỔ TỨC TIỀN MẶT]]+Stock[[#This Row],[LÃI/(LỖ) TỪ BÁN CK
(auto-fill)]],"")</f>
        <v/>
      </c>
      <c r="AB14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1" s="79"/>
      <c r="AE1461" s="146" t="str">
        <f>IF(Stock[[#This Row],[TRẠNG THÁI
(auto-fill)]]="NẮM GIỮ",Stock[[#This Row],[GIÁ THỊ TRƯỜNG]]-Stock[[#This Row],[GIÁ MUA]],"")</f>
        <v/>
      </c>
      <c r="AF1461" s="150" t="str">
        <f>IFERROR(Stock[[#This Row],[TĂNG/
(GIẢM )]]/Stock[[#This Row],[GIÁ MUA]],"")</f>
        <v/>
      </c>
      <c r="AG1461" s="129" t="str">
        <f>IF(Stock[[#This Row],[GIÁ THỊ TRƯỜNG]]&gt;0,Stock[[#This Row],[GIÁ THỊ TRƯỜNG]]*Stock[[#This Row],[SỐ LƯỢNG CÒN LẠI
(auto-fill)]],"")</f>
        <v/>
      </c>
    </row>
    <row r="1462" spans="2:33">
      <c r="B1462" s="109" t="str">
        <f>IF(AND(Stock[[#This Row],[SỐ LƯỢNG MUA]]&gt;0,Stock[[#This Row],[SỐ LƯỢNG CÒN LẠI
(auto-fill)]]=0),"BÁN",
IF(AND(Stock[[#This Row],[SỐ LƯỢNG MUA]]&gt;0,Stock[[#This Row],[SỐ LƯỢNG CÒN LẠI
(auto-fill)]]&gt;0),"NẮM GIỮ",""))</f>
        <v/>
      </c>
      <c r="C1462" s="112">
        <f t="shared" si="22"/>
        <v>1449</v>
      </c>
      <c r="D1462" s="77"/>
      <c r="E1462" s="78"/>
      <c r="F1462" s="170"/>
      <c r="G1462" s="83"/>
      <c r="H1462" s="84"/>
      <c r="I1462" s="114" t="str">
        <f>IF(Stock[[#This Row],[SỐ LƯỢNG MUA]]&gt;0,Stock[[#This Row],[GIÁ MUA]]*Stock[[#This Row],[SỐ LƯỢNG MUA]]*$D$11,"")</f>
        <v/>
      </c>
      <c r="J1462" s="87"/>
      <c r="K1462" s="88"/>
      <c r="L1462" s="116" t="str">
        <f>IF(Stock[[#This Row],[SỐ LƯỢNG MUA]]&gt;0,Stock[[#This Row],[GIÁ MUA]]*(1+Stock[[#This Row],[% TĂNG KỲ VỌNG_1]]),"")</f>
        <v/>
      </c>
      <c r="M1462" s="89"/>
      <c r="N1462" s="116" t="str">
        <f>IF(Stock[[#This Row],[SỐ LƯỢNG MUA]]&gt;0,Stock[[#This Row],[GIÁ MUA]]*(1+Stock[[#This Row],[% TĂNG KỲ VỌNG_2]]),"")</f>
        <v/>
      </c>
      <c r="O1462" s="89"/>
      <c r="P1462" s="116" t="str">
        <f>IF(Stock[[#This Row],[SỐ LƯỢNG MUA]]&gt;0,Stock[[#This Row],[GIÁ MUA]]*(1+Stock[[#This Row],[% GIẢM ĐỂ CẮT LỖ]]),"")</f>
        <v/>
      </c>
      <c r="Q1462" s="103"/>
      <c r="R1462" s="117" t="str">
        <f>IF(Stock[[#This Row],[CỔ TỨC TIỀN MẶT]]&gt;0,Stock[[#This Row],[CỔ TỨC TIỀN MẶT]]/(Stock[[#This Row],[GIÁ MUA]]*Stock[[#This Row],[SỐ LƯỢNG MUA]]),"")</f>
        <v/>
      </c>
      <c r="S1462" s="103"/>
      <c r="T1462" s="77"/>
      <c r="U1462" s="95"/>
      <c r="V1462" s="96"/>
      <c r="W1462" s="125" t="str">
        <f>IF(Stock[[#This Row],[SỐ LƯỢNG BÁN]]&gt;0,Stock[[#This Row],[GIÁ BÁN]]*Stock[[#This Row],[SỐ LƯỢNG BÁN]]*$D$11+Stock[[#This Row],[GIÁ BÁN]]*Stock[[#This Row],[SỐ LƯỢNG BÁN]]*$D$12,"")</f>
        <v/>
      </c>
      <c r="X1462" s="120">
        <f>Stock[[#This Row],[SỐ LƯỢNG MUA]]+Stock[[#This Row],[CỔ TỨC BẰNG CỔ PHIẾU]]-Stock[[#This Row],[SỐ LƯỢNG BÁN]]</f>
        <v>0</v>
      </c>
      <c r="Y14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2" s="120">
        <f ca="1">IF(Stock[[#This Row],[NGÀY BÁN]]&gt;0,Stock[[#This Row],[NGÀY BÁN]]-Stock[[#This Row],[NGÀY MUA]]+1,IF(Stock[[#This Row],[NGÀY MUA]]=0,0,TODAY()-Stock[[#This Row],[NGÀY MUA]]+1))</f>
        <v>0</v>
      </c>
      <c r="AA1462" s="121" t="str">
        <f>IFERROR(Stock[[#This Row],[CỔ TỨC TIỀN MẶT]]+Stock[[#This Row],[LÃI/(LỖ) TỪ BÁN CK
(auto-fill)]],"")</f>
        <v/>
      </c>
      <c r="AB14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2" s="79"/>
      <c r="AE1462" s="146" t="str">
        <f>IF(Stock[[#This Row],[TRẠNG THÁI
(auto-fill)]]="NẮM GIỮ",Stock[[#This Row],[GIÁ THỊ TRƯỜNG]]-Stock[[#This Row],[GIÁ MUA]],"")</f>
        <v/>
      </c>
      <c r="AF1462" s="150" t="str">
        <f>IFERROR(Stock[[#This Row],[TĂNG/
(GIẢM )]]/Stock[[#This Row],[GIÁ MUA]],"")</f>
        <v/>
      </c>
      <c r="AG1462" s="129" t="str">
        <f>IF(Stock[[#This Row],[GIÁ THỊ TRƯỜNG]]&gt;0,Stock[[#This Row],[GIÁ THỊ TRƯỜNG]]*Stock[[#This Row],[SỐ LƯỢNG CÒN LẠI
(auto-fill)]],"")</f>
        <v/>
      </c>
    </row>
    <row r="1463" spans="2:33">
      <c r="B1463" s="109" t="str">
        <f>IF(AND(Stock[[#This Row],[SỐ LƯỢNG MUA]]&gt;0,Stock[[#This Row],[SỐ LƯỢNG CÒN LẠI
(auto-fill)]]=0),"BÁN",
IF(AND(Stock[[#This Row],[SỐ LƯỢNG MUA]]&gt;0,Stock[[#This Row],[SỐ LƯỢNG CÒN LẠI
(auto-fill)]]&gt;0),"NẮM GIỮ",""))</f>
        <v/>
      </c>
      <c r="C1463" s="112">
        <f t="shared" si="22"/>
        <v>1450</v>
      </c>
      <c r="D1463" s="77"/>
      <c r="E1463" s="78"/>
      <c r="F1463" s="170"/>
      <c r="G1463" s="83"/>
      <c r="H1463" s="84"/>
      <c r="I1463" s="114" t="str">
        <f>IF(Stock[[#This Row],[SỐ LƯỢNG MUA]]&gt;0,Stock[[#This Row],[GIÁ MUA]]*Stock[[#This Row],[SỐ LƯỢNG MUA]]*$D$11,"")</f>
        <v/>
      </c>
      <c r="J1463" s="87"/>
      <c r="K1463" s="88"/>
      <c r="L1463" s="116" t="str">
        <f>IF(Stock[[#This Row],[SỐ LƯỢNG MUA]]&gt;0,Stock[[#This Row],[GIÁ MUA]]*(1+Stock[[#This Row],[% TĂNG KỲ VỌNG_1]]),"")</f>
        <v/>
      </c>
      <c r="M1463" s="89"/>
      <c r="N1463" s="116" t="str">
        <f>IF(Stock[[#This Row],[SỐ LƯỢNG MUA]]&gt;0,Stock[[#This Row],[GIÁ MUA]]*(1+Stock[[#This Row],[% TĂNG KỲ VỌNG_2]]),"")</f>
        <v/>
      </c>
      <c r="O1463" s="89"/>
      <c r="P1463" s="116" t="str">
        <f>IF(Stock[[#This Row],[SỐ LƯỢNG MUA]]&gt;0,Stock[[#This Row],[GIÁ MUA]]*(1+Stock[[#This Row],[% GIẢM ĐỂ CẮT LỖ]]),"")</f>
        <v/>
      </c>
      <c r="Q1463" s="103"/>
      <c r="R1463" s="117" t="str">
        <f>IF(Stock[[#This Row],[CỔ TỨC TIỀN MẶT]]&gt;0,Stock[[#This Row],[CỔ TỨC TIỀN MẶT]]/(Stock[[#This Row],[GIÁ MUA]]*Stock[[#This Row],[SỐ LƯỢNG MUA]]),"")</f>
        <v/>
      </c>
      <c r="S1463" s="103"/>
      <c r="T1463" s="77"/>
      <c r="U1463" s="95"/>
      <c r="V1463" s="96"/>
      <c r="W1463" s="125" t="str">
        <f>IF(Stock[[#This Row],[SỐ LƯỢNG BÁN]]&gt;0,Stock[[#This Row],[GIÁ BÁN]]*Stock[[#This Row],[SỐ LƯỢNG BÁN]]*$D$11+Stock[[#This Row],[GIÁ BÁN]]*Stock[[#This Row],[SỐ LƯỢNG BÁN]]*$D$12,"")</f>
        <v/>
      </c>
      <c r="X1463" s="120">
        <f>Stock[[#This Row],[SỐ LƯỢNG MUA]]+Stock[[#This Row],[CỔ TỨC BẰNG CỔ PHIẾU]]-Stock[[#This Row],[SỐ LƯỢNG BÁN]]</f>
        <v>0</v>
      </c>
      <c r="Y14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3" s="120">
        <f ca="1">IF(Stock[[#This Row],[NGÀY BÁN]]&gt;0,Stock[[#This Row],[NGÀY BÁN]]-Stock[[#This Row],[NGÀY MUA]]+1,IF(Stock[[#This Row],[NGÀY MUA]]=0,0,TODAY()-Stock[[#This Row],[NGÀY MUA]]+1))</f>
        <v>0</v>
      </c>
      <c r="AA1463" s="121" t="str">
        <f>IFERROR(Stock[[#This Row],[CỔ TỨC TIỀN MẶT]]+Stock[[#This Row],[LÃI/(LỖ) TỪ BÁN CK
(auto-fill)]],"")</f>
        <v/>
      </c>
      <c r="AB14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3" s="79"/>
      <c r="AE1463" s="146" t="str">
        <f>IF(Stock[[#This Row],[TRẠNG THÁI
(auto-fill)]]="NẮM GIỮ",Stock[[#This Row],[GIÁ THỊ TRƯỜNG]]-Stock[[#This Row],[GIÁ MUA]],"")</f>
        <v/>
      </c>
      <c r="AF1463" s="150" t="str">
        <f>IFERROR(Stock[[#This Row],[TĂNG/
(GIẢM )]]/Stock[[#This Row],[GIÁ MUA]],"")</f>
        <v/>
      </c>
      <c r="AG1463" s="129" t="str">
        <f>IF(Stock[[#This Row],[GIÁ THỊ TRƯỜNG]]&gt;0,Stock[[#This Row],[GIÁ THỊ TRƯỜNG]]*Stock[[#This Row],[SỐ LƯỢNG CÒN LẠI
(auto-fill)]],"")</f>
        <v/>
      </c>
    </row>
    <row r="1464" spans="2:33">
      <c r="B1464" s="109" t="str">
        <f>IF(AND(Stock[[#This Row],[SỐ LƯỢNG MUA]]&gt;0,Stock[[#This Row],[SỐ LƯỢNG CÒN LẠI
(auto-fill)]]=0),"BÁN",
IF(AND(Stock[[#This Row],[SỐ LƯỢNG MUA]]&gt;0,Stock[[#This Row],[SỐ LƯỢNG CÒN LẠI
(auto-fill)]]&gt;0),"NẮM GIỮ",""))</f>
        <v/>
      </c>
      <c r="C1464" s="112">
        <f t="shared" si="22"/>
        <v>1451</v>
      </c>
      <c r="D1464" s="77"/>
      <c r="E1464" s="78"/>
      <c r="F1464" s="170"/>
      <c r="G1464" s="83"/>
      <c r="H1464" s="84"/>
      <c r="I1464" s="114" t="str">
        <f>IF(Stock[[#This Row],[SỐ LƯỢNG MUA]]&gt;0,Stock[[#This Row],[GIÁ MUA]]*Stock[[#This Row],[SỐ LƯỢNG MUA]]*$D$11,"")</f>
        <v/>
      </c>
      <c r="J1464" s="87"/>
      <c r="K1464" s="88"/>
      <c r="L1464" s="116" t="str">
        <f>IF(Stock[[#This Row],[SỐ LƯỢNG MUA]]&gt;0,Stock[[#This Row],[GIÁ MUA]]*(1+Stock[[#This Row],[% TĂNG KỲ VỌNG_1]]),"")</f>
        <v/>
      </c>
      <c r="M1464" s="89"/>
      <c r="N1464" s="116" t="str">
        <f>IF(Stock[[#This Row],[SỐ LƯỢNG MUA]]&gt;0,Stock[[#This Row],[GIÁ MUA]]*(1+Stock[[#This Row],[% TĂNG KỲ VỌNG_2]]),"")</f>
        <v/>
      </c>
      <c r="O1464" s="89"/>
      <c r="P1464" s="116" t="str">
        <f>IF(Stock[[#This Row],[SỐ LƯỢNG MUA]]&gt;0,Stock[[#This Row],[GIÁ MUA]]*(1+Stock[[#This Row],[% GIẢM ĐỂ CẮT LỖ]]),"")</f>
        <v/>
      </c>
      <c r="Q1464" s="103"/>
      <c r="R1464" s="117" t="str">
        <f>IF(Stock[[#This Row],[CỔ TỨC TIỀN MẶT]]&gt;0,Stock[[#This Row],[CỔ TỨC TIỀN MẶT]]/(Stock[[#This Row],[GIÁ MUA]]*Stock[[#This Row],[SỐ LƯỢNG MUA]]),"")</f>
        <v/>
      </c>
      <c r="S1464" s="103"/>
      <c r="T1464" s="77"/>
      <c r="U1464" s="95"/>
      <c r="V1464" s="96"/>
      <c r="W1464" s="125" t="str">
        <f>IF(Stock[[#This Row],[SỐ LƯỢNG BÁN]]&gt;0,Stock[[#This Row],[GIÁ BÁN]]*Stock[[#This Row],[SỐ LƯỢNG BÁN]]*$D$11+Stock[[#This Row],[GIÁ BÁN]]*Stock[[#This Row],[SỐ LƯỢNG BÁN]]*$D$12,"")</f>
        <v/>
      </c>
      <c r="X1464" s="120">
        <f>Stock[[#This Row],[SỐ LƯỢNG MUA]]+Stock[[#This Row],[CỔ TỨC BẰNG CỔ PHIẾU]]-Stock[[#This Row],[SỐ LƯỢNG BÁN]]</f>
        <v>0</v>
      </c>
      <c r="Y14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4" s="120">
        <f ca="1">IF(Stock[[#This Row],[NGÀY BÁN]]&gt;0,Stock[[#This Row],[NGÀY BÁN]]-Stock[[#This Row],[NGÀY MUA]]+1,IF(Stock[[#This Row],[NGÀY MUA]]=0,0,TODAY()-Stock[[#This Row],[NGÀY MUA]]+1))</f>
        <v>0</v>
      </c>
      <c r="AA1464" s="121" t="str">
        <f>IFERROR(Stock[[#This Row],[CỔ TỨC TIỀN MẶT]]+Stock[[#This Row],[LÃI/(LỖ) TỪ BÁN CK
(auto-fill)]],"")</f>
        <v/>
      </c>
      <c r="AB14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4" s="79"/>
      <c r="AE1464" s="146" t="str">
        <f>IF(Stock[[#This Row],[TRẠNG THÁI
(auto-fill)]]="NẮM GIỮ",Stock[[#This Row],[GIÁ THỊ TRƯỜNG]]-Stock[[#This Row],[GIÁ MUA]],"")</f>
        <v/>
      </c>
      <c r="AF1464" s="150" t="str">
        <f>IFERROR(Stock[[#This Row],[TĂNG/
(GIẢM )]]/Stock[[#This Row],[GIÁ MUA]],"")</f>
        <v/>
      </c>
      <c r="AG1464" s="129" t="str">
        <f>IF(Stock[[#This Row],[GIÁ THỊ TRƯỜNG]]&gt;0,Stock[[#This Row],[GIÁ THỊ TRƯỜNG]]*Stock[[#This Row],[SỐ LƯỢNG CÒN LẠI
(auto-fill)]],"")</f>
        <v/>
      </c>
    </row>
    <row r="1465" spans="2:33">
      <c r="B1465" s="109" t="str">
        <f>IF(AND(Stock[[#This Row],[SỐ LƯỢNG MUA]]&gt;0,Stock[[#This Row],[SỐ LƯỢNG CÒN LẠI
(auto-fill)]]=0),"BÁN",
IF(AND(Stock[[#This Row],[SỐ LƯỢNG MUA]]&gt;0,Stock[[#This Row],[SỐ LƯỢNG CÒN LẠI
(auto-fill)]]&gt;0),"NẮM GIỮ",""))</f>
        <v/>
      </c>
      <c r="C1465" s="112">
        <f t="shared" si="22"/>
        <v>1452</v>
      </c>
      <c r="D1465" s="77"/>
      <c r="E1465" s="78"/>
      <c r="F1465" s="170"/>
      <c r="G1465" s="83"/>
      <c r="H1465" s="84"/>
      <c r="I1465" s="114" t="str">
        <f>IF(Stock[[#This Row],[SỐ LƯỢNG MUA]]&gt;0,Stock[[#This Row],[GIÁ MUA]]*Stock[[#This Row],[SỐ LƯỢNG MUA]]*$D$11,"")</f>
        <v/>
      </c>
      <c r="J1465" s="87"/>
      <c r="K1465" s="88"/>
      <c r="L1465" s="116" t="str">
        <f>IF(Stock[[#This Row],[SỐ LƯỢNG MUA]]&gt;0,Stock[[#This Row],[GIÁ MUA]]*(1+Stock[[#This Row],[% TĂNG KỲ VỌNG_1]]),"")</f>
        <v/>
      </c>
      <c r="M1465" s="89"/>
      <c r="N1465" s="116" t="str">
        <f>IF(Stock[[#This Row],[SỐ LƯỢNG MUA]]&gt;0,Stock[[#This Row],[GIÁ MUA]]*(1+Stock[[#This Row],[% TĂNG KỲ VỌNG_2]]),"")</f>
        <v/>
      </c>
      <c r="O1465" s="89"/>
      <c r="P1465" s="116" t="str">
        <f>IF(Stock[[#This Row],[SỐ LƯỢNG MUA]]&gt;0,Stock[[#This Row],[GIÁ MUA]]*(1+Stock[[#This Row],[% GIẢM ĐỂ CẮT LỖ]]),"")</f>
        <v/>
      </c>
      <c r="Q1465" s="103"/>
      <c r="R1465" s="117" t="str">
        <f>IF(Stock[[#This Row],[CỔ TỨC TIỀN MẶT]]&gt;0,Stock[[#This Row],[CỔ TỨC TIỀN MẶT]]/(Stock[[#This Row],[GIÁ MUA]]*Stock[[#This Row],[SỐ LƯỢNG MUA]]),"")</f>
        <v/>
      </c>
      <c r="S1465" s="103"/>
      <c r="T1465" s="77"/>
      <c r="U1465" s="95"/>
      <c r="V1465" s="96"/>
      <c r="W1465" s="125" t="str">
        <f>IF(Stock[[#This Row],[SỐ LƯỢNG BÁN]]&gt;0,Stock[[#This Row],[GIÁ BÁN]]*Stock[[#This Row],[SỐ LƯỢNG BÁN]]*$D$11+Stock[[#This Row],[GIÁ BÁN]]*Stock[[#This Row],[SỐ LƯỢNG BÁN]]*$D$12,"")</f>
        <v/>
      </c>
      <c r="X1465" s="120">
        <f>Stock[[#This Row],[SỐ LƯỢNG MUA]]+Stock[[#This Row],[CỔ TỨC BẰNG CỔ PHIẾU]]-Stock[[#This Row],[SỐ LƯỢNG BÁN]]</f>
        <v>0</v>
      </c>
      <c r="Y14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5" s="120">
        <f ca="1">IF(Stock[[#This Row],[NGÀY BÁN]]&gt;0,Stock[[#This Row],[NGÀY BÁN]]-Stock[[#This Row],[NGÀY MUA]]+1,IF(Stock[[#This Row],[NGÀY MUA]]=0,0,TODAY()-Stock[[#This Row],[NGÀY MUA]]+1))</f>
        <v>0</v>
      </c>
      <c r="AA1465" s="121" t="str">
        <f>IFERROR(Stock[[#This Row],[CỔ TỨC TIỀN MẶT]]+Stock[[#This Row],[LÃI/(LỖ) TỪ BÁN CK
(auto-fill)]],"")</f>
        <v/>
      </c>
      <c r="AB14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5" s="79"/>
      <c r="AE1465" s="146" t="str">
        <f>IF(Stock[[#This Row],[TRẠNG THÁI
(auto-fill)]]="NẮM GIỮ",Stock[[#This Row],[GIÁ THỊ TRƯỜNG]]-Stock[[#This Row],[GIÁ MUA]],"")</f>
        <v/>
      </c>
      <c r="AF1465" s="150" t="str">
        <f>IFERROR(Stock[[#This Row],[TĂNG/
(GIẢM )]]/Stock[[#This Row],[GIÁ MUA]],"")</f>
        <v/>
      </c>
      <c r="AG1465" s="129" t="str">
        <f>IF(Stock[[#This Row],[GIÁ THỊ TRƯỜNG]]&gt;0,Stock[[#This Row],[GIÁ THỊ TRƯỜNG]]*Stock[[#This Row],[SỐ LƯỢNG CÒN LẠI
(auto-fill)]],"")</f>
        <v/>
      </c>
    </row>
    <row r="1466" spans="2:33">
      <c r="B1466" s="109" t="str">
        <f>IF(AND(Stock[[#This Row],[SỐ LƯỢNG MUA]]&gt;0,Stock[[#This Row],[SỐ LƯỢNG CÒN LẠI
(auto-fill)]]=0),"BÁN",
IF(AND(Stock[[#This Row],[SỐ LƯỢNG MUA]]&gt;0,Stock[[#This Row],[SỐ LƯỢNG CÒN LẠI
(auto-fill)]]&gt;0),"NẮM GIỮ",""))</f>
        <v/>
      </c>
      <c r="C1466" s="112">
        <f t="shared" si="22"/>
        <v>1453</v>
      </c>
      <c r="D1466" s="77"/>
      <c r="E1466" s="78"/>
      <c r="F1466" s="170"/>
      <c r="G1466" s="83"/>
      <c r="H1466" s="84"/>
      <c r="I1466" s="114" t="str">
        <f>IF(Stock[[#This Row],[SỐ LƯỢNG MUA]]&gt;0,Stock[[#This Row],[GIÁ MUA]]*Stock[[#This Row],[SỐ LƯỢNG MUA]]*$D$11,"")</f>
        <v/>
      </c>
      <c r="J1466" s="87"/>
      <c r="K1466" s="88"/>
      <c r="L1466" s="116" t="str">
        <f>IF(Stock[[#This Row],[SỐ LƯỢNG MUA]]&gt;0,Stock[[#This Row],[GIÁ MUA]]*(1+Stock[[#This Row],[% TĂNG KỲ VỌNG_1]]),"")</f>
        <v/>
      </c>
      <c r="M1466" s="89"/>
      <c r="N1466" s="116" t="str">
        <f>IF(Stock[[#This Row],[SỐ LƯỢNG MUA]]&gt;0,Stock[[#This Row],[GIÁ MUA]]*(1+Stock[[#This Row],[% TĂNG KỲ VỌNG_2]]),"")</f>
        <v/>
      </c>
      <c r="O1466" s="89"/>
      <c r="P1466" s="116" t="str">
        <f>IF(Stock[[#This Row],[SỐ LƯỢNG MUA]]&gt;0,Stock[[#This Row],[GIÁ MUA]]*(1+Stock[[#This Row],[% GIẢM ĐỂ CẮT LỖ]]),"")</f>
        <v/>
      </c>
      <c r="Q1466" s="103"/>
      <c r="R1466" s="117" t="str">
        <f>IF(Stock[[#This Row],[CỔ TỨC TIỀN MẶT]]&gt;0,Stock[[#This Row],[CỔ TỨC TIỀN MẶT]]/(Stock[[#This Row],[GIÁ MUA]]*Stock[[#This Row],[SỐ LƯỢNG MUA]]),"")</f>
        <v/>
      </c>
      <c r="S1466" s="103"/>
      <c r="T1466" s="77"/>
      <c r="U1466" s="95"/>
      <c r="V1466" s="96"/>
      <c r="W1466" s="125" t="str">
        <f>IF(Stock[[#This Row],[SỐ LƯỢNG BÁN]]&gt;0,Stock[[#This Row],[GIÁ BÁN]]*Stock[[#This Row],[SỐ LƯỢNG BÁN]]*$D$11+Stock[[#This Row],[GIÁ BÁN]]*Stock[[#This Row],[SỐ LƯỢNG BÁN]]*$D$12,"")</f>
        <v/>
      </c>
      <c r="X1466" s="120">
        <f>Stock[[#This Row],[SỐ LƯỢNG MUA]]+Stock[[#This Row],[CỔ TỨC BẰNG CỔ PHIẾU]]-Stock[[#This Row],[SỐ LƯỢNG BÁN]]</f>
        <v>0</v>
      </c>
      <c r="Y14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6" s="120">
        <f ca="1">IF(Stock[[#This Row],[NGÀY BÁN]]&gt;0,Stock[[#This Row],[NGÀY BÁN]]-Stock[[#This Row],[NGÀY MUA]]+1,IF(Stock[[#This Row],[NGÀY MUA]]=0,0,TODAY()-Stock[[#This Row],[NGÀY MUA]]+1))</f>
        <v>0</v>
      </c>
      <c r="AA1466" s="121" t="str">
        <f>IFERROR(Stock[[#This Row],[CỔ TỨC TIỀN MẶT]]+Stock[[#This Row],[LÃI/(LỖ) TỪ BÁN CK
(auto-fill)]],"")</f>
        <v/>
      </c>
      <c r="AB14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6" s="79"/>
      <c r="AE1466" s="146" t="str">
        <f>IF(Stock[[#This Row],[TRẠNG THÁI
(auto-fill)]]="NẮM GIỮ",Stock[[#This Row],[GIÁ THỊ TRƯỜNG]]-Stock[[#This Row],[GIÁ MUA]],"")</f>
        <v/>
      </c>
      <c r="AF1466" s="150" t="str">
        <f>IFERROR(Stock[[#This Row],[TĂNG/
(GIẢM )]]/Stock[[#This Row],[GIÁ MUA]],"")</f>
        <v/>
      </c>
      <c r="AG1466" s="129" t="str">
        <f>IF(Stock[[#This Row],[GIÁ THỊ TRƯỜNG]]&gt;0,Stock[[#This Row],[GIÁ THỊ TRƯỜNG]]*Stock[[#This Row],[SỐ LƯỢNG CÒN LẠI
(auto-fill)]],"")</f>
        <v/>
      </c>
    </row>
    <row r="1467" spans="2:33">
      <c r="B1467" s="109" t="str">
        <f>IF(AND(Stock[[#This Row],[SỐ LƯỢNG MUA]]&gt;0,Stock[[#This Row],[SỐ LƯỢNG CÒN LẠI
(auto-fill)]]=0),"BÁN",
IF(AND(Stock[[#This Row],[SỐ LƯỢNG MUA]]&gt;0,Stock[[#This Row],[SỐ LƯỢNG CÒN LẠI
(auto-fill)]]&gt;0),"NẮM GIỮ",""))</f>
        <v/>
      </c>
      <c r="C1467" s="112">
        <f t="shared" si="22"/>
        <v>1454</v>
      </c>
      <c r="D1467" s="77"/>
      <c r="E1467" s="78"/>
      <c r="F1467" s="170"/>
      <c r="G1467" s="83"/>
      <c r="H1467" s="84"/>
      <c r="I1467" s="114" t="str">
        <f>IF(Stock[[#This Row],[SỐ LƯỢNG MUA]]&gt;0,Stock[[#This Row],[GIÁ MUA]]*Stock[[#This Row],[SỐ LƯỢNG MUA]]*$D$11,"")</f>
        <v/>
      </c>
      <c r="J1467" s="87"/>
      <c r="K1467" s="88"/>
      <c r="L1467" s="116" t="str">
        <f>IF(Stock[[#This Row],[SỐ LƯỢNG MUA]]&gt;0,Stock[[#This Row],[GIÁ MUA]]*(1+Stock[[#This Row],[% TĂNG KỲ VỌNG_1]]),"")</f>
        <v/>
      </c>
      <c r="M1467" s="89"/>
      <c r="N1467" s="116" t="str">
        <f>IF(Stock[[#This Row],[SỐ LƯỢNG MUA]]&gt;0,Stock[[#This Row],[GIÁ MUA]]*(1+Stock[[#This Row],[% TĂNG KỲ VỌNG_2]]),"")</f>
        <v/>
      </c>
      <c r="O1467" s="89"/>
      <c r="P1467" s="116" t="str">
        <f>IF(Stock[[#This Row],[SỐ LƯỢNG MUA]]&gt;0,Stock[[#This Row],[GIÁ MUA]]*(1+Stock[[#This Row],[% GIẢM ĐỂ CẮT LỖ]]),"")</f>
        <v/>
      </c>
      <c r="Q1467" s="103"/>
      <c r="R1467" s="117" t="str">
        <f>IF(Stock[[#This Row],[CỔ TỨC TIỀN MẶT]]&gt;0,Stock[[#This Row],[CỔ TỨC TIỀN MẶT]]/(Stock[[#This Row],[GIÁ MUA]]*Stock[[#This Row],[SỐ LƯỢNG MUA]]),"")</f>
        <v/>
      </c>
      <c r="S1467" s="103"/>
      <c r="T1467" s="77"/>
      <c r="U1467" s="95"/>
      <c r="V1467" s="96"/>
      <c r="W1467" s="125" t="str">
        <f>IF(Stock[[#This Row],[SỐ LƯỢNG BÁN]]&gt;0,Stock[[#This Row],[GIÁ BÁN]]*Stock[[#This Row],[SỐ LƯỢNG BÁN]]*$D$11+Stock[[#This Row],[GIÁ BÁN]]*Stock[[#This Row],[SỐ LƯỢNG BÁN]]*$D$12,"")</f>
        <v/>
      </c>
      <c r="X1467" s="120">
        <f>Stock[[#This Row],[SỐ LƯỢNG MUA]]+Stock[[#This Row],[CỔ TỨC BẰNG CỔ PHIẾU]]-Stock[[#This Row],[SỐ LƯỢNG BÁN]]</f>
        <v>0</v>
      </c>
      <c r="Y14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7" s="120">
        <f ca="1">IF(Stock[[#This Row],[NGÀY BÁN]]&gt;0,Stock[[#This Row],[NGÀY BÁN]]-Stock[[#This Row],[NGÀY MUA]]+1,IF(Stock[[#This Row],[NGÀY MUA]]=0,0,TODAY()-Stock[[#This Row],[NGÀY MUA]]+1))</f>
        <v>0</v>
      </c>
      <c r="AA1467" s="121" t="str">
        <f>IFERROR(Stock[[#This Row],[CỔ TỨC TIỀN MẶT]]+Stock[[#This Row],[LÃI/(LỖ) TỪ BÁN CK
(auto-fill)]],"")</f>
        <v/>
      </c>
      <c r="AB14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7" s="79"/>
      <c r="AE1467" s="146" t="str">
        <f>IF(Stock[[#This Row],[TRẠNG THÁI
(auto-fill)]]="NẮM GIỮ",Stock[[#This Row],[GIÁ THỊ TRƯỜNG]]-Stock[[#This Row],[GIÁ MUA]],"")</f>
        <v/>
      </c>
      <c r="AF1467" s="150" t="str">
        <f>IFERROR(Stock[[#This Row],[TĂNG/
(GIẢM )]]/Stock[[#This Row],[GIÁ MUA]],"")</f>
        <v/>
      </c>
      <c r="AG1467" s="129" t="str">
        <f>IF(Stock[[#This Row],[GIÁ THỊ TRƯỜNG]]&gt;0,Stock[[#This Row],[GIÁ THỊ TRƯỜNG]]*Stock[[#This Row],[SỐ LƯỢNG CÒN LẠI
(auto-fill)]],"")</f>
        <v/>
      </c>
    </row>
    <row r="1468" spans="2:33">
      <c r="B1468" s="109" t="str">
        <f>IF(AND(Stock[[#This Row],[SỐ LƯỢNG MUA]]&gt;0,Stock[[#This Row],[SỐ LƯỢNG CÒN LẠI
(auto-fill)]]=0),"BÁN",
IF(AND(Stock[[#This Row],[SỐ LƯỢNG MUA]]&gt;0,Stock[[#This Row],[SỐ LƯỢNG CÒN LẠI
(auto-fill)]]&gt;0),"NẮM GIỮ",""))</f>
        <v/>
      </c>
      <c r="C1468" s="112">
        <f t="shared" si="22"/>
        <v>1455</v>
      </c>
      <c r="D1468" s="77"/>
      <c r="E1468" s="78"/>
      <c r="F1468" s="170"/>
      <c r="G1468" s="83"/>
      <c r="H1468" s="84"/>
      <c r="I1468" s="114" t="str">
        <f>IF(Stock[[#This Row],[SỐ LƯỢNG MUA]]&gt;0,Stock[[#This Row],[GIÁ MUA]]*Stock[[#This Row],[SỐ LƯỢNG MUA]]*$D$11,"")</f>
        <v/>
      </c>
      <c r="J1468" s="87"/>
      <c r="K1468" s="88"/>
      <c r="L1468" s="116" t="str">
        <f>IF(Stock[[#This Row],[SỐ LƯỢNG MUA]]&gt;0,Stock[[#This Row],[GIÁ MUA]]*(1+Stock[[#This Row],[% TĂNG KỲ VỌNG_1]]),"")</f>
        <v/>
      </c>
      <c r="M1468" s="89"/>
      <c r="N1468" s="116" t="str">
        <f>IF(Stock[[#This Row],[SỐ LƯỢNG MUA]]&gt;0,Stock[[#This Row],[GIÁ MUA]]*(1+Stock[[#This Row],[% TĂNG KỲ VỌNG_2]]),"")</f>
        <v/>
      </c>
      <c r="O1468" s="89"/>
      <c r="P1468" s="116" t="str">
        <f>IF(Stock[[#This Row],[SỐ LƯỢNG MUA]]&gt;0,Stock[[#This Row],[GIÁ MUA]]*(1+Stock[[#This Row],[% GIẢM ĐỂ CẮT LỖ]]),"")</f>
        <v/>
      </c>
      <c r="Q1468" s="103"/>
      <c r="R1468" s="117" t="str">
        <f>IF(Stock[[#This Row],[CỔ TỨC TIỀN MẶT]]&gt;0,Stock[[#This Row],[CỔ TỨC TIỀN MẶT]]/(Stock[[#This Row],[GIÁ MUA]]*Stock[[#This Row],[SỐ LƯỢNG MUA]]),"")</f>
        <v/>
      </c>
      <c r="S1468" s="103"/>
      <c r="T1468" s="77"/>
      <c r="U1468" s="95"/>
      <c r="V1468" s="96"/>
      <c r="W1468" s="125" t="str">
        <f>IF(Stock[[#This Row],[SỐ LƯỢNG BÁN]]&gt;0,Stock[[#This Row],[GIÁ BÁN]]*Stock[[#This Row],[SỐ LƯỢNG BÁN]]*$D$11+Stock[[#This Row],[GIÁ BÁN]]*Stock[[#This Row],[SỐ LƯỢNG BÁN]]*$D$12,"")</f>
        <v/>
      </c>
      <c r="X1468" s="120">
        <f>Stock[[#This Row],[SỐ LƯỢNG MUA]]+Stock[[#This Row],[CỔ TỨC BẰNG CỔ PHIẾU]]-Stock[[#This Row],[SỐ LƯỢNG BÁN]]</f>
        <v>0</v>
      </c>
      <c r="Y14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8" s="120">
        <f ca="1">IF(Stock[[#This Row],[NGÀY BÁN]]&gt;0,Stock[[#This Row],[NGÀY BÁN]]-Stock[[#This Row],[NGÀY MUA]]+1,IF(Stock[[#This Row],[NGÀY MUA]]=0,0,TODAY()-Stock[[#This Row],[NGÀY MUA]]+1))</f>
        <v>0</v>
      </c>
      <c r="AA1468" s="121" t="str">
        <f>IFERROR(Stock[[#This Row],[CỔ TỨC TIỀN MẶT]]+Stock[[#This Row],[LÃI/(LỖ) TỪ BÁN CK
(auto-fill)]],"")</f>
        <v/>
      </c>
      <c r="AB14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8" s="79"/>
      <c r="AE1468" s="146" t="str">
        <f>IF(Stock[[#This Row],[TRẠNG THÁI
(auto-fill)]]="NẮM GIỮ",Stock[[#This Row],[GIÁ THỊ TRƯỜNG]]-Stock[[#This Row],[GIÁ MUA]],"")</f>
        <v/>
      </c>
      <c r="AF1468" s="150" t="str">
        <f>IFERROR(Stock[[#This Row],[TĂNG/
(GIẢM )]]/Stock[[#This Row],[GIÁ MUA]],"")</f>
        <v/>
      </c>
      <c r="AG1468" s="129" t="str">
        <f>IF(Stock[[#This Row],[GIÁ THỊ TRƯỜNG]]&gt;0,Stock[[#This Row],[GIÁ THỊ TRƯỜNG]]*Stock[[#This Row],[SỐ LƯỢNG CÒN LẠI
(auto-fill)]],"")</f>
        <v/>
      </c>
    </row>
    <row r="1469" spans="2:33">
      <c r="B1469" s="109" t="str">
        <f>IF(AND(Stock[[#This Row],[SỐ LƯỢNG MUA]]&gt;0,Stock[[#This Row],[SỐ LƯỢNG CÒN LẠI
(auto-fill)]]=0),"BÁN",
IF(AND(Stock[[#This Row],[SỐ LƯỢNG MUA]]&gt;0,Stock[[#This Row],[SỐ LƯỢNG CÒN LẠI
(auto-fill)]]&gt;0),"NẮM GIỮ",""))</f>
        <v/>
      </c>
      <c r="C1469" s="112">
        <f t="shared" si="22"/>
        <v>1456</v>
      </c>
      <c r="D1469" s="77"/>
      <c r="E1469" s="78"/>
      <c r="F1469" s="170"/>
      <c r="G1469" s="83"/>
      <c r="H1469" s="84"/>
      <c r="I1469" s="114" t="str">
        <f>IF(Stock[[#This Row],[SỐ LƯỢNG MUA]]&gt;0,Stock[[#This Row],[GIÁ MUA]]*Stock[[#This Row],[SỐ LƯỢNG MUA]]*$D$11,"")</f>
        <v/>
      </c>
      <c r="J1469" s="87"/>
      <c r="K1469" s="88"/>
      <c r="L1469" s="116" t="str">
        <f>IF(Stock[[#This Row],[SỐ LƯỢNG MUA]]&gt;0,Stock[[#This Row],[GIÁ MUA]]*(1+Stock[[#This Row],[% TĂNG KỲ VỌNG_1]]),"")</f>
        <v/>
      </c>
      <c r="M1469" s="89"/>
      <c r="N1469" s="116" t="str">
        <f>IF(Stock[[#This Row],[SỐ LƯỢNG MUA]]&gt;0,Stock[[#This Row],[GIÁ MUA]]*(1+Stock[[#This Row],[% TĂNG KỲ VỌNG_2]]),"")</f>
        <v/>
      </c>
      <c r="O1469" s="89"/>
      <c r="P1469" s="116" t="str">
        <f>IF(Stock[[#This Row],[SỐ LƯỢNG MUA]]&gt;0,Stock[[#This Row],[GIÁ MUA]]*(1+Stock[[#This Row],[% GIẢM ĐỂ CẮT LỖ]]),"")</f>
        <v/>
      </c>
      <c r="Q1469" s="103"/>
      <c r="R1469" s="117" t="str">
        <f>IF(Stock[[#This Row],[CỔ TỨC TIỀN MẶT]]&gt;0,Stock[[#This Row],[CỔ TỨC TIỀN MẶT]]/(Stock[[#This Row],[GIÁ MUA]]*Stock[[#This Row],[SỐ LƯỢNG MUA]]),"")</f>
        <v/>
      </c>
      <c r="S1469" s="103"/>
      <c r="T1469" s="77"/>
      <c r="U1469" s="95"/>
      <c r="V1469" s="96"/>
      <c r="W1469" s="125" t="str">
        <f>IF(Stock[[#This Row],[SỐ LƯỢNG BÁN]]&gt;0,Stock[[#This Row],[GIÁ BÁN]]*Stock[[#This Row],[SỐ LƯỢNG BÁN]]*$D$11+Stock[[#This Row],[GIÁ BÁN]]*Stock[[#This Row],[SỐ LƯỢNG BÁN]]*$D$12,"")</f>
        <v/>
      </c>
      <c r="X1469" s="120">
        <f>Stock[[#This Row],[SỐ LƯỢNG MUA]]+Stock[[#This Row],[CỔ TỨC BẰNG CỔ PHIẾU]]-Stock[[#This Row],[SỐ LƯỢNG BÁN]]</f>
        <v>0</v>
      </c>
      <c r="Y14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9" s="120">
        <f ca="1">IF(Stock[[#This Row],[NGÀY BÁN]]&gt;0,Stock[[#This Row],[NGÀY BÁN]]-Stock[[#This Row],[NGÀY MUA]]+1,IF(Stock[[#This Row],[NGÀY MUA]]=0,0,TODAY()-Stock[[#This Row],[NGÀY MUA]]+1))</f>
        <v>0</v>
      </c>
      <c r="AA1469" s="121" t="str">
        <f>IFERROR(Stock[[#This Row],[CỔ TỨC TIỀN MẶT]]+Stock[[#This Row],[LÃI/(LỖ) TỪ BÁN CK
(auto-fill)]],"")</f>
        <v/>
      </c>
      <c r="AB14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9" s="79"/>
      <c r="AE1469" s="146" t="str">
        <f>IF(Stock[[#This Row],[TRẠNG THÁI
(auto-fill)]]="NẮM GIỮ",Stock[[#This Row],[GIÁ THỊ TRƯỜNG]]-Stock[[#This Row],[GIÁ MUA]],"")</f>
        <v/>
      </c>
      <c r="AF1469" s="150" t="str">
        <f>IFERROR(Stock[[#This Row],[TĂNG/
(GIẢM )]]/Stock[[#This Row],[GIÁ MUA]],"")</f>
        <v/>
      </c>
      <c r="AG1469" s="129" t="str">
        <f>IF(Stock[[#This Row],[GIÁ THỊ TRƯỜNG]]&gt;0,Stock[[#This Row],[GIÁ THỊ TRƯỜNG]]*Stock[[#This Row],[SỐ LƯỢNG CÒN LẠI
(auto-fill)]],"")</f>
        <v/>
      </c>
    </row>
    <row r="1470" spans="2:33">
      <c r="B1470" s="109" t="str">
        <f>IF(AND(Stock[[#This Row],[SỐ LƯỢNG MUA]]&gt;0,Stock[[#This Row],[SỐ LƯỢNG CÒN LẠI
(auto-fill)]]=0),"BÁN",
IF(AND(Stock[[#This Row],[SỐ LƯỢNG MUA]]&gt;0,Stock[[#This Row],[SỐ LƯỢNG CÒN LẠI
(auto-fill)]]&gt;0),"NẮM GIỮ",""))</f>
        <v/>
      </c>
      <c r="C1470" s="112">
        <f t="shared" si="22"/>
        <v>1457</v>
      </c>
      <c r="D1470" s="77"/>
      <c r="E1470" s="78"/>
      <c r="F1470" s="170"/>
      <c r="G1470" s="83"/>
      <c r="H1470" s="84"/>
      <c r="I1470" s="114" t="str">
        <f>IF(Stock[[#This Row],[SỐ LƯỢNG MUA]]&gt;0,Stock[[#This Row],[GIÁ MUA]]*Stock[[#This Row],[SỐ LƯỢNG MUA]]*$D$11,"")</f>
        <v/>
      </c>
      <c r="J1470" s="87"/>
      <c r="K1470" s="88"/>
      <c r="L1470" s="116" t="str">
        <f>IF(Stock[[#This Row],[SỐ LƯỢNG MUA]]&gt;0,Stock[[#This Row],[GIÁ MUA]]*(1+Stock[[#This Row],[% TĂNG KỲ VỌNG_1]]),"")</f>
        <v/>
      </c>
      <c r="M1470" s="89"/>
      <c r="N1470" s="116" t="str">
        <f>IF(Stock[[#This Row],[SỐ LƯỢNG MUA]]&gt;0,Stock[[#This Row],[GIÁ MUA]]*(1+Stock[[#This Row],[% TĂNG KỲ VỌNG_2]]),"")</f>
        <v/>
      </c>
      <c r="O1470" s="89"/>
      <c r="P1470" s="116" t="str">
        <f>IF(Stock[[#This Row],[SỐ LƯỢNG MUA]]&gt;0,Stock[[#This Row],[GIÁ MUA]]*(1+Stock[[#This Row],[% GIẢM ĐỂ CẮT LỖ]]),"")</f>
        <v/>
      </c>
      <c r="Q1470" s="103"/>
      <c r="R1470" s="117" t="str">
        <f>IF(Stock[[#This Row],[CỔ TỨC TIỀN MẶT]]&gt;0,Stock[[#This Row],[CỔ TỨC TIỀN MẶT]]/(Stock[[#This Row],[GIÁ MUA]]*Stock[[#This Row],[SỐ LƯỢNG MUA]]),"")</f>
        <v/>
      </c>
      <c r="S1470" s="103"/>
      <c r="T1470" s="77"/>
      <c r="U1470" s="95"/>
      <c r="V1470" s="96"/>
      <c r="W1470" s="125" t="str">
        <f>IF(Stock[[#This Row],[SỐ LƯỢNG BÁN]]&gt;0,Stock[[#This Row],[GIÁ BÁN]]*Stock[[#This Row],[SỐ LƯỢNG BÁN]]*$D$11+Stock[[#This Row],[GIÁ BÁN]]*Stock[[#This Row],[SỐ LƯỢNG BÁN]]*$D$12,"")</f>
        <v/>
      </c>
      <c r="X1470" s="120">
        <f>Stock[[#This Row],[SỐ LƯỢNG MUA]]+Stock[[#This Row],[CỔ TỨC BẰNG CỔ PHIẾU]]-Stock[[#This Row],[SỐ LƯỢNG BÁN]]</f>
        <v>0</v>
      </c>
      <c r="Y14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0" s="120">
        <f ca="1">IF(Stock[[#This Row],[NGÀY BÁN]]&gt;0,Stock[[#This Row],[NGÀY BÁN]]-Stock[[#This Row],[NGÀY MUA]]+1,IF(Stock[[#This Row],[NGÀY MUA]]=0,0,TODAY()-Stock[[#This Row],[NGÀY MUA]]+1))</f>
        <v>0</v>
      </c>
      <c r="AA1470" s="121" t="str">
        <f>IFERROR(Stock[[#This Row],[CỔ TỨC TIỀN MẶT]]+Stock[[#This Row],[LÃI/(LỖ) TỪ BÁN CK
(auto-fill)]],"")</f>
        <v/>
      </c>
      <c r="AB14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0" s="79"/>
      <c r="AE1470" s="146" t="str">
        <f>IF(Stock[[#This Row],[TRẠNG THÁI
(auto-fill)]]="NẮM GIỮ",Stock[[#This Row],[GIÁ THỊ TRƯỜNG]]-Stock[[#This Row],[GIÁ MUA]],"")</f>
        <v/>
      </c>
      <c r="AF1470" s="150" t="str">
        <f>IFERROR(Stock[[#This Row],[TĂNG/
(GIẢM )]]/Stock[[#This Row],[GIÁ MUA]],"")</f>
        <v/>
      </c>
      <c r="AG1470" s="129" t="str">
        <f>IF(Stock[[#This Row],[GIÁ THỊ TRƯỜNG]]&gt;0,Stock[[#This Row],[GIÁ THỊ TRƯỜNG]]*Stock[[#This Row],[SỐ LƯỢNG CÒN LẠI
(auto-fill)]],"")</f>
        <v/>
      </c>
    </row>
    <row r="1471" spans="2:33">
      <c r="B1471" s="109" t="str">
        <f>IF(AND(Stock[[#This Row],[SỐ LƯỢNG MUA]]&gt;0,Stock[[#This Row],[SỐ LƯỢNG CÒN LẠI
(auto-fill)]]=0),"BÁN",
IF(AND(Stock[[#This Row],[SỐ LƯỢNG MUA]]&gt;0,Stock[[#This Row],[SỐ LƯỢNG CÒN LẠI
(auto-fill)]]&gt;0),"NẮM GIỮ",""))</f>
        <v/>
      </c>
      <c r="C1471" s="112">
        <f t="shared" si="22"/>
        <v>1458</v>
      </c>
      <c r="D1471" s="77"/>
      <c r="E1471" s="78"/>
      <c r="F1471" s="170"/>
      <c r="G1471" s="83"/>
      <c r="H1471" s="84"/>
      <c r="I1471" s="114" t="str">
        <f>IF(Stock[[#This Row],[SỐ LƯỢNG MUA]]&gt;0,Stock[[#This Row],[GIÁ MUA]]*Stock[[#This Row],[SỐ LƯỢNG MUA]]*$D$11,"")</f>
        <v/>
      </c>
      <c r="J1471" s="87"/>
      <c r="K1471" s="88"/>
      <c r="L1471" s="116" t="str">
        <f>IF(Stock[[#This Row],[SỐ LƯỢNG MUA]]&gt;0,Stock[[#This Row],[GIÁ MUA]]*(1+Stock[[#This Row],[% TĂNG KỲ VỌNG_1]]),"")</f>
        <v/>
      </c>
      <c r="M1471" s="89"/>
      <c r="N1471" s="116" t="str">
        <f>IF(Stock[[#This Row],[SỐ LƯỢNG MUA]]&gt;0,Stock[[#This Row],[GIÁ MUA]]*(1+Stock[[#This Row],[% TĂNG KỲ VỌNG_2]]),"")</f>
        <v/>
      </c>
      <c r="O1471" s="89"/>
      <c r="P1471" s="116" t="str">
        <f>IF(Stock[[#This Row],[SỐ LƯỢNG MUA]]&gt;0,Stock[[#This Row],[GIÁ MUA]]*(1+Stock[[#This Row],[% GIẢM ĐỂ CẮT LỖ]]),"")</f>
        <v/>
      </c>
      <c r="Q1471" s="103"/>
      <c r="R1471" s="117" t="str">
        <f>IF(Stock[[#This Row],[CỔ TỨC TIỀN MẶT]]&gt;0,Stock[[#This Row],[CỔ TỨC TIỀN MẶT]]/(Stock[[#This Row],[GIÁ MUA]]*Stock[[#This Row],[SỐ LƯỢNG MUA]]),"")</f>
        <v/>
      </c>
      <c r="S1471" s="103"/>
      <c r="T1471" s="77"/>
      <c r="U1471" s="95"/>
      <c r="V1471" s="96"/>
      <c r="W1471" s="125" t="str">
        <f>IF(Stock[[#This Row],[SỐ LƯỢNG BÁN]]&gt;0,Stock[[#This Row],[GIÁ BÁN]]*Stock[[#This Row],[SỐ LƯỢNG BÁN]]*$D$11+Stock[[#This Row],[GIÁ BÁN]]*Stock[[#This Row],[SỐ LƯỢNG BÁN]]*$D$12,"")</f>
        <v/>
      </c>
      <c r="X1471" s="120">
        <f>Stock[[#This Row],[SỐ LƯỢNG MUA]]+Stock[[#This Row],[CỔ TỨC BẰNG CỔ PHIẾU]]-Stock[[#This Row],[SỐ LƯỢNG BÁN]]</f>
        <v>0</v>
      </c>
      <c r="Y14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1" s="120">
        <f ca="1">IF(Stock[[#This Row],[NGÀY BÁN]]&gt;0,Stock[[#This Row],[NGÀY BÁN]]-Stock[[#This Row],[NGÀY MUA]]+1,IF(Stock[[#This Row],[NGÀY MUA]]=0,0,TODAY()-Stock[[#This Row],[NGÀY MUA]]+1))</f>
        <v>0</v>
      </c>
      <c r="AA1471" s="121" t="str">
        <f>IFERROR(Stock[[#This Row],[CỔ TỨC TIỀN MẶT]]+Stock[[#This Row],[LÃI/(LỖ) TỪ BÁN CK
(auto-fill)]],"")</f>
        <v/>
      </c>
      <c r="AB14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1" s="79"/>
      <c r="AE1471" s="146" t="str">
        <f>IF(Stock[[#This Row],[TRẠNG THÁI
(auto-fill)]]="NẮM GIỮ",Stock[[#This Row],[GIÁ THỊ TRƯỜNG]]-Stock[[#This Row],[GIÁ MUA]],"")</f>
        <v/>
      </c>
      <c r="AF1471" s="150" t="str">
        <f>IFERROR(Stock[[#This Row],[TĂNG/
(GIẢM )]]/Stock[[#This Row],[GIÁ MUA]],"")</f>
        <v/>
      </c>
      <c r="AG1471" s="129" t="str">
        <f>IF(Stock[[#This Row],[GIÁ THỊ TRƯỜNG]]&gt;0,Stock[[#This Row],[GIÁ THỊ TRƯỜNG]]*Stock[[#This Row],[SỐ LƯỢNG CÒN LẠI
(auto-fill)]],"")</f>
        <v/>
      </c>
    </row>
    <row r="1472" spans="2:33">
      <c r="B1472" s="109" t="str">
        <f>IF(AND(Stock[[#This Row],[SỐ LƯỢNG MUA]]&gt;0,Stock[[#This Row],[SỐ LƯỢNG CÒN LẠI
(auto-fill)]]=0),"BÁN",
IF(AND(Stock[[#This Row],[SỐ LƯỢNG MUA]]&gt;0,Stock[[#This Row],[SỐ LƯỢNG CÒN LẠI
(auto-fill)]]&gt;0),"NẮM GIỮ",""))</f>
        <v/>
      </c>
      <c r="C1472" s="112">
        <f t="shared" si="22"/>
        <v>1459</v>
      </c>
      <c r="D1472" s="77"/>
      <c r="E1472" s="78"/>
      <c r="F1472" s="170"/>
      <c r="G1472" s="83"/>
      <c r="H1472" s="84"/>
      <c r="I1472" s="114" t="str">
        <f>IF(Stock[[#This Row],[SỐ LƯỢNG MUA]]&gt;0,Stock[[#This Row],[GIÁ MUA]]*Stock[[#This Row],[SỐ LƯỢNG MUA]]*$D$11,"")</f>
        <v/>
      </c>
      <c r="J1472" s="87"/>
      <c r="K1472" s="88"/>
      <c r="L1472" s="116" t="str">
        <f>IF(Stock[[#This Row],[SỐ LƯỢNG MUA]]&gt;0,Stock[[#This Row],[GIÁ MUA]]*(1+Stock[[#This Row],[% TĂNG KỲ VỌNG_1]]),"")</f>
        <v/>
      </c>
      <c r="M1472" s="89"/>
      <c r="N1472" s="116" t="str">
        <f>IF(Stock[[#This Row],[SỐ LƯỢNG MUA]]&gt;0,Stock[[#This Row],[GIÁ MUA]]*(1+Stock[[#This Row],[% TĂNG KỲ VỌNG_2]]),"")</f>
        <v/>
      </c>
      <c r="O1472" s="89"/>
      <c r="P1472" s="116" t="str">
        <f>IF(Stock[[#This Row],[SỐ LƯỢNG MUA]]&gt;0,Stock[[#This Row],[GIÁ MUA]]*(1+Stock[[#This Row],[% GIẢM ĐỂ CẮT LỖ]]),"")</f>
        <v/>
      </c>
      <c r="Q1472" s="103"/>
      <c r="R1472" s="117" t="str">
        <f>IF(Stock[[#This Row],[CỔ TỨC TIỀN MẶT]]&gt;0,Stock[[#This Row],[CỔ TỨC TIỀN MẶT]]/(Stock[[#This Row],[GIÁ MUA]]*Stock[[#This Row],[SỐ LƯỢNG MUA]]),"")</f>
        <v/>
      </c>
      <c r="S1472" s="103"/>
      <c r="T1472" s="77"/>
      <c r="U1472" s="95"/>
      <c r="V1472" s="96"/>
      <c r="W1472" s="125" t="str">
        <f>IF(Stock[[#This Row],[SỐ LƯỢNG BÁN]]&gt;0,Stock[[#This Row],[GIÁ BÁN]]*Stock[[#This Row],[SỐ LƯỢNG BÁN]]*$D$11+Stock[[#This Row],[GIÁ BÁN]]*Stock[[#This Row],[SỐ LƯỢNG BÁN]]*$D$12,"")</f>
        <v/>
      </c>
      <c r="X1472" s="120">
        <f>Stock[[#This Row],[SỐ LƯỢNG MUA]]+Stock[[#This Row],[CỔ TỨC BẰNG CỔ PHIẾU]]-Stock[[#This Row],[SỐ LƯỢNG BÁN]]</f>
        <v>0</v>
      </c>
      <c r="Y14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2" s="120">
        <f ca="1">IF(Stock[[#This Row],[NGÀY BÁN]]&gt;0,Stock[[#This Row],[NGÀY BÁN]]-Stock[[#This Row],[NGÀY MUA]]+1,IF(Stock[[#This Row],[NGÀY MUA]]=0,0,TODAY()-Stock[[#This Row],[NGÀY MUA]]+1))</f>
        <v>0</v>
      </c>
      <c r="AA1472" s="121" t="str">
        <f>IFERROR(Stock[[#This Row],[CỔ TỨC TIỀN MẶT]]+Stock[[#This Row],[LÃI/(LỖ) TỪ BÁN CK
(auto-fill)]],"")</f>
        <v/>
      </c>
      <c r="AB14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2" s="79"/>
      <c r="AE1472" s="146" t="str">
        <f>IF(Stock[[#This Row],[TRẠNG THÁI
(auto-fill)]]="NẮM GIỮ",Stock[[#This Row],[GIÁ THỊ TRƯỜNG]]-Stock[[#This Row],[GIÁ MUA]],"")</f>
        <v/>
      </c>
      <c r="AF1472" s="150" t="str">
        <f>IFERROR(Stock[[#This Row],[TĂNG/
(GIẢM )]]/Stock[[#This Row],[GIÁ MUA]],"")</f>
        <v/>
      </c>
      <c r="AG1472" s="129" t="str">
        <f>IF(Stock[[#This Row],[GIÁ THỊ TRƯỜNG]]&gt;0,Stock[[#This Row],[GIÁ THỊ TRƯỜNG]]*Stock[[#This Row],[SỐ LƯỢNG CÒN LẠI
(auto-fill)]],"")</f>
        <v/>
      </c>
    </row>
    <row r="1473" spans="2:33">
      <c r="B1473" s="109" t="str">
        <f>IF(AND(Stock[[#This Row],[SỐ LƯỢNG MUA]]&gt;0,Stock[[#This Row],[SỐ LƯỢNG CÒN LẠI
(auto-fill)]]=0),"BÁN",
IF(AND(Stock[[#This Row],[SỐ LƯỢNG MUA]]&gt;0,Stock[[#This Row],[SỐ LƯỢNG CÒN LẠI
(auto-fill)]]&gt;0),"NẮM GIỮ",""))</f>
        <v/>
      </c>
      <c r="C1473" s="112">
        <f t="shared" si="22"/>
        <v>1460</v>
      </c>
      <c r="D1473" s="77"/>
      <c r="E1473" s="78"/>
      <c r="F1473" s="170"/>
      <c r="G1473" s="83"/>
      <c r="H1473" s="84"/>
      <c r="I1473" s="114" t="str">
        <f>IF(Stock[[#This Row],[SỐ LƯỢNG MUA]]&gt;0,Stock[[#This Row],[GIÁ MUA]]*Stock[[#This Row],[SỐ LƯỢNG MUA]]*$D$11,"")</f>
        <v/>
      </c>
      <c r="J1473" s="87"/>
      <c r="K1473" s="88"/>
      <c r="L1473" s="116" t="str">
        <f>IF(Stock[[#This Row],[SỐ LƯỢNG MUA]]&gt;0,Stock[[#This Row],[GIÁ MUA]]*(1+Stock[[#This Row],[% TĂNG KỲ VỌNG_1]]),"")</f>
        <v/>
      </c>
      <c r="M1473" s="89"/>
      <c r="N1473" s="116" t="str">
        <f>IF(Stock[[#This Row],[SỐ LƯỢNG MUA]]&gt;0,Stock[[#This Row],[GIÁ MUA]]*(1+Stock[[#This Row],[% TĂNG KỲ VỌNG_2]]),"")</f>
        <v/>
      </c>
      <c r="O1473" s="89"/>
      <c r="P1473" s="116" t="str">
        <f>IF(Stock[[#This Row],[SỐ LƯỢNG MUA]]&gt;0,Stock[[#This Row],[GIÁ MUA]]*(1+Stock[[#This Row],[% GIẢM ĐỂ CẮT LỖ]]),"")</f>
        <v/>
      </c>
      <c r="Q1473" s="103"/>
      <c r="R1473" s="117" t="str">
        <f>IF(Stock[[#This Row],[CỔ TỨC TIỀN MẶT]]&gt;0,Stock[[#This Row],[CỔ TỨC TIỀN MẶT]]/(Stock[[#This Row],[GIÁ MUA]]*Stock[[#This Row],[SỐ LƯỢNG MUA]]),"")</f>
        <v/>
      </c>
      <c r="S1473" s="103"/>
      <c r="T1473" s="77"/>
      <c r="U1473" s="95"/>
      <c r="V1473" s="96"/>
      <c r="W1473" s="125" t="str">
        <f>IF(Stock[[#This Row],[SỐ LƯỢNG BÁN]]&gt;0,Stock[[#This Row],[GIÁ BÁN]]*Stock[[#This Row],[SỐ LƯỢNG BÁN]]*$D$11+Stock[[#This Row],[GIÁ BÁN]]*Stock[[#This Row],[SỐ LƯỢNG BÁN]]*$D$12,"")</f>
        <v/>
      </c>
      <c r="X1473" s="120">
        <f>Stock[[#This Row],[SỐ LƯỢNG MUA]]+Stock[[#This Row],[CỔ TỨC BẰNG CỔ PHIẾU]]-Stock[[#This Row],[SỐ LƯỢNG BÁN]]</f>
        <v>0</v>
      </c>
      <c r="Y14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3" s="120">
        <f ca="1">IF(Stock[[#This Row],[NGÀY BÁN]]&gt;0,Stock[[#This Row],[NGÀY BÁN]]-Stock[[#This Row],[NGÀY MUA]]+1,IF(Stock[[#This Row],[NGÀY MUA]]=0,0,TODAY()-Stock[[#This Row],[NGÀY MUA]]+1))</f>
        <v>0</v>
      </c>
      <c r="AA1473" s="121" t="str">
        <f>IFERROR(Stock[[#This Row],[CỔ TỨC TIỀN MẶT]]+Stock[[#This Row],[LÃI/(LỖ) TỪ BÁN CK
(auto-fill)]],"")</f>
        <v/>
      </c>
      <c r="AB14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3" s="79"/>
      <c r="AE1473" s="146" t="str">
        <f>IF(Stock[[#This Row],[TRẠNG THÁI
(auto-fill)]]="NẮM GIỮ",Stock[[#This Row],[GIÁ THỊ TRƯỜNG]]-Stock[[#This Row],[GIÁ MUA]],"")</f>
        <v/>
      </c>
      <c r="AF1473" s="150" t="str">
        <f>IFERROR(Stock[[#This Row],[TĂNG/
(GIẢM )]]/Stock[[#This Row],[GIÁ MUA]],"")</f>
        <v/>
      </c>
      <c r="AG1473" s="129" t="str">
        <f>IF(Stock[[#This Row],[GIÁ THỊ TRƯỜNG]]&gt;0,Stock[[#This Row],[GIÁ THỊ TRƯỜNG]]*Stock[[#This Row],[SỐ LƯỢNG CÒN LẠI
(auto-fill)]],"")</f>
        <v/>
      </c>
    </row>
    <row r="1474" spans="2:33">
      <c r="B1474" s="109" t="str">
        <f>IF(AND(Stock[[#This Row],[SỐ LƯỢNG MUA]]&gt;0,Stock[[#This Row],[SỐ LƯỢNG CÒN LẠI
(auto-fill)]]=0),"BÁN",
IF(AND(Stock[[#This Row],[SỐ LƯỢNG MUA]]&gt;0,Stock[[#This Row],[SỐ LƯỢNG CÒN LẠI
(auto-fill)]]&gt;0),"NẮM GIỮ",""))</f>
        <v/>
      </c>
      <c r="C1474" s="112">
        <f t="shared" si="22"/>
        <v>1461</v>
      </c>
      <c r="D1474" s="77"/>
      <c r="E1474" s="78"/>
      <c r="F1474" s="170"/>
      <c r="G1474" s="83"/>
      <c r="H1474" s="84"/>
      <c r="I1474" s="114" t="str">
        <f>IF(Stock[[#This Row],[SỐ LƯỢNG MUA]]&gt;0,Stock[[#This Row],[GIÁ MUA]]*Stock[[#This Row],[SỐ LƯỢNG MUA]]*$D$11,"")</f>
        <v/>
      </c>
      <c r="J1474" s="87"/>
      <c r="K1474" s="88"/>
      <c r="L1474" s="116" t="str">
        <f>IF(Stock[[#This Row],[SỐ LƯỢNG MUA]]&gt;0,Stock[[#This Row],[GIÁ MUA]]*(1+Stock[[#This Row],[% TĂNG KỲ VỌNG_1]]),"")</f>
        <v/>
      </c>
      <c r="M1474" s="89"/>
      <c r="N1474" s="116" t="str">
        <f>IF(Stock[[#This Row],[SỐ LƯỢNG MUA]]&gt;0,Stock[[#This Row],[GIÁ MUA]]*(1+Stock[[#This Row],[% TĂNG KỲ VỌNG_2]]),"")</f>
        <v/>
      </c>
      <c r="O1474" s="89"/>
      <c r="P1474" s="116" t="str">
        <f>IF(Stock[[#This Row],[SỐ LƯỢNG MUA]]&gt;0,Stock[[#This Row],[GIÁ MUA]]*(1+Stock[[#This Row],[% GIẢM ĐỂ CẮT LỖ]]),"")</f>
        <v/>
      </c>
      <c r="Q1474" s="103"/>
      <c r="R1474" s="117" t="str">
        <f>IF(Stock[[#This Row],[CỔ TỨC TIỀN MẶT]]&gt;0,Stock[[#This Row],[CỔ TỨC TIỀN MẶT]]/(Stock[[#This Row],[GIÁ MUA]]*Stock[[#This Row],[SỐ LƯỢNG MUA]]),"")</f>
        <v/>
      </c>
      <c r="S1474" s="103"/>
      <c r="T1474" s="77"/>
      <c r="U1474" s="95"/>
      <c r="V1474" s="96"/>
      <c r="W1474" s="125" t="str">
        <f>IF(Stock[[#This Row],[SỐ LƯỢNG BÁN]]&gt;0,Stock[[#This Row],[GIÁ BÁN]]*Stock[[#This Row],[SỐ LƯỢNG BÁN]]*$D$11+Stock[[#This Row],[GIÁ BÁN]]*Stock[[#This Row],[SỐ LƯỢNG BÁN]]*$D$12,"")</f>
        <v/>
      </c>
      <c r="X1474" s="120">
        <f>Stock[[#This Row],[SỐ LƯỢNG MUA]]+Stock[[#This Row],[CỔ TỨC BẰNG CỔ PHIẾU]]-Stock[[#This Row],[SỐ LƯỢNG BÁN]]</f>
        <v>0</v>
      </c>
      <c r="Y14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4" s="120">
        <f ca="1">IF(Stock[[#This Row],[NGÀY BÁN]]&gt;0,Stock[[#This Row],[NGÀY BÁN]]-Stock[[#This Row],[NGÀY MUA]]+1,IF(Stock[[#This Row],[NGÀY MUA]]=0,0,TODAY()-Stock[[#This Row],[NGÀY MUA]]+1))</f>
        <v>0</v>
      </c>
      <c r="AA1474" s="121" t="str">
        <f>IFERROR(Stock[[#This Row],[CỔ TỨC TIỀN MẶT]]+Stock[[#This Row],[LÃI/(LỖ) TỪ BÁN CK
(auto-fill)]],"")</f>
        <v/>
      </c>
      <c r="AB14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4" s="79"/>
      <c r="AE1474" s="146" t="str">
        <f>IF(Stock[[#This Row],[TRẠNG THÁI
(auto-fill)]]="NẮM GIỮ",Stock[[#This Row],[GIÁ THỊ TRƯỜNG]]-Stock[[#This Row],[GIÁ MUA]],"")</f>
        <v/>
      </c>
      <c r="AF1474" s="150" t="str">
        <f>IFERROR(Stock[[#This Row],[TĂNG/
(GIẢM )]]/Stock[[#This Row],[GIÁ MUA]],"")</f>
        <v/>
      </c>
      <c r="AG1474" s="129" t="str">
        <f>IF(Stock[[#This Row],[GIÁ THỊ TRƯỜNG]]&gt;0,Stock[[#This Row],[GIÁ THỊ TRƯỜNG]]*Stock[[#This Row],[SỐ LƯỢNG CÒN LẠI
(auto-fill)]],"")</f>
        <v/>
      </c>
    </row>
    <row r="1475" spans="2:33">
      <c r="B1475" s="109" t="str">
        <f>IF(AND(Stock[[#This Row],[SỐ LƯỢNG MUA]]&gt;0,Stock[[#This Row],[SỐ LƯỢNG CÒN LẠI
(auto-fill)]]=0),"BÁN",
IF(AND(Stock[[#This Row],[SỐ LƯỢNG MUA]]&gt;0,Stock[[#This Row],[SỐ LƯỢNG CÒN LẠI
(auto-fill)]]&gt;0),"NẮM GIỮ",""))</f>
        <v/>
      </c>
      <c r="C1475" s="112">
        <f t="shared" si="22"/>
        <v>1462</v>
      </c>
      <c r="D1475" s="77"/>
      <c r="E1475" s="78"/>
      <c r="F1475" s="170"/>
      <c r="G1475" s="83"/>
      <c r="H1475" s="84"/>
      <c r="I1475" s="114" t="str">
        <f>IF(Stock[[#This Row],[SỐ LƯỢNG MUA]]&gt;0,Stock[[#This Row],[GIÁ MUA]]*Stock[[#This Row],[SỐ LƯỢNG MUA]]*$D$11,"")</f>
        <v/>
      </c>
      <c r="J1475" s="87"/>
      <c r="K1475" s="88"/>
      <c r="L1475" s="116" t="str">
        <f>IF(Stock[[#This Row],[SỐ LƯỢNG MUA]]&gt;0,Stock[[#This Row],[GIÁ MUA]]*(1+Stock[[#This Row],[% TĂNG KỲ VỌNG_1]]),"")</f>
        <v/>
      </c>
      <c r="M1475" s="89"/>
      <c r="N1475" s="116" t="str">
        <f>IF(Stock[[#This Row],[SỐ LƯỢNG MUA]]&gt;0,Stock[[#This Row],[GIÁ MUA]]*(1+Stock[[#This Row],[% TĂNG KỲ VỌNG_2]]),"")</f>
        <v/>
      </c>
      <c r="O1475" s="89"/>
      <c r="P1475" s="116" t="str">
        <f>IF(Stock[[#This Row],[SỐ LƯỢNG MUA]]&gt;0,Stock[[#This Row],[GIÁ MUA]]*(1+Stock[[#This Row],[% GIẢM ĐỂ CẮT LỖ]]),"")</f>
        <v/>
      </c>
      <c r="Q1475" s="103"/>
      <c r="R1475" s="117" t="str">
        <f>IF(Stock[[#This Row],[CỔ TỨC TIỀN MẶT]]&gt;0,Stock[[#This Row],[CỔ TỨC TIỀN MẶT]]/(Stock[[#This Row],[GIÁ MUA]]*Stock[[#This Row],[SỐ LƯỢNG MUA]]),"")</f>
        <v/>
      </c>
      <c r="S1475" s="103"/>
      <c r="T1475" s="77"/>
      <c r="U1475" s="95"/>
      <c r="V1475" s="96"/>
      <c r="W1475" s="125" t="str">
        <f>IF(Stock[[#This Row],[SỐ LƯỢNG BÁN]]&gt;0,Stock[[#This Row],[GIÁ BÁN]]*Stock[[#This Row],[SỐ LƯỢNG BÁN]]*$D$11+Stock[[#This Row],[GIÁ BÁN]]*Stock[[#This Row],[SỐ LƯỢNG BÁN]]*$D$12,"")</f>
        <v/>
      </c>
      <c r="X1475" s="120">
        <f>Stock[[#This Row],[SỐ LƯỢNG MUA]]+Stock[[#This Row],[CỔ TỨC BẰNG CỔ PHIẾU]]-Stock[[#This Row],[SỐ LƯỢNG BÁN]]</f>
        <v>0</v>
      </c>
      <c r="Y14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5" s="120">
        <f ca="1">IF(Stock[[#This Row],[NGÀY BÁN]]&gt;0,Stock[[#This Row],[NGÀY BÁN]]-Stock[[#This Row],[NGÀY MUA]]+1,IF(Stock[[#This Row],[NGÀY MUA]]=0,0,TODAY()-Stock[[#This Row],[NGÀY MUA]]+1))</f>
        <v>0</v>
      </c>
      <c r="AA1475" s="121" t="str">
        <f>IFERROR(Stock[[#This Row],[CỔ TỨC TIỀN MẶT]]+Stock[[#This Row],[LÃI/(LỖ) TỪ BÁN CK
(auto-fill)]],"")</f>
        <v/>
      </c>
      <c r="AB14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5" s="79"/>
      <c r="AE1475" s="146" t="str">
        <f>IF(Stock[[#This Row],[TRẠNG THÁI
(auto-fill)]]="NẮM GIỮ",Stock[[#This Row],[GIÁ THỊ TRƯỜNG]]-Stock[[#This Row],[GIÁ MUA]],"")</f>
        <v/>
      </c>
      <c r="AF1475" s="150" t="str">
        <f>IFERROR(Stock[[#This Row],[TĂNG/
(GIẢM )]]/Stock[[#This Row],[GIÁ MUA]],"")</f>
        <v/>
      </c>
      <c r="AG1475" s="129" t="str">
        <f>IF(Stock[[#This Row],[GIÁ THỊ TRƯỜNG]]&gt;0,Stock[[#This Row],[GIÁ THỊ TRƯỜNG]]*Stock[[#This Row],[SỐ LƯỢNG CÒN LẠI
(auto-fill)]],"")</f>
        <v/>
      </c>
    </row>
    <row r="1476" spans="2:33">
      <c r="B1476" s="109" t="str">
        <f>IF(AND(Stock[[#This Row],[SỐ LƯỢNG MUA]]&gt;0,Stock[[#This Row],[SỐ LƯỢNG CÒN LẠI
(auto-fill)]]=0),"BÁN",
IF(AND(Stock[[#This Row],[SỐ LƯỢNG MUA]]&gt;0,Stock[[#This Row],[SỐ LƯỢNG CÒN LẠI
(auto-fill)]]&gt;0),"NẮM GIỮ",""))</f>
        <v/>
      </c>
      <c r="C1476" s="112">
        <f t="shared" si="22"/>
        <v>1463</v>
      </c>
      <c r="D1476" s="77"/>
      <c r="E1476" s="78"/>
      <c r="F1476" s="170"/>
      <c r="G1476" s="83"/>
      <c r="H1476" s="84"/>
      <c r="I1476" s="114" t="str">
        <f>IF(Stock[[#This Row],[SỐ LƯỢNG MUA]]&gt;0,Stock[[#This Row],[GIÁ MUA]]*Stock[[#This Row],[SỐ LƯỢNG MUA]]*$D$11,"")</f>
        <v/>
      </c>
      <c r="J1476" s="87"/>
      <c r="K1476" s="88"/>
      <c r="L1476" s="116" t="str">
        <f>IF(Stock[[#This Row],[SỐ LƯỢNG MUA]]&gt;0,Stock[[#This Row],[GIÁ MUA]]*(1+Stock[[#This Row],[% TĂNG KỲ VỌNG_1]]),"")</f>
        <v/>
      </c>
      <c r="M1476" s="89"/>
      <c r="N1476" s="116" t="str">
        <f>IF(Stock[[#This Row],[SỐ LƯỢNG MUA]]&gt;0,Stock[[#This Row],[GIÁ MUA]]*(1+Stock[[#This Row],[% TĂNG KỲ VỌNG_2]]),"")</f>
        <v/>
      </c>
      <c r="O1476" s="89"/>
      <c r="P1476" s="116" t="str">
        <f>IF(Stock[[#This Row],[SỐ LƯỢNG MUA]]&gt;0,Stock[[#This Row],[GIÁ MUA]]*(1+Stock[[#This Row],[% GIẢM ĐỂ CẮT LỖ]]),"")</f>
        <v/>
      </c>
      <c r="Q1476" s="103"/>
      <c r="R1476" s="117" t="str">
        <f>IF(Stock[[#This Row],[CỔ TỨC TIỀN MẶT]]&gt;0,Stock[[#This Row],[CỔ TỨC TIỀN MẶT]]/(Stock[[#This Row],[GIÁ MUA]]*Stock[[#This Row],[SỐ LƯỢNG MUA]]),"")</f>
        <v/>
      </c>
      <c r="S1476" s="103"/>
      <c r="T1476" s="77"/>
      <c r="U1476" s="95"/>
      <c r="V1476" s="96"/>
      <c r="W1476" s="125" t="str">
        <f>IF(Stock[[#This Row],[SỐ LƯỢNG BÁN]]&gt;0,Stock[[#This Row],[GIÁ BÁN]]*Stock[[#This Row],[SỐ LƯỢNG BÁN]]*$D$11+Stock[[#This Row],[GIÁ BÁN]]*Stock[[#This Row],[SỐ LƯỢNG BÁN]]*$D$12,"")</f>
        <v/>
      </c>
      <c r="X1476" s="120">
        <f>Stock[[#This Row],[SỐ LƯỢNG MUA]]+Stock[[#This Row],[CỔ TỨC BẰNG CỔ PHIẾU]]-Stock[[#This Row],[SỐ LƯỢNG BÁN]]</f>
        <v>0</v>
      </c>
      <c r="Y14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6" s="120">
        <f ca="1">IF(Stock[[#This Row],[NGÀY BÁN]]&gt;0,Stock[[#This Row],[NGÀY BÁN]]-Stock[[#This Row],[NGÀY MUA]]+1,IF(Stock[[#This Row],[NGÀY MUA]]=0,0,TODAY()-Stock[[#This Row],[NGÀY MUA]]+1))</f>
        <v>0</v>
      </c>
      <c r="AA1476" s="121" t="str">
        <f>IFERROR(Stock[[#This Row],[CỔ TỨC TIỀN MẶT]]+Stock[[#This Row],[LÃI/(LỖ) TỪ BÁN CK
(auto-fill)]],"")</f>
        <v/>
      </c>
      <c r="AB14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6" s="79"/>
      <c r="AE1476" s="146" t="str">
        <f>IF(Stock[[#This Row],[TRẠNG THÁI
(auto-fill)]]="NẮM GIỮ",Stock[[#This Row],[GIÁ THỊ TRƯỜNG]]-Stock[[#This Row],[GIÁ MUA]],"")</f>
        <v/>
      </c>
      <c r="AF1476" s="150" t="str">
        <f>IFERROR(Stock[[#This Row],[TĂNG/
(GIẢM )]]/Stock[[#This Row],[GIÁ MUA]],"")</f>
        <v/>
      </c>
      <c r="AG1476" s="129" t="str">
        <f>IF(Stock[[#This Row],[GIÁ THỊ TRƯỜNG]]&gt;0,Stock[[#This Row],[GIÁ THỊ TRƯỜNG]]*Stock[[#This Row],[SỐ LƯỢNG CÒN LẠI
(auto-fill)]],"")</f>
        <v/>
      </c>
    </row>
    <row r="1477" spans="2:33">
      <c r="B1477" s="109" t="str">
        <f>IF(AND(Stock[[#This Row],[SỐ LƯỢNG MUA]]&gt;0,Stock[[#This Row],[SỐ LƯỢNG CÒN LẠI
(auto-fill)]]=0),"BÁN",
IF(AND(Stock[[#This Row],[SỐ LƯỢNG MUA]]&gt;0,Stock[[#This Row],[SỐ LƯỢNG CÒN LẠI
(auto-fill)]]&gt;0),"NẮM GIỮ",""))</f>
        <v/>
      </c>
      <c r="C1477" s="112">
        <f t="shared" si="22"/>
        <v>1464</v>
      </c>
      <c r="D1477" s="77"/>
      <c r="E1477" s="78"/>
      <c r="F1477" s="170"/>
      <c r="G1477" s="83"/>
      <c r="H1477" s="84"/>
      <c r="I1477" s="114" t="str">
        <f>IF(Stock[[#This Row],[SỐ LƯỢNG MUA]]&gt;0,Stock[[#This Row],[GIÁ MUA]]*Stock[[#This Row],[SỐ LƯỢNG MUA]]*$D$11,"")</f>
        <v/>
      </c>
      <c r="J1477" s="87"/>
      <c r="K1477" s="88"/>
      <c r="L1477" s="116" t="str">
        <f>IF(Stock[[#This Row],[SỐ LƯỢNG MUA]]&gt;0,Stock[[#This Row],[GIÁ MUA]]*(1+Stock[[#This Row],[% TĂNG KỲ VỌNG_1]]),"")</f>
        <v/>
      </c>
      <c r="M1477" s="89"/>
      <c r="N1477" s="116" t="str">
        <f>IF(Stock[[#This Row],[SỐ LƯỢNG MUA]]&gt;0,Stock[[#This Row],[GIÁ MUA]]*(1+Stock[[#This Row],[% TĂNG KỲ VỌNG_2]]),"")</f>
        <v/>
      </c>
      <c r="O1477" s="89"/>
      <c r="P1477" s="116" t="str">
        <f>IF(Stock[[#This Row],[SỐ LƯỢNG MUA]]&gt;0,Stock[[#This Row],[GIÁ MUA]]*(1+Stock[[#This Row],[% GIẢM ĐỂ CẮT LỖ]]),"")</f>
        <v/>
      </c>
      <c r="Q1477" s="103"/>
      <c r="R1477" s="117" t="str">
        <f>IF(Stock[[#This Row],[CỔ TỨC TIỀN MẶT]]&gt;0,Stock[[#This Row],[CỔ TỨC TIỀN MẶT]]/(Stock[[#This Row],[GIÁ MUA]]*Stock[[#This Row],[SỐ LƯỢNG MUA]]),"")</f>
        <v/>
      </c>
      <c r="S1477" s="103"/>
      <c r="T1477" s="77"/>
      <c r="U1477" s="95"/>
      <c r="V1477" s="96"/>
      <c r="W1477" s="125" t="str">
        <f>IF(Stock[[#This Row],[SỐ LƯỢNG BÁN]]&gt;0,Stock[[#This Row],[GIÁ BÁN]]*Stock[[#This Row],[SỐ LƯỢNG BÁN]]*$D$11+Stock[[#This Row],[GIÁ BÁN]]*Stock[[#This Row],[SỐ LƯỢNG BÁN]]*$D$12,"")</f>
        <v/>
      </c>
      <c r="X1477" s="120">
        <f>Stock[[#This Row],[SỐ LƯỢNG MUA]]+Stock[[#This Row],[CỔ TỨC BẰNG CỔ PHIẾU]]-Stock[[#This Row],[SỐ LƯỢNG BÁN]]</f>
        <v>0</v>
      </c>
      <c r="Y14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7" s="120">
        <f ca="1">IF(Stock[[#This Row],[NGÀY BÁN]]&gt;0,Stock[[#This Row],[NGÀY BÁN]]-Stock[[#This Row],[NGÀY MUA]]+1,IF(Stock[[#This Row],[NGÀY MUA]]=0,0,TODAY()-Stock[[#This Row],[NGÀY MUA]]+1))</f>
        <v>0</v>
      </c>
      <c r="AA1477" s="121" t="str">
        <f>IFERROR(Stock[[#This Row],[CỔ TỨC TIỀN MẶT]]+Stock[[#This Row],[LÃI/(LỖ) TỪ BÁN CK
(auto-fill)]],"")</f>
        <v/>
      </c>
      <c r="AB14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7" s="79"/>
      <c r="AE1477" s="146" t="str">
        <f>IF(Stock[[#This Row],[TRẠNG THÁI
(auto-fill)]]="NẮM GIỮ",Stock[[#This Row],[GIÁ THỊ TRƯỜNG]]-Stock[[#This Row],[GIÁ MUA]],"")</f>
        <v/>
      </c>
      <c r="AF1477" s="150" t="str">
        <f>IFERROR(Stock[[#This Row],[TĂNG/
(GIẢM )]]/Stock[[#This Row],[GIÁ MUA]],"")</f>
        <v/>
      </c>
      <c r="AG1477" s="129" t="str">
        <f>IF(Stock[[#This Row],[GIÁ THỊ TRƯỜNG]]&gt;0,Stock[[#This Row],[GIÁ THỊ TRƯỜNG]]*Stock[[#This Row],[SỐ LƯỢNG CÒN LẠI
(auto-fill)]],"")</f>
        <v/>
      </c>
    </row>
    <row r="1478" spans="2:33">
      <c r="B1478" s="109" t="str">
        <f>IF(AND(Stock[[#This Row],[SỐ LƯỢNG MUA]]&gt;0,Stock[[#This Row],[SỐ LƯỢNG CÒN LẠI
(auto-fill)]]=0),"BÁN",
IF(AND(Stock[[#This Row],[SỐ LƯỢNG MUA]]&gt;0,Stock[[#This Row],[SỐ LƯỢNG CÒN LẠI
(auto-fill)]]&gt;0),"NẮM GIỮ",""))</f>
        <v/>
      </c>
      <c r="C1478" s="112">
        <f t="shared" si="22"/>
        <v>1465</v>
      </c>
      <c r="D1478" s="77"/>
      <c r="E1478" s="78"/>
      <c r="F1478" s="170"/>
      <c r="G1478" s="83"/>
      <c r="H1478" s="84"/>
      <c r="I1478" s="114" t="str">
        <f>IF(Stock[[#This Row],[SỐ LƯỢNG MUA]]&gt;0,Stock[[#This Row],[GIÁ MUA]]*Stock[[#This Row],[SỐ LƯỢNG MUA]]*$D$11,"")</f>
        <v/>
      </c>
      <c r="J1478" s="87"/>
      <c r="K1478" s="88"/>
      <c r="L1478" s="116" t="str">
        <f>IF(Stock[[#This Row],[SỐ LƯỢNG MUA]]&gt;0,Stock[[#This Row],[GIÁ MUA]]*(1+Stock[[#This Row],[% TĂNG KỲ VỌNG_1]]),"")</f>
        <v/>
      </c>
      <c r="M1478" s="89"/>
      <c r="N1478" s="116" t="str">
        <f>IF(Stock[[#This Row],[SỐ LƯỢNG MUA]]&gt;0,Stock[[#This Row],[GIÁ MUA]]*(1+Stock[[#This Row],[% TĂNG KỲ VỌNG_2]]),"")</f>
        <v/>
      </c>
      <c r="O1478" s="89"/>
      <c r="P1478" s="116" t="str">
        <f>IF(Stock[[#This Row],[SỐ LƯỢNG MUA]]&gt;0,Stock[[#This Row],[GIÁ MUA]]*(1+Stock[[#This Row],[% GIẢM ĐỂ CẮT LỖ]]),"")</f>
        <v/>
      </c>
      <c r="Q1478" s="103"/>
      <c r="R1478" s="117" t="str">
        <f>IF(Stock[[#This Row],[CỔ TỨC TIỀN MẶT]]&gt;0,Stock[[#This Row],[CỔ TỨC TIỀN MẶT]]/(Stock[[#This Row],[GIÁ MUA]]*Stock[[#This Row],[SỐ LƯỢNG MUA]]),"")</f>
        <v/>
      </c>
      <c r="S1478" s="103"/>
      <c r="T1478" s="77"/>
      <c r="U1478" s="95"/>
      <c r="V1478" s="96"/>
      <c r="W1478" s="125" t="str">
        <f>IF(Stock[[#This Row],[SỐ LƯỢNG BÁN]]&gt;0,Stock[[#This Row],[GIÁ BÁN]]*Stock[[#This Row],[SỐ LƯỢNG BÁN]]*$D$11+Stock[[#This Row],[GIÁ BÁN]]*Stock[[#This Row],[SỐ LƯỢNG BÁN]]*$D$12,"")</f>
        <v/>
      </c>
      <c r="X1478" s="120">
        <f>Stock[[#This Row],[SỐ LƯỢNG MUA]]+Stock[[#This Row],[CỔ TỨC BẰNG CỔ PHIẾU]]-Stock[[#This Row],[SỐ LƯỢNG BÁN]]</f>
        <v>0</v>
      </c>
      <c r="Y14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8" s="120">
        <f ca="1">IF(Stock[[#This Row],[NGÀY BÁN]]&gt;0,Stock[[#This Row],[NGÀY BÁN]]-Stock[[#This Row],[NGÀY MUA]]+1,IF(Stock[[#This Row],[NGÀY MUA]]=0,0,TODAY()-Stock[[#This Row],[NGÀY MUA]]+1))</f>
        <v>0</v>
      </c>
      <c r="AA1478" s="121" t="str">
        <f>IFERROR(Stock[[#This Row],[CỔ TỨC TIỀN MẶT]]+Stock[[#This Row],[LÃI/(LỖ) TỪ BÁN CK
(auto-fill)]],"")</f>
        <v/>
      </c>
      <c r="AB14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8" s="79"/>
      <c r="AE1478" s="146" t="str">
        <f>IF(Stock[[#This Row],[TRẠNG THÁI
(auto-fill)]]="NẮM GIỮ",Stock[[#This Row],[GIÁ THỊ TRƯỜNG]]-Stock[[#This Row],[GIÁ MUA]],"")</f>
        <v/>
      </c>
      <c r="AF1478" s="150" t="str">
        <f>IFERROR(Stock[[#This Row],[TĂNG/
(GIẢM )]]/Stock[[#This Row],[GIÁ MUA]],"")</f>
        <v/>
      </c>
      <c r="AG1478" s="129" t="str">
        <f>IF(Stock[[#This Row],[GIÁ THỊ TRƯỜNG]]&gt;0,Stock[[#This Row],[GIÁ THỊ TRƯỜNG]]*Stock[[#This Row],[SỐ LƯỢNG CÒN LẠI
(auto-fill)]],"")</f>
        <v/>
      </c>
    </row>
    <row r="1479" spans="2:33">
      <c r="B1479" s="109" t="str">
        <f>IF(AND(Stock[[#This Row],[SỐ LƯỢNG MUA]]&gt;0,Stock[[#This Row],[SỐ LƯỢNG CÒN LẠI
(auto-fill)]]=0),"BÁN",
IF(AND(Stock[[#This Row],[SỐ LƯỢNG MUA]]&gt;0,Stock[[#This Row],[SỐ LƯỢNG CÒN LẠI
(auto-fill)]]&gt;0),"NẮM GIỮ",""))</f>
        <v/>
      </c>
      <c r="C1479" s="112">
        <f t="shared" si="22"/>
        <v>1466</v>
      </c>
      <c r="D1479" s="77"/>
      <c r="E1479" s="78"/>
      <c r="F1479" s="170"/>
      <c r="G1479" s="83"/>
      <c r="H1479" s="84"/>
      <c r="I1479" s="114" t="str">
        <f>IF(Stock[[#This Row],[SỐ LƯỢNG MUA]]&gt;0,Stock[[#This Row],[GIÁ MUA]]*Stock[[#This Row],[SỐ LƯỢNG MUA]]*$D$11,"")</f>
        <v/>
      </c>
      <c r="J1479" s="87"/>
      <c r="K1479" s="88"/>
      <c r="L1479" s="116" t="str">
        <f>IF(Stock[[#This Row],[SỐ LƯỢNG MUA]]&gt;0,Stock[[#This Row],[GIÁ MUA]]*(1+Stock[[#This Row],[% TĂNG KỲ VỌNG_1]]),"")</f>
        <v/>
      </c>
      <c r="M1479" s="89"/>
      <c r="N1479" s="116" t="str">
        <f>IF(Stock[[#This Row],[SỐ LƯỢNG MUA]]&gt;0,Stock[[#This Row],[GIÁ MUA]]*(1+Stock[[#This Row],[% TĂNG KỲ VỌNG_2]]),"")</f>
        <v/>
      </c>
      <c r="O1479" s="89"/>
      <c r="P1479" s="116" t="str">
        <f>IF(Stock[[#This Row],[SỐ LƯỢNG MUA]]&gt;0,Stock[[#This Row],[GIÁ MUA]]*(1+Stock[[#This Row],[% GIẢM ĐỂ CẮT LỖ]]),"")</f>
        <v/>
      </c>
      <c r="Q1479" s="103"/>
      <c r="R1479" s="117" t="str">
        <f>IF(Stock[[#This Row],[CỔ TỨC TIỀN MẶT]]&gt;0,Stock[[#This Row],[CỔ TỨC TIỀN MẶT]]/(Stock[[#This Row],[GIÁ MUA]]*Stock[[#This Row],[SỐ LƯỢNG MUA]]),"")</f>
        <v/>
      </c>
      <c r="S1479" s="103"/>
      <c r="T1479" s="77"/>
      <c r="U1479" s="95"/>
      <c r="V1479" s="96"/>
      <c r="W1479" s="125" t="str">
        <f>IF(Stock[[#This Row],[SỐ LƯỢNG BÁN]]&gt;0,Stock[[#This Row],[GIÁ BÁN]]*Stock[[#This Row],[SỐ LƯỢNG BÁN]]*$D$11+Stock[[#This Row],[GIÁ BÁN]]*Stock[[#This Row],[SỐ LƯỢNG BÁN]]*$D$12,"")</f>
        <v/>
      </c>
      <c r="X1479" s="120">
        <f>Stock[[#This Row],[SỐ LƯỢNG MUA]]+Stock[[#This Row],[CỔ TỨC BẰNG CỔ PHIẾU]]-Stock[[#This Row],[SỐ LƯỢNG BÁN]]</f>
        <v>0</v>
      </c>
      <c r="Y14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9" s="120">
        <f ca="1">IF(Stock[[#This Row],[NGÀY BÁN]]&gt;0,Stock[[#This Row],[NGÀY BÁN]]-Stock[[#This Row],[NGÀY MUA]]+1,IF(Stock[[#This Row],[NGÀY MUA]]=0,0,TODAY()-Stock[[#This Row],[NGÀY MUA]]+1))</f>
        <v>0</v>
      </c>
      <c r="AA1479" s="121" t="str">
        <f>IFERROR(Stock[[#This Row],[CỔ TỨC TIỀN MẶT]]+Stock[[#This Row],[LÃI/(LỖ) TỪ BÁN CK
(auto-fill)]],"")</f>
        <v/>
      </c>
      <c r="AB14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9" s="79"/>
      <c r="AE1479" s="146" t="str">
        <f>IF(Stock[[#This Row],[TRẠNG THÁI
(auto-fill)]]="NẮM GIỮ",Stock[[#This Row],[GIÁ THỊ TRƯỜNG]]-Stock[[#This Row],[GIÁ MUA]],"")</f>
        <v/>
      </c>
      <c r="AF1479" s="150" t="str">
        <f>IFERROR(Stock[[#This Row],[TĂNG/
(GIẢM )]]/Stock[[#This Row],[GIÁ MUA]],"")</f>
        <v/>
      </c>
      <c r="AG1479" s="129" t="str">
        <f>IF(Stock[[#This Row],[GIÁ THỊ TRƯỜNG]]&gt;0,Stock[[#This Row],[GIÁ THỊ TRƯỜNG]]*Stock[[#This Row],[SỐ LƯỢNG CÒN LẠI
(auto-fill)]],"")</f>
        <v/>
      </c>
    </row>
    <row r="1480" spans="2:33">
      <c r="B1480" s="109" t="str">
        <f>IF(AND(Stock[[#This Row],[SỐ LƯỢNG MUA]]&gt;0,Stock[[#This Row],[SỐ LƯỢNG CÒN LẠI
(auto-fill)]]=0),"BÁN",
IF(AND(Stock[[#This Row],[SỐ LƯỢNG MUA]]&gt;0,Stock[[#This Row],[SỐ LƯỢNG CÒN LẠI
(auto-fill)]]&gt;0),"NẮM GIỮ",""))</f>
        <v/>
      </c>
      <c r="C1480" s="112">
        <f t="shared" si="22"/>
        <v>1467</v>
      </c>
      <c r="D1480" s="77"/>
      <c r="E1480" s="78"/>
      <c r="F1480" s="170"/>
      <c r="G1480" s="83"/>
      <c r="H1480" s="84"/>
      <c r="I1480" s="114" t="str">
        <f>IF(Stock[[#This Row],[SỐ LƯỢNG MUA]]&gt;0,Stock[[#This Row],[GIÁ MUA]]*Stock[[#This Row],[SỐ LƯỢNG MUA]]*$D$11,"")</f>
        <v/>
      </c>
      <c r="J1480" s="87"/>
      <c r="K1480" s="88"/>
      <c r="L1480" s="116" t="str">
        <f>IF(Stock[[#This Row],[SỐ LƯỢNG MUA]]&gt;0,Stock[[#This Row],[GIÁ MUA]]*(1+Stock[[#This Row],[% TĂNG KỲ VỌNG_1]]),"")</f>
        <v/>
      </c>
      <c r="M1480" s="89"/>
      <c r="N1480" s="116" t="str">
        <f>IF(Stock[[#This Row],[SỐ LƯỢNG MUA]]&gt;0,Stock[[#This Row],[GIÁ MUA]]*(1+Stock[[#This Row],[% TĂNG KỲ VỌNG_2]]),"")</f>
        <v/>
      </c>
      <c r="O1480" s="89"/>
      <c r="P1480" s="116" t="str">
        <f>IF(Stock[[#This Row],[SỐ LƯỢNG MUA]]&gt;0,Stock[[#This Row],[GIÁ MUA]]*(1+Stock[[#This Row],[% GIẢM ĐỂ CẮT LỖ]]),"")</f>
        <v/>
      </c>
      <c r="Q1480" s="103"/>
      <c r="R1480" s="117" t="str">
        <f>IF(Stock[[#This Row],[CỔ TỨC TIỀN MẶT]]&gt;0,Stock[[#This Row],[CỔ TỨC TIỀN MẶT]]/(Stock[[#This Row],[GIÁ MUA]]*Stock[[#This Row],[SỐ LƯỢNG MUA]]),"")</f>
        <v/>
      </c>
      <c r="S1480" s="103"/>
      <c r="T1480" s="77"/>
      <c r="U1480" s="95"/>
      <c r="V1480" s="96"/>
      <c r="W1480" s="125" t="str">
        <f>IF(Stock[[#This Row],[SỐ LƯỢNG BÁN]]&gt;0,Stock[[#This Row],[GIÁ BÁN]]*Stock[[#This Row],[SỐ LƯỢNG BÁN]]*$D$11+Stock[[#This Row],[GIÁ BÁN]]*Stock[[#This Row],[SỐ LƯỢNG BÁN]]*$D$12,"")</f>
        <v/>
      </c>
      <c r="X1480" s="120">
        <f>Stock[[#This Row],[SỐ LƯỢNG MUA]]+Stock[[#This Row],[CỔ TỨC BẰNG CỔ PHIẾU]]-Stock[[#This Row],[SỐ LƯỢNG BÁN]]</f>
        <v>0</v>
      </c>
      <c r="Y14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0" s="120">
        <f ca="1">IF(Stock[[#This Row],[NGÀY BÁN]]&gt;0,Stock[[#This Row],[NGÀY BÁN]]-Stock[[#This Row],[NGÀY MUA]]+1,IF(Stock[[#This Row],[NGÀY MUA]]=0,0,TODAY()-Stock[[#This Row],[NGÀY MUA]]+1))</f>
        <v>0</v>
      </c>
      <c r="AA1480" s="121" t="str">
        <f>IFERROR(Stock[[#This Row],[CỔ TỨC TIỀN MẶT]]+Stock[[#This Row],[LÃI/(LỖ) TỪ BÁN CK
(auto-fill)]],"")</f>
        <v/>
      </c>
      <c r="AB14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0" s="79"/>
      <c r="AE1480" s="146" t="str">
        <f>IF(Stock[[#This Row],[TRẠNG THÁI
(auto-fill)]]="NẮM GIỮ",Stock[[#This Row],[GIÁ THỊ TRƯỜNG]]-Stock[[#This Row],[GIÁ MUA]],"")</f>
        <v/>
      </c>
      <c r="AF1480" s="150" t="str">
        <f>IFERROR(Stock[[#This Row],[TĂNG/
(GIẢM )]]/Stock[[#This Row],[GIÁ MUA]],"")</f>
        <v/>
      </c>
      <c r="AG1480" s="129" t="str">
        <f>IF(Stock[[#This Row],[GIÁ THỊ TRƯỜNG]]&gt;0,Stock[[#This Row],[GIÁ THỊ TRƯỜNG]]*Stock[[#This Row],[SỐ LƯỢNG CÒN LẠI
(auto-fill)]],"")</f>
        <v/>
      </c>
    </row>
    <row r="1481" spans="2:33">
      <c r="B1481" s="109" t="str">
        <f>IF(AND(Stock[[#This Row],[SỐ LƯỢNG MUA]]&gt;0,Stock[[#This Row],[SỐ LƯỢNG CÒN LẠI
(auto-fill)]]=0),"BÁN",
IF(AND(Stock[[#This Row],[SỐ LƯỢNG MUA]]&gt;0,Stock[[#This Row],[SỐ LƯỢNG CÒN LẠI
(auto-fill)]]&gt;0),"NẮM GIỮ",""))</f>
        <v/>
      </c>
      <c r="C1481" s="112">
        <f t="shared" si="22"/>
        <v>1468</v>
      </c>
      <c r="D1481" s="77"/>
      <c r="E1481" s="78"/>
      <c r="F1481" s="170"/>
      <c r="G1481" s="83"/>
      <c r="H1481" s="84"/>
      <c r="I1481" s="114" t="str">
        <f>IF(Stock[[#This Row],[SỐ LƯỢNG MUA]]&gt;0,Stock[[#This Row],[GIÁ MUA]]*Stock[[#This Row],[SỐ LƯỢNG MUA]]*$D$11,"")</f>
        <v/>
      </c>
      <c r="J1481" s="87"/>
      <c r="K1481" s="88"/>
      <c r="L1481" s="116" t="str">
        <f>IF(Stock[[#This Row],[SỐ LƯỢNG MUA]]&gt;0,Stock[[#This Row],[GIÁ MUA]]*(1+Stock[[#This Row],[% TĂNG KỲ VỌNG_1]]),"")</f>
        <v/>
      </c>
      <c r="M1481" s="89"/>
      <c r="N1481" s="116" t="str">
        <f>IF(Stock[[#This Row],[SỐ LƯỢNG MUA]]&gt;0,Stock[[#This Row],[GIÁ MUA]]*(1+Stock[[#This Row],[% TĂNG KỲ VỌNG_2]]),"")</f>
        <v/>
      </c>
      <c r="O1481" s="89"/>
      <c r="P1481" s="116" t="str">
        <f>IF(Stock[[#This Row],[SỐ LƯỢNG MUA]]&gt;0,Stock[[#This Row],[GIÁ MUA]]*(1+Stock[[#This Row],[% GIẢM ĐỂ CẮT LỖ]]),"")</f>
        <v/>
      </c>
      <c r="Q1481" s="103"/>
      <c r="R1481" s="117" t="str">
        <f>IF(Stock[[#This Row],[CỔ TỨC TIỀN MẶT]]&gt;0,Stock[[#This Row],[CỔ TỨC TIỀN MẶT]]/(Stock[[#This Row],[GIÁ MUA]]*Stock[[#This Row],[SỐ LƯỢNG MUA]]),"")</f>
        <v/>
      </c>
      <c r="S1481" s="103"/>
      <c r="T1481" s="77"/>
      <c r="U1481" s="95"/>
      <c r="V1481" s="96"/>
      <c r="W1481" s="125" t="str">
        <f>IF(Stock[[#This Row],[SỐ LƯỢNG BÁN]]&gt;0,Stock[[#This Row],[GIÁ BÁN]]*Stock[[#This Row],[SỐ LƯỢNG BÁN]]*$D$11+Stock[[#This Row],[GIÁ BÁN]]*Stock[[#This Row],[SỐ LƯỢNG BÁN]]*$D$12,"")</f>
        <v/>
      </c>
      <c r="X1481" s="120">
        <f>Stock[[#This Row],[SỐ LƯỢNG MUA]]+Stock[[#This Row],[CỔ TỨC BẰNG CỔ PHIẾU]]-Stock[[#This Row],[SỐ LƯỢNG BÁN]]</f>
        <v>0</v>
      </c>
      <c r="Y14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1" s="120">
        <f ca="1">IF(Stock[[#This Row],[NGÀY BÁN]]&gt;0,Stock[[#This Row],[NGÀY BÁN]]-Stock[[#This Row],[NGÀY MUA]]+1,IF(Stock[[#This Row],[NGÀY MUA]]=0,0,TODAY()-Stock[[#This Row],[NGÀY MUA]]+1))</f>
        <v>0</v>
      </c>
      <c r="AA1481" s="121" t="str">
        <f>IFERROR(Stock[[#This Row],[CỔ TỨC TIỀN MẶT]]+Stock[[#This Row],[LÃI/(LỖ) TỪ BÁN CK
(auto-fill)]],"")</f>
        <v/>
      </c>
      <c r="AB14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1" s="79"/>
      <c r="AE1481" s="146" t="str">
        <f>IF(Stock[[#This Row],[TRẠNG THÁI
(auto-fill)]]="NẮM GIỮ",Stock[[#This Row],[GIÁ THỊ TRƯỜNG]]-Stock[[#This Row],[GIÁ MUA]],"")</f>
        <v/>
      </c>
      <c r="AF1481" s="150" t="str">
        <f>IFERROR(Stock[[#This Row],[TĂNG/
(GIẢM )]]/Stock[[#This Row],[GIÁ MUA]],"")</f>
        <v/>
      </c>
      <c r="AG1481" s="129" t="str">
        <f>IF(Stock[[#This Row],[GIÁ THỊ TRƯỜNG]]&gt;0,Stock[[#This Row],[GIÁ THỊ TRƯỜNG]]*Stock[[#This Row],[SỐ LƯỢNG CÒN LẠI
(auto-fill)]],"")</f>
        <v/>
      </c>
    </row>
    <row r="1482" spans="2:33">
      <c r="B1482" s="109" t="str">
        <f>IF(AND(Stock[[#This Row],[SỐ LƯỢNG MUA]]&gt;0,Stock[[#This Row],[SỐ LƯỢNG CÒN LẠI
(auto-fill)]]=0),"BÁN",
IF(AND(Stock[[#This Row],[SỐ LƯỢNG MUA]]&gt;0,Stock[[#This Row],[SỐ LƯỢNG CÒN LẠI
(auto-fill)]]&gt;0),"NẮM GIỮ",""))</f>
        <v/>
      </c>
      <c r="C1482" s="112">
        <f t="shared" si="22"/>
        <v>1469</v>
      </c>
      <c r="D1482" s="77"/>
      <c r="E1482" s="78"/>
      <c r="F1482" s="170"/>
      <c r="G1482" s="83"/>
      <c r="H1482" s="84"/>
      <c r="I1482" s="114" t="str">
        <f>IF(Stock[[#This Row],[SỐ LƯỢNG MUA]]&gt;0,Stock[[#This Row],[GIÁ MUA]]*Stock[[#This Row],[SỐ LƯỢNG MUA]]*$D$11,"")</f>
        <v/>
      </c>
      <c r="J1482" s="87"/>
      <c r="K1482" s="88"/>
      <c r="L1482" s="116" t="str">
        <f>IF(Stock[[#This Row],[SỐ LƯỢNG MUA]]&gt;0,Stock[[#This Row],[GIÁ MUA]]*(1+Stock[[#This Row],[% TĂNG KỲ VỌNG_1]]),"")</f>
        <v/>
      </c>
      <c r="M1482" s="89"/>
      <c r="N1482" s="116" t="str">
        <f>IF(Stock[[#This Row],[SỐ LƯỢNG MUA]]&gt;0,Stock[[#This Row],[GIÁ MUA]]*(1+Stock[[#This Row],[% TĂNG KỲ VỌNG_2]]),"")</f>
        <v/>
      </c>
      <c r="O1482" s="89"/>
      <c r="P1482" s="116" t="str">
        <f>IF(Stock[[#This Row],[SỐ LƯỢNG MUA]]&gt;0,Stock[[#This Row],[GIÁ MUA]]*(1+Stock[[#This Row],[% GIẢM ĐỂ CẮT LỖ]]),"")</f>
        <v/>
      </c>
      <c r="Q1482" s="103"/>
      <c r="R1482" s="117" t="str">
        <f>IF(Stock[[#This Row],[CỔ TỨC TIỀN MẶT]]&gt;0,Stock[[#This Row],[CỔ TỨC TIỀN MẶT]]/(Stock[[#This Row],[GIÁ MUA]]*Stock[[#This Row],[SỐ LƯỢNG MUA]]),"")</f>
        <v/>
      </c>
      <c r="S1482" s="103"/>
      <c r="T1482" s="77"/>
      <c r="U1482" s="95"/>
      <c r="V1482" s="96"/>
      <c r="W1482" s="125" t="str">
        <f>IF(Stock[[#This Row],[SỐ LƯỢNG BÁN]]&gt;0,Stock[[#This Row],[GIÁ BÁN]]*Stock[[#This Row],[SỐ LƯỢNG BÁN]]*$D$11+Stock[[#This Row],[GIÁ BÁN]]*Stock[[#This Row],[SỐ LƯỢNG BÁN]]*$D$12,"")</f>
        <v/>
      </c>
      <c r="X1482" s="120">
        <f>Stock[[#This Row],[SỐ LƯỢNG MUA]]+Stock[[#This Row],[CỔ TỨC BẰNG CỔ PHIẾU]]-Stock[[#This Row],[SỐ LƯỢNG BÁN]]</f>
        <v>0</v>
      </c>
      <c r="Y14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2" s="120">
        <f ca="1">IF(Stock[[#This Row],[NGÀY BÁN]]&gt;0,Stock[[#This Row],[NGÀY BÁN]]-Stock[[#This Row],[NGÀY MUA]]+1,IF(Stock[[#This Row],[NGÀY MUA]]=0,0,TODAY()-Stock[[#This Row],[NGÀY MUA]]+1))</f>
        <v>0</v>
      </c>
      <c r="AA1482" s="121" t="str">
        <f>IFERROR(Stock[[#This Row],[CỔ TỨC TIỀN MẶT]]+Stock[[#This Row],[LÃI/(LỖ) TỪ BÁN CK
(auto-fill)]],"")</f>
        <v/>
      </c>
      <c r="AB14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2" s="79"/>
      <c r="AE1482" s="146" t="str">
        <f>IF(Stock[[#This Row],[TRẠNG THÁI
(auto-fill)]]="NẮM GIỮ",Stock[[#This Row],[GIÁ THỊ TRƯỜNG]]-Stock[[#This Row],[GIÁ MUA]],"")</f>
        <v/>
      </c>
      <c r="AF1482" s="150" t="str">
        <f>IFERROR(Stock[[#This Row],[TĂNG/
(GIẢM )]]/Stock[[#This Row],[GIÁ MUA]],"")</f>
        <v/>
      </c>
      <c r="AG1482" s="129" t="str">
        <f>IF(Stock[[#This Row],[GIÁ THỊ TRƯỜNG]]&gt;0,Stock[[#This Row],[GIÁ THỊ TRƯỜNG]]*Stock[[#This Row],[SỐ LƯỢNG CÒN LẠI
(auto-fill)]],"")</f>
        <v/>
      </c>
    </row>
    <row r="1483" spans="2:33">
      <c r="B1483" s="109" t="str">
        <f>IF(AND(Stock[[#This Row],[SỐ LƯỢNG MUA]]&gt;0,Stock[[#This Row],[SỐ LƯỢNG CÒN LẠI
(auto-fill)]]=0),"BÁN",
IF(AND(Stock[[#This Row],[SỐ LƯỢNG MUA]]&gt;0,Stock[[#This Row],[SỐ LƯỢNG CÒN LẠI
(auto-fill)]]&gt;0),"NẮM GIỮ",""))</f>
        <v/>
      </c>
      <c r="C1483" s="112">
        <f t="shared" si="22"/>
        <v>1470</v>
      </c>
      <c r="D1483" s="77"/>
      <c r="E1483" s="78"/>
      <c r="F1483" s="170"/>
      <c r="G1483" s="83"/>
      <c r="H1483" s="84"/>
      <c r="I1483" s="114" t="str">
        <f>IF(Stock[[#This Row],[SỐ LƯỢNG MUA]]&gt;0,Stock[[#This Row],[GIÁ MUA]]*Stock[[#This Row],[SỐ LƯỢNG MUA]]*$D$11,"")</f>
        <v/>
      </c>
      <c r="J1483" s="87"/>
      <c r="K1483" s="88"/>
      <c r="L1483" s="116" t="str">
        <f>IF(Stock[[#This Row],[SỐ LƯỢNG MUA]]&gt;0,Stock[[#This Row],[GIÁ MUA]]*(1+Stock[[#This Row],[% TĂNG KỲ VỌNG_1]]),"")</f>
        <v/>
      </c>
      <c r="M1483" s="89"/>
      <c r="N1483" s="116" t="str">
        <f>IF(Stock[[#This Row],[SỐ LƯỢNG MUA]]&gt;0,Stock[[#This Row],[GIÁ MUA]]*(1+Stock[[#This Row],[% TĂNG KỲ VỌNG_2]]),"")</f>
        <v/>
      </c>
      <c r="O1483" s="89"/>
      <c r="P1483" s="116" t="str">
        <f>IF(Stock[[#This Row],[SỐ LƯỢNG MUA]]&gt;0,Stock[[#This Row],[GIÁ MUA]]*(1+Stock[[#This Row],[% GIẢM ĐỂ CẮT LỖ]]),"")</f>
        <v/>
      </c>
      <c r="Q1483" s="103"/>
      <c r="R1483" s="117" t="str">
        <f>IF(Stock[[#This Row],[CỔ TỨC TIỀN MẶT]]&gt;0,Stock[[#This Row],[CỔ TỨC TIỀN MẶT]]/(Stock[[#This Row],[GIÁ MUA]]*Stock[[#This Row],[SỐ LƯỢNG MUA]]),"")</f>
        <v/>
      </c>
      <c r="S1483" s="103"/>
      <c r="T1483" s="77"/>
      <c r="U1483" s="95"/>
      <c r="V1483" s="96"/>
      <c r="W1483" s="125" t="str">
        <f>IF(Stock[[#This Row],[SỐ LƯỢNG BÁN]]&gt;0,Stock[[#This Row],[GIÁ BÁN]]*Stock[[#This Row],[SỐ LƯỢNG BÁN]]*$D$11+Stock[[#This Row],[GIÁ BÁN]]*Stock[[#This Row],[SỐ LƯỢNG BÁN]]*$D$12,"")</f>
        <v/>
      </c>
      <c r="X1483" s="120">
        <f>Stock[[#This Row],[SỐ LƯỢNG MUA]]+Stock[[#This Row],[CỔ TỨC BẰNG CỔ PHIẾU]]-Stock[[#This Row],[SỐ LƯỢNG BÁN]]</f>
        <v>0</v>
      </c>
      <c r="Y14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3" s="120">
        <f ca="1">IF(Stock[[#This Row],[NGÀY BÁN]]&gt;0,Stock[[#This Row],[NGÀY BÁN]]-Stock[[#This Row],[NGÀY MUA]]+1,IF(Stock[[#This Row],[NGÀY MUA]]=0,0,TODAY()-Stock[[#This Row],[NGÀY MUA]]+1))</f>
        <v>0</v>
      </c>
      <c r="AA1483" s="121" t="str">
        <f>IFERROR(Stock[[#This Row],[CỔ TỨC TIỀN MẶT]]+Stock[[#This Row],[LÃI/(LỖ) TỪ BÁN CK
(auto-fill)]],"")</f>
        <v/>
      </c>
      <c r="AB14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3" s="79"/>
      <c r="AE1483" s="146" t="str">
        <f>IF(Stock[[#This Row],[TRẠNG THÁI
(auto-fill)]]="NẮM GIỮ",Stock[[#This Row],[GIÁ THỊ TRƯỜNG]]-Stock[[#This Row],[GIÁ MUA]],"")</f>
        <v/>
      </c>
      <c r="AF1483" s="150" t="str">
        <f>IFERROR(Stock[[#This Row],[TĂNG/
(GIẢM )]]/Stock[[#This Row],[GIÁ MUA]],"")</f>
        <v/>
      </c>
      <c r="AG1483" s="129" t="str">
        <f>IF(Stock[[#This Row],[GIÁ THỊ TRƯỜNG]]&gt;0,Stock[[#This Row],[GIÁ THỊ TRƯỜNG]]*Stock[[#This Row],[SỐ LƯỢNG CÒN LẠI
(auto-fill)]],"")</f>
        <v/>
      </c>
    </row>
    <row r="1484" spans="2:33">
      <c r="B1484" s="109" t="str">
        <f>IF(AND(Stock[[#This Row],[SỐ LƯỢNG MUA]]&gt;0,Stock[[#This Row],[SỐ LƯỢNG CÒN LẠI
(auto-fill)]]=0),"BÁN",
IF(AND(Stock[[#This Row],[SỐ LƯỢNG MUA]]&gt;0,Stock[[#This Row],[SỐ LƯỢNG CÒN LẠI
(auto-fill)]]&gt;0),"NẮM GIỮ",""))</f>
        <v/>
      </c>
      <c r="C1484" s="112">
        <f t="shared" si="22"/>
        <v>1471</v>
      </c>
      <c r="D1484" s="77"/>
      <c r="E1484" s="78"/>
      <c r="F1484" s="170"/>
      <c r="G1484" s="83"/>
      <c r="H1484" s="84"/>
      <c r="I1484" s="114" t="str">
        <f>IF(Stock[[#This Row],[SỐ LƯỢNG MUA]]&gt;0,Stock[[#This Row],[GIÁ MUA]]*Stock[[#This Row],[SỐ LƯỢNG MUA]]*$D$11,"")</f>
        <v/>
      </c>
      <c r="J1484" s="87"/>
      <c r="K1484" s="88"/>
      <c r="L1484" s="116" t="str">
        <f>IF(Stock[[#This Row],[SỐ LƯỢNG MUA]]&gt;0,Stock[[#This Row],[GIÁ MUA]]*(1+Stock[[#This Row],[% TĂNG KỲ VỌNG_1]]),"")</f>
        <v/>
      </c>
      <c r="M1484" s="89"/>
      <c r="N1484" s="116" t="str">
        <f>IF(Stock[[#This Row],[SỐ LƯỢNG MUA]]&gt;0,Stock[[#This Row],[GIÁ MUA]]*(1+Stock[[#This Row],[% TĂNG KỲ VỌNG_2]]),"")</f>
        <v/>
      </c>
      <c r="O1484" s="89"/>
      <c r="P1484" s="116" t="str">
        <f>IF(Stock[[#This Row],[SỐ LƯỢNG MUA]]&gt;0,Stock[[#This Row],[GIÁ MUA]]*(1+Stock[[#This Row],[% GIẢM ĐỂ CẮT LỖ]]),"")</f>
        <v/>
      </c>
      <c r="Q1484" s="103"/>
      <c r="R1484" s="117" t="str">
        <f>IF(Stock[[#This Row],[CỔ TỨC TIỀN MẶT]]&gt;0,Stock[[#This Row],[CỔ TỨC TIỀN MẶT]]/(Stock[[#This Row],[GIÁ MUA]]*Stock[[#This Row],[SỐ LƯỢNG MUA]]),"")</f>
        <v/>
      </c>
      <c r="S1484" s="103"/>
      <c r="T1484" s="77"/>
      <c r="U1484" s="95"/>
      <c r="V1484" s="96"/>
      <c r="W1484" s="125" t="str">
        <f>IF(Stock[[#This Row],[SỐ LƯỢNG BÁN]]&gt;0,Stock[[#This Row],[GIÁ BÁN]]*Stock[[#This Row],[SỐ LƯỢNG BÁN]]*$D$11+Stock[[#This Row],[GIÁ BÁN]]*Stock[[#This Row],[SỐ LƯỢNG BÁN]]*$D$12,"")</f>
        <v/>
      </c>
      <c r="X1484" s="120">
        <f>Stock[[#This Row],[SỐ LƯỢNG MUA]]+Stock[[#This Row],[CỔ TỨC BẰNG CỔ PHIẾU]]-Stock[[#This Row],[SỐ LƯỢNG BÁN]]</f>
        <v>0</v>
      </c>
      <c r="Y14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4" s="120">
        <f ca="1">IF(Stock[[#This Row],[NGÀY BÁN]]&gt;0,Stock[[#This Row],[NGÀY BÁN]]-Stock[[#This Row],[NGÀY MUA]]+1,IF(Stock[[#This Row],[NGÀY MUA]]=0,0,TODAY()-Stock[[#This Row],[NGÀY MUA]]+1))</f>
        <v>0</v>
      </c>
      <c r="AA1484" s="121" t="str">
        <f>IFERROR(Stock[[#This Row],[CỔ TỨC TIỀN MẶT]]+Stock[[#This Row],[LÃI/(LỖ) TỪ BÁN CK
(auto-fill)]],"")</f>
        <v/>
      </c>
      <c r="AB14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4" s="79"/>
      <c r="AE1484" s="146" t="str">
        <f>IF(Stock[[#This Row],[TRẠNG THÁI
(auto-fill)]]="NẮM GIỮ",Stock[[#This Row],[GIÁ THỊ TRƯỜNG]]-Stock[[#This Row],[GIÁ MUA]],"")</f>
        <v/>
      </c>
      <c r="AF1484" s="150" t="str">
        <f>IFERROR(Stock[[#This Row],[TĂNG/
(GIẢM )]]/Stock[[#This Row],[GIÁ MUA]],"")</f>
        <v/>
      </c>
      <c r="AG1484" s="129" t="str">
        <f>IF(Stock[[#This Row],[GIÁ THỊ TRƯỜNG]]&gt;0,Stock[[#This Row],[GIÁ THỊ TRƯỜNG]]*Stock[[#This Row],[SỐ LƯỢNG CÒN LẠI
(auto-fill)]],"")</f>
        <v/>
      </c>
    </row>
    <row r="1485" spans="2:33">
      <c r="B1485" s="109" t="str">
        <f>IF(AND(Stock[[#This Row],[SỐ LƯỢNG MUA]]&gt;0,Stock[[#This Row],[SỐ LƯỢNG CÒN LẠI
(auto-fill)]]=0),"BÁN",
IF(AND(Stock[[#This Row],[SỐ LƯỢNG MUA]]&gt;0,Stock[[#This Row],[SỐ LƯỢNG CÒN LẠI
(auto-fill)]]&gt;0),"NẮM GIỮ",""))</f>
        <v/>
      </c>
      <c r="C1485" s="112">
        <f t="shared" si="22"/>
        <v>1472</v>
      </c>
      <c r="D1485" s="77"/>
      <c r="E1485" s="78"/>
      <c r="F1485" s="170"/>
      <c r="G1485" s="83"/>
      <c r="H1485" s="84"/>
      <c r="I1485" s="114" t="str">
        <f>IF(Stock[[#This Row],[SỐ LƯỢNG MUA]]&gt;0,Stock[[#This Row],[GIÁ MUA]]*Stock[[#This Row],[SỐ LƯỢNG MUA]]*$D$11,"")</f>
        <v/>
      </c>
      <c r="J1485" s="87"/>
      <c r="K1485" s="88"/>
      <c r="L1485" s="116" t="str">
        <f>IF(Stock[[#This Row],[SỐ LƯỢNG MUA]]&gt;0,Stock[[#This Row],[GIÁ MUA]]*(1+Stock[[#This Row],[% TĂNG KỲ VỌNG_1]]),"")</f>
        <v/>
      </c>
      <c r="M1485" s="89"/>
      <c r="N1485" s="116" t="str">
        <f>IF(Stock[[#This Row],[SỐ LƯỢNG MUA]]&gt;0,Stock[[#This Row],[GIÁ MUA]]*(1+Stock[[#This Row],[% TĂNG KỲ VỌNG_2]]),"")</f>
        <v/>
      </c>
      <c r="O1485" s="89"/>
      <c r="P1485" s="116" t="str">
        <f>IF(Stock[[#This Row],[SỐ LƯỢNG MUA]]&gt;0,Stock[[#This Row],[GIÁ MUA]]*(1+Stock[[#This Row],[% GIẢM ĐỂ CẮT LỖ]]),"")</f>
        <v/>
      </c>
      <c r="Q1485" s="103"/>
      <c r="R1485" s="117" t="str">
        <f>IF(Stock[[#This Row],[CỔ TỨC TIỀN MẶT]]&gt;0,Stock[[#This Row],[CỔ TỨC TIỀN MẶT]]/(Stock[[#This Row],[GIÁ MUA]]*Stock[[#This Row],[SỐ LƯỢNG MUA]]),"")</f>
        <v/>
      </c>
      <c r="S1485" s="103"/>
      <c r="T1485" s="77"/>
      <c r="U1485" s="95"/>
      <c r="V1485" s="96"/>
      <c r="W1485" s="125" t="str">
        <f>IF(Stock[[#This Row],[SỐ LƯỢNG BÁN]]&gt;0,Stock[[#This Row],[GIÁ BÁN]]*Stock[[#This Row],[SỐ LƯỢNG BÁN]]*$D$11+Stock[[#This Row],[GIÁ BÁN]]*Stock[[#This Row],[SỐ LƯỢNG BÁN]]*$D$12,"")</f>
        <v/>
      </c>
      <c r="X1485" s="120">
        <f>Stock[[#This Row],[SỐ LƯỢNG MUA]]+Stock[[#This Row],[CỔ TỨC BẰNG CỔ PHIẾU]]-Stock[[#This Row],[SỐ LƯỢNG BÁN]]</f>
        <v>0</v>
      </c>
      <c r="Y14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5" s="120">
        <f ca="1">IF(Stock[[#This Row],[NGÀY BÁN]]&gt;0,Stock[[#This Row],[NGÀY BÁN]]-Stock[[#This Row],[NGÀY MUA]]+1,IF(Stock[[#This Row],[NGÀY MUA]]=0,0,TODAY()-Stock[[#This Row],[NGÀY MUA]]+1))</f>
        <v>0</v>
      </c>
      <c r="AA1485" s="121" t="str">
        <f>IFERROR(Stock[[#This Row],[CỔ TỨC TIỀN MẶT]]+Stock[[#This Row],[LÃI/(LỖ) TỪ BÁN CK
(auto-fill)]],"")</f>
        <v/>
      </c>
      <c r="AB14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5" s="79"/>
      <c r="AE1485" s="146" t="str">
        <f>IF(Stock[[#This Row],[TRẠNG THÁI
(auto-fill)]]="NẮM GIỮ",Stock[[#This Row],[GIÁ THỊ TRƯỜNG]]-Stock[[#This Row],[GIÁ MUA]],"")</f>
        <v/>
      </c>
      <c r="AF1485" s="150" t="str">
        <f>IFERROR(Stock[[#This Row],[TĂNG/
(GIẢM )]]/Stock[[#This Row],[GIÁ MUA]],"")</f>
        <v/>
      </c>
      <c r="AG1485" s="129" t="str">
        <f>IF(Stock[[#This Row],[GIÁ THỊ TRƯỜNG]]&gt;0,Stock[[#This Row],[GIÁ THỊ TRƯỜNG]]*Stock[[#This Row],[SỐ LƯỢNG CÒN LẠI
(auto-fill)]],"")</f>
        <v/>
      </c>
    </row>
    <row r="1486" spans="2:33">
      <c r="B1486" s="109" t="str">
        <f>IF(AND(Stock[[#This Row],[SỐ LƯỢNG MUA]]&gt;0,Stock[[#This Row],[SỐ LƯỢNG CÒN LẠI
(auto-fill)]]=0),"BÁN",
IF(AND(Stock[[#This Row],[SỐ LƯỢNG MUA]]&gt;0,Stock[[#This Row],[SỐ LƯỢNG CÒN LẠI
(auto-fill)]]&gt;0),"NẮM GIỮ",""))</f>
        <v/>
      </c>
      <c r="C1486" s="112">
        <f t="shared" si="22"/>
        <v>1473</v>
      </c>
      <c r="D1486" s="77"/>
      <c r="E1486" s="78"/>
      <c r="F1486" s="170"/>
      <c r="G1486" s="83"/>
      <c r="H1486" s="84"/>
      <c r="I1486" s="114" t="str">
        <f>IF(Stock[[#This Row],[SỐ LƯỢNG MUA]]&gt;0,Stock[[#This Row],[GIÁ MUA]]*Stock[[#This Row],[SỐ LƯỢNG MUA]]*$D$11,"")</f>
        <v/>
      </c>
      <c r="J1486" s="87"/>
      <c r="K1486" s="88"/>
      <c r="L1486" s="116" t="str">
        <f>IF(Stock[[#This Row],[SỐ LƯỢNG MUA]]&gt;0,Stock[[#This Row],[GIÁ MUA]]*(1+Stock[[#This Row],[% TĂNG KỲ VỌNG_1]]),"")</f>
        <v/>
      </c>
      <c r="M1486" s="89"/>
      <c r="N1486" s="116" t="str">
        <f>IF(Stock[[#This Row],[SỐ LƯỢNG MUA]]&gt;0,Stock[[#This Row],[GIÁ MUA]]*(1+Stock[[#This Row],[% TĂNG KỲ VỌNG_2]]),"")</f>
        <v/>
      </c>
      <c r="O1486" s="89"/>
      <c r="P1486" s="116" t="str">
        <f>IF(Stock[[#This Row],[SỐ LƯỢNG MUA]]&gt;0,Stock[[#This Row],[GIÁ MUA]]*(1+Stock[[#This Row],[% GIẢM ĐỂ CẮT LỖ]]),"")</f>
        <v/>
      </c>
      <c r="Q1486" s="103"/>
      <c r="R1486" s="117" t="str">
        <f>IF(Stock[[#This Row],[CỔ TỨC TIỀN MẶT]]&gt;0,Stock[[#This Row],[CỔ TỨC TIỀN MẶT]]/(Stock[[#This Row],[GIÁ MUA]]*Stock[[#This Row],[SỐ LƯỢNG MUA]]),"")</f>
        <v/>
      </c>
      <c r="S1486" s="103"/>
      <c r="T1486" s="77"/>
      <c r="U1486" s="95"/>
      <c r="V1486" s="96"/>
      <c r="W1486" s="125" t="str">
        <f>IF(Stock[[#This Row],[SỐ LƯỢNG BÁN]]&gt;0,Stock[[#This Row],[GIÁ BÁN]]*Stock[[#This Row],[SỐ LƯỢNG BÁN]]*$D$11+Stock[[#This Row],[GIÁ BÁN]]*Stock[[#This Row],[SỐ LƯỢNG BÁN]]*$D$12,"")</f>
        <v/>
      </c>
      <c r="X1486" s="120">
        <f>Stock[[#This Row],[SỐ LƯỢNG MUA]]+Stock[[#This Row],[CỔ TỨC BẰNG CỔ PHIẾU]]-Stock[[#This Row],[SỐ LƯỢNG BÁN]]</f>
        <v>0</v>
      </c>
      <c r="Y14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6" s="120">
        <f ca="1">IF(Stock[[#This Row],[NGÀY BÁN]]&gt;0,Stock[[#This Row],[NGÀY BÁN]]-Stock[[#This Row],[NGÀY MUA]]+1,IF(Stock[[#This Row],[NGÀY MUA]]=0,0,TODAY()-Stock[[#This Row],[NGÀY MUA]]+1))</f>
        <v>0</v>
      </c>
      <c r="AA1486" s="121" t="str">
        <f>IFERROR(Stock[[#This Row],[CỔ TỨC TIỀN MẶT]]+Stock[[#This Row],[LÃI/(LỖ) TỪ BÁN CK
(auto-fill)]],"")</f>
        <v/>
      </c>
      <c r="AB14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6" s="79"/>
      <c r="AE1486" s="146" t="str">
        <f>IF(Stock[[#This Row],[TRẠNG THÁI
(auto-fill)]]="NẮM GIỮ",Stock[[#This Row],[GIÁ THỊ TRƯỜNG]]-Stock[[#This Row],[GIÁ MUA]],"")</f>
        <v/>
      </c>
      <c r="AF1486" s="150" t="str">
        <f>IFERROR(Stock[[#This Row],[TĂNG/
(GIẢM )]]/Stock[[#This Row],[GIÁ MUA]],"")</f>
        <v/>
      </c>
      <c r="AG1486" s="129" t="str">
        <f>IF(Stock[[#This Row],[GIÁ THỊ TRƯỜNG]]&gt;0,Stock[[#This Row],[GIÁ THỊ TRƯỜNG]]*Stock[[#This Row],[SỐ LƯỢNG CÒN LẠI
(auto-fill)]],"")</f>
        <v/>
      </c>
    </row>
    <row r="1487" spans="2:33">
      <c r="B1487" s="109" t="str">
        <f>IF(AND(Stock[[#This Row],[SỐ LƯỢNG MUA]]&gt;0,Stock[[#This Row],[SỐ LƯỢNG CÒN LẠI
(auto-fill)]]=0),"BÁN",
IF(AND(Stock[[#This Row],[SỐ LƯỢNG MUA]]&gt;0,Stock[[#This Row],[SỐ LƯỢNG CÒN LẠI
(auto-fill)]]&gt;0),"NẮM GIỮ",""))</f>
        <v/>
      </c>
      <c r="C1487" s="112">
        <f t="shared" si="22"/>
        <v>1474</v>
      </c>
      <c r="D1487" s="77"/>
      <c r="E1487" s="78"/>
      <c r="F1487" s="170"/>
      <c r="G1487" s="83"/>
      <c r="H1487" s="84"/>
      <c r="I1487" s="114" t="str">
        <f>IF(Stock[[#This Row],[SỐ LƯỢNG MUA]]&gt;0,Stock[[#This Row],[GIÁ MUA]]*Stock[[#This Row],[SỐ LƯỢNG MUA]]*$D$11,"")</f>
        <v/>
      </c>
      <c r="J1487" s="87"/>
      <c r="K1487" s="88"/>
      <c r="L1487" s="116" t="str">
        <f>IF(Stock[[#This Row],[SỐ LƯỢNG MUA]]&gt;0,Stock[[#This Row],[GIÁ MUA]]*(1+Stock[[#This Row],[% TĂNG KỲ VỌNG_1]]),"")</f>
        <v/>
      </c>
      <c r="M1487" s="89"/>
      <c r="N1487" s="116" t="str">
        <f>IF(Stock[[#This Row],[SỐ LƯỢNG MUA]]&gt;0,Stock[[#This Row],[GIÁ MUA]]*(1+Stock[[#This Row],[% TĂNG KỲ VỌNG_2]]),"")</f>
        <v/>
      </c>
      <c r="O1487" s="89"/>
      <c r="P1487" s="116" t="str">
        <f>IF(Stock[[#This Row],[SỐ LƯỢNG MUA]]&gt;0,Stock[[#This Row],[GIÁ MUA]]*(1+Stock[[#This Row],[% GIẢM ĐỂ CẮT LỖ]]),"")</f>
        <v/>
      </c>
      <c r="Q1487" s="103"/>
      <c r="R1487" s="117" t="str">
        <f>IF(Stock[[#This Row],[CỔ TỨC TIỀN MẶT]]&gt;0,Stock[[#This Row],[CỔ TỨC TIỀN MẶT]]/(Stock[[#This Row],[GIÁ MUA]]*Stock[[#This Row],[SỐ LƯỢNG MUA]]),"")</f>
        <v/>
      </c>
      <c r="S1487" s="103"/>
      <c r="T1487" s="77"/>
      <c r="U1487" s="95"/>
      <c r="V1487" s="96"/>
      <c r="W1487" s="125" t="str">
        <f>IF(Stock[[#This Row],[SỐ LƯỢNG BÁN]]&gt;0,Stock[[#This Row],[GIÁ BÁN]]*Stock[[#This Row],[SỐ LƯỢNG BÁN]]*$D$11+Stock[[#This Row],[GIÁ BÁN]]*Stock[[#This Row],[SỐ LƯỢNG BÁN]]*$D$12,"")</f>
        <v/>
      </c>
      <c r="X1487" s="120">
        <f>Stock[[#This Row],[SỐ LƯỢNG MUA]]+Stock[[#This Row],[CỔ TỨC BẰNG CỔ PHIẾU]]-Stock[[#This Row],[SỐ LƯỢNG BÁN]]</f>
        <v>0</v>
      </c>
      <c r="Y14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7" s="120">
        <f ca="1">IF(Stock[[#This Row],[NGÀY BÁN]]&gt;0,Stock[[#This Row],[NGÀY BÁN]]-Stock[[#This Row],[NGÀY MUA]]+1,IF(Stock[[#This Row],[NGÀY MUA]]=0,0,TODAY()-Stock[[#This Row],[NGÀY MUA]]+1))</f>
        <v>0</v>
      </c>
      <c r="AA1487" s="121" t="str">
        <f>IFERROR(Stock[[#This Row],[CỔ TỨC TIỀN MẶT]]+Stock[[#This Row],[LÃI/(LỖ) TỪ BÁN CK
(auto-fill)]],"")</f>
        <v/>
      </c>
      <c r="AB14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7" s="79"/>
      <c r="AE1487" s="146" t="str">
        <f>IF(Stock[[#This Row],[TRẠNG THÁI
(auto-fill)]]="NẮM GIỮ",Stock[[#This Row],[GIÁ THỊ TRƯỜNG]]-Stock[[#This Row],[GIÁ MUA]],"")</f>
        <v/>
      </c>
      <c r="AF1487" s="150" t="str">
        <f>IFERROR(Stock[[#This Row],[TĂNG/
(GIẢM )]]/Stock[[#This Row],[GIÁ MUA]],"")</f>
        <v/>
      </c>
      <c r="AG1487" s="129" t="str">
        <f>IF(Stock[[#This Row],[GIÁ THỊ TRƯỜNG]]&gt;0,Stock[[#This Row],[GIÁ THỊ TRƯỜNG]]*Stock[[#This Row],[SỐ LƯỢNG CÒN LẠI
(auto-fill)]],"")</f>
        <v/>
      </c>
    </row>
    <row r="1488" spans="2:33">
      <c r="B1488" s="109" t="str">
        <f>IF(AND(Stock[[#This Row],[SỐ LƯỢNG MUA]]&gt;0,Stock[[#This Row],[SỐ LƯỢNG CÒN LẠI
(auto-fill)]]=0),"BÁN",
IF(AND(Stock[[#This Row],[SỐ LƯỢNG MUA]]&gt;0,Stock[[#This Row],[SỐ LƯỢNG CÒN LẠI
(auto-fill)]]&gt;0),"NẮM GIỮ",""))</f>
        <v/>
      </c>
      <c r="C1488" s="112">
        <f t="shared" ref="C1488:C1551" si="23">C1487+1</f>
        <v>1475</v>
      </c>
      <c r="D1488" s="77"/>
      <c r="E1488" s="78"/>
      <c r="F1488" s="170"/>
      <c r="G1488" s="83"/>
      <c r="H1488" s="84"/>
      <c r="I1488" s="114" t="str">
        <f>IF(Stock[[#This Row],[SỐ LƯỢNG MUA]]&gt;0,Stock[[#This Row],[GIÁ MUA]]*Stock[[#This Row],[SỐ LƯỢNG MUA]]*$D$11,"")</f>
        <v/>
      </c>
      <c r="J1488" s="87"/>
      <c r="K1488" s="88"/>
      <c r="L1488" s="116" t="str">
        <f>IF(Stock[[#This Row],[SỐ LƯỢNG MUA]]&gt;0,Stock[[#This Row],[GIÁ MUA]]*(1+Stock[[#This Row],[% TĂNG KỲ VỌNG_1]]),"")</f>
        <v/>
      </c>
      <c r="M1488" s="89"/>
      <c r="N1488" s="116" t="str">
        <f>IF(Stock[[#This Row],[SỐ LƯỢNG MUA]]&gt;0,Stock[[#This Row],[GIÁ MUA]]*(1+Stock[[#This Row],[% TĂNG KỲ VỌNG_2]]),"")</f>
        <v/>
      </c>
      <c r="O1488" s="89"/>
      <c r="P1488" s="116" t="str">
        <f>IF(Stock[[#This Row],[SỐ LƯỢNG MUA]]&gt;0,Stock[[#This Row],[GIÁ MUA]]*(1+Stock[[#This Row],[% GIẢM ĐỂ CẮT LỖ]]),"")</f>
        <v/>
      </c>
      <c r="Q1488" s="103"/>
      <c r="R1488" s="117" t="str">
        <f>IF(Stock[[#This Row],[CỔ TỨC TIỀN MẶT]]&gt;0,Stock[[#This Row],[CỔ TỨC TIỀN MẶT]]/(Stock[[#This Row],[GIÁ MUA]]*Stock[[#This Row],[SỐ LƯỢNG MUA]]),"")</f>
        <v/>
      </c>
      <c r="S1488" s="103"/>
      <c r="T1488" s="77"/>
      <c r="U1488" s="95"/>
      <c r="V1488" s="96"/>
      <c r="W1488" s="125" t="str">
        <f>IF(Stock[[#This Row],[SỐ LƯỢNG BÁN]]&gt;0,Stock[[#This Row],[GIÁ BÁN]]*Stock[[#This Row],[SỐ LƯỢNG BÁN]]*$D$11+Stock[[#This Row],[GIÁ BÁN]]*Stock[[#This Row],[SỐ LƯỢNG BÁN]]*$D$12,"")</f>
        <v/>
      </c>
      <c r="X1488" s="120">
        <f>Stock[[#This Row],[SỐ LƯỢNG MUA]]+Stock[[#This Row],[CỔ TỨC BẰNG CỔ PHIẾU]]-Stock[[#This Row],[SỐ LƯỢNG BÁN]]</f>
        <v>0</v>
      </c>
      <c r="Y14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8" s="120">
        <f ca="1">IF(Stock[[#This Row],[NGÀY BÁN]]&gt;0,Stock[[#This Row],[NGÀY BÁN]]-Stock[[#This Row],[NGÀY MUA]]+1,IF(Stock[[#This Row],[NGÀY MUA]]=0,0,TODAY()-Stock[[#This Row],[NGÀY MUA]]+1))</f>
        <v>0</v>
      </c>
      <c r="AA1488" s="121" t="str">
        <f>IFERROR(Stock[[#This Row],[CỔ TỨC TIỀN MẶT]]+Stock[[#This Row],[LÃI/(LỖ) TỪ BÁN CK
(auto-fill)]],"")</f>
        <v/>
      </c>
      <c r="AB14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8" s="79"/>
      <c r="AE1488" s="146" t="str">
        <f>IF(Stock[[#This Row],[TRẠNG THÁI
(auto-fill)]]="NẮM GIỮ",Stock[[#This Row],[GIÁ THỊ TRƯỜNG]]-Stock[[#This Row],[GIÁ MUA]],"")</f>
        <v/>
      </c>
      <c r="AF1488" s="150" t="str">
        <f>IFERROR(Stock[[#This Row],[TĂNG/
(GIẢM )]]/Stock[[#This Row],[GIÁ MUA]],"")</f>
        <v/>
      </c>
      <c r="AG1488" s="129" t="str">
        <f>IF(Stock[[#This Row],[GIÁ THỊ TRƯỜNG]]&gt;0,Stock[[#This Row],[GIÁ THỊ TRƯỜNG]]*Stock[[#This Row],[SỐ LƯỢNG CÒN LẠI
(auto-fill)]],"")</f>
        <v/>
      </c>
    </row>
    <row r="1489" spans="2:33">
      <c r="B1489" s="109" t="str">
        <f>IF(AND(Stock[[#This Row],[SỐ LƯỢNG MUA]]&gt;0,Stock[[#This Row],[SỐ LƯỢNG CÒN LẠI
(auto-fill)]]=0),"BÁN",
IF(AND(Stock[[#This Row],[SỐ LƯỢNG MUA]]&gt;0,Stock[[#This Row],[SỐ LƯỢNG CÒN LẠI
(auto-fill)]]&gt;0),"NẮM GIỮ",""))</f>
        <v/>
      </c>
      <c r="C1489" s="112">
        <f t="shared" si="23"/>
        <v>1476</v>
      </c>
      <c r="D1489" s="77"/>
      <c r="E1489" s="78"/>
      <c r="F1489" s="170"/>
      <c r="G1489" s="83"/>
      <c r="H1489" s="84"/>
      <c r="I1489" s="114" t="str">
        <f>IF(Stock[[#This Row],[SỐ LƯỢNG MUA]]&gt;0,Stock[[#This Row],[GIÁ MUA]]*Stock[[#This Row],[SỐ LƯỢNG MUA]]*$D$11,"")</f>
        <v/>
      </c>
      <c r="J1489" s="87"/>
      <c r="K1489" s="88"/>
      <c r="L1489" s="116" t="str">
        <f>IF(Stock[[#This Row],[SỐ LƯỢNG MUA]]&gt;0,Stock[[#This Row],[GIÁ MUA]]*(1+Stock[[#This Row],[% TĂNG KỲ VỌNG_1]]),"")</f>
        <v/>
      </c>
      <c r="M1489" s="89"/>
      <c r="N1489" s="116" t="str">
        <f>IF(Stock[[#This Row],[SỐ LƯỢNG MUA]]&gt;0,Stock[[#This Row],[GIÁ MUA]]*(1+Stock[[#This Row],[% TĂNG KỲ VỌNG_2]]),"")</f>
        <v/>
      </c>
      <c r="O1489" s="89"/>
      <c r="P1489" s="116" t="str">
        <f>IF(Stock[[#This Row],[SỐ LƯỢNG MUA]]&gt;0,Stock[[#This Row],[GIÁ MUA]]*(1+Stock[[#This Row],[% GIẢM ĐỂ CẮT LỖ]]),"")</f>
        <v/>
      </c>
      <c r="Q1489" s="103"/>
      <c r="R1489" s="117" t="str">
        <f>IF(Stock[[#This Row],[CỔ TỨC TIỀN MẶT]]&gt;0,Stock[[#This Row],[CỔ TỨC TIỀN MẶT]]/(Stock[[#This Row],[GIÁ MUA]]*Stock[[#This Row],[SỐ LƯỢNG MUA]]),"")</f>
        <v/>
      </c>
      <c r="S1489" s="103"/>
      <c r="T1489" s="77"/>
      <c r="U1489" s="95"/>
      <c r="V1489" s="96"/>
      <c r="W1489" s="125" t="str">
        <f>IF(Stock[[#This Row],[SỐ LƯỢNG BÁN]]&gt;0,Stock[[#This Row],[GIÁ BÁN]]*Stock[[#This Row],[SỐ LƯỢNG BÁN]]*$D$11+Stock[[#This Row],[GIÁ BÁN]]*Stock[[#This Row],[SỐ LƯỢNG BÁN]]*$D$12,"")</f>
        <v/>
      </c>
      <c r="X1489" s="120">
        <f>Stock[[#This Row],[SỐ LƯỢNG MUA]]+Stock[[#This Row],[CỔ TỨC BẰNG CỔ PHIẾU]]-Stock[[#This Row],[SỐ LƯỢNG BÁN]]</f>
        <v>0</v>
      </c>
      <c r="Y14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9" s="120">
        <f ca="1">IF(Stock[[#This Row],[NGÀY BÁN]]&gt;0,Stock[[#This Row],[NGÀY BÁN]]-Stock[[#This Row],[NGÀY MUA]]+1,IF(Stock[[#This Row],[NGÀY MUA]]=0,0,TODAY()-Stock[[#This Row],[NGÀY MUA]]+1))</f>
        <v>0</v>
      </c>
      <c r="AA1489" s="121" t="str">
        <f>IFERROR(Stock[[#This Row],[CỔ TỨC TIỀN MẶT]]+Stock[[#This Row],[LÃI/(LỖ) TỪ BÁN CK
(auto-fill)]],"")</f>
        <v/>
      </c>
      <c r="AB14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9" s="79"/>
      <c r="AE1489" s="146" t="str">
        <f>IF(Stock[[#This Row],[TRẠNG THÁI
(auto-fill)]]="NẮM GIỮ",Stock[[#This Row],[GIÁ THỊ TRƯỜNG]]-Stock[[#This Row],[GIÁ MUA]],"")</f>
        <v/>
      </c>
      <c r="AF1489" s="150" t="str">
        <f>IFERROR(Stock[[#This Row],[TĂNG/
(GIẢM )]]/Stock[[#This Row],[GIÁ MUA]],"")</f>
        <v/>
      </c>
      <c r="AG1489" s="129" t="str">
        <f>IF(Stock[[#This Row],[GIÁ THỊ TRƯỜNG]]&gt;0,Stock[[#This Row],[GIÁ THỊ TRƯỜNG]]*Stock[[#This Row],[SỐ LƯỢNG CÒN LẠI
(auto-fill)]],"")</f>
        <v/>
      </c>
    </row>
    <row r="1490" spans="2:33">
      <c r="B1490" s="109" t="str">
        <f>IF(AND(Stock[[#This Row],[SỐ LƯỢNG MUA]]&gt;0,Stock[[#This Row],[SỐ LƯỢNG CÒN LẠI
(auto-fill)]]=0),"BÁN",
IF(AND(Stock[[#This Row],[SỐ LƯỢNG MUA]]&gt;0,Stock[[#This Row],[SỐ LƯỢNG CÒN LẠI
(auto-fill)]]&gt;0),"NẮM GIỮ",""))</f>
        <v/>
      </c>
      <c r="C1490" s="112">
        <f t="shared" si="23"/>
        <v>1477</v>
      </c>
      <c r="D1490" s="77"/>
      <c r="E1490" s="78"/>
      <c r="F1490" s="170"/>
      <c r="G1490" s="83"/>
      <c r="H1490" s="84"/>
      <c r="I1490" s="114" t="str">
        <f>IF(Stock[[#This Row],[SỐ LƯỢNG MUA]]&gt;0,Stock[[#This Row],[GIÁ MUA]]*Stock[[#This Row],[SỐ LƯỢNG MUA]]*$D$11,"")</f>
        <v/>
      </c>
      <c r="J1490" s="87"/>
      <c r="K1490" s="88"/>
      <c r="L1490" s="116" t="str">
        <f>IF(Stock[[#This Row],[SỐ LƯỢNG MUA]]&gt;0,Stock[[#This Row],[GIÁ MUA]]*(1+Stock[[#This Row],[% TĂNG KỲ VỌNG_1]]),"")</f>
        <v/>
      </c>
      <c r="M1490" s="89"/>
      <c r="N1490" s="116" t="str">
        <f>IF(Stock[[#This Row],[SỐ LƯỢNG MUA]]&gt;0,Stock[[#This Row],[GIÁ MUA]]*(1+Stock[[#This Row],[% TĂNG KỲ VỌNG_2]]),"")</f>
        <v/>
      </c>
      <c r="O1490" s="89"/>
      <c r="P1490" s="116" t="str">
        <f>IF(Stock[[#This Row],[SỐ LƯỢNG MUA]]&gt;0,Stock[[#This Row],[GIÁ MUA]]*(1+Stock[[#This Row],[% GIẢM ĐỂ CẮT LỖ]]),"")</f>
        <v/>
      </c>
      <c r="Q1490" s="103"/>
      <c r="R1490" s="117" t="str">
        <f>IF(Stock[[#This Row],[CỔ TỨC TIỀN MẶT]]&gt;0,Stock[[#This Row],[CỔ TỨC TIỀN MẶT]]/(Stock[[#This Row],[GIÁ MUA]]*Stock[[#This Row],[SỐ LƯỢNG MUA]]),"")</f>
        <v/>
      </c>
      <c r="S1490" s="103"/>
      <c r="T1490" s="77"/>
      <c r="U1490" s="95"/>
      <c r="V1490" s="96"/>
      <c r="W1490" s="125" t="str">
        <f>IF(Stock[[#This Row],[SỐ LƯỢNG BÁN]]&gt;0,Stock[[#This Row],[GIÁ BÁN]]*Stock[[#This Row],[SỐ LƯỢNG BÁN]]*$D$11+Stock[[#This Row],[GIÁ BÁN]]*Stock[[#This Row],[SỐ LƯỢNG BÁN]]*$D$12,"")</f>
        <v/>
      </c>
      <c r="X1490" s="120">
        <f>Stock[[#This Row],[SỐ LƯỢNG MUA]]+Stock[[#This Row],[CỔ TỨC BẰNG CỔ PHIẾU]]-Stock[[#This Row],[SỐ LƯỢNG BÁN]]</f>
        <v>0</v>
      </c>
      <c r="Y14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0" s="120">
        <f ca="1">IF(Stock[[#This Row],[NGÀY BÁN]]&gt;0,Stock[[#This Row],[NGÀY BÁN]]-Stock[[#This Row],[NGÀY MUA]]+1,IF(Stock[[#This Row],[NGÀY MUA]]=0,0,TODAY()-Stock[[#This Row],[NGÀY MUA]]+1))</f>
        <v>0</v>
      </c>
      <c r="AA1490" s="121" t="str">
        <f>IFERROR(Stock[[#This Row],[CỔ TỨC TIỀN MẶT]]+Stock[[#This Row],[LÃI/(LỖ) TỪ BÁN CK
(auto-fill)]],"")</f>
        <v/>
      </c>
      <c r="AB14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0" s="79"/>
      <c r="AE1490" s="146" t="str">
        <f>IF(Stock[[#This Row],[TRẠNG THÁI
(auto-fill)]]="NẮM GIỮ",Stock[[#This Row],[GIÁ THỊ TRƯỜNG]]-Stock[[#This Row],[GIÁ MUA]],"")</f>
        <v/>
      </c>
      <c r="AF1490" s="150" t="str">
        <f>IFERROR(Stock[[#This Row],[TĂNG/
(GIẢM )]]/Stock[[#This Row],[GIÁ MUA]],"")</f>
        <v/>
      </c>
      <c r="AG1490" s="129" t="str">
        <f>IF(Stock[[#This Row],[GIÁ THỊ TRƯỜNG]]&gt;0,Stock[[#This Row],[GIÁ THỊ TRƯỜNG]]*Stock[[#This Row],[SỐ LƯỢNG CÒN LẠI
(auto-fill)]],"")</f>
        <v/>
      </c>
    </row>
    <row r="1491" spans="2:33">
      <c r="B1491" s="109" t="str">
        <f>IF(AND(Stock[[#This Row],[SỐ LƯỢNG MUA]]&gt;0,Stock[[#This Row],[SỐ LƯỢNG CÒN LẠI
(auto-fill)]]=0),"BÁN",
IF(AND(Stock[[#This Row],[SỐ LƯỢNG MUA]]&gt;0,Stock[[#This Row],[SỐ LƯỢNG CÒN LẠI
(auto-fill)]]&gt;0),"NẮM GIỮ",""))</f>
        <v/>
      </c>
      <c r="C1491" s="112">
        <f t="shared" si="23"/>
        <v>1478</v>
      </c>
      <c r="D1491" s="77"/>
      <c r="E1491" s="78"/>
      <c r="F1491" s="170"/>
      <c r="G1491" s="83"/>
      <c r="H1491" s="84"/>
      <c r="I1491" s="114" t="str">
        <f>IF(Stock[[#This Row],[SỐ LƯỢNG MUA]]&gt;0,Stock[[#This Row],[GIÁ MUA]]*Stock[[#This Row],[SỐ LƯỢNG MUA]]*$D$11,"")</f>
        <v/>
      </c>
      <c r="J1491" s="87"/>
      <c r="K1491" s="88"/>
      <c r="L1491" s="116" t="str">
        <f>IF(Stock[[#This Row],[SỐ LƯỢNG MUA]]&gt;0,Stock[[#This Row],[GIÁ MUA]]*(1+Stock[[#This Row],[% TĂNG KỲ VỌNG_1]]),"")</f>
        <v/>
      </c>
      <c r="M1491" s="89"/>
      <c r="N1491" s="116" t="str">
        <f>IF(Stock[[#This Row],[SỐ LƯỢNG MUA]]&gt;0,Stock[[#This Row],[GIÁ MUA]]*(1+Stock[[#This Row],[% TĂNG KỲ VỌNG_2]]),"")</f>
        <v/>
      </c>
      <c r="O1491" s="89"/>
      <c r="P1491" s="116" t="str">
        <f>IF(Stock[[#This Row],[SỐ LƯỢNG MUA]]&gt;0,Stock[[#This Row],[GIÁ MUA]]*(1+Stock[[#This Row],[% GIẢM ĐỂ CẮT LỖ]]),"")</f>
        <v/>
      </c>
      <c r="Q1491" s="103"/>
      <c r="R1491" s="117" t="str">
        <f>IF(Stock[[#This Row],[CỔ TỨC TIỀN MẶT]]&gt;0,Stock[[#This Row],[CỔ TỨC TIỀN MẶT]]/(Stock[[#This Row],[GIÁ MUA]]*Stock[[#This Row],[SỐ LƯỢNG MUA]]),"")</f>
        <v/>
      </c>
      <c r="S1491" s="103"/>
      <c r="T1491" s="77"/>
      <c r="U1491" s="95"/>
      <c r="V1491" s="96"/>
      <c r="W1491" s="125" t="str">
        <f>IF(Stock[[#This Row],[SỐ LƯỢNG BÁN]]&gt;0,Stock[[#This Row],[GIÁ BÁN]]*Stock[[#This Row],[SỐ LƯỢNG BÁN]]*$D$11+Stock[[#This Row],[GIÁ BÁN]]*Stock[[#This Row],[SỐ LƯỢNG BÁN]]*$D$12,"")</f>
        <v/>
      </c>
      <c r="X1491" s="120">
        <f>Stock[[#This Row],[SỐ LƯỢNG MUA]]+Stock[[#This Row],[CỔ TỨC BẰNG CỔ PHIẾU]]-Stock[[#This Row],[SỐ LƯỢNG BÁN]]</f>
        <v>0</v>
      </c>
      <c r="Y14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1" s="120">
        <f ca="1">IF(Stock[[#This Row],[NGÀY BÁN]]&gt;0,Stock[[#This Row],[NGÀY BÁN]]-Stock[[#This Row],[NGÀY MUA]]+1,IF(Stock[[#This Row],[NGÀY MUA]]=0,0,TODAY()-Stock[[#This Row],[NGÀY MUA]]+1))</f>
        <v>0</v>
      </c>
      <c r="AA1491" s="121" t="str">
        <f>IFERROR(Stock[[#This Row],[CỔ TỨC TIỀN MẶT]]+Stock[[#This Row],[LÃI/(LỖ) TỪ BÁN CK
(auto-fill)]],"")</f>
        <v/>
      </c>
      <c r="AB14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1" s="79"/>
      <c r="AE1491" s="146" t="str">
        <f>IF(Stock[[#This Row],[TRẠNG THÁI
(auto-fill)]]="NẮM GIỮ",Stock[[#This Row],[GIÁ THỊ TRƯỜNG]]-Stock[[#This Row],[GIÁ MUA]],"")</f>
        <v/>
      </c>
      <c r="AF1491" s="150" t="str">
        <f>IFERROR(Stock[[#This Row],[TĂNG/
(GIẢM )]]/Stock[[#This Row],[GIÁ MUA]],"")</f>
        <v/>
      </c>
      <c r="AG1491" s="129" t="str">
        <f>IF(Stock[[#This Row],[GIÁ THỊ TRƯỜNG]]&gt;0,Stock[[#This Row],[GIÁ THỊ TRƯỜNG]]*Stock[[#This Row],[SỐ LƯỢNG CÒN LẠI
(auto-fill)]],"")</f>
        <v/>
      </c>
    </row>
    <row r="1492" spans="2:33">
      <c r="B1492" s="109" t="str">
        <f>IF(AND(Stock[[#This Row],[SỐ LƯỢNG MUA]]&gt;0,Stock[[#This Row],[SỐ LƯỢNG CÒN LẠI
(auto-fill)]]=0),"BÁN",
IF(AND(Stock[[#This Row],[SỐ LƯỢNG MUA]]&gt;0,Stock[[#This Row],[SỐ LƯỢNG CÒN LẠI
(auto-fill)]]&gt;0),"NẮM GIỮ",""))</f>
        <v/>
      </c>
      <c r="C1492" s="112">
        <f t="shared" si="23"/>
        <v>1479</v>
      </c>
      <c r="D1492" s="77"/>
      <c r="E1492" s="78"/>
      <c r="F1492" s="170"/>
      <c r="G1492" s="83"/>
      <c r="H1492" s="84"/>
      <c r="I1492" s="114" t="str">
        <f>IF(Stock[[#This Row],[SỐ LƯỢNG MUA]]&gt;0,Stock[[#This Row],[GIÁ MUA]]*Stock[[#This Row],[SỐ LƯỢNG MUA]]*$D$11,"")</f>
        <v/>
      </c>
      <c r="J1492" s="87"/>
      <c r="K1492" s="88"/>
      <c r="L1492" s="116" t="str">
        <f>IF(Stock[[#This Row],[SỐ LƯỢNG MUA]]&gt;0,Stock[[#This Row],[GIÁ MUA]]*(1+Stock[[#This Row],[% TĂNG KỲ VỌNG_1]]),"")</f>
        <v/>
      </c>
      <c r="M1492" s="89"/>
      <c r="N1492" s="116" t="str">
        <f>IF(Stock[[#This Row],[SỐ LƯỢNG MUA]]&gt;0,Stock[[#This Row],[GIÁ MUA]]*(1+Stock[[#This Row],[% TĂNG KỲ VỌNG_2]]),"")</f>
        <v/>
      </c>
      <c r="O1492" s="89"/>
      <c r="P1492" s="116" t="str">
        <f>IF(Stock[[#This Row],[SỐ LƯỢNG MUA]]&gt;0,Stock[[#This Row],[GIÁ MUA]]*(1+Stock[[#This Row],[% GIẢM ĐỂ CẮT LỖ]]),"")</f>
        <v/>
      </c>
      <c r="Q1492" s="103"/>
      <c r="R1492" s="117" t="str">
        <f>IF(Stock[[#This Row],[CỔ TỨC TIỀN MẶT]]&gt;0,Stock[[#This Row],[CỔ TỨC TIỀN MẶT]]/(Stock[[#This Row],[GIÁ MUA]]*Stock[[#This Row],[SỐ LƯỢNG MUA]]),"")</f>
        <v/>
      </c>
      <c r="S1492" s="103"/>
      <c r="T1492" s="77"/>
      <c r="U1492" s="95"/>
      <c r="V1492" s="96"/>
      <c r="W1492" s="125" t="str">
        <f>IF(Stock[[#This Row],[SỐ LƯỢNG BÁN]]&gt;0,Stock[[#This Row],[GIÁ BÁN]]*Stock[[#This Row],[SỐ LƯỢNG BÁN]]*$D$11+Stock[[#This Row],[GIÁ BÁN]]*Stock[[#This Row],[SỐ LƯỢNG BÁN]]*$D$12,"")</f>
        <v/>
      </c>
      <c r="X1492" s="120">
        <f>Stock[[#This Row],[SỐ LƯỢNG MUA]]+Stock[[#This Row],[CỔ TỨC BẰNG CỔ PHIẾU]]-Stock[[#This Row],[SỐ LƯỢNG BÁN]]</f>
        <v>0</v>
      </c>
      <c r="Y14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2" s="120">
        <f ca="1">IF(Stock[[#This Row],[NGÀY BÁN]]&gt;0,Stock[[#This Row],[NGÀY BÁN]]-Stock[[#This Row],[NGÀY MUA]]+1,IF(Stock[[#This Row],[NGÀY MUA]]=0,0,TODAY()-Stock[[#This Row],[NGÀY MUA]]+1))</f>
        <v>0</v>
      </c>
      <c r="AA1492" s="121" t="str">
        <f>IFERROR(Stock[[#This Row],[CỔ TỨC TIỀN MẶT]]+Stock[[#This Row],[LÃI/(LỖ) TỪ BÁN CK
(auto-fill)]],"")</f>
        <v/>
      </c>
      <c r="AB14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2" s="79"/>
      <c r="AE1492" s="146" t="str">
        <f>IF(Stock[[#This Row],[TRẠNG THÁI
(auto-fill)]]="NẮM GIỮ",Stock[[#This Row],[GIÁ THỊ TRƯỜNG]]-Stock[[#This Row],[GIÁ MUA]],"")</f>
        <v/>
      </c>
      <c r="AF1492" s="150" t="str">
        <f>IFERROR(Stock[[#This Row],[TĂNG/
(GIẢM )]]/Stock[[#This Row],[GIÁ MUA]],"")</f>
        <v/>
      </c>
      <c r="AG1492" s="129" t="str">
        <f>IF(Stock[[#This Row],[GIÁ THỊ TRƯỜNG]]&gt;0,Stock[[#This Row],[GIÁ THỊ TRƯỜNG]]*Stock[[#This Row],[SỐ LƯỢNG CÒN LẠI
(auto-fill)]],"")</f>
        <v/>
      </c>
    </row>
    <row r="1493" spans="2:33">
      <c r="B1493" s="109" t="str">
        <f>IF(AND(Stock[[#This Row],[SỐ LƯỢNG MUA]]&gt;0,Stock[[#This Row],[SỐ LƯỢNG CÒN LẠI
(auto-fill)]]=0),"BÁN",
IF(AND(Stock[[#This Row],[SỐ LƯỢNG MUA]]&gt;0,Stock[[#This Row],[SỐ LƯỢNG CÒN LẠI
(auto-fill)]]&gt;0),"NẮM GIỮ",""))</f>
        <v/>
      </c>
      <c r="C1493" s="112">
        <f t="shared" si="23"/>
        <v>1480</v>
      </c>
      <c r="D1493" s="77"/>
      <c r="E1493" s="78"/>
      <c r="F1493" s="170"/>
      <c r="G1493" s="83"/>
      <c r="H1493" s="84"/>
      <c r="I1493" s="114" t="str">
        <f>IF(Stock[[#This Row],[SỐ LƯỢNG MUA]]&gt;0,Stock[[#This Row],[GIÁ MUA]]*Stock[[#This Row],[SỐ LƯỢNG MUA]]*$D$11,"")</f>
        <v/>
      </c>
      <c r="J1493" s="87"/>
      <c r="K1493" s="88"/>
      <c r="L1493" s="116" t="str">
        <f>IF(Stock[[#This Row],[SỐ LƯỢNG MUA]]&gt;0,Stock[[#This Row],[GIÁ MUA]]*(1+Stock[[#This Row],[% TĂNG KỲ VỌNG_1]]),"")</f>
        <v/>
      </c>
      <c r="M1493" s="89"/>
      <c r="N1493" s="116" t="str">
        <f>IF(Stock[[#This Row],[SỐ LƯỢNG MUA]]&gt;0,Stock[[#This Row],[GIÁ MUA]]*(1+Stock[[#This Row],[% TĂNG KỲ VỌNG_2]]),"")</f>
        <v/>
      </c>
      <c r="O1493" s="89"/>
      <c r="P1493" s="116" t="str">
        <f>IF(Stock[[#This Row],[SỐ LƯỢNG MUA]]&gt;0,Stock[[#This Row],[GIÁ MUA]]*(1+Stock[[#This Row],[% GIẢM ĐỂ CẮT LỖ]]),"")</f>
        <v/>
      </c>
      <c r="Q1493" s="103"/>
      <c r="R1493" s="117" t="str">
        <f>IF(Stock[[#This Row],[CỔ TỨC TIỀN MẶT]]&gt;0,Stock[[#This Row],[CỔ TỨC TIỀN MẶT]]/(Stock[[#This Row],[GIÁ MUA]]*Stock[[#This Row],[SỐ LƯỢNG MUA]]),"")</f>
        <v/>
      </c>
      <c r="S1493" s="103"/>
      <c r="T1493" s="77"/>
      <c r="U1493" s="95"/>
      <c r="V1493" s="96"/>
      <c r="W1493" s="125" t="str">
        <f>IF(Stock[[#This Row],[SỐ LƯỢNG BÁN]]&gt;0,Stock[[#This Row],[GIÁ BÁN]]*Stock[[#This Row],[SỐ LƯỢNG BÁN]]*$D$11+Stock[[#This Row],[GIÁ BÁN]]*Stock[[#This Row],[SỐ LƯỢNG BÁN]]*$D$12,"")</f>
        <v/>
      </c>
      <c r="X1493" s="120">
        <f>Stock[[#This Row],[SỐ LƯỢNG MUA]]+Stock[[#This Row],[CỔ TỨC BẰNG CỔ PHIẾU]]-Stock[[#This Row],[SỐ LƯỢNG BÁN]]</f>
        <v>0</v>
      </c>
      <c r="Y14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3" s="120">
        <f ca="1">IF(Stock[[#This Row],[NGÀY BÁN]]&gt;0,Stock[[#This Row],[NGÀY BÁN]]-Stock[[#This Row],[NGÀY MUA]]+1,IF(Stock[[#This Row],[NGÀY MUA]]=0,0,TODAY()-Stock[[#This Row],[NGÀY MUA]]+1))</f>
        <v>0</v>
      </c>
      <c r="AA1493" s="121" t="str">
        <f>IFERROR(Stock[[#This Row],[CỔ TỨC TIỀN MẶT]]+Stock[[#This Row],[LÃI/(LỖ) TỪ BÁN CK
(auto-fill)]],"")</f>
        <v/>
      </c>
      <c r="AB14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3" s="79"/>
      <c r="AE1493" s="146" t="str">
        <f>IF(Stock[[#This Row],[TRẠNG THÁI
(auto-fill)]]="NẮM GIỮ",Stock[[#This Row],[GIÁ THỊ TRƯỜNG]]-Stock[[#This Row],[GIÁ MUA]],"")</f>
        <v/>
      </c>
      <c r="AF1493" s="150" t="str">
        <f>IFERROR(Stock[[#This Row],[TĂNG/
(GIẢM )]]/Stock[[#This Row],[GIÁ MUA]],"")</f>
        <v/>
      </c>
      <c r="AG1493" s="129" t="str">
        <f>IF(Stock[[#This Row],[GIÁ THỊ TRƯỜNG]]&gt;0,Stock[[#This Row],[GIÁ THỊ TRƯỜNG]]*Stock[[#This Row],[SỐ LƯỢNG CÒN LẠI
(auto-fill)]],"")</f>
        <v/>
      </c>
    </row>
    <row r="1494" spans="2:33">
      <c r="B1494" s="109" t="str">
        <f>IF(AND(Stock[[#This Row],[SỐ LƯỢNG MUA]]&gt;0,Stock[[#This Row],[SỐ LƯỢNG CÒN LẠI
(auto-fill)]]=0),"BÁN",
IF(AND(Stock[[#This Row],[SỐ LƯỢNG MUA]]&gt;0,Stock[[#This Row],[SỐ LƯỢNG CÒN LẠI
(auto-fill)]]&gt;0),"NẮM GIỮ",""))</f>
        <v/>
      </c>
      <c r="C1494" s="112">
        <f t="shared" si="23"/>
        <v>1481</v>
      </c>
      <c r="D1494" s="77"/>
      <c r="E1494" s="78"/>
      <c r="F1494" s="170"/>
      <c r="G1494" s="83"/>
      <c r="H1494" s="84"/>
      <c r="I1494" s="114" t="str">
        <f>IF(Stock[[#This Row],[SỐ LƯỢNG MUA]]&gt;0,Stock[[#This Row],[GIÁ MUA]]*Stock[[#This Row],[SỐ LƯỢNG MUA]]*$D$11,"")</f>
        <v/>
      </c>
      <c r="J1494" s="87"/>
      <c r="K1494" s="88"/>
      <c r="L1494" s="116" t="str">
        <f>IF(Stock[[#This Row],[SỐ LƯỢNG MUA]]&gt;0,Stock[[#This Row],[GIÁ MUA]]*(1+Stock[[#This Row],[% TĂNG KỲ VỌNG_1]]),"")</f>
        <v/>
      </c>
      <c r="M1494" s="89"/>
      <c r="N1494" s="116" t="str">
        <f>IF(Stock[[#This Row],[SỐ LƯỢNG MUA]]&gt;0,Stock[[#This Row],[GIÁ MUA]]*(1+Stock[[#This Row],[% TĂNG KỲ VỌNG_2]]),"")</f>
        <v/>
      </c>
      <c r="O1494" s="89"/>
      <c r="P1494" s="116" t="str">
        <f>IF(Stock[[#This Row],[SỐ LƯỢNG MUA]]&gt;0,Stock[[#This Row],[GIÁ MUA]]*(1+Stock[[#This Row],[% GIẢM ĐỂ CẮT LỖ]]),"")</f>
        <v/>
      </c>
      <c r="Q1494" s="103"/>
      <c r="R1494" s="117" t="str">
        <f>IF(Stock[[#This Row],[CỔ TỨC TIỀN MẶT]]&gt;0,Stock[[#This Row],[CỔ TỨC TIỀN MẶT]]/(Stock[[#This Row],[GIÁ MUA]]*Stock[[#This Row],[SỐ LƯỢNG MUA]]),"")</f>
        <v/>
      </c>
      <c r="S1494" s="103"/>
      <c r="T1494" s="77"/>
      <c r="U1494" s="95"/>
      <c r="V1494" s="96"/>
      <c r="W1494" s="125" t="str">
        <f>IF(Stock[[#This Row],[SỐ LƯỢNG BÁN]]&gt;0,Stock[[#This Row],[GIÁ BÁN]]*Stock[[#This Row],[SỐ LƯỢNG BÁN]]*$D$11+Stock[[#This Row],[GIÁ BÁN]]*Stock[[#This Row],[SỐ LƯỢNG BÁN]]*$D$12,"")</f>
        <v/>
      </c>
      <c r="X1494" s="120">
        <f>Stock[[#This Row],[SỐ LƯỢNG MUA]]+Stock[[#This Row],[CỔ TỨC BẰNG CỔ PHIẾU]]-Stock[[#This Row],[SỐ LƯỢNG BÁN]]</f>
        <v>0</v>
      </c>
      <c r="Y14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4" s="120">
        <f ca="1">IF(Stock[[#This Row],[NGÀY BÁN]]&gt;0,Stock[[#This Row],[NGÀY BÁN]]-Stock[[#This Row],[NGÀY MUA]]+1,IF(Stock[[#This Row],[NGÀY MUA]]=0,0,TODAY()-Stock[[#This Row],[NGÀY MUA]]+1))</f>
        <v>0</v>
      </c>
      <c r="AA1494" s="121" t="str">
        <f>IFERROR(Stock[[#This Row],[CỔ TỨC TIỀN MẶT]]+Stock[[#This Row],[LÃI/(LỖ) TỪ BÁN CK
(auto-fill)]],"")</f>
        <v/>
      </c>
      <c r="AB14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4" s="79"/>
      <c r="AE1494" s="146" t="str">
        <f>IF(Stock[[#This Row],[TRẠNG THÁI
(auto-fill)]]="NẮM GIỮ",Stock[[#This Row],[GIÁ THỊ TRƯỜNG]]-Stock[[#This Row],[GIÁ MUA]],"")</f>
        <v/>
      </c>
      <c r="AF1494" s="150" t="str">
        <f>IFERROR(Stock[[#This Row],[TĂNG/
(GIẢM )]]/Stock[[#This Row],[GIÁ MUA]],"")</f>
        <v/>
      </c>
      <c r="AG1494" s="129" t="str">
        <f>IF(Stock[[#This Row],[GIÁ THỊ TRƯỜNG]]&gt;0,Stock[[#This Row],[GIÁ THỊ TRƯỜNG]]*Stock[[#This Row],[SỐ LƯỢNG CÒN LẠI
(auto-fill)]],"")</f>
        <v/>
      </c>
    </row>
    <row r="1495" spans="2:33">
      <c r="B1495" s="109" t="str">
        <f>IF(AND(Stock[[#This Row],[SỐ LƯỢNG MUA]]&gt;0,Stock[[#This Row],[SỐ LƯỢNG CÒN LẠI
(auto-fill)]]=0),"BÁN",
IF(AND(Stock[[#This Row],[SỐ LƯỢNG MUA]]&gt;0,Stock[[#This Row],[SỐ LƯỢNG CÒN LẠI
(auto-fill)]]&gt;0),"NẮM GIỮ",""))</f>
        <v/>
      </c>
      <c r="C1495" s="112">
        <f t="shared" si="23"/>
        <v>1482</v>
      </c>
      <c r="D1495" s="77"/>
      <c r="E1495" s="78"/>
      <c r="F1495" s="170"/>
      <c r="G1495" s="83"/>
      <c r="H1495" s="84"/>
      <c r="I1495" s="114" t="str">
        <f>IF(Stock[[#This Row],[SỐ LƯỢNG MUA]]&gt;0,Stock[[#This Row],[GIÁ MUA]]*Stock[[#This Row],[SỐ LƯỢNG MUA]]*$D$11,"")</f>
        <v/>
      </c>
      <c r="J1495" s="87"/>
      <c r="K1495" s="88"/>
      <c r="L1495" s="116" t="str">
        <f>IF(Stock[[#This Row],[SỐ LƯỢNG MUA]]&gt;0,Stock[[#This Row],[GIÁ MUA]]*(1+Stock[[#This Row],[% TĂNG KỲ VỌNG_1]]),"")</f>
        <v/>
      </c>
      <c r="M1495" s="89"/>
      <c r="N1495" s="116" t="str">
        <f>IF(Stock[[#This Row],[SỐ LƯỢNG MUA]]&gt;0,Stock[[#This Row],[GIÁ MUA]]*(1+Stock[[#This Row],[% TĂNG KỲ VỌNG_2]]),"")</f>
        <v/>
      </c>
      <c r="O1495" s="89"/>
      <c r="P1495" s="116" t="str">
        <f>IF(Stock[[#This Row],[SỐ LƯỢNG MUA]]&gt;0,Stock[[#This Row],[GIÁ MUA]]*(1+Stock[[#This Row],[% GIẢM ĐỂ CẮT LỖ]]),"")</f>
        <v/>
      </c>
      <c r="Q1495" s="103"/>
      <c r="R1495" s="117" t="str">
        <f>IF(Stock[[#This Row],[CỔ TỨC TIỀN MẶT]]&gt;0,Stock[[#This Row],[CỔ TỨC TIỀN MẶT]]/(Stock[[#This Row],[GIÁ MUA]]*Stock[[#This Row],[SỐ LƯỢNG MUA]]),"")</f>
        <v/>
      </c>
      <c r="S1495" s="103"/>
      <c r="T1495" s="77"/>
      <c r="U1495" s="95"/>
      <c r="V1495" s="96"/>
      <c r="W1495" s="125" t="str">
        <f>IF(Stock[[#This Row],[SỐ LƯỢNG BÁN]]&gt;0,Stock[[#This Row],[GIÁ BÁN]]*Stock[[#This Row],[SỐ LƯỢNG BÁN]]*$D$11+Stock[[#This Row],[GIÁ BÁN]]*Stock[[#This Row],[SỐ LƯỢNG BÁN]]*$D$12,"")</f>
        <v/>
      </c>
      <c r="X1495" s="120">
        <f>Stock[[#This Row],[SỐ LƯỢNG MUA]]+Stock[[#This Row],[CỔ TỨC BẰNG CỔ PHIẾU]]-Stock[[#This Row],[SỐ LƯỢNG BÁN]]</f>
        <v>0</v>
      </c>
      <c r="Y14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5" s="120">
        <f ca="1">IF(Stock[[#This Row],[NGÀY BÁN]]&gt;0,Stock[[#This Row],[NGÀY BÁN]]-Stock[[#This Row],[NGÀY MUA]]+1,IF(Stock[[#This Row],[NGÀY MUA]]=0,0,TODAY()-Stock[[#This Row],[NGÀY MUA]]+1))</f>
        <v>0</v>
      </c>
      <c r="AA1495" s="121" t="str">
        <f>IFERROR(Stock[[#This Row],[CỔ TỨC TIỀN MẶT]]+Stock[[#This Row],[LÃI/(LỖ) TỪ BÁN CK
(auto-fill)]],"")</f>
        <v/>
      </c>
      <c r="AB14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5" s="79"/>
      <c r="AE1495" s="146" t="str">
        <f>IF(Stock[[#This Row],[TRẠNG THÁI
(auto-fill)]]="NẮM GIỮ",Stock[[#This Row],[GIÁ THỊ TRƯỜNG]]-Stock[[#This Row],[GIÁ MUA]],"")</f>
        <v/>
      </c>
      <c r="AF1495" s="150" t="str">
        <f>IFERROR(Stock[[#This Row],[TĂNG/
(GIẢM )]]/Stock[[#This Row],[GIÁ MUA]],"")</f>
        <v/>
      </c>
      <c r="AG1495" s="129" t="str">
        <f>IF(Stock[[#This Row],[GIÁ THỊ TRƯỜNG]]&gt;0,Stock[[#This Row],[GIÁ THỊ TRƯỜNG]]*Stock[[#This Row],[SỐ LƯỢNG CÒN LẠI
(auto-fill)]],"")</f>
        <v/>
      </c>
    </row>
    <row r="1496" spans="2:33">
      <c r="B1496" s="109" t="str">
        <f>IF(AND(Stock[[#This Row],[SỐ LƯỢNG MUA]]&gt;0,Stock[[#This Row],[SỐ LƯỢNG CÒN LẠI
(auto-fill)]]=0),"BÁN",
IF(AND(Stock[[#This Row],[SỐ LƯỢNG MUA]]&gt;0,Stock[[#This Row],[SỐ LƯỢNG CÒN LẠI
(auto-fill)]]&gt;0),"NẮM GIỮ",""))</f>
        <v/>
      </c>
      <c r="C1496" s="112">
        <f t="shared" si="23"/>
        <v>1483</v>
      </c>
      <c r="D1496" s="77"/>
      <c r="E1496" s="78"/>
      <c r="F1496" s="170"/>
      <c r="G1496" s="83"/>
      <c r="H1496" s="84"/>
      <c r="I1496" s="114" t="str">
        <f>IF(Stock[[#This Row],[SỐ LƯỢNG MUA]]&gt;0,Stock[[#This Row],[GIÁ MUA]]*Stock[[#This Row],[SỐ LƯỢNG MUA]]*$D$11,"")</f>
        <v/>
      </c>
      <c r="J1496" s="87"/>
      <c r="K1496" s="88"/>
      <c r="L1496" s="116" t="str">
        <f>IF(Stock[[#This Row],[SỐ LƯỢNG MUA]]&gt;0,Stock[[#This Row],[GIÁ MUA]]*(1+Stock[[#This Row],[% TĂNG KỲ VỌNG_1]]),"")</f>
        <v/>
      </c>
      <c r="M1496" s="89"/>
      <c r="N1496" s="116" t="str">
        <f>IF(Stock[[#This Row],[SỐ LƯỢNG MUA]]&gt;0,Stock[[#This Row],[GIÁ MUA]]*(1+Stock[[#This Row],[% TĂNG KỲ VỌNG_2]]),"")</f>
        <v/>
      </c>
      <c r="O1496" s="89"/>
      <c r="P1496" s="116" t="str">
        <f>IF(Stock[[#This Row],[SỐ LƯỢNG MUA]]&gt;0,Stock[[#This Row],[GIÁ MUA]]*(1+Stock[[#This Row],[% GIẢM ĐỂ CẮT LỖ]]),"")</f>
        <v/>
      </c>
      <c r="Q1496" s="103"/>
      <c r="R1496" s="117" t="str">
        <f>IF(Stock[[#This Row],[CỔ TỨC TIỀN MẶT]]&gt;0,Stock[[#This Row],[CỔ TỨC TIỀN MẶT]]/(Stock[[#This Row],[GIÁ MUA]]*Stock[[#This Row],[SỐ LƯỢNG MUA]]),"")</f>
        <v/>
      </c>
      <c r="S1496" s="103"/>
      <c r="T1496" s="77"/>
      <c r="U1496" s="95"/>
      <c r="V1496" s="96"/>
      <c r="W1496" s="125" t="str">
        <f>IF(Stock[[#This Row],[SỐ LƯỢNG BÁN]]&gt;0,Stock[[#This Row],[GIÁ BÁN]]*Stock[[#This Row],[SỐ LƯỢNG BÁN]]*$D$11+Stock[[#This Row],[GIÁ BÁN]]*Stock[[#This Row],[SỐ LƯỢNG BÁN]]*$D$12,"")</f>
        <v/>
      </c>
      <c r="X1496" s="120">
        <f>Stock[[#This Row],[SỐ LƯỢNG MUA]]+Stock[[#This Row],[CỔ TỨC BẰNG CỔ PHIẾU]]-Stock[[#This Row],[SỐ LƯỢNG BÁN]]</f>
        <v>0</v>
      </c>
      <c r="Y14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6" s="120">
        <f ca="1">IF(Stock[[#This Row],[NGÀY BÁN]]&gt;0,Stock[[#This Row],[NGÀY BÁN]]-Stock[[#This Row],[NGÀY MUA]]+1,IF(Stock[[#This Row],[NGÀY MUA]]=0,0,TODAY()-Stock[[#This Row],[NGÀY MUA]]+1))</f>
        <v>0</v>
      </c>
      <c r="AA1496" s="121" t="str">
        <f>IFERROR(Stock[[#This Row],[CỔ TỨC TIỀN MẶT]]+Stock[[#This Row],[LÃI/(LỖ) TỪ BÁN CK
(auto-fill)]],"")</f>
        <v/>
      </c>
      <c r="AB14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6" s="79"/>
      <c r="AE1496" s="146" t="str">
        <f>IF(Stock[[#This Row],[TRẠNG THÁI
(auto-fill)]]="NẮM GIỮ",Stock[[#This Row],[GIÁ THỊ TRƯỜNG]]-Stock[[#This Row],[GIÁ MUA]],"")</f>
        <v/>
      </c>
      <c r="AF1496" s="150" t="str">
        <f>IFERROR(Stock[[#This Row],[TĂNG/
(GIẢM )]]/Stock[[#This Row],[GIÁ MUA]],"")</f>
        <v/>
      </c>
      <c r="AG1496" s="129" t="str">
        <f>IF(Stock[[#This Row],[GIÁ THỊ TRƯỜNG]]&gt;0,Stock[[#This Row],[GIÁ THỊ TRƯỜNG]]*Stock[[#This Row],[SỐ LƯỢNG CÒN LẠI
(auto-fill)]],"")</f>
        <v/>
      </c>
    </row>
    <row r="1497" spans="2:33">
      <c r="B1497" s="109" t="str">
        <f>IF(AND(Stock[[#This Row],[SỐ LƯỢNG MUA]]&gt;0,Stock[[#This Row],[SỐ LƯỢNG CÒN LẠI
(auto-fill)]]=0),"BÁN",
IF(AND(Stock[[#This Row],[SỐ LƯỢNG MUA]]&gt;0,Stock[[#This Row],[SỐ LƯỢNG CÒN LẠI
(auto-fill)]]&gt;0),"NẮM GIỮ",""))</f>
        <v/>
      </c>
      <c r="C1497" s="112">
        <f t="shared" si="23"/>
        <v>1484</v>
      </c>
      <c r="D1497" s="77"/>
      <c r="E1497" s="78"/>
      <c r="F1497" s="170"/>
      <c r="G1497" s="83"/>
      <c r="H1497" s="84"/>
      <c r="I1497" s="114" t="str">
        <f>IF(Stock[[#This Row],[SỐ LƯỢNG MUA]]&gt;0,Stock[[#This Row],[GIÁ MUA]]*Stock[[#This Row],[SỐ LƯỢNG MUA]]*$D$11,"")</f>
        <v/>
      </c>
      <c r="J1497" s="87"/>
      <c r="K1497" s="88"/>
      <c r="L1497" s="116" t="str">
        <f>IF(Stock[[#This Row],[SỐ LƯỢNG MUA]]&gt;0,Stock[[#This Row],[GIÁ MUA]]*(1+Stock[[#This Row],[% TĂNG KỲ VỌNG_1]]),"")</f>
        <v/>
      </c>
      <c r="M1497" s="89"/>
      <c r="N1497" s="116" t="str">
        <f>IF(Stock[[#This Row],[SỐ LƯỢNG MUA]]&gt;0,Stock[[#This Row],[GIÁ MUA]]*(1+Stock[[#This Row],[% TĂNG KỲ VỌNG_2]]),"")</f>
        <v/>
      </c>
      <c r="O1497" s="89"/>
      <c r="P1497" s="116" t="str">
        <f>IF(Stock[[#This Row],[SỐ LƯỢNG MUA]]&gt;0,Stock[[#This Row],[GIÁ MUA]]*(1+Stock[[#This Row],[% GIẢM ĐỂ CẮT LỖ]]),"")</f>
        <v/>
      </c>
      <c r="Q1497" s="103"/>
      <c r="R1497" s="117" t="str">
        <f>IF(Stock[[#This Row],[CỔ TỨC TIỀN MẶT]]&gt;0,Stock[[#This Row],[CỔ TỨC TIỀN MẶT]]/(Stock[[#This Row],[GIÁ MUA]]*Stock[[#This Row],[SỐ LƯỢNG MUA]]),"")</f>
        <v/>
      </c>
      <c r="S1497" s="103"/>
      <c r="T1497" s="77"/>
      <c r="U1497" s="95"/>
      <c r="V1497" s="96"/>
      <c r="W1497" s="125" t="str">
        <f>IF(Stock[[#This Row],[SỐ LƯỢNG BÁN]]&gt;0,Stock[[#This Row],[GIÁ BÁN]]*Stock[[#This Row],[SỐ LƯỢNG BÁN]]*$D$11+Stock[[#This Row],[GIÁ BÁN]]*Stock[[#This Row],[SỐ LƯỢNG BÁN]]*$D$12,"")</f>
        <v/>
      </c>
      <c r="X1497" s="120">
        <f>Stock[[#This Row],[SỐ LƯỢNG MUA]]+Stock[[#This Row],[CỔ TỨC BẰNG CỔ PHIẾU]]-Stock[[#This Row],[SỐ LƯỢNG BÁN]]</f>
        <v>0</v>
      </c>
      <c r="Y14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7" s="120">
        <f ca="1">IF(Stock[[#This Row],[NGÀY BÁN]]&gt;0,Stock[[#This Row],[NGÀY BÁN]]-Stock[[#This Row],[NGÀY MUA]]+1,IF(Stock[[#This Row],[NGÀY MUA]]=0,0,TODAY()-Stock[[#This Row],[NGÀY MUA]]+1))</f>
        <v>0</v>
      </c>
      <c r="AA1497" s="121" t="str">
        <f>IFERROR(Stock[[#This Row],[CỔ TỨC TIỀN MẶT]]+Stock[[#This Row],[LÃI/(LỖ) TỪ BÁN CK
(auto-fill)]],"")</f>
        <v/>
      </c>
      <c r="AB14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7" s="79"/>
      <c r="AE1497" s="146" t="str">
        <f>IF(Stock[[#This Row],[TRẠNG THÁI
(auto-fill)]]="NẮM GIỮ",Stock[[#This Row],[GIÁ THỊ TRƯỜNG]]-Stock[[#This Row],[GIÁ MUA]],"")</f>
        <v/>
      </c>
      <c r="AF1497" s="150" t="str">
        <f>IFERROR(Stock[[#This Row],[TĂNG/
(GIẢM )]]/Stock[[#This Row],[GIÁ MUA]],"")</f>
        <v/>
      </c>
      <c r="AG1497" s="129" t="str">
        <f>IF(Stock[[#This Row],[GIÁ THỊ TRƯỜNG]]&gt;0,Stock[[#This Row],[GIÁ THỊ TRƯỜNG]]*Stock[[#This Row],[SỐ LƯỢNG CÒN LẠI
(auto-fill)]],"")</f>
        <v/>
      </c>
    </row>
    <row r="1498" spans="2:33">
      <c r="B1498" s="109" t="str">
        <f>IF(AND(Stock[[#This Row],[SỐ LƯỢNG MUA]]&gt;0,Stock[[#This Row],[SỐ LƯỢNG CÒN LẠI
(auto-fill)]]=0),"BÁN",
IF(AND(Stock[[#This Row],[SỐ LƯỢNG MUA]]&gt;0,Stock[[#This Row],[SỐ LƯỢNG CÒN LẠI
(auto-fill)]]&gt;0),"NẮM GIỮ",""))</f>
        <v/>
      </c>
      <c r="C1498" s="112">
        <f t="shared" si="23"/>
        <v>1485</v>
      </c>
      <c r="D1498" s="77"/>
      <c r="E1498" s="78"/>
      <c r="F1498" s="170"/>
      <c r="G1498" s="83"/>
      <c r="H1498" s="84"/>
      <c r="I1498" s="114" t="str">
        <f>IF(Stock[[#This Row],[SỐ LƯỢNG MUA]]&gt;0,Stock[[#This Row],[GIÁ MUA]]*Stock[[#This Row],[SỐ LƯỢNG MUA]]*$D$11,"")</f>
        <v/>
      </c>
      <c r="J1498" s="87"/>
      <c r="K1498" s="88"/>
      <c r="L1498" s="116" t="str">
        <f>IF(Stock[[#This Row],[SỐ LƯỢNG MUA]]&gt;0,Stock[[#This Row],[GIÁ MUA]]*(1+Stock[[#This Row],[% TĂNG KỲ VỌNG_1]]),"")</f>
        <v/>
      </c>
      <c r="M1498" s="89"/>
      <c r="N1498" s="116" t="str">
        <f>IF(Stock[[#This Row],[SỐ LƯỢNG MUA]]&gt;0,Stock[[#This Row],[GIÁ MUA]]*(1+Stock[[#This Row],[% TĂNG KỲ VỌNG_2]]),"")</f>
        <v/>
      </c>
      <c r="O1498" s="89"/>
      <c r="P1498" s="116" t="str">
        <f>IF(Stock[[#This Row],[SỐ LƯỢNG MUA]]&gt;0,Stock[[#This Row],[GIÁ MUA]]*(1+Stock[[#This Row],[% GIẢM ĐỂ CẮT LỖ]]),"")</f>
        <v/>
      </c>
      <c r="Q1498" s="103"/>
      <c r="R1498" s="117" t="str">
        <f>IF(Stock[[#This Row],[CỔ TỨC TIỀN MẶT]]&gt;0,Stock[[#This Row],[CỔ TỨC TIỀN MẶT]]/(Stock[[#This Row],[GIÁ MUA]]*Stock[[#This Row],[SỐ LƯỢNG MUA]]),"")</f>
        <v/>
      </c>
      <c r="S1498" s="103"/>
      <c r="T1498" s="77"/>
      <c r="U1498" s="95"/>
      <c r="V1498" s="96"/>
      <c r="W1498" s="125" t="str">
        <f>IF(Stock[[#This Row],[SỐ LƯỢNG BÁN]]&gt;0,Stock[[#This Row],[GIÁ BÁN]]*Stock[[#This Row],[SỐ LƯỢNG BÁN]]*$D$11+Stock[[#This Row],[GIÁ BÁN]]*Stock[[#This Row],[SỐ LƯỢNG BÁN]]*$D$12,"")</f>
        <v/>
      </c>
      <c r="X1498" s="120">
        <f>Stock[[#This Row],[SỐ LƯỢNG MUA]]+Stock[[#This Row],[CỔ TỨC BẰNG CỔ PHIẾU]]-Stock[[#This Row],[SỐ LƯỢNG BÁN]]</f>
        <v>0</v>
      </c>
      <c r="Y14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8" s="120">
        <f ca="1">IF(Stock[[#This Row],[NGÀY BÁN]]&gt;0,Stock[[#This Row],[NGÀY BÁN]]-Stock[[#This Row],[NGÀY MUA]]+1,IF(Stock[[#This Row],[NGÀY MUA]]=0,0,TODAY()-Stock[[#This Row],[NGÀY MUA]]+1))</f>
        <v>0</v>
      </c>
      <c r="AA1498" s="121" t="str">
        <f>IFERROR(Stock[[#This Row],[CỔ TỨC TIỀN MẶT]]+Stock[[#This Row],[LÃI/(LỖ) TỪ BÁN CK
(auto-fill)]],"")</f>
        <v/>
      </c>
      <c r="AB14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8" s="79"/>
      <c r="AE1498" s="146" t="str">
        <f>IF(Stock[[#This Row],[TRẠNG THÁI
(auto-fill)]]="NẮM GIỮ",Stock[[#This Row],[GIÁ THỊ TRƯỜNG]]-Stock[[#This Row],[GIÁ MUA]],"")</f>
        <v/>
      </c>
      <c r="AF1498" s="150" t="str">
        <f>IFERROR(Stock[[#This Row],[TĂNG/
(GIẢM )]]/Stock[[#This Row],[GIÁ MUA]],"")</f>
        <v/>
      </c>
      <c r="AG1498" s="129" t="str">
        <f>IF(Stock[[#This Row],[GIÁ THỊ TRƯỜNG]]&gt;0,Stock[[#This Row],[GIÁ THỊ TRƯỜNG]]*Stock[[#This Row],[SỐ LƯỢNG CÒN LẠI
(auto-fill)]],"")</f>
        <v/>
      </c>
    </row>
    <row r="1499" spans="2:33">
      <c r="B1499" s="109" t="str">
        <f>IF(AND(Stock[[#This Row],[SỐ LƯỢNG MUA]]&gt;0,Stock[[#This Row],[SỐ LƯỢNG CÒN LẠI
(auto-fill)]]=0),"BÁN",
IF(AND(Stock[[#This Row],[SỐ LƯỢNG MUA]]&gt;0,Stock[[#This Row],[SỐ LƯỢNG CÒN LẠI
(auto-fill)]]&gt;0),"NẮM GIỮ",""))</f>
        <v/>
      </c>
      <c r="C1499" s="112">
        <f t="shared" si="23"/>
        <v>1486</v>
      </c>
      <c r="D1499" s="77"/>
      <c r="E1499" s="78"/>
      <c r="F1499" s="170"/>
      <c r="G1499" s="83"/>
      <c r="H1499" s="84"/>
      <c r="I1499" s="114" t="str">
        <f>IF(Stock[[#This Row],[SỐ LƯỢNG MUA]]&gt;0,Stock[[#This Row],[GIÁ MUA]]*Stock[[#This Row],[SỐ LƯỢNG MUA]]*$D$11,"")</f>
        <v/>
      </c>
      <c r="J1499" s="87"/>
      <c r="K1499" s="88"/>
      <c r="L1499" s="116" t="str">
        <f>IF(Stock[[#This Row],[SỐ LƯỢNG MUA]]&gt;0,Stock[[#This Row],[GIÁ MUA]]*(1+Stock[[#This Row],[% TĂNG KỲ VỌNG_1]]),"")</f>
        <v/>
      </c>
      <c r="M1499" s="89"/>
      <c r="N1499" s="116" t="str">
        <f>IF(Stock[[#This Row],[SỐ LƯỢNG MUA]]&gt;0,Stock[[#This Row],[GIÁ MUA]]*(1+Stock[[#This Row],[% TĂNG KỲ VỌNG_2]]),"")</f>
        <v/>
      </c>
      <c r="O1499" s="89"/>
      <c r="P1499" s="116" t="str">
        <f>IF(Stock[[#This Row],[SỐ LƯỢNG MUA]]&gt;0,Stock[[#This Row],[GIÁ MUA]]*(1+Stock[[#This Row],[% GIẢM ĐỂ CẮT LỖ]]),"")</f>
        <v/>
      </c>
      <c r="Q1499" s="103"/>
      <c r="R1499" s="117" t="str">
        <f>IF(Stock[[#This Row],[CỔ TỨC TIỀN MẶT]]&gt;0,Stock[[#This Row],[CỔ TỨC TIỀN MẶT]]/(Stock[[#This Row],[GIÁ MUA]]*Stock[[#This Row],[SỐ LƯỢNG MUA]]),"")</f>
        <v/>
      </c>
      <c r="S1499" s="103"/>
      <c r="T1499" s="77"/>
      <c r="U1499" s="95"/>
      <c r="V1499" s="96"/>
      <c r="W1499" s="125" t="str">
        <f>IF(Stock[[#This Row],[SỐ LƯỢNG BÁN]]&gt;0,Stock[[#This Row],[GIÁ BÁN]]*Stock[[#This Row],[SỐ LƯỢNG BÁN]]*$D$11+Stock[[#This Row],[GIÁ BÁN]]*Stock[[#This Row],[SỐ LƯỢNG BÁN]]*$D$12,"")</f>
        <v/>
      </c>
      <c r="X1499" s="120">
        <f>Stock[[#This Row],[SỐ LƯỢNG MUA]]+Stock[[#This Row],[CỔ TỨC BẰNG CỔ PHIẾU]]-Stock[[#This Row],[SỐ LƯỢNG BÁN]]</f>
        <v>0</v>
      </c>
      <c r="Y14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9" s="120">
        <f ca="1">IF(Stock[[#This Row],[NGÀY BÁN]]&gt;0,Stock[[#This Row],[NGÀY BÁN]]-Stock[[#This Row],[NGÀY MUA]]+1,IF(Stock[[#This Row],[NGÀY MUA]]=0,0,TODAY()-Stock[[#This Row],[NGÀY MUA]]+1))</f>
        <v>0</v>
      </c>
      <c r="AA1499" s="121" t="str">
        <f>IFERROR(Stock[[#This Row],[CỔ TỨC TIỀN MẶT]]+Stock[[#This Row],[LÃI/(LỖ) TỪ BÁN CK
(auto-fill)]],"")</f>
        <v/>
      </c>
      <c r="AB14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9" s="79"/>
      <c r="AE1499" s="146" t="str">
        <f>IF(Stock[[#This Row],[TRẠNG THÁI
(auto-fill)]]="NẮM GIỮ",Stock[[#This Row],[GIÁ THỊ TRƯỜNG]]-Stock[[#This Row],[GIÁ MUA]],"")</f>
        <v/>
      </c>
      <c r="AF1499" s="150" t="str">
        <f>IFERROR(Stock[[#This Row],[TĂNG/
(GIẢM )]]/Stock[[#This Row],[GIÁ MUA]],"")</f>
        <v/>
      </c>
      <c r="AG1499" s="129" t="str">
        <f>IF(Stock[[#This Row],[GIÁ THỊ TRƯỜNG]]&gt;0,Stock[[#This Row],[GIÁ THỊ TRƯỜNG]]*Stock[[#This Row],[SỐ LƯỢNG CÒN LẠI
(auto-fill)]],"")</f>
        <v/>
      </c>
    </row>
    <row r="1500" spans="2:33">
      <c r="B1500" s="109" t="str">
        <f>IF(AND(Stock[[#This Row],[SỐ LƯỢNG MUA]]&gt;0,Stock[[#This Row],[SỐ LƯỢNG CÒN LẠI
(auto-fill)]]=0),"BÁN",
IF(AND(Stock[[#This Row],[SỐ LƯỢNG MUA]]&gt;0,Stock[[#This Row],[SỐ LƯỢNG CÒN LẠI
(auto-fill)]]&gt;0),"NẮM GIỮ",""))</f>
        <v/>
      </c>
      <c r="C1500" s="112">
        <f t="shared" si="23"/>
        <v>1487</v>
      </c>
      <c r="D1500" s="77"/>
      <c r="E1500" s="78"/>
      <c r="F1500" s="170"/>
      <c r="G1500" s="83"/>
      <c r="H1500" s="84"/>
      <c r="I1500" s="114" t="str">
        <f>IF(Stock[[#This Row],[SỐ LƯỢNG MUA]]&gt;0,Stock[[#This Row],[GIÁ MUA]]*Stock[[#This Row],[SỐ LƯỢNG MUA]]*$D$11,"")</f>
        <v/>
      </c>
      <c r="J1500" s="87"/>
      <c r="K1500" s="88"/>
      <c r="L1500" s="116" t="str">
        <f>IF(Stock[[#This Row],[SỐ LƯỢNG MUA]]&gt;0,Stock[[#This Row],[GIÁ MUA]]*(1+Stock[[#This Row],[% TĂNG KỲ VỌNG_1]]),"")</f>
        <v/>
      </c>
      <c r="M1500" s="89"/>
      <c r="N1500" s="116" t="str">
        <f>IF(Stock[[#This Row],[SỐ LƯỢNG MUA]]&gt;0,Stock[[#This Row],[GIÁ MUA]]*(1+Stock[[#This Row],[% TĂNG KỲ VỌNG_2]]),"")</f>
        <v/>
      </c>
      <c r="O1500" s="89"/>
      <c r="P1500" s="116" t="str">
        <f>IF(Stock[[#This Row],[SỐ LƯỢNG MUA]]&gt;0,Stock[[#This Row],[GIÁ MUA]]*(1+Stock[[#This Row],[% GIẢM ĐỂ CẮT LỖ]]),"")</f>
        <v/>
      </c>
      <c r="Q1500" s="103"/>
      <c r="R1500" s="117" t="str">
        <f>IF(Stock[[#This Row],[CỔ TỨC TIỀN MẶT]]&gt;0,Stock[[#This Row],[CỔ TỨC TIỀN MẶT]]/(Stock[[#This Row],[GIÁ MUA]]*Stock[[#This Row],[SỐ LƯỢNG MUA]]),"")</f>
        <v/>
      </c>
      <c r="S1500" s="103"/>
      <c r="T1500" s="77"/>
      <c r="U1500" s="95"/>
      <c r="V1500" s="96"/>
      <c r="W1500" s="125" t="str">
        <f>IF(Stock[[#This Row],[SỐ LƯỢNG BÁN]]&gt;0,Stock[[#This Row],[GIÁ BÁN]]*Stock[[#This Row],[SỐ LƯỢNG BÁN]]*$D$11+Stock[[#This Row],[GIÁ BÁN]]*Stock[[#This Row],[SỐ LƯỢNG BÁN]]*$D$12,"")</f>
        <v/>
      </c>
      <c r="X1500" s="120">
        <f>Stock[[#This Row],[SỐ LƯỢNG MUA]]+Stock[[#This Row],[CỔ TỨC BẰNG CỔ PHIẾU]]-Stock[[#This Row],[SỐ LƯỢNG BÁN]]</f>
        <v>0</v>
      </c>
      <c r="Y15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0" s="120">
        <f ca="1">IF(Stock[[#This Row],[NGÀY BÁN]]&gt;0,Stock[[#This Row],[NGÀY BÁN]]-Stock[[#This Row],[NGÀY MUA]]+1,IF(Stock[[#This Row],[NGÀY MUA]]=0,0,TODAY()-Stock[[#This Row],[NGÀY MUA]]+1))</f>
        <v>0</v>
      </c>
      <c r="AA1500" s="121" t="str">
        <f>IFERROR(Stock[[#This Row],[CỔ TỨC TIỀN MẶT]]+Stock[[#This Row],[LÃI/(LỖ) TỪ BÁN CK
(auto-fill)]],"")</f>
        <v/>
      </c>
      <c r="AB15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0" s="79"/>
      <c r="AE1500" s="146" t="str">
        <f>IF(Stock[[#This Row],[TRẠNG THÁI
(auto-fill)]]="NẮM GIỮ",Stock[[#This Row],[GIÁ THỊ TRƯỜNG]]-Stock[[#This Row],[GIÁ MUA]],"")</f>
        <v/>
      </c>
      <c r="AF1500" s="150" t="str">
        <f>IFERROR(Stock[[#This Row],[TĂNG/
(GIẢM )]]/Stock[[#This Row],[GIÁ MUA]],"")</f>
        <v/>
      </c>
      <c r="AG1500" s="129" t="str">
        <f>IF(Stock[[#This Row],[GIÁ THỊ TRƯỜNG]]&gt;0,Stock[[#This Row],[GIÁ THỊ TRƯỜNG]]*Stock[[#This Row],[SỐ LƯỢNG CÒN LẠI
(auto-fill)]],"")</f>
        <v/>
      </c>
    </row>
    <row r="1501" spans="2:33">
      <c r="B1501" s="109" t="str">
        <f>IF(AND(Stock[[#This Row],[SỐ LƯỢNG MUA]]&gt;0,Stock[[#This Row],[SỐ LƯỢNG CÒN LẠI
(auto-fill)]]=0),"BÁN",
IF(AND(Stock[[#This Row],[SỐ LƯỢNG MUA]]&gt;0,Stock[[#This Row],[SỐ LƯỢNG CÒN LẠI
(auto-fill)]]&gt;0),"NẮM GIỮ",""))</f>
        <v/>
      </c>
      <c r="C1501" s="112">
        <f t="shared" si="23"/>
        <v>1488</v>
      </c>
      <c r="D1501" s="77"/>
      <c r="E1501" s="78"/>
      <c r="F1501" s="170"/>
      <c r="G1501" s="83"/>
      <c r="H1501" s="84"/>
      <c r="I1501" s="114" t="str">
        <f>IF(Stock[[#This Row],[SỐ LƯỢNG MUA]]&gt;0,Stock[[#This Row],[GIÁ MUA]]*Stock[[#This Row],[SỐ LƯỢNG MUA]]*$D$11,"")</f>
        <v/>
      </c>
      <c r="J1501" s="87"/>
      <c r="K1501" s="88"/>
      <c r="L1501" s="116" t="str">
        <f>IF(Stock[[#This Row],[SỐ LƯỢNG MUA]]&gt;0,Stock[[#This Row],[GIÁ MUA]]*(1+Stock[[#This Row],[% TĂNG KỲ VỌNG_1]]),"")</f>
        <v/>
      </c>
      <c r="M1501" s="89"/>
      <c r="N1501" s="116" t="str">
        <f>IF(Stock[[#This Row],[SỐ LƯỢNG MUA]]&gt;0,Stock[[#This Row],[GIÁ MUA]]*(1+Stock[[#This Row],[% TĂNG KỲ VỌNG_2]]),"")</f>
        <v/>
      </c>
      <c r="O1501" s="89"/>
      <c r="P1501" s="116" t="str">
        <f>IF(Stock[[#This Row],[SỐ LƯỢNG MUA]]&gt;0,Stock[[#This Row],[GIÁ MUA]]*(1+Stock[[#This Row],[% GIẢM ĐỂ CẮT LỖ]]),"")</f>
        <v/>
      </c>
      <c r="Q1501" s="103"/>
      <c r="R1501" s="117" t="str">
        <f>IF(Stock[[#This Row],[CỔ TỨC TIỀN MẶT]]&gt;0,Stock[[#This Row],[CỔ TỨC TIỀN MẶT]]/(Stock[[#This Row],[GIÁ MUA]]*Stock[[#This Row],[SỐ LƯỢNG MUA]]),"")</f>
        <v/>
      </c>
      <c r="S1501" s="103"/>
      <c r="T1501" s="77"/>
      <c r="U1501" s="95"/>
      <c r="V1501" s="96"/>
      <c r="W1501" s="125" t="str">
        <f>IF(Stock[[#This Row],[SỐ LƯỢNG BÁN]]&gt;0,Stock[[#This Row],[GIÁ BÁN]]*Stock[[#This Row],[SỐ LƯỢNG BÁN]]*$D$11+Stock[[#This Row],[GIÁ BÁN]]*Stock[[#This Row],[SỐ LƯỢNG BÁN]]*$D$12,"")</f>
        <v/>
      </c>
      <c r="X1501" s="120">
        <f>Stock[[#This Row],[SỐ LƯỢNG MUA]]+Stock[[#This Row],[CỔ TỨC BẰNG CỔ PHIẾU]]-Stock[[#This Row],[SỐ LƯỢNG BÁN]]</f>
        <v>0</v>
      </c>
      <c r="Y15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1" s="120">
        <f ca="1">IF(Stock[[#This Row],[NGÀY BÁN]]&gt;0,Stock[[#This Row],[NGÀY BÁN]]-Stock[[#This Row],[NGÀY MUA]]+1,IF(Stock[[#This Row],[NGÀY MUA]]=0,0,TODAY()-Stock[[#This Row],[NGÀY MUA]]+1))</f>
        <v>0</v>
      </c>
      <c r="AA1501" s="121" t="str">
        <f>IFERROR(Stock[[#This Row],[CỔ TỨC TIỀN MẶT]]+Stock[[#This Row],[LÃI/(LỖ) TỪ BÁN CK
(auto-fill)]],"")</f>
        <v/>
      </c>
      <c r="AB15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1" s="79"/>
      <c r="AE1501" s="146" t="str">
        <f>IF(Stock[[#This Row],[TRẠNG THÁI
(auto-fill)]]="NẮM GIỮ",Stock[[#This Row],[GIÁ THỊ TRƯỜNG]]-Stock[[#This Row],[GIÁ MUA]],"")</f>
        <v/>
      </c>
      <c r="AF1501" s="150" t="str">
        <f>IFERROR(Stock[[#This Row],[TĂNG/
(GIẢM )]]/Stock[[#This Row],[GIÁ MUA]],"")</f>
        <v/>
      </c>
      <c r="AG1501" s="129" t="str">
        <f>IF(Stock[[#This Row],[GIÁ THỊ TRƯỜNG]]&gt;0,Stock[[#This Row],[GIÁ THỊ TRƯỜNG]]*Stock[[#This Row],[SỐ LƯỢNG CÒN LẠI
(auto-fill)]],"")</f>
        <v/>
      </c>
    </row>
    <row r="1502" spans="2:33">
      <c r="B1502" s="109" t="str">
        <f>IF(AND(Stock[[#This Row],[SỐ LƯỢNG MUA]]&gt;0,Stock[[#This Row],[SỐ LƯỢNG CÒN LẠI
(auto-fill)]]=0),"BÁN",
IF(AND(Stock[[#This Row],[SỐ LƯỢNG MUA]]&gt;0,Stock[[#This Row],[SỐ LƯỢNG CÒN LẠI
(auto-fill)]]&gt;0),"NẮM GIỮ",""))</f>
        <v/>
      </c>
      <c r="C1502" s="112">
        <f t="shared" si="23"/>
        <v>1489</v>
      </c>
      <c r="D1502" s="77"/>
      <c r="E1502" s="78"/>
      <c r="F1502" s="170"/>
      <c r="G1502" s="83"/>
      <c r="H1502" s="84"/>
      <c r="I1502" s="114" t="str">
        <f>IF(Stock[[#This Row],[SỐ LƯỢNG MUA]]&gt;0,Stock[[#This Row],[GIÁ MUA]]*Stock[[#This Row],[SỐ LƯỢNG MUA]]*$D$11,"")</f>
        <v/>
      </c>
      <c r="J1502" s="87"/>
      <c r="K1502" s="88"/>
      <c r="L1502" s="116" t="str">
        <f>IF(Stock[[#This Row],[SỐ LƯỢNG MUA]]&gt;0,Stock[[#This Row],[GIÁ MUA]]*(1+Stock[[#This Row],[% TĂNG KỲ VỌNG_1]]),"")</f>
        <v/>
      </c>
      <c r="M1502" s="89"/>
      <c r="N1502" s="116" t="str">
        <f>IF(Stock[[#This Row],[SỐ LƯỢNG MUA]]&gt;0,Stock[[#This Row],[GIÁ MUA]]*(1+Stock[[#This Row],[% TĂNG KỲ VỌNG_2]]),"")</f>
        <v/>
      </c>
      <c r="O1502" s="89"/>
      <c r="P1502" s="116" t="str">
        <f>IF(Stock[[#This Row],[SỐ LƯỢNG MUA]]&gt;0,Stock[[#This Row],[GIÁ MUA]]*(1+Stock[[#This Row],[% GIẢM ĐỂ CẮT LỖ]]),"")</f>
        <v/>
      </c>
      <c r="Q1502" s="103"/>
      <c r="R1502" s="117" t="str">
        <f>IF(Stock[[#This Row],[CỔ TỨC TIỀN MẶT]]&gt;0,Stock[[#This Row],[CỔ TỨC TIỀN MẶT]]/(Stock[[#This Row],[GIÁ MUA]]*Stock[[#This Row],[SỐ LƯỢNG MUA]]),"")</f>
        <v/>
      </c>
      <c r="S1502" s="103"/>
      <c r="T1502" s="77"/>
      <c r="U1502" s="95"/>
      <c r="V1502" s="96"/>
      <c r="W1502" s="125" t="str">
        <f>IF(Stock[[#This Row],[SỐ LƯỢNG BÁN]]&gt;0,Stock[[#This Row],[GIÁ BÁN]]*Stock[[#This Row],[SỐ LƯỢNG BÁN]]*$D$11+Stock[[#This Row],[GIÁ BÁN]]*Stock[[#This Row],[SỐ LƯỢNG BÁN]]*$D$12,"")</f>
        <v/>
      </c>
      <c r="X1502" s="120">
        <f>Stock[[#This Row],[SỐ LƯỢNG MUA]]+Stock[[#This Row],[CỔ TỨC BẰNG CỔ PHIẾU]]-Stock[[#This Row],[SỐ LƯỢNG BÁN]]</f>
        <v>0</v>
      </c>
      <c r="Y15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2" s="120">
        <f ca="1">IF(Stock[[#This Row],[NGÀY BÁN]]&gt;0,Stock[[#This Row],[NGÀY BÁN]]-Stock[[#This Row],[NGÀY MUA]]+1,IF(Stock[[#This Row],[NGÀY MUA]]=0,0,TODAY()-Stock[[#This Row],[NGÀY MUA]]+1))</f>
        <v>0</v>
      </c>
      <c r="AA1502" s="121" t="str">
        <f>IFERROR(Stock[[#This Row],[CỔ TỨC TIỀN MẶT]]+Stock[[#This Row],[LÃI/(LỖ) TỪ BÁN CK
(auto-fill)]],"")</f>
        <v/>
      </c>
      <c r="AB15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2" s="79"/>
      <c r="AE1502" s="146" t="str">
        <f>IF(Stock[[#This Row],[TRẠNG THÁI
(auto-fill)]]="NẮM GIỮ",Stock[[#This Row],[GIÁ THỊ TRƯỜNG]]-Stock[[#This Row],[GIÁ MUA]],"")</f>
        <v/>
      </c>
      <c r="AF1502" s="150" t="str">
        <f>IFERROR(Stock[[#This Row],[TĂNG/
(GIẢM )]]/Stock[[#This Row],[GIÁ MUA]],"")</f>
        <v/>
      </c>
      <c r="AG1502" s="129" t="str">
        <f>IF(Stock[[#This Row],[GIÁ THỊ TRƯỜNG]]&gt;0,Stock[[#This Row],[GIÁ THỊ TRƯỜNG]]*Stock[[#This Row],[SỐ LƯỢNG CÒN LẠI
(auto-fill)]],"")</f>
        <v/>
      </c>
    </row>
    <row r="1503" spans="2:33">
      <c r="B1503" s="109" t="str">
        <f>IF(AND(Stock[[#This Row],[SỐ LƯỢNG MUA]]&gt;0,Stock[[#This Row],[SỐ LƯỢNG CÒN LẠI
(auto-fill)]]=0),"BÁN",
IF(AND(Stock[[#This Row],[SỐ LƯỢNG MUA]]&gt;0,Stock[[#This Row],[SỐ LƯỢNG CÒN LẠI
(auto-fill)]]&gt;0),"NẮM GIỮ",""))</f>
        <v/>
      </c>
      <c r="C1503" s="112">
        <f t="shared" si="23"/>
        <v>1490</v>
      </c>
      <c r="D1503" s="77"/>
      <c r="E1503" s="78"/>
      <c r="F1503" s="170"/>
      <c r="G1503" s="83"/>
      <c r="H1503" s="84"/>
      <c r="I1503" s="114" t="str">
        <f>IF(Stock[[#This Row],[SỐ LƯỢNG MUA]]&gt;0,Stock[[#This Row],[GIÁ MUA]]*Stock[[#This Row],[SỐ LƯỢNG MUA]]*$D$11,"")</f>
        <v/>
      </c>
      <c r="J1503" s="87"/>
      <c r="K1503" s="88"/>
      <c r="L1503" s="116" t="str">
        <f>IF(Stock[[#This Row],[SỐ LƯỢNG MUA]]&gt;0,Stock[[#This Row],[GIÁ MUA]]*(1+Stock[[#This Row],[% TĂNG KỲ VỌNG_1]]),"")</f>
        <v/>
      </c>
      <c r="M1503" s="89"/>
      <c r="N1503" s="116" t="str">
        <f>IF(Stock[[#This Row],[SỐ LƯỢNG MUA]]&gt;0,Stock[[#This Row],[GIÁ MUA]]*(1+Stock[[#This Row],[% TĂNG KỲ VỌNG_2]]),"")</f>
        <v/>
      </c>
      <c r="O1503" s="89"/>
      <c r="P1503" s="116" t="str">
        <f>IF(Stock[[#This Row],[SỐ LƯỢNG MUA]]&gt;0,Stock[[#This Row],[GIÁ MUA]]*(1+Stock[[#This Row],[% GIẢM ĐỂ CẮT LỖ]]),"")</f>
        <v/>
      </c>
      <c r="Q1503" s="103"/>
      <c r="R1503" s="117" t="str">
        <f>IF(Stock[[#This Row],[CỔ TỨC TIỀN MẶT]]&gt;0,Stock[[#This Row],[CỔ TỨC TIỀN MẶT]]/(Stock[[#This Row],[GIÁ MUA]]*Stock[[#This Row],[SỐ LƯỢNG MUA]]),"")</f>
        <v/>
      </c>
      <c r="S1503" s="103"/>
      <c r="T1503" s="77"/>
      <c r="U1503" s="95"/>
      <c r="V1503" s="96"/>
      <c r="W1503" s="125" t="str">
        <f>IF(Stock[[#This Row],[SỐ LƯỢNG BÁN]]&gt;0,Stock[[#This Row],[GIÁ BÁN]]*Stock[[#This Row],[SỐ LƯỢNG BÁN]]*$D$11+Stock[[#This Row],[GIÁ BÁN]]*Stock[[#This Row],[SỐ LƯỢNG BÁN]]*$D$12,"")</f>
        <v/>
      </c>
      <c r="X1503" s="120">
        <f>Stock[[#This Row],[SỐ LƯỢNG MUA]]+Stock[[#This Row],[CỔ TỨC BẰNG CỔ PHIẾU]]-Stock[[#This Row],[SỐ LƯỢNG BÁN]]</f>
        <v>0</v>
      </c>
      <c r="Y15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3" s="120">
        <f ca="1">IF(Stock[[#This Row],[NGÀY BÁN]]&gt;0,Stock[[#This Row],[NGÀY BÁN]]-Stock[[#This Row],[NGÀY MUA]]+1,IF(Stock[[#This Row],[NGÀY MUA]]=0,0,TODAY()-Stock[[#This Row],[NGÀY MUA]]+1))</f>
        <v>0</v>
      </c>
      <c r="AA1503" s="121" t="str">
        <f>IFERROR(Stock[[#This Row],[CỔ TỨC TIỀN MẶT]]+Stock[[#This Row],[LÃI/(LỖ) TỪ BÁN CK
(auto-fill)]],"")</f>
        <v/>
      </c>
      <c r="AB15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3" s="79"/>
      <c r="AE1503" s="146" t="str">
        <f>IF(Stock[[#This Row],[TRẠNG THÁI
(auto-fill)]]="NẮM GIỮ",Stock[[#This Row],[GIÁ THỊ TRƯỜNG]]-Stock[[#This Row],[GIÁ MUA]],"")</f>
        <v/>
      </c>
      <c r="AF1503" s="150" t="str">
        <f>IFERROR(Stock[[#This Row],[TĂNG/
(GIẢM )]]/Stock[[#This Row],[GIÁ MUA]],"")</f>
        <v/>
      </c>
      <c r="AG1503" s="129" t="str">
        <f>IF(Stock[[#This Row],[GIÁ THỊ TRƯỜNG]]&gt;0,Stock[[#This Row],[GIÁ THỊ TRƯỜNG]]*Stock[[#This Row],[SỐ LƯỢNG CÒN LẠI
(auto-fill)]],"")</f>
        <v/>
      </c>
    </row>
    <row r="1504" spans="2:33">
      <c r="B1504" s="109" t="str">
        <f>IF(AND(Stock[[#This Row],[SỐ LƯỢNG MUA]]&gt;0,Stock[[#This Row],[SỐ LƯỢNG CÒN LẠI
(auto-fill)]]=0),"BÁN",
IF(AND(Stock[[#This Row],[SỐ LƯỢNG MUA]]&gt;0,Stock[[#This Row],[SỐ LƯỢNG CÒN LẠI
(auto-fill)]]&gt;0),"NẮM GIỮ",""))</f>
        <v/>
      </c>
      <c r="C1504" s="112">
        <f t="shared" si="23"/>
        <v>1491</v>
      </c>
      <c r="D1504" s="77"/>
      <c r="E1504" s="78"/>
      <c r="F1504" s="170"/>
      <c r="G1504" s="83"/>
      <c r="H1504" s="84"/>
      <c r="I1504" s="114" t="str">
        <f>IF(Stock[[#This Row],[SỐ LƯỢNG MUA]]&gt;0,Stock[[#This Row],[GIÁ MUA]]*Stock[[#This Row],[SỐ LƯỢNG MUA]]*$D$11,"")</f>
        <v/>
      </c>
      <c r="J1504" s="87"/>
      <c r="K1504" s="88"/>
      <c r="L1504" s="116" t="str">
        <f>IF(Stock[[#This Row],[SỐ LƯỢNG MUA]]&gt;0,Stock[[#This Row],[GIÁ MUA]]*(1+Stock[[#This Row],[% TĂNG KỲ VỌNG_1]]),"")</f>
        <v/>
      </c>
      <c r="M1504" s="89"/>
      <c r="N1504" s="116" t="str">
        <f>IF(Stock[[#This Row],[SỐ LƯỢNG MUA]]&gt;0,Stock[[#This Row],[GIÁ MUA]]*(1+Stock[[#This Row],[% TĂNG KỲ VỌNG_2]]),"")</f>
        <v/>
      </c>
      <c r="O1504" s="89"/>
      <c r="P1504" s="116" t="str">
        <f>IF(Stock[[#This Row],[SỐ LƯỢNG MUA]]&gt;0,Stock[[#This Row],[GIÁ MUA]]*(1+Stock[[#This Row],[% GIẢM ĐỂ CẮT LỖ]]),"")</f>
        <v/>
      </c>
      <c r="Q1504" s="103"/>
      <c r="R1504" s="117" t="str">
        <f>IF(Stock[[#This Row],[CỔ TỨC TIỀN MẶT]]&gt;0,Stock[[#This Row],[CỔ TỨC TIỀN MẶT]]/(Stock[[#This Row],[GIÁ MUA]]*Stock[[#This Row],[SỐ LƯỢNG MUA]]),"")</f>
        <v/>
      </c>
      <c r="S1504" s="103"/>
      <c r="T1504" s="77"/>
      <c r="U1504" s="95"/>
      <c r="V1504" s="96"/>
      <c r="W1504" s="125" t="str">
        <f>IF(Stock[[#This Row],[SỐ LƯỢNG BÁN]]&gt;0,Stock[[#This Row],[GIÁ BÁN]]*Stock[[#This Row],[SỐ LƯỢNG BÁN]]*$D$11+Stock[[#This Row],[GIÁ BÁN]]*Stock[[#This Row],[SỐ LƯỢNG BÁN]]*$D$12,"")</f>
        <v/>
      </c>
      <c r="X1504" s="120">
        <f>Stock[[#This Row],[SỐ LƯỢNG MUA]]+Stock[[#This Row],[CỔ TỨC BẰNG CỔ PHIẾU]]-Stock[[#This Row],[SỐ LƯỢNG BÁN]]</f>
        <v>0</v>
      </c>
      <c r="Y15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4" s="120">
        <f ca="1">IF(Stock[[#This Row],[NGÀY BÁN]]&gt;0,Stock[[#This Row],[NGÀY BÁN]]-Stock[[#This Row],[NGÀY MUA]]+1,IF(Stock[[#This Row],[NGÀY MUA]]=0,0,TODAY()-Stock[[#This Row],[NGÀY MUA]]+1))</f>
        <v>0</v>
      </c>
      <c r="AA1504" s="121" t="str">
        <f>IFERROR(Stock[[#This Row],[CỔ TỨC TIỀN MẶT]]+Stock[[#This Row],[LÃI/(LỖ) TỪ BÁN CK
(auto-fill)]],"")</f>
        <v/>
      </c>
      <c r="AB15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4" s="79"/>
      <c r="AE1504" s="146" t="str">
        <f>IF(Stock[[#This Row],[TRẠNG THÁI
(auto-fill)]]="NẮM GIỮ",Stock[[#This Row],[GIÁ THỊ TRƯỜNG]]-Stock[[#This Row],[GIÁ MUA]],"")</f>
        <v/>
      </c>
      <c r="AF1504" s="150" t="str">
        <f>IFERROR(Stock[[#This Row],[TĂNG/
(GIẢM )]]/Stock[[#This Row],[GIÁ MUA]],"")</f>
        <v/>
      </c>
      <c r="AG1504" s="129" t="str">
        <f>IF(Stock[[#This Row],[GIÁ THỊ TRƯỜNG]]&gt;0,Stock[[#This Row],[GIÁ THỊ TRƯỜNG]]*Stock[[#This Row],[SỐ LƯỢNG CÒN LẠI
(auto-fill)]],"")</f>
        <v/>
      </c>
    </row>
    <row r="1505" spans="2:33">
      <c r="B1505" s="109" t="str">
        <f>IF(AND(Stock[[#This Row],[SỐ LƯỢNG MUA]]&gt;0,Stock[[#This Row],[SỐ LƯỢNG CÒN LẠI
(auto-fill)]]=0),"BÁN",
IF(AND(Stock[[#This Row],[SỐ LƯỢNG MUA]]&gt;0,Stock[[#This Row],[SỐ LƯỢNG CÒN LẠI
(auto-fill)]]&gt;0),"NẮM GIỮ",""))</f>
        <v/>
      </c>
      <c r="C1505" s="112">
        <f t="shared" si="23"/>
        <v>1492</v>
      </c>
      <c r="D1505" s="77"/>
      <c r="E1505" s="78"/>
      <c r="F1505" s="170"/>
      <c r="G1505" s="83"/>
      <c r="H1505" s="84"/>
      <c r="I1505" s="114" t="str">
        <f>IF(Stock[[#This Row],[SỐ LƯỢNG MUA]]&gt;0,Stock[[#This Row],[GIÁ MUA]]*Stock[[#This Row],[SỐ LƯỢNG MUA]]*$D$11,"")</f>
        <v/>
      </c>
      <c r="J1505" s="87"/>
      <c r="K1505" s="88"/>
      <c r="L1505" s="116" t="str">
        <f>IF(Stock[[#This Row],[SỐ LƯỢNG MUA]]&gt;0,Stock[[#This Row],[GIÁ MUA]]*(1+Stock[[#This Row],[% TĂNG KỲ VỌNG_1]]),"")</f>
        <v/>
      </c>
      <c r="M1505" s="89"/>
      <c r="N1505" s="116" t="str">
        <f>IF(Stock[[#This Row],[SỐ LƯỢNG MUA]]&gt;0,Stock[[#This Row],[GIÁ MUA]]*(1+Stock[[#This Row],[% TĂNG KỲ VỌNG_2]]),"")</f>
        <v/>
      </c>
      <c r="O1505" s="89"/>
      <c r="P1505" s="116" t="str">
        <f>IF(Stock[[#This Row],[SỐ LƯỢNG MUA]]&gt;0,Stock[[#This Row],[GIÁ MUA]]*(1+Stock[[#This Row],[% GIẢM ĐỂ CẮT LỖ]]),"")</f>
        <v/>
      </c>
      <c r="Q1505" s="103"/>
      <c r="R1505" s="117" t="str">
        <f>IF(Stock[[#This Row],[CỔ TỨC TIỀN MẶT]]&gt;0,Stock[[#This Row],[CỔ TỨC TIỀN MẶT]]/(Stock[[#This Row],[GIÁ MUA]]*Stock[[#This Row],[SỐ LƯỢNG MUA]]),"")</f>
        <v/>
      </c>
      <c r="S1505" s="103"/>
      <c r="T1505" s="77"/>
      <c r="U1505" s="95"/>
      <c r="V1505" s="96"/>
      <c r="W1505" s="125" t="str">
        <f>IF(Stock[[#This Row],[SỐ LƯỢNG BÁN]]&gt;0,Stock[[#This Row],[GIÁ BÁN]]*Stock[[#This Row],[SỐ LƯỢNG BÁN]]*$D$11+Stock[[#This Row],[GIÁ BÁN]]*Stock[[#This Row],[SỐ LƯỢNG BÁN]]*$D$12,"")</f>
        <v/>
      </c>
      <c r="X1505" s="120">
        <f>Stock[[#This Row],[SỐ LƯỢNG MUA]]+Stock[[#This Row],[CỔ TỨC BẰNG CỔ PHIẾU]]-Stock[[#This Row],[SỐ LƯỢNG BÁN]]</f>
        <v>0</v>
      </c>
      <c r="Y15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5" s="120">
        <f ca="1">IF(Stock[[#This Row],[NGÀY BÁN]]&gt;0,Stock[[#This Row],[NGÀY BÁN]]-Stock[[#This Row],[NGÀY MUA]]+1,IF(Stock[[#This Row],[NGÀY MUA]]=0,0,TODAY()-Stock[[#This Row],[NGÀY MUA]]+1))</f>
        <v>0</v>
      </c>
      <c r="AA1505" s="121" t="str">
        <f>IFERROR(Stock[[#This Row],[CỔ TỨC TIỀN MẶT]]+Stock[[#This Row],[LÃI/(LỖ) TỪ BÁN CK
(auto-fill)]],"")</f>
        <v/>
      </c>
      <c r="AB15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5" s="79"/>
      <c r="AE1505" s="146" t="str">
        <f>IF(Stock[[#This Row],[TRẠNG THÁI
(auto-fill)]]="NẮM GIỮ",Stock[[#This Row],[GIÁ THỊ TRƯỜNG]]-Stock[[#This Row],[GIÁ MUA]],"")</f>
        <v/>
      </c>
      <c r="AF1505" s="150" t="str">
        <f>IFERROR(Stock[[#This Row],[TĂNG/
(GIẢM )]]/Stock[[#This Row],[GIÁ MUA]],"")</f>
        <v/>
      </c>
      <c r="AG1505" s="129" t="str">
        <f>IF(Stock[[#This Row],[GIÁ THỊ TRƯỜNG]]&gt;0,Stock[[#This Row],[GIÁ THỊ TRƯỜNG]]*Stock[[#This Row],[SỐ LƯỢNG CÒN LẠI
(auto-fill)]],"")</f>
        <v/>
      </c>
    </row>
    <row r="1506" spans="2:33">
      <c r="B1506" s="109" t="str">
        <f>IF(AND(Stock[[#This Row],[SỐ LƯỢNG MUA]]&gt;0,Stock[[#This Row],[SỐ LƯỢNG CÒN LẠI
(auto-fill)]]=0),"BÁN",
IF(AND(Stock[[#This Row],[SỐ LƯỢNG MUA]]&gt;0,Stock[[#This Row],[SỐ LƯỢNG CÒN LẠI
(auto-fill)]]&gt;0),"NẮM GIỮ",""))</f>
        <v/>
      </c>
      <c r="C1506" s="112">
        <f t="shared" si="23"/>
        <v>1493</v>
      </c>
      <c r="D1506" s="77"/>
      <c r="E1506" s="78"/>
      <c r="F1506" s="170"/>
      <c r="G1506" s="83"/>
      <c r="H1506" s="84"/>
      <c r="I1506" s="114" t="str">
        <f>IF(Stock[[#This Row],[SỐ LƯỢNG MUA]]&gt;0,Stock[[#This Row],[GIÁ MUA]]*Stock[[#This Row],[SỐ LƯỢNG MUA]]*$D$11,"")</f>
        <v/>
      </c>
      <c r="J1506" s="87"/>
      <c r="K1506" s="88"/>
      <c r="L1506" s="116" t="str">
        <f>IF(Stock[[#This Row],[SỐ LƯỢNG MUA]]&gt;0,Stock[[#This Row],[GIÁ MUA]]*(1+Stock[[#This Row],[% TĂNG KỲ VỌNG_1]]),"")</f>
        <v/>
      </c>
      <c r="M1506" s="89"/>
      <c r="N1506" s="116" t="str">
        <f>IF(Stock[[#This Row],[SỐ LƯỢNG MUA]]&gt;0,Stock[[#This Row],[GIÁ MUA]]*(1+Stock[[#This Row],[% TĂNG KỲ VỌNG_2]]),"")</f>
        <v/>
      </c>
      <c r="O1506" s="89"/>
      <c r="P1506" s="116" t="str">
        <f>IF(Stock[[#This Row],[SỐ LƯỢNG MUA]]&gt;0,Stock[[#This Row],[GIÁ MUA]]*(1+Stock[[#This Row],[% GIẢM ĐỂ CẮT LỖ]]),"")</f>
        <v/>
      </c>
      <c r="Q1506" s="103"/>
      <c r="R1506" s="117" t="str">
        <f>IF(Stock[[#This Row],[CỔ TỨC TIỀN MẶT]]&gt;0,Stock[[#This Row],[CỔ TỨC TIỀN MẶT]]/(Stock[[#This Row],[GIÁ MUA]]*Stock[[#This Row],[SỐ LƯỢNG MUA]]),"")</f>
        <v/>
      </c>
      <c r="S1506" s="103"/>
      <c r="T1506" s="77"/>
      <c r="U1506" s="95"/>
      <c r="V1506" s="96"/>
      <c r="W1506" s="125" t="str">
        <f>IF(Stock[[#This Row],[SỐ LƯỢNG BÁN]]&gt;0,Stock[[#This Row],[GIÁ BÁN]]*Stock[[#This Row],[SỐ LƯỢNG BÁN]]*$D$11+Stock[[#This Row],[GIÁ BÁN]]*Stock[[#This Row],[SỐ LƯỢNG BÁN]]*$D$12,"")</f>
        <v/>
      </c>
      <c r="X1506" s="120">
        <f>Stock[[#This Row],[SỐ LƯỢNG MUA]]+Stock[[#This Row],[CỔ TỨC BẰNG CỔ PHIẾU]]-Stock[[#This Row],[SỐ LƯỢNG BÁN]]</f>
        <v>0</v>
      </c>
      <c r="Y15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6" s="120">
        <f ca="1">IF(Stock[[#This Row],[NGÀY BÁN]]&gt;0,Stock[[#This Row],[NGÀY BÁN]]-Stock[[#This Row],[NGÀY MUA]]+1,IF(Stock[[#This Row],[NGÀY MUA]]=0,0,TODAY()-Stock[[#This Row],[NGÀY MUA]]+1))</f>
        <v>0</v>
      </c>
      <c r="AA1506" s="121" t="str">
        <f>IFERROR(Stock[[#This Row],[CỔ TỨC TIỀN MẶT]]+Stock[[#This Row],[LÃI/(LỖ) TỪ BÁN CK
(auto-fill)]],"")</f>
        <v/>
      </c>
      <c r="AB15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6" s="79"/>
      <c r="AE1506" s="146" t="str">
        <f>IF(Stock[[#This Row],[TRẠNG THÁI
(auto-fill)]]="NẮM GIỮ",Stock[[#This Row],[GIÁ THỊ TRƯỜNG]]-Stock[[#This Row],[GIÁ MUA]],"")</f>
        <v/>
      </c>
      <c r="AF1506" s="150" t="str">
        <f>IFERROR(Stock[[#This Row],[TĂNG/
(GIẢM )]]/Stock[[#This Row],[GIÁ MUA]],"")</f>
        <v/>
      </c>
      <c r="AG1506" s="129" t="str">
        <f>IF(Stock[[#This Row],[GIÁ THỊ TRƯỜNG]]&gt;0,Stock[[#This Row],[GIÁ THỊ TRƯỜNG]]*Stock[[#This Row],[SỐ LƯỢNG CÒN LẠI
(auto-fill)]],"")</f>
        <v/>
      </c>
    </row>
    <row r="1507" spans="2:33">
      <c r="B1507" s="109" t="str">
        <f>IF(AND(Stock[[#This Row],[SỐ LƯỢNG MUA]]&gt;0,Stock[[#This Row],[SỐ LƯỢNG CÒN LẠI
(auto-fill)]]=0),"BÁN",
IF(AND(Stock[[#This Row],[SỐ LƯỢNG MUA]]&gt;0,Stock[[#This Row],[SỐ LƯỢNG CÒN LẠI
(auto-fill)]]&gt;0),"NẮM GIỮ",""))</f>
        <v/>
      </c>
      <c r="C1507" s="112">
        <f t="shared" si="23"/>
        <v>1494</v>
      </c>
      <c r="D1507" s="77"/>
      <c r="E1507" s="78"/>
      <c r="F1507" s="170"/>
      <c r="G1507" s="83"/>
      <c r="H1507" s="84"/>
      <c r="I1507" s="114" t="str">
        <f>IF(Stock[[#This Row],[SỐ LƯỢNG MUA]]&gt;0,Stock[[#This Row],[GIÁ MUA]]*Stock[[#This Row],[SỐ LƯỢNG MUA]]*$D$11,"")</f>
        <v/>
      </c>
      <c r="J1507" s="87"/>
      <c r="K1507" s="88"/>
      <c r="L1507" s="116" t="str">
        <f>IF(Stock[[#This Row],[SỐ LƯỢNG MUA]]&gt;0,Stock[[#This Row],[GIÁ MUA]]*(1+Stock[[#This Row],[% TĂNG KỲ VỌNG_1]]),"")</f>
        <v/>
      </c>
      <c r="M1507" s="89"/>
      <c r="N1507" s="116" t="str">
        <f>IF(Stock[[#This Row],[SỐ LƯỢNG MUA]]&gt;0,Stock[[#This Row],[GIÁ MUA]]*(1+Stock[[#This Row],[% TĂNG KỲ VỌNG_2]]),"")</f>
        <v/>
      </c>
      <c r="O1507" s="89"/>
      <c r="P1507" s="116" t="str">
        <f>IF(Stock[[#This Row],[SỐ LƯỢNG MUA]]&gt;0,Stock[[#This Row],[GIÁ MUA]]*(1+Stock[[#This Row],[% GIẢM ĐỂ CẮT LỖ]]),"")</f>
        <v/>
      </c>
      <c r="Q1507" s="103"/>
      <c r="R1507" s="117" t="str">
        <f>IF(Stock[[#This Row],[CỔ TỨC TIỀN MẶT]]&gt;0,Stock[[#This Row],[CỔ TỨC TIỀN MẶT]]/(Stock[[#This Row],[GIÁ MUA]]*Stock[[#This Row],[SỐ LƯỢNG MUA]]),"")</f>
        <v/>
      </c>
      <c r="S1507" s="103"/>
      <c r="T1507" s="77"/>
      <c r="U1507" s="95"/>
      <c r="V1507" s="96"/>
      <c r="W1507" s="125" t="str">
        <f>IF(Stock[[#This Row],[SỐ LƯỢNG BÁN]]&gt;0,Stock[[#This Row],[GIÁ BÁN]]*Stock[[#This Row],[SỐ LƯỢNG BÁN]]*$D$11+Stock[[#This Row],[GIÁ BÁN]]*Stock[[#This Row],[SỐ LƯỢNG BÁN]]*$D$12,"")</f>
        <v/>
      </c>
      <c r="X1507" s="120">
        <f>Stock[[#This Row],[SỐ LƯỢNG MUA]]+Stock[[#This Row],[CỔ TỨC BẰNG CỔ PHIẾU]]-Stock[[#This Row],[SỐ LƯỢNG BÁN]]</f>
        <v>0</v>
      </c>
      <c r="Y15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7" s="120">
        <f ca="1">IF(Stock[[#This Row],[NGÀY BÁN]]&gt;0,Stock[[#This Row],[NGÀY BÁN]]-Stock[[#This Row],[NGÀY MUA]]+1,IF(Stock[[#This Row],[NGÀY MUA]]=0,0,TODAY()-Stock[[#This Row],[NGÀY MUA]]+1))</f>
        <v>0</v>
      </c>
      <c r="AA1507" s="121" t="str">
        <f>IFERROR(Stock[[#This Row],[CỔ TỨC TIỀN MẶT]]+Stock[[#This Row],[LÃI/(LỖ) TỪ BÁN CK
(auto-fill)]],"")</f>
        <v/>
      </c>
      <c r="AB15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7" s="79"/>
      <c r="AE1507" s="146" t="str">
        <f>IF(Stock[[#This Row],[TRẠNG THÁI
(auto-fill)]]="NẮM GIỮ",Stock[[#This Row],[GIÁ THỊ TRƯỜNG]]-Stock[[#This Row],[GIÁ MUA]],"")</f>
        <v/>
      </c>
      <c r="AF1507" s="150" t="str">
        <f>IFERROR(Stock[[#This Row],[TĂNG/
(GIẢM )]]/Stock[[#This Row],[GIÁ MUA]],"")</f>
        <v/>
      </c>
      <c r="AG1507" s="129" t="str">
        <f>IF(Stock[[#This Row],[GIÁ THỊ TRƯỜNG]]&gt;0,Stock[[#This Row],[GIÁ THỊ TRƯỜNG]]*Stock[[#This Row],[SỐ LƯỢNG CÒN LẠI
(auto-fill)]],"")</f>
        <v/>
      </c>
    </row>
    <row r="1508" spans="2:33">
      <c r="B1508" s="109" t="str">
        <f>IF(AND(Stock[[#This Row],[SỐ LƯỢNG MUA]]&gt;0,Stock[[#This Row],[SỐ LƯỢNG CÒN LẠI
(auto-fill)]]=0),"BÁN",
IF(AND(Stock[[#This Row],[SỐ LƯỢNG MUA]]&gt;0,Stock[[#This Row],[SỐ LƯỢNG CÒN LẠI
(auto-fill)]]&gt;0),"NẮM GIỮ",""))</f>
        <v/>
      </c>
      <c r="C1508" s="112">
        <f t="shared" si="23"/>
        <v>1495</v>
      </c>
      <c r="D1508" s="77"/>
      <c r="E1508" s="78"/>
      <c r="F1508" s="170"/>
      <c r="G1508" s="83"/>
      <c r="H1508" s="84"/>
      <c r="I1508" s="114" t="str">
        <f>IF(Stock[[#This Row],[SỐ LƯỢNG MUA]]&gt;0,Stock[[#This Row],[GIÁ MUA]]*Stock[[#This Row],[SỐ LƯỢNG MUA]]*$D$11,"")</f>
        <v/>
      </c>
      <c r="J1508" s="87"/>
      <c r="K1508" s="88"/>
      <c r="L1508" s="116" t="str">
        <f>IF(Stock[[#This Row],[SỐ LƯỢNG MUA]]&gt;0,Stock[[#This Row],[GIÁ MUA]]*(1+Stock[[#This Row],[% TĂNG KỲ VỌNG_1]]),"")</f>
        <v/>
      </c>
      <c r="M1508" s="89"/>
      <c r="N1508" s="116" t="str">
        <f>IF(Stock[[#This Row],[SỐ LƯỢNG MUA]]&gt;0,Stock[[#This Row],[GIÁ MUA]]*(1+Stock[[#This Row],[% TĂNG KỲ VỌNG_2]]),"")</f>
        <v/>
      </c>
      <c r="O1508" s="89"/>
      <c r="P1508" s="116" t="str">
        <f>IF(Stock[[#This Row],[SỐ LƯỢNG MUA]]&gt;0,Stock[[#This Row],[GIÁ MUA]]*(1+Stock[[#This Row],[% GIẢM ĐỂ CẮT LỖ]]),"")</f>
        <v/>
      </c>
      <c r="Q1508" s="103"/>
      <c r="R1508" s="117" t="str">
        <f>IF(Stock[[#This Row],[CỔ TỨC TIỀN MẶT]]&gt;0,Stock[[#This Row],[CỔ TỨC TIỀN MẶT]]/(Stock[[#This Row],[GIÁ MUA]]*Stock[[#This Row],[SỐ LƯỢNG MUA]]),"")</f>
        <v/>
      </c>
      <c r="S1508" s="103"/>
      <c r="T1508" s="77"/>
      <c r="U1508" s="95"/>
      <c r="V1508" s="96"/>
      <c r="W1508" s="125" t="str">
        <f>IF(Stock[[#This Row],[SỐ LƯỢNG BÁN]]&gt;0,Stock[[#This Row],[GIÁ BÁN]]*Stock[[#This Row],[SỐ LƯỢNG BÁN]]*$D$11+Stock[[#This Row],[GIÁ BÁN]]*Stock[[#This Row],[SỐ LƯỢNG BÁN]]*$D$12,"")</f>
        <v/>
      </c>
      <c r="X1508" s="120">
        <f>Stock[[#This Row],[SỐ LƯỢNG MUA]]+Stock[[#This Row],[CỔ TỨC BẰNG CỔ PHIẾU]]-Stock[[#This Row],[SỐ LƯỢNG BÁN]]</f>
        <v>0</v>
      </c>
      <c r="Y15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8" s="120">
        <f ca="1">IF(Stock[[#This Row],[NGÀY BÁN]]&gt;0,Stock[[#This Row],[NGÀY BÁN]]-Stock[[#This Row],[NGÀY MUA]]+1,IF(Stock[[#This Row],[NGÀY MUA]]=0,0,TODAY()-Stock[[#This Row],[NGÀY MUA]]+1))</f>
        <v>0</v>
      </c>
      <c r="AA1508" s="121" t="str">
        <f>IFERROR(Stock[[#This Row],[CỔ TỨC TIỀN MẶT]]+Stock[[#This Row],[LÃI/(LỖ) TỪ BÁN CK
(auto-fill)]],"")</f>
        <v/>
      </c>
      <c r="AB15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8" s="79"/>
      <c r="AE1508" s="146" t="str">
        <f>IF(Stock[[#This Row],[TRẠNG THÁI
(auto-fill)]]="NẮM GIỮ",Stock[[#This Row],[GIÁ THỊ TRƯỜNG]]-Stock[[#This Row],[GIÁ MUA]],"")</f>
        <v/>
      </c>
      <c r="AF1508" s="150" t="str">
        <f>IFERROR(Stock[[#This Row],[TĂNG/
(GIẢM )]]/Stock[[#This Row],[GIÁ MUA]],"")</f>
        <v/>
      </c>
      <c r="AG1508" s="129" t="str">
        <f>IF(Stock[[#This Row],[GIÁ THỊ TRƯỜNG]]&gt;0,Stock[[#This Row],[GIÁ THỊ TRƯỜNG]]*Stock[[#This Row],[SỐ LƯỢNG CÒN LẠI
(auto-fill)]],"")</f>
        <v/>
      </c>
    </row>
    <row r="1509" spans="2:33">
      <c r="B1509" s="109" t="str">
        <f>IF(AND(Stock[[#This Row],[SỐ LƯỢNG MUA]]&gt;0,Stock[[#This Row],[SỐ LƯỢNG CÒN LẠI
(auto-fill)]]=0),"BÁN",
IF(AND(Stock[[#This Row],[SỐ LƯỢNG MUA]]&gt;0,Stock[[#This Row],[SỐ LƯỢNG CÒN LẠI
(auto-fill)]]&gt;0),"NẮM GIỮ",""))</f>
        <v/>
      </c>
      <c r="C1509" s="112">
        <f t="shared" si="23"/>
        <v>1496</v>
      </c>
      <c r="D1509" s="77"/>
      <c r="E1509" s="78"/>
      <c r="F1509" s="170"/>
      <c r="G1509" s="83"/>
      <c r="H1509" s="84"/>
      <c r="I1509" s="114" t="str">
        <f>IF(Stock[[#This Row],[SỐ LƯỢNG MUA]]&gt;0,Stock[[#This Row],[GIÁ MUA]]*Stock[[#This Row],[SỐ LƯỢNG MUA]]*$D$11,"")</f>
        <v/>
      </c>
      <c r="J1509" s="87"/>
      <c r="K1509" s="88"/>
      <c r="L1509" s="116" t="str">
        <f>IF(Stock[[#This Row],[SỐ LƯỢNG MUA]]&gt;0,Stock[[#This Row],[GIÁ MUA]]*(1+Stock[[#This Row],[% TĂNG KỲ VỌNG_1]]),"")</f>
        <v/>
      </c>
      <c r="M1509" s="89"/>
      <c r="N1509" s="116" t="str">
        <f>IF(Stock[[#This Row],[SỐ LƯỢNG MUA]]&gt;0,Stock[[#This Row],[GIÁ MUA]]*(1+Stock[[#This Row],[% TĂNG KỲ VỌNG_2]]),"")</f>
        <v/>
      </c>
      <c r="O1509" s="89"/>
      <c r="P1509" s="116" t="str">
        <f>IF(Stock[[#This Row],[SỐ LƯỢNG MUA]]&gt;0,Stock[[#This Row],[GIÁ MUA]]*(1+Stock[[#This Row],[% GIẢM ĐỂ CẮT LỖ]]),"")</f>
        <v/>
      </c>
      <c r="Q1509" s="103"/>
      <c r="R1509" s="117" t="str">
        <f>IF(Stock[[#This Row],[CỔ TỨC TIỀN MẶT]]&gt;0,Stock[[#This Row],[CỔ TỨC TIỀN MẶT]]/(Stock[[#This Row],[GIÁ MUA]]*Stock[[#This Row],[SỐ LƯỢNG MUA]]),"")</f>
        <v/>
      </c>
      <c r="S1509" s="103"/>
      <c r="T1509" s="77"/>
      <c r="U1509" s="95"/>
      <c r="V1509" s="96"/>
      <c r="W1509" s="125" t="str">
        <f>IF(Stock[[#This Row],[SỐ LƯỢNG BÁN]]&gt;0,Stock[[#This Row],[GIÁ BÁN]]*Stock[[#This Row],[SỐ LƯỢNG BÁN]]*$D$11+Stock[[#This Row],[GIÁ BÁN]]*Stock[[#This Row],[SỐ LƯỢNG BÁN]]*$D$12,"")</f>
        <v/>
      </c>
      <c r="X1509" s="120">
        <f>Stock[[#This Row],[SỐ LƯỢNG MUA]]+Stock[[#This Row],[CỔ TỨC BẰNG CỔ PHIẾU]]-Stock[[#This Row],[SỐ LƯỢNG BÁN]]</f>
        <v>0</v>
      </c>
      <c r="Y15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9" s="120">
        <f ca="1">IF(Stock[[#This Row],[NGÀY BÁN]]&gt;0,Stock[[#This Row],[NGÀY BÁN]]-Stock[[#This Row],[NGÀY MUA]]+1,IF(Stock[[#This Row],[NGÀY MUA]]=0,0,TODAY()-Stock[[#This Row],[NGÀY MUA]]+1))</f>
        <v>0</v>
      </c>
      <c r="AA1509" s="121" t="str">
        <f>IFERROR(Stock[[#This Row],[CỔ TỨC TIỀN MẶT]]+Stock[[#This Row],[LÃI/(LỖ) TỪ BÁN CK
(auto-fill)]],"")</f>
        <v/>
      </c>
      <c r="AB15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9" s="79"/>
      <c r="AE1509" s="146" t="str">
        <f>IF(Stock[[#This Row],[TRẠNG THÁI
(auto-fill)]]="NẮM GIỮ",Stock[[#This Row],[GIÁ THỊ TRƯỜNG]]-Stock[[#This Row],[GIÁ MUA]],"")</f>
        <v/>
      </c>
      <c r="AF1509" s="150" t="str">
        <f>IFERROR(Stock[[#This Row],[TĂNG/
(GIẢM )]]/Stock[[#This Row],[GIÁ MUA]],"")</f>
        <v/>
      </c>
      <c r="AG1509" s="129" t="str">
        <f>IF(Stock[[#This Row],[GIÁ THỊ TRƯỜNG]]&gt;0,Stock[[#This Row],[GIÁ THỊ TRƯỜNG]]*Stock[[#This Row],[SỐ LƯỢNG CÒN LẠI
(auto-fill)]],"")</f>
        <v/>
      </c>
    </row>
    <row r="1510" spans="2:33">
      <c r="B1510" s="109" t="str">
        <f>IF(AND(Stock[[#This Row],[SỐ LƯỢNG MUA]]&gt;0,Stock[[#This Row],[SỐ LƯỢNG CÒN LẠI
(auto-fill)]]=0),"BÁN",
IF(AND(Stock[[#This Row],[SỐ LƯỢNG MUA]]&gt;0,Stock[[#This Row],[SỐ LƯỢNG CÒN LẠI
(auto-fill)]]&gt;0),"NẮM GIỮ",""))</f>
        <v/>
      </c>
      <c r="C1510" s="112">
        <f t="shared" si="23"/>
        <v>1497</v>
      </c>
      <c r="D1510" s="77"/>
      <c r="E1510" s="78"/>
      <c r="F1510" s="170"/>
      <c r="G1510" s="83"/>
      <c r="H1510" s="84"/>
      <c r="I1510" s="114" t="str">
        <f>IF(Stock[[#This Row],[SỐ LƯỢNG MUA]]&gt;0,Stock[[#This Row],[GIÁ MUA]]*Stock[[#This Row],[SỐ LƯỢNG MUA]]*$D$11,"")</f>
        <v/>
      </c>
      <c r="J1510" s="87"/>
      <c r="K1510" s="88"/>
      <c r="L1510" s="116" t="str">
        <f>IF(Stock[[#This Row],[SỐ LƯỢNG MUA]]&gt;0,Stock[[#This Row],[GIÁ MUA]]*(1+Stock[[#This Row],[% TĂNG KỲ VỌNG_1]]),"")</f>
        <v/>
      </c>
      <c r="M1510" s="89"/>
      <c r="N1510" s="116" t="str">
        <f>IF(Stock[[#This Row],[SỐ LƯỢNG MUA]]&gt;0,Stock[[#This Row],[GIÁ MUA]]*(1+Stock[[#This Row],[% TĂNG KỲ VỌNG_2]]),"")</f>
        <v/>
      </c>
      <c r="O1510" s="89"/>
      <c r="P1510" s="116" t="str">
        <f>IF(Stock[[#This Row],[SỐ LƯỢNG MUA]]&gt;0,Stock[[#This Row],[GIÁ MUA]]*(1+Stock[[#This Row],[% GIẢM ĐỂ CẮT LỖ]]),"")</f>
        <v/>
      </c>
      <c r="Q1510" s="103"/>
      <c r="R1510" s="117" t="str">
        <f>IF(Stock[[#This Row],[CỔ TỨC TIỀN MẶT]]&gt;0,Stock[[#This Row],[CỔ TỨC TIỀN MẶT]]/(Stock[[#This Row],[GIÁ MUA]]*Stock[[#This Row],[SỐ LƯỢNG MUA]]),"")</f>
        <v/>
      </c>
      <c r="S1510" s="103"/>
      <c r="T1510" s="77"/>
      <c r="U1510" s="95"/>
      <c r="V1510" s="96"/>
      <c r="W1510" s="125" t="str">
        <f>IF(Stock[[#This Row],[SỐ LƯỢNG BÁN]]&gt;0,Stock[[#This Row],[GIÁ BÁN]]*Stock[[#This Row],[SỐ LƯỢNG BÁN]]*$D$11+Stock[[#This Row],[GIÁ BÁN]]*Stock[[#This Row],[SỐ LƯỢNG BÁN]]*$D$12,"")</f>
        <v/>
      </c>
      <c r="X1510" s="120">
        <f>Stock[[#This Row],[SỐ LƯỢNG MUA]]+Stock[[#This Row],[CỔ TỨC BẰNG CỔ PHIẾU]]-Stock[[#This Row],[SỐ LƯỢNG BÁN]]</f>
        <v>0</v>
      </c>
      <c r="Y15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0" s="120">
        <f ca="1">IF(Stock[[#This Row],[NGÀY BÁN]]&gt;0,Stock[[#This Row],[NGÀY BÁN]]-Stock[[#This Row],[NGÀY MUA]]+1,IF(Stock[[#This Row],[NGÀY MUA]]=0,0,TODAY()-Stock[[#This Row],[NGÀY MUA]]+1))</f>
        <v>0</v>
      </c>
      <c r="AA1510" s="121" t="str">
        <f>IFERROR(Stock[[#This Row],[CỔ TỨC TIỀN MẶT]]+Stock[[#This Row],[LÃI/(LỖ) TỪ BÁN CK
(auto-fill)]],"")</f>
        <v/>
      </c>
      <c r="AB15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0" s="79"/>
      <c r="AE1510" s="146" t="str">
        <f>IF(Stock[[#This Row],[TRẠNG THÁI
(auto-fill)]]="NẮM GIỮ",Stock[[#This Row],[GIÁ THỊ TRƯỜNG]]-Stock[[#This Row],[GIÁ MUA]],"")</f>
        <v/>
      </c>
      <c r="AF1510" s="150" t="str">
        <f>IFERROR(Stock[[#This Row],[TĂNG/
(GIẢM )]]/Stock[[#This Row],[GIÁ MUA]],"")</f>
        <v/>
      </c>
      <c r="AG1510" s="129" t="str">
        <f>IF(Stock[[#This Row],[GIÁ THỊ TRƯỜNG]]&gt;0,Stock[[#This Row],[GIÁ THỊ TRƯỜNG]]*Stock[[#This Row],[SỐ LƯỢNG CÒN LẠI
(auto-fill)]],"")</f>
        <v/>
      </c>
    </row>
    <row r="1511" spans="2:33">
      <c r="B1511" s="109" t="str">
        <f>IF(AND(Stock[[#This Row],[SỐ LƯỢNG MUA]]&gt;0,Stock[[#This Row],[SỐ LƯỢNG CÒN LẠI
(auto-fill)]]=0),"BÁN",
IF(AND(Stock[[#This Row],[SỐ LƯỢNG MUA]]&gt;0,Stock[[#This Row],[SỐ LƯỢNG CÒN LẠI
(auto-fill)]]&gt;0),"NẮM GIỮ",""))</f>
        <v/>
      </c>
      <c r="C1511" s="112">
        <f t="shared" si="23"/>
        <v>1498</v>
      </c>
      <c r="D1511" s="77"/>
      <c r="E1511" s="78"/>
      <c r="F1511" s="170"/>
      <c r="G1511" s="83"/>
      <c r="H1511" s="84"/>
      <c r="I1511" s="114" t="str">
        <f>IF(Stock[[#This Row],[SỐ LƯỢNG MUA]]&gt;0,Stock[[#This Row],[GIÁ MUA]]*Stock[[#This Row],[SỐ LƯỢNG MUA]]*$D$11,"")</f>
        <v/>
      </c>
      <c r="J1511" s="87"/>
      <c r="K1511" s="88"/>
      <c r="L1511" s="116" t="str">
        <f>IF(Stock[[#This Row],[SỐ LƯỢNG MUA]]&gt;0,Stock[[#This Row],[GIÁ MUA]]*(1+Stock[[#This Row],[% TĂNG KỲ VỌNG_1]]),"")</f>
        <v/>
      </c>
      <c r="M1511" s="89"/>
      <c r="N1511" s="116" t="str">
        <f>IF(Stock[[#This Row],[SỐ LƯỢNG MUA]]&gt;0,Stock[[#This Row],[GIÁ MUA]]*(1+Stock[[#This Row],[% TĂNG KỲ VỌNG_2]]),"")</f>
        <v/>
      </c>
      <c r="O1511" s="89"/>
      <c r="P1511" s="116" t="str">
        <f>IF(Stock[[#This Row],[SỐ LƯỢNG MUA]]&gt;0,Stock[[#This Row],[GIÁ MUA]]*(1+Stock[[#This Row],[% GIẢM ĐỂ CẮT LỖ]]),"")</f>
        <v/>
      </c>
      <c r="Q1511" s="103"/>
      <c r="R1511" s="117" t="str">
        <f>IF(Stock[[#This Row],[CỔ TỨC TIỀN MẶT]]&gt;0,Stock[[#This Row],[CỔ TỨC TIỀN MẶT]]/(Stock[[#This Row],[GIÁ MUA]]*Stock[[#This Row],[SỐ LƯỢNG MUA]]),"")</f>
        <v/>
      </c>
      <c r="S1511" s="103"/>
      <c r="T1511" s="77"/>
      <c r="U1511" s="95"/>
      <c r="V1511" s="96"/>
      <c r="W1511" s="125" t="str">
        <f>IF(Stock[[#This Row],[SỐ LƯỢNG BÁN]]&gt;0,Stock[[#This Row],[GIÁ BÁN]]*Stock[[#This Row],[SỐ LƯỢNG BÁN]]*$D$11+Stock[[#This Row],[GIÁ BÁN]]*Stock[[#This Row],[SỐ LƯỢNG BÁN]]*$D$12,"")</f>
        <v/>
      </c>
      <c r="X1511" s="120">
        <f>Stock[[#This Row],[SỐ LƯỢNG MUA]]+Stock[[#This Row],[CỔ TỨC BẰNG CỔ PHIẾU]]-Stock[[#This Row],[SỐ LƯỢNG BÁN]]</f>
        <v>0</v>
      </c>
      <c r="Y15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1" s="120">
        <f ca="1">IF(Stock[[#This Row],[NGÀY BÁN]]&gt;0,Stock[[#This Row],[NGÀY BÁN]]-Stock[[#This Row],[NGÀY MUA]]+1,IF(Stock[[#This Row],[NGÀY MUA]]=0,0,TODAY()-Stock[[#This Row],[NGÀY MUA]]+1))</f>
        <v>0</v>
      </c>
      <c r="AA1511" s="121" t="str">
        <f>IFERROR(Stock[[#This Row],[CỔ TỨC TIỀN MẶT]]+Stock[[#This Row],[LÃI/(LỖ) TỪ BÁN CK
(auto-fill)]],"")</f>
        <v/>
      </c>
      <c r="AB15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1" s="79"/>
      <c r="AE1511" s="146" t="str">
        <f>IF(Stock[[#This Row],[TRẠNG THÁI
(auto-fill)]]="NẮM GIỮ",Stock[[#This Row],[GIÁ THỊ TRƯỜNG]]-Stock[[#This Row],[GIÁ MUA]],"")</f>
        <v/>
      </c>
      <c r="AF1511" s="150" t="str">
        <f>IFERROR(Stock[[#This Row],[TĂNG/
(GIẢM )]]/Stock[[#This Row],[GIÁ MUA]],"")</f>
        <v/>
      </c>
      <c r="AG1511" s="129" t="str">
        <f>IF(Stock[[#This Row],[GIÁ THỊ TRƯỜNG]]&gt;0,Stock[[#This Row],[GIÁ THỊ TRƯỜNG]]*Stock[[#This Row],[SỐ LƯỢNG CÒN LẠI
(auto-fill)]],"")</f>
        <v/>
      </c>
    </row>
    <row r="1512" spans="2:33">
      <c r="B1512" s="109" t="str">
        <f>IF(AND(Stock[[#This Row],[SỐ LƯỢNG MUA]]&gt;0,Stock[[#This Row],[SỐ LƯỢNG CÒN LẠI
(auto-fill)]]=0),"BÁN",
IF(AND(Stock[[#This Row],[SỐ LƯỢNG MUA]]&gt;0,Stock[[#This Row],[SỐ LƯỢNG CÒN LẠI
(auto-fill)]]&gt;0),"NẮM GIỮ",""))</f>
        <v/>
      </c>
      <c r="C1512" s="112">
        <f t="shared" si="23"/>
        <v>1499</v>
      </c>
      <c r="D1512" s="77"/>
      <c r="E1512" s="78"/>
      <c r="F1512" s="170"/>
      <c r="G1512" s="83"/>
      <c r="H1512" s="84"/>
      <c r="I1512" s="114" t="str">
        <f>IF(Stock[[#This Row],[SỐ LƯỢNG MUA]]&gt;0,Stock[[#This Row],[GIÁ MUA]]*Stock[[#This Row],[SỐ LƯỢNG MUA]]*$D$11,"")</f>
        <v/>
      </c>
      <c r="J1512" s="87"/>
      <c r="K1512" s="88"/>
      <c r="L1512" s="116" t="str">
        <f>IF(Stock[[#This Row],[SỐ LƯỢNG MUA]]&gt;0,Stock[[#This Row],[GIÁ MUA]]*(1+Stock[[#This Row],[% TĂNG KỲ VỌNG_1]]),"")</f>
        <v/>
      </c>
      <c r="M1512" s="89"/>
      <c r="N1512" s="116" t="str">
        <f>IF(Stock[[#This Row],[SỐ LƯỢNG MUA]]&gt;0,Stock[[#This Row],[GIÁ MUA]]*(1+Stock[[#This Row],[% TĂNG KỲ VỌNG_2]]),"")</f>
        <v/>
      </c>
      <c r="O1512" s="89"/>
      <c r="P1512" s="116" t="str">
        <f>IF(Stock[[#This Row],[SỐ LƯỢNG MUA]]&gt;0,Stock[[#This Row],[GIÁ MUA]]*(1+Stock[[#This Row],[% GIẢM ĐỂ CẮT LỖ]]),"")</f>
        <v/>
      </c>
      <c r="Q1512" s="103"/>
      <c r="R1512" s="117" t="str">
        <f>IF(Stock[[#This Row],[CỔ TỨC TIỀN MẶT]]&gt;0,Stock[[#This Row],[CỔ TỨC TIỀN MẶT]]/(Stock[[#This Row],[GIÁ MUA]]*Stock[[#This Row],[SỐ LƯỢNG MUA]]),"")</f>
        <v/>
      </c>
      <c r="S1512" s="103"/>
      <c r="T1512" s="77"/>
      <c r="U1512" s="95"/>
      <c r="V1512" s="96"/>
      <c r="W1512" s="125" t="str">
        <f>IF(Stock[[#This Row],[SỐ LƯỢNG BÁN]]&gt;0,Stock[[#This Row],[GIÁ BÁN]]*Stock[[#This Row],[SỐ LƯỢNG BÁN]]*$D$11+Stock[[#This Row],[GIÁ BÁN]]*Stock[[#This Row],[SỐ LƯỢNG BÁN]]*$D$12,"")</f>
        <v/>
      </c>
      <c r="X1512" s="120">
        <f>Stock[[#This Row],[SỐ LƯỢNG MUA]]+Stock[[#This Row],[CỔ TỨC BẰNG CỔ PHIẾU]]-Stock[[#This Row],[SỐ LƯỢNG BÁN]]</f>
        <v>0</v>
      </c>
      <c r="Y15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2" s="120">
        <f ca="1">IF(Stock[[#This Row],[NGÀY BÁN]]&gt;0,Stock[[#This Row],[NGÀY BÁN]]-Stock[[#This Row],[NGÀY MUA]]+1,IF(Stock[[#This Row],[NGÀY MUA]]=0,0,TODAY()-Stock[[#This Row],[NGÀY MUA]]+1))</f>
        <v>0</v>
      </c>
      <c r="AA1512" s="121" t="str">
        <f>IFERROR(Stock[[#This Row],[CỔ TỨC TIỀN MẶT]]+Stock[[#This Row],[LÃI/(LỖ) TỪ BÁN CK
(auto-fill)]],"")</f>
        <v/>
      </c>
      <c r="AB15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2" s="79"/>
      <c r="AE1512" s="146" t="str">
        <f>IF(Stock[[#This Row],[TRẠNG THÁI
(auto-fill)]]="NẮM GIỮ",Stock[[#This Row],[GIÁ THỊ TRƯỜNG]]-Stock[[#This Row],[GIÁ MUA]],"")</f>
        <v/>
      </c>
      <c r="AF1512" s="150" t="str">
        <f>IFERROR(Stock[[#This Row],[TĂNG/
(GIẢM )]]/Stock[[#This Row],[GIÁ MUA]],"")</f>
        <v/>
      </c>
      <c r="AG1512" s="129" t="str">
        <f>IF(Stock[[#This Row],[GIÁ THỊ TRƯỜNG]]&gt;0,Stock[[#This Row],[GIÁ THỊ TRƯỜNG]]*Stock[[#This Row],[SỐ LƯỢNG CÒN LẠI
(auto-fill)]],"")</f>
        <v/>
      </c>
    </row>
    <row r="1513" spans="2:33">
      <c r="B1513" s="109" t="str">
        <f>IF(AND(Stock[[#This Row],[SỐ LƯỢNG MUA]]&gt;0,Stock[[#This Row],[SỐ LƯỢNG CÒN LẠI
(auto-fill)]]=0),"BÁN",
IF(AND(Stock[[#This Row],[SỐ LƯỢNG MUA]]&gt;0,Stock[[#This Row],[SỐ LƯỢNG CÒN LẠI
(auto-fill)]]&gt;0),"NẮM GIỮ",""))</f>
        <v/>
      </c>
      <c r="C1513" s="112">
        <f t="shared" si="23"/>
        <v>1500</v>
      </c>
      <c r="D1513" s="77"/>
      <c r="E1513" s="78"/>
      <c r="F1513" s="170"/>
      <c r="G1513" s="83"/>
      <c r="H1513" s="84"/>
      <c r="I1513" s="114" t="str">
        <f>IF(Stock[[#This Row],[SỐ LƯỢNG MUA]]&gt;0,Stock[[#This Row],[GIÁ MUA]]*Stock[[#This Row],[SỐ LƯỢNG MUA]]*$D$11,"")</f>
        <v/>
      </c>
      <c r="J1513" s="87"/>
      <c r="K1513" s="88"/>
      <c r="L1513" s="116" t="str">
        <f>IF(Stock[[#This Row],[SỐ LƯỢNG MUA]]&gt;0,Stock[[#This Row],[GIÁ MUA]]*(1+Stock[[#This Row],[% TĂNG KỲ VỌNG_1]]),"")</f>
        <v/>
      </c>
      <c r="M1513" s="89"/>
      <c r="N1513" s="116" t="str">
        <f>IF(Stock[[#This Row],[SỐ LƯỢNG MUA]]&gt;0,Stock[[#This Row],[GIÁ MUA]]*(1+Stock[[#This Row],[% TĂNG KỲ VỌNG_2]]),"")</f>
        <v/>
      </c>
      <c r="O1513" s="89"/>
      <c r="P1513" s="116" t="str">
        <f>IF(Stock[[#This Row],[SỐ LƯỢNG MUA]]&gt;0,Stock[[#This Row],[GIÁ MUA]]*(1+Stock[[#This Row],[% GIẢM ĐỂ CẮT LỖ]]),"")</f>
        <v/>
      </c>
      <c r="Q1513" s="103"/>
      <c r="R1513" s="117" t="str">
        <f>IF(Stock[[#This Row],[CỔ TỨC TIỀN MẶT]]&gt;0,Stock[[#This Row],[CỔ TỨC TIỀN MẶT]]/(Stock[[#This Row],[GIÁ MUA]]*Stock[[#This Row],[SỐ LƯỢNG MUA]]),"")</f>
        <v/>
      </c>
      <c r="S1513" s="103"/>
      <c r="T1513" s="77"/>
      <c r="U1513" s="95"/>
      <c r="V1513" s="96"/>
      <c r="W1513" s="125" t="str">
        <f>IF(Stock[[#This Row],[SỐ LƯỢNG BÁN]]&gt;0,Stock[[#This Row],[GIÁ BÁN]]*Stock[[#This Row],[SỐ LƯỢNG BÁN]]*$D$11+Stock[[#This Row],[GIÁ BÁN]]*Stock[[#This Row],[SỐ LƯỢNG BÁN]]*$D$12,"")</f>
        <v/>
      </c>
      <c r="X1513" s="120">
        <f>Stock[[#This Row],[SỐ LƯỢNG MUA]]+Stock[[#This Row],[CỔ TỨC BẰNG CỔ PHIẾU]]-Stock[[#This Row],[SỐ LƯỢNG BÁN]]</f>
        <v>0</v>
      </c>
      <c r="Y15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3" s="120">
        <f ca="1">IF(Stock[[#This Row],[NGÀY BÁN]]&gt;0,Stock[[#This Row],[NGÀY BÁN]]-Stock[[#This Row],[NGÀY MUA]]+1,IF(Stock[[#This Row],[NGÀY MUA]]=0,0,TODAY()-Stock[[#This Row],[NGÀY MUA]]+1))</f>
        <v>0</v>
      </c>
      <c r="AA1513" s="121" t="str">
        <f>IFERROR(Stock[[#This Row],[CỔ TỨC TIỀN MẶT]]+Stock[[#This Row],[LÃI/(LỖ) TỪ BÁN CK
(auto-fill)]],"")</f>
        <v/>
      </c>
      <c r="AB15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3" s="79"/>
      <c r="AE1513" s="146" t="str">
        <f>IF(Stock[[#This Row],[TRẠNG THÁI
(auto-fill)]]="NẮM GIỮ",Stock[[#This Row],[GIÁ THỊ TRƯỜNG]]-Stock[[#This Row],[GIÁ MUA]],"")</f>
        <v/>
      </c>
      <c r="AF1513" s="150" t="str">
        <f>IFERROR(Stock[[#This Row],[TĂNG/
(GIẢM )]]/Stock[[#This Row],[GIÁ MUA]],"")</f>
        <v/>
      </c>
      <c r="AG1513" s="129" t="str">
        <f>IF(Stock[[#This Row],[GIÁ THỊ TRƯỜNG]]&gt;0,Stock[[#This Row],[GIÁ THỊ TRƯỜNG]]*Stock[[#This Row],[SỐ LƯỢNG CÒN LẠI
(auto-fill)]],"")</f>
        <v/>
      </c>
    </row>
    <row r="1514" spans="2:33">
      <c r="B1514" s="109" t="str">
        <f>IF(AND(Stock[[#This Row],[SỐ LƯỢNG MUA]]&gt;0,Stock[[#This Row],[SỐ LƯỢNG CÒN LẠI
(auto-fill)]]=0),"BÁN",
IF(AND(Stock[[#This Row],[SỐ LƯỢNG MUA]]&gt;0,Stock[[#This Row],[SỐ LƯỢNG CÒN LẠI
(auto-fill)]]&gt;0),"NẮM GIỮ",""))</f>
        <v/>
      </c>
      <c r="C1514" s="112">
        <f t="shared" si="23"/>
        <v>1501</v>
      </c>
      <c r="D1514" s="77"/>
      <c r="E1514" s="78"/>
      <c r="F1514" s="170"/>
      <c r="G1514" s="83"/>
      <c r="H1514" s="84"/>
      <c r="I1514" s="114" t="str">
        <f>IF(Stock[[#This Row],[SỐ LƯỢNG MUA]]&gt;0,Stock[[#This Row],[GIÁ MUA]]*Stock[[#This Row],[SỐ LƯỢNG MUA]]*$D$11,"")</f>
        <v/>
      </c>
      <c r="J1514" s="87"/>
      <c r="K1514" s="88"/>
      <c r="L1514" s="116" t="str">
        <f>IF(Stock[[#This Row],[SỐ LƯỢNG MUA]]&gt;0,Stock[[#This Row],[GIÁ MUA]]*(1+Stock[[#This Row],[% TĂNG KỲ VỌNG_1]]),"")</f>
        <v/>
      </c>
      <c r="M1514" s="89"/>
      <c r="N1514" s="116" t="str">
        <f>IF(Stock[[#This Row],[SỐ LƯỢNG MUA]]&gt;0,Stock[[#This Row],[GIÁ MUA]]*(1+Stock[[#This Row],[% TĂNG KỲ VỌNG_2]]),"")</f>
        <v/>
      </c>
      <c r="O1514" s="89"/>
      <c r="P1514" s="116" t="str">
        <f>IF(Stock[[#This Row],[SỐ LƯỢNG MUA]]&gt;0,Stock[[#This Row],[GIÁ MUA]]*(1+Stock[[#This Row],[% GIẢM ĐỂ CẮT LỖ]]),"")</f>
        <v/>
      </c>
      <c r="Q1514" s="103"/>
      <c r="R1514" s="117" t="str">
        <f>IF(Stock[[#This Row],[CỔ TỨC TIỀN MẶT]]&gt;0,Stock[[#This Row],[CỔ TỨC TIỀN MẶT]]/(Stock[[#This Row],[GIÁ MUA]]*Stock[[#This Row],[SỐ LƯỢNG MUA]]),"")</f>
        <v/>
      </c>
      <c r="S1514" s="103"/>
      <c r="T1514" s="77"/>
      <c r="U1514" s="95"/>
      <c r="V1514" s="96"/>
      <c r="W1514" s="125" t="str">
        <f>IF(Stock[[#This Row],[SỐ LƯỢNG BÁN]]&gt;0,Stock[[#This Row],[GIÁ BÁN]]*Stock[[#This Row],[SỐ LƯỢNG BÁN]]*$D$11+Stock[[#This Row],[GIÁ BÁN]]*Stock[[#This Row],[SỐ LƯỢNG BÁN]]*$D$12,"")</f>
        <v/>
      </c>
      <c r="X1514" s="120">
        <f>Stock[[#This Row],[SỐ LƯỢNG MUA]]+Stock[[#This Row],[CỔ TỨC BẰNG CỔ PHIẾU]]-Stock[[#This Row],[SỐ LƯỢNG BÁN]]</f>
        <v>0</v>
      </c>
      <c r="Y15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4" s="120">
        <f ca="1">IF(Stock[[#This Row],[NGÀY BÁN]]&gt;0,Stock[[#This Row],[NGÀY BÁN]]-Stock[[#This Row],[NGÀY MUA]]+1,IF(Stock[[#This Row],[NGÀY MUA]]=0,0,TODAY()-Stock[[#This Row],[NGÀY MUA]]+1))</f>
        <v>0</v>
      </c>
      <c r="AA1514" s="121" t="str">
        <f>IFERROR(Stock[[#This Row],[CỔ TỨC TIỀN MẶT]]+Stock[[#This Row],[LÃI/(LỖ) TỪ BÁN CK
(auto-fill)]],"")</f>
        <v/>
      </c>
      <c r="AB15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4" s="79"/>
      <c r="AE1514" s="146" t="str">
        <f>IF(Stock[[#This Row],[TRẠNG THÁI
(auto-fill)]]="NẮM GIỮ",Stock[[#This Row],[GIÁ THỊ TRƯỜNG]]-Stock[[#This Row],[GIÁ MUA]],"")</f>
        <v/>
      </c>
      <c r="AF1514" s="150" t="str">
        <f>IFERROR(Stock[[#This Row],[TĂNG/
(GIẢM )]]/Stock[[#This Row],[GIÁ MUA]],"")</f>
        <v/>
      </c>
      <c r="AG1514" s="129" t="str">
        <f>IF(Stock[[#This Row],[GIÁ THỊ TRƯỜNG]]&gt;0,Stock[[#This Row],[GIÁ THỊ TRƯỜNG]]*Stock[[#This Row],[SỐ LƯỢNG CÒN LẠI
(auto-fill)]],"")</f>
        <v/>
      </c>
    </row>
    <row r="1515" spans="2:33">
      <c r="B1515" s="109" t="str">
        <f>IF(AND(Stock[[#This Row],[SỐ LƯỢNG MUA]]&gt;0,Stock[[#This Row],[SỐ LƯỢNG CÒN LẠI
(auto-fill)]]=0),"BÁN",
IF(AND(Stock[[#This Row],[SỐ LƯỢNG MUA]]&gt;0,Stock[[#This Row],[SỐ LƯỢNG CÒN LẠI
(auto-fill)]]&gt;0),"NẮM GIỮ",""))</f>
        <v/>
      </c>
      <c r="C1515" s="112">
        <f t="shared" si="23"/>
        <v>1502</v>
      </c>
      <c r="D1515" s="77"/>
      <c r="E1515" s="78"/>
      <c r="F1515" s="170"/>
      <c r="G1515" s="83"/>
      <c r="H1515" s="84"/>
      <c r="I1515" s="114" t="str">
        <f>IF(Stock[[#This Row],[SỐ LƯỢNG MUA]]&gt;0,Stock[[#This Row],[GIÁ MUA]]*Stock[[#This Row],[SỐ LƯỢNG MUA]]*$D$11,"")</f>
        <v/>
      </c>
      <c r="J1515" s="87"/>
      <c r="K1515" s="88"/>
      <c r="L1515" s="116" t="str">
        <f>IF(Stock[[#This Row],[SỐ LƯỢNG MUA]]&gt;0,Stock[[#This Row],[GIÁ MUA]]*(1+Stock[[#This Row],[% TĂNG KỲ VỌNG_1]]),"")</f>
        <v/>
      </c>
      <c r="M1515" s="89"/>
      <c r="N1515" s="116" t="str">
        <f>IF(Stock[[#This Row],[SỐ LƯỢNG MUA]]&gt;0,Stock[[#This Row],[GIÁ MUA]]*(1+Stock[[#This Row],[% TĂNG KỲ VỌNG_2]]),"")</f>
        <v/>
      </c>
      <c r="O1515" s="89"/>
      <c r="P1515" s="116" t="str">
        <f>IF(Stock[[#This Row],[SỐ LƯỢNG MUA]]&gt;0,Stock[[#This Row],[GIÁ MUA]]*(1+Stock[[#This Row],[% GIẢM ĐỂ CẮT LỖ]]),"")</f>
        <v/>
      </c>
      <c r="Q1515" s="103"/>
      <c r="R1515" s="117" t="str">
        <f>IF(Stock[[#This Row],[CỔ TỨC TIỀN MẶT]]&gt;0,Stock[[#This Row],[CỔ TỨC TIỀN MẶT]]/(Stock[[#This Row],[GIÁ MUA]]*Stock[[#This Row],[SỐ LƯỢNG MUA]]),"")</f>
        <v/>
      </c>
      <c r="S1515" s="103"/>
      <c r="T1515" s="77"/>
      <c r="U1515" s="95"/>
      <c r="V1515" s="96"/>
      <c r="W1515" s="125" t="str">
        <f>IF(Stock[[#This Row],[SỐ LƯỢNG BÁN]]&gt;0,Stock[[#This Row],[GIÁ BÁN]]*Stock[[#This Row],[SỐ LƯỢNG BÁN]]*$D$11+Stock[[#This Row],[GIÁ BÁN]]*Stock[[#This Row],[SỐ LƯỢNG BÁN]]*$D$12,"")</f>
        <v/>
      </c>
      <c r="X1515" s="120">
        <f>Stock[[#This Row],[SỐ LƯỢNG MUA]]+Stock[[#This Row],[CỔ TỨC BẰNG CỔ PHIẾU]]-Stock[[#This Row],[SỐ LƯỢNG BÁN]]</f>
        <v>0</v>
      </c>
      <c r="Y15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5" s="120">
        <f ca="1">IF(Stock[[#This Row],[NGÀY BÁN]]&gt;0,Stock[[#This Row],[NGÀY BÁN]]-Stock[[#This Row],[NGÀY MUA]]+1,IF(Stock[[#This Row],[NGÀY MUA]]=0,0,TODAY()-Stock[[#This Row],[NGÀY MUA]]+1))</f>
        <v>0</v>
      </c>
      <c r="AA1515" s="121" t="str">
        <f>IFERROR(Stock[[#This Row],[CỔ TỨC TIỀN MẶT]]+Stock[[#This Row],[LÃI/(LỖ) TỪ BÁN CK
(auto-fill)]],"")</f>
        <v/>
      </c>
      <c r="AB15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5" s="79"/>
      <c r="AE1515" s="146" t="str">
        <f>IF(Stock[[#This Row],[TRẠNG THÁI
(auto-fill)]]="NẮM GIỮ",Stock[[#This Row],[GIÁ THỊ TRƯỜNG]]-Stock[[#This Row],[GIÁ MUA]],"")</f>
        <v/>
      </c>
      <c r="AF1515" s="150" t="str">
        <f>IFERROR(Stock[[#This Row],[TĂNG/
(GIẢM )]]/Stock[[#This Row],[GIÁ MUA]],"")</f>
        <v/>
      </c>
      <c r="AG1515" s="129" t="str">
        <f>IF(Stock[[#This Row],[GIÁ THỊ TRƯỜNG]]&gt;0,Stock[[#This Row],[GIÁ THỊ TRƯỜNG]]*Stock[[#This Row],[SỐ LƯỢNG CÒN LẠI
(auto-fill)]],"")</f>
        <v/>
      </c>
    </row>
    <row r="1516" spans="2:33">
      <c r="B1516" s="109" t="str">
        <f>IF(AND(Stock[[#This Row],[SỐ LƯỢNG MUA]]&gt;0,Stock[[#This Row],[SỐ LƯỢNG CÒN LẠI
(auto-fill)]]=0),"BÁN",
IF(AND(Stock[[#This Row],[SỐ LƯỢNG MUA]]&gt;0,Stock[[#This Row],[SỐ LƯỢNG CÒN LẠI
(auto-fill)]]&gt;0),"NẮM GIỮ",""))</f>
        <v/>
      </c>
      <c r="C1516" s="112">
        <f t="shared" si="23"/>
        <v>1503</v>
      </c>
      <c r="D1516" s="77"/>
      <c r="E1516" s="78"/>
      <c r="F1516" s="170"/>
      <c r="G1516" s="83"/>
      <c r="H1516" s="84"/>
      <c r="I1516" s="114" t="str">
        <f>IF(Stock[[#This Row],[SỐ LƯỢNG MUA]]&gt;0,Stock[[#This Row],[GIÁ MUA]]*Stock[[#This Row],[SỐ LƯỢNG MUA]]*$D$11,"")</f>
        <v/>
      </c>
      <c r="J1516" s="87"/>
      <c r="K1516" s="88"/>
      <c r="L1516" s="116" t="str">
        <f>IF(Stock[[#This Row],[SỐ LƯỢNG MUA]]&gt;0,Stock[[#This Row],[GIÁ MUA]]*(1+Stock[[#This Row],[% TĂNG KỲ VỌNG_1]]),"")</f>
        <v/>
      </c>
      <c r="M1516" s="89"/>
      <c r="N1516" s="116" t="str">
        <f>IF(Stock[[#This Row],[SỐ LƯỢNG MUA]]&gt;0,Stock[[#This Row],[GIÁ MUA]]*(1+Stock[[#This Row],[% TĂNG KỲ VỌNG_2]]),"")</f>
        <v/>
      </c>
      <c r="O1516" s="89"/>
      <c r="P1516" s="116" t="str">
        <f>IF(Stock[[#This Row],[SỐ LƯỢNG MUA]]&gt;0,Stock[[#This Row],[GIÁ MUA]]*(1+Stock[[#This Row],[% GIẢM ĐỂ CẮT LỖ]]),"")</f>
        <v/>
      </c>
      <c r="Q1516" s="103"/>
      <c r="R1516" s="117" t="str">
        <f>IF(Stock[[#This Row],[CỔ TỨC TIỀN MẶT]]&gt;0,Stock[[#This Row],[CỔ TỨC TIỀN MẶT]]/(Stock[[#This Row],[GIÁ MUA]]*Stock[[#This Row],[SỐ LƯỢNG MUA]]),"")</f>
        <v/>
      </c>
      <c r="S1516" s="103"/>
      <c r="T1516" s="77"/>
      <c r="U1516" s="95"/>
      <c r="V1516" s="96"/>
      <c r="W1516" s="125" t="str">
        <f>IF(Stock[[#This Row],[SỐ LƯỢNG BÁN]]&gt;0,Stock[[#This Row],[GIÁ BÁN]]*Stock[[#This Row],[SỐ LƯỢNG BÁN]]*$D$11+Stock[[#This Row],[GIÁ BÁN]]*Stock[[#This Row],[SỐ LƯỢNG BÁN]]*$D$12,"")</f>
        <v/>
      </c>
      <c r="X1516" s="120">
        <f>Stock[[#This Row],[SỐ LƯỢNG MUA]]+Stock[[#This Row],[CỔ TỨC BẰNG CỔ PHIẾU]]-Stock[[#This Row],[SỐ LƯỢNG BÁN]]</f>
        <v>0</v>
      </c>
      <c r="Y15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6" s="120">
        <f ca="1">IF(Stock[[#This Row],[NGÀY BÁN]]&gt;0,Stock[[#This Row],[NGÀY BÁN]]-Stock[[#This Row],[NGÀY MUA]]+1,IF(Stock[[#This Row],[NGÀY MUA]]=0,0,TODAY()-Stock[[#This Row],[NGÀY MUA]]+1))</f>
        <v>0</v>
      </c>
      <c r="AA1516" s="121" t="str">
        <f>IFERROR(Stock[[#This Row],[CỔ TỨC TIỀN MẶT]]+Stock[[#This Row],[LÃI/(LỖ) TỪ BÁN CK
(auto-fill)]],"")</f>
        <v/>
      </c>
      <c r="AB15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6" s="79"/>
      <c r="AE1516" s="146" t="str">
        <f>IF(Stock[[#This Row],[TRẠNG THÁI
(auto-fill)]]="NẮM GIỮ",Stock[[#This Row],[GIÁ THỊ TRƯỜNG]]-Stock[[#This Row],[GIÁ MUA]],"")</f>
        <v/>
      </c>
      <c r="AF1516" s="150" t="str">
        <f>IFERROR(Stock[[#This Row],[TĂNG/
(GIẢM )]]/Stock[[#This Row],[GIÁ MUA]],"")</f>
        <v/>
      </c>
      <c r="AG1516" s="129" t="str">
        <f>IF(Stock[[#This Row],[GIÁ THỊ TRƯỜNG]]&gt;0,Stock[[#This Row],[GIÁ THỊ TRƯỜNG]]*Stock[[#This Row],[SỐ LƯỢNG CÒN LẠI
(auto-fill)]],"")</f>
        <v/>
      </c>
    </row>
    <row r="1517" spans="2:33">
      <c r="B1517" s="109" t="str">
        <f>IF(AND(Stock[[#This Row],[SỐ LƯỢNG MUA]]&gt;0,Stock[[#This Row],[SỐ LƯỢNG CÒN LẠI
(auto-fill)]]=0),"BÁN",
IF(AND(Stock[[#This Row],[SỐ LƯỢNG MUA]]&gt;0,Stock[[#This Row],[SỐ LƯỢNG CÒN LẠI
(auto-fill)]]&gt;0),"NẮM GIỮ",""))</f>
        <v/>
      </c>
      <c r="C1517" s="112">
        <f t="shared" si="23"/>
        <v>1504</v>
      </c>
      <c r="D1517" s="77"/>
      <c r="E1517" s="78"/>
      <c r="F1517" s="170"/>
      <c r="G1517" s="83"/>
      <c r="H1517" s="84"/>
      <c r="I1517" s="114" t="str">
        <f>IF(Stock[[#This Row],[SỐ LƯỢNG MUA]]&gt;0,Stock[[#This Row],[GIÁ MUA]]*Stock[[#This Row],[SỐ LƯỢNG MUA]]*$D$11,"")</f>
        <v/>
      </c>
      <c r="J1517" s="87"/>
      <c r="K1517" s="88"/>
      <c r="L1517" s="116" t="str">
        <f>IF(Stock[[#This Row],[SỐ LƯỢNG MUA]]&gt;0,Stock[[#This Row],[GIÁ MUA]]*(1+Stock[[#This Row],[% TĂNG KỲ VỌNG_1]]),"")</f>
        <v/>
      </c>
      <c r="M1517" s="89"/>
      <c r="N1517" s="116" t="str">
        <f>IF(Stock[[#This Row],[SỐ LƯỢNG MUA]]&gt;0,Stock[[#This Row],[GIÁ MUA]]*(1+Stock[[#This Row],[% TĂNG KỲ VỌNG_2]]),"")</f>
        <v/>
      </c>
      <c r="O1517" s="89"/>
      <c r="P1517" s="116" t="str">
        <f>IF(Stock[[#This Row],[SỐ LƯỢNG MUA]]&gt;0,Stock[[#This Row],[GIÁ MUA]]*(1+Stock[[#This Row],[% GIẢM ĐỂ CẮT LỖ]]),"")</f>
        <v/>
      </c>
      <c r="Q1517" s="103"/>
      <c r="R1517" s="117" t="str">
        <f>IF(Stock[[#This Row],[CỔ TỨC TIỀN MẶT]]&gt;0,Stock[[#This Row],[CỔ TỨC TIỀN MẶT]]/(Stock[[#This Row],[GIÁ MUA]]*Stock[[#This Row],[SỐ LƯỢNG MUA]]),"")</f>
        <v/>
      </c>
      <c r="S1517" s="103"/>
      <c r="T1517" s="77"/>
      <c r="U1517" s="95"/>
      <c r="V1517" s="96"/>
      <c r="W1517" s="125" t="str">
        <f>IF(Stock[[#This Row],[SỐ LƯỢNG BÁN]]&gt;0,Stock[[#This Row],[GIÁ BÁN]]*Stock[[#This Row],[SỐ LƯỢNG BÁN]]*$D$11+Stock[[#This Row],[GIÁ BÁN]]*Stock[[#This Row],[SỐ LƯỢNG BÁN]]*$D$12,"")</f>
        <v/>
      </c>
      <c r="X1517" s="120">
        <f>Stock[[#This Row],[SỐ LƯỢNG MUA]]+Stock[[#This Row],[CỔ TỨC BẰNG CỔ PHIẾU]]-Stock[[#This Row],[SỐ LƯỢNG BÁN]]</f>
        <v>0</v>
      </c>
      <c r="Y15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7" s="120">
        <f ca="1">IF(Stock[[#This Row],[NGÀY BÁN]]&gt;0,Stock[[#This Row],[NGÀY BÁN]]-Stock[[#This Row],[NGÀY MUA]]+1,IF(Stock[[#This Row],[NGÀY MUA]]=0,0,TODAY()-Stock[[#This Row],[NGÀY MUA]]+1))</f>
        <v>0</v>
      </c>
      <c r="AA1517" s="121" t="str">
        <f>IFERROR(Stock[[#This Row],[CỔ TỨC TIỀN MẶT]]+Stock[[#This Row],[LÃI/(LỖ) TỪ BÁN CK
(auto-fill)]],"")</f>
        <v/>
      </c>
      <c r="AB15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7" s="79"/>
      <c r="AE1517" s="146" t="str">
        <f>IF(Stock[[#This Row],[TRẠNG THÁI
(auto-fill)]]="NẮM GIỮ",Stock[[#This Row],[GIÁ THỊ TRƯỜNG]]-Stock[[#This Row],[GIÁ MUA]],"")</f>
        <v/>
      </c>
      <c r="AF1517" s="150" t="str">
        <f>IFERROR(Stock[[#This Row],[TĂNG/
(GIẢM )]]/Stock[[#This Row],[GIÁ MUA]],"")</f>
        <v/>
      </c>
      <c r="AG1517" s="129" t="str">
        <f>IF(Stock[[#This Row],[GIÁ THỊ TRƯỜNG]]&gt;0,Stock[[#This Row],[GIÁ THỊ TRƯỜNG]]*Stock[[#This Row],[SỐ LƯỢNG CÒN LẠI
(auto-fill)]],"")</f>
        <v/>
      </c>
    </row>
    <row r="1518" spans="2:33">
      <c r="B1518" s="109" t="str">
        <f>IF(AND(Stock[[#This Row],[SỐ LƯỢNG MUA]]&gt;0,Stock[[#This Row],[SỐ LƯỢNG CÒN LẠI
(auto-fill)]]=0),"BÁN",
IF(AND(Stock[[#This Row],[SỐ LƯỢNG MUA]]&gt;0,Stock[[#This Row],[SỐ LƯỢNG CÒN LẠI
(auto-fill)]]&gt;0),"NẮM GIỮ",""))</f>
        <v/>
      </c>
      <c r="C1518" s="112">
        <f t="shared" si="23"/>
        <v>1505</v>
      </c>
      <c r="D1518" s="77"/>
      <c r="E1518" s="78"/>
      <c r="F1518" s="170"/>
      <c r="G1518" s="83"/>
      <c r="H1518" s="84"/>
      <c r="I1518" s="114" t="str">
        <f>IF(Stock[[#This Row],[SỐ LƯỢNG MUA]]&gt;0,Stock[[#This Row],[GIÁ MUA]]*Stock[[#This Row],[SỐ LƯỢNG MUA]]*$D$11,"")</f>
        <v/>
      </c>
      <c r="J1518" s="87"/>
      <c r="K1518" s="88"/>
      <c r="L1518" s="116" t="str">
        <f>IF(Stock[[#This Row],[SỐ LƯỢNG MUA]]&gt;0,Stock[[#This Row],[GIÁ MUA]]*(1+Stock[[#This Row],[% TĂNG KỲ VỌNG_1]]),"")</f>
        <v/>
      </c>
      <c r="M1518" s="89"/>
      <c r="N1518" s="116" t="str">
        <f>IF(Stock[[#This Row],[SỐ LƯỢNG MUA]]&gt;0,Stock[[#This Row],[GIÁ MUA]]*(1+Stock[[#This Row],[% TĂNG KỲ VỌNG_2]]),"")</f>
        <v/>
      </c>
      <c r="O1518" s="89"/>
      <c r="P1518" s="116" t="str">
        <f>IF(Stock[[#This Row],[SỐ LƯỢNG MUA]]&gt;0,Stock[[#This Row],[GIÁ MUA]]*(1+Stock[[#This Row],[% GIẢM ĐỂ CẮT LỖ]]),"")</f>
        <v/>
      </c>
      <c r="Q1518" s="103"/>
      <c r="R1518" s="117" t="str">
        <f>IF(Stock[[#This Row],[CỔ TỨC TIỀN MẶT]]&gt;0,Stock[[#This Row],[CỔ TỨC TIỀN MẶT]]/(Stock[[#This Row],[GIÁ MUA]]*Stock[[#This Row],[SỐ LƯỢNG MUA]]),"")</f>
        <v/>
      </c>
      <c r="S1518" s="103"/>
      <c r="T1518" s="77"/>
      <c r="U1518" s="95"/>
      <c r="V1518" s="96"/>
      <c r="W1518" s="125" t="str">
        <f>IF(Stock[[#This Row],[SỐ LƯỢNG BÁN]]&gt;0,Stock[[#This Row],[GIÁ BÁN]]*Stock[[#This Row],[SỐ LƯỢNG BÁN]]*$D$11+Stock[[#This Row],[GIÁ BÁN]]*Stock[[#This Row],[SỐ LƯỢNG BÁN]]*$D$12,"")</f>
        <v/>
      </c>
      <c r="X1518" s="120">
        <f>Stock[[#This Row],[SỐ LƯỢNG MUA]]+Stock[[#This Row],[CỔ TỨC BẰNG CỔ PHIẾU]]-Stock[[#This Row],[SỐ LƯỢNG BÁN]]</f>
        <v>0</v>
      </c>
      <c r="Y15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8" s="120">
        <f ca="1">IF(Stock[[#This Row],[NGÀY BÁN]]&gt;0,Stock[[#This Row],[NGÀY BÁN]]-Stock[[#This Row],[NGÀY MUA]]+1,IF(Stock[[#This Row],[NGÀY MUA]]=0,0,TODAY()-Stock[[#This Row],[NGÀY MUA]]+1))</f>
        <v>0</v>
      </c>
      <c r="AA1518" s="121" t="str">
        <f>IFERROR(Stock[[#This Row],[CỔ TỨC TIỀN MẶT]]+Stock[[#This Row],[LÃI/(LỖ) TỪ BÁN CK
(auto-fill)]],"")</f>
        <v/>
      </c>
      <c r="AB15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8" s="79"/>
      <c r="AE1518" s="146" t="str">
        <f>IF(Stock[[#This Row],[TRẠNG THÁI
(auto-fill)]]="NẮM GIỮ",Stock[[#This Row],[GIÁ THỊ TRƯỜNG]]-Stock[[#This Row],[GIÁ MUA]],"")</f>
        <v/>
      </c>
      <c r="AF1518" s="150" t="str">
        <f>IFERROR(Stock[[#This Row],[TĂNG/
(GIẢM )]]/Stock[[#This Row],[GIÁ MUA]],"")</f>
        <v/>
      </c>
      <c r="AG1518" s="129" t="str">
        <f>IF(Stock[[#This Row],[GIÁ THỊ TRƯỜNG]]&gt;0,Stock[[#This Row],[GIÁ THỊ TRƯỜNG]]*Stock[[#This Row],[SỐ LƯỢNG CÒN LẠI
(auto-fill)]],"")</f>
        <v/>
      </c>
    </row>
    <row r="1519" spans="2:33">
      <c r="B1519" s="109" t="str">
        <f>IF(AND(Stock[[#This Row],[SỐ LƯỢNG MUA]]&gt;0,Stock[[#This Row],[SỐ LƯỢNG CÒN LẠI
(auto-fill)]]=0),"BÁN",
IF(AND(Stock[[#This Row],[SỐ LƯỢNG MUA]]&gt;0,Stock[[#This Row],[SỐ LƯỢNG CÒN LẠI
(auto-fill)]]&gt;0),"NẮM GIỮ",""))</f>
        <v/>
      </c>
      <c r="C1519" s="112">
        <f t="shared" si="23"/>
        <v>1506</v>
      </c>
      <c r="D1519" s="77"/>
      <c r="E1519" s="78"/>
      <c r="F1519" s="170"/>
      <c r="G1519" s="83"/>
      <c r="H1519" s="84"/>
      <c r="I1519" s="114" t="str">
        <f>IF(Stock[[#This Row],[SỐ LƯỢNG MUA]]&gt;0,Stock[[#This Row],[GIÁ MUA]]*Stock[[#This Row],[SỐ LƯỢNG MUA]]*$D$11,"")</f>
        <v/>
      </c>
      <c r="J1519" s="87"/>
      <c r="K1519" s="88"/>
      <c r="L1519" s="116" t="str">
        <f>IF(Stock[[#This Row],[SỐ LƯỢNG MUA]]&gt;0,Stock[[#This Row],[GIÁ MUA]]*(1+Stock[[#This Row],[% TĂNG KỲ VỌNG_1]]),"")</f>
        <v/>
      </c>
      <c r="M1519" s="89"/>
      <c r="N1519" s="116" t="str">
        <f>IF(Stock[[#This Row],[SỐ LƯỢNG MUA]]&gt;0,Stock[[#This Row],[GIÁ MUA]]*(1+Stock[[#This Row],[% TĂNG KỲ VỌNG_2]]),"")</f>
        <v/>
      </c>
      <c r="O1519" s="89"/>
      <c r="P1519" s="116" t="str">
        <f>IF(Stock[[#This Row],[SỐ LƯỢNG MUA]]&gt;0,Stock[[#This Row],[GIÁ MUA]]*(1+Stock[[#This Row],[% GIẢM ĐỂ CẮT LỖ]]),"")</f>
        <v/>
      </c>
      <c r="Q1519" s="103"/>
      <c r="R1519" s="117" t="str">
        <f>IF(Stock[[#This Row],[CỔ TỨC TIỀN MẶT]]&gt;0,Stock[[#This Row],[CỔ TỨC TIỀN MẶT]]/(Stock[[#This Row],[GIÁ MUA]]*Stock[[#This Row],[SỐ LƯỢNG MUA]]),"")</f>
        <v/>
      </c>
      <c r="S1519" s="103"/>
      <c r="T1519" s="77"/>
      <c r="U1519" s="95"/>
      <c r="V1519" s="96"/>
      <c r="W1519" s="125" t="str">
        <f>IF(Stock[[#This Row],[SỐ LƯỢNG BÁN]]&gt;0,Stock[[#This Row],[GIÁ BÁN]]*Stock[[#This Row],[SỐ LƯỢNG BÁN]]*$D$11+Stock[[#This Row],[GIÁ BÁN]]*Stock[[#This Row],[SỐ LƯỢNG BÁN]]*$D$12,"")</f>
        <v/>
      </c>
      <c r="X1519" s="120">
        <f>Stock[[#This Row],[SỐ LƯỢNG MUA]]+Stock[[#This Row],[CỔ TỨC BẰNG CỔ PHIẾU]]-Stock[[#This Row],[SỐ LƯỢNG BÁN]]</f>
        <v>0</v>
      </c>
      <c r="Y15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9" s="120">
        <f ca="1">IF(Stock[[#This Row],[NGÀY BÁN]]&gt;0,Stock[[#This Row],[NGÀY BÁN]]-Stock[[#This Row],[NGÀY MUA]]+1,IF(Stock[[#This Row],[NGÀY MUA]]=0,0,TODAY()-Stock[[#This Row],[NGÀY MUA]]+1))</f>
        <v>0</v>
      </c>
      <c r="AA1519" s="121" t="str">
        <f>IFERROR(Stock[[#This Row],[CỔ TỨC TIỀN MẶT]]+Stock[[#This Row],[LÃI/(LỖ) TỪ BÁN CK
(auto-fill)]],"")</f>
        <v/>
      </c>
      <c r="AB15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9" s="79"/>
      <c r="AE1519" s="146" t="str">
        <f>IF(Stock[[#This Row],[TRẠNG THÁI
(auto-fill)]]="NẮM GIỮ",Stock[[#This Row],[GIÁ THỊ TRƯỜNG]]-Stock[[#This Row],[GIÁ MUA]],"")</f>
        <v/>
      </c>
      <c r="AF1519" s="150" t="str">
        <f>IFERROR(Stock[[#This Row],[TĂNG/
(GIẢM )]]/Stock[[#This Row],[GIÁ MUA]],"")</f>
        <v/>
      </c>
      <c r="AG1519" s="129" t="str">
        <f>IF(Stock[[#This Row],[GIÁ THỊ TRƯỜNG]]&gt;0,Stock[[#This Row],[GIÁ THỊ TRƯỜNG]]*Stock[[#This Row],[SỐ LƯỢNG CÒN LẠI
(auto-fill)]],"")</f>
        <v/>
      </c>
    </row>
    <row r="1520" spans="2:33">
      <c r="B1520" s="109" t="str">
        <f>IF(AND(Stock[[#This Row],[SỐ LƯỢNG MUA]]&gt;0,Stock[[#This Row],[SỐ LƯỢNG CÒN LẠI
(auto-fill)]]=0),"BÁN",
IF(AND(Stock[[#This Row],[SỐ LƯỢNG MUA]]&gt;0,Stock[[#This Row],[SỐ LƯỢNG CÒN LẠI
(auto-fill)]]&gt;0),"NẮM GIỮ",""))</f>
        <v/>
      </c>
      <c r="C1520" s="112">
        <f t="shared" si="23"/>
        <v>1507</v>
      </c>
      <c r="D1520" s="77"/>
      <c r="E1520" s="78"/>
      <c r="F1520" s="170"/>
      <c r="G1520" s="83"/>
      <c r="H1520" s="84"/>
      <c r="I1520" s="114" t="str">
        <f>IF(Stock[[#This Row],[SỐ LƯỢNG MUA]]&gt;0,Stock[[#This Row],[GIÁ MUA]]*Stock[[#This Row],[SỐ LƯỢNG MUA]]*$D$11,"")</f>
        <v/>
      </c>
      <c r="J1520" s="87"/>
      <c r="K1520" s="88"/>
      <c r="L1520" s="116" t="str">
        <f>IF(Stock[[#This Row],[SỐ LƯỢNG MUA]]&gt;0,Stock[[#This Row],[GIÁ MUA]]*(1+Stock[[#This Row],[% TĂNG KỲ VỌNG_1]]),"")</f>
        <v/>
      </c>
      <c r="M1520" s="89"/>
      <c r="N1520" s="116" t="str">
        <f>IF(Stock[[#This Row],[SỐ LƯỢNG MUA]]&gt;0,Stock[[#This Row],[GIÁ MUA]]*(1+Stock[[#This Row],[% TĂNG KỲ VỌNG_2]]),"")</f>
        <v/>
      </c>
      <c r="O1520" s="89"/>
      <c r="P1520" s="116" t="str">
        <f>IF(Stock[[#This Row],[SỐ LƯỢNG MUA]]&gt;0,Stock[[#This Row],[GIÁ MUA]]*(1+Stock[[#This Row],[% GIẢM ĐỂ CẮT LỖ]]),"")</f>
        <v/>
      </c>
      <c r="Q1520" s="103"/>
      <c r="R1520" s="117" t="str">
        <f>IF(Stock[[#This Row],[CỔ TỨC TIỀN MẶT]]&gt;0,Stock[[#This Row],[CỔ TỨC TIỀN MẶT]]/(Stock[[#This Row],[GIÁ MUA]]*Stock[[#This Row],[SỐ LƯỢNG MUA]]),"")</f>
        <v/>
      </c>
      <c r="S1520" s="103"/>
      <c r="T1520" s="77"/>
      <c r="U1520" s="95"/>
      <c r="V1520" s="96"/>
      <c r="W1520" s="125" t="str">
        <f>IF(Stock[[#This Row],[SỐ LƯỢNG BÁN]]&gt;0,Stock[[#This Row],[GIÁ BÁN]]*Stock[[#This Row],[SỐ LƯỢNG BÁN]]*$D$11+Stock[[#This Row],[GIÁ BÁN]]*Stock[[#This Row],[SỐ LƯỢNG BÁN]]*$D$12,"")</f>
        <v/>
      </c>
      <c r="X1520" s="120">
        <f>Stock[[#This Row],[SỐ LƯỢNG MUA]]+Stock[[#This Row],[CỔ TỨC BẰNG CỔ PHIẾU]]-Stock[[#This Row],[SỐ LƯỢNG BÁN]]</f>
        <v>0</v>
      </c>
      <c r="Y15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0" s="120">
        <f ca="1">IF(Stock[[#This Row],[NGÀY BÁN]]&gt;0,Stock[[#This Row],[NGÀY BÁN]]-Stock[[#This Row],[NGÀY MUA]]+1,IF(Stock[[#This Row],[NGÀY MUA]]=0,0,TODAY()-Stock[[#This Row],[NGÀY MUA]]+1))</f>
        <v>0</v>
      </c>
      <c r="AA1520" s="121" t="str">
        <f>IFERROR(Stock[[#This Row],[CỔ TỨC TIỀN MẶT]]+Stock[[#This Row],[LÃI/(LỖ) TỪ BÁN CK
(auto-fill)]],"")</f>
        <v/>
      </c>
      <c r="AB15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0" s="79"/>
      <c r="AE1520" s="146" t="str">
        <f>IF(Stock[[#This Row],[TRẠNG THÁI
(auto-fill)]]="NẮM GIỮ",Stock[[#This Row],[GIÁ THỊ TRƯỜNG]]-Stock[[#This Row],[GIÁ MUA]],"")</f>
        <v/>
      </c>
      <c r="AF1520" s="150" t="str">
        <f>IFERROR(Stock[[#This Row],[TĂNG/
(GIẢM )]]/Stock[[#This Row],[GIÁ MUA]],"")</f>
        <v/>
      </c>
      <c r="AG1520" s="129" t="str">
        <f>IF(Stock[[#This Row],[GIÁ THỊ TRƯỜNG]]&gt;0,Stock[[#This Row],[GIÁ THỊ TRƯỜNG]]*Stock[[#This Row],[SỐ LƯỢNG CÒN LẠI
(auto-fill)]],"")</f>
        <v/>
      </c>
    </row>
    <row r="1521" spans="2:33">
      <c r="B1521" s="109" t="str">
        <f>IF(AND(Stock[[#This Row],[SỐ LƯỢNG MUA]]&gt;0,Stock[[#This Row],[SỐ LƯỢNG CÒN LẠI
(auto-fill)]]=0),"BÁN",
IF(AND(Stock[[#This Row],[SỐ LƯỢNG MUA]]&gt;0,Stock[[#This Row],[SỐ LƯỢNG CÒN LẠI
(auto-fill)]]&gt;0),"NẮM GIỮ",""))</f>
        <v/>
      </c>
      <c r="C1521" s="112">
        <f t="shared" si="23"/>
        <v>1508</v>
      </c>
      <c r="D1521" s="77"/>
      <c r="E1521" s="78"/>
      <c r="F1521" s="170"/>
      <c r="G1521" s="83"/>
      <c r="H1521" s="84"/>
      <c r="I1521" s="114" t="str">
        <f>IF(Stock[[#This Row],[SỐ LƯỢNG MUA]]&gt;0,Stock[[#This Row],[GIÁ MUA]]*Stock[[#This Row],[SỐ LƯỢNG MUA]]*$D$11,"")</f>
        <v/>
      </c>
      <c r="J1521" s="87"/>
      <c r="K1521" s="88"/>
      <c r="L1521" s="116" t="str">
        <f>IF(Stock[[#This Row],[SỐ LƯỢNG MUA]]&gt;0,Stock[[#This Row],[GIÁ MUA]]*(1+Stock[[#This Row],[% TĂNG KỲ VỌNG_1]]),"")</f>
        <v/>
      </c>
      <c r="M1521" s="89"/>
      <c r="N1521" s="116" t="str">
        <f>IF(Stock[[#This Row],[SỐ LƯỢNG MUA]]&gt;0,Stock[[#This Row],[GIÁ MUA]]*(1+Stock[[#This Row],[% TĂNG KỲ VỌNG_2]]),"")</f>
        <v/>
      </c>
      <c r="O1521" s="89"/>
      <c r="P1521" s="116" t="str">
        <f>IF(Stock[[#This Row],[SỐ LƯỢNG MUA]]&gt;0,Stock[[#This Row],[GIÁ MUA]]*(1+Stock[[#This Row],[% GIẢM ĐỂ CẮT LỖ]]),"")</f>
        <v/>
      </c>
      <c r="Q1521" s="103"/>
      <c r="R1521" s="117" t="str">
        <f>IF(Stock[[#This Row],[CỔ TỨC TIỀN MẶT]]&gt;0,Stock[[#This Row],[CỔ TỨC TIỀN MẶT]]/(Stock[[#This Row],[GIÁ MUA]]*Stock[[#This Row],[SỐ LƯỢNG MUA]]),"")</f>
        <v/>
      </c>
      <c r="S1521" s="103"/>
      <c r="T1521" s="77"/>
      <c r="U1521" s="95"/>
      <c r="V1521" s="96"/>
      <c r="W1521" s="125" t="str">
        <f>IF(Stock[[#This Row],[SỐ LƯỢNG BÁN]]&gt;0,Stock[[#This Row],[GIÁ BÁN]]*Stock[[#This Row],[SỐ LƯỢNG BÁN]]*$D$11+Stock[[#This Row],[GIÁ BÁN]]*Stock[[#This Row],[SỐ LƯỢNG BÁN]]*$D$12,"")</f>
        <v/>
      </c>
      <c r="X1521" s="120">
        <f>Stock[[#This Row],[SỐ LƯỢNG MUA]]+Stock[[#This Row],[CỔ TỨC BẰNG CỔ PHIẾU]]-Stock[[#This Row],[SỐ LƯỢNG BÁN]]</f>
        <v>0</v>
      </c>
      <c r="Y15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1" s="120">
        <f ca="1">IF(Stock[[#This Row],[NGÀY BÁN]]&gt;0,Stock[[#This Row],[NGÀY BÁN]]-Stock[[#This Row],[NGÀY MUA]]+1,IF(Stock[[#This Row],[NGÀY MUA]]=0,0,TODAY()-Stock[[#This Row],[NGÀY MUA]]+1))</f>
        <v>0</v>
      </c>
      <c r="AA1521" s="121" t="str">
        <f>IFERROR(Stock[[#This Row],[CỔ TỨC TIỀN MẶT]]+Stock[[#This Row],[LÃI/(LỖ) TỪ BÁN CK
(auto-fill)]],"")</f>
        <v/>
      </c>
      <c r="AB15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1" s="79"/>
      <c r="AE1521" s="146" t="str">
        <f>IF(Stock[[#This Row],[TRẠNG THÁI
(auto-fill)]]="NẮM GIỮ",Stock[[#This Row],[GIÁ THỊ TRƯỜNG]]-Stock[[#This Row],[GIÁ MUA]],"")</f>
        <v/>
      </c>
      <c r="AF1521" s="150" t="str">
        <f>IFERROR(Stock[[#This Row],[TĂNG/
(GIẢM )]]/Stock[[#This Row],[GIÁ MUA]],"")</f>
        <v/>
      </c>
      <c r="AG1521" s="129" t="str">
        <f>IF(Stock[[#This Row],[GIÁ THỊ TRƯỜNG]]&gt;0,Stock[[#This Row],[GIÁ THỊ TRƯỜNG]]*Stock[[#This Row],[SỐ LƯỢNG CÒN LẠI
(auto-fill)]],"")</f>
        <v/>
      </c>
    </row>
    <row r="1522" spans="2:33">
      <c r="B1522" s="109" t="str">
        <f>IF(AND(Stock[[#This Row],[SỐ LƯỢNG MUA]]&gt;0,Stock[[#This Row],[SỐ LƯỢNG CÒN LẠI
(auto-fill)]]=0),"BÁN",
IF(AND(Stock[[#This Row],[SỐ LƯỢNG MUA]]&gt;0,Stock[[#This Row],[SỐ LƯỢNG CÒN LẠI
(auto-fill)]]&gt;0),"NẮM GIỮ",""))</f>
        <v/>
      </c>
      <c r="C1522" s="112">
        <f t="shared" si="23"/>
        <v>1509</v>
      </c>
      <c r="D1522" s="77"/>
      <c r="E1522" s="78"/>
      <c r="F1522" s="170"/>
      <c r="G1522" s="83"/>
      <c r="H1522" s="84"/>
      <c r="I1522" s="114" t="str">
        <f>IF(Stock[[#This Row],[SỐ LƯỢNG MUA]]&gt;0,Stock[[#This Row],[GIÁ MUA]]*Stock[[#This Row],[SỐ LƯỢNG MUA]]*$D$11,"")</f>
        <v/>
      </c>
      <c r="J1522" s="87"/>
      <c r="K1522" s="88"/>
      <c r="L1522" s="116" t="str">
        <f>IF(Stock[[#This Row],[SỐ LƯỢNG MUA]]&gt;0,Stock[[#This Row],[GIÁ MUA]]*(1+Stock[[#This Row],[% TĂNG KỲ VỌNG_1]]),"")</f>
        <v/>
      </c>
      <c r="M1522" s="89"/>
      <c r="N1522" s="116" t="str">
        <f>IF(Stock[[#This Row],[SỐ LƯỢNG MUA]]&gt;0,Stock[[#This Row],[GIÁ MUA]]*(1+Stock[[#This Row],[% TĂNG KỲ VỌNG_2]]),"")</f>
        <v/>
      </c>
      <c r="O1522" s="89"/>
      <c r="P1522" s="116" t="str">
        <f>IF(Stock[[#This Row],[SỐ LƯỢNG MUA]]&gt;0,Stock[[#This Row],[GIÁ MUA]]*(1+Stock[[#This Row],[% GIẢM ĐỂ CẮT LỖ]]),"")</f>
        <v/>
      </c>
      <c r="Q1522" s="103"/>
      <c r="R1522" s="117" t="str">
        <f>IF(Stock[[#This Row],[CỔ TỨC TIỀN MẶT]]&gt;0,Stock[[#This Row],[CỔ TỨC TIỀN MẶT]]/(Stock[[#This Row],[GIÁ MUA]]*Stock[[#This Row],[SỐ LƯỢNG MUA]]),"")</f>
        <v/>
      </c>
      <c r="S1522" s="103"/>
      <c r="T1522" s="77"/>
      <c r="U1522" s="95"/>
      <c r="V1522" s="96"/>
      <c r="W1522" s="125" t="str">
        <f>IF(Stock[[#This Row],[SỐ LƯỢNG BÁN]]&gt;0,Stock[[#This Row],[GIÁ BÁN]]*Stock[[#This Row],[SỐ LƯỢNG BÁN]]*$D$11+Stock[[#This Row],[GIÁ BÁN]]*Stock[[#This Row],[SỐ LƯỢNG BÁN]]*$D$12,"")</f>
        <v/>
      </c>
      <c r="X1522" s="120">
        <f>Stock[[#This Row],[SỐ LƯỢNG MUA]]+Stock[[#This Row],[CỔ TỨC BẰNG CỔ PHIẾU]]-Stock[[#This Row],[SỐ LƯỢNG BÁN]]</f>
        <v>0</v>
      </c>
      <c r="Y15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2" s="120">
        <f ca="1">IF(Stock[[#This Row],[NGÀY BÁN]]&gt;0,Stock[[#This Row],[NGÀY BÁN]]-Stock[[#This Row],[NGÀY MUA]]+1,IF(Stock[[#This Row],[NGÀY MUA]]=0,0,TODAY()-Stock[[#This Row],[NGÀY MUA]]+1))</f>
        <v>0</v>
      </c>
      <c r="AA1522" s="121" t="str">
        <f>IFERROR(Stock[[#This Row],[CỔ TỨC TIỀN MẶT]]+Stock[[#This Row],[LÃI/(LỖ) TỪ BÁN CK
(auto-fill)]],"")</f>
        <v/>
      </c>
      <c r="AB15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2" s="79"/>
      <c r="AE1522" s="146" t="str">
        <f>IF(Stock[[#This Row],[TRẠNG THÁI
(auto-fill)]]="NẮM GIỮ",Stock[[#This Row],[GIÁ THỊ TRƯỜNG]]-Stock[[#This Row],[GIÁ MUA]],"")</f>
        <v/>
      </c>
      <c r="AF1522" s="150" t="str">
        <f>IFERROR(Stock[[#This Row],[TĂNG/
(GIẢM )]]/Stock[[#This Row],[GIÁ MUA]],"")</f>
        <v/>
      </c>
      <c r="AG1522" s="129" t="str">
        <f>IF(Stock[[#This Row],[GIÁ THỊ TRƯỜNG]]&gt;0,Stock[[#This Row],[GIÁ THỊ TRƯỜNG]]*Stock[[#This Row],[SỐ LƯỢNG CÒN LẠI
(auto-fill)]],"")</f>
        <v/>
      </c>
    </row>
    <row r="1523" spans="2:33">
      <c r="B1523" s="109" t="str">
        <f>IF(AND(Stock[[#This Row],[SỐ LƯỢNG MUA]]&gt;0,Stock[[#This Row],[SỐ LƯỢNG CÒN LẠI
(auto-fill)]]=0),"BÁN",
IF(AND(Stock[[#This Row],[SỐ LƯỢNG MUA]]&gt;0,Stock[[#This Row],[SỐ LƯỢNG CÒN LẠI
(auto-fill)]]&gt;0),"NẮM GIỮ",""))</f>
        <v/>
      </c>
      <c r="C1523" s="112">
        <f t="shared" si="23"/>
        <v>1510</v>
      </c>
      <c r="D1523" s="77"/>
      <c r="E1523" s="78"/>
      <c r="F1523" s="170"/>
      <c r="G1523" s="83"/>
      <c r="H1523" s="84"/>
      <c r="I1523" s="114" t="str">
        <f>IF(Stock[[#This Row],[SỐ LƯỢNG MUA]]&gt;0,Stock[[#This Row],[GIÁ MUA]]*Stock[[#This Row],[SỐ LƯỢNG MUA]]*$D$11,"")</f>
        <v/>
      </c>
      <c r="J1523" s="87"/>
      <c r="K1523" s="88"/>
      <c r="L1523" s="116" t="str">
        <f>IF(Stock[[#This Row],[SỐ LƯỢNG MUA]]&gt;0,Stock[[#This Row],[GIÁ MUA]]*(1+Stock[[#This Row],[% TĂNG KỲ VỌNG_1]]),"")</f>
        <v/>
      </c>
      <c r="M1523" s="89"/>
      <c r="N1523" s="116" t="str">
        <f>IF(Stock[[#This Row],[SỐ LƯỢNG MUA]]&gt;0,Stock[[#This Row],[GIÁ MUA]]*(1+Stock[[#This Row],[% TĂNG KỲ VỌNG_2]]),"")</f>
        <v/>
      </c>
      <c r="O1523" s="89"/>
      <c r="P1523" s="116" t="str">
        <f>IF(Stock[[#This Row],[SỐ LƯỢNG MUA]]&gt;0,Stock[[#This Row],[GIÁ MUA]]*(1+Stock[[#This Row],[% GIẢM ĐỂ CẮT LỖ]]),"")</f>
        <v/>
      </c>
      <c r="Q1523" s="103"/>
      <c r="R1523" s="117" t="str">
        <f>IF(Stock[[#This Row],[CỔ TỨC TIỀN MẶT]]&gt;0,Stock[[#This Row],[CỔ TỨC TIỀN MẶT]]/(Stock[[#This Row],[GIÁ MUA]]*Stock[[#This Row],[SỐ LƯỢNG MUA]]),"")</f>
        <v/>
      </c>
      <c r="S1523" s="103"/>
      <c r="T1523" s="77"/>
      <c r="U1523" s="95"/>
      <c r="V1523" s="96"/>
      <c r="W1523" s="125" t="str">
        <f>IF(Stock[[#This Row],[SỐ LƯỢNG BÁN]]&gt;0,Stock[[#This Row],[GIÁ BÁN]]*Stock[[#This Row],[SỐ LƯỢNG BÁN]]*$D$11+Stock[[#This Row],[GIÁ BÁN]]*Stock[[#This Row],[SỐ LƯỢNG BÁN]]*$D$12,"")</f>
        <v/>
      </c>
      <c r="X1523" s="120">
        <f>Stock[[#This Row],[SỐ LƯỢNG MUA]]+Stock[[#This Row],[CỔ TỨC BẰNG CỔ PHIẾU]]-Stock[[#This Row],[SỐ LƯỢNG BÁN]]</f>
        <v>0</v>
      </c>
      <c r="Y15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3" s="120">
        <f ca="1">IF(Stock[[#This Row],[NGÀY BÁN]]&gt;0,Stock[[#This Row],[NGÀY BÁN]]-Stock[[#This Row],[NGÀY MUA]]+1,IF(Stock[[#This Row],[NGÀY MUA]]=0,0,TODAY()-Stock[[#This Row],[NGÀY MUA]]+1))</f>
        <v>0</v>
      </c>
      <c r="AA1523" s="121" t="str">
        <f>IFERROR(Stock[[#This Row],[CỔ TỨC TIỀN MẶT]]+Stock[[#This Row],[LÃI/(LỖ) TỪ BÁN CK
(auto-fill)]],"")</f>
        <v/>
      </c>
      <c r="AB15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3" s="79"/>
      <c r="AE1523" s="146" t="str">
        <f>IF(Stock[[#This Row],[TRẠNG THÁI
(auto-fill)]]="NẮM GIỮ",Stock[[#This Row],[GIÁ THỊ TRƯỜNG]]-Stock[[#This Row],[GIÁ MUA]],"")</f>
        <v/>
      </c>
      <c r="AF1523" s="150" t="str">
        <f>IFERROR(Stock[[#This Row],[TĂNG/
(GIẢM )]]/Stock[[#This Row],[GIÁ MUA]],"")</f>
        <v/>
      </c>
      <c r="AG1523" s="129" t="str">
        <f>IF(Stock[[#This Row],[GIÁ THỊ TRƯỜNG]]&gt;0,Stock[[#This Row],[GIÁ THỊ TRƯỜNG]]*Stock[[#This Row],[SỐ LƯỢNG CÒN LẠI
(auto-fill)]],"")</f>
        <v/>
      </c>
    </row>
    <row r="1524" spans="2:33">
      <c r="B1524" s="109" t="str">
        <f>IF(AND(Stock[[#This Row],[SỐ LƯỢNG MUA]]&gt;0,Stock[[#This Row],[SỐ LƯỢNG CÒN LẠI
(auto-fill)]]=0),"BÁN",
IF(AND(Stock[[#This Row],[SỐ LƯỢNG MUA]]&gt;0,Stock[[#This Row],[SỐ LƯỢNG CÒN LẠI
(auto-fill)]]&gt;0),"NẮM GIỮ",""))</f>
        <v/>
      </c>
      <c r="C1524" s="112">
        <f t="shared" si="23"/>
        <v>1511</v>
      </c>
      <c r="D1524" s="77"/>
      <c r="E1524" s="78"/>
      <c r="F1524" s="170"/>
      <c r="G1524" s="83"/>
      <c r="H1524" s="84"/>
      <c r="I1524" s="114" t="str">
        <f>IF(Stock[[#This Row],[SỐ LƯỢNG MUA]]&gt;0,Stock[[#This Row],[GIÁ MUA]]*Stock[[#This Row],[SỐ LƯỢNG MUA]]*$D$11,"")</f>
        <v/>
      </c>
      <c r="J1524" s="87"/>
      <c r="K1524" s="88"/>
      <c r="L1524" s="116" t="str">
        <f>IF(Stock[[#This Row],[SỐ LƯỢNG MUA]]&gt;0,Stock[[#This Row],[GIÁ MUA]]*(1+Stock[[#This Row],[% TĂNG KỲ VỌNG_1]]),"")</f>
        <v/>
      </c>
      <c r="M1524" s="89"/>
      <c r="N1524" s="116" t="str">
        <f>IF(Stock[[#This Row],[SỐ LƯỢNG MUA]]&gt;0,Stock[[#This Row],[GIÁ MUA]]*(1+Stock[[#This Row],[% TĂNG KỲ VỌNG_2]]),"")</f>
        <v/>
      </c>
      <c r="O1524" s="89"/>
      <c r="P1524" s="116" t="str">
        <f>IF(Stock[[#This Row],[SỐ LƯỢNG MUA]]&gt;0,Stock[[#This Row],[GIÁ MUA]]*(1+Stock[[#This Row],[% GIẢM ĐỂ CẮT LỖ]]),"")</f>
        <v/>
      </c>
      <c r="Q1524" s="103"/>
      <c r="R1524" s="117" t="str">
        <f>IF(Stock[[#This Row],[CỔ TỨC TIỀN MẶT]]&gt;0,Stock[[#This Row],[CỔ TỨC TIỀN MẶT]]/(Stock[[#This Row],[GIÁ MUA]]*Stock[[#This Row],[SỐ LƯỢNG MUA]]),"")</f>
        <v/>
      </c>
      <c r="S1524" s="103"/>
      <c r="T1524" s="77"/>
      <c r="U1524" s="95"/>
      <c r="V1524" s="96"/>
      <c r="W1524" s="125" t="str">
        <f>IF(Stock[[#This Row],[SỐ LƯỢNG BÁN]]&gt;0,Stock[[#This Row],[GIÁ BÁN]]*Stock[[#This Row],[SỐ LƯỢNG BÁN]]*$D$11+Stock[[#This Row],[GIÁ BÁN]]*Stock[[#This Row],[SỐ LƯỢNG BÁN]]*$D$12,"")</f>
        <v/>
      </c>
      <c r="X1524" s="120">
        <f>Stock[[#This Row],[SỐ LƯỢNG MUA]]+Stock[[#This Row],[CỔ TỨC BẰNG CỔ PHIẾU]]-Stock[[#This Row],[SỐ LƯỢNG BÁN]]</f>
        <v>0</v>
      </c>
      <c r="Y15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4" s="120">
        <f ca="1">IF(Stock[[#This Row],[NGÀY BÁN]]&gt;0,Stock[[#This Row],[NGÀY BÁN]]-Stock[[#This Row],[NGÀY MUA]]+1,IF(Stock[[#This Row],[NGÀY MUA]]=0,0,TODAY()-Stock[[#This Row],[NGÀY MUA]]+1))</f>
        <v>0</v>
      </c>
      <c r="AA1524" s="121" t="str">
        <f>IFERROR(Stock[[#This Row],[CỔ TỨC TIỀN MẶT]]+Stock[[#This Row],[LÃI/(LỖ) TỪ BÁN CK
(auto-fill)]],"")</f>
        <v/>
      </c>
      <c r="AB15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4" s="79"/>
      <c r="AE1524" s="146" t="str">
        <f>IF(Stock[[#This Row],[TRẠNG THÁI
(auto-fill)]]="NẮM GIỮ",Stock[[#This Row],[GIÁ THỊ TRƯỜNG]]-Stock[[#This Row],[GIÁ MUA]],"")</f>
        <v/>
      </c>
      <c r="AF1524" s="150" t="str">
        <f>IFERROR(Stock[[#This Row],[TĂNG/
(GIẢM )]]/Stock[[#This Row],[GIÁ MUA]],"")</f>
        <v/>
      </c>
      <c r="AG1524" s="129" t="str">
        <f>IF(Stock[[#This Row],[GIÁ THỊ TRƯỜNG]]&gt;0,Stock[[#This Row],[GIÁ THỊ TRƯỜNG]]*Stock[[#This Row],[SỐ LƯỢNG CÒN LẠI
(auto-fill)]],"")</f>
        <v/>
      </c>
    </row>
    <row r="1525" spans="2:33">
      <c r="B1525" s="109" t="str">
        <f>IF(AND(Stock[[#This Row],[SỐ LƯỢNG MUA]]&gt;0,Stock[[#This Row],[SỐ LƯỢNG CÒN LẠI
(auto-fill)]]=0),"BÁN",
IF(AND(Stock[[#This Row],[SỐ LƯỢNG MUA]]&gt;0,Stock[[#This Row],[SỐ LƯỢNG CÒN LẠI
(auto-fill)]]&gt;0),"NẮM GIỮ",""))</f>
        <v/>
      </c>
      <c r="C1525" s="112">
        <f t="shared" si="23"/>
        <v>1512</v>
      </c>
      <c r="D1525" s="77"/>
      <c r="E1525" s="78"/>
      <c r="F1525" s="170"/>
      <c r="G1525" s="83"/>
      <c r="H1525" s="84"/>
      <c r="I1525" s="114" t="str">
        <f>IF(Stock[[#This Row],[SỐ LƯỢNG MUA]]&gt;0,Stock[[#This Row],[GIÁ MUA]]*Stock[[#This Row],[SỐ LƯỢNG MUA]]*$D$11,"")</f>
        <v/>
      </c>
      <c r="J1525" s="87"/>
      <c r="K1525" s="88"/>
      <c r="L1525" s="116" t="str">
        <f>IF(Stock[[#This Row],[SỐ LƯỢNG MUA]]&gt;0,Stock[[#This Row],[GIÁ MUA]]*(1+Stock[[#This Row],[% TĂNG KỲ VỌNG_1]]),"")</f>
        <v/>
      </c>
      <c r="M1525" s="89"/>
      <c r="N1525" s="116" t="str">
        <f>IF(Stock[[#This Row],[SỐ LƯỢNG MUA]]&gt;0,Stock[[#This Row],[GIÁ MUA]]*(1+Stock[[#This Row],[% TĂNG KỲ VỌNG_2]]),"")</f>
        <v/>
      </c>
      <c r="O1525" s="89"/>
      <c r="P1525" s="116" t="str">
        <f>IF(Stock[[#This Row],[SỐ LƯỢNG MUA]]&gt;0,Stock[[#This Row],[GIÁ MUA]]*(1+Stock[[#This Row],[% GIẢM ĐỂ CẮT LỖ]]),"")</f>
        <v/>
      </c>
      <c r="Q1525" s="103"/>
      <c r="R1525" s="117" t="str">
        <f>IF(Stock[[#This Row],[CỔ TỨC TIỀN MẶT]]&gt;0,Stock[[#This Row],[CỔ TỨC TIỀN MẶT]]/(Stock[[#This Row],[GIÁ MUA]]*Stock[[#This Row],[SỐ LƯỢNG MUA]]),"")</f>
        <v/>
      </c>
      <c r="S1525" s="103"/>
      <c r="T1525" s="77"/>
      <c r="U1525" s="95"/>
      <c r="V1525" s="96"/>
      <c r="W1525" s="125" t="str">
        <f>IF(Stock[[#This Row],[SỐ LƯỢNG BÁN]]&gt;0,Stock[[#This Row],[GIÁ BÁN]]*Stock[[#This Row],[SỐ LƯỢNG BÁN]]*$D$11+Stock[[#This Row],[GIÁ BÁN]]*Stock[[#This Row],[SỐ LƯỢNG BÁN]]*$D$12,"")</f>
        <v/>
      </c>
      <c r="X1525" s="120">
        <f>Stock[[#This Row],[SỐ LƯỢNG MUA]]+Stock[[#This Row],[CỔ TỨC BẰNG CỔ PHIẾU]]-Stock[[#This Row],[SỐ LƯỢNG BÁN]]</f>
        <v>0</v>
      </c>
      <c r="Y15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5" s="120">
        <f ca="1">IF(Stock[[#This Row],[NGÀY BÁN]]&gt;0,Stock[[#This Row],[NGÀY BÁN]]-Stock[[#This Row],[NGÀY MUA]]+1,IF(Stock[[#This Row],[NGÀY MUA]]=0,0,TODAY()-Stock[[#This Row],[NGÀY MUA]]+1))</f>
        <v>0</v>
      </c>
      <c r="AA1525" s="121" t="str">
        <f>IFERROR(Stock[[#This Row],[CỔ TỨC TIỀN MẶT]]+Stock[[#This Row],[LÃI/(LỖ) TỪ BÁN CK
(auto-fill)]],"")</f>
        <v/>
      </c>
      <c r="AB15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5" s="79"/>
      <c r="AE1525" s="146" t="str">
        <f>IF(Stock[[#This Row],[TRẠNG THÁI
(auto-fill)]]="NẮM GIỮ",Stock[[#This Row],[GIÁ THỊ TRƯỜNG]]-Stock[[#This Row],[GIÁ MUA]],"")</f>
        <v/>
      </c>
      <c r="AF1525" s="150" t="str">
        <f>IFERROR(Stock[[#This Row],[TĂNG/
(GIẢM )]]/Stock[[#This Row],[GIÁ MUA]],"")</f>
        <v/>
      </c>
      <c r="AG1525" s="129" t="str">
        <f>IF(Stock[[#This Row],[GIÁ THỊ TRƯỜNG]]&gt;0,Stock[[#This Row],[GIÁ THỊ TRƯỜNG]]*Stock[[#This Row],[SỐ LƯỢNG CÒN LẠI
(auto-fill)]],"")</f>
        <v/>
      </c>
    </row>
    <row r="1526" spans="2:33">
      <c r="B1526" s="109" t="str">
        <f>IF(AND(Stock[[#This Row],[SỐ LƯỢNG MUA]]&gt;0,Stock[[#This Row],[SỐ LƯỢNG CÒN LẠI
(auto-fill)]]=0),"BÁN",
IF(AND(Stock[[#This Row],[SỐ LƯỢNG MUA]]&gt;0,Stock[[#This Row],[SỐ LƯỢNG CÒN LẠI
(auto-fill)]]&gt;0),"NẮM GIỮ",""))</f>
        <v/>
      </c>
      <c r="C1526" s="112">
        <f t="shared" si="23"/>
        <v>1513</v>
      </c>
      <c r="D1526" s="77"/>
      <c r="E1526" s="78"/>
      <c r="F1526" s="170"/>
      <c r="G1526" s="83"/>
      <c r="H1526" s="84"/>
      <c r="I1526" s="114" t="str">
        <f>IF(Stock[[#This Row],[SỐ LƯỢNG MUA]]&gt;0,Stock[[#This Row],[GIÁ MUA]]*Stock[[#This Row],[SỐ LƯỢNG MUA]]*$D$11,"")</f>
        <v/>
      </c>
      <c r="J1526" s="87"/>
      <c r="K1526" s="88"/>
      <c r="L1526" s="116" t="str">
        <f>IF(Stock[[#This Row],[SỐ LƯỢNG MUA]]&gt;0,Stock[[#This Row],[GIÁ MUA]]*(1+Stock[[#This Row],[% TĂNG KỲ VỌNG_1]]),"")</f>
        <v/>
      </c>
      <c r="M1526" s="89"/>
      <c r="N1526" s="116" t="str">
        <f>IF(Stock[[#This Row],[SỐ LƯỢNG MUA]]&gt;0,Stock[[#This Row],[GIÁ MUA]]*(1+Stock[[#This Row],[% TĂNG KỲ VỌNG_2]]),"")</f>
        <v/>
      </c>
      <c r="O1526" s="89"/>
      <c r="P1526" s="116" t="str">
        <f>IF(Stock[[#This Row],[SỐ LƯỢNG MUA]]&gt;0,Stock[[#This Row],[GIÁ MUA]]*(1+Stock[[#This Row],[% GIẢM ĐỂ CẮT LỖ]]),"")</f>
        <v/>
      </c>
      <c r="Q1526" s="103"/>
      <c r="R1526" s="117" t="str">
        <f>IF(Stock[[#This Row],[CỔ TỨC TIỀN MẶT]]&gt;0,Stock[[#This Row],[CỔ TỨC TIỀN MẶT]]/(Stock[[#This Row],[GIÁ MUA]]*Stock[[#This Row],[SỐ LƯỢNG MUA]]),"")</f>
        <v/>
      </c>
      <c r="S1526" s="103"/>
      <c r="T1526" s="77"/>
      <c r="U1526" s="95"/>
      <c r="V1526" s="96"/>
      <c r="W1526" s="125" t="str">
        <f>IF(Stock[[#This Row],[SỐ LƯỢNG BÁN]]&gt;0,Stock[[#This Row],[GIÁ BÁN]]*Stock[[#This Row],[SỐ LƯỢNG BÁN]]*$D$11+Stock[[#This Row],[GIÁ BÁN]]*Stock[[#This Row],[SỐ LƯỢNG BÁN]]*$D$12,"")</f>
        <v/>
      </c>
      <c r="X1526" s="120">
        <f>Stock[[#This Row],[SỐ LƯỢNG MUA]]+Stock[[#This Row],[CỔ TỨC BẰNG CỔ PHIẾU]]-Stock[[#This Row],[SỐ LƯỢNG BÁN]]</f>
        <v>0</v>
      </c>
      <c r="Y15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6" s="120">
        <f ca="1">IF(Stock[[#This Row],[NGÀY BÁN]]&gt;0,Stock[[#This Row],[NGÀY BÁN]]-Stock[[#This Row],[NGÀY MUA]]+1,IF(Stock[[#This Row],[NGÀY MUA]]=0,0,TODAY()-Stock[[#This Row],[NGÀY MUA]]+1))</f>
        <v>0</v>
      </c>
      <c r="AA1526" s="121" t="str">
        <f>IFERROR(Stock[[#This Row],[CỔ TỨC TIỀN MẶT]]+Stock[[#This Row],[LÃI/(LỖ) TỪ BÁN CK
(auto-fill)]],"")</f>
        <v/>
      </c>
      <c r="AB15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6" s="79"/>
      <c r="AE1526" s="146" t="str">
        <f>IF(Stock[[#This Row],[TRẠNG THÁI
(auto-fill)]]="NẮM GIỮ",Stock[[#This Row],[GIÁ THỊ TRƯỜNG]]-Stock[[#This Row],[GIÁ MUA]],"")</f>
        <v/>
      </c>
      <c r="AF1526" s="150" t="str">
        <f>IFERROR(Stock[[#This Row],[TĂNG/
(GIẢM )]]/Stock[[#This Row],[GIÁ MUA]],"")</f>
        <v/>
      </c>
      <c r="AG1526" s="129" t="str">
        <f>IF(Stock[[#This Row],[GIÁ THỊ TRƯỜNG]]&gt;0,Stock[[#This Row],[GIÁ THỊ TRƯỜNG]]*Stock[[#This Row],[SỐ LƯỢNG CÒN LẠI
(auto-fill)]],"")</f>
        <v/>
      </c>
    </row>
    <row r="1527" spans="2:33">
      <c r="B1527" s="109" t="str">
        <f>IF(AND(Stock[[#This Row],[SỐ LƯỢNG MUA]]&gt;0,Stock[[#This Row],[SỐ LƯỢNG CÒN LẠI
(auto-fill)]]=0),"BÁN",
IF(AND(Stock[[#This Row],[SỐ LƯỢNG MUA]]&gt;0,Stock[[#This Row],[SỐ LƯỢNG CÒN LẠI
(auto-fill)]]&gt;0),"NẮM GIỮ",""))</f>
        <v/>
      </c>
      <c r="C1527" s="112">
        <f t="shared" si="23"/>
        <v>1514</v>
      </c>
      <c r="D1527" s="77"/>
      <c r="E1527" s="78"/>
      <c r="F1527" s="170"/>
      <c r="G1527" s="83"/>
      <c r="H1527" s="84"/>
      <c r="I1527" s="114" t="str">
        <f>IF(Stock[[#This Row],[SỐ LƯỢNG MUA]]&gt;0,Stock[[#This Row],[GIÁ MUA]]*Stock[[#This Row],[SỐ LƯỢNG MUA]]*$D$11,"")</f>
        <v/>
      </c>
      <c r="J1527" s="87"/>
      <c r="K1527" s="88"/>
      <c r="L1527" s="116" t="str">
        <f>IF(Stock[[#This Row],[SỐ LƯỢNG MUA]]&gt;0,Stock[[#This Row],[GIÁ MUA]]*(1+Stock[[#This Row],[% TĂNG KỲ VỌNG_1]]),"")</f>
        <v/>
      </c>
      <c r="M1527" s="89"/>
      <c r="N1527" s="116" t="str">
        <f>IF(Stock[[#This Row],[SỐ LƯỢNG MUA]]&gt;0,Stock[[#This Row],[GIÁ MUA]]*(1+Stock[[#This Row],[% TĂNG KỲ VỌNG_2]]),"")</f>
        <v/>
      </c>
      <c r="O1527" s="89"/>
      <c r="P1527" s="116" t="str">
        <f>IF(Stock[[#This Row],[SỐ LƯỢNG MUA]]&gt;0,Stock[[#This Row],[GIÁ MUA]]*(1+Stock[[#This Row],[% GIẢM ĐỂ CẮT LỖ]]),"")</f>
        <v/>
      </c>
      <c r="Q1527" s="103"/>
      <c r="R1527" s="117" t="str">
        <f>IF(Stock[[#This Row],[CỔ TỨC TIỀN MẶT]]&gt;0,Stock[[#This Row],[CỔ TỨC TIỀN MẶT]]/(Stock[[#This Row],[GIÁ MUA]]*Stock[[#This Row],[SỐ LƯỢNG MUA]]),"")</f>
        <v/>
      </c>
      <c r="S1527" s="103"/>
      <c r="T1527" s="77"/>
      <c r="U1527" s="95"/>
      <c r="V1527" s="96"/>
      <c r="W1527" s="125" t="str">
        <f>IF(Stock[[#This Row],[SỐ LƯỢNG BÁN]]&gt;0,Stock[[#This Row],[GIÁ BÁN]]*Stock[[#This Row],[SỐ LƯỢNG BÁN]]*$D$11+Stock[[#This Row],[GIÁ BÁN]]*Stock[[#This Row],[SỐ LƯỢNG BÁN]]*$D$12,"")</f>
        <v/>
      </c>
      <c r="X1527" s="120">
        <f>Stock[[#This Row],[SỐ LƯỢNG MUA]]+Stock[[#This Row],[CỔ TỨC BẰNG CỔ PHIẾU]]-Stock[[#This Row],[SỐ LƯỢNG BÁN]]</f>
        <v>0</v>
      </c>
      <c r="Y15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7" s="120">
        <f ca="1">IF(Stock[[#This Row],[NGÀY BÁN]]&gt;0,Stock[[#This Row],[NGÀY BÁN]]-Stock[[#This Row],[NGÀY MUA]]+1,IF(Stock[[#This Row],[NGÀY MUA]]=0,0,TODAY()-Stock[[#This Row],[NGÀY MUA]]+1))</f>
        <v>0</v>
      </c>
      <c r="AA1527" s="121" t="str">
        <f>IFERROR(Stock[[#This Row],[CỔ TỨC TIỀN MẶT]]+Stock[[#This Row],[LÃI/(LỖ) TỪ BÁN CK
(auto-fill)]],"")</f>
        <v/>
      </c>
      <c r="AB15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7" s="79"/>
      <c r="AE1527" s="146" t="str">
        <f>IF(Stock[[#This Row],[TRẠNG THÁI
(auto-fill)]]="NẮM GIỮ",Stock[[#This Row],[GIÁ THỊ TRƯỜNG]]-Stock[[#This Row],[GIÁ MUA]],"")</f>
        <v/>
      </c>
      <c r="AF1527" s="150" t="str">
        <f>IFERROR(Stock[[#This Row],[TĂNG/
(GIẢM )]]/Stock[[#This Row],[GIÁ MUA]],"")</f>
        <v/>
      </c>
      <c r="AG1527" s="129" t="str">
        <f>IF(Stock[[#This Row],[GIÁ THỊ TRƯỜNG]]&gt;0,Stock[[#This Row],[GIÁ THỊ TRƯỜNG]]*Stock[[#This Row],[SỐ LƯỢNG CÒN LẠI
(auto-fill)]],"")</f>
        <v/>
      </c>
    </row>
    <row r="1528" spans="2:33">
      <c r="B1528" s="109" t="str">
        <f>IF(AND(Stock[[#This Row],[SỐ LƯỢNG MUA]]&gt;0,Stock[[#This Row],[SỐ LƯỢNG CÒN LẠI
(auto-fill)]]=0),"BÁN",
IF(AND(Stock[[#This Row],[SỐ LƯỢNG MUA]]&gt;0,Stock[[#This Row],[SỐ LƯỢNG CÒN LẠI
(auto-fill)]]&gt;0),"NẮM GIỮ",""))</f>
        <v/>
      </c>
      <c r="C1528" s="112">
        <f t="shared" si="23"/>
        <v>1515</v>
      </c>
      <c r="D1528" s="77"/>
      <c r="E1528" s="78"/>
      <c r="F1528" s="170"/>
      <c r="G1528" s="83"/>
      <c r="H1528" s="84"/>
      <c r="I1528" s="114" t="str">
        <f>IF(Stock[[#This Row],[SỐ LƯỢNG MUA]]&gt;0,Stock[[#This Row],[GIÁ MUA]]*Stock[[#This Row],[SỐ LƯỢNG MUA]]*$D$11,"")</f>
        <v/>
      </c>
      <c r="J1528" s="87"/>
      <c r="K1528" s="88"/>
      <c r="L1528" s="116" t="str">
        <f>IF(Stock[[#This Row],[SỐ LƯỢNG MUA]]&gt;0,Stock[[#This Row],[GIÁ MUA]]*(1+Stock[[#This Row],[% TĂNG KỲ VỌNG_1]]),"")</f>
        <v/>
      </c>
      <c r="M1528" s="89"/>
      <c r="N1528" s="116" t="str">
        <f>IF(Stock[[#This Row],[SỐ LƯỢNG MUA]]&gt;0,Stock[[#This Row],[GIÁ MUA]]*(1+Stock[[#This Row],[% TĂNG KỲ VỌNG_2]]),"")</f>
        <v/>
      </c>
      <c r="O1528" s="89"/>
      <c r="P1528" s="116" t="str">
        <f>IF(Stock[[#This Row],[SỐ LƯỢNG MUA]]&gt;0,Stock[[#This Row],[GIÁ MUA]]*(1+Stock[[#This Row],[% GIẢM ĐỂ CẮT LỖ]]),"")</f>
        <v/>
      </c>
      <c r="Q1528" s="103"/>
      <c r="R1528" s="117" t="str">
        <f>IF(Stock[[#This Row],[CỔ TỨC TIỀN MẶT]]&gt;0,Stock[[#This Row],[CỔ TỨC TIỀN MẶT]]/(Stock[[#This Row],[GIÁ MUA]]*Stock[[#This Row],[SỐ LƯỢNG MUA]]),"")</f>
        <v/>
      </c>
      <c r="S1528" s="103"/>
      <c r="T1528" s="77"/>
      <c r="U1528" s="95"/>
      <c r="V1528" s="96"/>
      <c r="W1528" s="125" t="str">
        <f>IF(Stock[[#This Row],[SỐ LƯỢNG BÁN]]&gt;0,Stock[[#This Row],[GIÁ BÁN]]*Stock[[#This Row],[SỐ LƯỢNG BÁN]]*$D$11+Stock[[#This Row],[GIÁ BÁN]]*Stock[[#This Row],[SỐ LƯỢNG BÁN]]*$D$12,"")</f>
        <v/>
      </c>
      <c r="X1528" s="120">
        <f>Stock[[#This Row],[SỐ LƯỢNG MUA]]+Stock[[#This Row],[CỔ TỨC BẰNG CỔ PHIẾU]]-Stock[[#This Row],[SỐ LƯỢNG BÁN]]</f>
        <v>0</v>
      </c>
      <c r="Y15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8" s="120">
        <f ca="1">IF(Stock[[#This Row],[NGÀY BÁN]]&gt;0,Stock[[#This Row],[NGÀY BÁN]]-Stock[[#This Row],[NGÀY MUA]]+1,IF(Stock[[#This Row],[NGÀY MUA]]=0,0,TODAY()-Stock[[#This Row],[NGÀY MUA]]+1))</f>
        <v>0</v>
      </c>
      <c r="AA1528" s="121" t="str">
        <f>IFERROR(Stock[[#This Row],[CỔ TỨC TIỀN MẶT]]+Stock[[#This Row],[LÃI/(LỖ) TỪ BÁN CK
(auto-fill)]],"")</f>
        <v/>
      </c>
      <c r="AB15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8" s="79"/>
      <c r="AE1528" s="146" t="str">
        <f>IF(Stock[[#This Row],[TRẠNG THÁI
(auto-fill)]]="NẮM GIỮ",Stock[[#This Row],[GIÁ THỊ TRƯỜNG]]-Stock[[#This Row],[GIÁ MUA]],"")</f>
        <v/>
      </c>
      <c r="AF1528" s="150" t="str">
        <f>IFERROR(Stock[[#This Row],[TĂNG/
(GIẢM )]]/Stock[[#This Row],[GIÁ MUA]],"")</f>
        <v/>
      </c>
      <c r="AG1528" s="129" t="str">
        <f>IF(Stock[[#This Row],[GIÁ THỊ TRƯỜNG]]&gt;0,Stock[[#This Row],[GIÁ THỊ TRƯỜNG]]*Stock[[#This Row],[SỐ LƯỢNG CÒN LẠI
(auto-fill)]],"")</f>
        <v/>
      </c>
    </row>
    <row r="1529" spans="2:33">
      <c r="B1529" s="109" t="str">
        <f>IF(AND(Stock[[#This Row],[SỐ LƯỢNG MUA]]&gt;0,Stock[[#This Row],[SỐ LƯỢNG CÒN LẠI
(auto-fill)]]=0),"BÁN",
IF(AND(Stock[[#This Row],[SỐ LƯỢNG MUA]]&gt;0,Stock[[#This Row],[SỐ LƯỢNG CÒN LẠI
(auto-fill)]]&gt;0),"NẮM GIỮ",""))</f>
        <v/>
      </c>
      <c r="C1529" s="112">
        <f t="shared" si="23"/>
        <v>1516</v>
      </c>
      <c r="D1529" s="77"/>
      <c r="E1529" s="78"/>
      <c r="F1529" s="170"/>
      <c r="G1529" s="83"/>
      <c r="H1529" s="84"/>
      <c r="I1529" s="114" t="str">
        <f>IF(Stock[[#This Row],[SỐ LƯỢNG MUA]]&gt;0,Stock[[#This Row],[GIÁ MUA]]*Stock[[#This Row],[SỐ LƯỢNG MUA]]*$D$11,"")</f>
        <v/>
      </c>
      <c r="J1529" s="87"/>
      <c r="K1529" s="88"/>
      <c r="L1529" s="116" t="str">
        <f>IF(Stock[[#This Row],[SỐ LƯỢNG MUA]]&gt;0,Stock[[#This Row],[GIÁ MUA]]*(1+Stock[[#This Row],[% TĂNG KỲ VỌNG_1]]),"")</f>
        <v/>
      </c>
      <c r="M1529" s="89"/>
      <c r="N1529" s="116" t="str">
        <f>IF(Stock[[#This Row],[SỐ LƯỢNG MUA]]&gt;0,Stock[[#This Row],[GIÁ MUA]]*(1+Stock[[#This Row],[% TĂNG KỲ VỌNG_2]]),"")</f>
        <v/>
      </c>
      <c r="O1529" s="89"/>
      <c r="P1529" s="116" t="str">
        <f>IF(Stock[[#This Row],[SỐ LƯỢNG MUA]]&gt;0,Stock[[#This Row],[GIÁ MUA]]*(1+Stock[[#This Row],[% GIẢM ĐỂ CẮT LỖ]]),"")</f>
        <v/>
      </c>
      <c r="Q1529" s="103"/>
      <c r="R1529" s="117" t="str">
        <f>IF(Stock[[#This Row],[CỔ TỨC TIỀN MẶT]]&gt;0,Stock[[#This Row],[CỔ TỨC TIỀN MẶT]]/(Stock[[#This Row],[GIÁ MUA]]*Stock[[#This Row],[SỐ LƯỢNG MUA]]),"")</f>
        <v/>
      </c>
      <c r="S1529" s="103"/>
      <c r="T1529" s="77"/>
      <c r="U1529" s="95"/>
      <c r="V1529" s="96"/>
      <c r="W1529" s="125" t="str">
        <f>IF(Stock[[#This Row],[SỐ LƯỢNG BÁN]]&gt;0,Stock[[#This Row],[GIÁ BÁN]]*Stock[[#This Row],[SỐ LƯỢNG BÁN]]*$D$11+Stock[[#This Row],[GIÁ BÁN]]*Stock[[#This Row],[SỐ LƯỢNG BÁN]]*$D$12,"")</f>
        <v/>
      </c>
      <c r="X1529" s="120">
        <f>Stock[[#This Row],[SỐ LƯỢNG MUA]]+Stock[[#This Row],[CỔ TỨC BẰNG CỔ PHIẾU]]-Stock[[#This Row],[SỐ LƯỢNG BÁN]]</f>
        <v>0</v>
      </c>
      <c r="Y15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9" s="120">
        <f ca="1">IF(Stock[[#This Row],[NGÀY BÁN]]&gt;0,Stock[[#This Row],[NGÀY BÁN]]-Stock[[#This Row],[NGÀY MUA]]+1,IF(Stock[[#This Row],[NGÀY MUA]]=0,0,TODAY()-Stock[[#This Row],[NGÀY MUA]]+1))</f>
        <v>0</v>
      </c>
      <c r="AA1529" s="121" t="str">
        <f>IFERROR(Stock[[#This Row],[CỔ TỨC TIỀN MẶT]]+Stock[[#This Row],[LÃI/(LỖ) TỪ BÁN CK
(auto-fill)]],"")</f>
        <v/>
      </c>
      <c r="AB15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9" s="79"/>
      <c r="AE1529" s="146" t="str">
        <f>IF(Stock[[#This Row],[TRẠNG THÁI
(auto-fill)]]="NẮM GIỮ",Stock[[#This Row],[GIÁ THỊ TRƯỜNG]]-Stock[[#This Row],[GIÁ MUA]],"")</f>
        <v/>
      </c>
      <c r="AF1529" s="150" t="str">
        <f>IFERROR(Stock[[#This Row],[TĂNG/
(GIẢM )]]/Stock[[#This Row],[GIÁ MUA]],"")</f>
        <v/>
      </c>
      <c r="AG1529" s="129" t="str">
        <f>IF(Stock[[#This Row],[GIÁ THỊ TRƯỜNG]]&gt;0,Stock[[#This Row],[GIÁ THỊ TRƯỜNG]]*Stock[[#This Row],[SỐ LƯỢNG CÒN LẠI
(auto-fill)]],"")</f>
        <v/>
      </c>
    </row>
    <row r="1530" spans="2:33">
      <c r="B1530" s="109" t="str">
        <f>IF(AND(Stock[[#This Row],[SỐ LƯỢNG MUA]]&gt;0,Stock[[#This Row],[SỐ LƯỢNG CÒN LẠI
(auto-fill)]]=0),"BÁN",
IF(AND(Stock[[#This Row],[SỐ LƯỢNG MUA]]&gt;0,Stock[[#This Row],[SỐ LƯỢNG CÒN LẠI
(auto-fill)]]&gt;0),"NẮM GIỮ",""))</f>
        <v/>
      </c>
      <c r="C1530" s="112">
        <f t="shared" si="23"/>
        <v>1517</v>
      </c>
      <c r="D1530" s="77"/>
      <c r="E1530" s="78"/>
      <c r="F1530" s="170"/>
      <c r="G1530" s="83"/>
      <c r="H1530" s="84"/>
      <c r="I1530" s="114" t="str">
        <f>IF(Stock[[#This Row],[SỐ LƯỢNG MUA]]&gt;0,Stock[[#This Row],[GIÁ MUA]]*Stock[[#This Row],[SỐ LƯỢNG MUA]]*$D$11,"")</f>
        <v/>
      </c>
      <c r="J1530" s="87"/>
      <c r="K1530" s="88"/>
      <c r="L1530" s="116" t="str">
        <f>IF(Stock[[#This Row],[SỐ LƯỢNG MUA]]&gt;0,Stock[[#This Row],[GIÁ MUA]]*(1+Stock[[#This Row],[% TĂNG KỲ VỌNG_1]]),"")</f>
        <v/>
      </c>
      <c r="M1530" s="89"/>
      <c r="N1530" s="116" t="str">
        <f>IF(Stock[[#This Row],[SỐ LƯỢNG MUA]]&gt;0,Stock[[#This Row],[GIÁ MUA]]*(1+Stock[[#This Row],[% TĂNG KỲ VỌNG_2]]),"")</f>
        <v/>
      </c>
      <c r="O1530" s="89"/>
      <c r="P1530" s="116" t="str">
        <f>IF(Stock[[#This Row],[SỐ LƯỢNG MUA]]&gt;0,Stock[[#This Row],[GIÁ MUA]]*(1+Stock[[#This Row],[% GIẢM ĐỂ CẮT LỖ]]),"")</f>
        <v/>
      </c>
      <c r="Q1530" s="103"/>
      <c r="R1530" s="117" t="str">
        <f>IF(Stock[[#This Row],[CỔ TỨC TIỀN MẶT]]&gt;0,Stock[[#This Row],[CỔ TỨC TIỀN MẶT]]/(Stock[[#This Row],[GIÁ MUA]]*Stock[[#This Row],[SỐ LƯỢNG MUA]]),"")</f>
        <v/>
      </c>
      <c r="S1530" s="103"/>
      <c r="T1530" s="77"/>
      <c r="U1530" s="95"/>
      <c r="V1530" s="96"/>
      <c r="W1530" s="125" t="str">
        <f>IF(Stock[[#This Row],[SỐ LƯỢNG BÁN]]&gt;0,Stock[[#This Row],[GIÁ BÁN]]*Stock[[#This Row],[SỐ LƯỢNG BÁN]]*$D$11+Stock[[#This Row],[GIÁ BÁN]]*Stock[[#This Row],[SỐ LƯỢNG BÁN]]*$D$12,"")</f>
        <v/>
      </c>
      <c r="X1530" s="120">
        <f>Stock[[#This Row],[SỐ LƯỢNG MUA]]+Stock[[#This Row],[CỔ TỨC BẰNG CỔ PHIẾU]]-Stock[[#This Row],[SỐ LƯỢNG BÁN]]</f>
        <v>0</v>
      </c>
      <c r="Y15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0" s="120">
        <f ca="1">IF(Stock[[#This Row],[NGÀY BÁN]]&gt;0,Stock[[#This Row],[NGÀY BÁN]]-Stock[[#This Row],[NGÀY MUA]]+1,IF(Stock[[#This Row],[NGÀY MUA]]=0,0,TODAY()-Stock[[#This Row],[NGÀY MUA]]+1))</f>
        <v>0</v>
      </c>
      <c r="AA1530" s="121" t="str">
        <f>IFERROR(Stock[[#This Row],[CỔ TỨC TIỀN MẶT]]+Stock[[#This Row],[LÃI/(LỖ) TỪ BÁN CK
(auto-fill)]],"")</f>
        <v/>
      </c>
      <c r="AB15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0" s="79"/>
      <c r="AE1530" s="146" t="str">
        <f>IF(Stock[[#This Row],[TRẠNG THÁI
(auto-fill)]]="NẮM GIỮ",Stock[[#This Row],[GIÁ THỊ TRƯỜNG]]-Stock[[#This Row],[GIÁ MUA]],"")</f>
        <v/>
      </c>
      <c r="AF1530" s="150" t="str">
        <f>IFERROR(Stock[[#This Row],[TĂNG/
(GIẢM )]]/Stock[[#This Row],[GIÁ MUA]],"")</f>
        <v/>
      </c>
      <c r="AG1530" s="129" t="str">
        <f>IF(Stock[[#This Row],[GIÁ THỊ TRƯỜNG]]&gt;0,Stock[[#This Row],[GIÁ THỊ TRƯỜNG]]*Stock[[#This Row],[SỐ LƯỢNG CÒN LẠI
(auto-fill)]],"")</f>
        <v/>
      </c>
    </row>
    <row r="1531" spans="2:33">
      <c r="B1531" s="109" t="str">
        <f>IF(AND(Stock[[#This Row],[SỐ LƯỢNG MUA]]&gt;0,Stock[[#This Row],[SỐ LƯỢNG CÒN LẠI
(auto-fill)]]=0),"BÁN",
IF(AND(Stock[[#This Row],[SỐ LƯỢNG MUA]]&gt;0,Stock[[#This Row],[SỐ LƯỢNG CÒN LẠI
(auto-fill)]]&gt;0),"NẮM GIỮ",""))</f>
        <v/>
      </c>
      <c r="C1531" s="112">
        <f t="shared" si="23"/>
        <v>1518</v>
      </c>
      <c r="D1531" s="77"/>
      <c r="E1531" s="78"/>
      <c r="F1531" s="170"/>
      <c r="G1531" s="83"/>
      <c r="H1531" s="84"/>
      <c r="I1531" s="114" t="str">
        <f>IF(Stock[[#This Row],[SỐ LƯỢNG MUA]]&gt;0,Stock[[#This Row],[GIÁ MUA]]*Stock[[#This Row],[SỐ LƯỢNG MUA]]*$D$11,"")</f>
        <v/>
      </c>
      <c r="J1531" s="87"/>
      <c r="K1531" s="88"/>
      <c r="L1531" s="116" t="str">
        <f>IF(Stock[[#This Row],[SỐ LƯỢNG MUA]]&gt;0,Stock[[#This Row],[GIÁ MUA]]*(1+Stock[[#This Row],[% TĂNG KỲ VỌNG_1]]),"")</f>
        <v/>
      </c>
      <c r="M1531" s="89"/>
      <c r="N1531" s="116" t="str">
        <f>IF(Stock[[#This Row],[SỐ LƯỢNG MUA]]&gt;0,Stock[[#This Row],[GIÁ MUA]]*(1+Stock[[#This Row],[% TĂNG KỲ VỌNG_2]]),"")</f>
        <v/>
      </c>
      <c r="O1531" s="89"/>
      <c r="P1531" s="116" t="str">
        <f>IF(Stock[[#This Row],[SỐ LƯỢNG MUA]]&gt;0,Stock[[#This Row],[GIÁ MUA]]*(1+Stock[[#This Row],[% GIẢM ĐỂ CẮT LỖ]]),"")</f>
        <v/>
      </c>
      <c r="Q1531" s="103"/>
      <c r="R1531" s="117" t="str">
        <f>IF(Stock[[#This Row],[CỔ TỨC TIỀN MẶT]]&gt;0,Stock[[#This Row],[CỔ TỨC TIỀN MẶT]]/(Stock[[#This Row],[GIÁ MUA]]*Stock[[#This Row],[SỐ LƯỢNG MUA]]),"")</f>
        <v/>
      </c>
      <c r="S1531" s="103"/>
      <c r="T1531" s="77"/>
      <c r="U1531" s="95"/>
      <c r="V1531" s="96"/>
      <c r="W1531" s="125" t="str">
        <f>IF(Stock[[#This Row],[SỐ LƯỢNG BÁN]]&gt;0,Stock[[#This Row],[GIÁ BÁN]]*Stock[[#This Row],[SỐ LƯỢNG BÁN]]*$D$11+Stock[[#This Row],[GIÁ BÁN]]*Stock[[#This Row],[SỐ LƯỢNG BÁN]]*$D$12,"")</f>
        <v/>
      </c>
      <c r="X1531" s="120">
        <f>Stock[[#This Row],[SỐ LƯỢNG MUA]]+Stock[[#This Row],[CỔ TỨC BẰNG CỔ PHIẾU]]-Stock[[#This Row],[SỐ LƯỢNG BÁN]]</f>
        <v>0</v>
      </c>
      <c r="Y15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1" s="120">
        <f ca="1">IF(Stock[[#This Row],[NGÀY BÁN]]&gt;0,Stock[[#This Row],[NGÀY BÁN]]-Stock[[#This Row],[NGÀY MUA]]+1,IF(Stock[[#This Row],[NGÀY MUA]]=0,0,TODAY()-Stock[[#This Row],[NGÀY MUA]]+1))</f>
        <v>0</v>
      </c>
      <c r="AA1531" s="121" t="str">
        <f>IFERROR(Stock[[#This Row],[CỔ TỨC TIỀN MẶT]]+Stock[[#This Row],[LÃI/(LỖ) TỪ BÁN CK
(auto-fill)]],"")</f>
        <v/>
      </c>
      <c r="AB15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1" s="79"/>
      <c r="AE1531" s="146" t="str">
        <f>IF(Stock[[#This Row],[TRẠNG THÁI
(auto-fill)]]="NẮM GIỮ",Stock[[#This Row],[GIÁ THỊ TRƯỜNG]]-Stock[[#This Row],[GIÁ MUA]],"")</f>
        <v/>
      </c>
      <c r="AF1531" s="150" t="str">
        <f>IFERROR(Stock[[#This Row],[TĂNG/
(GIẢM )]]/Stock[[#This Row],[GIÁ MUA]],"")</f>
        <v/>
      </c>
      <c r="AG1531" s="129" t="str">
        <f>IF(Stock[[#This Row],[GIÁ THỊ TRƯỜNG]]&gt;0,Stock[[#This Row],[GIÁ THỊ TRƯỜNG]]*Stock[[#This Row],[SỐ LƯỢNG CÒN LẠI
(auto-fill)]],"")</f>
        <v/>
      </c>
    </row>
    <row r="1532" spans="2:33">
      <c r="B1532" s="109" t="str">
        <f>IF(AND(Stock[[#This Row],[SỐ LƯỢNG MUA]]&gt;0,Stock[[#This Row],[SỐ LƯỢNG CÒN LẠI
(auto-fill)]]=0),"BÁN",
IF(AND(Stock[[#This Row],[SỐ LƯỢNG MUA]]&gt;0,Stock[[#This Row],[SỐ LƯỢNG CÒN LẠI
(auto-fill)]]&gt;0),"NẮM GIỮ",""))</f>
        <v/>
      </c>
      <c r="C1532" s="112">
        <f t="shared" si="23"/>
        <v>1519</v>
      </c>
      <c r="D1532" s="77"/>
      <c r="E1532" s="78"/>
      <c r="F1532" s="170"/>
      <c r="G1532" s="83"/>
      <c r="H1532" s="84"/>
      <c r="I1532" s="114" t="str">
        <f>IF(Stock[[#This Row],[SỐ LƯỢNG MUA]]&gt;0,Stock[[#This Row],[GIÁ MUA]]*Stock[[#This Row],[SỐ LƯỢNG MUA]]*$D$11,"")</f>
        <v/>
      </c>
      <c r="J1532" s="87"/>
      <c r="K1532" s="88"/>
      <c r="L1532" s="116" t="str">
        <f>IF(Stock[[#This Row],[SỐ LƯỢNG MUA]]&gt;0,Stock[[#This Row],[GIÁ MUA]]*(1+Stock[[#This Row],[% TĂNG KỲ VỌNG_1]]),"")</f>
        <v/>
      </c>
      <c r="M1532" s="89"/>
      <c r="N1532" s="116" t="str">
        <f>IF(Stock[[#This Row],[SỐ LƯỢNG MUA]]&gt;0,Stock[[#This Row],[GIÁ MUA]]*(1+Stock[[#This Row],[% TĂNG KỲ VỌNG_2]]),"")</f>
        <v/>
      </c>
      <c r="O1532" s="89"/>
      <c r="P1532" s="116" t="str">
        <f>IF(Stock[[#This Row],[SỐ LƯỢNG MUA]]&gt;0,Stock[[#This Row],[GIÁ MUA]]*(1+Stock[[#This Row],[% GIẢM ĐỂ CẮT LỖ]]),"")</f>
        <v/>
      </c>
      <c r="Q1532" s="103"/>
      <c r="R1532" s="117" t="str">
        <f>IF(Stock[[#This Row],[CỔ TỨC TIỀN MẶT]]&gt;0,Stock[[#This Row],[CỔ TỨC TIỀN MẶT]]/(Stock[[#This Row],[GIÁ MUA]]*Stock[[#This Row],[SỐ LƯỢNG MUA]]),"")</f>
        <v/>
      </c>
      <c r="S1532" s="103"/>
      <c r="T1532" s="77"/>
      <c r="U1532" s="95"/>
      <c r="V1532" s="96"/>
      <c r="W1532" s="125" t="str">
        <f>IF(Stock[[#This Row],[SỐ LƯỢNG BÁN]]&gt;0,Stock[[#This Row],[GIÁ BÁN]]*Stock[[#This Row],[SỐ LƯỢNG BÁN]]*$D$11+Stock[[#This Row],[GIÁ BÁN]]*Stock[[#This Row],[SỐ LƯỢNG BÁN]]*$D$12,"")</f>
        <v/>
      </c>
      <c r="X1532" s="120">
        <f>Stock[[#This Row],[SỐ LƯỢNG MUA]]+Stock[[#This Row],[CỔ TỨC BẰNG CỔ PHIẾU]]-Stock[[#This Row],[SỐ LƯỢNG BÁN]]</f>
        <v>0</v>
      </c>
      <c r="Y15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2" s="120">
        <f ca="1">IF(Stock[[#This Row],[NGÀY BÁN]]&gt;0,Stock[[#This Row],[NGÀY BÁN]]-Stock[[#This Row],[NGÀY MUA]]+1,IF(Stock[[#This Row],[NGÀY MUA]]=0,0,TODAY()-Stock[[#This Row],[NGÀY MUA]]+1))</f>
        <v>0</v>
      </c>
      <c r="AA1532" s="121" t="str">
        <f>IFERROR(Stock[[#This Row],[CỔ TỨC TIỀN MẶT]]+Stock[[#This Row],[LÃI/(LỖ) TỪ BÁN CK
(auto-fill)]],"")</f>
        <v/>
      </c>
      <c r="AB15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2" s="79"/>
      <c r="AE1532" s="146" t="str">
        <f>IF(Stock[[#This Row],[TRẠNG THÁI
(auto-fill)]]="NẮM GIỮ",Stock[[#This Row],[GIÁ THỊ TRƯỜNG]]-Stock[[#This Row],[GIÁ MUA]],"")</f>
        <v/>
      </c>
      <c r="AF1532" s="150" t="str">
        <f>IFERROR(Stock[[#This Row],[TĂNG/
(GIẢM )]]/Stock[[#This Row],[GIÁ MUA]],"")</f>
        <v/>
      </c>
      <c r="AG1532" s="129" t="str">
        <f>IF(Stock[[#This Row],[GIÁ THỊ TRƯỜNG]]&gt;0,Stock[[#This Row],[GIÁ THỊ TRƯỜNG]]*Stock[[#This Row],[SỐ LƯỢNG CÒN LẠI
(auto-fill)]],"")</f>
        <v/>
      </c>
    </row>
    <row r="1533" spans="2:33">
      <c r="B1533" s="109" t="str">
        <f>IF(AND(Stock[[#This Row],[SỐ LƯỢNG MUA]]&gt;0,Stock[[#This Row],[SỐ LƯỢNG CÒN LẠI
(auto-fill)]]=0),"BÁN",
IF(AND(Stock[[#This Row],[SỐ LƯỢNG MUA]]&gt;0,Stock[[#This Row],[SỐ LƯỢNG CÒN LẠI
(auto-fill)]]&gt;0),"NẮM GIỮ",""))</f>
        <v/>
      </c>
      <c r="C1533" s="112">
        <f t="shared" si="23"/>
        <v>1520</v>
      </c>
      <c r="D1533" s="77"/>
      <c r="E1533" s="78"/>
      <c r="F1533" s="170"/>
      <c r="G1533" s="83"/>
      <c r="H1533" s="84"/>
      <c r="I1533" s="114" t="str">
        <f>IF(Stock[[#This Row],[SỐ LƯỢNG MUA]]&gt;0,Stock[[#This Row],[GIÁ MUA]]*Stock[[#This Row],[SỐ LƯỢNG MUA]]*$D$11,"")</f>
        <v/>
      </c>
      <c r="J1533" s="87"/>
      <c r="K1533" s="88"/>
      <c r="L1533" s="116" t="str">
        <f>IF(Stock[[#This Row],[SỐ LƯỢNG MUA]]&gt;0,Stock[[#This Row],[GIÁ MUA]]*(1+Stock[[#This Row],[% TĂNG KỲ VỌNG_1]]),"")</f>
        <v/>
      </c>
      <c r="M1533" s="89"/>
      <c r="N1533" s="116" t="str">
        <f>IF(Stock[[#This Row],[SỐ LƯỢNG MUA]]&gt;0,Stock[[#This Row],[GIÁ MUA]]*(1+Stock[[#This Row],[% TĂNG KỲ VỌNG_2]]),"")</f>
        <v/>
      </c>
      <c r="O1533" s="89"/>
      <c r="P1533" s="116" t="str">
        <f>IF(Stock[[#This Row],[SỐ LƯỢNG MUA]]&gt;0,Stock[[#This Row],[GIÁ MUA]]*(1+Stock[[#This Row],[% GIẢM ĐỂ CẮT LỖ]]),"")</f>
        <v/>
      </c>
      <c r="Q1533" s="103"/>
      <c r="R1533" s="117" t="str">
        <f>IF(Stock[[#This Row],[CỔ TỨC TIỀN MẶT]]&gt;0,Stock[[#This Row],[CỔ TỨC TIỀN MẶT]]/(Stock[[#This Row],[GIÁ MUA]]*Stock[[#This Row],[SỐ LƯỢNG MUA]]),"")</f>
        <v/>
      </c>
      <c r="S1533" s="103"/>
      <c r="T1533" s="77"/>
      <c r="U1533" s="95"/>
      <c r="V1533" s="96"/>
      <c r="W1533" s="125" t="str">
        <f>IF(Stock[[#This Row],[SỐ LƯỢNG BÁN]]&gt;0,Stock[[#This Row],[GIÁ BÁN]]*Stock[[#This Row],[SỐ LƯỢNG BÁN]]*$D$11+Stock[[#This Row],[GIÁ BÁN]]*Stock[[#This Row],[SỐ LƯỢNG BÁN]]*$D$12,"")</f>
        <v/>
      </c>
      <c r="X1533" s="120">
        <f>Stock[[#This Row],[SỐ LƯỢNG MUA]]+Stock[[#This Row],[CỔ TỨC BẰNG CỔ PHIẾU]]-Stock[[#This Row],[SỐ LƯỢNG BÁN]]</f>
        <v>0</v>
      </c>
      <c r="Y15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3" s="120">
        <f ca="1">IF(Stock[[#This Row],[NGÀY BÁN]]&gt;0,Stock[[#This Row],[NGÀY BÁN]]-Stock[[#This Row],[NGÀY MUA]]+1,IF(Stock[[#This Row],[NGÀY MUA]]=0,0,TODAY()-Stock[[#This Row],[NGÀY MUA]]+1))</f>
        <v>0</v>
      </c>
      <c r="AA1533" s="121" t="str">
        <f>IFERROR(Stock[[#This Row],[CỔ TỨC TIỀN MẶT]]+Stock[[#This Row],[LÃI/(LỖ) TỪ BÁN CK
(auto-fill)]],"")</f>
        <v/>
      </c>
      <c r="AB15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3" s="79"/>
      <c r="AE1533" s="146" t="str">
        <f>IF(Stock[[#This Row],[TRẠNG THÁI
(auto-fill)]]="NẮM GIỮ",Stock[[#This Row],[GIÁ THỊ TRƯỜNG]]-Stock[[#This Row],[GIÁ MUA]],"")</f>
        <v/>
      </c>
      <c r="AF1533" s="150" t="str">
        <f>IFERROR(Stock[[#This Row],[TĂNG/
(GIẢM )]]/Stock[[#This Row],[GIÁ MUA]],"")</f>
        <v/>
      </c>
      <c r="AG1533" s="129" t="str">
        <f>IF(Stock[[#This Row],[GIÁ THỊ TRƯỜNG]]&gt;0,Stock[[#This Row],[GIÁ THỊ TRƯỜNG]]*Stock[[#This Row],[SỐ LƯỢNG CÒN LẠI
(auto-fill)]],"")</f>
        <v/>
      </c>
    </row>
    <row r="1534" spans="2:33">
      <c r="B1534" s="109" t="str">
        <f>IF(AND(Stock[[#This Row],[SỐ LƯỢNG MUA]]&gt;0,Stock[[#This Row],[SỐ LƯỢNG CÒN LẠI
(auto-fill)]]=0),"BÁN",
IF(AND(Stock[[#This Row],[SỐ LƯỢNG MUA]]&gt;0,Stock[[#This Row],[SỐ LƯỢNG CÒN LẠI
(auto-fill)]]&gt;0),"NẮM GIỮ",""))</f>
        <v/>
      </c>
      <c r="C1534" s="112">
        <f t="shared" si="23"/>
        <v>1521</v>
      </c>
      <c r="D1534" s="77"/>
      <c r="E1534" s="78"/>
      <c r="F1534" s="170"/>
      <c r="G1534" s="83"/>
      <c r="H1534" s="84"/>
      <c r="I1534" s="114" t="str">
        <f>IF(Stock[[#This Row],[SỐ LƯỢNG MUA]]&gt;0,Stock[[#This Row],[GIÁ MUA]]*Stock[[#This Row],[SỐ LƯỢNG MUA]]*$D$11,"")</f>
        <v/>
      </c>
      <c r="J1534" s="87"/>
      <c r="K1534" s="88"/>
      <c r="L1534" s="116" t="str">
        <f>IF(Stock[[#This Row],[SỐ LƯỢNG MUA]]&gt;0,Stock[[#This Row],[GIÁ MUA]]*(1+Stock[[#This Row],[% TĂNG KỲ VỌNG_1]]),"")</f>
        <v/>
      </c>
      <c r="M1534" s="89"/>
      <c r="N1534" s="116" t="str">
        <f>IF(Stock[[#This Row],[SỐ LƯỢNG MUA]]&gt;0,Stock[[#This Row],[GIÁ MUA]]*(1+Stock[[#This Row],[% TĂNG KỲ VỌNG_2]]),"")</f>
        <v/>
      </c>
      <c r="O1534" s="89"/>
      <c r="P1534" s="116" t="str">
        <f>IF(Stock[[#This Row],[SỐ LƯỢNG MUA]]&gt;0,Stock[[#This Row],[GIÁ MUA]]*(1+Stock[[#This Row],[% GIẢM ĐỂ CẮT LỖ]]),"")</f>
        <v/>
      </c>
      <c r="Q1534" s="103"/>
      <c r="R1534" s="117" t="str">
        <f>IF(Stock[[#This Row],[CỔ TỨC TIỀN MẶT]]&gt;0,Stock[[#This Row],[CỔ TỨC TIỀN MẶT]]/(Stock[[#This Row],[GIÁ MUA]]*Stock[[#This Row],[SỐ LƯỢNG MUA]]),"")</f>
        <v/>
      </c>
      <c r="S1534" s="103"/>
      <c r="T1534" s="77"/>
      <c r="U1534" s="95"/>
      <c r="V1534" s="96"/>
      <c r="W1534" s="125" t="str">
        <f>IF(Stock[[#This Row],[SỐ LƯỢNG BÁN]]&gt;0,Stock[[#This Row],[GIÁ BÁN]]*Stock[[#This Row],[SỐ LƯỢNG BÁN]]*$D$11+Stock[[#This Row],[GIÁ BÁN]]*Stock[[#This Row],[SỐ LƯỢNG BÁN]]*$D$12,"")</f>
        <v/>
      </c>
      <c r="X1534" s="120">
        <f>Stock[[#This Row],[SỐ LƯỢNG MUA]]+Stock[[#This Row],[CỔ TỨC BẰNG CỔ PHIẾU]]-Stock[[#This Row],[SỐ LƯỢNG BÁN]]</f>
        <v>0</v>
      </c>
      <c r="Y15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4" s="120">
        <f ca="1">IF(Stock[[#This Row],[NGÀY BÁN]]&gt;0,Stock[[#This Row],[NGÀY BÁN]]-Stock[[#This Row],[NGÀY MUA]]+1,IF(Stock[[#This Row],[NGÀY MUA]]=0,0,TODAY()-Stock[[#This Row],[NGÀY MUA]]+1))</f>
        <v>0</v>
      </c>
      <c r="AA1534" s="121" t="str">
        <f>IFERROR(Stock[[#This Row],[CỔ TỨC TIỀN MẶT]]+Stock[[#This Row],[LÃI/(LỖ) TỪ BÁN CK
(auto-fill)]],"")</f>
        <v/>
      </c>
      <c r="AB15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4" s="79"/>
      <c r="AE1534" s="146" t="str">
        <f>IF(Stock[[#This Row],[TRẠNG THÁI
(auto-fill)]]="NẮM GIỮ",Stock[[#This Row],[GIÁ THỊ TRƯỜNG]]-Stock[[#This Row],[GIÁ MUA]],"")</f>
        <v/>
      </c>
      <c r="AF1534" s="150" t="str">
        <f>IFERROR(Stock[[#This Row],[TĂNG/
(GIẢM )]]/Stock[[#This Row],[GIÁ MUA]],"")</f>
        <v/>
      </c>
      <c r="AG1534" s="129" t="str">
        <f>IF(Stock[[#This Row],[GIÁ THỊ TRƯỜNG]]&gt;0,Stock[[#This Row],[GIÁ THỊ TRƯỜNG]]*Stock[[#This Row],[SỐ LƯỢNG CÒN LẠI
(auto-fill)]],"")</f>
        <v/>
      </c>
    </row>
    <row r="1535" spans="2:33">
      <c r="B1535" s="109" t="str">
        <f>IF(AND(Stock[[#This Row],[SỐ LƯỢNG MUA]]&gt;0,Stock[[#This Row],[SỐ LƯỢNG CÒN LẠI
(auto-fill)]]=0),"BÁN",
IF(AND(Stock[[#This Row],[SỐ LƯỢNG MUA]]&gt;0,Stock[[#This Row],[SỐ LƯỢNG CÒN LẠI
(auto-fill)]]&gt;0),"NẮM GIỮ",""))</f>
        <v/>
      </c>
      <c r="C1535" s="112">
        <f t="shared" si="23"/>
        <v>1522</v>
      </c>
      <c r="D1535" s="77"/>
      <c r="E1535" s="78"/>
      <c r="F1535" s="170"/>
      <c r="G1535" s="83"/>
      <c r="H1535" s="84"/>
      <c r="I1535" s="114" t="str">
        <f>IF(Stock[[#This Row],[SỐ LƯỢNG MUA]]&gt;0,Stock[[#This Row],[GIÁ MUA]]*Stock[[#This Row],[SỐ LƯỢNG MUA]]*$D$11,"")</f>
        <v/>
      </c>
      <c r="J1535" s="87"/>
      <c r="K1535" s="88"/>
      <c r="L1535" s="116" t="str">
        <f>IF(Stock[[#This Row],[SỐ LƯỢNG MUA]]&gt;0,Stock[[#This Row],[GIÁ MUA]]*(1+Stock[[#This Row],[% TĂNG KỲ VỌNG_1]]),"")</f>
        <v/>
      </c>
      <c r="M1535" s="89"/>
      <c r="N1535" s="116" t="str">
        <f>IF(Stock[[#This Row],[SỐ LƯỢNG MUA]]&gt;0,Stock[[#This Row],[GIÁ MUA]]*(1+Stock[[#This Row],[% TĂNG KỲ VỌNG_2]]),"")</f>
        <v/>
      </c>
      <c r="O1535" s="89"/>
      <c r="P1535" s="116" t="str">
        <f>IF(Stock[[#This Row],[SỐ LƯỢNG MUA]]&gt;0,Stock[[#This Row],[GIÁ MUA]]*(1+Stock[[#This Row],[% GIẢM ĐỂ CẮT LỖ]]),"")</f>
        <v/>
      </c>
      <c r="Q1535" s="103"/>
      <c r="R1535" s="117" t="str">
        <f>IF(Stock[[#This Row],[CỔ TỨC TIỀN MẶT]]&gt;0,Stock[[#This Row],[CỔ TỨC TIỀN MẶT]]/(Stock[[#This Row],[GIÁ MUA]]*Stock[[#This Row],[SỐ LƯỢNG MUA]]),"")</f>
        <v/>
      </c>
      <c r="S1535" s="103"/>
      <c r="T1535" s="77"/>
      <c r="U1535" s="95"/>
      <c r="V1535" s="96"/>
      <c r="W1535" s="125" t="str">
        <f>IF(Stock[[#This Row],[SỐ LƯỢNG BÁN]]&gt;0,Stock[[#This Row],[GIÁ BÁN]]*Stock[[#This Row],[SỐ LƯỢNG BÁN]]*$D$11+Stock[[#This Row],[GIÁ BÁN]]*Stock[[#This Row],[SỐ LƯỢNG BÁN]]*$D$12,"")</f>
        <v/>
      </c>
      <c r="X1535" s="120">
        <f>Stock[[#This Row],[SỐ LƯỢNG MUA]]+Stock[[#This Row],[CỔ TỨC BẰNG CỔ PHIẾU]]-Stock[[#This Row],[SỐ LƯỢNG BÁN]]</f>
        <v>0</v>
      </c>
      <c r="Y15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5" s="120">
        <f ca="1">IF(Stock[[#This Row],[NGÀY BÁN]]&gt;0,Stock[[#This Row],[NGÀY BÁN]]-Stock[[#This Row],[NGÀY MUA]]+1,IF(Stock[[#This Row],[NGÀY MUA]]=0,0,TODAY()-Stock[[#This Row],[NGÀY MUA]]+1))</f>
        <v>0</v>
      </c>
      <c r="AA1535" s="121" t="str">
        <f>IFERROR(Stock[[#This Row],[CỔ TỨC TIỀN MẶT]]+Stock[[#This Row],[LÃI/(LỖ) TỪ BÁN CK
(auto-fill)]],"")</f>
        <v/>
      </c>
      <c r="AB15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5" s="79"/>
      <c r="AE1535" s="146" t="str">
        <f>IF(Stock[[#This Row],[TRẠNG THÁI
(auto-fill)]]="NẮM GIỮ",Stock[[#This Row],[GIÁ THỊ TRƯỜNG]]-Stock[[#This Row],[GIÁ MUA]],"")</f>
        <v/>
      </c>
      <c r="AF1535" s="150" t="str">
        <f>IFERROR(Stock[[#This Row],[TĂNG/
(GIẢM )]]/Stock[[#This Row],[GIÁ MUA]],"")</f>
        <v/>
      </c>
      <c r="AG1535" s="129" t="str">
        <f>IF(Stock[[#This Row],[GIÁ THỊ TRƯỜNG]]&gt;0,Stock[[#This Row],[GIÁ THỊ TRƯỜNG]]*Stock[[#This Row],[SỐ LƯỢNG CÒN LẠI
(auto-fill)]],"")</f>
        <v/>
      </c>
    </row>
    <row r="1536" spans="2:33">
      <c r="B1536" s="109" t="str">
        <f>IF(AND(Stock[[#This Row],[SỐ LƯỢNG MUA]]&gt;0,Stock[[#This Row],[SỐ LƯỢNG CÒN LẠI
(auto-fill)]]=0),"BÁN",
IF(AND(Stock[[#This Row],[SỐ LƯỢNG MUA]]&gt;0,Stock[[#This Row],[SỐ LƯỢNG CÒN LẠI
(auto-fill)]]&gt;0),"NẮM GIỮ",""))</f>
        <v/>
      </c>
      <c r="C1536" s="112">
        <f t="shared" si="23"/>
        <v>1523</v>
      </c>
      <c r="D1536" s="77"/>
      <c r="E1536" s="78"/>
      <c r="F1536" s="170"/>
      <c r="G1536" s="83"/>
      <c r="H1536" s="84"/>
      <c r="I1536" s="114" t="str">
        <f>IF(Stock[[#This Row],[SỐ LƯỢNG MUA]]&gt;0,Stock[[#This Row],[GIÁ MUA]]*Stock[[#This Row],[SỐ LƯỢNG MUA]]*$D$11,"")</f>
        <v/>
      </c>
      <c r="J1536" s="87"/>
      <c r="K1536" s="88"/>
      <c r="L1536" s="116" t="str">
        <f>IF(Stock[[#This Row],[SỐ LƯỢNG MUA]]&gt;0,Stock[[#This Row],[GIÁ MUA]]*(1+Stock[[#This Row],[% TĂNG KỲ VỌNG_1]]),"")</f>
        <v/>
      </c>
      <c r="M1536" s="89"/>
      <c r="N1536" s="116" t="str">
        <f>IF(Stock[[#This Row],[SỐ LƯỢNG MUA]]&gt;0,Stock[[#This Row],[GIÁ MUA]]*(1+Stock[[#This Row],[% TĂNG KỲ VỌNG_2]]),"")</f>
        <v/>
      </c>
      <c r="O1536" s="89"/>
      <c r="P1536" s="116" t="str">
        <f>IF(Stock[[#This Row],[SỐ LƯỢNG MUA]]&gt;0,Stock[[#This Row],[GIÁ MUA]]*(1+Stock[[#This Row],[% GIẢM ĐỂ CẮT LỖ]]),"")</f>
        <v/>
      </c>
      <c r="Q1536" s="103"/>
      <c r="R1536" s="117" t="str">
        <f>IF(Stock[[#This Row],[CỔ TỨC TIỀN MẶT]]&gt;0,Stock[[#This Row],[CỔ TỨC TIỀN MẶT]]/(Stock[[#This Row],[GIÁ MUA]]*Stock[[#This Row],[SỐ LƯỢNG MUA]]),"")</f>
        <v/>
      </c>
      <c r="S1536" s="103"/>
      <c r="T1536" s="77"/>
      <c r="U1536" s="95"/>
      <c r="V1536" s="96"/>
      <c r="W1536" s="125" t="str">
        <f>IF(Stock[[#This Row],[SỐ LƯỢNG BÁN]]&gt;0,Stock[[#This Row],[GIÁ BÁN]]*Stock[[#This Row],[SỐ LƯỢNG BÁN]]*$D$11+Stock[[#This Row],[GIÁ BÁN]]*Stock[[#This Row],[SỐ LƯỢNG BÁN]]*$D$12,"")</f>
        <v/>
      </c>
      <c r="X1536" s="120">
        <f>Stock[[#This Row],[SỐ LƯỢNG MUA]]+Stock[[#This Row],[CỔ TỨC BẰNG CỔ PHIẾU]]-Stock[[#This Row],[SỐ LƯỢNG BÁN]]</f>
        <v>0</v>
      </c>
      <c r="Y15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6" s="120">
        <f ca="1">IF(Stock[[#This Row],[NGÀY BÁN]]&gt;0,Stock[[#This Row],[NGÀY BÁN]]-Stock[[#This Row],[NGÀY MUA]]+1,IF(Stock[[#This Row],[NGÀY MUA]]=0,0,TODAY()-Stock[[#This Row],[NGÀY MUA]]+1))</f>
        <v>0</v>
      </c>
      <c r="AA1536" s="121" t="str">
        <f>IFERROR(Stock[[#This Row],[CỔ TỨC TIỀN MẶT]]+Stock[[#This Row],[LÃI/(LỖ) TỪ BÁN CK
(auto-fill)]],"")</f>
        <v/>
      </c>
      <c r="AB15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6" s="79"/>
      <c r="AE1536" s="146" t="str">
        <f>IF(Stock[[#This Row],[TRẠNG THÁI
(auto-fill)]]="NẮM GIỮ",Stock[[#This Row],[GIÁ THỊ TRƯỜNG]]-Stock[[#This Row],[GIÁ MUA]],"")</f>
        <v/>
      </c>
      <c r="AF1536" s="150" t="str">
        <f>IFERROR(Stock[[#This Row],[TĂNG/
(GIẢM )]]/Stock[[#This Row],[GIÁ MUA]],"")</f>
        <v/>
      </c>
      <c r="AG1536" s="129" t="str">
        <f>IF(Stock[[#This Row],[GIÁ THỊ TRƯỜNG]]&gt;0,Stock[[#This Row],[GIÁ THỊ TRƯỜNG]]*Stock[[#This Row],[SỐ LƯỢNG CÒN LẠI
(auto-fill)]],"")</f>
        <v/>
      </c>
    </row>
    <row r="1537" spans="2:33">
      <c r="B1537" s="109" t="str">
        <f>IF(AND(Stock[[#This Row],[SỐ LƯỢNG MUA]]&gt;0,Stock[[#This Row],[SỐ LƯỢNG CÒN LẠI
(auto-fill)]]=0),"BÁN",
IF(AND(Stock[[#This Row],[SỐ LƯỢNG MUA]]&gt;0,Stock[[#This Row],[SỐ LƯỢNG CÒN LẠI
(auto-fill)]]&gt;0),"NẮM GIỮ",""))</f>
        <v/>
      </c>
      <c r="C1537" s="112">
        <f t="shared" si="23"/>
        <v>1524</v>
      </c>
      <c r="D1537" s="77"/>
      <c r="E1537" s="78"/>
      <c r="F1537" s="170"/>
      <c r="G1537" s="83"/>
      <c r="H1537" s="84"/>
      <c r="I1537" s="114" t="str">
        <f>IF(Stock[[#This Row],[SỐ LƯỢNG MUA]]&gt;0,Stock[[#This Row],[GIÁ MUA]]*Stock[[#This Row],[SỐ LƯỢNG MUA]]*$D$11,"")</f>
        <v/>
      </c>
      <c r="J1537" s="87"/>
      <c r="K1537" s="88"/>
      <c r="L1537" s="116" t="str">
        <f>IF(Stock[[#This Row],[SỐ LƯỢNG MUA]]&gt;0,Stock[[#This Row],[GIÁ MUA]]*(1+Stock[[#This Row],[% TĂNG KỲ VỌNG_1]]),"")</f>
        <v/>
      </c>
      <c r="M1537" s="89"/>
      <c r="N1537" s="116" t="str">
        <f>IF(Stock[[#This Row],[SỐ LƯỢNG MUA]]&gt;0,Stock[[#This Row],[GIÁ MUA]]*(1+Stock[[#This Row],[% TĂNG KỲ VỌNG_2]]),"")</f>
        <v/>
      </c>
      <c r="O1537" s="89"/>
      <c r="P1537" s="116" t="str">
        <f>IF(Stock[[#This Row],[SỐ LƯỢNG MUA]]&gt;0,Stock[[#This Row],[GIÁ MUA]]*(1+Stock[[#This Row],[% GIẢM ĐỂ CẮT LỖ]]),"")</f>
        <v/>
      </c>
      <c r="Q1537" s="103"/>
      <c r="R1537" s="117" t="str">
        <f>IF(Stock[[#This Row],[CỔ TỨC TIỀN MẶT]]&gt;0,Stock[[#This Row],[CỔ TỨC TIỀN MẶT]]/(Stock[[#This Row],[GIÁ MUA]]*Stock[[#This Row],[SỐ LƯỢNG MUA]]),"")</f>
        <v/>
      </c>
      <c r="S1537" s="103"/>
      <c r="T1537" s="77"/>
      <c r="U1537" s="95"/>
      <c r="V1537" s="96"/>
      <c r="W1537" s="125" t="str">
        <f>IF(Stock[[#This Row],[SỐ LƯỢNG BÁN]]&gt;0,Stock[[#This Row],[GIÁ BÁN]]*Stock[[#This Row],[SỐ LƯỢNG BÁN]]*$D$11+Stock[[#This Row],[GIÁ BÁN]]*Stock[[#This Row],[SỐ LƯỢNG BÁN]]*$D$12,"")</f>
        <v/>
      </c>
      <c r="X1537" s="120">
        <f>Stock[[#This Row],[SỐ LƯỢNG MUA]]+Stock[[#This Row],[CỔ TỨC BẰNG CỔ PHIẾU]]-Stock[[#This Row],[SỐ LƯỢNG BÁN]]</f>
        <v>0</v>
      </c>
      <c r="Y15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7" s="120">
        <f ca="1">IF(Stock[[#This Row],[NGÀY BÁN]]&gt;0,Stock[[#This Row],[NGÀY BÁN]]-Stock[[#This Row],[NGÀY MUA]]+1,IF(Stock[[#This Row],[NGÀY MUA]]=0,0,TODAY()-Stock[[#This Row],[NGÀY MUA]]+1))</f>
        <v>0</v>
      </c>
      <c r="AA1537" s="121" t="str">
        <f>IFERROR(Stock[[#This Row],[CỔ TỨC TIỀN MẶT]]+Stock[[#This Row],[LÃI/(LỖ) TỪ BÁN CK
(auto-fill)]],"")</f>
        <v/>
      </c>
      <c r="AB15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7" s="79"/>
      <c r="AE1537" s="146" t="str">
        <f>IF(Stock[[#This Row],[TRẠNG THÁI
(auto-fill)]]="NẮM GIỮ",Stock[[#This Row],[GIÁ THỊ TRƯỜNG]]-Stock[[#This Row],[GIÁ MUA]],"")</f>
        <v/>
      </c>
      <c r="AF1537" s="150" t="str">
        <f>IFERROR(Stock[[#This Row],[TĂNG/
(GIẢM )]]/Stock[[#This Row],[GIÁ MUA]],"")</f>
        <v/>
      </c>
      <c r="AG1537" s="129" t="str">
        <f>IF(Stock[[#This Row],[GIÁ THỊ TRƯỜNG]]&gt;0,Stock[[#This Row],[GIÁ THỊ TRƯỜNG]]*Stock[[#This Row],[SỐ LƯỢNG CÒN LẠI
(auto-fill)]],"")</f>
        <v/>
      </c>
    </row>
    <row r="1538" spans="2:33">
      <c r="B1538" s="109" t="str">
        <f>IF(AND(Stock[[#This Row],[SỐ LƯỢNG MUA]]&gt;0,Stock[[#This Row],[SỐ LƯỢNG CÒN LẠI
(auto-fill)]]=0),"BÁN",
IF(AND(Stock[[#This Row],[SỐ LƯỢNG MUA]]&gt;0,Stock[[#This Row],[SỐ LƯỢNG CÒN LẠI
(auto-fill)]]&gt;0),"NẮM GIỮ",""))</f>
        <v/>
      </c>
      <c r="C1538" s="112">
        <f t="shared" si="23"/>
        <v>1525</v>
      </c>
      <c r="D1538" s="77"/>
      <c r="E1538" s="78"/>
      <c r="F1538" s="170"/>
      <c r="G1538" s="83"/>
      <c r="H1538" s="84"/>
      <c r="I1538" s="114" t="str">
        <f>IF(Stock[[#This Row],[SỐ LƯỢNG MUA]]&gt;0,Stock[[#This Row],[GIÁ MUA]]*Stock[[#This Row],[SỐ LƯỢNG MUA]]*$D$11,"")</f>
        <v/>
      </c>
      <c r="J1538" s="87"/>
      <c r="K1538" s="88"/>
      <c r="L1538" s="116" t="str">
        <f>IF(Stock[[#This Row],[SỐ LƯỢNG MUA]]&gt;0,Stock[[#This Row],[GIÁ MUA]]*(1+Stock[[#This Row],[% TĂNG KỲ VỌNG_1]]),"")</f>
        <v/>
      </c>
      <c r="M1538" s="89"/>
      <c r="N1538" s="116" t="str">
        <f>IF(Stock[[#This Row],[SỐ LƯỢNG MUA]]&gt;0,Stock[[#This Row],[GIÁ MUA]]*(1+Stock[[#This Row],[% TĂNG KỲ VỌNG_2]]),"")</f>
        <v/>
      </c>
      <c r="O1538" s="89"/>
      <c r="P1538" s="116" t="str">
        <f>IF(Stock[[#This Row],[SỐ LƯỢNG MUA]]&gt;0,Stock[[#This Row],[GIÁ MUA]]*(1+Stock[[#This Row],[% GIẢM ĐỂ CẮT LỖ]]),"")</f>
        <v/>
      </c>
      <c r="Q1538" s="103"/>
      <c r="R1538" s="117" t="str">
        <f>IF(Stock[[#This Row],[CỔ TỨC TIỀN MẶT]]&gt;0,Stock[[#This Row],[CỔ TỨC TIỀN MẶT]]/(Stock[[#This Row],[GIÁ MUA]]*Stock[[#This Row],[SỐ LƯỢNG MUA]]),"")</f>
        <v/>
      </c>
      <c r="S1538" s="103"/>
      <c r="T1538" s="77"/>
      <c r="U1538" s="95"/>
      <c r="V1538" s="96"/>
      <c r="W1538" s="125" t="str">
        <f>IF(Stock[[#This Row],[SỐ LƯỢNG BÁN]]&gt;0,Stock[[#This Row],[GIÁ BÁN]]*Stock[[#This Row],[SỐ LƯỢNG BÁN]]*$D$11+Stock[[#This Row],[GIÁ BÁN]]*Stock[[#This Row],[SỐ LƯỢNG BÁN]]*$D$12,"")</f>
        <v/>
      </c>
      <c r="X1538" s="120">
        <f>Stock[[#This Row],[SỐ LƯỢNG MUA]]+Stock[[#This Row],[CỔ TỨC BẰNG CỔ PHIẾU]]-Stock[[#This Row],[SỐ LƯỢNG BÁN]]</f>
        <v>0</v>
      </c>
      <c r="Y15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8" s="120">
        <f ca="1">IF(Stock[[#This Row],[NGÀY BÁN]]&gt;0,Stock[[#This Row],[NGÀY BÁN]]-Stock[[#This Row],[NGÀY MUA]]+1,IF(Stock[[#This Row],[NGÀY MUA]]=0,0,TODAY()-Stock[[#This Row],[NGÀY MUA]]+1))</f>
        <v>0</v>
      </c>
      <c r="AA1538" s="121" t="str">
        <f>IFERROR(Stock[[#This Row],[CỔ TỨC TIỀN MẶT]]+Stock[[#This Row],[LÃI/(LỖ) TỪ BÁN CK
(auto-fill)]],"")</f>
        <v/>
      </c>
      <c r="AB15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8" s="79"/>
      <c r="AE1538" s="146" t="str">
        <f>IF(Stock[[#This Row],[TRẠNG THÁI
(auto-fill)]]="NẮM GIỮ",Stock[[#This Row],[GIÁ THỊ TRƯỜNG]]-Stock[[#This Row],[GIÁ MUA]],"")</f>
        <v/>
      </c>
      <c r="AF1538" s="150" t="str">
        <f>IFERROR(Stock[[#This Row],[TĂNG/
(GIẢM )]]/Stock[[#This Row],[GIÁ MUA]],"")</f>
        <v/>
      </c>
      <c r="AG1538" s="129" t="str">
        <f>IF(Stock[[#This Row],[GIÁ THỊ TRƯỜNG]]&gt;0,Stock[[#This Row],[GIÁ THỊ TRƯỜNG]]*Stock[[#This Row],[SỐ LƯỢNG CÒN LẠI
(auto-fill)]],"")</f>
        <v/>
      </c>
    </row>
    <row r="1539" spans="2:33">
      <c r="B1539" s="109" t="str">
        <f>IF(AND(Stock[[#This Row],[SỐ LƯỢNG MUA]]&gt;0,Stock[[#This Row],[SỐ LƯỢNG CÒN LẠI
(auto-fill)]]=0),"BÁN",
IF(AND(Stock[[#This Row],[SỐ LƯỢNG MUA]]&gt;0,Stock[[#This Row],[SỐ LƯỢNG CÒN LẠI
(auto-fill)]]&gt;0),"NẮM GIỮ",""))</f>
        <v/>
      </c>
      <c r="C1539" s="112">
        <f t="shared" si="23"/>
        <v>1526</v>
      </c>
      <c r="D1539" s="77"/>
      <c r="E1539" s="78"/>
      <c r="F1539" s="170"/>
      <c r="G1539" s="83"/>
      <c r="H1539" s="84"/>
      <c r="I1539" s="114" t="str">
        <f>IF(Stock[[#This Row],[SỐ LƯỢNG MUA]]&gt;0,Stock[[#This Row],[GIÁ MUA]]*Stock[[#This Row],[SỐ LƯỢNG MUA]]*$D$11,"")</f>
        <v/>
      </c>
      <c r="J1539" s="87"/>
      <c r="K1539" s="88"/>
      <c r="L1539" s="116" t="str">
        <f>IF(Stock[[#This Row],[SỐ LƯỢNG MUA]]&gt;0,Stock[[#This Row],[GIÁ MUA]]*(1+Stock[[#This Row],[% TĂNG KỲ VỌNG_1]]),"")</f>
        <v/>
      </c>
      <c r="M1539" s="89"/>
      <c r="N1539" s="116" t="str">
        <f>IF(Stock[[#This Row],[SỐ LƯỢNG MUA]]&gt;0,Stock[[#This Row],[GIÁ MUA]]*(1+Stock[[#This Row],[% TĂNG KỲ VỌNG_2]]),"")</f>
        <v/>
      </c>
      <c r="O1539" s="89"/>
      <c r="P1539" s="116" t="str">
        <f>IF(Stock[[#This Row],[SỐ LƯỢNG MUA]]&gt;0,Stock[[#This Row],[GIÁ MUA]]*(1+Stock[[#This Row],[% GIẢM ĐỂ CẮT LỖ]]),"")</f>
        <v/>
      </c>
      <c r="Q1539" s="103"/>
      <c r="R1539" s="117" t="str">
        <f>IF(Stock[[#This Row],[CỔ TỨC TIỀN MẶT]]&gt;0,Stock[[#This Row],[CỔ TỨC TIỀN MẶT]]/(Stock[[#This Row],[GIÁ MUA]]*Stock[[#This Row],[SỐ LƯỢNG MUA]]),"")</f>
        <v/>
      </c>
      <c r="S1539" s="103"/>
      <c r="T1539" s="77"/>
      <c r="U1539" s="95"/>
      <c r="V1539" s="96"/>
      <c r="W1539" s="125" t="str">
        <f>IF(Stock[[#This Row],[SỐ LƯỢNG BÁN]]&gt;0,Stock[[#This Row],[GIÁ BÁN]]*Stock[[#This Row],[SỐ LƯỢNG BÁN]]*$D$11+Stock[[#This Row],[GIÁ BÁN]]*Stock[[#This Row],[SỐ LƯỢNG BÁN]]*$D$12,"")</f>
        <v/>
      </c>
      <c r="X1539" s="120">
        <f>Stock[[#This Row],[SỐ LƯỢNG MUA]]+Stock[[#This Row],[CỔ TỨC BẰNG CỔ PHIẾU]]-Stock[[#This Row],[SỐ LƯỢNG BÁN]]</f>
        <v>0</v>
      </c>
      <c r="Y15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9" s="120">
        <f ca="1">IF(Stock[[#This Row],[NGÀY BÁN]]&gt;0,Stock[[#This Row],[NGÀY BÁN]]-Stock[[#This Row],[NGÀY MUA]]+1,IF(Stock[[#This Row],[NGÀY MUA]]=0,0,TODAY()-Stock[[#This Row],[NGÀY MUA]]+1))</f>
        <v>0</v>
      </c>
      <c r="AA1539" s="121" t="str">
        <f>IFERROR(Stock[[#This Row],[CỔ TỨC TIỀN MẶT]]+Stock[[#This Row],[LÃI/(LỖ) TỪ BÁN CK
(auto-fill)]],"")</f>
        <v/>
      </c>
      <c r="AB15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9" s="79"/>
      <c r="AE1539" s="146" t="str">
        <f>IF(Stock[[#This Row],[TRẠNG THÁI
(auto-fill)]]="NẮM GIỮ",Stock[[#This Row],[GIÁ THỊ TRƯỜNG]]-Stock[[#This Row],[GIÁ MUA]],"")</f>
        <v/>
      </c>
      <c r="AF1539" s="150" t="str">
        <f>IFERROR(Stock[[#This Row],[TĂNG/
(GIẢM )]]/Stock[[#This Row],[GIÁ MUA]],"")</f>
        <v/>
      </c>
      <c r="AG1539" s="129" t="str">
        <f>IF(Stock[[#This Row],[GIÁ THỊ TRƯỜNG]]&gt;0,Stock[[#This Row],[GIÁ THỊ TRƯỜNG]]*Stock[[#This Row],[SỐ LƯỢNG CÒN LẠI
(auto-fill)]],"")</f>
        <v/>
      </c>
    </row>
    <row r="1540" spans="2:33">
      <c r="B1540" s="109" t="str">
        <f>IF(AND(Stock[[#This Row],[SỐ LƯỢNG MUA]]&gt;0,Stock[[#This Row],[SỐ LƯỢNG CÒN LẠI
(auto-fill)]]=0),"BÁN",
IF(AND(Stock[[#This Row],[SỐ LƯỢNG MUA]]&gt;0,Stock[[#This Row],[SỐ LƯỢNG CÒN LẠI
(auto-fill)]]&gt;0),"NẮM GIỮ",""))</f>
        <v/>
      </c>
      <c r="C1540" s="112">
        <f t="shared" si="23"/>
        <v>1527</v>
      </c>
      <c r="D1540" s="77"/>
      <c r="E1540" s="78"/>
      <c r="F1540" s="170"/>
      <c r="G1540" s="83"/>
      <c r="H1540" s="84"/>
      <c r="I1540" s="114" t="str">
        <f>IF(Stock[[#This Row],[SỐ LƯỢNG MUA]]&gt;0,Stock[[#This Row],[GIÁ MUA]]*Stock[[#This Row],[SỐ LƯỢNG MUA]]*$D$11,"")</f>
        <v/>
      </c>
      <c r="J1540" s="87"/>
      <c r="K1540" s="88"/>
      <c r="L1540" s="116" t="str">
        <f>IF(Stock[[#This Row],[SỐ LƯỢNG MUA]]&gt;0,Stock[[#This Row],[GIÁ MUA]]*(1+Stock[[#This Row],[% TĂNG KỲ VỌNG_1]]),"")</f>
        <v/>
      </c>
      <c r="M1540" s="89"/>
      <c r="N1540" s="116" t="str">
        <f>IF(Stock[[#This Row],[SỐ LƯỢNG MUA]]&gt;0,Stock[[#This Row],[GIÁ MUA]]*(1+Stock[[#This Row],[% TĂNG KỲ VỌNG_2]]),"")</f>
        <v/>
      </c>
      <c r="O1540" s="89"/>
      <c r="P1540" s="116" t="str">
        <f>IF(Stock[[#This Row],[SỐ LƯỢNG MUA]]&gt;0,Stock[[#This Row],[GIÁ MUA]]*(1+Stock[[#This Row],[% GIẢM ĐỂ CẮT LỖ]]),"")</f>
        <v/>
      </c>
      <c r="Q1540" s="103"/>
      <c r="R1540" s="117" t="str">
        <f>IF(Stock[[#This Row],[CỔ TỨC TIỀN MẶT]]&gt;0,Stock[[#This Row],[CỔ TỨC TIỀN MẶT]]/(Stock[[#This Row],[GIÁ MUA]]*Stock[[#This Row],[SỐ LƯỢNG MUA]]),"")</f>
        <v/>
      </c>
      <c r="S1540" s="103"/>
      <c r="T1540" s="77"/>
      <c r="U1540" s="95"/>
      <c r="V1540" s="96"/>
      <c r="W1540" s="125" t="str">
        <f>IF(Stock[[#This Row],[SỐ LƯỢNG BÁN]]&gt;0,Stock[[#This Row],[GIÁ BÁN]]*Stock[[#This Row],[SỐ LƯỢNG BÁN]]*$D$11+Stock[[#This Row],[GIÁ BÁN]]*Stock[[#This Row],[SỐ LƯỢNG BÁN]]*$D$12,"")</f>
        <v/>
      </c>
      <c r="X1540" s="120">
        <f>Stock[[#This Row],[SỐ LƯỢNG MUA]]+Stock[[#This Row],[CỔ TỨC BẰNG CỔ PHIẾU]]-Stock[[#This Row],[SỐ LƯỢNG BÁN]]</f>
        <v>0</v>
      </c>
      <c r="Y15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0" s="120">
        <f ca="1">IF(Stock[[#This Row],[NGÀY BÁN]]&gt;0,Stock[[#This Row],[NGÀY BÁN]]-Stock[[#This Row],[NGÀY MUA]]+1,IF(Stock[[#This Row],[NGÀY MUA]]=0,0,TODAY()-Stock[[#This Row],[NGÀY MUA]]+1))</f>
        <v>0</v>
      </c>
      <c r="AA1540" s="121" t="str">
        <f>IFERROR(Stock[[#This Row],[CỔ TỨC TIỀN MẶT]]+Stock[[#This Row],[LÃI/(LỖ) TỪ BÁN CK
(auto-fill)]],"")</f>
        <v/>
      </c>
      <c r="AB15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0" s="79"/>
      <c r="AE1540" s="146" t="str">
        <f>IF(Stock[[#This Row],[TRẠNG THÁI
(auto-fill)]]="NẮM GIỮ",Stock[[#This Row],[GIÁ THỊ TRƯỜNG]]-Stock[[#This Row],[GIÁ MUA]],"")</f>
        <v/>
      </c>
      <c r="AF1540" s="150" t="str">
        <f>IFERROR(Stock[[#This Row],[TĂNG/
(GIẢM )]]/Stock[[#This Row],[GIÁ MUA]],"")</f>
        <v/>
      </c>
      <c r="AG1540" s="129" t="str">
        <f>IF(Stock[[#This Row],[GIÁ THỊ TRƯỜNG]]&gt;0,Stock[[#This Row],[GIÁ THỊ TRƯỜNG]]*Stock[[#This Row],[SỐ LƯỢNG CÒN LẠI
(auto-fill)]],"")</f>
        <v/>
      </c>
    </row>
    <row r="1541" spans="2:33">
      <c r="B1541" s="109" t="str">
        <f>IF(AND(Stock[[#This Row],[SỐ LƯỢNG MUA]]&gt;0,Stock[[#This Row],[SỐ LƯỢNG CÒN LẠI
(auto-fill)]]=0),"BÁN",
IF(AND(Stock[[#This Row],[SỐ LƯỢNG MUA]]&gt;0,Stock[[#This Row],[SỐ LƯỢNG CÒN LẠI
(auto-fill)]]&gt;0),"NẮM GIỮ",""))</f>
        <v/>
      </c>
      <c r="C1541" s="112">
        <f t="shared" si="23"/>
        <v>1528</v>
      </c>
      <c r="D1541" s="77"/>
      <c r="E1541" s="78"/>
      <c r="F1541" s="170"/>
      <c r="G1541" s="83"/>
      <c r="H1541" s="84"/>
      <c r="I1541" s="114" t="str">
        <f>IF(Stock[[#This Row],[SỐ LƯỢNG MUA]]&gt;0,Stock[[#This Row],[GIÁ MUA]]*Stock[[#This Row],[SỐ LƯỢNG MUA]]*$D$11,"")</f>
        <v/>
      </c>
      <c r="J1541" s="87"/>
      <c r="K1541" s="88"/>
      <c r="L1541" s="116" t="str">
        <f>IF(Stock[[#This Row],[SỐ LƯỢNG MUA]]&gt;0,Stock[[#This Row],[GIÁ MUA]]*(1+Stock[[#This Row],[% TĂNG KỲ VỌNG_1]]),"")</f>
        <v/>
      </c>
      <c r="M1541" s="89"/>
      <c r="N1541" s="116" t="str">
        <f>IF(Stock[[#This Row],[SỐ LƯỢNG MUA]]&gt;0,Stock[[#This Row],[GIÁ MUA]]*(1+Stock[[#This Row],[% TĂNG KỲ VỌNG_2]]),"")</f>
        <v/>
      </c>
      <c r="O1541" s="89"/>
      <c r="P1541" s="116" t="str">
        <f>IF(Stock[[#This Row],[SỐ LƯỢNG MUA]]&gt;0,Stock[[#This Row],[GIÁ MUA]]*(1+Stock[[#This Row],[% GIẢM ĐỂ CẮT LỖ]]),"")</f>
        <v/>
      </c>
      <c r="Q1541" s="103"/>
      <c r="R1541" s="117" t="str">
        <f>IF(Stock[[#This Row],[CỔ TỨC TIỀN MẶT]]&gt;0,Stock[[#This Row],[CỔ TỨC TIỀN MẶT]]/(Stock[[#This Row],[GIÁ MUA]]*Stock[[#This Row],[SỐ LƯỢNG MUA]]),"")</f>
        <v/>
      </c>
      <c r="S1541" s="103"/>
      <c r="T1541" s="77"/>
      <c r="U1541" s="95"/>
      <c r="V1541" s="96"/>
      <c r="W1541" s="125" t="str">
        <f>IF(Stock[[#This Row],[SỐ LƯỢNG BÁN]]&gt;0,Stock[[#This Row],[GIÁ BÁN]]*Stock[[#This Row],[SỐ LƯỢNG BÁN]]*$D$11+Stock[[#This Row],[GIÁ BÁN]]*Stock[[#This Row],[SỐ LƯỢNG BÁN]]*$D$12,"")</f>
        <v/>
      </c>
      <c r="X1541" s="120">
        <f>Stock[[#This Row],[SỐ LƯỢNG MUA]]+Stock[[#This Row],[CỔ TỨC BẰNG CỔ PHIẾU]]-Stock[[#This Row],[SỐ LƯỢNG BÁN]]</f>
        <v>0</v>
      </c>
      <c r="Y15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1" s="120">
        <f ca="1">IF(Stock[[#This Row],[NGÀY BÁN]]&gt;0,Stock[[#This Row],[NGÀY BÁN]]-Stock[[#This Row],[NGÀY MUA]]+1,IF(Stock[[#This Row],[NGÀY MUA]]=0,0,TODAY()-Stock[[#This Row],[NGÀY MUA]]+1))</f>
        <v>0</v>
      </c>
      <c r="AA1541" s="121" t="str">
        <f>IFERROR(Stock[[#This Row],[CỔ TỨC TIỀN MẶT]]+Stock[[#This Row],[LÃI/(LỖ) TỪ BÁN CK
(auto-fill)]],"")</f>
        <v/>
      </c>
      <c r="AB15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1" s="79"/>
      <c r="AE1541" s="146" t="str">
        <f>IF(Stock[[#This Row],[TRẠNG THÁI
(auto-fill)]]="NẮM GIỮ",Stock[[#This Row],[GIÁ THỊ TRƯỜNG]]-Stock[[#This Row],[GIÁ MUA]],"")</f>
        <v/>
      </c>
      <c r="AF1541" s="150" t="str">
        <f>IFERROR(Stock[[#This Row],[TĂNG/
(GIẢM )]]/Stock[[#This Row],[GIÁ MUA]],"")</f>
        <v/>
      </c>
      <c r="AG1541" s="129" t="str">
        <f>IF(Stock[[#This Row],[GIÁ THỊ TRƯỜNG]]&gt;0,Stock[[#This Row],[GIÁ THỊ TRƯỜNG]]*Stock[[#This Row],[SỐ LƯỢNG CÒN LẠI
(auto-fill)]],"")</f>
        <v/>
      </c>
    </row>
    <row r="1542" spans="2:33">
      <c r="B1542" s="109" t="str">
        <f>IF(AND(Stock[[#This Row],[SỐ LƯỢNG MUA]]&gt;0,Stock[[#This Row],[SỐ LƯỢNG CÒN LẠI
(auto-fill)]]=0),"BÁN",
IF(AND(Stock[[#This Row],[SỐ LƯỢNG MUA]]&gt;0,Stock[[#This Row],[SỐ LƯỢNG CÒN LẠI
(auto-fill)]]&gt;0),"NẮM GIỮ",""))</f>
        <v/>
      </c>
      <c r="C1542" s="112">
        <f t="shared" si="23"/>
        <v>1529</v>
      </c>
      <c r="D1542" s="77"/>
      <c r="E1542" s="78"/>
      <c r="F1542" s="170"/>
      <c r="G1542" s="83"/>
      <c r="H1542" s="84"/>
      <c r="I1542" s="114" t="str">
        <f>IF(Stock[[#This Row],[SỐ LƯỢNG MUA]]&gt;0,Stock[[#This Row],[GIÁ MUA]]*Stock[[#This Row],[SỐ LƯỢNG MUA]]*$D$11,"")</f>
        <v/>
      </c>
      <c r="J1542" s="87"/>
      <c r="K1542" s="88"/>
      <c r="L1542" s="116" t="str">
        <f>IF(Stock[[#This Row],[SỐ LƯỢNG MUA]]&gt;0,Stock[[#This Row],[GIÁ MUA]]*(1+Stock[[#This Row],[% TĂNG KỲ VỌNG_1]]),"")</f>
        <v/>
      </c>
      <c r="M1542" s="89"/>
      <c r="N1542" s="116" t="str">
        <f>IF(Stock[[#This Row],[SỐ LƯỢNG MUA]]&gt;0,Stock[[#This Row],[GIÁ MUA]]*(1+Stock[[#This Row],[% TĂNG KỲ VỌNG_2]]),"")</f>
        <v/>
      </c>
      <c r="O1542" s="89"/>
      <c r="P1542" s="116" t="str">
        <f>IF(Stock[[#This Row],[SỐ LƯỢNG MUA]]&gt;0,Stock[[#This Row],[GIÁ MUA]]*(1+Stock[[#This Row],[% GIẢM ĐỂ CẮT LỖ]]),"")</f>
        <v/>
      </c>
      <c r="Q1542" s="103"/>
      <c r="R1542" s="117" t="str">
        <f>IF(Stock[[#This Row],[CỔ TỨC TIỀN MẶT]]&gt;0,Stock[[#This Row],[CỔ TỨC TIỀN MẶT]]/(Stock[[#This Row],[GIÁ MUA]]*Stock[[#This Row],[SỐ LƯỢNG MUA]]),"")</f>
        <v/>
      </c>
      <c r="S1542" s="103"/>
      <c r="T1542" s="77"/>
      <c r="U1542" s="95"/>
      <c r="V1542" s="96"/>
      <c r="W1542" s="125" t="str">
        <f>IF(Stock[[#This Row],[SỐ LƯỢNG BÁN]]&gt;0,Stock[[#This Row],[GIÁ BÁN]]*Stock[[#This Row],[SỐ LƯỢNG BÁN]]*$D$11+Stock[[#This Row],[GIÁ BÁN]]*Stock[[#This Row],[SỐ LƯỢNG BÁN]]*$D$12,"")</f>
        <v/>
      </c>
      <c r="X1542" s="120">
        <f>Stock[[#This Row],[SỐ LƯỢNG MUA]]+Stock[[#This Row],[CỔ TỨC BẰNG CỔ PHIẾU]]-Stock[[#This Row],[SỐ LƯỢNG BÁN]]</f>
        <v>0</v>
      </c>
      <c r="Y15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2" s="120">
        <f ca="1">IF(Stock[[#This Row],[NGÀY BÁN]]&gt;0,Stock[[#This Row],[NGÀY BÁN]]-Stock[[#This Row],[NGÀY MUA]]+1,IF(Stock[[#This Row],[NGÀY MUA]]=0,0,TODAY()-Stock[[#This Row],[NGÀY MUA]]+1))</f>
        <v>0</v>
      </c>
      <c r="AA1542" s="121" t="str">
        <f>IFERROR(Stock[[#This Row],[CỔ TỨC TIỀN MẶT]]+Stock[[#This Row],[LÃI/(LỖ) TỪ BÁN CK
(auto-fill)]],"")</f>
        <v/>
      </c>
      <c r="AB15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2" s="79"/>
      <c r="AE1542" s="146" t="str">
        <f>IF(Stock[[#This Row],[TRẠNG THÁI
(auto-fill)]]="NẮM GIỮ",Stock[[#This Row],[GIÁ THỊ TRƯỜNG]]-Stock[[#This Row],[GIÁ MUA]],"")</f>
        <v/>
      </c>
      <c r="AF1542" s="150" t="str">
        <f>IFERROR(Stock[[#This Row],[TĂNG/
(GIẢM )]]/Stock[[#This Row],[GIÁ MUA]],"")</f>
        <v/>
      </c>
      <c r="AG1542" s="129" t="str">
        <f>IF(Stock[[#This Row],[GIÁ THỊ TRƯỜNG]]&gt;0,Stock[[#This Row],[GIÁ THỊ TRƯỜNG]]*Stock[[#This Row],[SỐ LƯỢNG CÒN LẠI
(auto-fill)]],"")</f>
        <v/>
      </c>
    </row>
    <row r="1543" spans="2:33">
      <c r="B1543" s="109" t="str">
        <f>IF(AND(Stock[[#This Row],[SỐ LƯỢNG MUA]]&gt;0,Stock[[#This Row],[SỐ LƯỢNG CÒN LẠI
(auto-fill)]]=0),"BÁN",
IF(AND(Stock[[#This Row],[SỐ LƯỢNG MUA]]&gt;0,Stock[[#This Row],[SỐ LƯỢNG CÒN LẠI
(auto-fill)]]&gt;0),"NẮM GIỮ",""))</f>
        <v/>
      </c>
      <c r="C1543" s="112">
        <f t="shared" si="23"/>
        <v>1530</v>
      </c>
      <c r="D1543" s="77"/>
      <c r="E1543" s="78"/>
      <c r="F1543" s="170"/>
      <c r="G1543" s="83"/>
      <c r="H1543" s="84"/>
      <c r="I1543" s="114" t="str">
        <f>IF(Stock[[#This Row],[SỐ LƯỢNG MUA]]&gt;0,Stock[[#This Row],[GIÁ MUA]]*Stock[[#This Row],[SỐ LƯỢNG MUA]]*$D$11,"")</f>
        <v/>
      </c>
      <c r="J1543" s="87"/>
      <c r="K1543" s="88"/>
      <c r="L1543" s="116" t="str">
        <f>IF(Stock[[#This Row],[SỐ LƯỢNG MUA]]&gt;0,Stock[[#This Row],[GIÁ MUA]]*(1+Stock[[#This Row],[% TĂNG KỲ VỌNG_1]]),"")</f>
        <v/>
      </c>
      <c r="M1543" s="89"/>
      <c r="N1543" s="116" t="str">
        <f>IF(Stock[[#This Row],[SỐ LƯỢNG MUA]]&gt;0,Stock[[#This Row],[GIÁ MUA]]*(1+Stock[[#This Row],[% TĂNG KỲ VỌNG_2]]),"")</f>
        <v/>
      </c>
      <c r="O1543" s="89"/>
      <c r="P1543" s="116" t="str">
        <f>IF(Stock[[#This Row],[SỐ LƯỢNG MUA]]&gt;0,Stock[[#This Row],[GIÁ MUA]]*(1+Stock[[#This Row],[% GIẢM ĐỂ CẮT LỖ]]),"")</f>
        <v/>
      </c>
      <c r="Q1543" s="103"/>
      <c r="R1543" s="117" t="str">
        <f>IF(Stock[[#This Row],[CỔ TỨC TIỀN MẶT]]&gt;0,Stock[[#This Row],[CỔ TỨC TIỀN MẶT]]/(Stock[[#This Row],[GIÁ MUA]]*Stock[[#This Row],[SỐ LƯỢNG MUA]]),"")</f>
        <v/>
      </c>
      <c r="S1543" s="103"/>
      <c r="T1543" s="77"/>
      <c r="U1543" s="95"/>
      <c r="V1543" s="96"/>
      <c r="W1543" s="125" t="str">
        <f>IF(Stock[[#This Row],[SỐ LƯỢNG BÁN]]&gt;0,Stock[[#This Row],[GIÁ BÁN]]*Stock[[#This Row],[SỐ LƯỢNG BÁN]]*$D$11+Stock[[#This Row],[GIÁ BÁN]]*Stock[[#This Row],[SỐ LƯỢNG BÁN]]*$D$12,"")</f>
        <v/>
      </c>
      <c r="X1543" s="120">
        <f>Stock[[#This Row],[SỐ LƯỢNG MUA]]+Stock[[#This Row],[CỔ TỨC BẰNG CỔ PHIẾU]]-Stock[[#This Row],[SỐ LƯỢNG BÁN]]</f>
        <v>0</v>
      </c>
      <c r="Y15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3" s="120">
        <f ca="1">IF(Stock[[#This Row],[NGÀY BÁN]]&gt;0,Stock[[#This Row],[NGÀY BÁN]]-Stock[[#This Row],[NGÀY MUA]]+1,IF(Stock[[#This Row],[NGÀY MUA]]=0,0,TODAY()-Stock[[#This Row],[NGÀY MUA]]+1))</f>
        <v>0</v>
      </c>
      <c r="AA1543" s="121" t="str">
        <f>IFERROR(Stock[[#This Row],[CỔ TỨC TIỀN MẶT]]+Stock[[#This Row],[LÃI/(LỖ) TỪ BÁN CK
(auto-fill)]],"")</f>
        <v/>
      </c>
      <c r="AB15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3" s="79"/>
      <c r="AE1543" s="146" t="str">
        <f>IF(Stock[[#This Row],[TRẠNG THÁI
(auto-fill)]]="NẮM GIỮ",Stock[[#This Row],[GIÁ THỊ TRƯỜNG]]-Stock[[#This Row],[GIÁ MUA]],"")</f>
        <v/>
      </c>
      <c r="AF1543" s="150" t="str">
        <f>IFERROR(Stock[[#This Row],[TĂNG/
(GIẢM )]]/Stock[[#This Row],[GIÁ MUA]],"")</f>
        <v/>
      </c>
      <c r="AG1543" s="129" t="str">
        <f>IF(Stock[[#This Row],[GIÁ THỊ TRƯỜNG]]&gt;0,Stock[[#This Row],[GIÁ THỊ TRƯỜNG]]*Stock[[#This Row],[SỐ LƯỢNG CÒN LẠI
(auto-fill)]],"")</f>
        <v/>
      </c>
    </row>
    <row r="1544" spans="2:33">
      <c r="B1544" s="109" t="str">
        <f>IF(AND(Stock[[#This Row],[SỐ LƯỢNG MUA]]&gt;0,Stock[[#This Row],[SỐ LƯỢNG CÒN LẠI
(auto-fill)]]=0),"BÁN",
IF(AND(Stock[[#This Row],[SỐ LƯỢNG MUA]]&gt;0,Stock[[#This Row],[SỐ LƯỢNG CÒN LẠI
(auto-fill)]]&gt;0),"NẮM GIỮ",""))</f>
        <v/>
      </c>
      <c r="C1544" s="112">
        <f t="shared" si="23"/>
        <v>1531</v>
      </c>
      <c r="D1544" s="77"/>
      <c r="E1544" s="78"/>
      <c r="F1544" s="170"/>
      <c r="G1544" s="83"/>
      <c r="H1544" s="84"/>
      <c r="I1544" s="114" t="str">
        <f>IF(Stock[[#This Row],[SỐ LƯỢNG MUA]]&gt;0,Stock[[#This Row],[GIÁ MUA]]*Stock[[#This Row],[SỐ LƯỢNG MUA]]*$D$11,"")</f>
        <v/>
      </c>
      <c r="J1544" s="87"/>
      <c r="K1544" s="88"/>
      <c r="L1544" s="116" t="str">
        <f>IF(Stock[[#This Row],[SỐ LƯỢNG MUA]]&gt;0,Stock[[#This Row],[GIÁ MUA]]*(1+Stock[[#This Row],[% TĂNG KỲ VỌNG_1]]),"")</f>
        <v/>
      </c>
      <c r="M1544" s="89"/>
      <c r="N1544" s="116" t="str">
        <f>IF(Stock[[#This Row],[SỐ LƯỢNG MUA]]&gt;0,Stock[[#This Row],[GIÁ MUA]]*(1+Stock[[#This Row],[% TĂNG KỲ VỌNG_2]]),"")</f>
        <v/>
      </c>
      <c r="O1544" s="89"/>
      <c r="P1544" s="116" t="str">
        <f>IF(Stock[[#This Row],[SỐ LƯỢNG MUA]]&gt;0,Stock[[#This Row],[GIÁ MUA]]*(1+Stock[[#This Row],[% GIẢM ĐỂ CẮT LỖ]]),"")</f>
        <v/>
      </c>
      <c r="Q1544" s="103"/>
      <c r="R1544" s="117" t="str">
        <f>IF(Stock[[#This Row],[CỔ TỨC TIỀN MẶT]]&gt;0,Stock[[#This Row],[CỔ TỨC TIỀN MẶT]]/(Stock[[#This Row],[GIÁ MUA]]*Stock[[#This Row],[SỐ LƯỢNG MUA]]),"")</f>
        <v/>
      </c>
      <c r="S1544" s="103"/>
      <c r="T1544" s="77"/>
      <c r="U1544" s="95"/>
      <c r="V1544" s="96"/>
      <c r="W1544" s="125" t="str">
        <f>IF(Stock[[#This Row],[SỐ LƯỢNG BÁN]]&gt;0,Stock[[#This Row],[GIÁ BÁN]]*Stock[[#This Row],[SỐ LƯỢNG BÁN]]*$D$11+Stock[[#This Row],[GIÁ BÁN]]*Stock[[#This Row],[SỐ LƯỢNG BÁN]]*$D$12,"")</f>
        <v/>
      </c>
      <c r="X1544" s="120">
        <f>Stock[[#This Row],[SỐ LƯỢNG MUA]]+Stock[[#This Row],[CỔ TỨC BẰNG CỔ PHIẾU]]-Stock[[#This Row],[SỐ LƯỢNG BÁN]]</f>
        <v>0</v>
      </c>
      <c r="Y15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4" s="120">
        <f ca="1">IF(Stock[[#This Row],[NGÀY BÁN]]&gt;0,Stock[[#This Row],[NGÀY BÁN]]-Stock[[#This Row],[NGÀY MUA]]+1,IF(Stock[[#This Row],[NGÀY MUA]]=0,0,TODAY()-Stock[[#This Row],[NGÀY MUA]]+1))</f>
        <v>0</v>
      </c>
      <c r="AA1544" s="121" t="str">
        <f>IFERROR(Stock[[#This Row],[CỔ TỨC TIỀN MẶT]]+Stock[[#This Row],[LÃI/(LỖ) TỪ BÁN CK
(auto-fill)]],"")</f>
        <v/>
      </c>
      <c r="AB15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4" s="79"/>
      <c r="AE1544" s="146" t="str">
        <f>IF(Stock[[#This Row],[TRẠNG THÁI
(auto-fill)]]="NẮM GIỮ",Stock[[#This Row],[GIÁ THỊ TRƯỜNG]]-Stock[[#This Row],[GIÁ MUA]],"")</f>
        <v/>
      </c>
      <c r="AF1544" s="150" t="str">
        <f>IFERROR(Stock[[#This Row],[TĂNG/
(GIẢM )]]/Stock[[#This Row],[GIÁ MUA]],"")</f>
        <v/>
      </c>
      <c r="AG1544" s="129" t="str">
        <f>IF(Stock[[#This Row],[GIÁ THỊ TRƯỜNG]]&gt;0,Stock[[#This Row],[GIÁ THỊ TRƯỜNG]]*Stock[[#This Row],[SỐ LƯỢNG CÒN LẠI
(auto-fill)]],"")</f>
        <v/>
      </c>
    </row>
    <row r="1545" spans="2:33">
      <c r="B1545" s="109" t="str">
        <f>IF(AND(Stock[[#This Row],[SỐ LƯỢNG MUA]]&gt;0,Stock[[#This Row],[SỐ LƯỢNG CÒN LẠI
(auto-fill)]]=0),"BÁN",
IF(AND(Stock[[#This Row],[SỐ LƯỢNG MUA]]&gt;0,Stock[[#This Row],[SỐ LƯỢNG CÒN LẠI
(auto-fill)]]&gt;0),"NẮM GIỮ",""))</f>
        <v/>
      </c>
      <c r="C1545" s="112">
        <f t="shared" si="23"/>
        <v>1532</v>
      </c>
      <c r="D1545" s="77"/>
      <c r="E1545" s="78"/>
      <c r="F1545" s="170"/>
      <c r="G1545" s="83"/>
      <c r="H1545" s="84"/>
      <c r="I1545" s="114" t="str">
        <f>IF(Stock[[#This Row],[SỐ LƯỢNG MUA]]&gt;0,Stock[[#This Row],[GIÁ MUA]]*Stock[[#This Row],[SỐ LƯỢNG MUA]]*$D$11,"")</f>
        <v/>
      </c>
      <c r="J1545" s="87"/>
      <c r="K1545" s="88"/>
      <c r="L1545" s="116" t="str">
        <f>IF(Stock[[#This Row],[SỐ LƯỢNG MUA]]&gt;0,Stock[[#This Row],[GIÁ MUA]]*(1+Stock[[#This Row],[% TĂNG KỲ VỌNG_1]]),"")</f>
        <v/>
      </c>
      <c r="M1545" s="89"/>
      <c r="N1545" s="116" t="str">
        <f>IF(Stock[[#This Row],[SỐ LƯỢNG MUA]]&gt;0,Stock[[#This Row],[GIÁ MUA]]*(1+Stock[[#This Row],[% TĂNG KỲ VỌNG_2]]),"")</f>
        <v/>
      </c>
      <c r="O1545" s="89"/>
      <c r="P1545" s="116" t="str">
        <f>IF(Stock[[#This Row],[SỐ LƯỢNG MUA]]&gt;0,Stock[[#This Row],[GIÁ MUA]]*(1+Stock[[#This Row],[% GIẢM ĐỂ CẮT LỖ]]),"")</f>
        <v/>
      </c>
      <c r="Q1545" s="103"/>
      <c r="R1545" s="117" t="str">
        <f>IF(Stock[[#This Row],[CỔ TỨC TIỀN MẶT]]&gt;0,Stock[[#This Row],[CỔ TỨC TIỀN MẶT]]/(Stock[[#This Row],[GIÁ MUA]]*Stock[[#This Row],[SỐ LƯỢNG MUA]]),"")</f>
        <v/>
      </c>
      <c r="S1545" s="103"/>
      <c r="T1545" s="77"/>
      <c r="U1545" s="95"/>
      <c r="V1545" s="96"/>
      <c r="W1545" s="125" t="str">
        <f>IF(Stock[[#This Row],[SỐ LƯỢNG BÁN]]&gt;0,Stock[[#This Row],[GIÁ BÁN]]*Stock[[#This Row],[SỐ LƯỢNG BÁN]]*$D$11+Stock[[#This Row],[GIÁ BÁN]]*Stock[[#This Row],[SỐ LƯỢNG BÁN]]*$D$12,"")</f>
        <v/>
      </c>
      <c r="X1545" s="120">
        <f>Stock[[#This Row],[SỐ LƯỢNG MUA]]+Stock[[#This Row],[CỔ TỨC BẰNG CỔ PHIẾU]]-Stock[[#This Row],[SỐ LƯỢNG BÁN]]</f>
        <v>0</v>
      </c>
      <c r="Y15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5" s="120">
        <f ca="1">IF(Stock[[#This Row],[NGÀY BÁN]]&gt;0,Stock[[#This Row],[NGÀY BÁN]]-Stock[[#This Row],[NGÀY MUA]]+1,IF(Stock[[#This Row],[NGÀY MUA]]=0,0,TODAY()-Stock[[#This Row],[NGÀY MUA]]+1))</f>
        <v>0</v>
      </c>
      <c r="AA1545" s="121" t="str">
        <f>IFERROR(Stock[[#This Row],[CỔ TỨC TIỀN MẶT]]+Stock[[#This Row],[LÃI/(LỖ) TỪ BÁN CK
(auto-fill)]],"")</f>
        <v/>
      </c>
      <c r="AB15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5" s="79"/>
      <c r="AE1545" s="146" t="str">
        <f>IF(Stock[[#This Row],[TRẠNG THÁI
(auto-fill)]]="NẮM GIỮ",Stock[[#This Row],[GIÁ THỊ TRƯỜNG]]-Stock[[#This Row],[GIÁ MUA]],"")</f>
        <v/>
      </c>
      <c r="AF1545" s="150" t="str">
        <f>IFERROR(Stock[[#This Row],[TĂNG/
(GIẢM )]]/Stock[[#This Row],[GIÁ MUA]],"")</f>
        <v/>
      </c>
      <c r="AG1545" s="129" t="str">
        <f>IF(Stock[[#This Row],[GIÁ THỊ TRƯỜNG]]&gt;0,Stock[[#This Row],[GIÁ THỊ TRƯỜNG]]*Stock[[#This Row],[SỐ LƯỢNG CÒN LẠI
(auto-fill)]],"")</f>
        <v/>
      </c>
    </row>
    <row r="1546" spans="2:33">
      <c r="B1546" s="109" t="str">
        <f>IF(AND(Stock[[#This Row],[SỐ LƯỢNG MUA]]&gt;0,Stock[[#This Row],[SỐ LƯỢNG CÒN LẠI
(auto-fill)]]=0),"BÁN",
IF(AND(Stock[[#This Row],[SỐ LƯỢNG MUA]]&gt;0,Stock[[#This Row],[SỐ LƯỢNG CÒN LẠI
(auto-fill)]]&gt;0),"NẮM GIỮ",""))</f>
        <v/>
      </c>
      <c r="C1546" s="112">
        <f t="shared" si="23"/>
        <v>1533</v>
      </c>
      <c r="D1546" s="77"/>
      <c r="E1546" s="78"/>
      <c r="F1546" s="170"/>
      <c r="G1546" s="83"/>
      <c r="H1546" s="84"/>
      <c r="I1546" s="114" t="str">
        <f>IF(Stock[[#This Row],[SỐ LƯỢNG MUA]]&gt;0,Stock[[#This Row],[GIÁ MUA]]*Stock[[#This Row],[SỐ LƯỢNG MUA]]*$D$11,"")</f>
        <v/>
      </c>
      <c r="J1546" s="87"/>
      <c r="K1546" s="88"/>
      <c r="L1546" s="116" t="str">
        <f>IF(Stock[[#This Row],[SỐ LƯỢNG MUA]]&gt;0,Stock[[#This Row],[GIÁ MUA]]*(1+Stock[[#This Row],[% TĂNG KỲ VỌNG_1]]),"")</f>
        <v/>
      </c>
      <c r="M1546" s="89"/>
      <c r="N1546" s="116" t="str">
        <f>IF(Stock[[#This Row],[SỐ LƯỢNG MUA]]&gt;0,Stock[[#This Row],[GIÁ MUA]]*(1+Stock[[#This Row],[% TĂNG KỲ VỌNG_2]]),"")</f>
        <v/>
      </c>
      <c r="O1546" s="89"/>
      <c r="P1546" s="116" t="str">
        <f>IF(Stock[[#This Row],[SỐ LƯỢNG MUA]]&gt;0,Stock[[#This Row],[GIÁ MUA]]*(1+Stock[[#This Row],[% GIẢM ĐỂ CẮT LỖ]]),"")</f>
        <v/>
      </c>
      <c r="Q1546" s="103"/>
      <c r="R1546" s="117" t="str">
        <f>IF(Stock[[#This Row],[CỔ TỨC TIỀN MẶT]]&gt;0,Stock[[#This Row],[CỔ TỨC TIỀN MẶT]]/(Stock[[#This Row],[GIÁ MUA]]*Stock[[#This Row],[SỐ LƯỢNG MUA]]),"")</f>
        <v/>
      </c>
      <c r="S1546" s="103"/>
      <c r="T1546" s="77"/>
      <c r="U1546" s="95"/>
      <c r="V1546" s="96"/>
      <c r="W1546" s="125" t="str">
        <f>IF(Stock[[#This Row],[SỐ LƯỢNG BÁN]]&gt;0,Stock[[#This Row],[GIÁ BÁN]]*Stock[[#This Row],[SỐ LƯỢNG BÁN]]*$D$11+Stock[[#This Row],[GIÁ BÁN]]*Stock[[#This Row],[SỐ LƯỢNG BÁN]]*$D$12,"")</f>
        <v/>
      </c>
      <c r="X1546" s="120">
        <f>Stock[[#This Row],[SỐ LƯỢNG MUA]]+Stock[[#This Row],[CỔ TỨC BẰNG CỔ PHIẾU]]-Stock[[#This Row],[SỐ LƯỢNG BÁN]]</f>
        <v>0</v>
      </c>
      <c r="Y15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6" s="120">
        <f ca="1">IF(Stock[[#This Row],[NGÀY BÁN]]&gt;0,Stock[[#This Row],[NGÀY BÁN]]-Stock[[#This Row],[NGÀY MUA]]+1,IF(Stock[[#This Row],[NGÀY MUA]]=0,0,TODAY()-Stock[[#This Row],[NGÀY MUA]]+1))</f>
        <v>0</v>
      </c>
      <c r="AA1546" s="121" t="str">
        <f>IFERROR(Stock[[#This Row],[CỔ TỨC TIỀN MẶT]]+Stock[[#This Row],[LÃI/(LỖ) TỪ BÁN CK
(auto-fill)]],"")</f>
        <v/>
      </c>
      <c r="AB15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6" s="79"/>
      <c r="AE1546" s="146" t="str">
        <f>IF(Stock[[#This Row],[TRẠNG THÁI
(auto-fill)]]="NẮM GIỮ",Stock[[#This Row],[GIÁ THỊ TRƯỜNG]]-Stock[[#This Row],[GIÁ MUA]],"")</f>
        <v/>
      </c>
      <c r="AF1546" s="150" t="str">
        <f>IFERROR(Stock[[#This Row],[TĂNG/
(GIẢM )]]/Stock[[#This Row],[GIÁ MUA]],"")</f>
        <v/>
      </c>
      <c r="AG1546" s="129" t="str">
        <f>IF(Stock[[#This Row],[GIÁ THỊ TRƯỜNG]]&gt;0,Stock[[#This Row],[GIÁ THỊ TRƯỜNG]]*Stock[[#This Row],[SỐ LƯỢNG CÒN LẠI
(auto-fill)]],"")</f>
        <v/>
      </c>
    </row>
    <row r="1547" spans="2:33">
      <c r="B1547" s="109" t="str">
        <f>IF(AND(Stock[[#This Row],[SỐ LƯỢNG MUA]]&gt;0,Stock[[#This Row],[SỐ LƯỢNG CÒN LẠI
(auto-fill)]]=0),"BÁN",
IF(AND(Stock[[#This Row],[SỐ LƯỢNG MUA]]&gt;0,Stock[[#This Row],[SỐ LƯỢNG CÒN LẠI
(auto-fill)]]&gt;0),"NẮM GIỮ",""))</f>
        <v/>
      </c>
      <c r="C1547" s="112">
        <f t="shared" si="23"/>
        <v>1534</v>
      </c>
      <c r="D1547" s="77"/>
      <c r="E1547" s="78"/>
      <c r="F1547" s="170"/>
      <c r="G1547" s="83"/>
      <c r="H1547" s="84"/>
      <c r="I1547" s="114" t="str">
        <f>IF(Stock[[#This Row],[SỐ LƯỢNG MUA]]&gt;0,Stock[[#This Row],[GIÁ MUA]]*Stock[[#This Row],[SỐ LƯỢNG MUA]]*$D$11,"")</f>
        <v/>
      </c>
      <c r="J1547" s="87"/>
      <c r="K1547" s="88"/>
      <c r="L1547" s="116" t="str">
        <f>IF(Stock[[#This Row],[SỐ LƯỢNG MUA]]&gt;0,Stock[[#This Row],[GIÁ MUA]]*(1+Stock[[#This Row],[% TĂNG KỲ VỌNG_1]]),"")</f>
        <v/>
      </c>
      <c r="M1547" s="89"/>
      <c r="N1547" s="116" t="str">
        <f>IF(Stock[[#This Row],[SỐ LƯỢNG MUA]]&gt;0,Stock[[#This Row],[GIÁ MUA]]*(1+Stock[[#This Row],[% TĂNG KỲ VỌNG_2]]),"")</f>
        <v/>
      </c>
      <c r="O1547" s="89"/>
      <c r="P1547" s="116" t="str">
        <f>IF(Stock[[#This Row],[SỐ LƯỢNG MUA]]&gt;0,Stock[[#This Row],[GIÁ MUA]]*(1+Stock[[#This Row],[% GIẢM ĐỂ CẮT LỖ]]),"")</f>
        <v/>
      </c>
      <c r="Q1547" s="103"/>
      <c r="R1547" s="117" t="str">
        <f>IF(Stock[[#This Row],[CỔ TỨC TIỀN MẶT]]&gt;0,Stock[[#This Row],[CỔ TỨC TIỀN MẶT]]/(Stock[[#This Row],[GIÁ MUA]]*Stock[[#This Row],[SỐ LƯỢNG MUA]]),"")</f>
        <v/>
      </c>
      <c r="S1547" s="103"/>
      <c r="T1547" s="77"/>
      <c r="U1547" s="95"/>
      <c r="V1547" s="96"/>
      <c r="W1547" s="125" t="str">
        <f>IF(Stock[[#This Row],[SỐ LƯỢNG BÁN]]&gt;0,Stock[[#This Row],[GIÁ BÁN]]*Stock[[#This Row],[SỐ LƯỢNG BÁN]]*$D$11+Stock[[#This Row],[GIÁ BÁN]]*Stock[[#This Row],[SỐ LƯỢNG BÁN]]*$D$12,"")</f>
        <v/>
      </c>
      <c r="X1547" s="120">
        <f>Stock[[#This Row],[SỐ LƯỢNG MUA]]+Stock[[#This Row],[CỔ TỨC BẰNG CỔ PHIẾU]]-Stock[[#This Row],[SỐ LƯỢNG BÁN]]</f>
        <v>0</v>
      </c>
      <c r="Y15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7" s="120">
        <f ca="1">IF(Stock[[#This Row],[NGÀY BÁN]]&gt;0,Stock[[#This Row],[NGÀY BÁN]]-Stock[[#This Row],[NGÀY MUA]]+1,IF(Stock[[#This Row],[NGÀY MUA]]=0,0,TODAY()-Stock[[#This Row],[NGÀY MUA]]+1))</f>
        <v>0</v>
      </c>
      <c r="AA1547" s="121" t="str">
        <f>IFERROR(Stock[[#This Row],[CỔ TỨC TIỀN MẶT]]+Stock[[#This Row],[LÃI/(LỖ) TỪ BÁN CK
(auto-fill)]],"")</f>
        <v/>
      </c>
      <c r="AB15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7" s="79"/>
      <c r="AE1547" s="146" t="str">
        <f>IF(Stock[[#This Row],[TRẠNG THÁI
(auto-fill)]]="NẮM GIỮ",Stock[[#This Row],[GIÁ THỊ TRƯỜNG]]-Stock[[#This Row],[GIÁ MUA]],"")</f>
        <v/>
      </c>
      <c r="AF1547" s="150" t="str">
        <f>IFERROR(Stock[[#This Row],[TĂNG/
(GIẢM )]]/Stock[[#This Row],[GIÁ MUA]],"")</f>
        <v/>
      </c>
      <c r="AG1547" s="129" t="str">
        <f>IF(Stock[[#This Row],[GIÁ THỊ TRƯỜNG]]&gt;0,Stock[[#This Row],[GIÁ THỊ TRƯỜNG]]*Stock[[#This Row],[SỐ LƯỢNG CÒN LẠI
(auto-fill)]],"")</f>
        <v/>
      </c>
    </row>
    <row r="1548" spans="2:33">
      <c r="B1548" s="109" t="str">
        <f>IF(AND(Stock[[#This Row],[SỐ LƯỢNG MUA]]&gt;0,Stock[[#This Row],[SỐ LƯỢNG CÒN LẠI
(auto-fill)]]=0),"BÁN",
IF(AND(Stock[[#This Row],[SỐ LƯỢNG MUA]]&gt;0,Stock[[#This Row],[SỐ LƯỢNG CÒN LẠI
(auto-fill)]]&gt;0),"NẮM GIỮ",""))</f>
        <v/>
      </c>
      <c r="C1548" s="112">
        <f t="shared" si="23"/>
        <v>1535</v>
      </c>
      <c r="D1548" s="77"/>
      <c r="E1548" s="78"/>
      <c r="F1548" s="170"/>
      <c r="G1548" s="83"/>
      <c r="H1548" s="84"/>
      <c r="I1548" s="114" t="str">
        <f>IF(Stock[[#This Row],[SỐ LƯỢNG MUA]]&gt;0,Stock[[#This Row],[GIÁ MUA]]*Stock[[#This Row],[SỐ LƯỢNG MUA]]*$D$11,"")</f>
        <v/>
      </c>
      <c r="J1548" s="87"/>
      <c r="K1548" s="88"/>
      <c r="L1548" s="116" t="str">
        <f>IF(Stock[[#This Row],[SỐ LƯỢNG MUA]]&gt;0,Stock[[#This Row],[GIÁ MUA]]*(1+Stock[[#This Row],[% TĂNG KỲ VỌNG_1]]),"")</f>
        <v/>
      </c>
      <c r="M1548" s="89"/>
      <c r="N1548" s="116" t="str">
        <f>IF(Stock[[#This Row],[SỐ LƯỢNG MUA]]&gt;0,Stock[[#This Row],[GIÁ MUA]]*(1+Stock[[#This Row],[% TĂNG KỲ VỌNG_2]]),"")</f>
        <v/>
      </c>
      <c r="O1548" s="89"/>
      <c r="P1548" s="116" t="str">
        <f>IF(Stock[[#This Row],[SỐ LƯỢNG MUA]]&gt;0,Stock[[#This Row],[GIÁ MUA]]*(1+Stock[[#This Row],[% GIẢM ĐỂ CẮT LỖ]]),"")</f>
        <v/>
      </c>
      <c r="Q1548" s="103"/>
      <c r="R1548" s="117" t="str">
        <f>IF(Stock[[#This Row],[CỔ TỨC TIỀN MẶT]]&gt;0,Stock[[#This Row],[CỔ TỨC TIỀN MẶT]]/(Stock[[#This Row],[GIÁ MUA]]*Stock[[#This Row],[SỐ LƯỢNG MUA]]),"")</f>
        <v/>
      </c>
      <c r="S1548" s="103"/>
      <c r="T1548" s="77"/>
      <c r="U1548" s="95"/>
      <c r="V1548" s="96"/>
      <c r="W1548" s="125" t="str">
        <f>IF(Stock[[#This Row],[SỐ LƯỢNG BÁN]]&gt;0,Stock[[#This Row],[GIÁ BÁN]]*Stock[[#This Row],[SỐ LƯỢNG BÁN]]*$D$11+Stock[[#This Row],[GIÁ BÁN]]*Stock[[#This Row],[SỐ LƯỢNG BÁN]]*$D$12,"")</f>
        <v/>
      </c>
      <c r="X1548" s="120">
        <f>Stock[[#This Row],[SỐ LƯỢNG MUA]]+Stock[[#This Row],[CỔ TỨC BẰNG CỔ PHIẾU]]-Stock[[#This Row],[SỐ LƯỢNG BÁN]]</f>
        <v>0</v>
      </c>
      <c r="Y15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8" s="120">
        <f ca="1">IF(Stock[[#This Row],[NGÀY BÁN]]&gt;0,Stock[[#This Row],[NGÀY BÁN]]-Stock[[#This Row],[NGÀY MUA]]+1,IF(Stock[[#This Row],[NGÀY MUA]]=0,0,TODAY()-Stock[[#This Row],[NGÀY MUA]]+1))</f>
        <v>0</v>
      </c>
      <c r="AA1548" s="121" t="str">
        <f>IFERROR(Stock[[#This Row],[CỔ TỨC TIỀN MẶT]]+Stock[[#This Row],[LÃI/(LỖ) TỪ BÁN CK
(auto-fill)]],"")</f>
        <v/>
      </c>
      <c r="AB15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8" s="79"/>
      <c r="AE1548" s="146" t="str">
        <f>IF(Stock[[#This Row],[TRẠNG THÁI
(auto-fill)]]="NẮM GIỮ",Stock[[#This Row],[GIÁ THỊ TRƯỜNG]]-Stock[[#This Row],[GIÁ MUA]],"")</f>
        <v/>
      </c>
      <c r="AF1548" s="150" t="str">
        <f>IFERROR(Stock[[#This Row],[TĂNG/
(GIẢM )]]/Stock[[#This Row],[GIÁ MUA]],"")</f>
        <v/>
      </c>
      <c r="AG1548" s="129" t="str">
        <f>IF(Stock[[#This Row],[GIÁ THỊ TRƯỜNG]]&gt;0,Stock[[#This Row],[GIÁ THỊ TRƯỜNG]]*Stock[[#This Row],[SỐ LƯỢNG CÒN LẠI
(auto-fill)]],"")</f>
        <v/>
      </c>
    </row>
    <row r="1549" spans="2:33">
      <c r="B1549" s="109" t="str">
        <f>IF(AND(Stock[[#This Row],[SỐ LƯỢNG MUA]]&gt;0,Stock[[#This Row],[SỐ LƯỢNG CÒN LẠI
(auto-fill)]]=0),"BÁN",
IF(AND(Stock[[#This Row],[SỐ LƯỢNG MUA]]&gt;0,Stock[[#This Row],[SỐ LƯỢNG CÒN LẠI
(auto-fill)]]&gt;0),"NẮM GIỮ",""))</f>
        <v/>
      </c>
      <c r="C1549" s="112">
        <f t="shared" si="23"/>
        <v>1536</v>
      </c>
      <c r="D1549" s="77"/>
      <c r="E1549" s="78"/>
      <c r="F1549" s="170"/>
      <c r="G1549" s="83"/>
      <c r="H1549" s="84"/>
      <c r="I1549" s="114" t="str">
        <f>IF(Stock[[#This Row],[SỐ LƯỢNG MUA]]&gt;0,Stock[[#This Row],[GIÁ MUA]]*Stock[[#This Row],[SỐ LƯỢNG MUA]]*$D$11,"")</f>
        <v/>
      </c>
      <c r="J1549" s="87"/>
      <c r="K1549" s="88"/>
      <c r="L1549" s="116" t="str">
        <f>IF(Stock[[#This Row],[SỐ LƯỢNG MUA]]&gt;0,Stock[[#This Row],[GIÁ MUA]]*(1+Stock[[#This Row],[% TĂNG KỲ VỌNG_1]]),"")</f>
        <v/>
      </c>
      <c r="M1549" s="89"/>
      <c r="N1549" s="116" t="str">
        <f>IF(Stock[[#This Row],[SỐ LƯỢNG MUA]]&gt;0,Stock[[#This Row],[GIÁ MUA]]*(1+Stock[[#This Row],[% TĂNG KỲ VỌNG_2]]),"")</f>
        <v/>
      </c>
      <c r="O1549" s="89"/>
      <c r="P1549" s="116" t="str">
        <f>IF(Stock[[#This Row],[SỐ LƯỢNG MUA]]&gt;0,Stock[[#This Row],[GIÁ MUA]]*(1+Stock[[#This Row],[% GIẢM ĐỂ CẮT LỖ]]),"")</f>
        <v/>
      </c>
      <c r="Q1549" s="103"/>
      <c r="R1549" s="117" t="str">
        <f>IF(Stock[[#This Row],[CỔ TỨC TIỀN MẶT]]&gt;0,Stock[[#This Row],[CỔ TỨC TIỀN MẶT]]/(Stock[[#This Row],[GIÁ MUA]]*Stock[[#This Row],[SỐ LƯỢNG MUA]]),"")</f>
        <v/>
      </c>
      <c r="S1549" s="103"/>
      <c r="T1549" s="77"/>
      <c r="U1549" s="95"/>
      <c r="V1549" s="96"/>
      <c r="W1549" s="125" t="str">
        <f>IF(Stock[[#This Row],[SỐ LƯỢNG BÁN]]&gt;0,Stock[[#This Row],[GIÁ BÁN]]*Stock[[#This Row],[SỐ LƯỢNG BÁN]]*$D$11+Stock[[#This Row],[GIÁ BÁN]]*Stock[[#This Row],[SỐ LƯỢNG BÁN]]*$D$12,"")</f>
        <v/>
      </c>
      <c r="X1549" s="120">
        <f>Stock[[#This Row],[SỐ LƯỢNG MUA]]+Stock[[#This Row],[CỔ TỨC BẰNG CỔ PHIẾU]]-Stock[[#This Row],[SỐ LƯỢNG BÁN]]</f>
        <v>0</v>
      </c>
      <c r="Y15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9" s="120">
        <f ca="1">IF(Stock[[#This Row],[NGÀY BÁN]]&gt;0,Stock[[#This Row],[NGÀY BÁN]]-Stock[[#This Row],[NGÀY MUA]]+1,IF(Stock[[#This Row],[NGÀY MUA]]=0,0,TODAY()-Stock[[#This Row],[NGÀY MUA]]+1))</f>
        <v>0</v>
      </c>
      <c r="AA1549" s="121" t="str">
        <f>IFERROR(Stock[[#This Row],[CỔ TỨC TIỀN MẶT]]+Stock[[#This Row],[LÃI/(LỖ) TỪ BÁN CK
(auto-fill)]],"")</f>
        <v/>
      </c>
      <c r="AB15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9" s="79"/>
      <c r="AE1549" s="146" t="str">
        <f>IF(Stock[[#This Row],[TRẠNG THÁI
(auto-fill)]]="NẮM GIỮ",Stock[[#This Row],[GIÁ THỊ TRƯỜNG]]-Stock[[#This Row],[GIÁ MUA]],"")</f>
        <v/>
      </c>
      <c r="AF1549" s="150" t="str">
        <f>IFERROR(Stock[[#This Row],[TĂNG/
(GIẢM )]]/Stock[[#This Row],[GIÁ MUA]],"")</f>
        <v/>
      </c>
      <c r="AG1549" s="129" t="str">
        <f>IF(Stock[[#This Row],[GIÁ THỊ TRƯỜNG]]&gt;0,Stock[[#This Row],[GIÁ THỊ TRƯỜNG]]*Stock[[#This Row],[SỐ LƯỢNG CÒN LẠI
(auto-fill)]],"")</f>
        <v/>
      </c>
    </row>
    <row r="1550" spans="2:33">
      <c r="B1550" s="109" t="str">
        <f>IF(AND(Stock[[#This Row],[SỐ LƯỢNG MUA]]&gt;0,Stock[[#This Row],[SỐ LƯỢNG CÒN LẠI
(auto-fill)]]=0),"BÁN",
IF(AND(Stock[[#This Row],[SỐ LƯỢNG MUA]]&gt;0,Stock[[#This Row],[SỐ LƯỢNG CÒN LẠI
(auto-fill)]]&gt;0),"NẮM GIỮ",""))</f>
        <v/>
      </c>
      <c r="C1550" s="112">
        <f t="shared" si="23"/>
        <v>1537</v>
      </c>
      <c r="D1550" s="77"/>
      <c r="E1550" s="78"/>
      <c r="F1550" s="170"/>
      <c r="G1550" s="83"/>
      <c r="H1550" s="84"/>
      <c r="I1550" s="114" t="str">
        <f>IF(Stock[[#This Row],[SỐ LƯỢNG MUA]]&gt;0,Stock[[#This Row],[GIÁ MUA]]*Stock[[#This Row],[SỐ LƯỢNG MUA]]*$D$11,"")</f>
        <v/>
      </c>
      <c r="J1550" s="87"/>
      <c r="K1550" s="88"/>
      <c r="L1550" s="116" t="str">
        <f>IF(Stock[[#This Row],[SỐ LƯỢNG MUA]]&gt;0,Stock[[#This Row],[GIÁ MUA]]*(1+Stock[[#This Row],[% TĂNG KỲ VỌNG_1]]),"")</f>
        <v/>
      </c>
      <c r="M1550" s="89"/>
      <c r="N1550" s="116" t="str">
        <f>IF(Stock[[#This Row],[SỐ LƯỢNG MUA]]&gt;0,Stock[[#This Row],[GIÁ MUA]]*(1+Stock[[#This Row],[% TĂNG KỲ VỌNG_2]]),"")</f>
        <v/>
      </c>
      <c r="O1550" s="89"/>
      <c r="P1550" s="116" t="str">
        <f>IF(Stock[[#This Row],[SỐ LƯỢNG MUA]]&gt;0,Stock[[#This Row],[GIÁ MUA]]*(1+Stock[[#This Row],[% GIẢM ĐỂ CẮT LỖ]]),"")</f>
        <v/>
      </c>
      <c r="Q1550" s="103"/>
      <c r="R1550" s="117" t="str">
        <f>IF(Stock[[#This Row],[CỔ TỨC TIỀN MẶT]]&gt;0,Stock[[#This Row],[CỔ TỨC TIỀN MẶT]]/(Stock[[#This Row],[GIÁ MUA]]*Stock[[#This Row],[SỐ LƯỢNG MUA]]),"")</f>
        <v/>
      </c>
      <c r="S1550" s="103"/>
      <c r="T1550" s="77"/>
      <c r="U1550" s="95"/>
      <c r="V1550" s="96"/>
      <c r="W1550" s="125" t="str">
        <f>IF(Stock[[#This Row],[SỐ LƯỢNG BÁN]]&gt;0,Stock[[#This Row],[GIÁ BÁN]]*Stock[[#This Row],[SỐ LƯỢNG BÁN]]*$D$11+Stock[[#This Row],[GIÁ BÁN]]*Stock[[#This Row],[SỐ LƯỢNG BÁN]]*$D$12,"")</f>
        <v/>
      </c>
      <c r="X1550" s="120">
        <f>Stock[[#This Row],[SỐ LƯỢNG MUA]]+Stock[[#This Row],[CỔ TỨC BẰNG CỔ PHIẾU]]-Stock[[#This Row],[SỐ LƯỢNG BÁN]]</f>
        <v>0</v>
      </c>
      <c r="Y15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0" s="120">
        <f ca="1">IF(Stock[[#This Row],[NGÀY BÁN]]&gt;0,Stock[[#This Row],[NGÀY BÁN]]-Stock[[#This Row],[NGÀY MUA]]+1,IF(Stock[[#This Row],[NGÀY MUA]]=0,0,TODAY()-Stock[[#This Row],[NGÀY MUA]]+1))</f>
        <v>0</v>
      </c>
      <c r="AA1550" s="121" t="str">
        <f>IFERROR(Stock[[#This Row],[CỔ TỨC TIỀN MẶT]]+Stock[[#This Row],[LÃI/(LỖ) TỪ BÁN CK
(auto-fill)]],"")</f>
        <v/>
      </c>
      <c r="AB15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0" s="79"/>
      <c r="AE1550" s="146" t="str">
        <f>IF(Stock[[#This Row],[TRẠNG THÁI
(auto-fill)]]="NẮM GIỮ",Stock[[#This Row],[GIÁ THỊ TRƯỜNG]]-Stock[[#This Row],[GIÁ MUA]],"")</f>
        <v/>
      </c>
      <c r="AF1550" s="150" t="str">
        <f>IFERROR(Stock[[#This Row],[TĂNG/
(GIẢM )]]/Stock[[#This Row],[GIÁ MUA]],"")</f>
        <v/>
      </c>
      <c r="AG1550" s="129" t="str">
        <f>IF(Stock[[#This Row],[GIÁ THỊ TRƯỜNG]]&gt;0,Stock[[#This Row],[GIÁ THỊ TRƯỜNG]]*Stock[[#This Row],[SỐ LƯỢNG CÒN LẠI
(auto-fill)]],"")</f>
        <v/>
      </c>
    </row>
    <row r="1551" spans="2:33">
      <c r="B1551" s="109" t="str">
        <f>IF(AND(Stock[[#This Row],[SỐ LƯỢNG MUA]]&gt;0,Stock[[#This Row],[SỐ LƯỢNG CÒN LẠI
(auto-fill)]]=0),"BÁN",
IF(AND(Stock[[#This Row],[SỐ LƯỢNG MUA]]&gt;0,Stock[[#This Row],[SỐ LƯỢNG CÒN LẠI
(auto-fill)]]&gt;0),"NẮM GIỮ",""))</f>
        <v/>
      </c>
      <c r="C1551" s="112">
        <f t="shared" si="23"/>
        <v>1538</v>
      </c>
      <c r="D1551" s="77"/>
      <c r="E1551" s="78"/>
      <c r="F1551" s="170"/>
      <c r="G1551" s="83"/>
      <c r="H1551" s="84"/>
      <c r="I1551" s="114" t="str">
        <f>IF(Stock[[#This Row],[SỐ LƯỢNG MUA]]&gt;0,Stock[[#This Row],[GIÁ MUA]]*Stock[[#This Row],[SỐ LƯỢNG MUA]]*$D$11,"")</f>
        <v/>
      </c>
      <c r="J1551" s="87"/>
      <c r="K1551" s="88"/>
      <c r="L1551" s="116" t="str">
        <f>IF(Stock[[#This Row],[SỐ LƯỢNG MUA]]&gt;0,Stock[[#This Row],[GIÁ MUA]]*(1+Stock[[#This Row],[% TĂNG KỲ VỌNG_1]]),"")</f>
        <v/>
      </c>
      <c r="M1551" s="89"/>
      <c r="N1551" s="116" t="str">
        <f>IF(Stock[[#This Row],[SỐ LƯỢNG MUA]]&gt;0,Stock[[#This Row],[GIÁ MUA]]*(1+Stock[[#This Row],[% TĂNG KỲ VỌNG_2]]),"")</f>
        <v/>
      </c>
      <c r="O1551" s="89"/>
      <c r="P1551" s="116" t="str">
        <f>IF(Stock[[#This Row],[SỐ LƯỢNG MUA]]&gt;0,Stock[[#This Row],[GIÁ MUA]]*(1+Stock[[#This Row],[% GIẢM ĐỂ CẮT LỖ]]),"")</f>
        <v/>
      </c>
      <c r="Q1551" s="103"/>
      <c r="R1551" s="117" t="str">
        <f>IF(Stock[[#This Row],[CỔ TỨC TIỀN MẶT]]&gt;0,Stock[[#This Row],[CỔ TỨC TIỀN MẶT]]/(Stock[[#This Row],[GIÁ MUA]]*Stock[[#This Row],[SỐ LƯỢNG MUA]]),"")</f>
        <v/>
      </c>
      <c r="S1551" s="103"/>
      <c r="T1551" s="77"/>
      <c r="U1551" s="95"/>
      <c r="V1551" s="96"/>
      <c r="W1551" s="125" t="str">
        <f>IF(Stock[[#This Row],[SỐ LƯỢNG BÁN]]&gt;0,Stock[[#This Row],[GIÁ BÁN]]*Stock[[#This Row],[SỐ LƯỢNG BÁN]]*$D$11+Stock[[#This Row],[GIÁ BÁN]]*Stock[[#This Row],[SỐ LƯỢNG BÁN]]*$D$12,"")</f>
        <v/>
      </c>
      <c r="X1551" s="120">
        <f>Stock[[#This Row],[SỐ LƯỢNG MUA]]+Stock[[#This Row],[CỔ TỨC BẰNG CỔ PHIẾU]]-Stock[[#This Row],[SỐ LƯỢNG BÁN]]</f>
        <v>0</v>
      </c>
      <c r="Y15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1" s="120">
        <f ca="1">IF(Stock[[#This Row],[NGÀY BÁN]]&gt;0,Stock[[#This Row],[NGÀY BÁN]]-Stock[[#This Row],[NGÀY MUA]]+1,IF(Stock[[#This Row],[NGÀY MUA]]=0,0,TODAY()-Stock[[#This Row],[NGÀY MUA]]+1))</f>
        <v>0</v>
      </c>
      <c r="AA1551" s="121" t="str">
        <f>IFERROR(Stock[[#This Row],[CỔ TỨC TIỀN MẶT]]+Stock[[#This Row],[LÃI/(LỖ) TỪ BÁN CK
(auto-fill)]],"")</f>
        <v/>
      </c>
      <c r="AB15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1" s="79"/>
      <c r="AE1551" s="146" t="str">
        <f>IF(Stock[[#This Row],[TRẠNG THÁI
(auto-fill)]]="NẮM GIỮ",Stock[[#This Row],[GIÁ THỊ TRƯỜNG]]-Stock[[#This Row],[GIÁ MUA]],"")</f>
        <v/>
      </c>
      <c r="AF1551" s="150" t="str">
        <f>IFERROR(Stock[[#This Row],[TĂNG/
(GIẢM )]]/Stock[[#This Row],[GIÁ MUA]],"")</f>
        <v/>
      </c>
      <c r="AG1551" s="129" t="str">
        <f>IF(Stock[[#This Row],[GIÁ THỊ TRƯỜNG]]&gt;0,Stock[[#This Row],[GIÁ THỊ TRƯỜNG]]*Stock[[#This Row],[SỐ LƯỢNG CÒN LẠI
(auto-fill)]],"")</f>
        <v/>
      </c>
    </row>
    <row r="1552" spans="2:33">
      <c r="B1552" s="109" t="str">
        <f>IF(AND(Stock[[#This Row],[SỐ LƯỢNG MUA]]&gt;0,Stock[[#This Row],[SỐ LƯỢNG CÒN LẠI
(auto-fill)]]=0),"BÁN",
IF(AND(Stock[[#This Row],[SỐ LƯỢNG MUA]]&gt;0,Stock[[#This Row],[SỐ LƯỢNG CÒN LẠI
(auto-fill)]]&gt;0),"NẮM GIỮ",""))</f>
        <v/>
      </c>
      <c r="C1552" s="112">
        <f t="shared" ref="C1552:C1615" si="24">C1551+1</f>
        <v>1539</v>
      </c>
      <c r="D1552" s="77"/>
      <c r="E1552" s="78"/>
      <c r="F1552" s="170"/>
      <c r="G1552" s="83"/>
      <c r="H1552" s="84"/>
      <c r="I1552" s="114" t="str">
        <f>IF(Stock[[#This Row],[SỐ LƯỢNG MUA]]&gt;0,Stock[[#This Row],[GIÁ MUA]]*Stock[[#This Row],[SỐ LƯỢNG MUA]]*$D$11,"")</f>
        <v/>
      </c>
      <c r="J1552" s="87"/>
      <c r="K1552" s="88"/>
      <c r="L1552" s="116" t="str">
        <f>IF(Stock[[#This Row],[SỐ LƯỢNG MUA]]&gt;0,Stock[[#This Row],[GIÁ MUA]]*(1+Stock[[#This Row],[% TĂNG KỲ VỌNG_1]]),"")</f>
        <v/>
      </c>
      <c r="M1552" s="89"/>
      <c r="N1552" s="116" t="str">
        <f>IF(Stock[[#This Row],[SỐ LƯỢNG MUA]]&gt;0,Stock[[#This Row],[GIÁ MUA]]*(1+Stock[[#This Row],[% TĂNG KỲ VỌNG_2]]),"")</f>
        <v/>
      </c>
      <c r="O1552" s="89"/>
      <c r="P1552" s="116" t="str">
        <f>IF(Stock[[#This Row],[SỐ LƯỢNG MUA]]&gt;0,Stock[[#This Row],[GIÁ MUA]]*(1+Stock[[#This Row],[% GIẢM ĐỂ CẮT LỖ]]),"")</f>
        <v/>
      </c>
      <c r="Q1552" s="103"/>
      <c r="R1552" s="117" t="str">
        <f>IF(Stock[[#This Row],[CỔ TỨC TIỀN MẶT]]&gt;0,Stock[[#This Row],[CỔ TỨC TIỀN MẶT]]/(Stock[[#This Row],[GIÁ MUA]]*Stock[[#This Row],[SỐ LƯỢNG MUA]]),"")</f>
        <v/>
      </c>
      <c r="S1552" s="103"/>
      <c r="T1552" s="77"/>
      <c r="U1552" s="95"/>
      <c r="V1552" s="96"/>
      <c r="W1552" s="125" t="str">
        <f>IF(Stock[[#This Row],[SỐ LƯỢNG BÁN]]&gt;0,Stock[[#This Row],[GIÁ BÁN]]*Stock[[#This Row],[SỐ LƯỢNG BÁN]]*$D$11+Stock[[#This Row],[GIÁ BÁN]]*Stock[[#This Row],[SỐ LƯỢNG BÁN]]*$D$12,"")</f>
        <v/>
      </c>
      <c r="X1552" s="120">
        <f>Stock[[#This Row],[SỐ LƯỢNG MUA]]+Stock[[#This Row],[CỔ TỨC BẰNG CỔ PHIẾU]]-Stock[[#This Row],[SỐ LƯỢNG BÁN]]</f>
        <v>0</v>
      </c>
      <c r="Y15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2" s="120">
        <f ca="1">IF(Stock[[#This Row],[NGÀY BÁN]]&gt;0,Stock[[#This Row],[NGÀY BÁN]]-Stock[[#This Row],[NGÀY MUA]]+1,IF(Stock[[#This Row],[NGÀY MUA]]=0,0,TODAY()-Stock[[#This Row],[NGÀY MUA]]+1))</f>
        <v>0</v>
      </c>
      <c r="AA1552" s="121" t="str">
        <f>IFERROR(Stock[[#This Row],[CỔ TỨC TIỀN MẶT]]+Stock[[#This Row],[LÃI/(LỖ) TỪ BÁN CK
(auto-fill)]],"")</f>
        <v/>
      </c>
      <c r="AB15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2" s="79"/>
      <c r="AE1552" s="146" t="str">
        <f>IF(Stock[[#This Row],[TRẠNG THÁI
(auto-fill)]]="NẮM GIỮ",Stock[[#This Row],[GIÁ THỊ TRƯỜNG]]-Stock[[#This Row],[GIÁ MUA]],"")</f>
        <v/>
      </c>
      <c r="AF1552" s="150" t="str">
        <f>IFERROR(Stock[[#This Row],[TĂNG/
(GIẢM )]]/Stock[[#This Row],[GIÁ MUA]],"")</f>
        <v/>
      </c>
      <c r="AG1552" s="129" t="str">
        <f>IF(Stock[[#This Row],[GIÁ THỊ TRƯỜNG]]&gt;0,Stock[[#This Row],[GIÁ THỊ TRƯỜNG]]*Stock[[#This Row],[SỐ LƯỢNG CÒN LẠI
(auto-fill)]],"")</f>
        <v/>
      </c>
    </row>
    <row r="1553" spans="2:33">
      <c r="B1553" s="109" t="str">
        <f>IF(AND(Stock[[#This Row],[SỐ LƯỢNG MUA]]&gt;0,Stock[[#This Row],[SỐ LƯỢNG CÒN LẠI
(auto-fill)]]=0),"BÁN",
IF(AND(Stock[[#This Row],[SỐ LƯỢNG MUA]]&gt;0,Stock[[#This Row],[SỐ LƯỢNG CÒN LẠI
(auto-fill)]]&gt;0),"NẮM GIỮ",""))</f>
        <v/>
      </c>
      <c r="C1553" s="112">
        <f t="shared" si="24"/>
        <v>1540</v>
      </c>
      <c r="D1553" s="77"/>
      <c r="E1553" s="78"/>
      <c r="F1553" s="170"/>
      <c r="G1553" s="83"/>
      <c r="H1553" s="84"/>
      <c r="I1553" s="114" t="str">
        <f>IF(Stock[[#This Row],[SỐ LƯỢNG MUA]]&gt;0,Stock[[#This Row],[GIÁ MUA]]*Stock[[#This Row],[SỐ LƯỢNG MUA]]*$D$11,"")</f>
        <v/>
      </c>
      <c r="J1553" s="87"/>
      <c r="K1553" s="88"/>
      <c r="L1553" s="116" t="str">
        <f>IF(Stock[[#This Row],[SỐ LƯỢNG MUA]]&gt;0,Stock[[#This Row],[GIÁ MUA]]*(1+Stock[[#This Row],[% TĂNG KỲ VỌNG_1]]),"")</f>
        <v/>
      </c>
      <c r="M1553" s="89"/>
      <c r="N1553" s="116" t="str">
        <f>IF(Stock[[#This Row],[SỐ LƯỢNG MUA]]&gt;0,Stock[[#This Row],[GIÁ MUA]]*(1+Stock[[#This Row],[% TĂNG KỲ VỌNG_2]]),"")</f>
        <v/>
      </c>
      <c r="O1553" s="89"/>
      <c r="P1553" s="116" t="str">
        <f>IF(Stock[[#This Row],[SỐ LƯỢNG MUA]]&gt;0,Stock[[#This Row],[GIÁ MUA]]*(1+Stock[[#This Row],[% GIẢM ĐỂ CẮT LỖ]]),"")</f>
        <v/>
      </c>
      <c r="Q1553" s="103"/>
      <c r="R1553" s="117" t="str">
        <f>IF(Stock[[#This Row],[CỔ TỨC TIỀN MẶT]]&gt;0,Stock[[#This Row],[CỔ TỨC TIỀN MẶT]]/(Stock[[#This Row],[GIÁ MUA]]*Stock[[#This Row],[SỐ LƯỢNG MUA]]),"")</f>
        <v/>
      </c>
      <c r="S1553" s="103"/>
      <c r="T1553" s="77"/>
      <c r="U1553" s="95"/>
      <c r="V1553" s="96"/>
      <c r="W1553" s="125" t="str">
        <f>IF(Stock[[#This Row],[SỐ LƯỢNG BÁN]]&gt;0,Stock[[#This Row],[GIÁ BÁN]]*Stock[[#This Row],[SỐ LƯỢNG BÁN]]*$D$11+Stock[[#This Row],[GIÁ BÁN]]*Stock[[#This Row],[SỐ LƯỢNG BÁN]]*$D$12,"")</f>
        <v/>
      </c>
      <c r="X1553" s="120">
        <f>Stock[[#This Row],[SỐ LƯỢNG MUA]]+Stock[[#This Row],[CỔ TỨC BẰNG CỔ PHIẾU]]-Stock[[#This Row],[SỐ LƯỢNG BÁN]]</f>
        <v>0</v>
      </c>
      <c r="Y15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3" s="120">
        <f ca="1">IF(Stock[[#This Row],[NGÀY BÁN]]&gt;0,Stock[[#This Row],[NGÀY BÁN]]-Stock[[#This Row],[NGÀY MUA]]+1,IF(Stock[[#This Row],[NGÀY MUA]]=0,0,TODAY()-Stock[[#This Row],[NGÀY MUA]]+1))</f>
        <v>0</v>
      </c>
      <c r="AA1553" s="121" t="str">
        <f>IFERROR(Stock[[#This Row],[CỔ TỨC TIỀN MẶT]]+Stock[[#This Row],[LÃI/(LỖ) TỪ BÁN CK
(auto-fill)]],"")</f>
        <v/>
      </c>
      <c r="AB15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3" s="79"/>
      <c r="AE1553" s="146" t="str">
        <f>IF(Stock[[#This Row],[TRẠNG THÁI
(auto-fill)]]="NẮM GIỮ",Stock[[#This Row],[GIÁ THỊ TRƯỜNG]]-Stock[[#This Row],[GIÁ MUA]],"")</f>
        <v/>
      </c>
      <c r="AF1553" s="150" t="str">
        <f>IFERROR(Stock[[#This Row],[TĂNG/
(GIẢM )]]/Stock[[#This Row],[GIÁ MUA]],"")</f>
        <v/>
      </c>
      <c r="AG1553" s="129" t="str">
        <f>IF(Stock[[#This Row],[GIÁ THỊ TRƯỜNG]]&gt;0,Stock[[#This Row],[GIÁ THỊ TRƯỜNG]]*Stock[[#This Row],[SỐ LƯỢNG CÒN LẠI
(auto-fill)]],"")</f>
        <v/>
      </c>
    </row>
    <row r="1554" spans="2:33">
      <c r="B1554" s="109" t="str">
        <f>IF(AND(Stock[[#This Row],[SỐ LƯỢNG MUA]]&gt;0,Stock[[#This Row],[SỐ LƯỢNG CÒN LẠI
(auto-fill)]]=0),"BÁN",
IF(AND(Stock[[#This Row],[SỐ LƯỢNG MUA]]&gt;0,Stock[[#This Row],[SỐ LƯỢNG CÒN LẠI
(auto-fill)]]&gt;0),"NẮM GIỮ",""))</f>
        <v/>
      </c>
      <c r="C1554" s="112">
        <f t="shared" si="24"/>
        <v>1541</v>
      </c>
      <c r="D1554" s="77"/>
      <c r="E1554" s="78"/>
      <c r="F1554" s="170"/>
      <c r="G1554" s="83"/>
      <c r="H1554" s="84"/>
      <c r="I1554" s="114" t="str">
        <f>IF(Stock[[#This Row],[SỐ LƯỢNG MUA]]&gt;0,Stock[[#This Row],[GIÁ MUA]]*Stock[[#This Row],[SỐ LƯỢNG MUA]]*$D$11,"")</f>
        <v/>
      </c>
      <c r="J1554" s="87"/>
      <c r="K1554" s="88"/>
      <c r="L1554" s="116" t="str">
        <f>IF(Stock[[#This Row],[SỐ LƯỢNG MUA]]&gt;0,Stock[[#This Row],[GIÁ MUA]]*(1+Stock[[#This Row],[% TĂNG KỲ VỌNG_1]]),"")</f>
        <v/>
      </c>
      <c r="M1554" s="89"/>
      <c r="N1554" s="116" t="str">
        <f>IF(Stock[[#This Row],[SỐ LƯỢNG MUA]]&gt;0,Stock[[#This Row],[GIÁ MUA]]*(1+Stock[[#This Row],[% TĂNG KỲ VỌNG_2]]),"")</f>
        <v/>
      </c>
      <c r="O1554" s="89"/>
      <c r="P1554" s="116" t="str">
        <f>IF(Stock[[#This Row],[SỐ LƯỢNG MUA]]&gt;0,Stock[[#This Row],[GIÁ MUA]]*(1+Stock[[#This Row],[% GIẢM ĐỂ CẮT LỖ]]),"")</f>
        <v/>
      </c>
      <c r="Q1554" s="103"/>
      <c r="R1554" s="117" t="str">
        <f>IF(Stock[[#This Row],[CỔ TỨC TIỀN MẶT]]&gt;0,Stock[[#This Row],[CỔ TỨC TIỀN MẶT]]/(Stock[[#This Row],[GIÁ MUA]]*Stock[[#This Row],[SỐ LƯỢNG MUA]]),"")</f>
        <v/>
      </c>
      <c r="S1554" s="103"/>
      <c r="T1554" s="77"/>
      <c r="U1554" s="95"/>
      <c r="V1554" s="96"/>
      <c r="W1554" s="125" t="str">
        <f>IF(Stock[[#This Row],[SỐ LƯỢNG BÁN]]&gt;0,Stock[[#This Row],[GIÁ BÁN]]*Stock[[#This Row],[SỐ LƯỢNG BÁN]]*$D$11+Stock[[#This Row],[GIÁ BÁN]]*Stock[[#This Row],[SỐ LƯỢNG BÁN]]*$D$12,"")</f>
        <v/>
      </c>
      <c r="X1554" s="120">
        <f>Stock[[#This Row],[SỐ LƯỢNG MUA]]+Stock[[#This Row],[CỔ TỨC BẰNG CỔ PHIẾU]]-Stock[[#This Row],[SỐ LƯỢNG BÁN]]</f>
        <v>0</v>
      </c>
      <c r="Y15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4" s="120">
        <f ca="1">IF(Stock[[#This Row],[NGÀY BÁN]]&gt;0,Stock[[#This Row],[NGÀY BÁN]]-Stock[[#This Row],[NGÀY MUA]]+1,IF(Stock[[#This Row],[NGÀY MUA]]=0,0,TODAY()-Stock[[#This Row],[NGÀY MUA]]+1))</f>
        <v>0</v>
      </c>
      <c r="AA1554" s="121" t="str">
        <f>IFERROR(Stock[[#This Row],[CỔ TỨC TIỀN MẶT]]+Stock[[#This Row],[LÃI/(LỖ) TỪ BÁN CK
(auto-fill)]],"")</f>
        <v/>
      </c>
      <c r="AB15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4" s="79"/>
      <c r="AE1554" s="146" t="str">
        <f>IF(Stock[[#This Row],[TRẠNG THÁI
(auto-fill)]]="NẮM GIỮ",Stock[[#This Row],[GIÁ THỊ TRƯỜNG]]-Stock[[#This Row],[GIÁ MUA]],"")</f>
        <v/>
      </c>
      <c r="AF1554" s="150" t="str">
        <f>IFERROR(Stock[[#This Row],[TĂNG/
(GIẢM )]]/Stock[[#This Row],[GIÁ MUA]],"")</f>
        <v/>
      </c>
      <c r="AG1554" s="129" t="str">
        <f>IF(Stock[[#This Row],[GIÁ THỊ TRƯỜNG]]&gt;0,Stock[[#This Row],[GIÁ THỊ TRƯỜNG]]*Stock[[#This Row],[SỐ LƯỢNG CÒN LẠI
(auto-fill)]],"")</f>
        <v/>
      </c>
    </row>
    <row r="1555" spans="2:33">
      <c r="B1555" s="109" t="str">
        <f>IF(AND(Stock[[#This Row],[SỐ LƯỢNG MUA]]&gt;0,Stock[[#This Row],[SỐ LƯỢNG CÒN LẠI
(auto-fill)]]=0),"BÁN",
IF(AND(Stock[[#This Row],[SỐ LƯỢNG MUA]]&gt;0,Stock[[#This Row],[SỐ LƯỢNG CÒN LẠI
(auto-fill)]]&gt;0),"NẮM GIỮ",""))</f>
        <v/>
      </c>
      <c r="C1555" s="112">
        <f t="shared" si="24"/>
        <v>1542</v>
      </c>
      <c r="D1555" s="77"/>
      <c r="E1555" s="78"/>
      <c r="F1555" s="170"/>
      <c r="G1555" s="83"/>
      <c r="H1555" s="84"/>
      <c r="I1555" s="114" t="str">
        <f>IF(Stock[[#This Row],[SỐ LƯỢNG MUA]]&gt;0,Stock[[#This Row],[GIÁ MUA]]*Stock[[#This Row],[SỐ LƯỢNG MUA]]*$D$11,"")</f>
        <v/>
      </c>
      <c r="J1555" s="87"/>
      <c r="K1555" s="88"/>
      <c r="L1555" s="116" t="str">
        <f>IF(Stock[[#This Row],[SỐ LƯỢNG MUA]]&gt;0,Stock[[#This Row],[GIÁ MUA]]*(1+Stock[[#This Row],[% TĂNG KỲ VỌNG_1]]),"")</f>
        <v/>
      </c>
      <c r="M1555" s="89"/>
      <c r="N1555" s="116" t="str">
        <f>IF(Stock[[#This Row],[SỐ LƯỢNG MUA]]&gt;0,Stock[[#This Row],[GIÁ MUA]]*(1+Stock[[#This Row],[% TĂNG KỲ VỌNG_2]]),"")</f>
        <v/>
      </c>
      <c r="O1555" s="89"/>
      <c r="P1555" s="116" t="str">
        <f>IF(Stock[[#This Row],[SỐ LƯỢNG MUA]]&gt;0,Stock[[#This Row],[GIÁ MUA]]*(1+Stock[[#This Row],[% GIẢM ĐỂ CẮT LỖ]]),"")</f>
        <v/>
      </c>
      <c r="Q1555" s="103"/>
      <c r="R1555" s="117" t="str">
        <f>IF(Stock[[#This Row],[CỔ TỨC TIỀN MẶT]]&gt;0,Stock[[#This Row],[CỔ TỨC TIỀN MẶT]]/(Stock[[#This Row],[GIÁ MUA]]*Stock[[#This Row],[SỐ LƯỢNG MUA]]),"")</f>
        <v/>
      </c>
      <c r="S1555" s="103"/>
      <c r="T1555" s="77"/>
      <c r="U1555" s="95"/>
      <c r="V1555" s="96"/>
      <c r="W1555" s="125" t="str">
        <f>IF(Stock[[#This Row],[SỐ LƯỢNG BÁN]]&gt;0,Stock[[#This Row],[GIÁ BÁN]]*Stock[[#This Row],[SỐ LƯỢNG BÁN]]*$D$11+Stock[[#This Row],[GIÁ BÁN]]*Stock[[#This Row],[SỐ LƯỢNG BÁN]]*$D$12,"")</f>
        <v/>
      </c>
      <c r="X1555" s="120">
        <f>Stock[[#This Row],[SỐ LƯỢNG MUA]]+Stock[[#This Row],[CỔ TỨC BẰNG CỔ PHIẾU]]-Stock[[#This Row],[SỐ LƯỢNG BÁN]]</f>
        <v>0</v>
      </c>
      <c r="Y15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5" s="120">
        <f ca="1">IF(Stock[[#This Row],[NGÀY BÁN]]&gt;0,Stock[[#This Row],[NGÀY BÁN]]-Stock[[#This Row],[NGÀY MUA]]+1,IF(Stock[[#This Row],[NGÀY MUA]]=0,0,TODAY()-Stock[[#This Row],[NGÀY MUA]]+1))</f>
        <v>0</v>
      </c>
      <c r="AA1555" s="121" t="str">
        <f>IFERROR(Stock[[#This Row],[CỔ TỨC TIỀN MẶT]]+Stock[[#This Row],[LÃI/(LỖ) TỪ BÁN CK
(auto-fill)]],"")</f>
        <v/>
      </c>
      <c r="AB15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5" s="79"/>
      <c r="AE1555" s="146" t="str">
        <f>IF(Stock[[#This Row],[TRẠNG THÁI
(auto-fill)]]="NẮM GIỮ",Stock[[#This Row],[GIÁ THỊ TRƯỜNG]]-Stock[[#This Row],[GIÁ MUA]],"")</f>
        <v/>
      </c>
      <c r="AF1555" s="150" t="str">
        <f>IFERROR(Stock[[#This Row],[TĂNG/
(GIẢM )]]/Stock[[#This Row],[GIÁ MUA]],"")</f>
        <v/>
      </c>
      <c r="AG1555" s="129" t="str">
        <f>IF(Stock[[#This Row],[GIÁ THỊ TRƯỜNG]]&gt;0,Stock[[#This Row],[GIÁ THỊ TRƯỜNG]]*Stock[[#This Row],[SỐ LƯỢNG CÒN LẠI
(auto-fill)]],"")</f>
        <v/>
      </c>
    </row>
    <row r="1556" spans="2:33">
      <c r="B1556" s="109" t="str">
        <f>IF(AND(Stock[[#This Row],[SỐ LƯỢNG MUA]]&gt;0,Stock[[#This Row],[SỐ LƯỢNG CÒN LẠI
(auto-fill)]]=0),"BÁN",
IF(AND(Stock[[#This Row],[SỐ LƯỢNG MUA]]&gt;0,Stock[[#This Row],[SỐ LƯỢNG CÒN LẠI
(auto-fill)]]&gt;0),"NẮM GIỮ",""))</f>
        <v/>
      </c>
      <c r="C1556" s="112">
        <f t="shared" si="24"/>
        <v>1543</v>
      </c>
      <c r="D1556" s="77"/>
      <c r="E1556" s="78"/>
      <c r="F1556" s="170"/>
      <c r="G1556" s="83"/>
      <c r="H1556" s="84"/>
      <c r="I1556" s="114" t="str">
        <f>IF(Stock[[#This Row],[SỐ LƯỢNG MUA]]&gt;0,Stock[[#This Row],[GIÁ MUA]]*Stock[[#This Row],[SỐ LƯỢNG MUA]]*$D$11,"")</f>
        <v/>
      </c>
      <c r="J1556" s="87"/>
      <c r="K1556" s="88"/>
      <c r="L1556" s="116" t="str">
        <f>IF(Stock[[#This Row],[SỐ LƯỢNG MUA]]&gt;0,Stock[[#This Row],[GIÁ MUA]]*(1+Stock[[#This Row],[% TĂNG KỲ VỌNG_1]]),"")</f>
        <v/>
      </c>
      <c r="M1556" s="89"/>
      <c r="N1556" s="116" t="str">
        <f>IF(Stock[[#This Row],[SỐ LƯỢNG MUA]]&gt;0,Stock[[#This Row],[GIÁ MUA]]*(1+Stock[[#This Row],[% TĂNG KỲ VỌNG_2]]),"")</f>
        <v/>
      </c>
      <c r="O1556" s="89"/>
      <c r="P1556" s="116" t="str">
        <f>IF(Stock[[#This Row],[SỐ LƯỢNG MUA]]&gt;0,Stock[[#This Row],[GIÁ MUA]]*(1+Stock[[#This Row],[% GIẢM ĐỂ CẮT LỖ]]),"")</f>
        <v/>
      </c>
      <c r="Q1556" s="103"/>
      <c r="R1556" s="117" t="str">
        <f>IF(Stock[[#This Row],[CỔ TỨC TIỀN MẶT]]&gt;0,Stock[[#This Row],[CỔ TỨC TIỀN MẶT]]/(Stock[[#This Row],[GIÁ MUA]]*Stock[[#This Row],[SỐ LƯỢNG MUA]]),"")</f>
        <v/>
      </c>
      <c r="S1556" s="103"/>
      <c r="T1556" s="77"/>
      <c r="U1556" s="95"/>
      <c r="V1556" s="96"/>
      <c r="W1556" s="125" t="str">
        <f>IF(Stock[[#This Row],[SỐ LƯỢNG BÁN]]&gt;0,Stock[[#This Row],[GIÁ BÁN]]*Stock[[#This Row],[SỐ LƯỢNG BÁN]]*$D$11+Stock[[#This Row],[GIÁ BÁN]]*Stock[[#This Row],[SỐ LƯỢNG BÁN]]*$D$12,"")</f>
        <v/>
      </c>
      <c r="X1556" s="120">
        <f>Stock[[#This Row],[SỐ LƯỢNG MUA]]+Stock[[#This Row],[CỔ TỨC BẰNG CỔ PHIẾU]]-Stock[[#This Row],[SỐ LƯỢNG BÁN]]</f>
        <v>0</v>
      </c>
      <c r="Y15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6" s="120">
        <f ca="1">IF(Stock[[#This Row],[NGÀY BÁN]]&gt;0,Stock[[#This Row],[NGÀY BÁN]]-Stock[[#This Row],[NGÀY MUA]]+1,IF(Stock[[#This Row],[NGÀY MUA]]=0,0,TODAY()-Stock[[#This Row],[NGÀY MUA]]+1))</f>
        <v>0</v>
      </c>
      <c r="AA1556" s="121" t="str">
        <f>IFERROR(Stock[[#This Row],[CỔ TỨC TIỀN MẶT]]+Stock[[#This Row],[LÃI/(LỖ) TỪ BÁN CK
(auto-fill)]],"")</f>
        <v/>
      </c>
      <c r="AB15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6" s="79"/>
      <c r="AE1556" s="146" t="str">
        <f>IF(Stock[[#This Row],[TRẠNG THÁI
(auto-fill)]]="NẮM GIỮ",Stock[[#This Row],[GIÁ THỊ TRƯỜNG]]-Stock[[#This Row],[GIÁ MUA]],"")</f>
        <v/>
      </c>
      <c r="AF1556" s="150" t="str">
        <f>IFERROR(Stock[[#This Row],[TĂNG/
(GIẢM )]]/Stock[[#This Row],[GIÁ MUA]],"")</f>
        <v/>
      </c>
      <c r="AG1556" s="129" t="str">
        <f>IF(Stock[[#This Row],[GIÁ THỊ TRƯỜNG]]&gt;0,Stock[[#This Row],[GIÁ THỊ TRƯỜNG]]*Stock[[#This Row],[SỐ LƯỢNG CÒN LẠI
(auto-fill)]],"")</f>
        <v/>
      </c>
    </row>
    <row r="1557" spans="2:33">
      <c r="B1557" s="109" t="str">
        <f>IF(AND(Stock[[#This Row],[SỐ LƯỢNG MUA]]&gt;0,Stock[[#This Row],[SỐ LƯỢNG CÒN LẠI
(auto-fill)]]=0),"BÁN",
IF(AND(Stock[[#This Row],[SỐ LƯỢNG MUA]]&gt;0,Stock[[#This Row],[SỐ LƯỢNG CÒN LẠI
(auto-fill)]]&gt;0),"NẮM GIỮ",""))</f>
        <v/>
      </c>
      <c r="C1557" s="112">
        <f t="shared" si="24"/>
        <v>1544</v>
      </c>
      <c r="D1557" s="77"/>
      <c r="E1557" s="78"/>
      <c r="F1557" s="170"/>
      <c r="G1557" s="83"/>
      <c r="H1557" s="84"/>
      <c r="I1557" s="114" t="str">
        <f>IF(Stock[[#This Row],[SỐ LƯỢNG MUA]]&gt;0,Stock[[#This Row],[GIÁ MUA]]*Stock[[#This Row],[SỐ LƯỢNG MUA]]*$D$11,"")</f>
        <v/>
      </c>
      <c r="J1557" s="87"/>
      <c r="K1557" s="88"/>
      <c r="L1557" s="116" t="str">
        <f>IF(Stock[[#This Row],[SỐ LƯỢNG MUA]]&gt;0,Stock[[#This Row],[GIÁ MUA]]*(1+Stock[[#This Row],[% TĂNG KỲ VỌNG_1]]),"")</f>
        <v/>
      </c>
      <c r="M1557" s="89"/>
      <c r="N1557" s="116" t="str">
        <f>IF(Stock[[#This Row],[SỐ LƯỢNG MUA]]&gt;0,Stock[[#This Row],[GIÁ MUA]]*(1+Stock[[#This Row],[% TĂNG KỲ VỌNG_2]]),"")</f>
        <v/>
      </c>
      <c r="O1557" s="89"/>
      <c r="P1557" s="116" t="str">
        <f>IF(Stock[[#This Row],[SỐ LƯỢNG MUA]]&gt;0,Stock[[#This Row],[GIÁ MUA]]*(1+Stock[[#This Row],[% GIẢM ĐỂ CẮT LỖ]]),"")</f>
        <v/>
      </c>
      <c r="Q1557" s="103"/>
      <c r="R1557" s="117" t="str">
        <f>IF(Stock[[#This Row],[CỔ TỨC TIỀN MẶT]]&gt;0,Stock[[#This Row],[CỔ TỨC TIỀN MẶT]]/(Stock[[#This Row],[GIÁ MUA]]*Stock[[#This Row],[SỐ LƯỢNG MUA]]),"")</f>
        <v/>
      </c>
      <c r="S1557" s="103"/>
      <c r="T1557" s="77"/>
      <c r="U1557" s="95"/>
      <c r="V1557" s="96"/>
      <c r="W1557" s="125" t="str">
        <f>IF(Stock[[#This Row],[SỐ LƯỢNG BÁN]]&gt;0,Stock[[#This Row],[GIÁ BÁN]]*Stock[[#This Row],[SỐ LƯỢNG BÁN]]*$D$11+Stock[[#This Row],[GIÁ BÁN]]*Stock[[#This Row],[SỐ LƯỢNG BÁN]]*$D$12,"")</f>
        <v/>
      </c>
      <c r="X1557" s="120">
        <f>Stock[[#This Row],[SỐ LƯỢNG MUA]]+Stock[[#This Row],[CỔ TỨC BẰNG CỔ PHIẾU]]-Stock[[#This Row],[SỐ LƯỢNG BÁN]]</f>
        <v>0</v>
      </c>
      <c r="Y15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7" s="120">
        <f ca="1">IF(Stock[[#This Row],[NGÀY BÁN]]&gt;0,Stock[[#This Row],[NGÀY BÁN]]-Stock[[#This Row],[NGÀY MUA]]+1,IF(Stock[[#This Row],[NGÀY MUA]]=0,0,TODAY()-Stock[[#This Row],[NGÀY MUA]]+1))</f>
        <v>0</v>
      </c>
      <c r="AA1557" s="121" t="str">
        <f>IFERROR(Stock[[#This Row],[CỔ TỨC TIỀN MẶT]]+Stock[[#This Row],[LÃI/(LỖ) TỪ BÁN CK
(auto-fill)]],"")</f>
        <v/>
      </c>
      <c r="AB15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7" s="79"/>
      <c r="AE1557" s="146" t="str">
        <f>IF(Stock[[#This Row],[TRẠNG THÁI
(auto-fill)]]="NẮM GIỮ",Stock[[#This Row],[GIÁ THỊ TRƯỜNG]]-Stock[[#This Row],[GIÁ MUA]],"")</f>
        <v/>
      </c>
      <c r="AF1557" s="150" t="str">
        <f>IFERROR(Stock[[#This Row],[TĂNG/
(GIẢM )]]/Stock[[#This Row],[GIÁ MUA]],"")</f>
        <v/>
      </c>
      <c r="AG1557" s="129" t="str">
        <f>IF(Stock[[#This Row],[GIÁ THỊ TRƯỜNG]]&gt;0,Stock[[#This Row],[GIÁ THỊ TRƯỜNG]]*Stock[[#This Row],[SỐ LƯỢNG CÒN LẠI
(auto-fill)]],"")</f>
        <v/>
      </c>
    </row>
    <row r="1558" spans="2:33">
      <c r="B1558" s="109" t="str">
        <f>IF(AND(Stock[[#This Row],[SỐ LƯỢNG MUA]]&gt;0,Stock[[#This Row],[SỐ LƯỢNG CÒN LẠI
(auto-fill)]]=0),"BÁN",
IF(AND(Stock[[#This Row],[SỐ LƯỢNG MUA]]&gt;0,Stock[[#This Row],[SỐ LƯỢNG CÒN LẠI
(auto-fill)]]&gt;0),"NẮM GIỮ",""))</f>
        <v/>
      </c>
      <c r="C1558" s="112">
        <f t="shared" si="24"/>
        <v>1545</v>
      </c>
      <c r="D1558" s="77"/>
      <c r="E1558" s="78"/>
      <c r="F1558" s="170"/>
      <c r="G1558" s="83"/>
      <c r="H1558" s="84"/>
      <c r="I1558" s="114" t="str">
        <f>IF(Stock[[#This Row],[SỐ LƯỢNG MUA]]&gt;0,Stock[[#This Row],[GIÁ MUA]]*Stock[[#This Row],[SỐ LƯỢNG MUA]]*$D$11,"")</f>
        <v/>
      </c>
      <c r="J1558" s="87"/>
      <c r="K1558" s="88"/>
      <c r="L1558" s="116" t="str">
        <f>IF(Stock[[#This Row],[SỐ LƯỢNG MUA]]&gt;0,Stock[[#This Row],[GIÁ MUA]]*(1+Stock[[#This Row],[% TĂNG KỲ VỌNG_1]]),"")</f>
        <v/>
      </c>
      <c r="M1558" s="89"/>
      <c r="N1558" s="116" t="str">
        <f>IF(Stock[[#This Row],[SỐ LƯỢNG MUA]]&gt;0,Stock[[#This Row],[GIÁ MUA]]*(1+Stock[[#This Row],[% TĂNG KỲ VỌNG_2]]),"")</f>
        <v/>
      </c>
      <c r="O1558" s="89"/>
      <c r="P1558" s="116" t="str">
        <f>IF(Stock[[#This Row],[SỐ LƯỢNG MUA]]&gt;0,Stock[[#This Row],[GIÁ MUA]]*(1+Stock[[#This Row],[% GIẢM ĐỂ CẮT LỖ]]),"")</f>
        <v/>
      </c>
      <c r="Q1558" s="103"/>
      <c r="R1558" s="117" t="str">
        <f>IF(Stock[[#This Row],[CỔ TỨC TIỀN MẶT]]&gt;0,Stock[[#This Row],[CỔ TỨC TIỀN MẶT]]/(Stock[[#This Row],[GIÁ MUA]]*Stock[[#This Row],[SỐ LƯỢNG MUA]]),"")</f>
        <v/>
      </c>
      <c r="S1558" s="103"/>
      <c r="T1558" s="77"/>
      <c r="U1558" s="95"/>
      <c r="V1558" s="96"/>
      <c r="W1558" s="125" t="str">
        <f>IF(Stock[[#This Row],[SỐ LƯỢNG BÁN]]&gt;0,Stock[[#This Row],[GIÁ BÁN]]*Stock[[#This Row],[SỐ LƯỢNG BÁN]]*$D$11+Stock[[#This Row],[GIÁ BÁN]]*Stock[[#This Row],[SỐ LƯỢNG BÁN]]*$D$12,"")</f>
        <v/>
      </c>
      <c r="X1558" s="120">
        <f>Stock[[#This Row],[SỐ LƯỢNG MUA]]+Stock[[#This Row],[CỔ TỨC BẰNG CỔ PHIẾU]]-Stock[[#This Row],[SỐ LƯỢNG BÁN]]</f>
        <v>0</v>
      </c>
      <c r="Y15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8" s="120">
        <f ca="1">IF(Stock[[#This Row],[NGÀY BÁN]]&gt;0,Stock[[#This Row],[NGÀY BÁN]]-Stock[[#This Row],[NGÀY MUA]]+1,IF(Stock[[#This Row],[NGÀY MUA]]=0,0,TODAY()-Stock[[#This Row],[NGÀY MUA]]+1))</f>
        <v>0</v>
      </c>
      <c r="AA1558" s="121" t="str">
        <f>IFERROR(Stock[[#This Row],[CỔ TỨC TIỀN MẶT]]+Stock[[#This Row],[LÃI/(LỖ) TỪ BÁN CK
(auto-fill)]],"")</f>
        <v/>
      </c>
      <c r="AB15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8" s="79"/>
      <c r="AE1558" s="146" t="str">
        <f>IF(Stock[[#This Row],[TRẠNG THÁI
(auto-fill)]]="NẮM GIỮ",Stock[[#This Row],[GIÁ THỊ TRƯỜNG]]-Stock[[#This Row],[GIÁ MUA]],"")</f>
        <v/>
      </c>
      <c r="AF1558" s="150" t="str">
        <f>IFERROR(Stock[[#This Row],[TĂNG/
(GIẢM )]]/Stock[[#This Row],[GIÁ MUA]],"")</f>
        <v/>
      </c>
      <c r="AG1558" s="129" t="str">
        <f>IF(Stock[[#This Row],[GIÁ THỊ TRƯỜNG]]&gt;0,Stock[[#This Row],[GIÁ THỊ TRƯỜNG]]*Stock[[#This Row],[SỐ LƯỢNG CÒN LẠI
(auto-fill)]],"")</f>
        <v/>
      </c>
    </row>
    <row r="1559" spans="2:33">
      <c r="B1559" s="109" t="str">
        <f>IF(AND(Stock[[#This Row],[SỐ LƯỢNG MUA]]&gt;0,Stock[[#This Row],[SỐ LƯỢNG CÒN LẠI
(auto-fill)]]=0),"BÁN",
IF(AND(Stock[[#This Row],[SỐ LƯỢNG MUA]]&gt;0,Stock[[#This Row],[SỐ LƯỢNG CÒN LẠI
(auto-fill)]]&gt;0),"NẮM GIỮ",""))</f>
        <v/>
      </c>
      <c r="C1559" s="112">
        <f t="shared" si="24"/>
        <v>1546</v>
      </c>
      <c r="D1559" s="77"/>
      <c r="E1559" s="78"/>
      <c r="F1559" s="170"/>
      <c r="G1559" s="83"/>
      <c r="H1559" s="84"/>
      <c r="I1559" s="114" t="str">
        <f>IF(Stock[[#This Row],[SỐ LƯỢNG MUA]]&gt;0,Stock[[#This Row],[GIÁ MUA]]*Stock[[#This Row],[SỐ LƯỢNG MUA]]*$D$11,"")</f>
        <v/>
      </c>
      <c r="J1559" s="87"/>
      <c r="K1559" s="88"/>
      <c r="L1559" s="116" t="str">
        <f>IF(Stock[[#This Row],[SỐ LƯỢNG MUA]]&gt;0,Stock[[#This Row],[GIÁ MUA]]*(1+Stock[[#This Row],[% TĂNG KỲ VỌNG_1]]),"")</f>
        <v/>
      </c>
      <c r="M1559" s="89"/>
      <c r="N1559" s="116" t="str">
        <f>IF(Stock[[#This Row],[SỐ LƯỢNG MUA]]&gt;0,Stock[[#This Row],[GIÁ MUA]]*(1+Stock[[#This Row],[% TĂNG KỲ VỌNG_2]]),"")</f>
        <v/>
      </c>
      <c r="O1559" s="89"/>
      <c r="P1559" s="116" t="str">
        <f>IF(Stock[[#This Row],[SỐ LƯỢNG MUA]]&gt;0,Stock[[#This Row],[GIÁ MUA]]*(1+Stock[[#This Row],[% GIẢM ĐỂ CẮT LỖ]]),"")</f>
        <v/>
      </c>
      <c r="Q1559" s="103"/>
      <c r="R1559" s="117" t="str">
        <f>IF(Stock[[#This Row],[CỔ TỨC TIỀN MẶT]]&gt;0,Stock[[#This Row],[CỔ TỨC TIỀN MẶT]]/(Stock[[#This Row],[GIÁ MUA]]*Stock[[#This Row],[SỐ LƯỢNG MUA]]),"")</f>
        <v/>
      </c>
      <c r="S1559" s="103"/>
      <c r="T1559" s="77"/>
      <c r="U1559" s="95"/>
      <c r="V1559" s="96"/>
      <c r="W1559" s="125" t="str">
        <f>IF(Stock[[#This Row],[SỐ LƯỢNG BÁN]]&gt;0,Stock[[#This Row],[GIÁ BÁN]]*Stock[[#This Row],[SỐ LƯỢNG BÁN]]*$D$11+Stock[[#This Row],[GIÁ BÁN]]*Stock[[#This Row],[SỐ LƯỢNG BÁN]]*$D$12,"")</f>
        <v/>
      </c>
      <c r="X1559" s="120">
        <f>Stock[[#This Row],[SỐ LƯỢNG MUA]]+Stock[[#This Row],[CỔ TỨC BẰNG CỔ PHIẾU]]-Stock[[#This Row],[SỐ LƯỢNG BÁN]]</f>
        <v>0</v>
      </c>
      <c r="Y15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9" s="120">
        <f ca="1">IF(Stock[[#This Row],[NGÀY BÁN]]&gt;0,Stock[[#This Row],[NGÀY BÁN]]-Stock[[#This Row],[NGÀY MUA]]+1,IF(Stock[[#This Row],[NGÀY MUA]]=0,0,TODAY()-Stock[[#This Row],[NGÀY MUA]]+1))</f>
        <v>0</v>
      </c>
      <c r="AA1559" s="121" t="str">
        <f>IFERROR(Stock[[#This Row],[CỔ TỨC TIỀN MẶT]]+Stock[[#This Row],[LÃI/(LỖ) TỪ BÁN CK
(auto-fill)]],"")</f>
        <v/>
      </c>
      <c r="AB15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9" s="79"/>
      <c r="AE1559" s="146" t="str">
        <f>IF(Stock[[#This Row],[TRẠNG THÁI
(auto-fill)]]="NẮM GIỮ",Stock[[#This Row],[GIÁ THỊ TRƯỜNG]]-Stock[[#This Row],[GIÁ MUA]],"")</f>
        <v/>
      </c>
      <c r="AF1559" s="150" t="str">
        <f>IFERROR(Stock[[#This Row],[TĂNG/
(GIẢM )]]/Stock[[#This Row],[GIÁ MUA]],"")</f>
        <v/>
      </c>
      <c r="AG1559" s="129" t="str">
        <f>IF(Stock[[#This Row],[GIÁ THỊ TRƯỜNG]]&gt;0,Stock[[#This Row],[GIÁ THỊ TRƯỜNG]]*Stock[[#This Row],[SỐ LƯỢNG CÒN LẠI
(auto-fill)]],"")</f>
        <v/>
      </c>
    </row>
    <row r="1560" spans="2:33">
      <c r="B1560" s="109" t="str">
        <f>IF(AND(Stock[[#This Row],[SỐ LƯỢNG MUA]]&gt;0,Stock[[#This Row],[SỐ LƯỢNG CÒN LẠI
(auto-fill)]]=0),"BÁN",
IF(AND(Stock[[#This Row],[SỐ LƯỢNG MUA]]&gt;0,Stock[[#This Row],[SỐ LƯỢNG CÒN LẠI
(auto-fill)]]&gt;0),"NẮM GIỮ",""))</f>
        <v/>
      </c>
      <c r="C1560" s="112">
        <f t="shared" si="24"/>
        <v>1547</v>
      </c>
      <c r="D1560" s="77"/>
      <c r="E1560" s="78"/>
      <c r="F1560" s="170"/>
      <c r="G1560" s="83"/>
      <c r="H1560" s="84"/>
      <c r="I1560" s="114" t="str">
        <f>IF(Stock[[#This Row],[SỐ LƯỢNG MUA]]&gt;0,Stock[[#This Row],[GIÁ MUA]]*Stock[[#This Row],[SỐ LƯỢNG MUA]]*$D$11,"")</f>
        <v/>
      </c>
      <c r="J1560" s="87"/>
      <c r="K1560" s="88"/>
      <c r="L1560" s="116" t="str">
        <f>IF(Stock[[#This Row],[SỐ LƯỢNG MUA]]&gt;0,Stock[[#This Row],[GIÁ MUA]]*(1+Stock[[#This Row],[% TĂNG KỲ VỌNG_1]]),"")</f>
        <v/>
      </c>
      <c r="M1560" s="89"/>
      <c r="N1560" s="116" t="str">
        <f>IF(Stock[[#This Row],[SỐ LƯỢNG MUA]]&gt;0,Stock[[#This Row],[GIÁ MUA]]*(1+Stock[[#This Row],[% TĂNG KỲ VỌNG_2]]),"")</f>
        <v/>
      </c>
      <c r="O1560" s="89"/>
      <c r="P1560" s="116" t="str">
        <f>IF(Stock[[#This Row],[SỐ LƯỢNG MUA]]&gt;0,Stock[[#This Row],[GIÁ MUA]]*(1+Stock[[#This Row],[% GIẢM ĐỂ CẮT LỖ]]),"")</f>
        <v/>
      </c>
      <c r="Q1560" s="103"/>
      <c r="R1560" s="117" t="str">
        <f>IF(Stock[[#This Row],[CỔ TỨC TIỀN MẶT]]&gt;0,Stock[[#This Row],[CỔ TỨC TIỀN MẶT]]/(Stock[[#This Row],[GIÁ MUA]]*Stock[[#This Row],[SỐ LƯỢNG MUA]]),"")</f>
        <v/>
      </c>
      <c r="S1560" s="103"/>
      <c r="T1560" s="77"/>
      <c r="U1560" s="95"/>
      <c r="V1560" s="96"/>
      <c r="W1560" s="125" t="str">
        <f>IF(Stock[[#This Row],[SỐ LƯỢNG BÁN]]&gt;0,Stock[[#This Row],[GIÁ BÁN]]*Stock[[#This Row],[SỐ LƯỢNG BÁN]]*$D$11+Stock[[#This Row],[GIÁ BÁN]]*Stock[[#This Row],[SỐ LƯỢNG BÁN]]*$D$12,"")</f>
        <v/>
      </c>
      <c r="X1560" s="120">
        <f>Stock[[#This Row],[SỐ LƯỢNG MUA]]+Stock[[#This Row],[CỔ TỨC BẰNG CỔ PHIẾU]]-Stock[[#This Row],[SỐ LƯỢNG BÁN]]</f>
        <v>0</v>
      </c>
      <c r="Y15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0" s="120">
        <f ca="1">IF(Stock[[#This Row],[NGÀY BÁN]]&gt;0,Stock[[#This Row],[NGÀY BÁN]]-Stock[[#This Row],[NGÀY MUA]]+1,IF(Stock[[#This Row],[NGÀY MUA]]=0,0,TODAY()-Stock[[#This Row],[NGÀY MUA]]+1))</f>
        <v>0</v>
      </c>
      <c r="AA1560" s="121" t="str">
        <f>IFERROR(Stock[[#This Row],[CỔ TỨC TIỀN MẶT]]+Stock[[#This Row],[LÃI/(LỖ) TỪ BÁN CK
(auto-fill)]],"")</f>
        <v/>
      </c>
      <c r="AB15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0" s="79"/>
      <c r="AE1560" s="146" t="str">
        <f>IF(Stock[[#This Row],[TRẠNG THÁI
(auto-fill)]]="NẮM GIỮ",Stock[[#This Row],[GIÁ THỊ TRƯỜNG]]-Stock[[#This Row],[GIÁ MUA]],"")</f>
        <v/>
      </c>
      <c r="AF1560" s="150" t="str">
        <f>IFERROR(Stock[[#This Row],[TĂNG/
(GIẢM )]]/Stock[[#This Row],[GIÁ MUA]],"")</f>
        <v/>
      </c>
      <c r="AG1560" s="129" t="str">
        <f>IF(Stock[[#This Row],[GIÁ THỊ TRƯỜNG]]&gt;0,Stock[[#This Row],[GIÁ THỊ TRƯỜNG]]*Stock[[#This Row],[SỐ LƯỢNG CÒN LẠI
(auto-fill)]],"")</f>
        <v/>
      </c>
    </row>
    <row r="1561" spans="2:33">
      <c r="B1561" s="109" t="str">
        <f>IF(AND(Stock[[#This Row],[SỐ LƯỢNG MUA]]&gt;0,Stock[[#This Row],[SỐ LƯỢNG CÒN LẠI
(auto-fill)]]=0),"BÁN",
IF(AND(Stock[[#This Row],[SỐ LƯỢNG MUA]]&gt;0,Stock[[#This Row],[SỐ LƯỢNG CÒN LẠI
(auto-fill)]]&gt;0),"NẮM GIỮ",""))</f>
        <v/>
      </c>
      <c r="C1561" s="112">
        <f t="shared" si="24"/>
        <v>1548</v>
      </c>
      <c r="D1561" s="77"/>
      <c r="E1561" s="78"/>
      <c r="F1561" s="170"/>
      <c r="G1561" s="83"/>
      <c r="H1561" s="84"/>
      <c r="I1561" s="114" t="str">
        <f>IF(Stock[[#This Row],[SỐ LƯỢNG MUA]]&gt;0,Stock[[#This Row],[GIÁ MUA]]*Stock[[#This Row],[SỐ LƯỢNG MUA]]*$D$11,"")</f>
        <v/>
      </c>
      <c r="J1561" s="87"/>
      <c r="K1561" s="88"/>
      <c r="L1561" s="116" t="str">
        <f>IF(Stock[[#This Row],[SỐ LƯỢNG MUA]]&gt;0,Stock[[#This Row],[GIÁ MUA]]*(1+Stock[[#This Row],[% TĂNG KỲ VỌNG_1]]),"")</f>
        <v/>
      </c>
      <c r="M1561" s="89"/>
      <c r="N1561" s="116" t="str">
        <f>IF(Stock[[#This Row],[SỐ LƯỢNG MUA]]&gt;0,Stock[[#This Row],[GIÁ MUA]]*(1+Stock[[#This Row],[% TĂNG KỲ VỌNG_2]]),"")</f>
        <v/>
      </c>
      <c r="O1561" s="89"/>
      <c r="P1561" s="116" t="str">
        <f>IF(Stock[[#This Row],[SỐ LƯỢNG MUA]]&gt;0,Stock[[#This Row],[GIÁ MUA]]*(1+Stock[[#This Row],[% GIẢM ĐỂ CẮT LỖ]]),"")</f>
        <v/>
      </c>
      <c r="Q1561" s="103"/>
      <c r="R1561" s="117" t="str">
        <f>IF(Stock[[#This Row],[CỔ TỨC TIỀN MẶT]]&gt;0,Stock[[#This Row],[CỔ TỨC TIỀN MẶT]]/(Stock[[#This Row],[GIÁ MUA]]*Stock[[#This Row],[SỐ LƯỢNG MUA]]),"")</f>
        <v/>
      </c>
      <c r="S1561" s="103"/>
      <c r="T1561" s="77"/>
      <c r="U1561" s="95"/>
      <c r="V1561" s="96"/>
      <c r="W1561" s="125" t="str">
        <f>IF(Stock[[#This Row],[SỐ LƯỢNG BÁN]]&gt;0,Stock[[#This Row],[GIÁ BÁN]]*Stock[[#This Row],[SỐ LƯỢNG BÁN]]*$D$11+Stock[[#This Row],[GIÁ BÁN]]*Stock[[#This Row],[SỐ LƯỢNG BÁN]]*$D$12,"")</f>
        <v/>
      </c>
      <c r="X1561" s="120">
        <f>Stock[[#This Row],[SỐ LƯỢNG MUA]]+Stock[[#This Row],[CỔ TỨC BẰNG CỔ PHIẾU]]-Stock[[#This Row],[SỐ LƯỢNG BÁN]]</f>
        <v>0</v>
      </c>
      <c r="Y15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1" s="120">
        <f ca="1">IF(Stock[[#This Row],[NGÀY BÁN]]&gt;0,Stock[[#This Row],[NGÀY BÁN]]-Stock[[#This Row],[NGÀY MUA]]+1,IF(Stock[[#This Row],[NGÀY MUA]]=0,0,TODAY()-Stock[[#This Row],[NGÀY MUA]]+1))</f>
        <v>0</v>
      </c>
      <c r="AA1561" s="121" t="str">
        <f>IFERROR(Stock[[#This Row],[CỔ TỨC TIỀN MẶT]]+Stock[[#This Row],[LÃI/(LỖ) TỪ BÁN CK
(auto-fill)]],"")</f>
        <v/>
      </c>
      <c r="AB15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1" s="79"/>
      <c r="AE1561" s="146" t="str">
        <f>IF(Stock[[#This Row],[TRẠNG THÁI
(auto-fill)]]="NẮM GIỮ",Stock[[#This Row],[GIÁ THỊ TRƯỜNG]]-Stock[[#This Row],[GIÁ MUA]],"")</f>
        <v/>
      </c>
      <c r="AF1561" s="150" t="str">
        <f>IFERROR(Stock[[#This Row],[TĂNG/
(GIẢM )]]/Stock[[#This Row],[GIÁ MUA]],"")</f>
        <v/>
      </c>
      <c r="AG1561" s="129" t="str">
        <f>IF(Stock[[#This Row],[GIÁ THỊ TRƯỜNG]]&gt;0,Stock[[#This Row],[GIÁ THỊ TRƯỜNG]]*Stock[[#This Row],[SỐ LƯỢNG CÒN LẠI
(auto-fill)]],"")</f>
        <v/>
      </c>
    </row>
    <row r="1562" spans="2:33">
      <c r="B1562" s="109" t="str">
        <f>IF(AND(Stock[[#This Row],[SỐ LƯỢNG MUA]]&gt;0,Stock[[#This Row],[SỐ LƯỢNG CÒN LẠI
(auto-fill)]]=0),"BÁN",
IF(AND(Stock[[#This Row],[SỐ LƯỢNG MUA]]&gt;0,Stock[[#This Row],[SỐ LƯỢNG CÒN LẠI
(auto-fill)]]&gt;0),"NẮM GIỮ",""))</f>
        <v/>
      </c>
      <c r="C1562" s="112">
        <f t="shared" si="24"/>
        <v>1549</v>
      </c>
      <c r="D1562" s="77"/>
      <c r="E1562" s="78"/>
      <c r="F1562" s="170"/>
      <c r="G1562" s="83"/>
      <c r="H1562" s="84"/>
      <c r="I1562" s="114" t="str">
        <f>IF(Stock[[#This Row],[SỐ LƯỢNG MUA]]&gt;0,Stock[[#This Row],[GIÁ MUA]]*Stock[[#This Row],[SỐ LƯỢNG MUA]]*$D$11,"")</f>
        <v/>
      </c>
      <c r="J1562" s="87"/>
      <c r="K1562" s="88"/>
      <c r="L1562" s="116" t="str">
        <f>IF(Stock[[#This Row],[SỐ LƯỢNG MUA]]&gt;0,Stock[[#This Row],[GIÁ MUA]]*(1+Stock[[#This Row],[% TĂNG KỲ VỌNG_1]]),"")</f>
        <v/>
      </c>
      <c r="M1562" s="89"/>
      <c r="N1562" s="116" t="str">
        <f>IF(Stock[[#This Row],[SỐ LƯỢNG MUA]]&gt;0,Stock[[#This Row],[GIÁ MUA]]*(1+Stock[[#This Row],[% TĂNG KỲ VỌNG_2]]),"")</f>
        <v/>
      </c>
      <c r="O1562" s="89"/>
      <c r="P1562" s="116" t="str">
        <f>IF(Stock[[#This Row],[SỐ LƯỢNG MUA]]&gt;0,Stock[[#This Row],[GIÁ MUA]]*(1+Stock[[#This Row],[% GIẢM ĐỂ CẮT LỖ]]),"")</f>
        <v/>
      </c>
      <c r="Q1562" s="103"/>
      <c r="R1562" s="117" t="str">
        <f>IF(Stock[[#This Row],[CỔ TỨC TIỀN MẶT]]&gt;0,Stock[[#This Row],[CỔ TỨC TIỀN MẶT]]/(Stock[[#This Row],[GIÁ MUA]]*Stock[[#This Row],[SỐ LƯỢNG MUA]]),"")</f>
        <v/>
      </c>
      <c r="S1562" s="103"/>
      <c r="T1562" s="77"/>
      <c r="U1562" s="95"/>
      <c r="V1562" s="96"/>
      <c r="W1562" s="125" t="str">
        <f>IF(Stock[[#This Row],[SỐ LƯỢNG BÁN]]&gt;0,Stock[[#This Row],[GIÁ BÁN]]*Stock[[#This Row],[SỐ LƯỢNG BÁN]]*$D$11+Stock[[#This Row],[GIÁ BÁN]]*Stock[[#This Row],[SỐ LƯỢNG BÁN]]*$D$12,"")</f>
        <v/>
      </c>
      <c r="X1562" s="120">
        <f>Stock[[#This Row],[SỐ LƯỢNG MUA]]+Stock[[#This Row],[CỔ TỨC BẰNG CỔ PHIẾU]]-Stock[[#This Row],[SỐ LƯỢNG BÁN]]</f>
        <v>0</v>
      </c>
      <c r="Y15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2" s="120">
        <f ca="1">IF(Stock[[#This Row],[NGÀY BÁN]]&gt;0,Stock[[#This Row],[NGÀY BÁN]]-Stock[[#This Row],[NGÀY MUA]]+1,IF(Stock[[#This Row],[NGÀY MUA]]=0,0,TODAY()-Stock[[#This Row],[NGÀY MUA]]+1))</f>
        <v>0</v>
      </c>
      <c r="AA1562" s="121" t="str">
        <f>IFERROR(Stock[[#This Row],[CỔ TỨC TIỀN MẶT]]+Stock[[#This Row],[LÃI/(LỖ) TỪ BÁN CK
(auto-fill)]],"")</f>
        <v/>
      </c>
      <c r="AB15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2" s="79"/>
      <c r="AE1562" s="146" t="str">
        <f>IF(Stock[[#This Row],[TRẠNG THÁI
(auto-fill)]]="NẮM GIỮ",Stock[[#This Row],[GIÁ THỊ TRƯỜNG]]-Stock[[#This Row],[GIÁ MUA]],"")</f>
        <v/>
      </c>
      <c r="AF1562" s="150" t="str">
        <f>IFERROR(Stock[[#This Row],[TĂNG/
(GIẢM )]]/Stock[[#This Row],[GIÁ MUA]],"")</f>
        <v/>
      </c>
      <c r="AG1562" s="129" t="str">
        <f>IF(Stock[[#This Row],[GIÁ THỊ TRƯỜNG]]&gt;0,Stock[[#This Row],[GIÁ THỊ TRƯỜNG]]*Stock[[#This Row],[SỐ LƯỢNG CÒN LẠI
(auto-fill)]],"")</f>
        <v/>
      </c>
    </row>
    <row r="1563" spans="2:33">
      <c r="B1563" s="109" t="str">
        <f>IF(AND(Stock[[#This Row],[SỐ LƯỢNG MUA]]&gt;0,Stock[[#This Row],[SỐ LƯỢNG CÒN LẠI
(auto-fill)]]=0),"BÁN",
IF(AND(Stock[[#This Row],[SỐ LƯỢNG MUA]]&gt;0,Stock[[#This Row],[SỐ LƯỢNG CÒN LẠI
(auto-fill)]]&gt;0),"NẮM GIỮ",""))</f>
        <v/>
      </c>
      <c r="C1563" s="112">
        <f t="shared" si="24"/>
        <v>1550</v>
      </c>
      <c r="D1563" s="77"/>
      <c r="E1563" s="78"/>
      <c r="F1563" s="170"/>
      <c r="G1563" s="83"/>
      <c r="H1563" s="84"/>
      <c r="I1563" s="114" t="str">
        <f>IF(Stock[[#This Row],[SỐ LƯỢNG MUA]]&gt;0,Stock[[#This Row],[GIÁ MUA]]*Stock[[#This Row],[SỐ LƯỢNG MUA]]*$D$11,"")</f>
        <v/>
      </c>
      <c r="J1563" s="87"/>
      <c r="K1563" s="88"/>
      <c r="L1563" s="116" t="str">
        <f>IF(Stock[[#This Row],[SỐ LƯỢNG MUA]]&gt;0,Stock[[#This Row],[GIÁ MUA]]*(1+Stock[[#This Row],[% TĂNG KỲ VỌNG_1]]),"")</f>
        <v/>
      </c>
      <c r="M1563" s="89"/>
      <c r="N1563" s="116" t="str">
        <f>IF(Stock[[#This Row],[SỐ LƯỢNG MUA]]&gt;0,Stock[[#This Row],[GIÁ MUA]]*(1+Stock[[#This Row],[% TĂNG KỲ VỌNG_2]]),"")</f>
        <v/>
      </c>
      <c r="O1563" s="89"/>
      <c r="P1563" s="116" t="str">
        <f>IF(Stock[[#This Row],[SỐ LƯỢNG MUA]]&gt;0,Stock[[#This Row],[GIÁ MUA]]*(1+Stock[[#This Row],[% GIẢM ĐỂ CẮT LỖ]]),"")</f>
        <v/>
      </c>
      <c r="Q1563" s="103"/>
      <c r="R1563" s="117" t="str">
        <f>IF(Stock[[#This Row],[CỔ TỨC TIỀN MẶT]]&gt;0,Stock[[#This Row],[CỔ TỨC TIỀN MẶT]]/(Stock[[#This Row],[GIÁ MUA]]*Stock[[#This Row],[SỐ LƯỢNG MUA]]),"")</f>
        <v/>
      </c>
      <c r="S1563" s="103"/>
      <c r="T1563" s="77"/>
      <c r="U1563" s="95"/>
      <c r="V1563" s="96"/>
      <c r="W1563" s="125" t="str">
        <f>IF(Stock[[#This Row],[SỐ LƯỢNG BÁN]]&gt;0,Stock[[#This Row],[GIÁ BÁN]]*Stock[[#This Row],[SỐ LƯỢNG BÁN]]*$D$11+Stock[[#This Row],[GIÁ BÁN]]*Stock[[#This Row],[SỐ LƯỢNG BÁN]]*$D$12,"")</f>
        <v/>
      </c>
      <c r="X1563" s="120">
        <f>Stock[[#This Row],[SỐ LƯỢNG MUA]]+Stock[[#This Row],[CỔ TỨC BẰNG CỔ PHIẾU]]-Stock[[#This Row],[SỐ LƯỢNG BÁN]]</f>
        <v>0</v>
      </c>
      <c r="Y15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3" s="120">
        <f ca="1">IF(Stock[[#This Row],[NGÀY BÁN]]&gt;0,Stock[[#This Row],[NGÀY BÁN]]-Stock[[#This Row],[NGÀY MUA]]+1,IF(Stock[[#This Row],[NGÀY MUA]]=0,0,TODAY()-Stock[[#This Row],[NGÀY MUA]]+1))</f>
        <v>0</v>
      </c>
      <c r="AA1563" s="121" t="str">
        <f>IFERROR(Stock[[#This Row],[CỔ TỨC TIỀN MẶT]]+Stock[[#This Row],[LÃI/(LỖ) TỪ BÁN CK
(auto-fill)]],"")</f>
        <v/>
      </c>
      <c r="AB15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3" s="79"/>
      <c r="AE1563" s="146" t="str">
        <f>IF(Stock[[#This Row],[TRẠNG THÁI
(auto-fill)]]="NẮM GIỮ",Stock[[#This Row],[GIÁ THỊ TRƯỜNG]]-Stock[[#This Row],[GIÁ MUA]],"")</f>
        <v/>
      </c>
      <c r="AF1563" s="150" t="str">
        <f>IFERROR(Stock[[#This Row],[TĂNG/
(GIẢM )]]/Stock[[#This Row],[GIÁ MUA]],"")</f>
        <v/>
      </c>
      <c r="AG1563" s="129" t="str">
        <f>IF(Stock[[#This Row],[GIÁ THỊ TRƯỜNG]]&gt;0,Stock[[#This Row],[GIÁ THỊ TRƯỜNG]]*Stock[[#This Row],[SỐ LƯỢNG CÒN LẠI
(auto-fill)]],"")</f>
        <v/>
      </c>
    </row>
    <row r="1564" spans="2:33">
      <c r="B1564" s="109" t="str">
        <f>IF(AND(Stock[[#This Row],[SỐ LƯỢNG MUA]]&gt;0,Stock[[#This Row],[SỐ LƯỢNG CÒN LẠI
(auto-fill)]]=0),"BÁN",
IF(AND(Stock[[#This Row],[SỐ LƯỢNG MUA]]&gt;0,Stock[[#This Row],[SỐ LƯỢNG CÒN LẠI
(auto-fill)]]&gt;0),"NẮM GIỮ",""))</f>
        <v/>
      </c>
      <c r="C1564" s="112">
        <f t="shared" si="24"/>
        <v>1551</v>
      </c>
      <c r="D1564" s="77"/>
      <c r="E1564" s="78"/>
      <c r="F1564" s="170"/>
      <c r="G1564" s="83"/>
      <c r="H1564" s="84"/>
      <c r="I1564" s="114" t="str">
        <f>IF(Stock[[#This Row],[SỐ LƯỢNG MUA]]&gt;0,Stock[[#This Row],[GIÁ MUA]]*Stock[[#This Row],[SỐ LƯỢNG MUA]]*$D$11,"")</f>
        <v/>
      </c>
      <c r="J1564" s="87"/>
      <c r="K1564" s="88"/>
      <c r="L1564" s="116" t="str">
        <f>IF(Stock[[#This Row],[SỐ LƯỢNG MUA]]&gt;0,Stock[[#This Row],[GIÁ MUA]]*(1+Stock[[#This Row],[% TĂNG KỲ VỌNG_1]]),"")</f>
        <v/>
      </c>
      <c r="M1564" s="89"/>
      <c r="N1564" s="116" t="str">
        <f>IF(Stock[[#This Row],[SỐ LƯỢNG MUA]]&gt;0,Stock[[#This Row],[GIÁ MUA]]*(1+Stock[[#This Row],[% TĂNG KỲ VỌNG_2]]),"")</f>
        <v/>
      </c>
      <c r="O1564" s="89"/>
      <c r="P1564" s="116" t="str">
        <f>IF(Stock[[#This Row],[SỐ LƯỢNG MUA]]&gt;0,Stock[[#This Row],[GIÁ MUA]]*(1+Stock[[#This Row],[% GIẢM ĐỂ CẮT LỖ]]),"")</f>
        <v/>
      </c>
      <c r="Q1564" s="103"/>
      <c r="R1564" s="117" t="str">
        <f>IF(Stock[[#This Row],[CỔ TỨC TIỀN MẶT]]&gt;0,Stock[[#This Row],[CỔ TỨC TIỀN MẶT]]/(Stock[[#This Row],[GIÁ MUA]]*Stock[[#This Row],[SỐ LƯỢNG MUA]]),"")</f>
        <v/>
      </c>
      <c r="S1564" s="103"/>
      <c r="T1564" s="77"/>
      <c r="U1564" s="95"/>
      <c r="V1564" s="96"/>
      <c r="W1564" s="125" t="str">
        <f>IF(Stock[[#This Row],[SỐ LƯỢNG BÁN]]&gt;0,Stock[[#This Row],[GIÁ BÁN]]*Stock[[#This Row],[SỐ LƯỢNG BÁN]]*$D$11+Stock[[#This Row],[GIÁ BÁN]]*Stock[[#This Row],[SỐ LƯỢNG BÁN]]*$D$12,"")</f>
        <v/>
      </c>
      <c r="X1564" s="120">
        <f>Stock[[#This Row],[SỐ LƯỢNG MUA]]+Stock[[#This Row],[CỔ TỨC BẰNG CỔ PHIẾU]]-Stock[[#This Row],[SỐ LƯỢNG BÁN]]</f>
        <v>0</v>
      </c>
      <c r="Y15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4" s="120">
        <f ca="1">IF(Stock[[#This Row],[NGÀY BÁN]]&gt;0,Stock[[#This Row],[NGÀY BÁN]]-Stock[[#This Row],[NGÀY MUA]]+1,IF(Stock[[#This Row],[NGÀY MUA]]=0,0,TODAY()-Stock[[#This Row],[NGÀY MUA]]+1))</f>
        <v>0</v>
      </c>
      <c r="AA1564" s="121" t="str">
        <f>IFERROR(Stock[[#This Row],[CỔ TỨC TIỀN MẶT]]+Stock[[#This Row],[LÃI/(LỖ) TỪ BÁN CK
(auto-fill)]],"")</f>
        <v/>
      </c>
      <c r="AB15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4" s="79"/>
      <c r="AE1564" s="146" t="str">
        <f>IF(Stock[[#This Row],[TRẠNG THÁI
(auto-fill)]]="NẮM GIỮ",Stock[[#This Row],[GIÁ THỊ TRƯỜNG]]-Stock[[#This Row],[GIÁ MUA]],"")</f>
        <v/>
      </c>
      <c r="AF1564" s="150" t="str">
        <f>IFERROR(Stock[[#This Row],[TĂNG/
(GIẢM )]]/Stock[[#This Row],[GIÁ MUA]],"")</f>
        <v/>
      </c>
      <c r="AG1564" s="129" t="str">
        <f>IF(Stock[[#This Row],[GIÁ THỊ TRƯỜNG]]&gt;0,Stock[[#This Row],[GIÁ THỊ TRƯỜNG]]*Stock[[#This Row],[SỐ LƯỢNG CÒN LẠI
(auto-fill)]],"")</f>
        <v/>
      </c>
    </row>
    <row r="1565" spans="2:33">
      <c r="B1565" s="109" t="str">
        <f>IF(AND(Stock[[#This Row],[SỐ LƯỢNG MUA]]&gt;0,Stock[[#This Row],[SỐ LƯỢNG CÒN LẠI
(auto-fill)]]=0),"BÁN",
IF(AND(Stock[[#This Row],[SỐ LƯỢNG MUA]]&gt;0,Stock[[#This Row],[SỐ LƯỢNG CÒN LẠI
(auto-fill)]]&gt;0),"NẮM GIỮ",""))</f>
        <v/>
      </c>
      <c r="C1565" s="112">
        <f t="shared" si="24"/>
        <v>1552</v>
      </c>
      <c r="D1565" s="77"/>
      <c r="E1565" s="78"/>
      <c r="F1565" s="170"/>
      <c r="G1565" s="83"/>
      <c r="H1565" s="84"/>
      <c r="I1565" s="114" t="str">
        <f>IF(Stock[[#This Row],[SỐ LƯỢNG MUA]]&gt;0,Stock[[#This Row],[GIÁ MUA]]*Stock[[#This Row],[SỐ LƯỢNG MUA]]*$D$11,"")</f>
        <v/>
      </c>
      <c r="J1565" s="87"/>
      <c r="K1565" s="88"/>
      <c r="L1565" s="116" t="str">
        <f>IF(Stock[[#This Row],[SỐ LƯỢNG MUA]]&gt;0,Stock[[#This Row],[GIÁ MUA]]*(1+Stock[[#This Row],[% TĂNG KỲ VỌNG_1]]),"")</f>
        <v/>
      </c>
      <c r="M1565" s="89"/>
      <c r="N1565" s="116" t="str">
        <f>IF(Stock[[#This Row],[SỐ LƯỢNG MUA]]&gt;0,Stock[[#This Row],[GIÁ MUA]]*(1+Stock[[#This Row],[% TĂNG KỲ VỌNG_2]]),"")</f>
        <v/>
      </c>
      <c r="O1565" s="89"/>
      <c r="P1565" s="116" t="str">
        <f>IF(Stock[[#This Row],[SỐ LƯỢNG MUA]]&gt;0,Stock[[#This Row],[GIÁ MUA]]*(1+Stock[[#This Row],[% GIẢM ĐỂ CẮT LỖ]]),"")</f>
        <v/>
      </c>
      <c r="Q1565" s="103"/>
      <c r="R1565" s="117" t="str">
        <f>IF(Stock[[#This Row],[CỔ TỨC TIỀN MẶT]]&gt;0,Stock[[#This Row],[CỔ TỨC TIỀN MẶT]]/(Stock[[#This Row],[GIÁ MUA]]*Stock[[#This Row],[SỐ LƯỢNG MUA]]),"")</f>
        <v/>
      </c>
      <c r="S1565" s="103"/>
      <c r="T1565" s="77"/>
      <c r="U1565" s="95"/>
      <c r="V1565" s="96"/>
      <c r="W1565" s="125" t="str">
        <f>IF(Stock[[#This Row],[SỐ LƯỢNG BÁN]]&gt;0,Stock[[#This Row],[GIÁ BÁN]]*Stock[[#This Row],[SỐ LƯỢNG BÁN]]*$D$11+Stock[[#This Row],[GIÁ BÁN]]*Stock[[#This Row],[SỐ LƯỢNG BÁN]]*$D$12,"")</f>
        <v/>
      </c>
      <c r="X1565" s="120">
        <f>Stock[[#This Row],[SỐ LƯỢNG MUA]]+Stock[[#This Row],[CỔ TỨC BẰNG CỔ PHIẾU]]-Stock[[#This Row],[SỐ LƯỢNG BÁN]]</f>
        <v>0</v>
      </c>
      <c r="Y15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5" s="120">
        <f ca="1">IF(Stock[[#This Row],[NGÀY BÁN]]&gt;0,Stock[[#This Row],[NGÀY BÁN]]-Stock[[#This Row],[NGÀY MUA]]+1,IF(Stock[[#This Row],[NGÀY MUA]]=0,0,TODAY()-Stock[[#This Row],[NGÀY MUA]]+1))</f>
        <v>0</v>
      </c>
      <c r="AA1565" s="121" t="str">
        <f>IFERROR(Stock[[#This Row],[CỔ TỨC TIỀN MẶT]]+Stock[[#This Row],[LÃI/(LỖ) TỪ BÁN CK
(auto-fill)]],"")</f>
        <v/>
      </c>
      <c r="AB15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5" s="79"/>
      <c r="AE1565" s="146" t="str">
        <f>IF(Stock[[#This Row],[TRẠNG THÁI
(auto-fill)]]="NẮM GIỮ",Stock[[#This Row],[GIÁ THỊ TRƯỜNG]]-Stock[[#This Row],[GIÁ MUA]],"")</f>
        <v/>
      </c>
      <c r="AF1565" s="150" t="str">
        <f>IFERROR(Stock[[#This Row],[TĂNG/
(GIẢM )]]/Stock[[#This Row],[GIÁ MUA]],"")</f>
        <v/>
      </c>
      <c r="AG1565" s="129" t="str">
        <f>IF(Stock[[#This Row],[GIÁ THỊ TRƯỜNG]]&gt;0,Stock[[#This Row],[GIÁ THỊ TRƯỜNG]]*Stock[[#This Row],[SỐ LƯỢNG CÒN LẠI
(auto-fill)]],"")</f>
        <v/>
      </c>
    </row>
    <row r="1566" spans="2:33">
      <c r="B1566" s="109" t="str">
        <f>IF(AND(Stock[[#This Row],[SỐ LƯỢNG MUA]]&gt;0,Stock[[#This Row],[SỐ LƯỢNG CÒN LẠI
(auto-fill)]]=0),"BÁN",
IF(AND(Stock[[#This Row],[SỐ LƯỢNG MUA]]&gt;0,Stock[[#This Row],[SỐ LƯỢNG CÒN LẠI
(auto-fill)]]&gt;0),"NẮM GIỮ",""))</f>
        <v/>
      </c>
      <c r="C1566" s="112">
        <f t="shared" si="24"/>
        <v>1553</v>
      </c>
      <c r="D1566" s="77"/>
      <c r="E1566" s="78"/>
      <c r="F1566" s="170"/>
      <c r="G1566" s="83"/>
      <c r="H1566" s="84"/>
      <c r="I1566" s="114" t="str">
        <f>IF(Stock[[#This Row],[SỐ LƯỢNG MUA]]&gt;0,Stock[[#This Row],[GIÁ MUA]]*Stock[[#This Row],[SỐ LƯỢNG MUA]]*$D$11,"")</f>
        <v/>
      </c>
      <c r="J1566" s="87"/>
      <c r="K1566" s="88"/>
      <c r="L1566" s="116" t="str">
        <f>IF(Stock[[#This Row],[SỐ LƯỢNG MUA]]&gt;0,Stock[[#This Row],[GIÁ MUA]]*(1+Stock[[#This Row],[% TĂNG KỲ VỌNG_1]]),"")</f>
        <v/>
      </c>
      <c r="M1566" s="89"/>
      <c r="N1566" s="116" t="str">
        <f>IF(Stock[[#This Row],[SỐ LƯỢNG MUA]]&gt;0,Stock[[#This Row],[GIÁ MUA]]*(1+Stock[[#This Row],[% TĂNG KỲ VỌNG_2]]),"")</f>
        <v/>
      </c>
      <c r="O1566" s="89"/>
      <c r="P1566" s="116" t="str">
        <f>IF(Stock[[#This Row],[SỐ LƯỢNG MUA]]&gt;0,Stock[[#This Row],[GIÁ MUA]]*(1+Stock[[#This Row],[% GIẢM ĐỂ CẮT LỖ]]),"")</f>
        <v/>
      </c>
      <c r="Q1566" s="103"/>
      <c r="R1566" s="117" t="str">
        <f>IF(Stock[[#This Row],[CỔ TỨC TIỀN MẶT]]&gt;0,Stock[[#This Row],[CỔ TỨC TIỀN MẶT]]/(Stock[[#This Row],[GIÁ MUA]]*Stock[[#This Row],[SỐ LƯỢNG MUA]]),"")</f>
        <v/>
      </c>
      <c r="S1566" s="103"/>
      <c r="T1566" s="77"/>
      <c r="U1566" s="95"/>
      <c r="V1566" s="96"/>
      <c r="W1566" s="125" t="str">
        <f>IF(Stock[[#This Row],[SỐ LƯỢNG BÁN]]&gt;0,Stock[[#This Row],[GIÁ BÁN]]*Stock[[#This Row],[SỐ LƯỢNG BÁN]]*$D$11+Stock[[#This Row],[GIÁ BÁN]]*Stock[[#This Row],[SỐ LƯỢNG BÁN]]*$D$12,"")</f>
        <v/>
      </c>
      <c r="X1566" s="120">
        <f>Stock[[#This Row],[SỐ LƯỢNG MUA]]+Stock[[#This Row],[CỔ TỨC BẰNG CỔ PHIẾU]]-Stock[[#This Row],[SỐ LƯỢNG BÁN]]</f>
        <v>0</v>
      </c>
      <c r="Y15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6" s="120">
        <f ca="1">IF(Stock[[#This Row],[NGÀY BÁN]]&gt;0,Stock[[#This Row],[NGÀY BÁN]]-Stock[[#This Row],[NGÀY MUA]]+1,IF(Stock[[#This Row],[NGÀY MUA]]=0,0,TODAY()-Stock[[#This Row],[NGÀY MUA]]+1))</f>
        <v>0</v>
      </c>
      <c r="AA1566" s="121" t="str">
        <f>IFERROR(Stock[[#This Row],[CỔ TỨC TIỀN MẶT]]+Stock[[#This Row],[LÃI/(LỖ) TỪ BÁN CK
(auto-fill)]],"")</f>
        <v/>
      </c>
      <c r="AB15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6" s="79"/>
      <c r="AE1566" s="146" t="str">
        <f>IF(Stock[[#This Row],[TRẠNG THÁI
(auto-fill)]]="NẮM GIỮ",Stock[[#This Row],[GIÁ THỊ TRƯỜNG]]-Stock[[#This Row],[GIÁ MUA]],"")</f>
        <v/>
      </c>
      <c r="AF1566" s="150" t="str">
        <f>IFERROR(Stock[[#This Row],[TĂNG/
(GIẢM )]]/Stock[[#This Row],[GIÁ MUA]],"")</f>
        <v/>
      </c>
      <c r="AG1566" s="129" t="str">
        <f>IF(Stock[[#This Row],[GIÁ THỊ TRƯỜNG]]&gt;0,Stock[[#This Row],[GIÁ THỊ TRƯỜNG]]*Stock[[#This Row],[SỐ LƯỢNG CÒN LẠI
(auto-fill)]],"")</f>
        <v/>
      </c>
    </row>
    <row r="1567" spans="2:33">
      <c r="B1567" s="109" t="str">
        <f>IF(AND(Stock[[#This Row],[SỐ LƯỢNG MUA]]&gt;0,Stock[[#This Row],[SỐ LƯỢNG CÒN LẠI
(auto-fill)]]=0),"BÁN",
IF(AND(Stock[[#This Row],[SỐ LƯỢNG MUA]]&gt;0,Stock[[#This Row],[SỐ LƯỢNG CÒN LẠI
(auto-fill)]]&gt;0),"NẮM GIỮ",""))</f>
        <v/>
      </c>
      <c r="C1567" s="112">
        <f t="shared" si="24"/>
        <v>1554</v>
      </c>
      <c r="D1567" s="77"/>
      <c r="E1567" s="78"/>
      <c r="F1567" s="170"/>
      <c r="G1567" s="83"/>
      <c r="H1567" s="84"/>
      <c r="I1567" s="114" t="str">
        <f>IF(Stock[[#This Row],[SỐ LƯỢNG MUA]]&gt;0,Stock[[#This Row],[GIÁ MUA]]*Stock[[#This Row],[SỐ LƯỢNG MUA]]*$D$11,"")</f>
        <v/>
      </c>
      <c r="J1567" s="87"/>
      <c r="K1567" s="88"/>
      <c r="L1567" s="116" t="str">
        <f>IF(Stock[[#This Row],[SỐ LƯỢNG MUA]]&gt;0,Stock[[#This Row],[GIÁ MUA]]*(1+Stock[[#This Row],[% TĂNG KỲ VỌNG_1]]),"")</f>
        <v/>
      </c>
      <c r="M1567" s="89"/>
      <c r="N1567" s="116" t="str">
        <f>IF(Stock[[#This Row],[SỐ LƯỢNG MUA]]&gt;0,Stock[[#This Row],[GIÁ MUA]]*(1+Stock[[#This Row],[% TĂNG KỲ VỌNG_2]]),"")</f>
        <v/>
      </c>
      <c r="O1567" s="89"/>
      <c r="P1567" s="116" t="str">
        <f>IF(Stock[[#This Row],[SỐ LƯỢNG MUA]]&gt;0,Stock[[#This Row],[GIÁ MUA]]*(1+Stock[[#This Row],[% GIẢM ĐỂ CẮT LỖ]]),"")</f>
        <v/>
      </c>
      <c r="Q1567" s="103"/>
      <c r="R1567" s="117" t="str">
        <f>IF(Stock[[#This Row],[CỔ TỨC TIỀN MẶT]]&gt;0,Stock[[#This Row],[CỔ TỨC TIỀN MẶT]]/(Stock[[#This Row],[GIÁ MUA]]*Stock[[#This Row],[SỐ LƯỢNG MUA]]),"")</f>
        <v/>
      </c>
      <c r="S1567" s="103"/>
      <c r="T1567" s="77"/>
      <c r="U1567" s="95"/>
      <c r="V1567" s="96"/>
      <c r="W1567" s="125" t="str">
        <f>IF(Stock[[#This Row],[SỐ LƯỢNG BÁN]]&gt;0,Stock[[#This Row],[GIÁ BÁN]]*Stock[[#This Row],[SỐ LƯỢNG BÁN]]*$D$11+Stock[[#This Row],[GIÁ BÁN]]*Stock[[#This Row],[SỐ LƯỢNG BÁN]]*$D$12,"")</f>
        <v/>
      </c>
      <c r="X1567" s="120">
        <f>Stock[[#This Row],[SỐ LƯỢNG MUA]]+Stock[[#This Row],[CỔ TỨC BẰNG CỔ PHIẾU]]-Stock[[#This Row],[SỐ LƯỢNG BÁN]]</f>
        <v>0</v>
      </c>
      <c r="Y15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7" s="120">
        <f ca="1">IF(Stock[[#This Row],[NGÀY BÁN]]&gt;0,Stock[[#This Row],[NGÀY BÁN]]-Stock[[#This Row],[NGÀY MUA]]+1,IF(Stock[[#This Row],[NGÀY MUA]]=0,0,TODAY()-Stock[[#This Row],[NGÀY MUA]]+1))</f>
        <v>0</v>
      </c>
      <c r="AA1567" s="121" t="str">
        <f>IFERROR(Stock[[#This Row],[CỔ TỨC TIỀN MẶT]]+Stock[[#This Row],[LÃI/(LỖ) TỪ BÁN CK
(auto-fill)]],"")</f>
        <v/>
      </c>
      <c r="AB15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7" s="79"/>
      <c r="AE1567" s="146" t="str">
        <f>IF(Stock[[#This Row],[TRẠNG THÁI
(auto-fill)]]="NẮM GIỮ",Stock[[#This Row],[GIÁ THỊ TRƯỜNG]]-Stock[[#This Row],[GIÁ MUA]],"")</f>
        <v/>
      </c>
      <c r="AF1567" s="150" t="str">
        <f>IFERROR(Stock[[#This Row],[TĂNG/
(GIẢM )]]/Stock[[#This Row],[GIÁ MUA]],"")</f>
        <v/>
      </c>
      <c r="AG1567" s="129" t="str">
        <f>IF(Stock[[#This Row],[GIÁ THỊ TRƯỜNG]]&gt;0,Stock[[#This Row],[GIÁ THỊ TRƯỜNG]]*Stock[[#This Row],[SỐ LƯỢNG CÒN LẠI
(auto-fill)]],"")</f>
        <v/>
      </c>
    </row>
    <row r="1568" spans="2:33">
      <c r="B1568" s="109" t="str">
        <f>IF(AND(Stock[[#This Row],[SỐ LƯỢNG MUA]]&gt;0,Stock[[#This Row],[SỐ LƯỢNG CÒN LẠI
(auto-fill)]]=0),"BÁN",
IF(AND(Stock[[#This Row],[SỐ LƯỢNG MUA]]&gt;0,Stock[[#This Row],[SỐ LƯỢNG CÒN LẠI
(auto-fill)]]&gt;0),"NẮM GIỮ",""))</f>
        <v/>
      </c>
      <c r="C1568" s="112">
        <f t="shared" si="24"/>
        <v>1555</v>
      </c>
      <c r="D1568" s="77"/>
      <c r="E1568" s="78"/>
      <c r="F1568" s="170"/>
      <c r="G1568" s="83"/>
      <c r="H1568" s="84"/>
      <c r="I1568" s="114" t="str">
        <f>IF(Stock[[#This Row],[SỐ LƯỢNG MUA]]&gt;0,Stock[[#This Row],[GIÁ MUA]]*Stock[[#This Row],[SỐ LƯỢNG MUA]]*$D$11,"")</f>
        <v/>
      </c>
      <c r="J1568" s="87"/>
      <c r="K1568" s="88"/>
      <c r="L1568" s="116" t="str">
        <f>IF(Stock[[#This Row],[SỐ LƯỢNG MUA]]&gt;0,Stock[[#This Row],[GIÁ MUA]]*(1+Stock[[#This Row],[% TĂNG KỲ VỌNG_1]]),"")</f>
        <v/>
      </c>
      <c r="M1568" s="89"/>
      <c r="N1568" s="116" t="str">
        <f>IF(Stock[[#This Row],[SỐ LƯỢNG MUA]]&gt;0,Stock[[#This Row],[GIÁ MUA]]*(1+Stock[[#This Row],[% TĂNG KỲ VỌNG_2]]),"")</f>
        <v/>
      </c>
      <c r="O1568" s="89"/>
      <c r="P1568" s="116" t="str">
        <f>IF(Stock[[#This Row],[SỐ LƯỢNG MUA]]&gt;0,Stock[[#This Row],[GIÁ MUA]]*(1+Stock[[#This Row],[% GIẢM ĐỂ CẮT LỖ]]),"")</f>
        <v/>
      </c>
      <c r="Q1568" s="103"/>
      <c r="R1568" s="117" t="str">
        <f>IF(Stock[[#This Row],[CỔ TỨC TIỀN MẶT]]&gt;0,Stock[[#This Row],[CỔ TỨC TIỀN MẶT]]/(Stock[[#This Row],[GIÁ MUA]]*Stock[[#This Row],[SỐ LƯỢNG MUA]]),"")</f>
        <v/>
      </c>
      <c r="S1568" s="103"/>
      <c r="T1568" s="77"/>
      <c r="U1568" s="95"/>
      <c r="V1568" s="96"/>
      <c r="W1568" s="125" t="str">
        <f>IF(Stock[[#This Row],[SỐ LƯỢNG BÁN]]&gt;0,Stock[[#This Row],[GIÁ BÁN]]*Stock[[#This Row],[SỐ LƯỢNG BÁN]]*$D$11+Stock[[#This Row],[GIÁ BÁN]]*Stock[[#This Row],[SỐ LƯỢNG BÁN]]*$D$12,"")</f>
        <v/>
      </c>
      <c r="X1568" s="120">
        <f>Stock[[#This Row],[SỐ LƯỢNG MUA]]+Stock[[#This Row],[CỔ TỨC BẰNG CỔ PHIẾU]]-Stock[[#This Row],[SỐ LƯỢNG BÁN]]</f>
        <v>0</v>
      </c>
      <c r="Y15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8" s="120">
        <f ca="1">IF(Stock[[#This Row],[NGÀY BÁN]]&gt;0,Stock[[#This Row],[NGÀY BÁN]]-Stock[[#This Row],[NGÀY MUA]]+1,IF(Stock[[#This Row],[NGÀY MUA]]=0,0,TODAY()-Stock[[#This Row],[NGÀY MUA]]+1))</f>
        <v>0</v>
      </c>
      <c r="AA1568" s="121" t="str">
        <f>IFERROR(Stock[[#This Row],[CỔ TỨC TIỀN MẶT]]+Stock[[#This Row],[LÃI/(LỖ) TỪ BÁN CK
(auto-fill)]],"")</f>
        <v/>
      </c>
      <c r="AB15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8" s="79"/>
      <c r="AE1568" s="146" t="str">
        <f>IF(Stock[[#This Row],[TRẠNG THÁI
(auto-fill)]]="NẮM GIỮ",Stock[[#This Row],[GIÁ THỊ TRƯỜNG]]-Stock[[#This Row],[GIÁ MUA]],"")</f>
        <v/>
      </c>
      <c r="AF1568" s="150" t="str">
        <f>IFERROR(Stock[[#This Row],[TĂNG/
(GIẢM )]]/Stock[[#This Row],[GIÁ MUA]],"")</f>
        <v/>
      </c>
      <c r="AG1568" s="129" t="str">
        <f>IF(Stock[[#This Row],[GIÁ THỊ TRƯỜNG]]&gt;0,Stock[[#This Row],[GIÁ THỊ TRƯỜNG]]*Stock[[#This Row],[SỐ LƯỢNG CÒN LẠI
(auto-fill)]],"")</f>
        <v/>
      </c>
    </row>
    <row r="1569" spans="2:33">
      <c r="B1569" s="109" t="str">
        <f>IF(AND(Stock[[#This Row],[SỐ LƯỢNG MUA]]&gt;0,Stock[[#This Row],[SỐ LƯỢNG CÒN LẠI
(auto-fill)]]=0),"BÁN",
IF(AND(Stock[[#This Row],[SỐ LƯỢNG MUA]]&gt;0,Stock[[#This Row],[SỐ LƯỢNG CÒN LẠI
(auto-fill)]]&gt;0),"NẮM GIỮ",""))</f>
        <v/>
      </c>
      <c r="C1569" s="112">
        <f t="shared" si="24"/>
        <v>1556</v>
      </c>
      <c r="D1569" s="77"/>
      <c r="E1569" s="78"/>
      <c r="F1569" s="170"/>
      <c r="G1569" s="83"/>
      <c r="H1569" s="84"/>
      <c r="I1569" s="114" t="str">
        <f>IF(Stock[[#This Row],[SỐ LƯỢNG MUA]]&gt;0,Stock[[#This Row],[GIÁ MUA]]*Stock[[#This Row],[SỐ LƯỢNG MUA]]*$D$11,"")</f>
        <v/>
      </c>
      <c r="J1569" s="87"/>
      <c r="K1569" s="88"/>
      <c r="L1569" s="116" t="str">
        <f>IF(Stock[[#This Row],[SỐ LƯỢNG MUA]]&gt;0,Stock[[#This Row],[GIÁ MUA]]*(1+Stock[[#This Row],[% TĂNG KỲ VỌNG_1]]),"")</f>
        <v/>
      </c>
      <c r="M1569" s="89"/>
      <c r="N1569" s="116" t="str">
        <f>IF(Stock[[#This Row],[SỐ LƯỢNG MUA]]&gt;0,Stock[[#This Row],[GIÁ MUA]]*(1+Stock[[#This Row],[% TĂNG KỲ VỌNG_2]]),"")</f>
        <v/>
      </c>
      <c r="O1569" s="89"/>
      <c r="P1569" s="116" t="str">
        <f>IF(Stock[[#This Row],[SỐ LƯỢNG MUA]]&gt;0,Stock[[#This Row],[GIÁ MUA]]*(1+Stock[[#This Row],[% GIẢM ĐỂ CẮT LỖ]]),"")</f>
        <v/>
      </c>
      <c r="Q1569" s="103"/>
      <c r="R1569" s="117" t="str">
        <f>IF(Stock[[#This Row],[CỔ TỨC TIỀN MẶT]]&gt;0,Stock[[#This Row],[CỔ TỨC TIỀN MẶT]]/(Stock[[#This Row],[GIÁ MUA]]*Stock[[#This Row],[SỐ LƯỢNG MUA]]),"")</f>
        <v/>
      </c>
      <c r="S1569" s="103"/>
      <c r="T1569" s="77"/>
      <c r="U1569" s="95"/>
      <c r="V1569" s="96"/>
      <c r="W1569" s="125" t="str">
        <f>IF(Stock[[#This Row],[SỐ LƯỢNG BÁN]]&gt;0,Stock[[#This Row],[GIÁ BÁN]]*Stock[[#This Row],[SỐ LƯỢNG BÁN]]*$D$11+Stock[[#This Row],[GIÁ BÁN]]*Stock[[#This Row],[SỐ LƯỢNG BÁN]]*$D$12,"")</f>
        <v/>
      </c>
      <c r="X1569" s="120">
        <f>Stock[[#This Row],[SỐ LƯỢNG MUA]]+Stock[[#This Row],[CỔ TỨC BẰNG CỔ PHIẾU]]-Stock[[#This Row],[SỐ LƯỢNG BÁN]]</f>
        <v>0</v>
      </c>
      <c r="Y15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9" s="120">
        <f ca="1">IF(Stock[[#This Row],[NGÀY BÁN]]&gt;0,Stock[[#This Row],[NGÀY BÁN]]-Stock[[#This Row],[NGÀY MUA]]+1,IF(Stock[[#This Row],[NGÀY MUA]]=0,0,TODAY()-Stock[[#This Row],[NGÀY MUA]]+1))</f>
        <v>0</v>
      </c>
      <c r="AA1569" s="121" t="str">
        <f>IFERROR(Stock[[#This Row],[CỔ TỨC TIỀN MẶT]]+Stock[[#This Row],[LÃI/(LỖ) TỪ BÁN CK
(auto-fill)]],"")</f>
        <v/>
      </c>
      <c r="AB15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9" s="79"/>
      <c r="AE1569" s="146" t="str">
        <f>IF(Stock[[#This Row],[TRẠNG THÁI
(auto-fill)]]="NẮM GIỮ",Stock[[#This Row],[GIÁ THỊ TRƯỜNG]]-Stock[[#This Row],[GIÁ MUA]],"")</f>
        <v/>
      </c>
      <c r="AF1569" s="150" t="str">
        <f>IFERROR(Stock[[#This Row],[TĂNG/
(GIẢM )]]/Stock[[#This Row],[GIÁ MUA]],"")</f>
        <v/>
      </c>
      <c r="AG1569" s="129" t="str">
        <f>IF(Stock[[#This Row],[GIÁ THỊ TRƯỜNG]]&gt;0,Stock[[#This Row],[GIÁ THỊ TRƯỜNG]]*Stock[[#This Row],[SỐ LƯỢNG CÒN LẠI
(auto-fill)]],"")</f>
        <v/>
      </c>
    </row>
    <row r="1570" spans="2:33">
      <c r="B1570" s="109" t="str">
        <f>IF(AND(Stock[[#This Row],[SỐ LƯỢNG MUA]]&gt;0,Stock[[#This Row],[SỐ LƯỢNG CÒN LẠI
(auto-fill)]]=0),"BÁN",
IF(AND(Stock[[#This Row],[SỐ LƯỢNG MUA]]&gt;0,Stock[[#This Row],[SỐ LƯỢNG CÒN LẠI
(auto-fill)]]&gt;0),"NẮM GIỮ",""))</f>
        <v/>
      </c>
      <c r="C1570" s="112">
        <f t="shared" si="24"/>
        <v>1557</v>
      </c>
      <c r="D1570" s="77"/>
      <c r="E1570" s="78"/>
      <c r="F1570" s="170"/>
      <c r="G1570" s="83"/>
      <c r="H1570" s="84"/>
      <c r="I1570" s="114" t="str">
        <f>IF(Stock[[#This Row],[SỐ LƯỢNG MUA]]&gt;0,Stock[[#This Row],[GIÁ MUA]]*Stock[[#This Row],[SỐ LƯỢNG MUA]]*$D$11,"")</f>
        <v/>
      </c>
      <c r="J1570" s="87"/>
      <c r="K1570" s="88"/>
      <c r="L1570" s="116" t="str">
        <f>IF(Stock[[#This Row],[SỐ LƯỢNG MUA]]&gt;0,Stock[[#This Row],[GIÁ MUA]]*(1+Stock[[#This Row],[% TĂNG KỲ VỌNG_1]]),"")</f>
        <v/>
      </c>
      <c r="M1570" s="89"/>
      <c r="N1570" s="116" t="str">
        <f>IF(Stock[[#This Row],[SỐ LƯỢNG MUA]]&gt;0,Stock[[#This Row],[GIÁ MUA]]*(1+Stock[[#This Row],[% TĂNG KỲ VỌNG_2]]),"")</f>
        <v/>
      </c>
      <c r="O1570" s="89"/>
      <c r="P1570" s="116" t="str">
        <f>IF(Stock[[#This Row],[SỐ LƯỢNG MUA]]&gt;0,Stock[[#This Row],[GIÁ MUA]]*(1+Stock[[#This Row],[% GIẢM ĐỂ CẮT LỖ]]),"")</f>
        <v/>
      </c>
      <c r="Q1570" s="103"/>
      <c r="R1570" s="117" t="str">
        <f>IF(Stock[[#This Row],[CỔ TỨC TIỀN MẶT]]&gt;0,Stock[[#This Row],[CỔ TỨC TIỀN MẶT]]/(Stock[[#This Row],[GIÁ MUA]]*Stock[[#This Row],[SỐ LƯỢNG MUA]]),"")</f>
        <v/>
      </c>
      <c r="S1570" s="103"/>
      <c r="T1570" s="77"/>
      <c r="U1570" s="95"/>
      <c r="V1570" s="96"/>
      <c r="W1570" s="125" t="str">
        <f>IF(Stock[[#This Row],[SỐ LƯỢNG BÁN]]&gt;0,Stock[[#This Row],[GIÁ BÁN]]*Stock[[#This Row],[SỐ LƯỢNG BÁN]]*$D$11+Stock[[#This Row],[GIÁ BÁN]]*Stock[[#This Row],[SỐ LƯỢNG BÁN]]*$D$12,"")</f>
        <v/>
      </c>
      <c r="X1570" s="120">
        <f>Stock[[#This Row],[SỐ LƯỢNG MUA]]+Stock[[#This Row],[CỔ TỨC BẰNG CỔ PHIẾU]]-Stock[[#This Row],[SỐ LƯỢNG BÁN]]</f>
        <v>0</v>
      </c>
      <c r="Y15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0" s="120">
        <f ca="1">IF(Stock[[#This Row],[NGÀY BÁN]]&gt;0,Stock[[#This Row],[NGÀY BÁN]]-Stock[[#This Row],[NGÀY MUA]]+1,IF(Stock[[#This Row],[NGÀY MUA]]=0,0,TODAY()-Stock[[#This Row],[NGÀY MUA]]+1))</f>
        <v>0</v>
      </c>
      <c r="AA1570" s="121" t="str">
        <f>IFERROR(Stock[[#This Row],[CỔ TỨC TIỀN MẶT]]+Stock[[#This Row],[LÃI/(LỖ) TỪ BÁN CK
(auto-fill)]],"")</f>
        <v/>
      </c>
      <c r="AB15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0" s="79"/>
      <c r="AE1570" s="146" t="str">
        <f>IF(Stock[[#This Row],[TRẠNG THÁI
(auto-fill)]]="NẮM GIỮ",Stock[[#This Row],[GIÁ THỊ TRƯỜNG]]-Stock[[#This Row],[GIÁ MUA]],"")</f>
        <v/>
      </c>
      <c r="AF1570" s="150" t="str">
        <f>IFERROR(Stock[[#This Row],[TĂNG/
(GIẢM )]]/Stock[[#This Row],[GIÁ MUA]],"")</f>
        <v/>
      </c>
      <c r="AG1570" s="129" t="str">
        <f>IF(Stock[[#This Row],[GIÁ THỊ TRƯỜNG]]&gt;0,Stock[[#This Row],[GIÁ THỊ TRƯỜNG]]*Stock[[#This Row],[SỐ LƯỢNG CÒN LẠI
(auto-fill)]],"")</f>
        <v/>
      </c>
    </row>
    <row r="1571" spans="2:33">
      <c r="B1571" s="109" t="str">
        <f>IF(AND(Stock[[#This Row],[SỐ LƯỢNG MUA]]&gt;0,Stock[[#This Row],[SỐ LƯỢNG CÒN LẠI
(auto-fill)]]=0),"BÁN",
IF(AND(Stock[[#This Row],[SỐ LƯỢNG MUA]]&gt;0,Stock[[#This Row],[SỐ LƯỢNG CÒN LẠI
(auto-fill)]]&gt;0),"NẮM GIỮ",""))</f>
        <v/>
      </c>
      <c r="C1571" s="112">
        <f t="shared" si="24"/>
        <v>1558</v>
      </c>
      <c r="D1571" s="77"/>
      <c r="E1571" s="78"/>
      <c r="F1571" s="170"/>
      <c r="G1571" s="83"/>
      <c r="H1571" s="84"/>
      <c r="I1571" s="114" t="str">
        <f>IF(Stock[[#This Row],[SỐ LƯỢNG MUA]]&gt;0,Stock[[#This Row],[GIÁ MUA]]*Stock[[#This Row],[SỐ LƯỢNG MUA]]*$D$11,"")</f>
        <v/>
      </c>
      <c r="J1571" s="87"/>
      <c r="K1571" s="88"/>
      <c r="L1571" s="116" t="str">
        <f>IF(Stock[[#This Row],[SỐ LƯỢNG MUA]]&gt;0,Stock[[#This Row],[GIÁ MUA]]*(1+Stock[[#This Row],[% TĂNG KỲ VỌNG_1]]),"")</f>
        <v/>
      </c>
      <c r="M1571" s="89"/>
      <c r="N1571" s="116" t="str">
        <f>IF(Stock[[#This Row],[SỐ LƯỢNG MUA]]&gt;0,Stock[[#This Row],[GIÁ MUA]]*(1+Stock[[#This Row],[% TĂNG KỲ VỌNG_2]]),"")</f>
        <v/>
      </c>
      <c r="O1571" s="89"/>
      <c r="P1571" s="116" t="str">
        <f>IF(Stock[[#This Row],[SỐ LƯỢNG MUA]]&gt;0,Stock[[#This Row],[GIÁ MUA]]*(1+Stock[[#This Row],[% GIẢM ĐỂ CẮT LỖ]]),"")</f>
        <v/>
      </c>
      <c r="Q1571" s="103"/>
      <c r="R1571" s="117" t="str">
        <f>IF(Stock[[#This Row],[CỔ TỨC TIỀN MẶT]]&gt;0,Stock[[#This Row],[CỔ TỨC TIỀN MẶT]]/(Stock[[#This Row],[GIÁ MUA]]*Stock[[#This Row],[SỐ LƯỢNG MUA]]),"")</f>
        <v/>
      </c>
      <c r="S1571" s="103"/>
      <c r="T1571" s="77"/>
      <c r="U1571" s="95"/>
      <c r="V1571" s="96"/>
      <c r="W1571" s="125" t="str">
        <f>IF(Stock[[#This Row],[SỐ LƯỢNG BÁN]]&gt;0,Stock[[#This Row],[GIÁ BÁN]]*Stock[[#This Row],[SỐ LƯỢNG BÁN]]*$D$11+Stock[[#This Row],[GIÁ BÁN]]*Stock[[#This Row],[SỐ LƯỢNG BÁN]]*$D$12,"")</f>
        <v/>
      </c>
      <c r="X1571" s="120">
        <f>Stock[[#This Row],[SỐ LƯỢNG MUA]]+Stock[[#This Row],[CỔ TỨC BẰNG CỔ PHIẾU]]-Stock[[#This Row],[SỐ LƯỢNG BÁN]]</f>
        <v>0</v>
      </c>
      <c r="Y15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1" s="120">
        <f ca="1">IF(Stock[[#This Row],[NGÀY BÁN]]&gt;0,Stock[[#This Row],[NGÀY BÁN]]-Stock[[#This Row],[NGÀY MUA]]+1,IF(Stock[[#This Row],[NGÀY MUA]]=0,0,TODAY()-Stock[[#This Row],[NGÀY MUA]]+1))</f>
        <v>0</v>
      </c>
      <c r="AA1571" s="121" t="str">
        <f>IFERROR(Stock[[#This Row],[CỔ TỨC TIỀN MẶT]]+Stock[[#This Row],[LÃI/(LỖ) TỪ BÁN CK
(auto-fill)]],"")</f>
        <v/>
      </c>
      <c r="AB15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1" s="79"/>
      <c r="AE1571" s="146" t="str">
        <f>IF(Stock[[#This Row],[TRẠNG THÁI
(auto-fill)]]="NẮM GIỮ",Stock[[#This Row],[GIÁ THỊ TRƯỜNG]]-Stock[[#This Row],[GIÁ MUA]],"")</f>
        <v/>
      </c>
      <c r="AF1571" s="150" t="str">
        <f>IFERROR(Stock[[#This Row],[TĂNG/
(GIẢM )]]/Stock[[#This Row],[GIÁ MUA]],"")</f>
        <v/>
      </c>
      <c r="AG1571" s="129" t="str">
        <f>IF(Stock[[#This Row],[GIÁ THỊ TRƯỜNG]]&gt;0,Stock[[#This Row],[GIÁ THỊ TRƯỜNG]]*Stock[[#This Row],[SỐ LƯỢNG CÒN LẠI
(auto-fill)]],"")</f>
        <v/>
      </c>
    </row>
    <row r="1572" spans="2:33">
      <c r="B1572" s="109" t="str">
        <f>IF(AND(Stock[[#This Row],[SỐ LƯỢNG MUA]]&gt;0,Stock[[#This Row],[SỐ LƯỢNG CÒN LẠI
(auto-fill)]]=0),"BÁN",
IF(AND(Stock[[#This Row],[SỐ LƯỢNG MUA]]&gt;0,Stock[[#This Row],[SỐ LƯỢNG CÒN LẠI
(auto-fill)]]&gt;0),"NẮM GIỮ",""))</f>
        <v/>
      </c>
      <c r="C1572" s="112">
        <f t="shared" si="24"/>
        <v>1559</v>
      </c>
      <c r="D1572" s="77"/>
      <c r="E1572" s="78"/>
      <c r="F1572" s="170"/>
      <c r="G1572" s="83"/>
      <c r="H1572" s="84"/>
      <c r="I1572" s="114" t="str">
        <f>IF(Stock[[#This Row],[SỐ LƯỢNG MUA]]&gt;0,Stock[[#This Row],[GIÁ MUA]]*Stock[[#This Row],[SỐ LƯỢNG MUA]]*$D$11,"")</f>
        <v/>
      </c>
      <c r="J1572" s="87"/>
      <c r="K1572" s="88"/>
      <c r="L1572" s="116" t="str">
        <f>IF(Stock[[#This Row],[SỐ LƯỢNG MUA]]&gt;0,Stock[[#This Row],[GIÁ MUA]]*(1+Stock[[#This Row],[% TĂNG KỲ VỌNG_1]]),"")</f>
        <v/>
      </c>
      <c r="M1572" s="89"/>
      <c r="N1572" s="116" t="str">
        <f>IF(Stock[[#This Row],[SỐ LƯỢNG MUA]]&gt;0,Stock[[#This Row],[GIÁ MUA]]*(1+Stock[[#This Row],[% TĂNG KỲ VỌNG_2]]),"")</f>
        <v/>
      </c>
      <c r="O1572" s="89"/>
      <c r="P1572" s="116" t="str">
        <f>IF(Stock[[#This Row],[SỐ LƯỢNG MUA]]&gt;0,Stock[[#This Row],[GIÁ MUA]]*(1+Stock[[#This Row],[% GIẢM ĐỂ CẮT LỖ]]),"")</f>
        <v/>
      </c>
      <c r="Q1572" s="103"/>
      <c r="R1572" s="117" t="str">
        <f>IF(Stock[[#This Row],[CỔ TỨC TIỀN MẶT]]&gt;0,Stock[[#This Row],[CỔ TỨC TIỀN MẶT]]/(Stock[[#This Row],[GIÁ MUA]]*Stock[[#This Row],[SỐ LƯỢNG MUA]]),"")</f>
        <v/>
      </c>
      <c r="S1572" s="103"/>
      <c r="T1572" s="77"/>
      <c r="U1572" s="95"/>
      <c r="V1572" s="96"/>
      <c r="W1572" s="125" t="str">
        <f>IF(Stock[[#This Row],[SỐ LƯỢNG BÁN]]&gt;0,Stock[[#This Row],[GIÁ BÁN]]*Stock[[#This Row],[SỐ LƯỢNG BÁN]]*$D$11+Stock[[#This Row],[GIÁ BÁN]]*Stock[[#This Row],[SỐ LƯỢNG BÁN]]*$D$12,"")</f>
        <v/>
      </c>
      <c r="X1572" s="120">
        <f>Stock[[#This Row],[SỐ LƯỢNG MUA]]+Stock[[#This Row],[CỔ TỨC BẰNG CỔ PHIẾU]]-Stock[[#This Row],[SỐ LƯỢNG BÁN]]</f>
        <v>0</v>
      </c>
      <c r="Y15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2" s="120">
        <f ca="1">IF(Stock[[#This Row],[NGÀY BÁN]]&gt;0,Stock[[#This Row],[NGÀY BÁN]]-Stock[[#This Row],[NGÀY MUA]]+1,IF(Stock[[#This Row],[NGÀY MUA]]=0,0,TODAY()-Stock[[#This Row],[NGÀY MUA]]+1))</f>
        <v>0</v>
      </c>
      <c r="AA1572" s="121" t="str">
        <f>IFERROR(Stock[[#This Row],[CỔ TỨC TIỀN MẶT]]+Stock[[#This Row],[LÃI/(LỖ) TỪ BÁN CK
(auto-fill)]],"")</f>
        <v/>
      </c>
      <c r="AB15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2" s="79"/>
      <c r="AE1572" s="146" t="str">
        <f>IF(Stock[[#This Row],[TRẠNG THÁI
(auto-fill)]]="NẮM GIỮ",Stock[[#This Row],[GIÁ THỊ TRƯỜNG]]-Stock[[#This Row],[GIÁ MUA]],"")</f>
        <v/>
      </c>
      <c r="AF1572" s="150" t="str">
        <f>IFERROR(Stock[[#This Row],[TĂNG/
(GIẢM )]]/Stock[[#This Row],[GIÁ MUA]],"")</f>
        <v/>
      </c>
      <c r="AG1572" s="129" t="str">
        <f>IF(Stock[[#This Row],[GIÁ THỊ TRƯỜNG]]&gt;0,Stock[[#This Row],[GIÁ THỊ TRƯỜNG]]*Stock[[#This Row],[SỐ LƯỢNG CÒN LẠI
(auto-fill)]],"")</f>
        <v/>
      </c>
    </row>
    <row r="1573" spans="2:33">
      <c r="B1573" s="109" t="str">
        <f>IF(AND(Stock[[#This Row],[SỐ LƯỢNG MUA]]&gt;0,Stock[[#This Row],[SỐ LƯỢNG CÒN LẠI
(auto-fill)]]=0),"BÁN",
IF(AND(Stock[[#This Row],[SỐ LƯỢNG MUA]]&gt;0,Stock[[#This Row],[SỐ LƯỢNG CÒN LẠI
(auto-fill)]]&gt;0),"NẮM GIỮ",""))</f>
        <v/>
      </c>
      <c r="C1573" s="112">
        <f t="shared" si="24"/>
        <v>1560</v>
      </c>
      <c r="D1573" s="77"/>
      <c r="E1573" s="78"/>
      <c r="F1573" s="170"/>
      <c r="G1573" s="83"/>
      <c r="H1573" s="84"/>
      <c r="I1573" s="114" t="str">
        <f>IF(Stock[[#This Row],[SỐ LƯỢNG MUA]]&gt;0,Stock[[#This Row],[GIÁ MUA]]*Stock[[#This Row],[SỐ LƯỢNG MUA]]*$D$11,"")</f>
        <v/>
      </c>
      <c r="J1573" s="87"/>
      <c r="K1573" s="88"/>
      <c r="L1573" s="116" t="str">
        <f>IF(Stock[[#This Row],[SỐ LƯỢNG MUA]]&gt;0,Stock[[#This Row],[GIÁ MUA]]*(1+Stock[[#This Row],[% TĂNG KỲ VỌNG_1]]),"")</f>
        <v/>
      </c>
      <c r="M1573" s="89"/>
      <c r="N1573" s="116" t="str">
        <f>IF(Stock[[#This Row],[SỐ LƯỢNG MUA]]&gt;0,Stock[[#This Row],[GIÁ MUA]]*(1+Stock[[#This Row],[% TĂNG KỲ VỌNG_2]]),"")</f>
        <v/>
      </c>
      <c r="O1573" s="89"/>
      <c r="P1573" s="116" t="str">
        <f>IF(Stock[[#This Row],[SỐ LƯỢNG MUA]]&gt;0,Stock[[#This Row],[GIÁ MUA]]*(1+Stock[[#This Row],[% GIẢM ĐỂ CẮT LỖ]]),"")</f>
        <v/>
      </c>
      <c r="Q1573" s="103"/>
      <c r="R1573" s="117" t="str">
        <f>IF(Stock[[#This Row],[CỔ TỨC TIỀN MẶT]]&gt;0,Stock[[#This Row],[CỔ TỨC TIỀN MẶT]]/(Stock[[#This Row],[GIÁ MUA]]*Stock[[#This Row],[SỐ LƯỢNG MUA]]),"")</f>
        <v/>
      </c>
      <c r="S1573" s="103"/>
      <c r="T1573" s="77"/>
      <c r="U1573" s="95"/>
      <c r="V1573" s="96"/>
      <c r="W1573" s="125" t="str">
        <f>IF(Stock[[#This Row],[SỐ LƯỢNG BÁN]]&gt;0,Stock[[#This Row],[GIÁ BÁN]]*Stock[[#This Row],[SỐ LƯỢNG BÁN]]*$D$11+Stock[[#This Row],[GIÁ BÁN]]*Stock[[#This Row],[SỐ LƯỢNG BÁN]]*$D$12,"")</f>
        <v/>
      </c>
      <c r="X1573" s="120">
        <f>Stock[[#This Row],[SỐ LƯỢNG MUA]]+Stock[[#This Row],[CỔ TỨC BẰNG CỔ PHIẾU]]-Stock[[#This Row],[SỐ LƯỢNG BÁN]]</f>
        <v>0</v>
      </c>
      <c r="Y15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3" s="120">
        <f ca="1">IF(Stock[[#This Row],[NGÀY BÁN]]&gt;0,Stock[[#This Row],[NGÀY BÁN]]-Stock[[#This Row],[NGÀY MUA]]+1,IF(Stock[[#This Row],[NGÀY MUA]]=0,0,TODAY()-Stock[[#This Row],[NGÀY MUA]]+1))</f>
        <v>0</v>
      </c>
      <c r="AA1573" s="121" t="str">
        <f>IFERROR(Stock[[#This Row],[CỔ TỨC TIỀN MẶT]]+Stock[[#This Row],[LÃI/(LỖ) TỪ BÁN CK
(auto-fill)]],"")</f>
        <v/>
      </c>
      <c r="AB15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3" s="79"/>
      <c r="AE1573" s="146" t="str">
        <f>IF(Stock[[#This Row],[TRẠNG THÁI
(auto-fill)]]="NẮM GIỮ",Stock[[#This Row],[GIÁ THỊ TRƯỜNG]]-Stock[[#This Row],[GIÁ MUA]],"")</f>
        <v/>
      </c>
      <c r="AF1573" s="150" t="str">
        <f>IFERROR(Stock[[#This Row],[TĂNG/
(GIẢM )]]/Stock[[#This Row],[GIÁ MUA]],"")</f>
        <v/>
      </c>
      <c r="AG1573" s="129" t="str">
        <f>IF(Stock[[#This Row],[GIÁ THỊ TRƯỜNG]]&gt;0,Stock[[#This Row],[GIÁ THỊ TRƯỜNG]]*Stock[[#This Row],[SỐ LƯỢNG CÒN LẠI
(auto-fill)]],"")</f>
        <v/>
      </c>
    </row>
    <row r="1574" spans="2:33">
      <c r="B1574" s="109" t="str">
        <f>IF(AND(Stock[[#This Row],[SỐ LƯỢNG MUA]]&gt;0,Stock[[#This Row],[SỐ LƯỢNG CÒN LẠI
(auto-fill)]]=0),"BÁN",
IF(AND(Stock[[#This Row],[SỐ LƯỢNG MUA]]&gt;0,Stock[[#This Row],[SỐ LƯỢNG CÒN LẠI
(auto-fill)]]&gt;0),"NẮM GIỮ",""))</f>
        <v/>
      </c>
      <c r="C1574" s="112">
        <f t="shared" si="24"/>
        <v>1561</v>
      </c>
      <c r="D1574" s="77"/>
      <c r="E1574" s="78"/>
      <c r="F1574" s="170"/>
      <c r="G1574" s="83"/>
      <c r="H1574" s="84"/>
      <c r="I1574" s="114" t="str">
        <f>IF(Stock[[#This Row],[SỐ LƯỢNG MUA]]&gt;0,Stock[[#This Row],[GIÁ MUA]]*Stock[[#This Row],[SỐ LƯỢNG MUA]]*$D$11,"")</f>
        <v/>
      </c>
      <c r="J1574" s="87"/>
      <c r="K1574" s="88"/>
      <c r="L1574" s="116" t="str">
        <f>IF(Stock[[#This Row],[SỐ LƯỢNG MUA]]&gt;0,Stock[[#This Row],[GIÁ MUA]]*(1+Stock[[#This Row],[% TĂNG KỲ VỌNG_1]]),"")</f>
        <v/>
      </c>
      <c r="M1574" s="89"/>
      <c r="N1574" s="116" t="str">
        <f>IF(Stock[[#This Row],[SỐ LƯỢNG MUA]]&gt;0,Stock[[#This Row],[GIÁ MUA]]*(1+Stock[[#This Row],[% TĂNG KỲ VỌNG_2]]),"")</f>
        <v/>
      </c>
      <c r="O1574" s="89"/>
      <c r="P1574" s="116" t="str">
        <f>IF(Stock[[#This Row],[SỐ LƯỢNG MUA]]&gt;0,Stock[[#This Row],[GIÁ MUA]]*(1+Stock[[#This Row],[% GIẢM ĐỂ CẮT LỖ]]),"")</f>
        <v/>
      </c>
      <c r="Q1574" s="103"/>
      <c r="R1574" s="117" t="str">
        <f>IF(Stock[[#This Row],[CỔ TỨC TIỀN MẶT]]&gt;0,Stock[[#This Row],[CỔ TỨC TIỀN MẶT]]/(Stock[[#This Row],[GIÁ MUA]]*Stock[[#This Row],[SỐ LƯỢNG MUA]]),"")</f>
        <v/>
      </c>
      <c r="S1574" s="103"/>
      <c r="T1574" s="77"/>
      <c r="U1574" s="95"/>
      <c r="V1574" s="96"/>
      <c r="W1574" s="125" t="str">
        <f>IF(Stock[[#This Row],[SỐ LƯỢNG BÁN]]&gt;0,Stock[[#This Row],[GIÁ BÁN]]*Stock[[#This Row],[SỐ LƯỢNG BÁN]]*$D$11+Stock[[#This Row],[GIÁ BÁN]]*Stock[[#This Row],[SỐ LƯỢNG BÁN]]*$D$12,"")</f>
        <v/>
      </c>
      <c r="X1574" s="120">
        <f>Stock[[#This Row],[SỐ LƯỢNG MUA]]+Stock[[#This Row],[CỔ TỨC BẰNG CỔ PHIẾU]]-Stock[[#This Row],[SỐ LƯỢNG BÁN]]</f>
        <v>0</v>
      </c>
      <c r="Y15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4" s="120">
        <f ca="1">IF(Stock[[#This Row],[NGÀY BÁN]]&gt;0,Stock[[#This Row],[NGÀY BÁN]]-Stock[[#This Row],[NGÀY MUA]]+1,IF(Stock[[#This Row],[NGÀY MUA]]=0,0,TODAY()-Stock[[#This Row],[NGÀY MUA]]+1))</f>
        <v>0</v>
      </c>
      <c r="AA1574" s="121" t="str">
        <f>IFERROR(Stock[[#This Row],[CỔ TỨC TIỀN MẶT]]+Stock[[#This Row],[LÃI/(LỖ) TỪ BÁN CK
(auto-fill)]],"")</f>
        <v/>
      </c>
      <c r="AB15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4" s="79"/>
      <c r="AE1574" s="146" t="str">
        <f>IF(Stock[[#This Row],[TRẠNG THÁI
(auto-fill)]]="NẮM GIỮ",Stock[[#This Row],[GIÁ THỊ TRƯỜNG]]-Stock[[#This Row],[GIÁ MUA]],"")</f>
        <v/>
      </c>
      <c r="AF1574" s="150" t="str">
        <f>IFERROR(Stock[[#This Row],[TĂNG/
(GIẢM )]]/Stock[[#This Row],[GIÁ MUA]],"")</f>
        <v/>
      </c>
      <c r="AG1574" s="129" t="str">
        <f>IF(Stock[[#This Row],[GIÁ THỊ TRƯỜNG]]&gt;0,Stock[[#This Row],[GIÁ THỊ TRƯỜNG]]*Stock[[#This Row],[SỐ LƯỢNG CÒN LẠI
(auto-fill)]],"")</f>
        <v/>
      </c>
    </row>
    <row r="1575" spans="2:33">
      <c r="B1575" s="109" t="str">
        <f>IF(AND(Stock[[#This Row],[SỐ LƯỢNG MUA]]&gt;0,Stock[[#This Row],[SỐ LƯỢNG CÒN LẠI
(auto-fill)]]=0),"BÁN",
IF(AND(Stock[[#This Row],[SỐ LƯỢNG MUA]]&gt;0,Stock[[#This Row],[SỐ LƯỢNG CÒN LẠI
(auto-fill)]]&gt;0),"NẮM GIỮ",""))</f>
        <v/>
      </c>
      <c r="C1575" s="112">
        <f t="shared" si="24"/>
        <v>1562</v>
      </c>
      <c r="D1575" s="77"/>
      <c r="E1575" s="78"/>
      <c r="F1575" s="170"/>
      <c r="G1575" s="83"/>
      <c r="H1575" s="84"/>
      <c r="I1575" s="114" t="str">
        <f>IF(Stock[[#This Row],[SỐ LƯỢNG MUA]]&gt;0,Stock[[#This Row],[GIÁ MUA]]*Stock[[#This Row],[SỐ LƯỢNG MUA]]*$D$11,"")</f>
        <v/>
      </c>
      <c r="J1575" s="87"/>
      <c r="K1575" s="88"/>
      <c r="L1575" s="116" t="str">
        <f>IF(Stock[[#This Row],[SỐ LƯỢNG MUA]]&gt;0,Stock[[#This Row],[GIÁ MUA]]*(1+Stock[[#This Row],[% TĂNG KỲ VỌNG_1]]),"")</f>
        <v/>
      </c>
      <c r="M1575" s="89"/>
      <c r="N1575" s="116" t="str">
        <f>IF(Stock[[#This Row],[SỐ LƯỢNG MUA]]&gt;0,Stock[[#This Row],[GIÁ MUA]]*(1+Stock[[#This Row],[% TĂNG KỲ VỌNG_2]]),"")</f>
        <v/>
      </c>
      <c r="O1575" s="89"/>
      <c r="P1575" s="116" t="str">
        <f>IF(Stock[[#This Row],[SỐ LƯỢNG MUA]]&gt;0,Stock[[#This Row],[GIÁ MUA]]*(1+Stock[[#This Row],[% GIẢM ĐỂ CẮT LỖ]]),"")</f>
        <v/>
      </c>
      <c r="Q1575" s="103"/>
      <c r="R1575" s="117" t="str">
        <f>IF(Stock[[#This Row],[CỔ TỨC TIỀN MẶT]]&gt;0,Stock[[#This Row],[CỔ TỨC TIỀN MẶT]]/(Stock[[#This Row],[GIÁ MUA]]*Stock[[#This Row],[SỐ LƯỢNG MUA]]),"")</f>
        <v/>
      </c>
      <c r="S1575" s="103"/>
      <c r="T1575" s="77"/>
      <c r="U1575" s="95"/>
      <c r="V1575" s="96"/>
      <c r="W1575" s="125" t="str">
        <f>IF(Stock[[#This Row],[SỐ LƯỢNG BÁN]]&gt;0,Stock[[#This Row],[GIÁ BÁN]]*Stock[[#This Row],[SỐ LƯỢNG BÁN]]*$D$11+Stock[[#This Row],[GIÁ BÁN]]*Stock[[#This Row],[SỐ LƯỢNG BÁN]]*$D$12,"")</f>
        <v/>
      </c>
      <c r="X1575" s="120">
        <f>Stock[[#This Row],[SỐ LƯỢNG MUA]]+Stock[[#This Row],[CỔ TỨC BẰNG CỔ PHIẾU]]-Stock[[#This Row],[SỐ LƯỢNG BÁN]]</f>
        <v>0</v>
      </c>
      <c r="Y15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5" s="120">
        <f ca="1">IF(Stock[[#This Row],[NGÀY BÁN]]&gt;0,Stock[[#This Row],[NGÀY BÁN]]-Stock[[#This Row],[NGÀY MUA]]+1,IF(Stock[[#This Row],[NGÀY MUA]]=0,0,TODAY()-Stock[[#This Row],[NGÀY MUA]]+1))</f>
        <v>0</v>
      </c>
      <c r="AA1575" s="121" t="str">
        <f>IFERROR(Stock[[#This Row],[CỔ TỨC TIỀN MẶT]]+Stock[[#This Row],[LÃI/(LỖ) TỪ BÁN CK
(auto-fill)]],"")</f>
        <v/>
      </c>
      <c r="AB15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5" s="79"/>
      <c r="AE1575" s="146" t="str">
        <f>IF(Stock[[#This Row],[TRẠNG THÁI
(auto-fill)]]="NẮM GIỮ",Stock[[#This Row],[GIÁ THỊ TRƯỜNG]]-Stock[[#This Row],[GIÁ MUA]],"")</f>
        <v/>
      </c>
      <c r="AF1575" s="150" t="str">
        <f>IFERROR(Stock[[#This Row],[TĂNG/
(GIẢM )]]/Stock[[#This Row],[GIÁ MUA]],"")</f>
        <v/>
      </c>
      <c r="AG1575" s="129" t="str">
        <f>IF(Stock[[#This Row],[GIÁ THỊ TRƯỜNG]]&gt;0,Stock[[#This Row],[GIÁ THỊ TRƯỜNG]]*Stock[[#This Row],[SỐ LƯỢNG CÒN LẠI
(auto-fill)]],"")</f>
        <v/>
      </c>
    </row>
    <row r="1576" spans="2:33">
      <c r="B1576" s="109" t="str">
        <f>IF(AND(Stock[[#This Row],[SỐ LƯỢNG MUA]]&gt;0,Stock[[#This Row],[SỐ LƯỢNG CÒN LẠI
(auto-fill)]]=0),"BÁN",
IF(AND(Stock[[#This Row],[SỐ LƯỢNG MUA]]&gt;0,Stock[[#This Row],[SỐ LƯỢNG CÒN LẠI
(auto-fill)]]&gt;0),"NẮM GIỮ",""))</f>
        <v/>
      </c>
      <c r="C1576" s="112">
        <f t="shared" si="24"/>
        <v>1563</v>
      </c>
      <c r="D1576" s="77"/>
      <c r="E1576" s="78"/>
      <c r="F1576" s="170"/>
      <c r="G1576" s="83"/>
      <c r="H1576" s="84"/>
      <c r="I1576" s="114" t="str">
        <f>IF(Stock[[#This Row],[SỐ LƯỢNG MUA]]&gt;0,Stock[[#This Row],[GIÁ MUA]]*Stock[[#This Row],[SỐ LƯỢNG MUA]]*$D$11,"")</f>
        <v/>
      </c>
      <c r="J1576" s="87"/>
      <c r="K1576" s="88"/>
      <c r="L1576" s="116" t="str">
        <f>IF(Stock[[#This Row],[SỐ LƯỢNG MUA]]&gt;0,Stock[[#This Row],[GIÁ MUA]]*(1+Stock[[#This Row],[% TĂNG KỲ VỌNG_1]]),"")</f>
        <v/>
      </c>
      <c r="M1576" s="89"/>
      <c r="N1576" s="116" t="str">
        <f>IF(Stock[[#This Row],[SỐ LƯỢNG MUA]]&gt;0,Stock[[#This Row],[GIÁ MUA]]*(1+Stock[[#This Row],[% TĂNG KỲ VỌNG_2]]),"")</f>
        <v/>
      </c>
      <c r="O1576" s="89"/>
      <c r="P1576" s="116" t="str">
        <f>IF(Stock[[#This Row],[SỐ LƯỢNG MUA]]&gt;0,Stock[[#This Row],[GIÁ MUA]]*(1+Stock[[#This Row],[% GIẢM ĐỂ CẮT LỖ]]),"")</f>
        <v/>
      </c>
      <c r="Q1576" s="103"/>
      <c r="R1576" s="117" t="str">
        <f>IF(Stock[[#This Row],[CỔ TỨC TIỀN MẶT]]&gt;0,Stock[[#This Row],[CỔ TỨC TIỀN MẶT]]/(Stock[[#This Row],[GIÁ MUA]]*Stock[[#This Row],[SỐ LƯỢNG MUA]]),"")</f>
        <v/>
      </c>
      <c r="S1576" s="103"/>
      <c r="T1576" s="77"/>
      <c r="U1576" s="95"/>
      <c r="V1576" s="96"/>
      <c r="W1576" s="125" t="str">
        <f>IF(Stock[[#This Row],[SỐ LƯỢNG BÁN]]&gt;0,Stock[[#This Row],[GIÁ BÁN]]*Stock[[#This Row],[SỐ LƯỢNG BÁN]]*$D$11+Stock[[#This Row],[GIÁ BÁN]]*Stock[[#This Row],[SỐ LƯỢNG BÁN]]*$D$12,"")</f>
        <v/>
      </c>
      <c r="X1576" s="120">
        <f>Stock[[#This Row],[SỐ LƯỢNG MUA]]+Stock[[#This Row],[CỔ TỨC BẰNG CỔ PHIẾU]]-Stock[[#This Row],[SỐ LƯỢNG BÁN]]</f>
        <v>0</v>
      </c>
      <c r="Y15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6" s="120">
        <f ca="1">IF(Stock[[#This Row],[NGÀY BÁN]]&gt;0,Stock[[#This Row],[NGÀY BÁN]]-Stock[[#This Row],[NGÀY MUA]]+1,IF(Stock[[#This Row],[NGÀY MUA]]=0,0,TODAY()-Stock[[#This Row],[NGÀY MUA]]+1))</f>
        <v>0</v>
      </c>
      <c r="AA1576" s="121" t="str">
        <f>IFERROR(Stock[[#This Row],[CỔ TỨC TIỀN MẶT]]+Stock[[#This Row],[LÃI/(LỖ) TỪ BÁN CK
(auto-fill)]],"")</f>
        <v/>
      </c>
      <c r="AB15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6" s="79"/>
      <c r="AE1576" s="146" t="str">
        <f>IF(Stock[[#This Row],[TRẠNG THÁI
(auto-fill)]]="NẮM GIỮ",Stock[[#This Row],[GIÁ THỊ TRƯỜNG]]-Stock[[#This Row],[GIÁ MUA]],"")</f>
        <v/>
      </c>
      <c r="AF1576" s="150" t="str">
        <f>IFERROR(Stock[[#This Row],[TĂNG/
(GIẢM )]]/Stock[[#This Row],[GIÁ MUA]],"")</f>
        <v/>
      </c>
      <c r="AG1576" s="129" t="str">
        <f>IF(Stock[[#This Row],[GIÁ THỊ TRƯỜNG]]&gt;0,Stock[[#This Row],[GIÁ THỊ TRƯỜNG]]*Stock[[#This Row],[SỐ LƯỢNG CÒN LẠI
(auto-fill)]],"")</f>
        <v/>
      </c>
    </row>
    <row r="1577" spans="2:33">
      <c r="B1577" s="109" t="str">
        <f>IF(AND(Stock[[#This Row],[SỐ LƯỢNG MUA]]&gt;0,Stock[[#This Row],[SỐ LƯỢNG CÒN LẠI
(auto-fill)]]=0),"BÁN",
IF(AND(Stock[[#This Row],[SỐ LƯỢNG MUA]]&gt;0,Stock[[#This Row],[SỐ LƯỢNG CÒN LẠI
(auto-fill)]]&gt;0),"NẮM GIỮ",""))</f>
        <v/>
      </c>
      <c r="C1577" s="112">
        <f t="shared" si="24"/>
        <v>1564</v>
      </c>
      <c r="D1577" s="77"/>
      <c r="E1577" s="78"/>
      <c r="F1577" s="170"/>
      <c r="G1577" s="83"/>
      <c r="H1577" s="84"/>
      <c r="I1577" s="114" t="str">
        <f>IF(Stock[[#This Row],[SỐ LƯỢNG MUA]]&gt;0,Stock[[#This Row],[GIÁ MUA]]*Stock[[#This Row],[SỐ LƯỢNG MUA]]*$D$11,"")</f>
        <v/>
      </c>
      <c r="J1577" s="87"/>
      <c r="K1577" s="88"/>
      <c r="L1577" s="116" t="str">
        <f>IF(Stock[[#This Row],[SỐ LƯỢNG MUA]]&gt;0,Stock[[#This Row],[GIÁ MUA]]*(1+Stock[[#This Row],[% TĂNG KỲ VỌNG_1]]),"")</f>
        <v/>
      </c>
      <c r="M1577" s="89"/>
      <c r="N1577" s="116" t="str">
        <f>IF(Stock[[#This Row],[SỐ LƯỢNG MUA]]&gt;0,Stock[[#This Row],[GIÁ MUA]]*(1+Stock[[#This Row],[% TĂNG KỲ VỌNG_2]]),"")</f>
        <v/>
      </c>
      <c r="O1577" s="89"/>
      <c r="P1577" s="116" t="str">
        <f>IF(Stock[[#This Row],[SỐ LƯỢNG MUA]]&gt;0,Stock[[#This Row],[GIÁ MUA]]*(1+Stock[[#This Row],[% GIẢM ĐỂ CẮT LỖ]]),"")</f>
        <v/>
      </c>
      <c r="Q1577" s="103"/>
      <c r="R1577" s="117" t="str">
        <f>IF(Stock[[#This Row],[CỔ TỨC TIỀN MẶT]]&gt;0,Stock[[#This Row],[CỔ TỨC TIỀN MẶT]]/(Stock[[#This Row],[GIÁ MUA]]*Stock[[#This Row],[SỐ LƯỢNG MUA]]),"")</f>
        <v/>
      </c>
      <c r="S1577" s="103"/>
      <c r="T1577" s="77"/>
      <c r="U1577" s="95"/>
      <c r="V1577" s="96"/>
      <c r="W1577" s="125" t="str">
        <f>IF(Stock[[#This Row],[SỐ LƯỢNG BÁN]]&gt;0,Stock[[#This Row],[GIÁ BÁN]]*Stock[[#This Row],[SỐ LƯỢNG BÁN]]*$D$11+Stock[[#This Row],[GIÁ BÁN]]*Stock[[#This Row],[SỐ LƯỢNG BÁN]]*$D$12,"")</f>
        <v/>
      </c>
      <c r="X1577" s="120">
        <f>Stock[[#This Row],[SỐ LƯỢNG MUA]]+Stock[[#This Row],[CỔ TỨC BẰNG CỔ PHIẾU]]-Stock[[#This Row],[SỐ LƯỢNG BÁN]]</f>
        <v>0</v>
      </c>
      <c r="Y15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7" s="120">
        <f ca="1">IF(Stock[[#This Row],[NGÀY BÁN]]&gt;0,Stock[[#This Row],[NGÀY BÁN]]-Stock[[#This Row],[NGÀY MUA]]+1,IF(Stock[[#This Row],[NGÀY MUA]]=0,0,TODAY()-Stock[[#This Row],[NGÀY MUA]]+1))</f>
        <v>0</v>
      </c>
      <c r="AA1577" s="121" t="str">
        <f>IFERROR(Stock[[#This Row],[CỔ TỨC TIỀN MẶT]]+Stock[[#This Row],[LÃI/(LỖ) TỪ BÁN CK
(auto-fill)]],"")</f>
        <v/>
      </c>
      <c r="AB15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7" s="79"/>
      <c r="AE1577" s="146" t="str">
        <f>IF(Stock[[#This Row],[TRẠNG THÁI
(auto-fill)]]="NẮM GIỮ",Stock[[#This Row],[GIÁ THỊ TRƯỜNG]]-Stock[[#This Row],[GIÁ MUA]],"")</f>
        <v/>
      </c>
      <c r="AF1577" s="150" t="str">
        <f>IFERROR(Stock[[#This Row],[TĂNG/
(GIẢM )]]/Stock[[#This Row],[GIÁ MUA]],"")</f>
        <v/>
      </c>
      <c r="AG1577" s="129" t="str">
        <f>IF(Stock[[#This Row],[GIÁ THỊ TRƯỜNG]]&gt;0,Stock[[#This Row],[GIÁ THỊ TRƯỜNG]]*Stock[[#This Row],[SỐ LƯỢNG CÒN LẠI
(auto-fill)]],"")</f>
        <v/>
      </c>
    </row>
    <row r="1578" spans="2:33">
      <c r="B1578" s="109" t="str">
        <f>IF(AND(Stock[[#This Row],[SỐ LƯỢNG MUA]]&gt;0,Stock[[#This Row],[SỐ LƯỢNG CÒN LẠI
(auto-fill)]]=0),"BÁN",
IF(AND(Stock[[#This Row],[SỐ LƯỢNG MUA]]&gt;0,Stock[[#This Row],[SỐ LƯỢNG CÒN LẠI
(auto-fill)]]&gt;0),"NẮM GIỮ",""))</f>
        <v/>
      </c>
      <c r="C1578" s="112">
        <f t="shared" si="24"/>
        <v>1565</v>
      </c>
      <c r="D1578" s="77"/>
      <c r="E1578" s="78"/>
      <c r="F1578" s="170"/>
      <c r="G1578" s="83"/>
      <c r="H1578" s="84"/>
      <c r="I1578" s="114" t="str">
        <f>IF(Stock[[#This Row],[SỐ LƯỢNG MUA]]&gt;0,Stock[[#This Row],[GIÁ MUA]]*Stock[[#This Row],[SỐ LƯỢNG MUA]]*$D$11,"")</f>
        <v/>
      </c>
      <c r="J1578" s="87"/>
      <c r="K1578" s="88"/>
      <c r="L1578" s="116" t="str">
        <f>IF(Stock[[#This Row],[SỐ LƯỢNG MUA]]&gt;0,Stock[[#This Row],[GIÁ MUA]]*(1+Stock[[#This Row],[% TĂNG KỲ VỌNG_1]]),"")</f>
        <v/>
      </c>
      <c r="M1578" s="89"/>
      <c r="N1578" s="116" t="str">
        <f>IF(Stock[[#This Row],[SỐ LƯỢNG MUA]]&gt;0,Stock[[#This Row],[GIÁ MUA]]*(1+Stock[[#This Row],[% TĂNG KỲ VỌNG_2]]),"")</f>
        <v/>
      </c>
      <c r="O1578" s="89"/>
      <c r="P1578" s="116" t="str">
        <f>IF(Stock[[#This Row],[SỐ LƯỢNG MUA]]&gt;0,Stock[[#This Row],[GIÁ MUA]]*(1+Stock[[#This Row],[% GIẢM ĐỂ CẮT LỖ]]),"")</f>
        <v/>
      </c>
      <c r="Q1578" s="103"/>
      <c r="R1578" s="117" t="str">
        <f>IF(Stock[[#This Row],[CỔ TỨC TIỀN MẶT]]&gt;0,Stock[[#This Row],[CỔ TỨC TIỀN MẶT]]/(Stock[[#This Row],[GIÁ MUA]]*Stock[[#This Row],[SỐ LƯỢNG MUA]]),"")</f>
        <v/>
      </c>
      <c r="S1578" s="103"/>
      <c r="T1578" s="77"/>
      <c r="U1578" s="95"/>
      <c r="V1578" s="96"/>
      <c r="W1578" s="125" t="str">
        <f>IF(Stock[[#This Row],[SỐ LƯỢNG BÁN]]&gt;0,Stock[[#This Row],[GIÁ BÁN]]*Stock[[#This Row],[SỐ LƯỢNG BÁN]]*$D$11+Stock[[#This Row],[GIÁ BÁN]]*Stock[[#This Row],[SỐ LƯỢNG BÁN]]*$D$12,"")</f>
        <v/>
      </c>
      <c r="X1578" s="120">
        <f>Stock[[#This Row],[SỐ LƯỢNG MUA]]+Stock[[#This Row],[CỔ TỨC BẰNG CỔ PHIẾU]]-Stock[[#This Row],[SỐ LƯỢNG BÁN]]</f>
        <v>0</v>
      </c>
      <c r="Y15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8" s="120">
        <f ca="1">IF(Stock[[#This Row],[NGÀY BÁN]]&gt;0,Stock[[#This Row],[NGÀY BÁN]]-Stock[[#This Row],[NGÀY MUA]]+1,IF(Stock[[#This Row],[NGÀY MUA]]=0,0,TODAY()-Stock[[#This Row],[NGÀY MUA]]+1))</f>
        <v>0</v>
      </c>
      <c r="AA1578" s="121" t="str">
        <f>IFERROR(Stock[[#This Row],[CỔ TỨC TIỀN MẶT]]+Stock[[#This Row],[LÃI/(LỖ) TỪ BÁN CK
(auto-fill)]],"")</f>
        <v/>
      </c>
      <c r="AB15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8" s="79"/>
      <c r="AE1578" s="146" t="str">
        <f>IF(Stock[[#This Row],[TRẠNG THÁI
(auto-fill)]]="NẮM GIỮ",Stock[[#This Row],[GIÁ THỊ TRƯỜNG]]-Stock[[#This Row],[GIÁ MUA]],"")</f>
        <v/>
      </c>
      <c r="AF1578" s="150" t="str">
        <f>IFERROR(Stock[[#This Row],[TĂNG/
(GIẢM )]]/Stock[[#This Row],[GIÁ MUA]],"")</f>
        <v/>
      </c>
      <c r="AG1578" s="129" t="str">
        <f>IF(Stock[[#This Row],[GIÁ THỊ TRƯỜNG]]&gt;0,Stock[[#This Row],[GIÁ THỊ TRƯỜNG]]*Stock[[#This Row],[SỐ LƯỢNG CÒN LẠI
(auto-fill)]],"")</f>
        <v/>
      </c>
    </row>
    <row r="1579" spans="2:33">
      <c r="B1579" s="109" t="str">
        <f>IF(AND(Stock[[#This Row],[SỐ LƯỢNG MUA]]&gt;0,Stock[[#This Row],[SỐ LƯỢNG CÒN LẠI
(auto-fill)]]=0),"BÁN",
IF(AND(Stock[[#This Row],[SỐ LƯỢNG MUA]]&gt;0,Stock[[#This Row],[SỐ LƯỢNG CÒN LẠI
(auto-fill)]]&gt;0),"NẮM GIỮ",""))</f>
        <v/>
      </c>
      <c r="C1579" s="112">
        <f t="shared" si="24"/>
        <v>1566</v>
      </c>
      <c r="D1579" s="77"/>
      <c r="E1579" s="78"/>
      <c r="F1579" s="170"/>
      <c r="G1579" s="83"/>
      <c r="H1579" s="84"/>
      <c r="I1579" s="114" t="str">
        <f>IF(Stock[[#This Row],[SỐ LƯỢNG MUA]]&gt;0,Stock[[#This Row],[GIÁ MUA]]*Stock[[#This Row],[SỐ LƯỢNG MUA]]*$D$11,"")</f>
        <v/>
      </c>
      <c r="J1579" s="87"/>
      <c r="K1579" s="88"/>
      <c r="L1579" s="116" t="str">
        <f>IF(Stock[[#This Row],[SỐ LƯỢNG MUA]]&gt;0,Stock[[#This Row],[GIÁ MUA]]*(1+Stock[[#This Row],[% TĂNG KỲ VỌNG_1]]),"")</f>
        <v/>
      </c>
      <c r="M1579" s="89"/>
      <c r="N1579" s="116" t="str">
        <f>IF(Stock[[#This Row],[SỐ LƯỢNG MUA]]&gt;0,Stock[[#This Row],[GIÁ MUA]]*(1+Stock[[#This Row],[% TĂNG KỲ VỌNG_2]]),"")</f>
        <v/>
      </c>
      <c r="O1579" s="89"/>
      <c r="P1579" s="116" t="str">
        <f>IF(Stock[[#This Row],[SỐ LƯỢNG MUA]]&gt;0,Stock[[#This Row],[GIÁ MUA]]*(1+Stock[[#This Row],[% GIẢM ĐỂ CẮT LỖ]]),"")</f>
        <v/>
      </c>
      <c r="Q1579" s="103"/>
      <c r="R1579" s="117" t="str">
        <f>IF(Stock[[#This Row],[CỔ TỨC TIỀN MẶT]]&gt;0,Stock[[#This Row],[CỔ TỨC TIỀN MẶT]]/(Stock[[#This Row],[GIÁ MUA]]*Stock[[#This Row],[SỐ LƯỢNG MUA]]),"")</f>
        <v/>
      </c>
      <c r="S1579" s="103"/>
      <c r="T1579" s="77"/>
      <c r="U1579" s="95"/>
      <c r="V1579" s="96"/>
      <c r="W1579" s="125" t="str">
        <f>IF(Stock[[#This Row],[SỐ LƯỢNG BÁN]]&gt;0,Stock[[#This Row],[GIÁ BÁN]]*Stock[[#This Row],[SỐ LƯỢNG BÁN]]*$D$11+Stock[[#This Row],[GIÁ BÁN]]*Stock[[#This Row],[SỐ LƯỢNG BÁN]]*$D$12,"")</f>
        <v/>
      </c>
      <c r="X1579" s="120">
        <f>Stock[[#This Row],[SỐ LƯỢNG MUA]]+Stock[[#This Row],[CỔ TỨC BẰNG CỔ PHIẾU]]-Stock[[#This Row],[SỐ LƯỢNG BÁN]]</f>
        <v>0</v>
      </c>
      <c r="Y15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9" s="120">
        <f ca="1">IF(Stock[[#This Row],[NGÀY BÁN]]&gt;0,Stock[[#This Row],[NGÀY BÁN]]-Stock[[#This Row],[NGÀY MUA]]+1,IF(Stock[[#This Row],[NGÀY MUA]]=0,0,TODAY()-Stock[[#This Row],[NGÀY MUA]]+1))</f>
        <v>0</v>
      </c>
      <c r="AA1579" s="121" t="str">
        <f>IFERROR(Stock[[#This Row],[CỔ TỨC TIỀN MẶT]]+Stock[[#This Row],[LÃI/(LỖ) TỪ BÁN CK
(auto-fill)]],"")</f>
        <v/>
      </c>
      <c r="AB15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9" s="79"/>
      <c r="AE1579" s="146" t="str">
        <f>IF(Stock[[#This Row],[TRẠNG THÁI
(auto-fill)]]="NẮM GIỮ",Stock[[#This Row],[GIÁ THỊ TRƯỜNG]]-Stock[[#This Row],[GIÁ MUA]],"")</f>
        <v/>
      </c>
      <c r="AF1579" s="150" t="str">
        <f>IFERROR(Stock[[#This Row],[TĂNG/
(GIẢM )]]/Stock[[#This Row],[GIÁ MUA]],"")</f>
        <v/>
      </c>
      <c r="AG1579" s="129" t="str">
        <f>IF(Stock[[#This Row],[GIÁ THỊ TRƯỜNG]]&gt;0,Stock[[#This Row],[GIÁ THỊ TRƯỜNG]]*Stock[[#This Row],[SỐ LƯỢNG CÒN LẠI
(auto-fill)]],"")</f>
        <v/>
      </c>
    </row>
    <row r="1580" spans="2:33">
      <c r="B1580" s="109" t="str">
        <f>IF(AND(Stock[[#This Row],[SỐ LƯỢNG MUA]]&gt;0,Stock[[#This Row],[SỐ LƯỢNG CÒN LẠI
(auto-fill)]]=0),"BÁN",
IF(AND(Stock[[#This Row],[SỐ LƯỢNG MUA]]&gt;0,Stock[[#This Row],[SỐ LƯỢNG CÒN LẠI
(auto-fill)]]&gt;0),"NẮM GIỮ",""))</f>
        <v/>
      </c>
      <c r="C1580" s="112">
        <f t="shared" si="24"/>
        <v>1567</v>
      </c>
      <c r="D1580" s="77"/>
      <c r="E1580" s="78"/>
      <c r="F1580" s="170"/>
      <c r="G1580" s="83"/>
      <c r="H1580" s="84"/>
      <c r="I1580" s="114" t="str">
        <f>IF(Stock[[#This Row],[SỐ LƯỢNG MUA]]&gt;0,Stock[[#This Row],[GIÁ MUA]]*Stock[[#This Row],[SỐ LƯỢNG MUA]]*$D$11,"")</f>
        <v/>
      </c>
      <c r="J1580" s="87"/>
      <c r="K1580" s="88"/>
      <c r="L1580" s="116" t="str">
        <f>IF(Stock[[#This Row],[SỐ LƯỢNG MUA]]&gt;0,Stock[[#This Row],[GIÁ MUA]]*(1+Stock[[#This Row],[% TĂNG KỲ VỌNG_1]]),"")</f>
        <v/>
      </c>
      <c r="M1580" s="89"/>
      <c r="N1580" s="116" t="str">
        <f>IF(Stock[[#This Row],[SỐ LƯỢNG MUA]]&gt;0,Stock[[#This Row],[GIÁ MUA]]*(1+Stock[[#This Row],[% TĂNG KỲ VỌNG_2]]),"")</f>
        <v/>
      </c>
      <c r="O1580" s="89"/>
      <c r="P1580" s="116" t="str">
        <f>IF(Stock[[#This Row],[SỐ LƯỢNG MUA]]&gt;0,Stock[[#This Row],[GIÁ MUA]]*(1+Stock[[#This Row],[% GIẢM ĐỂ CẮT LỖ]]),"")</f>
        <v/>
      </c>
      <c r="Q1580" s="103"/>
      <c r="R1580" s="117" t="str">
        <f>IF(Stock[[#This Row],[CỔ TỨC TIỀN MẶT]]&gt;0,Stock[[#This Row],[CỔ TỨC TIỀN MẶT]]/(Stock[[#This Row],[GIÁ MUA]]*Stock[[#This Row],[SỐ LƯỢNG MUA]]),"")</f>
        <v/>
      </c>
      <c r="S1580" s="103"/>
      <c r="T1580" s="77"/>
      <c r="U1580" s="95"/>
      <c r="V1580" s="96"/>
      <c r="W1580" s="125" t="str">
        <f>IF(Stock[[#This Row],[SỐ LƯỢNG BÁN]]&gt;0,Stock[[#This Row],[GIÁ BÁN]]*Stock[[#This Row],[SỐ LƯỢNG BÁN]]*$D$11+Stock[[#This Row],[GIÁ BÁN]]*Stock[[#This Row],[SỐ LƯỢNG BÁN]]*$D$12,"")</f>
        <v/>
      </c>
      <c r="X1580" s="120">
        <f>Stock[[#This Row],[SỐ LƯỢNG MUA]]+Stock[[#This Row],[CỔ TỨC BẰNG CỔ PHIẾU]]-Stock[[#This Row],[SỐ LƯỢNG BÁN]]</f>
        <v>0</v>
      </c>
      <c r="Y15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0" s="120">
        <f ca="1">IF(Stock[[#This Row],[NGÀY BÁN]]&gt;0,Stock[[#This Row],[NGÀY BÁN]]-Stock[[#This Row],[NGÀY MUA]]+1,IF(Stock[[#This Row],[NGÀY MUA]]=0,0,TODAY()-Stock[[#This Row],[NGÀY MUA]]+1))</f>
        <v>0</v>
      </c>
      <c r="AA1580" s="121" t="str">
        <f>IFERROR(Stock[[#This Row],[CỔ TỨC TIỀN MẶT]]+Stock[[#This Row],[LÃI/(LỖ) TỪ BÁN CK
(auto-fill)]],"")</f>
        <v/>
      </c>
      <c r="AB15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0" s="79"/>
      <c r="AE1580" s="146" t="str">
        <f>IF(Stock[[#This Row],[TRẠNG THÁI
(auto-fill)]]="NẮM GIỮ",Stock[[#This Row],[GIÁ THỊ TRƯỜNG]]-Stock[[#This Row],[GIÁ MUA]],"")</f>
        <v/>
      </c>
      <c r="AF1580" s="150" t="str">
        <f>IFERROR(Stock[[#This Row],[TĂNG/
(GIẢM )]]/Stock[[#This Row],[GIÁ MUA]],"")</f>
        <v/>
      </c>
      <c r="AG1580" s="129" t="str">
        <f>IF(Stock[[#This Row],[GIÁ THỊ TRƯỜNG]]&gt;0,Stock[[#This Row],[GIÁ THỊ TRƯỜNG]]*Stock[[#This Row],[SỐ LƯỢNG CÒN LẠI
(auto-fill)]],"")</f>
        <v/>
      </c>
    </row>
    <row r="1581" spans="2:33">
      <c r="B1581" s="109" t="str">
        <f>IF(AND(Stock[[#This Row],[SỐ LƯỢNG MUA]]&gt;0,Stock[[#This Row],[SỐ LƯỢNG CÒN LẠI
(auto-fill)]]=0),"BÁN",
IF(AND(Stock[[#This Row],[SỐ LƯỢNG MUA]]&gt;0,Stock[[#This Row],[SỐ LƯỢNG CÒN LẠI
(auto-fill)]]&gt;0),"NẮM GIỮ",""))</f>
        <v/>
      </c>
      <c r="C1581" s="112">
        <f t="shared" si="24"/>
        <v>1568</v>
      </c>
      <c r="D1581" s="77"/>
      <c r="E1581" s="78"/>
      <c r="F1581" s="170"/>
      <c r="G1581" s="83"/>
      <c r="H1581" s="84"/>
      <c r="I1581" s="114" t="str">
        <f>IF(Stock[[#This Row],[SỐ LƯỢNG MUA]]&gt;0,Stock[[#This Row],[GIÁ MUA]]*Stock[[#This Row],[SỐ LƯỢNG MUA]]*$D$11,"")</f>
        <v/>
      </c>
      <c r="J1581" s="87"/>
      <c r="K1581" s="88"/>
      <c r="L1581" s="116" t="str">
        <f>IF(Stock[[#This Row],[SỐ LƯỢNG MUA]]&gt;0,Stock[[#This Row],[GIÁ MUA]]*(1+Stock[[#This Row],[% TĂNG KỲ VỌNG_1]]),"")</f>
        <v/>
      </c>
      <c r="M1581" s="89"/>
      <c r="N1581" s="116" t="str">
        <f>IF(Stock[[#This Row],[SỐ LƯỢNG MUA]]&gt;0,Stock[[#This Row],[GIÁ MUA]]*(1+Stock[[#This Row],[% TĂNG KỲ VỌNG_2]]),"")</f>
        <v/>
      </c>
      <c r="O1581" s="89"/>
      <c r="P1581" s="116" t="str">
        <f>IF(Stock[[#This Row],[SỐ LƯỢNG MUA]]&gt;0,Stock[[#This Row],[GIÁ MUA]]*(1+Stock[[#This Row],[% GIẢM ĐỂ CẮT LỖ]]),"")</f>
        <v/>
      </c>
      <c r="Q1581" s="103"/>
      <c r="R1581" s="117" t="str">
        <f>IF(Stock[[#This Row],[CỔ TỨC TIỀN MẶT]]&gt;0,Stock[[#This Row],[CỔ TỨC TIỀN MẶT]]/(Stock[[#This Row],[GIÁ MUA]]*Stock[[#This Row],[SỐ LƯỢNG MUA]]),"")</f>
        <v/>
      </c>
      <c r="S1581" s="103"/>
      <c r="T1581" s="77"/>
      <c r="U1581" s="95"/>
      <c r="V1581" s="96"/>
      <c r="W1581" s="125" t="str">
        <f>IF(Stock[[#This Row],[SỐ LƯỢNG BÁN]]&gt;0,Stock[[#This Row],[GIÁ BÁN]]*Stock[[#This Row],[SỐ LƯỢNG BÁN]]*$D$11+Stock[[#This Row],[GIÁ BÁN]]*Stock[[#This Row],[SỐ LƯỢNG BÁN]]*$D$12,"")</f>
        <v/>
      </c>
      <c r="X1581" s="120">
        <f>Stock[[#This Row],[SỐ LƯỢNG MUA]]+Stock[[#This Row],[CỔ TỨC BẰNG CỔ PHIẾU]]-Stock[[#This Row],[SỐ LƯỢNG BÁN]]</f>
        <v>0</v>
      </c>
      <c r="Y15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1" s="120">
        <f ca="1">IF(Stock[[#This Row],[NGÀY BÁN]]&gt;0,Stock[[#This Row],[NGÀY BÁN]]-Stock[[#This Row],[NGÀY MUA]]+1,IF(Stock[[#This Row],[NGÀY MUA]]=0,0,TODAY()-Stock[[#This Row],[NGÀY MUA]]+1))</f>
        <v>0</v>
      </c>
      <c r="AA1581" s="121" t="str">
        <f>IFERROR(Stock[[#This Row],[CỔ TỨC TIỀN MẶT]]+Stock[[#This Row],[LÃI/(LỖ) TỪ BÁN CK
(auto-fill)]],"")</f>
        <v/>
      </c>
      <c r="AB15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1" s="79"/>
      <c r="AE1581" s="146" t="str">
        <f>IF(Stock[[#This Row],[TRẠNG THÁI
(auto-fill)]]="NẮM GIỮ",Stock[[#This Row],[GIÁ THỊ TRƯỜNG]]-Stock[[#This Row],[GIÁ MUA]],"")</f>
        <v/>
      </c>
      <c r="AF1581" s="150" t="str">
        <f>IFERROR(Stock[[#This Row],[TĂNG/
(GIẢM )]]/Stock[[#This Row],[GIÁ MUA]],"")</f>
        <v/>
      </c>
      <c r="AG1581" s="129" t="str">
        <f>IF(Stock[[#This Row],[GIÁ THỊ TRƯỜNG]]&gt;0,Stock[[#This Row],[GIÁ THỊ TRƯỜNG]]*Stock[[#This Row],[SỐ LƯỢNG CÒN LẠI
(auto-fill)]],"")</f>
        <v/>
      </c>
    </row>
    <row r="1582" spans="2:33">
      <c r="B1582" s="109" t="str">
        <f>IF(AND(Stock[[#This Row],[SỐ LƯỢNG MUA]]&gt;0,Stock[[#This Row],[SỐ LƯỢNG CÒN LẠI
(auto-fill)]]=0),"BÁN",
IF(AND(Stock[[#This Row],[SỐ LƯỢNG MUA]]&gt;0,Stock[[#This Row],[SỐ LƯỢNG CÒN LẠI
(auto-fill)]]&gt;0),"NẮM GIỮ",""))</f>
        <v/>
      </c>
      <c r="C1582" s="112">
        <f t="shared" si="24"/>
        <v>1569</v>
      </c>
      <c r="D1582" s="77"/>
      <c r="E1582" s="78"/>
      <c r="F1582" s="170"/>
      <c r="G1582" s="83"/>
      <c r="H1582" s="84"/>
      <c r="I1582" s="114" t="str">
        <f>IF(Stock[[#This Row],[SỐ LƯỢNG MUA]]&gt;0,Stock[[#This Row],[GIÁ MUA]]*Stock[[#This Row],[SỐ LƯỢNG MUA]]*$D$11,"")</f>
        <v/>
      </c>
      <c r="J1582" s="87"/>
      <c r="K1582" s="88"/>
      <c r="L1582" s="116" t="str">
        <f>IF(Stock[[#This Row],[SỐ LƯỢNG MUA]]&gt;0,Stock[[#This Row],[GIÁ MUA]]*(1+Stock[[#This Row],[% TĂNG KỲ VỌNG_1]]),"")</f>
        <v/>
      </c>
      <c r="M1582" s="89"/>
      <c r="N1582" s="116" t="str">
        <f>IF(Stock[[#This Row],[SỐ LƯỢNG MUA]]&gt;0,Stock[[#This Row],[GIÁ MUA]]*(1+Stock[[#This Row],[% TĂNG KỲ VỌNG_2]]),"")</f>
        <v/>
      </c>
      <c r="O1582" s="89"/>
      <c r="P1582" s="116" t="str">
        <f>IF(Stock[[#This Row],[SỐ LƯỢNG MUA]]&gt;0,Stock[[#This Row],[GIÁ MUA]]*(1+Stock[[#This Row],[% GIẢM ĐỂ CẮT LỖ]]),"")</f>
        <v/>
      </c>
      <c r="Q1582" s="103"/>
      <c r="R1582" s="117" t="str">
        <f>IF(Stock[[#This Row],[CỔ TỨC TIỀN MẶT]]&gt;0,Stock[[#This Row],[CỔ TỨC TIỀN MẶT]]/(Stock[[#This Row],[GIÁ MUA]]*Stock[[#This Row],[SỐ LƯỢNG MUA]]),"")</f>
        <v/>
      </c>
      <c r="S1582" s="103"/>
      <c r="T1582" s="77"/>
      <c r="U1582" s="95"/>
      <c r="V1582" s="96"/>
      <c r="W1582" s="125" t="str">
        <f>IF(Stock[[#This Row],[SỐ LƯỢNG BÁN]]&gt;0,Stock[[#This Row],[GIÁ BÁN]]*Stock[[#This Row],[SỐ LƯỢNG BÁN]]*$D$11+Stock[[#This Row],[GIÁ BÁN]]*Stock[[#This Row],[SỐ LƯỢNG BÁN]]*$D$12,"")</f>
        <v/>
      </c>
      <c r="X1582" s="120">
        <f>Stock[[#This Row],[SỐ LƯỢNG MUA]]+Stock[[#This Row],[CỔ TỨC BẰNG CỔ PHIẾU]]-Stock[[#This Row],[SỐ LƯỢNG BÁN]]</f>
        <v>0</v>
      </c>
      <c r="Y15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2" s="120">
        <f ca="1">IF(Stock[[#This Row],[NGÀY BÁN]]&gt;0,Stock[[#This Row],[NGÀY BÁN]]-Stock[[#This Row],[NGÀY MUA]]+1,IF(Stock[[#This Row],[NGÀY MUA]]=0,0,TODAY()-Stock[[#This Row],[NGÀY MUA]]+1))</f>
        <v>0</v>
      </c>
      <c r="AA1582" s="121" t="str">
        <f>IFERROR(Stock[[#This Row],[CỔ TỨC TIỀN MẶT]]+Stock[[#This Row],[LÃI/(LỖ) TỪ BÁN CK
(auto-fill)]],"")</f>
        <v/>
      </c>
      <c r="AB15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2" s="79"/>
      <c r="AE1582" s="146" t="str">
        <f>IF(Stock[[#This Row],[TRẠNG THÁI
(auto-fill)]]="NẮM GIỮ",Stock[[#This Row],[GIÁ THỊ TRƯỜNG]]-Stock[[#This Row],[GIÁ MUA]],"")</f>
        <v/>
      </c>
      <c r="AF1582" s="150" t="str">
        <f>IFERROR(Stock[[#This Row],[TĂNG/
(GIẢM )]]/Stock[[#This Row],[GIÁ MUA]],"")</f>
        <v/>
      </c>
      <c r="AG1582" s="129" t="str">
        <f>IF(Stock[[#This Row],[GIÁ THỊ TRƯỜNG]]&gt;0,Stock[[#This Row],[GIÁ THỊ TRƯỜNG]]*Stock[[#This Row],[SỐ LƯỢNG CÒN LẠI
(auto-fill)]],"")</f>
        <v/>
      </c>
    </row>
    <row r="1583" spans="2:33">
      <c r="B1583" s="109" t="str">
        <f>IF(AND(Stock[[#This Row],[SỐ LƯỢNG MUA]]&gt;0,Stock[[#This Row],[SỐ LƯỢNG CÒN LẠI
(auto-fill)]]=0),"BÁN",
IF(AND(Stock[[#This Row],[SỐ LƯỢNG MUA]]&gt;0,Stock[[#This Row],[SỐ LƯỢNG CÒN LẠI
(auto-fill)]]&gt;0),"NẮM GIỮ",""))</f>
        <v/>
      </c>
      <c r="C1583" s="112">
        <f t="shared" si="24"/>
        <v>1570</v>
      </c>
      <c r="D1583" s="77"/>
      <c r="E1583" s="78"/>
      <c r="F1583" s="170"/>
      <c r="G1583" s="83"/>
      <c r="H1583" s="84"/>
      <c r="I1583" s="114" t="str">
        <f>IF(Stock[[#This Row],[SỐ LƯỢNG MUA]]&gt;0,Stock[[#This Row],[GIÁ MUA]]*Stock[[#This Row],[SỐ LƯỢNG MUA]]*$D$11,"")</f>
        <v/>
      </c>
      <c r="J1583" s="87"/>
      <c r="K1583" s="88"/>
      <c r="L1583" s="116" t="str">
        <f>IF(Stock[[#This Row],[SỐ LƯỢNG MUA]]&gt;0,Stock[[#This Row],[GIÁ MUA]]*(1+Stock[[#This Row],[% TĂNG KỲ VỌNG_1]]),"")</f>
        <v/>
      </c>
      <c r="M1583" s="89"/>
      <c r="N1583" s="116" t="str">
        <f>IF(Stock[[#This Row],[SỐ LƯỢNG MUA]]&gt;0,Stock[[#This Row],[GIÁ MUA]]*(1+Stock[[#This Row],[% TĂNG KỲ VỌNG_2]]),"")</f>
        <v/>
      </c>
      <c r="O1583" s="89"/>
      <c r="P1583" s="116" t="str">
        <f>IF(Stock[[#This Row],[SỐ LƯỢNG MUA]]&gt;0,Stock[[#This Row],[GIÁ MUA]]*(1+Stock[[#This Row],[% GIẢM ĐỂ CẮT LỖ]]),"")</f>
        <v/>
      </c>
      <c r="Q1583" s="103"/>
      <c r="R1583" s="117" t="str">
        <f>IF(Stock[[#This Row],[CỔ TỨC TIỀN MẶT]]&gt;0,Stock[[#This Row],[CỔ TỨC TIỀN MẶT]]/(Stock[[#This Row],[GIÁ MUA]]*Stock[[#This Row],[SỐ LƯỢNG MUA]]),"")</f>
        <v/>
      </c>
      <c r="S1583" s="103"/>
      <c r="T1583" s="77"/>
      <c r="U1583" s="95"/>
      <c r="V1583" s="96"/>
      <c r="W1583" s="125" t="str">
        <f>IF(Stock[[#This Row],[SỐ LƯỢNG BÁN]]&gt;0,Stock[[#This Row],[GIÁ BÁN]]*Stock[[#This Row],[SỐ LƯỢNG BÁN]]*$D$11+Stock[[#This Row],[GIÁ BÁN]]*Stock[[#This Row],[SỐ LƯỢNG BÁN]]*$D$12,"")</f>
        <v/>
      </c>
      <c r="X1583" s="120">
        <f>Stock[[#This Row],[SỐ LƯỢNG MUA]]+Stock[[#This Row],[CỔ TỨC BẰNG CỔ PHIẾU]]-Stock[[#This Row],[SỐ LƯỢNG BÁN]]</f>
        <v>0</v>
      </c>
      <c r="Y15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3" s="120">
        <f ca="1">IF(Stock[[#This Row],[NGÀY BÁN]]&gt;0,Stock[[#This Row],[NGÀY BÁN]]-Stock[[#This Row],[NGÀY MUA]]+1,IF(Stock[[#This Row],[NGÀY MUA]]=0,0,TODAY()-Stock[[#This Row],[NGÀY MUA]]+1))</f>
        <v>0</v>
      </c>
      <c r="AA1583" s="121" t="str">
        <f>IFERROR(Stock[[#This Row],[CỔ TỨC TIỀN MẶT]]+Stock[[#This Row],[LÃI/(LỖ) TỪ BÁN CK
(auto-fill)]],"")</f>
        <v/>
      </c>
      <c r="AB15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3" s="79"/>
      <c r="AE1583" s="146" t="str">
        <f>IF(Stock[[#This Row],[TRẠNG THÁI
(auto-fill)]]="NẮM GIỮ",Stock[[#This Row],[GIÁ THỊ TRƯỜNG]]-Stock[[#This Row],[GIÁ MUA]],"")</f>
        <v/>
      </c>
      <c r="AF1583" s="150" t="str">
        <f>IFERROR(Stock[[#This Row],[TĂNG/
(GIẢM )]]/Stock[[#This Row],[GIÁ MUA]],"")</f>
        <v/>
      </c>
      <c r="AG1583" s="129" t="str">
        <f>IF(Stock[[#This Row],[GIÁ THỊ TRƯỜNG]]&gt;0,Stock[[#This Row],[GIÁ THỊ TRƯỜNG]]*Stock[[#This Row],[SỐ LƯỢNG CÒN LẠI
(auto-fill)]],"")</f>
        <v/>
      </c>
    </row>
    <row r="1584" spans="2:33">
      <c r="B1584" s="109" t="str">
        <f>IF(AND(Stock[[#This Row],[SỐ LƯỢNG MUA]]&gt;0,Stock[[#This Row],[SỐ LƯỢNG CÒN LẠI
(auto-fill)]]=0),"BÁN",
IF(AND(Stock[[#This Row],[SỐ LƯỢNG MUA]]&gt;0,Stock[[#This Row],[SỐ LƯỢNG CÒN LẠI
(auto-fill)]]&gt;0),"NẮM GIỮ",""))</f>
        <v/>
      </c>
      <c r="C1584" s="112">
        <f t="shared" si="24"/>
        <v>1571</v>
      </c>
      <c r="D1584" s="77"/>
      <c r="E1584" s="78"/>
      <c r="F1584" s="170"/>
      <c r="G1584" s="83"/>
      <c r="H1584" s="84"/>
      <c r="I1584" s="114" t="str">
        <f>IF(Stock[[#This Row],[SỐ LƯỢNG MUA]]&gt;0,Stock[[#This Row],[GIÁ MUA]]*Stock[[#This Row],[SỐ LƯỢNG MUA]]*$D$11,"")</f>
        <v/>
      </c>
      <c r="J1584" s="87"/>
      <c r="K1584" s="88"/>
      <c r="L1584" s="116" t="str">
        <f>IF(Stock[[#This Row],[SỐ LƯỢNG MUA]]&gt;0,Stock[[#This Row],[GIÁ MUA]]*(1+Stock[[#This Row],[% TĂNG KỲ VỌNG_1]]),"")</f>
        <v/>
      </c>
      <c r="M1584" s="89"/>
      <c r="N1584" s="116" t="str">
        <f>IF(Stock[[#This Row],[SỐ LƯỢNG MUA]]&gt;0,Stock[[#This Row],[GIÁ MUA]]*(1+Stock[[#This Row],[% TĂNG KỲ VỌNG_2]]),"")</f>
        <v/>
      </c>
      <c r="O1584" s="89"/>
      <c r="P1584" s="116" t="str">
        <f>IF(Stock[[#This Row],[SỐ LƯỢNG MUA]]&gt;0,Stock[[#This Row],[GIÁ MUA]]*(1+Stock[[#This Row],[% GIẢM ĐỂ CẮT LỖ]]),"")</f>
        <v/>
      </c>
      <c r="Q1584" s="103"/>
      <c r="R1584" s="117" t="str">
        <f>IF(Stock[[#This Row],[CỔ TỨC TIỀN MẶT]]&gt;0,Stock[[#This Row],[CỔ TỨC TIỀN MẶT]]/(Stock[[#This Row],[GIÁ MUA]]*Stock[[#This Row],[SỐ LƯỢNG MUA]]),"")</f>
        <v/>
      </c>
      <c r="S1584" s="103"/>
      <c r="T1584" s="77"/>
      <c r="U1584" s="95"/>
      <c r="V1584" s="96"/>
      <c r="W1584" s="125" t="str">
        <f>IF(Stock[[#This Row],[SỐ LƯỢNG BÁN]]&gt;0,Stock[[#This Row],[GIÁ BÁN]]*Stock[[#This Row],[SỐ LƯỢNG BÁN]]*$D$11+Stock[[#This Row],[GIÁ BÁN]]*Stock[[#This Row],[SỐ LƯỢNG BÁN]]*$D$12,"")</f>
        <v/>
      </c>
      <c r="X1584" s="120">
        <f>Stock[[#This Row],[SỐ LƯỢNG MUA]]+Stock[[#This Row],[CỔ TỨC BẰNG CỔ PHIẾU]]-Stock[[#This Row],[SỐ LƯỢNG BÁN]]</f>
        <v>0</v>
      </c>
      <c r="Y15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4" s="120">
        <f ca="1">IF(Stock[[#This Row],[NGÀY BÁN]]&gt;0,Stock[[#This Row],[NGÀY BÁN]]-Stock[[#This Row],[NGÀY MUA]]+1,IF(Stock[[#This Row],[NGÀY MUA]]=0,0,TODAY()-Stock[[#This Row],[NGÀY MUA]]+1))</f>
        <v>0</v>
      </c>
      <c r="AA1584" s="121" t="str">
        <f>IFERROR(Stock[[#This Row],[CỔ TỨC TIỀN MẶT]]+Stock[[#This Row],[LÃI/(LỖ) TỪ BÁN CK
(auto-fill)]],"")</f>
        <v/>
      </c>
      <c r="AB15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4" s="79"/>
      <c r="AE1584" s="146" t="str">
        <f>IF(Stock[[#This Row],[TRẠNG THÁI
(auto-fill)]]="NẮM GIỮ",Stock[[#This Row],[GIÁ THỊ TRƯỜNG]]-Stock[[#This Row],[GIÁ MUA]],"")</f>
        <v/>
      </c>
      <c r="AF1584" s="150" t="str">
        <f>IFERROR(Stock[[#This Row],[TĂNG/
(GIẢM )]]/Stock[[#This Row],[GIÁ MUA]],"")</f>
        <v/>
      </c>
      <c r="AG1584" s="129" t="str">
        <f>IF(Stock[[#This Row],[GIÁ THỊ TRƯỜNG]]&gt;0,Stock[[#This Row],[GIÁ THỊ TRƯỜNG]]*Stock[[#This Row],[SỐ LƯỢNG CÒN LẠI
(auto-fill)]],"")</f>
        <v/>
      </c>
    </row>
    <row r="1585" spans="2:33">
      <c r="B1585" s="109" t="str">
        <f>IF(AND(Stock[[#This Row],[SỐ LƯỢNG MUA]]&gt;0,Stock[[#This Row],[SỐ LƯỢNG CÒN LẠI
(auto-fill)]]=0),"BÁN",
IF(AND(Stock[[#This Row],[SỐ LƯỢNG MUA]]&gt;0,Stock[[#This Row],[SỐ LƯỢNG CÒN LẠI
(auto-fill)]]&gt;0),"NẮM GIỮ",""))</f>
        <v/>
      </c>
      <c r="C1585" s="112">
        <f t="shared" si="24"/>
        <v>1572</v>
      </c>
      <c r="D1585" s="77"/>
      <c r="E1585" s="78"/>
      <c r="F1585" s="170"/>
      <c r="G1585" s="83"/>
      <c r="H1585" s="84"/>
      <c r="I1585" s="114" t="str">
        <f>IF(Stock[[#This Row],[SỐ LƯỢNG MUA]]&gt;0,Stock[[#This Row],[GIÁ MUA]]*Stock[[#This Row],[SỐ LƯỢNG MUA]]*$D$11,"")</f>
        <v/>
      </c>
      <c r="J1585" s="87"/>
      <c r="K1585" s="88"/>
      <c r="L1585" s="116" t="str">
        <f>IF(Stock[[#This Row],[SỐ LƯỢNG MUA]]&gt;0,Stock[[#This Row],[GIÁ MUA]]*(1+Stock[[#This Row],[% TĂNG KỲ VỌNG_1]]),"")</f>
        <v/>
      </c>
      <c r="M1585" s="89"/>
      <c r="N1585" s="116" t="str">
        <f>IF(Stock[[#This Row],[SỐ LƯỢNG MUA]]&gt;0,Stock[[#This Row],[GIÁ MUA]]*(1+Stock[[#This Row],[% TĂNG KỲ VỌNG_2]]),"")</f>
        <v/>
      </c>
      <c r="O1585" s="89"/>
      <c r="P1585" s="116" t="str">
        <f>IF(Stock[[#This Row],[SỐ LƯỢNG MUA]]&gt;0,Stock[[#This Row],[GIÁ MUA]]*(1+Stock[[#This Row],[% GIẢM ĐỂ CẮT LỖ]]),"")</f>
        <v/>
      </c>
      <c r="Q1585" s="103"/>
      <c r="R1585" s="117" t="str">
        <f>IF(Stock[[#This Row],[CỔ TỨC TIỀN MẶT]]&gt;0,Stock[[#This Row],[CỔ TỨC TIỀN MẶT]]/(Stock[[#This Row],[GIÁ MUA]]*Stock[[#This Row],[SỐ LƯỢNG MUA]]),"")</f>
        <v/>
      </c>
      <c r="S1585" s="103"/>
      <c r="T1585" s="77"/>
      <c r="U1585" s="95"/>
      <c r="V1585" s="96"/>
      <c r="W1585" s="125" t="str">
        <f>IF(Stock[[#This Row],[SỐ LƯỢNG BÁN]]&gt;0,Stock[[#This Row],[GIÁ BÁN]]*Stock[[#This Row],[SỐ LƯỢNG BÁN]]*$D$11+Stock[[#This Row],[GIÁ BÁN]]*Stock[[#This Row],[SỐ LƯỢNG BÁN]]*$D$12,"")</f>
        <v/>
      </c>
      <c r="X1585" s="120">
        <f>Stock[[#This Row],[SỐ LƯỢNG MUA]]+Stock[[#This Row],[CỔ TỨC BẰNG CỔ PHIẾU]]-Stock[[#This Row],[SỐ LƯỢNG BÁN]]</f>
        <v>0</v>
      </c>
      <c r="Y15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5" s="120">
        <f ca="1">IF(Stock[[#This Row],[NGÀY BÁN]]&gt;0,Stock[[#This Row],[NGÀY BÁN]]-Stock[[#This Row],[NGÀY MUA]]+1,IF(Stock[[#This Row],[NGÀY MUA]]=0,0,TODAY()-Stock[[#This Row],[NGÀY MUA]]+1))</f>
        <v>0</v>
      </c>
      <c r="AA1585" s="121" t="str">
        <f>IFERROR(Stock[[#This Row],[CỔ TỨC TIỀN MẶT]]+Stock[[#This Row],[LÃI/(LỖ) TỪ BÁN CK
(auto-fill)]],"")</f>
        <v/>
      </c>
      <c r="AB15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5" s="79"/>
      <c r="AE1585" s="146" t="str">
        <f>IF(Stock[[#This Row],[TRẠNG THÁI
(auto-fill)]]="NẮM GIỮ",Stock[[#This Row],[GIÁ THỊ TRƯỜNG]]-Stock[[#This Row],[GIÁ MUA]],"")</f>
        <v/>
      </c>
      <c r="AF1585" s="150" t="str">
        <f>IFERROR(Stock[[#This Row],[TĂNG/
(GIẢM )]]/Stock[[#This Row],[GIÁ MUA]],"")</f>
        <v/>
      </c>
      <c r="AG1585" s="129" t="str">
        <f>IF(Stock[[#This Row],[GIÁ THỊ TRƯỜNG]]&gt;0,Stock[[#This Row],[GIÁ THỊ TRƯỜNG]]*Stock[[#This Row],[SỐ LƯỢNG CÒN LẠI
(auto-fill)]],"")</f>
        <v/>
      </c>
    </row>
    <row r="1586" spans="2:33">
      <c r="B1586" s="109" t="str">
        <f>IF(AND(Stock[[#This Row],[SỐ LƯỢNG MUA]]&gt;0,Stock[[#This Row],[SỐ LƯỢNG CÒN LẠI
(auto-fill)]]=0),"BÁN",
IF(AND(Stock[[#This Row],[SỐ LƯỢNG MUA]]&gt;0,Stock[[#This Row],[SỐ LƯỢNG CÒN LẠI
(auto-fill)]]&gt;0),"NẮM GIỮ",""))</f>
        <v/>
      </c>
      <c r="C1586" s="112">
        <f t="shared" si="24"/>
        <v>1573</v>
      </c>
      <c r="D1586" s="77"/>
      <c r="E1586" s="78"/>
      <c r="F1586" s="170"/>
      <c r="G1586" s="83"/>
      <c r="H1586" s="84"/>
      <c r="I1586" s="114" t="str">
        <f>IF(Stock[[#This Row],[SỐ LƯỢNG MUA]]&gt;0,Stock[[#This Row],[GIÁ MUA]]*Stock[[#This Row],[SỐ LƯỢNG MUA]]*$D$11,"")</f>
        <v/>
      </c>
      <c r="J1586" s="87"/>
      <c r="K1586" s="88"/>
      <c r="L1586" s="116" t="str">
        <f>IF(Stock[[#This Row],[SỐ LƯỢNG MUA]]&gt;0,Stock[[#This Row],[GIÁ MUA]]*(1+Stock[[#This Row],[% TĂNG KỲ VỌNG_1]]),"")</f>
        <v/>
      </c>
      <c r="M1586" s="89"/>
      <c r="N1586" s="116" t="str">
        <f>IF(Stock[[#This Row],[SỐ LƯỢNG MUA]]&gt;0,Stock[[#This Row],[GIÁ MUA]]*(1+Stock[[#This Row],[% TĂNG KỲ VỌNG_2]]),"")</f>
        <v/>
      </c>
      <c r="O1586" s="89"/>
      <c r="P1586" s="116" t="str">
        <f>IF(Stock[[#This Row],[SỐ LƯỢNG MUA]]&gt;0,Stock[[#This Row],[GIÁ MUA]]*(1+Stock[[#This Row],[% GIẢM ĐỂ CẮT LỖ]]),"")</f>
        <v/>
      </c>
      <c r="Q1586" s="103"/>
      <c r="R1586" s="117" t="str">
        <f>IF(Stock[[#This Row],[CỔ TỨC TIỀN MẶT]]&gt;0,Stock[[#This Row],[CỔ TỨC TIỀN MẶT]]/(Stock[[#This Row],[GIÁ MUA]]*Stock[[#This Row],[SỐ LƯỢNG MUA]]),"")</f>
        <v/>
      </c>
      <c r="S1586" s="103"/>
      <c r="T1586" s="77"/>
      <c r="U1586" s="95"/>
      <c r="V1586" s="96"/>
      <c r="W1586" s="125" t="str">
        <f>IF(Stock[[#This Row],[SỐ LƯỢNG BÁN]]&gt;0,Stock[[#This Row],[GIÁ BÁN]]*Stock[[#This Row],[SỐ LƯỢNG BÁN]]*$D$11+Stock[[#This Row],[GIÁ BÁN]]*Stock[[#This Row],[SỐ LƯỢNG BÁN]]*$D$12,"")</f>
        <v/>
      </c>
      <c r="X1586" s="120">
        <f>Stock[[#This Row],[SỐ LƯỢNG MUA]]+Stock[[#This Row],[CỔ TỨC BẰNG CỔ PHIẾU]]-Stock[[#This Row],[SỐ LƯỢNG BÁN]]</f>
        <v>0</v>
      </c>
      <c r="Y15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6" s="120">
        <f ca="1">IF(Stock[[#This Row],[NGÀY BÁN]]&gt;0,Stock[[#This Row],[NGÀY BÁN]]-Stock[[#This Row],[NGÀY MUA]]+1,IF(Stock[[#This Row],[NGÀY MUA]]=0,0,TODAY()-Stock[[#This Row],[NGÀY MUA]]+1))</f>
        <v>0</v>
      </c>
      <c r="AA1586" s="121" t="str">
        <f>IFERROR(Stock[[#This Row],[CỔ TỨC TIỀN MẶT]]+Stock[[#This Row],[LÃI/(LỖ) TỪ BÁN CK
(auto-fill)]],"")</f>
        <v/>
      </c>
      <c r="AB15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6" s="79"/>
      <c r="AE1586" s="146" t="str">
        <f>IF(Stock[[#This Row],[TRẠNG THÁI
(auto-fill)]]="NẮM GIỮ",Stock[[#This Row],[GIÁ THỊ TRƯỜNG]]-Stock[[#This Row],[GIÁ MUA]],"")</f>
        <v/>
      </c>
      <c r="AF1586" s="150" t="str">
        <f>IFERROR(Stock[[#This Row],[TĂNG/
(GIẢM )]]/Stock[[#This Row],[GIÁ MUA]],"")</f>
        <v/>
      </c>
      <c r="AG1586" s="129" t="str">
        <f>IF(Stock[[#This Row],[GIÁ THỊ TRƯỜNG]]&gt;0,Stock[[#This Row],[GIÁ THỊ TRƯỜNG]]*Stock[[#This Row],[SỐ LƯỢNG CÒN LẠI
(auto-fill)]],"")</f>
        <v/>
      </c>
    </row>
    <row r="1587" spans="2:33">
      <c r="B1587" s="109" t="str">
        <f>IF(AND(Stock[[#This Row],[SỐ LƯỢNG MUA]]&gt;0,Stock[[#This Row],[SỐ LƯỢNG CÒN LẠI
(auto-fill)]]=0),"BÁN",
IF(AND(Stock[[#This Row],[SỐ LƯỢNG MUA]]&gt;0,Stock[[#This Row],[SỐ LƯỢNG CÒN LẠI
(auto-fill)]]&gt;0),"NẮM GIỮ",""))</f>
        <v/>
      </c>
      <c r="C1587" s="112">
        <f t="shared" si="24"/>
        <v>1574</v>
      </c>
      <c r="D1587" s="77"/>
      <c r="E1587" s="78"/>
      <c r="F1587" s="170"/>
      <c r="G1587" s="83"/>
      <c r="H1587" s="84"/>
      <c r="I1587" s="114" t="str">
        <f>IF(Stock[[#This Row],[SỐ LƯỢNG MUA]]&gt;0,Stock[[#This Row],[GIÁ MUA]]*Stock[[#This Row],[SỐ LƯỢNG MUA]]*$D$11,"")</f>
        <v/>
      </c>
      <c r="J1587" s="87"/>
      <c r="K1587" s="88"/>
      <c r="L1587" s="116" t="str">
        <f>IF(Stock[[#This Row],[SỐ LƯỢNG MUA]]&gt;0,Stock[[#This Row],[GIÁ MUA]]*(1+Stock[[#This Row],[% TĂNG KỲ VỌNG_1]]),"")</f>
        <v/>
      </c>
      <c r="M1587" s="89"/>
      <c r="N1587" s="116" t="str">
        <f>IF(Stock[[#This Row],[SỐ LƯỢNG MUA]]&gt;0,Stock[[#This Row],[GIÁ MUA]]*(1+Stock[[#This Row],[% TĂNG KỲ VỌNG_2]]),"")</f>
        <v/>
      </c>
      <c r="O1587" s="89"/>
      <c r="P1587" s="116" t="str">
        <f>IF(Stock[[#This Row],[SỐ LƯỢNG MUA]]&gt;0,Stock[[#This Row],[GIÁ MUA]]*(1+Stock[[#This Row],[% GIẢM ĐỂ CẮT LỖ]]),"")</f>
        <v/>
      </c>
      <c r="Q1587" s="103"/>
      <c r="R1587" s="117" t="str">
        <f>IF(Stock[[#This Row],[CỔ TỨC TIỀN MẶT]]&gt;0,Stock[[#This Row],[CỔ TỨC TIỀN MẶT]]/(Stock[[#This Row],[GIÁ MUA]]*Stock[[#This Row],[SỐ LƯỢNG MUA]]),"")</f>
        <v/>
      </c>
      <c r="S1587" s="103"/>
      <c r="T1587" s="77"/>
      <c r="U1587" s="95"/>
      <c r="V1587" s="96"/>
      <c r="W1587" s="125" t="str">
        <f>IF(Stock[[#This Row],[SỐ LƯỢNG BÁN]]&gt;0,Stock[[#This Row],[GIÁ BÁN]]*Stock[[#This Row],[SỐ LƯỢNG BÁN]]*$D$11+Stock[[#This Row],[GIÁ BÁN]]*Stock[[#This Row],[SỐ LƯỢNG BÁN]]*$D$12,"")</f>
        <v/>
      </c>
      <c r="X1587" s="120">
        <f>Stock[[#This Row],[SỐ LƯỢNG MUA]]+Stock[[#This Row],[CỔ TỨC BẰNG CỔ PHIẾU]]-Stock[[#This Row],[SỐ LƯỢNG BÁN]]</f>
        <v>0</v>
      </c>
      <c r="Y15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7" s="120">
        <f ca="1">IF(Stock[[#This Row],[NGÀY BÁN]]&gt;0,Stock[[#This Row],[NGÀY BÁN]]-Stock[[#This Row],[NGÀY MUA]]+1,IF(Stock[[#This Row],[NGÀY MUA]]=0,0,TODAY()-Stock[[#This Row],[NGÀY MUA]]+1))</f>
        <v>0</v>
      </c>
      <c r="AA1587" s="121" t="str">
        <f>IFERROR(Stock[[#This Row],[CỔ TỨC TIỀN MẶT]]+Stock[[#This Row],[LÃI/(LỖ) TỪ BÁN CK
(auto-fill)]],"")</f>
        <v/>
      </c>
      <c r="AB15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7" s="79"/>
      <c r="AE1587" s="146" t="str">
        <f>IF(Stock[[#This Row],[TRẠNG THÁI
(auto-fill)]]="NẮM GIỮ",Stock[[#This Row],[GIÁ THỊ TRƯỜNG]]-Stock[[#This Row],[GIÁ MUA]],"")</f>
        <v/>
      </c>
      <c r="AF1587" s="150" t="str">
        <f>IFERROR(Stock[[#This Row],[TĂNG/
(GIẢM )]]/Stock[[#This Row],[GIÁ MUA]],"")</f>
        <v/>
      </c>
      <c r="AG1587" s="129" t="str">
        <f>IF(Stock[[#This Row],[GIÁ THỊ TRƯỜNG]]&gt;0,Stock[[#This Row],[GIÁ THỊ TRƯỜNG]]*Stock[[#This Row],[SỐ LƯỢNG CÒN LẠI
(auto-fill)]],"")</f>
        <v/>
      </c>
    </row>
    <row r="1588" spans="2:33">
      <c r="B1588" s="109" t="str">
        <f>IF(AND(Stock[[#This Row],[SỐ LƯỢNG MUA]]&gt;0,Stock[[#This Row],[SỐ LƯỢNG CÒN LẠI
(auto-fill)]]=0),"BÁN",
IF(AND(Stock[[#This Row],[SỐ LƯỢNG MUA]]&gt;0,Stock[[#This Row],[SỐ LƯỢNG CÒN LẠI
(auto-fill)]]&gt;0),"NẮM GIỮ",""))</f>
        <v/>
      </c>
      <c r="C1588" s="112">
        <f t="shared" si="24"/>
        <v>1575</v>
      </c>
      <c r="D1588" s="77"/>
      <c r="E1588" s="78"/>
      <c r="F1588" s="170"/>
      <c r="G1588" s="83"/>
      <c r="H1588" s="84"/>
      <c r="I1588" s="114" t="str">
        <f>IF(Stock[[#This Row],[SỐ LƯỢNG MUA]]&gt;0,Stock[[#This Row],[GIÁ MUA]]*Stock[[#This Row],[SỐ LƯỢNG MUA]]*$D$11,"")</f>
        <v/>
      </c>
      <c r="J1588" s="87"/>
      <c r="K1588" s="88"/>
      <c r="L1588" s="116" t="str">
        <f>IF(Stock[[#This Row],[SỐ LƯỢNG MUA]]&gt;0,Stock[[#This Row],[GIÁ MUA]]*(1+Stock[[#This Row],[% TĂNG KỲ VỌNG_1]]),"")</f>
        <v/>
      </c>
      <c r="M1588" s="89"/>
      <c r="N1588" s="116" t="str">
        <f>IF(Stock[[#This Row],[SỐ LƯỢNG MUA]]&gt;0,Stock[[#This Row],[GIÁ MUA]]*(1+Stock[[#This Row],[% TĂNG KỲ VỌNG_2]]),"")</f>
        <v/>
      </c>
      <c r="O1588" s="89"/>
      <c r="P1588" s="116" t="str">
        <f>IF(Stock[[#This Row],[SỐ LƯỢNG MUA]]&gt;0,Stock[[#This Row],[GIÁ MUA]]*(1+Stock[[#This Row],[% GIẢM ĐỂ CẮT LỖ]]),"")</f>
        <v/>
      </c>
      <c r="Q1588" s="103"/>
      <c r="R1588" s="117" t="str">
        <f>IF(Stock[[#This Row],[CỔ TỨC TIỀN MẶT]]&gt;0,Stock[[#This Row],[CỔ TỨC TIỀN MẶT]]/(Stock[[#This Row],[GIÁ MUA]]*Stock[[#This Row],[SỐ LƯỢNG MUA]]),"")</f>
        <v/>
      </c>
      <c r="S1588" s="103"/>
      <c r="T1588" s="77"/>
      <c r="U1588" s="95"/>
      <c r="V1588" s="96"/>
      <c r="W1588" s="125" t="str">
        <f>IF(Stock[[#This Row],[SỐ LƯỢNG BÁN]]&gt;0,Stock[[#This Row],[GIÁ BÁN]]*Stock[[#This Row],[SỐ LƯỢNG BÁN]]*$D$11+Stock[[#This Row],[GIÁ BÁN]]*Stock[[#This Row],[SỐ LƯỢNG BÁN]]*$D$12,"")</f>
        <v/>
      </c>
      <c r="X1588" s="120">
        <f>Stock[[#This Row],[SỐ LƯỢNG MUA]]+Stock[[#This Row],[CỔ TỨC BẰNG CỔ PHIẾU]]-Stock[[#This Row],[SỐ LƯỢNG BÁN]]</f>
        <v>0</v>
      </c>
      <c r="Y15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8" s="120">
        <f ca="1">IF(Stock[[#This Row],[NGÀY BÁN]]&gt;0,Stock[[#This Row],[NGÀY BÁN]]-Stock[[#This Row],[NGÀY MUA]]+1,IF(Stock[[#This Row],[NGÀY MUA]]=0,0,TODAY()-Stock[[#This Row],[NGÀY MUA]]+1))</f>
        <v>0</v>
      </c>
      <c r="AA1588" s="121" t="str">
        <f>IFERROR(Stock[[#This Row],[CỔ TỨC TIỀN MẶT]]+Stock[[#This Row],[LÃI/(LỖ) TỪ BÁN CK
(auto-fill)]],"")</f>
        <v/>
      </c>
      <c r="AB15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8" s="79"/>
      <c r="AE1588" s="146" t="str">
        <f>IF(Stock[[#This Row],[TRẠNG THÁI
(auto-fill)]]="NẮM GIỮ",Stock[[#This Row],[GIÁ THỊ TRƯỜNG]]-Stock[[#This Row],[GIÁ MUA]],"")</f>
        <v/>
      </c>
      <c r="AF1588" s="150" t="str">
        <f>IFERROR(Stock[[#This Row],[TĂNG/
(GIẢM )]]/Stock[[#This Row],[GIÁ MUA]],"")</f>
        <v/>
      </c>
      <c r="AG1588" s="129" t="str">
        <f>IF(Stock[[#This Row],[GIÁ THỊ TRƯỜNG]]&gt;0,Stock[[#This Row],[GIÁ THỊ TRƯỜNG]]*Stock[[#This Row],[SỐ LƯỢNG CÒN LẠI
(auto-fill)]],"")</f>
        <v/>
      </c>
    </row>
    <row r="1589" spans="2:33">
      <c r="B1589" s="109" t="str">
        <f>IF(AND(Stock[[#This Row],[SỐ LƯỢNG MUA]]&gt;0,Stock[[#This Row],[SỐ LƯỢNG CÒN LẠI
(auto-fill)]]=0),"BÁN",
IF(AND(Stock[[#This Row],[SỐ LƯỢNG MUA]]&gt;0,Stock[[#This Row],[SỐ LƯỢNG CÒN LẠI
(auto-fill)]]&gt;0),"NẮM GIỮ",""))</f>
        <v/>
      </c>
      <c r="C1589" s="112">
        <f t="shared" si="24"/>
        <v>1576</v>
      </c>
      <c r="D1589" s="77"/>
      <c r="E1589" s="78"/>
      <c r="F1589" s="170"/>
      <c r="G1589" s="83"/>
      <c r="H1589" s="84"/>
      <c r="I1589" s="114" t="str">
        <f>IF(Stock[[#This Row],[SỐ LƯỢNG MUA]]&gt;0,Stock[[#This Row],[GIÁ MUA]]*Stock[[#This Row],[SỐ LƯỢNG MUA]]*$D$11,"")</f>
        <v/>
      </c>
      <c r="J1589" s="87"/>
      <c r="K1589" s="88"/>
      <c r="L1589" s="116" t="str">
        <f>IF(Stock[[#This Row],[SỐ LƯỢNG MUA]]&gt;0,Stock[[#This Row],[GIÁ MUA]]*(1+Stock[[#This Row],[% TĂNG KỲ VỌNG_1]]),"")</f>
        <v/>
      </c>
      <c r="M1589" s="89"/>
      <c r="N1589" s="116" t="str">
        <f>IF(Stock[[#This Row],[SỐ LƯỢNG MUA]]&gt;0,Stock[[#This Row],[GIÁ MUA]]*(1+Stock[[#This Row],[% TĂNG KỲ VỌNG_2]]),"")</f>
        <v/>
      </c>
      <c r="O1589" s="89"/>
      <c r="P1589" s="116" t="str">
        <f>IF(Stock[[#This Row],[SỐ LƯỢNG MUA]]&gt;0,Stock[[#This Row],[GIÁ MUA]]*(1+Stock[[#This Row],[% GIẢM ĐỂ CẮT LỖ]]),"")</f>
        <v/>
      </c>
      <c r="Q1589" s="103"/>
      <c r="R1589" s="117" t="str">
        <f>IF(Stock[[#This Row],[CỔ TỨC TIỀN MẶT]]&gt;0,Stock[[#This Row],[CỔ TỨC TIỀN MẶT]]/(Stock[[#This Row],[GIÁ MUA]]*Stock[[#This Row],[SỐ LƯỢNG MUA]]),"")</f>
        <v/>
      </c>
      <c r="S1589" s="103"/>
      <c r="T1589" s="77"/>
      <c r="U1589" s="95"/>
      <c r="V1589" s="96"/>
      <c r="W1589" s="125" t="str">
        <f>IF(Stock[[#This Row],[SỐ LƯỢNG BÁN]]&gt;0,Stock[[#This Row],[GIÁ BÁN]]*Stock[[#This Row],[SỐ LƯỢNG BÁN]]*$D$11+Stock[[#This Row],[GIÁ BÁN]]*Stock[[#This Row],[SỐ LƯỢNG BÁN]]*$D$12,"")</f>
        <v/>
      </c>
      <c r="X1589" s="120">
        <f>Stock[[#This Row],[SỐ LƯỢNG MUA]]+Stock[[#This Row],[CỔ TỨC BẰNG CỔ PHIẾU]]-Stock[[#This Row],[SỐ LƯỢNG BÁN]]</f>
        <v>0</v>
      </c>
      <c r="Y15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9" s="120">
        <f ca="1">IF(Stock[[#This Row],[NGÀY BÁN]]&gt;0,Stock[[#This Row],[NGÀY BÁN]]-Stock[[#This Row],[NGÀY MUA]]+1,IF(Stock[[#This Row],[NGÀY MUA]]=0,0,TODAY()-Stock[[#This Row],[NGÀY MUA]]+1))</f>
        <v>0</v>
      </c>
      <c r="AA1589" s="121" t="str">
        <f>IFERROR(Stock[[#This Row],[CỔ TỨC TIỀN MẶT]]+Stock[[#This Row],[LÃI/(LỖ) TỪ BÁN CK
(auto-fill)]],"")</f>
        <v/>
      </c>
      <c r="AB15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9" s="79"/>
      <c r="AE1589" s="146" t="str">
        <f>IF(Stock[[#This Row],[TRẠNG THÁI
(auto-fill)]]="NẮM GIỮ",Stock[[#This Row],[GIÁ THỊ TRƯỜNG]]-Stock[[#This Row],[GIÁ MUA]],"")</f>
        <v/>
      </c>
      <c r="AF1589" s="150" t="str">
        <f>IFERROR(Stock[[#This Row],[TĂNG/
(GIẢM )]]/Stock[[#This Row],[GIÁ MUA]],"")</f>
        <v/>
      </c>
      <c r="AG1589" s="129" t="str">
        <f>IF(Stock[[#This Row],[GIÁ THỊ TRƯỜNG]]&gt;0,Stock[[#This Row],[GIÁ THỊ TRƯỜNG]]*Stock[[#This Row],[SỐ LƯỢNG CÒN LẠI
(auto-fill)]],"")</f>
        <v/>
      </c>
    </row>
    <row r="1590" spans="2:33">
      <c r="B1590" s="109" t="str">
        <f>IF(AND(Stock[[#This Row],[SỐ LƯỢNG MUA]]&gt;0,Stock[[#This Row],[SỐ LƯỢNG CÒN LẠI
(auto-fill)]]=0),"BÁN",
IF(AND(Stock[[#This Row],[SỐ LƯỢNG MUA]]&gt;0,Stock[[#This Row],[SỐ LƯỢNG CÒN LẠI
(auto-fill)]]&gt;0),"NẮM GIỮ",""))</f>
        <v/>
      </c>
      <c r="C1590" s="112">
        <f t="shared" si="24"/>
        <v>1577</v>
      </c>
      <c r="D1590" s="77"/>
      <c r="E1590" s="78"/>
      <c r="F1590" s="170"/>
      <c r="G1590" s="83"/>
      <c r="H1590" s="84"/>
      <c r="I1590" s="114" t="str">
        <f>IF(Stock[[#This Row],[SỐ LƯỢNG MUA]]&gt;0,Stock[[#This Row],[GIÁ MUA]]*Stock[[#This Row],[SỐ LƯỢNG MUA]]*$D$11,"")</f>
        <v/>
      </c>
      <c r="J1590" s="87"/>
      <c r="K1590" s="88"/>
      <c r="L1590" s="116" t="str">
        <f>IF(Stock[[#This Row],[SỐ LƯỢNG MUA]]&gt;0,Stock[[#This Row],[GIÁ MUA]]*(1+Stock[[#This Row],[% TĂNG KỲ VỌNG_1]]),"")</f>
        <v/>
      </c>
      <c r="M1590" s="89"/>
      <c r="N1590" s="116" t="str">
        <f>IF(Stock[[#This Row],[SỐ LƯỢNG MUA]]&gt;0,Stock[[#This Row],[GIÁ MUA]]*(1+Stock[[#This Row],[% TĂNG KỲ VỌNG_2]]),"")</f>
        <v/>
      </c>
      <c r="O1590" s="89"/>
      <c r="P1590" s="116" t="str">
        <f>IF(Stock[[#This Row],[SỐ LƯỢNG MUA]]&gt;0,Stock[[#This Row],[GIÁ MUA]]*(1+Stock[[#This Row],[% GIẢM ĐỂ CẮT LỖ]]),"")</f>
        <v/>
      </c>
      <c r="Q1590" s="103"/>
      <c r="R1590" s="117" t="str">
        <f>IF(Stock[[#This Row],[CỔ TỨC TIỀN MẶT]]&gt;0,Stock[[#This Row],[CỔ TỨC TIỀN MẶT]]/(Stock[[#This Row],[GIÁ MUA]]*Stock[[#This Row],[SỐ LƯỢNG MUA]]),"")</f>
        <v/>
      </c>
      <c r="S1590" s="103"/>
      <c r="T1590" s="77"/>
      <c r="U1590" s="95"/>
      <c r="V1590" s="96"/>
      <c r="W1590" s="125" t="str">
        <f>IF(Stock[[#This Row],[SỐ LƯỢNG BÁN]]&gt;0,Stock[[#This Row],[GIÁ BÁN]]*Stock[[#This Row],[SỐ LƯỢNG BÁN]]*$D$11+Stock[[#This Row],[GIÁ BÁN]]*Stock[[#This Row],[SỐ LƯỢNG BÁN]]*$D$12,"")</f>
        <v/>
      </c>
      <c r="X1590" s="120">
        <f>Stock[[#This Row],[SỐ LƯỢNG MUA]]+Stock[[#This Row],[CỔ TỨC BẰNG CỔ PHIẾU]]-Stock[[#This Row],[SỐ LƯỢNG BÁN]]</f>
        <v>0</v>
      </c>
      <c r="Y15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0" s="120">
        <f ca="1">IF(Stock[[#This Row],[NGÀY BÁN]]&gt;0,Stock[[#This Row],[NGÀY BÁN]]-Stock[[#This Row],[NGÀY MUA]]+1,IF(Stock[[#This Row],[NGÀY MUA]]=0,0,TODAY()-Stock[[#This Row],[NGÀY MUA]]+1))</f>
        <v>0</v>
      </c>
      <c r="AA1590" s="121" t="str">
        <f>IFERROR(Stock[[#This Row],[CỔ TỨC TIỀN MẶT]]+Stock[[#This Row],[LÃI/(LỖ) TỪ BÁN CK
(auto-fill)]],"")</f>
        <v/>
      </c>
      <c r="AB15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0" s="79"/>
      <c r="AE1590" s="146" t="str">
        <f>IF(Stock[[#This Row],[TRẠNG THÁI
(auto-fill)]]="NẮM GIỮ",Stock[[#This Row],[GIÁ THỊ TRƯỜNG]]-Stock[[#This Row],[GIÁ MUA]],"")</f>
        <v/>
      </c>
      <c r="AF1590" s="150" t="str">
        <f>IFERROR(Stock[[#This Row],[TĂNG/
(GIẢM )]]/Stock[[#This Row],[GIÁ MUA]],"")</f>
        <v/>
      </c>
      <c r="AG1590" s="129" t="str">
        <f>IF(Stock[[#This Row],[GIÁ THỊ TRƯỜNG]]&gt;0,Stock[[#This Row],[GIÁ THỊ TRƯỜNG]]*Stock[[#This Row],[SỐ LƯỢNG CÒN LẠI
(auto-fill)]],"")</f>
        <v/>
      </c>
    </row>
    <row r="1591" spans="2:33">
      <c r="B1591" s="109" t="str">
        <f>IF(AND(Stock[[#This Row],[SỐ LƯỢNG MUA]]&gt;0,Stock[[#This Row],[SỐ LƯỢNG CÒN LẠI
(auto-fill)]]=0),"BÁN",
IF(AND(Stock[[#This Row],[SỐ LƯỢNG MUA]]&gt;0,Stock[[#This Row],[SỐ LƯỢNG CÒN LẠI
(auto-fill)]]&gt;0),"NẮM GIỮ",""))</f>
        <v/>
      </c>
      <c r="C1591" s="112">
        <f t="shared" si="24"/>
        <v>1578</v>
      </c>
      <c r="D1591" s="77"/>
      <c r="E1591" s="78"/>
      <c r="F1591" s="170"/>
      <c r="G1591" s="83"/>
      <c r="H1591" s="84"/>
      <c r="I1591" s="114" t="str">
        <f>IF(Stock[[#This Row],[SỐ LƯỢNG MUA]]&gt;0,Stock[[#This Row],[GIÁ MUA]]*Stock[[#This Row],[SỐ LƯỢNG MUA]]*$D$11,"")</f>
        <v/>
      </c>
      <c r="J1591" s="87"/>
      <c r="K1591" s="88"/>
      <c r="L1591" s="116" t="str">
        <f>IF(Stock[[#This Row],[SỐ LƯỢNG MUA]]&gt;0,Stock[[#This Row],[GIÁ MUA]]*(1+Stock[[#This Row],[% TĂNG KỲ VỌNG_1]]),"")</f>
        <v/>
      </c>
      <c r="M1591" s="89"/>
      <c r="N1591" s="116" t="str">
        <f>IF(Stock[[#This Row],[SỐ LƯỢNG MUA]]&gt;0,Stock[[#This Row],[GIÁ MUA]]*(1+Stock[[#This Row],[% TĂNG KỲ VỌNG_2]]),"")</f>
        <v/>
      </c>
      <c r="O1591" s="89"/>
      <c r="P1591" s="116" t="str">
        <f>IF(Stock[[#This Row],[SỐ LƯỢNG MUA]]&gt;0,Stock[[#This Row],[GIÁ MUA]]*(1+Stock[[#This Row],[% GIẢM ĐỂ CẮT LỖ]]),"")</f>
        <v/>
      </c>
      <c r="Q1591" s="103"/>
      <c r="R1591" s="117" t="str">
        <f>IF(Stock[[#This Row],[CỔ TỨC TIỀN MẶT]]&gt;0,Stock[[#This Row],[CỔ TỨC TIỀN MẶT]]/(Stock[[#This Row],[GIÁ MUA]]*Stock[[#This Row],[SỐ LƯỢNG MUA]]),"")</f>
        <v/>
      </c>
      <c r="S1591" s="103"/>
      <c r="T1591" s="77"/>
      <c r="U1591" s="95"/>
      <c r="V1591" s="96"/>
      <c r="W1591" s="125" t="str">
        <f>IF(Stock[[#This Row],[SỐ LƯỢNG BÁN]]&gt;0,Stock[[#This Row],[GIÁ BÁN]]*Stock[[#This Row],[SỐ LƯỢNG BÁN]]*$D$11+Stock[[#This Row],[GIÁ BÁN]]*Stock[[#This Row],[SỐ LƯỢNG BÁN]]*$D$12,"")</f>
        <v/>
      </c>
      <c r="X1591" s="120">
        <f>Stock[[#This Row],[SỐ LƯỢNG MUA]]+Stock[[#This Row],[CỔ TỨC BẰNG CỔ PHIẾU]]-Stock[[#This Row],[SỐ LƯỢNG BÁN]]</f>
        <v>0</v>
      </c>
      <c r="Y15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1" s="120">
        <f ca="1">IF(Stock[[#This Row],[NGÀY BÁN]]&gt;0,Stock[[#This Row],[NGÀY BÁN]]-Stock[[#This Row],[NGÀY MUA]]+1,IF(Stock[[#This Row],[NGÀY MUA]]=0,0,TODAY()-Stock[[#This Row],[NGÀY MUA]]+1))</f>
        <v>0</v>
      </c>
      <c r="AA1591" s="121" t="str">
        <f>IFERROR(Stock[[#This Row],[CỔ TỨC TIỀN MẶT]]+Stock[[#This Row],[LÃI/(LỖ) TỪ BÁN CK
(auto-fill)]],"")</f>
        <v/>
      </c>
      <c r="AB15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1" s="79"/>
      <c r="AE1591" s="146" t="str">
        <f>IF(Stock[[#This Row],[TRẠNG THÁI
(auto-fill)]]="NẮM GIỮ",Stock[[#This Row],[GIÁ THỊ TRƯỜNG]]-Stock[[#This Row],[GIÁ MUA]],"")</f>
        <v/>
      </c>
      <c r="AF1591" s="150" t="str">
        <f>IFERROR(Stock[[#This Row],[TĂNG/
(GIẢM )]]/Stock[[#This Row],[GIÁ MUA]],"")</f>
        <v/>
      </c>
      <c r="AG1591" s="129" t="str">
        <f>IF(Stock[[#This Row],[GIÁ THỊ TRƯỜNG]]&gt;0,Stock[[#This Row],[GIÁ THỊ TRƯỜNG]]*Stock[[#This Row],[SỐ LƯỢNG CÒN LẠI
(auto-fill)]],"")</f>
        <v/>
      </c>
    </row>
    <row r="1592" spans="2:33">
      <c r="B1592" s="109" t="str">
        <f>IF(AND(Stock[[#This Row],[SỐ LƯỢNG MUA]]&gt;0,Stock[[#This Row],[SỐ LƯỢNG CÒN LẠI
(auto-fill)]]=0),"BÁN",
IF(AND(Stock[[#This Row],[SỐ LƯỢNG MUA]]&gt;0,Stock[[#This Row],[SỐ LƯỢNG CÒN LẠI
(auto-fill)]]&gt;0),"NẮM GIỮ",""))</f>
        <v/>
      </c>
      <c r="C1592" s="112">
        <f t="shared" si="24"/>
        <v>1579</v>
      </c>
      <c r="D1592" s="77"/>
      <c r="E1592" s="78"/>
      <c r="F1592" s="170"/>
      <c r="G1592" s="83"/>
      <c r="H1592" s="84"/>
      <c r="I1592" s="114" t="str">
        <f>IF(Stock[[#This Row],[SỐ LƯỢNG MUA]]&gt;0,Stock[[#This Row],[GIÁ MUA]]*Stock[[#This Row],[SỐ LƯỢNG MUA]]*$D$11,"")</f>
        <v/>
      </c>
      <c r="J1592" s="87"/>
      <c r="K1592" s="88"/>
      <c r="L1592" s="116" t="str">
        <f>IF(Stock[[#This Row],[SỐ LƯỢNG MUA]]&gt;0,Stock[[#This Row],[GIÁ MUA]]*(1+Stock[[#This Row],[% TĂNG KỲ VỌNG_1]]),"")</f>
        <v/>
      </c>
      <c r="M1592" s="89"/>
      <c r="N1592" s="116" t="str">
        <f>IF(Stock[[#This Row],[SỐ LƯỢNG MUA]]&gt;0,Stock[[#This Row],[GIÁ MUA]]*(1+Stock[[#This Row],[% TĂNG KỲ VỌNG_2]]),"")</f>
        <v/>
      </c>
      <c r="O1592" s="89"/>
      <c r="P1592" s="116" t="str">
        <f>IF(Stock[[#This Row],[SỐ LƯỢNG MUA]]&gt;0,Stock[[#This Row],[GIÁ MUA]]*(1+Stock[[#This Row],[% GIẢM ĐỂ CẮT LỖ]]),"")</f>
        <v/>
      </c>
      <c r="Q1592" s="103"/>
      <c r="R1592" s="117" t="str">
        <f>IF(Stock[[#This Row],[CỔ TỨC TIỀN MẶT]]&gt;0,Stock[[#This Row],[CỔ TỨC TIỀN MẶT]]/(Stock[[#This Row],[GIÁ MUA]]*Stock[[#This Row],[SỐ LƯỢNG MUA]]),"")</f>
        <v/>
      </c>
      <c r="S1592" s="103"/>
      <c r="T1592" s="77"/>
      <c r="U1592" s="95"/>
      <c r="V1592" s="96"/>
      <c r="W1592" s="125" t="str">
        <f>IF(Stock[[#This Row],[SỐ LƯỢNG BÁN]]&gt;0,Stock[[#This Row],[GIÁ BÁN]]*Stock[[#This Row],[SỐ LƯỢNG BÁN]]*$D$11+Stock[[#This Row],[GIÁ BÁN]]*Stock[[#This Row],[SỐ LƯỢNG BÁN]]*$D$12,"")</f>
        <v/>
      </c>
      <c r="X1592" s="120">
        <f>Stock[[#This Row],[SỐ LƯỢNG MUA]]+Stock[[#This Row],[CỔ TỨC BẰNG CỔ PHIẾU]]-Stock[[#This Row],[SỐ LƯỢNG BÁN]]</f>
        <v>0</v>
      </c>
      <c r="Y15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2" s="120">
        <f ca="1">IF(Stock[[#This Row],[NGÀY BÁN]]&gt;0,Stock[[#This Row],[NGÀY BÁN]]-Stock[[#This Row],[NGÀY MUA]]+1,IF(Stock[[#This Row],[NGÀY MUA]]=0,0,TODAY()-Stock[[#This Row],[NGÀY MUA]]+1))</f>
        <v>0</v>
      </c>
      <c r="AA1592" s="121" t="str">
        <f>IFERROR(Stock[[#This Row],[CỔ TỨC TIỀN MẶT]]+Stock[[#This Row],[LÃI/(LỖ) TỪ BÁN CK
(auto-fill)]],"")</f>
        <v/>
      </c>
      <c r="AB15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2" s="79"/>
      <c r="AE1592" s="146" t="str">
        <f>IF(Stock[[#This Row],[TRẠNG THÁI
(auto-fill)]]="NẮM GIỮ",Stock[[#This Row],[GIÁ THỊ TRƯỜNG]]-Stock[[#This Row],[GIÁ MUA]],"")</f>
        <v/>
      </c>
      <c r="AF1592" s="150" t="str">
        <f>IFERROR(Stock[[#This Row],[TĂNG/
(GIẢM )]]/Stock[[#This Row],[GIÁ MUA]],"")</f>
        <v/>
      </c>
      <c r="AG1592" s="129" t="str">
        <f>IF(Stock[[#This Row],[GIÁ THỊ TRƯỜNG]]&gt;0,Stock[[#This Row],[GIÁ THỊ TRƯỜNG]]*Stock[[#This Row],[SỐ LƯỢNG CÒN LẠI
(auto-fill)]],"")</f>
        <v/>
      </c>
    </row>
    <row r="1593" spans="2:33">
      <c r="B1593" s="109" t="str">
        <f>IF(AND(Stock[[#This Row],[SỐ LƯỢNG MUA]]&gt;0,Stock[[#This Row],[SỐ LƯỢNG CÒN LẠI
(auto-fill)]]=0),"BÁN",
IF(AND(Stock[[#This Row],[SỐ LƯỢNG MUA]]&gt;0,Stock[[#This Row],[SỐ LƯỢNG CÒN LẠI
(auto-fill)]]&gt;0),"NẮM GIỮ",""))</f>
        <v/>
      </c>
      <c r="C1593" s="112">
        <f t="shared" si="24"/>
        <v>1580</v>
      </c>
      <c r="D1593" s="77"/>
      <c r="E1593" s="78"/>
      <c r="F1593" s="170"/>
      <c r="G1593" s="83"/>
      <c r="H1593" s="84"/>
      <c r="I1593" s="114" t="str">
        <f>IF(Stock[[#This Row],[SỐ LƯỢNG MUA]]&gt;0,Stock[[#This Row],[GIÁ MUA]]*Stock[[#This Row],[SỐ LƯỢNG MUA]]*$D$11,"")</f>
        <v/>
      </c>
      <c r="J1593" s="87"/>
      <c r="K1593" s="88"/>
      <c r="L1593" s="116" t="str">
        <f>IF(Stock[[#This Row],[SỐ LƯỢNG MUA]]&gt;0,Stock[[#This Row],[GIÁ MUA]]*(1+Stock[[#This Row],[% TĂNG KỲ VỌNG_1]]),"")</f>
        <v/>
      </c>
      <c r="M1593" s="89"/>
      <c r="N1593" s="116" t="str">
        <f>IF(Stock[[#This Row],[SỐ LƯỢNG MUA]]&gt;0,Stock[[#This Row],[GIÁ MUA]]*(1+Stock[[#This Row],[% TĂNG KỲ VỌNG_2]]),"")</f>
        <v/>
      </c>
      <c r="O1593" s="89"/>
      <c r="P1593" s="116" t="str">
        <f>IF(Stock[[#This Row],[SỐ LƯỢNG MUA]]&gt;0,Stock[[#This Row],[GIÁ MUA]]*(1+Stock[[#This Row],[% GIẢM ĐỂ CẮT LỖ]]),"")</f>
        <v/>
      </c>
      <c r="Q1593" s="103"/>
      <c r="R1593" s="117" t="str">
        <f>IF(Stock[[#This Row],[CỔ TỨC TIỀN MẶT]]&gt;0,Stock[[#This Row],[CỔ TỨC TIỀN MẶT]]/(Stock[[#This Row],[GIÁ MUA]]*Stock[[#This Row],[SỐ LƯỢNG MUA]]),"")</f>
        <v/>
      </c>
      <c r="S1593" s="103"/>
      <c r="T1593" s="77"/>
      <c r="U1593" s="95"/>
      <c r="V1593" s="96"/>
      <c r="W1593" s="125" t="str">
        <f>IF(Stock[[#This Row],[SỐ LƯỢNG BÁN]]&gt;0,Stock[[#This Row],[GIÁ BÁN]]*Stock[[#This Row],[SỐ LƯỢNG BÁN]]*$D$11+Stock[[#This Row],[GIÁ BÁN]]*Stock[[#This Row],[SỐ LƯỢNG BÁN]]*$D$12,"")</f>
        <v/>
      </c>
      <c r="X1593" s="120">
        <f>Stock[[#This Row],[SỐ LƯỢNG MUA]]+Stock[[#This Row],[CỔ TỨC BẰNG CỔ PHIẾU]]-Stock[[#This Row],[SỐ LƯỢNG BÁN]]</f>
        <v>0</v>
      </c>
      <c r="Y15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3" s="120">
        <f ca="1">IF(Stock[[#This Row],[NGÀY BÁN]]&gt;0,Stock[[#This Row],[NGÀY BÁN]]-Stock[[#This Row],[NGÀY MUA]]+1,IF(Stock[[#This Row],[NGÀY MUA]]=0,0,TODAY()-Stock[[#This Row],[NGÀY MUA]]+1))</f>
        <v>0</v>
      </c>
      <c r="AA1593" s="121" t="str">
        <f>IFERROR(Stock[[#This Row],[CỔ TỨC TIỀN MẶT]]+Stock[[#This Row],[LÃI/(LỖ) TỪ BÁN CK
(auto-fill)]],"")</f>
        <v/>
      </c>
      <c r="AB15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3" s="79"/>
      <c r="AE1593" s="146" t="str">
        <f>IF(Stock[[#This Row],[TRẠNG THÁI
(auto-fill)]]="NẮM GIỮ",Stock[[#This Row],[GIÁ THỊ TRƯỜNG]]-Stock[[#This Row],[GIÁ MUA]],"")</f>
        <v/>
      </c>
      <c r="AF1593" s="150" t="str">
        <f>IFERROR(Stock[[#This Row],[TĂNG/
(GIẢM )]]/Stock[[#This Row],[GIÁ MUA]],"")</f>
        <v/>
      </c>
      <c r="AG1593" s="129" t="str">
        <f>IF(Stock[[#This Row],[GIÁ THỊ TRƯỜNG]]&gt;0,Stock[[#This Row],[GIÁ THỊ TRƯỜNG]]*Stock[[#This Row],[SỐ LƯỢNG CÒN LẠI
(auto-fill)]],"")</f>
        <v/>
      </c>
    </row>
    <row r="1594" spans="2:33">
      <c r="B1594" s="109" t="str">
        <f>IF(AND(Stock[[#This Row],[SỐ LƯỢNG MUA]]&gt;0,Stock[[#This Row],[SỐ LƯỢNG CÒN LẠI
(auto-fill)]]=0),"BÁN",
IF(AND(Stock[[#This Row],[SỐ LƯỢNG MUA]]&gt;0,Stock[[#This Row],[SỐ LƯỢNG CÒN LẠI
(auto-fill)]]&gt;0),"NẮM GIỮ",""))</f>
        <v/>
      </c>
      <c r="C1594" s="112">
        <f t="shared" si="24"/>
        <v>1581</v>
      </c>
      <c r="D1594" s="77"/>
      <c r="E1594" s="78"/>
      <c r="F1594" s="170"/>
      <c r="G1594" s="83"/>
      <c r="H1594" s="84"/>
      <c r="I1594" s="114" t="str">
        <f>IF(Stock[[#This Row],[SỐ LƯỢNG MUA]]&gt;0,Stock[[#This Row],[GIÁ MUA]]*Stock[[#This Row],[SỐ LƯỢNG MUA]]*$D$11,"")</f>
        <v/>
      </c>
      <c r="J1594" s="87"/>
      <c r="K1594" s="88"/>
      <c r="L1594" s="116" t="str">
        <f>IF(Stock[[#This Row],[SỐ LƯỢNG MUA]]&gt;0,Stock[[#This Row],[GIÁ MUA]]*(1+Stock[[#This Row],[% TĂNG KỲ VỌNG_1]]),"")</f>
        <v/>
      </c>
      <c r="M1594" s="89"/>
      <c r="N1594" s="116" t="str">
        <f>IF(Stock[[#This Row],[SỐ LƯỢNG MUA]]&gt;0,Stock[[#This Row],[GIÁ MUA]]*(1+Stock[[#This Row],[% TĂNG KỲ VỌNG_2]]),"")</f>
        <v/>
      </c>
      <c r="O1594" s="89"/>
      <c r="P1594" s="116" t="str">
        <f>IF(Stock[[#This Row],[SỐ LƯỢNG MUA]]&gt;0,Stock[[#This Row],[GIÁ MUA]]*(1+Stock[[#This Row],[% GIẢM ĐỂ CẮT LỖ]]),"")</f>
        <v/>
      </c>
      <c r="Q1594" s="103"/>
      <c r="R1594" s="117" t="str">
        <f>IF(Stock[[#This Row],[CỔ TỨC TIỀN MẶT]]&gt;0,Stock[[#This Row],[CỔ TỨC TIỀN MẶT]]/(Stock[[#This Row],[GIÁ MUA]]*Stock[[#This Row],[SỐ LƯỢNG MUA]]),"")</f>
        <v/>
      </c>
      <c r="S1594" s="103"/>
      <c r="T1594" s="77"/>
      <c r="U1594" s="95"/>
      <c r="V1594" s="96"/>
      <c r="W1594" s="125" t="str">
        <f>IF(Stock[[#This Row],[SỐ LƯỢNG BÁN]]&gt;0,Stock[[#This Row],[GIÁ BÁN]]*Stock[[#This Row],[SỐ LƯỢNG BÁN]]*$D$11+Stock[[#This Row],[GIÁ BÁN]]*Stock[[#This Row],[SỐ LƯỢNG BÁN]]*$D$12,"")</f>
        <v/>
      </c>
      <c r="X1594" s="120">
        <f>Stock[[#This Row],[SỐ LƯỢNG MUA]]+Stock[[#This Row],[CỔ TỨC BẰNG CỔ PHIẾU]]-Stock[[#This Row],[SỐ LƯỢNG BÁN]]</f>
        <v>0</v>
      </c>
      <c r="Y15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4" s="120">
        <f ca="1">IF(Stock[[#This Row],[NGÀY BÁN]]&gt;0,Stock[[#This Row],[NGÀY BÁN]]-Stock[[#This Row],[NGÀY MUA]]+1,IF(Stock[[#This Row],[NGÀY MUA]]=0,0,TODAY()-Stock[[#This Row],[NGÀY MUA]]+1))</f>
        <v>0</v>
      </c>
      <c r="AA1594" s="121" t="str">
        <f>IFERROR(Stock[[#This Row],[CỔ TỨC TIỀN MẶT]]+Stock[[#This Row],[LÃI/(LỖ) TỪ BÁN CK
(auto-fill)]],"")</f>
        <v/>
      </c>
      <c r="AB15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4" s="79"/>
      <c r="AE1594" s="146" t="str">
        <f>IF(Stock[[#This Row],[TRẠNG THÁI
(auto-fill)]]="NẮM GIỮ",Stock[[#This Row],[GIÁ THỊ TRƯỜNG]]-Stock[[#This Row],[GIÁ MUA]],"")</f>
        <v/>
      </c>
      <c r="AF1594" s="150" t="str">
        <f>IFERROR(Stock[[#This Row],[TĂNG/
(GIẢM )]]/Stock[[#This Row],[GIÁ MUA]],"")</f>
        <v/>
      </c>
      <c r="AG1594" s="129" t="str">
        <f>IF(Stock[[#This Row],[GIÁ THỊ TRƯỜNG]]&gt;0,Stock[[#This Row],[GIÁ THỊ TRƯỜNG]]*Stock[[#This Row],[SỐ LƯỢNG CÒN LẠI
(auto-fill)]],"")</f>
        <v/>
      </c>
    </row>
    <row r="1595" spans="2:33">
      <c r="B1595" s="109" t="str">
        <f>IF(AND(Stock[[#This Row],[SỐ LƯỢNG MUA]]&gt;0,Stock[[#This Row],[SỐ LƯỢNG CÒN LẠI
(auto-fill)]]=0),"BÁN",
IF(AND(Stock[[#This Row],[SỐ LƯỢNG MUA]]&gt;0,Stock[[#This Row],[SỐ LƯỢNG CÒN LẠI
(auto-fill)]]&gt;0),"NẮM GIỮ",""))</f>
        <v/>
      </c>
      <c r="C1595" s="112">
        <f t="shared" si="24"/>
        <v>1582</v>
      </c>
      <c r="D1595" s="77"/>
      <c r="E1595" s="78"/>
      <c r="F1595" s="170"/>
      <c r="G1595" s="83"/>
      <c r="H1595" s="84"/>
      <c r="I1595" s="114" t="str">
        <f>IF(Stock[[#This Row],[SỐ LƯỢNG MUA]]&gt;0,Stock[[#This Row],[GIÁ MUA]]*Stock[[#This Row],[SỐ LƯỢNG MUA]]*$D$11,"")</f>
        <v/>
      </c>
      <c r="J1595" s="87"/>
      <c r="K1595" s="88"/>
      <c r="L1595" s="116" t="str">
        <f>IF(Stock[[#This Row],[SỐ LƯỢNG MUA]]&gt;0,Stock[[#This Row],[GIÁ MUA]]*(1+Stock[[#This Row],[% TĂNG KỲ VỌNG_1]]),"")</f>
        <v/>
      </c>
      <c r="M1595" s="89"/>
      <c r="N1595" s="116" t="str">
        <f>IF(Stock[[#This Row],[SỐ LƯỢNG MUA]]&gt;0,Stock[[#This Row],[GIÁ MUA]]*(1+Stock[[#This Row],[% TĂNG KỲ VỌNG_2]]),"")</f>
        <v/>
      </c>
      <c r="O1595" s="89"/>
      <c r="P1595" s="116" t="str">
        <f>IF(Stock[[#This Row],[SỐ LƯỢNG MUA]]&gt;0,Stock[[#This Row],[GIÁ MUA]]*(1+Stock[[#This Row],[% GIẢM ĐỂ CẮT LỖ]]),"")</f>
        <v/>
      </c>
      <c r="Q1595" s="103"/>
      <c r="R1595" s="117" t="str">
        <f>IF(Stock[[#This Row],[CỔ TỨC TIỀN MẶT]]&gt;0,Stock[[#This Row],[CỔ TỨC TIỀN MẶT]]/(Stock[[#This Row],[GIÁ MUA]]*Stock[[#This Row],[SỐ LƯỢNG MUA]]),"")</f>
        <v/>
      </c>
      <c r="S1595" s="103"/>
      <c r="T1595" s="77"/>
      <c r="U1595" s="95"/>
      <c r="V1595" s="96"/>
      <c r="W1595" s="125" t="str">
        <f>IF(Stock[[#This Row],[SỐ LƯỢNG BÁN]]&gt;0,Stock[[#This Row],[GIÁ BÁN]]*Stock[[#This Row],[SỐ LƯỢNG BÁN]]*$D$11+Stock[[#This Row],[GIÁ BÁN]]*Stock[[#This Row],[SỐ LƯỢNG BÁN]]*$D$12,"")</f>
        <v/>
      </c>
      <c r="X1595" s="120">
        <f>Stock[[#This Row],[SỐ LƯỢNG MUA]]+Stock[[#This Row],[CỔ TỨC BẰNG CỔ PHIẾU]]-Stock[[#This Row],[SỐ LƯỢNG BÁN]]</f>
        <v>0</v>
      </c>
      <c r="Y15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5" s="120">
        <f ca="1">IF(Stock[[#This Row],[NGÀY BÁN]]&gt;0,Stock[[#This Row],[NGÀY BÁN]]-Stock[[#This Row],[NGÀY MUA]]+1,IF(Stock[[#This Row],[NGÀY MUA]]=0,0,TODAY()-Stock[[#This Row],[NGÀY MUA]]+1))</f>
        <v>0</v>
      </c>
      <c r="AA1595" s="121" t="str">
        <f>IFERROR(Stock[[#This Row],[CỔ TỨC TIỀN MẶT]]+Stock[[#This Row],[LÃI/(LỖ) TỪ BÁN CK
(auto-fill)]],"")</f>
        <v/>
      </c>
      <c r="AB15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5" s="79"/>
      <c r="AE1595" s="146" t="str">
        <f>IF(Stock[[#This Row],[TRẠNG THÁI
(auto-fill)]]="NẮM GIỮ",Stock[[#This Row],[GIÁ THỊ TRƯỜNG]]-Stock[[#This Row],[GIÁ MUA]],"")</f>
        <v/>
      </c>
      <c r="AF1595" s="150" t="str">
        <f>IFERROR(Stock[[#This Row],[TĂNG/
(GIẢM )]]/Stock[[#This Row],[GIÁ MUA]],"")</f>
        <v/>
      </c>
      <c r="AG1595" s="129" t="str">
        <f>IF(Stock[[#This Row],[GIÁ THỊ TRƯỜNG]]&gt;0,Stock[[#This Row],[GIÁ THỊ TRƯỜNG]]*Stock[[#This Row],[SỐ LƯỢNG CÒN LẠI
(auto-fill)]],"")</f>
        <v/>
      </c>
    </row>
    <row r="1596" spans="2:33">
      <c r="B1596" s="109" t="str">
        <f>IF(AND(Stock[[#This Row],[SỐ LƯỢNG MUA]]&gt;0,Stock[[#This Row],[SỐ LƯỢNG CÒN LẠI
(auto-fill)]]=0),"BÁN",
IF(AND(Stock[[#This Row],[SỐ LƯỢNG MUA]]&gt;0,Stock[[#This Row],[SỐ LƯỢNG CÒN LẠI
(auto-fill)]]&gt;0),"NẮM GIỮ",""))</f>
        <v/>
      </c>
      <c r="C1596" s="112">
        <f t="shared" si="24"/>
        <v>1583</v>
      </c>
      <c r="D1596" s="77"/>
      <c r="E1596" s="78"/>
      <c r="F1596" s="170"/>
      <c r="G1596" s="83"/>
      <c r="H1596" s="84"/>
      <c r="I1596" s="114" t="str">
        <f>IF(Stock[[#This Row],[SỐ LƯỢNG MUA]]&gt;0,Stock[[#This Row],[GIÁ MUA]]*Stock[[#This Row],[SỐ LƯỢNG MUA]]*$D$11,"")</f>
        <v/>
      </c>
      <c r="J1596" s="87"/>
      <c r="K1596" s="88"/>
      <c r="L1596" s="116" t="str">
        <f>IF(Stock[[#This Row],[SỐ LƯỢNG MUA]]&gt;0,Stock[[#This Row],[GIÁ MUA]]*(1+Stock[[#This Row],[% TĂNG KỲ VỌNG_1]]),"")</f>
        <v/>
      </c>
      <c r="M1596" s="89"/>
      <c r="N1596" s="116" t="str">
        <f>IF(Stock[[#This Row],[SỐ LƯỢNG MUA]]&gt;0,Stock[[#This Row],[GIÁ MUA]]*(1+Stock[[#This Row],[% TĂNG KỲ VỌNG_2]]),"")</f>
        <v/>
      </c>
      <c r="O1596" s="89"/>
      <c r="P1596" s="116" t="str">
        <f>IF(Stock[[#This Row],[SỐ LƯỢNG MUA]]&gt;0,Stock[[#This Row],[GIÁ MUA]]*(1+Stock[[#This Row],[% GIẢM ĐỂ CẮT LỖ]]),"")</f>
        <v/>
      </c>
      <c r="Q1596" s="103"/>
      <c r="R1596" s="117" t="str">
        <f>IF(Stock[[#This Row],[CỔ TỨC TIỀN MẶT]]&gt;0,Stock[[#This Row],[CỔ TỨC TIỀN MẶT]]/(Stock[[#This Row],[GIÁ MUA]]*Stock[[#This Row],[SỐ LƯỢNG MUA]]),"")</f>
        <v/>
      </c>
      <c r="S1596" s="103"/>
      <c r="T1596" s="77"/>
      <c r="U1596" s="95"/>
      <c r="V1596" s="96"/>
      <c r="W1596" s="125" t="str">
        <f>IF(Stock[[#This Row],[SỐ LƯỢNG BÁN]]&gt;0,Stock[[#This Row],[GIÁ BÁN]]*Stock[[#This Row],[SỐ LƯỢNG BÁN]]*$D$11+Stock[[#This Row],[GIÁ BÁN]]*Stock[[#This Row],[SỐ LƯỢNG BÁN]]*$D$12,"")</f>
        <v/>
      </c>
      <c r="X1596" s="120">
        <f>Stock[[#This Row],[SỐ LƯỢNG MUA]]+Stock[[#This Row],[CỔ TỨC BẰNG CỔ PHIẾU]]-Stock[[#This Row],[SỐ LƯỢNG BÁN]]</f>
        <v>0</v>
      </c>
      <c r="Y15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6" s="120">
        <f ca="1">IF(Stock[[#This Row],[NGÀY BÁN]]&gt;0,Stock[[#This Row],[NGÀY BÁN]]-Stock[[#This Row],[NGÀY MUA]]+1,IF(Stock[[#This Row],[NGÀY MUA]]=0,0,TODAY()-Stock[[#This Row],[NGÀY MUA]]+1))</f>
        <v>0</v>
      </c>
      <c r="AA1596" s="121" t="str">
        <f>IFERROR(Stock[[#This Row],[CỔ TỨC TIỀN MẶT]]+Stock[[#This Row],[LÃI/(LỖ) TỪ BÁN CK
(auto-fill)]],"")</f>
        <v/>
      </c>
      <c r="AB15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6" s="79"/>
      <c r="AE1596" s="146" t="str">
        <f>IF(Stock[[#This Row],[TRẠNG THÁI
(auto-fill)]]="NẮM GIỮ",Stock[[#This Row],[GIÁ THỊ TRƯỜNG]]-Stock[[#This Row],[GIÁ MUA]],"")</f>
        <v/>
      </c>
      <c r="AF1596" s="150" t="str">
        <f>IFERROR(Stock[[#This Row],[TĂNG/
(GIẢM )]]/Stock[[#This Row],[GIÁ MUA]],"")</f>
        <v/>
      </c>
      <c r="AG1596" s="129" t="str">
        <f>IF(Stock[[#This Row],[GIÁ THỊ TRƯỜNG]]&gt;0,Stock[[#This Row],[GIÁ THỊ TRƯỜNG]]*Stock[[#This Row],[SỐ LƯỢNG CÒN LẠI
(auto-fill)]],"")</f>
        <v/>
      </c>
    </row>
    <row r="1597" spans="2:33">
      <c r="B1597" s="109" t="str">
        <f>IF(AND(Stock[[#This Row],[SỐ LƯỢNG MUA]]&gt;0,Stock[[#This Row],[SỐ LƯỢNG CÒN LẠI
(auto-fill)]]=0),"BÁN",
IF(AND(Stock[[#This Row],[SỐ LƯỢNG MUA]]&gt;0,Stock[[#This Row],[SỐ LƯỢNG CÒN LẠI
(auto-fill)]]&gt;0),"NẮM GIỮ",""))</f>
        <v/>
      </c>
      <c r="C1597" s="112">
        <f t="shared" si="24"/>
        <v>1584</v>
      </c>
      <c r="D1597" s="77"/>
      <c r="E1597" s="78"/>
      <c r="F1597" s="170"/>
      <c r="G1597" s="83"/>
      <c r="H1597" s="84"/>
      <c r="I1597" s="114" t="str">
        <f>IF(Stock[[#This Row],[SỐ LƯỢNG MUA]]&gt;0,Stock[[#This Row],[GIÁ MUA]]*Stock[[#This Row],[SỐ LƯỢNG MUA]]*$D$11,"")</f>
        <v/>
      </c>
      <c r="J1597" s="87"/>
      <c r="K1597" s="88"/>
      <c r="L1597" s="116" t="str">
        <f>IF(Stock[[#This Row],[SỐ LƯỢNG MUA]]&gt;0,Stock[[#This Row],[GIÁ MUA]]*(1+Stock[[#This Row],[% TĂNG KỲ VỌNG_1]]),"")</f>
        <v/>
      </c>
      <c r="M1597" s="89"/>
      <c r="N1597" s="116" t="str">
        <f>IF(Stock[[#This Row],[SỐ LƯỢNG MUA]]&gt;0,Stock[[#This Row],[GIÁ MUA]]*(1+Stock[[#This Row],[% TĂNG KỲ VỌNG_2]]),"")</f>
        <v/>
      </c>
      <c r="O1597" s="89"/>
      <c r="P1597" s="116" t="str">
        <f>IF(Stock[[#This Row],[SỐ LƯỢNG MUA]]&gt;0,Stock[[#This Row],[GIÁ MUA]]*(1+Stock[[#This Row],[% GIẢM ĐỂ CẮT LỖ]]),"")</f>
        <v/>
      </c>
      <c r="Q1597" s="103"/>
      <c r="R1597" s="117" t="str">
        <f>IF(Stock[[#This Row],[CỔ TỨC TIỀN MẶT]]&gt;0,Stock[[#This Row],[CỔ TỨC TIỀN MẶT]]/(Stock[[#This Row],[GIÁ MUA]]*Stock[[#This Row],[SỐ LƯỢNG MUA]]),"")</f>
        <v/>
      </c>
      <c r="S1597" s="103"/>
      <c r="T1597" s="77"/>
      <c r="U1597" s="95"/>
      <c r="V1597" s="96"/>
      <c r="W1597" s="125" t="str">
        <f>IF(Stock[[#This Row],[SỐ LƯỢNG BÁN]]&gt;0,Stock[[#This Row],[GIÁ BÁN]]*Stock[[#This Row],[SỐ LƯỢNG BÁN]]*$D$11+Stock[[#This Row],[GIÁ BÁN]]*Stock[[#This Row],[SỐ LƯỢNG BÁN]]*$D$12,"")</f>
        <v/>
      </c>
      <c r="X1597" s="120">
        <f>Stock[[#This Row],[SỐ LƯỢNG MUA]]+Stock[[#This Row],[CỔ TỨC BẰNG CỔ PHIẾU]]-Stock[[#This Row],[SỐ LƯỢNG BÁN]]</f>
        <v>0</v>
      </c>
      <c r="Y15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7" s="120">
        <f ca="1">IF(Stock[[#This Row],[NGÀY BÁN]]&gt;0,Stock[[#This Row],[NGÀY BÁN]]-Stock[[#This Row],[NGÀY MUA]]+1,IF(Stock[[#This Row],[NGÀY MUA]]=0,0,TODAY()-Stock[[#This Row],[NGÀY MUA]]+1))</f>
        <v>0</v>
      </c>
      <c r="AA1597" s="121" t="str">
        <f>IFERROR(Stock[[#This Row],[CỔ TỨC TIỀN MẶT]]+Stock[[#This Row],[LÃI/(LỖ) TỪ BÁN CK
(auto-fill)]],"")</f>
        <v/>
      </c>
      <c r="AB15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7" s="79"/>
      <c r="AE1597" s="146" t="str">
        <f>IF(Stock[[#This Row],[TRẠNG THÁI
(auto-fill)]]="NẮM GIỮ",Stock[[#This Row],[GIÁ THỊ TRƯỜNG]]-Stock[[#This Row],[GIÁ MUA]],"")</f>
        <v/>
      </c>
      <c r="AF1597" s="150" t="str">
        <f>IFERROR(Stock[[#This Row],[TĂNG/
(GIẢM )]]/Stock[[#This Row],[GIÁ MUA]],"")</f>
        <v/>
      </c>
      <c r="AG1597" s="129" t="str">
        <f>IF(Stock[[#This Row],[GIÁ THỊ TRƯỜNG]]&gt;0,Stock[[#This Row],[GIÁ THỊ TRƯỜNG]]*Stock[[#This Row],[SỐ LƯỢNG CÒN LẠI
(auto-fill)]],"")</f>
        <v/>
      </c>
    </row>
    <row r="1598" spans="2:33">
      <c r="B1598" s="109" t="str">
        <f>IF(AND(Stock[[#This Row],[SỐ LƯỢNG MUA]]&gt;0,Stock[[#This Row],[SỐ LƯỢNG CÒN LẠI
(auto-fill)]]=0),"BÁN",
IF(AND(Stock[[#This Row],[SỐ LƯỢNG MUA]]&gt;0,Stock[[#This Row],[SỐ LƯỢNG CÒN LẠI
(auto-fill)]]&gt;0),"NẮM GIỮ",""))</f>
        <v/>
      </c>
      <c r="C1598" s="112">
        <f t="shared" si="24"/>
        <v>1585</v>
      </c>
      <c r="D1598" s="77"/>
      <c r="E1598" s="78"/>
      <c r="F1598" s="170"/>
      <c r="G1598" s="83"/>
      <c r="H1598" s="84"/>
      <c r="I1598" s="114" t="str">
        <f>IF(Stock[[#This Row],[SỐ LƯỢNG MUA]]&gt;0,Stock[[#This Row],[GIÁ MUA]]*Stock[[#This Row],[SỐ LƯỢNG MUA]]*$D$11,"")</f>
        <v/>
      </c>
      <c r="J1598" s="87"/>
      <c r="K1598" s="88"/>
      <c r="L1598" s="116" t="str">
        <f>IF(Stock[[#This Row],[SỐ LƯỢNG MUA]]&gt;0,Stock[[#This Row],[GIÁ MUA]]*(1+Stock[[#This Row],[% TĂNG KỲ VỌNG_1]]),"")</f>
        <v/>
      </c>
      <c r="M1598" s="89"/>
      <c r="N1598" s="116" t="str">
        <f>IF(Stock[[#This Row],[SỐ LƯỢNG MUA]]&gt;0,Stock[[#This Row],[GIÁ MUA]]*(1+Stock[[#This Row],[% TĂNG KỲ VỌNG_2]]),"")</f>
        <v/>
      </c>
      <c r="O1598" s="89"/>
      <c r="P1598" s="116" t="str">
        <f>IF(Stock[[#This Row],[SỐ LƯỢNG MUA]]&gt;0,Stock[[#This Row],[GIÁ MUA]]*(1+Stock[[#This Row],[% GIẢM ĐỂ CẮT LỖ]]),"")</f>
        <v/>
      </c>
      <c r="Q1598" s="103"/>
      <c r="R1598" s="117" t="str">
        <f>IF(Stock[[#This Row],[CỔ TỨC TIỀN MẶT]]&gt;0,Stock[[#This Row],[CỔ TỨC TIỀN MẶT]]/(Stock[[#This Row],[GIÁ MUA]]*Stock[[#This Row],[SỐ LƯỢNG MUA]]),"")</f>
        <v/>
      </c>
      <c r="S1598" s="103"/>
      <c r="T1598" s="77"/>
      <c r="U1598" s="95"/>
      <c r="V1598" s="96"/>
      <c r="W1598" s="125" t="str">
        <f>IF(Stock[[#This Row],[SỐ LƯỢNG BÁN]]&gt;0,Stock[[#This Row],[GIÁ BÁN]]*Stock[[#This Row],[SỐ LƯỢNG BÁN]]*$D$11+Stock[[#This Row],[GIÁ BÁN]]*Stock[[#This Row],[SỐ LƯỢNG BÁN]]*$D$12,"")</f>
        <v/>
      </c>
      <c r="X1598" s="120">
        <f>Stock[[#This Row],[SỐ LƯỢNG MUA]]+Stock[[#This Row],[CỔ TỨC BẰNG CỔ PHIẾU]]-Stock[[#This Row],[SỐ LƯỢNG BÁN]]</f>
        <v>0</v>
      </c>
      <c r="Y15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8" s="120">
        <f ca="1">IF(Stock[[#This Row],[NGÀY BÁN]]&gt;0,Stock[[#This Row],[NGÀY BÁN]]-Stock[[#This Row],[NGÀY MUA]]+1,IF(Stock[[#This Row],[NGÀY MUA]]=0,0,TODAY()-Stock[[#This Row],[NGÀY MUA]]+1))</f>
        <v>0</v>
      </c>
      <c r="AA1598" s="121" t="str">
        <f>IFERROR(Stock[[#This Row],[CỔ TỨC TIỀN MẶT]]+Stock[[#This Row],[LÃI/(LỖ) TỪ BÁN CK
(auto-fill)]],"")</f>
        <v/>
      </c>
      <c r="AB15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8" s="79"/>
      <c r="AE1598" s="146" t="str">
        <f>IF(Stock[[#This Row],[TRẠNG THÁI
(auto-fill)]]="NẮM GIỮ",Stock[[#This Row],[GIÁ THỊ TRƯỜNG]]-Stock[[#This Row],[GIÁ MUA]],"")</f>
        <v/>
      </c>
      <c r="AF1598" s="150" t="str">
        <f>IFERROR(Stock[[#This Row],[TĂNG/
(GIẢM )]]/Stock[[#This Row],[GIÁ MUA]],"")</f>
        <v/>
      </c>
      <c r="AG1598" s="129" t="str">
        <f>IF(Stock[[#This Row],[GIÁ THỊ TRƯỜNG]]&gt;0,Stock[[#This Row],[GIÁ THỊ TRƯỜNG]]*Stock[[#This Row],[SỐ LƯỢNG CÒN LẠI
(auto-fill)]],"")</f>
        <v/>
      </c>
    </row>
    <row r="1599" spans="2:33">
      <c r="B1599" s="109" t="str">
        <f>IF(AND(Stock[[#This Row],[SỐ LƯỢNG MUA]]&gt;0,Stock[[#This Row],[SỐ LƯỢNG CÒN LẠI
(auto-fill)]]=0),"BÁN",
IF(AND(Stock[[#This Row],[SỐ LƯỢNG MUA]]&gt;0,Stock[[#This Row],[SỐ LƯỢNG CÒN LẠI
(auto-fill)]]&gt;0),"NẮM GIỮ",""))</f>
        <v/>
      </c>
      <c r="C1599" s="112">
        <f t="shared" si="24"/>
        <v>1586</v>
      </c>
      <c r="D1599" s="77"/>
      <c r="E1599" s="78"/>
      <c r="F1599" s="170"/>
      <c r="G1599" s="83"/>
      <c r="H1599" s="84"/>
      <c r="I1599" s="114" t="str">
        <f>IF(Stock[[#This Row],[SỐ LƯỢNG MUA]]&gt;0,Stock[[#This Row],[GIÁ MUA]]*Stock[[#This Row],[SỐ LƯỢNG MUA]]*$D$11,"")</f>
        <v/>
      </c>
      <c r="J1599" s="87"/>
      <c r="K1599" s="88"/>
      <c r="L1599" s="116" t="str">
        <f>IF(Stock[[#This Row],[SỐ LƯỢNG MUA]]&gt;0,Stock[[#This Row],[GIÁ MUA]]*(1+Stock[[#This Row],[% TĂNG KỲ VỌNG_1]]),"")</f>
        <v/>
      </c>
      <c r="M1599" s="89"/>
      <c r="N1599" s="116" t="str">
        <f>IF(Stock[[#This Row],[SỐ LƯỢNG MUA]]&gt;0,Stock[[#This Row],[GIÁ MUA]]*(1+Stock[[#This Row],[% TĂNG KỲ VỌNG_2]]),"")</f>
        <v/>
      </c>
      <c r="O1599" s="89"/>
      <c r="P1599" s="116" t="str">
        <f>IF(Stock[[#This Row],[SỐ LƯỢNG MUA]]&gt;0,Stock[[#This Row],[GIÁ MUA]]*(1+Stock[[#This Row],[% GIẢM ĐỂ CẮT LỖ]]),"")</f>
        <v/>
      </c>
      <c r="Q1599" s="103"/>
      <c r="R1599" s="117" t="str">
        <f>IF(Stock[[#This Row],[CỔ TỨC TIỀN MẶT]]&gt;0,Stock[[#This Row],[CỔ TỨC TIỀN MẶT]]/(Stock[[#This Row],[GIÁ MUA]]*Stock[[#This Row],[SỐ LƯỢNG MUA]]),"")</f>
        <v/>
      </c>
      <c r="S1599" s="103"/>
      <c r="T1599" s="77"/>
      <c r="U1599" s="95"/>
      <c r="V1599" s="96"/>
      <c r="W1599" s="125" t="str">
        <f>IF(Stock[[#This Row],[SỐ LƯỢNG BÁN]]&gt;0,Stock[[#This Row],[GIÁ BÁN]]*Stock[[#This Row],[SỐ LƯỢNG BÁN]]*$D$11+Stock[[#This Row],[GIÁ BÁN]]*Stock[[#This Row],[SỐ LƯỢNG BÁN]]*$D$12,"")</f>
        <v/>
      </c>
      <c r="X1599" s="120">
        <f>Stock[[#This Row],[SỐ LƯỢNG MUA]]+Stock[[#This Row],[CỔ TỨC BẰNG CỔ PHIẾU]]-Stock[[#This Row],[SỐ LƯỢNG BÁN]]</f>
        <v>0</v>
      </c>
      <c r="Y15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9" s="120">
        <f ca="1">IF(Stock[[#This Row],[NGÀY BÁN]]&gt;0,Stock[[#This Row],[NGÀY BÁN]]-Stock[[#This Row],[NGÀY MUA]]+1,IF(Stock[[#This Row],[NGÀY MUA]]=0,0,TODAY()-Stock[[#This Row],[NGÀY MUA]]+1))</f>
        <v>0</v>
      </c>
      <c r="AA1599" s="121" t="str">
        <f>IFERROR(Stock[[#This Row],[CỔ TỨC TIỀN MẶT]]+Stock[[#This Row],[LÃI/(LỖ) TỪ BÁN CK
(auto-fill)]],"")</f>
        <v/>
      </c>
      <c r="AB15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9" s="79"/>
      <c r="AE1599" s="146" t="str">
        <f>IF(Stock[[#This Row],[TRẠNG THÁI
(auto-fill)]]="NẮM GIỮ",Stock[[#This Row],[GIÁ THỊ TRƯỜNG]]-Stock[[#This Row],[GIÁ MUA]],"")</f>
        <v/>
      </c>
      <c r="AF1599" s="150" t="str">
        <f>IFERROR(Stock[[#This Row],[TĂNG/
(GIẢM )]]/Stock[[#This Row],[GIÁ MUA]],"")</f>
        <v/>
      </c>
      <c r="AG1599" s="129" t="str">
        <f>IF(Stock[[#This Row],[GIÁ THỊ TRƯỜNG]]&gt;0,Stock[[#This Row],[GIÁ THỊ TRƯỜNG]]*Stock[[#This Row],[SỐ LƯỢNG CÒN LẠI
(auto-fill)]],"")</f>
        <v/>
      </c>
    </row>
    <row r="1600" spans="2:33">
      <c r="B1600" s="109" t="str">
        <f>IF(AND(Stock[[#This Row],[SỐ LƯỢNG MUA]]&gt;0,Stock[[#This Row],[SỐ LƯỢNG CÒN LẠI
(auto-fill)]]=0),"BÁN",
IF(AND(Stock[[#This Row],[SỐ LƯỢNG MUA]]&gt;0,Stock[[#This Row],[SỐ LƯỢNG CÒN LẠI
(auto-fill)]]&gt;0),"NẮM GIỮ",""))</f>
        <v/>
      </c>
      <c r="C1600" s="112">
        <f t="shared" si="24"/>
        <v>1587</v>
      </c>
      <c r="D1600" s="77"/>
      <c r="E1600" s="78"/>
      <c r="F1600" s="170"/>
      <c r="G1600" s="83"/>
      <c r="H1600" s="84"/>
      <c r="I1600" s="114" t="str">
        <f>IF(Stock[[#This Row],[SỐ LƯỢNG MUA]]&gt;0,Stock[[#This Row],[GIÁ MUA]]*Stock[[#This Row],[SỐ LƯỢNG MUA]]*$D$11,"")</f>
        <v/>
      </c>
      <c r="J1600" s="87"/>
      <c r="K1600" s="88"/>
      <c r="L1600" s="116" t="str">
        <f>IF(Stock[[#This Row],[SỐ LƯỢNG MUA]]&gt;0,Stock[[#This Row],[GIÁ MUA]]*(1+Stock[[#This Row],[% TĂNG KỲ VỌNG_1]]),"")</f>
        <v/>
      </c>
      <c r="M1600" s="89"/>
      <c r="N1600" s="116" t="str">
        <f>IF(Stock[[#This Row],[SỐ LƯỢNG MUA]]&gt;0,Stock[[#This Row],[GIÁ MUA]]*(1+Stock[[#This Row],[% TĂNG KỲ VỌNG_2]]),"")</f>
        <v/>
      </c>
      <c r="O1600" s="89"/>
      <c r="P1600" s="116" t="str">
        <f>IF(Stock[[#This Row],[SỐ LƯỢNG MUA]]&gt;0,Stock[[#This Row],[GIÁ MUA]]*(1+Stock[[#This Row],[% GIẢM ĐỂ CẮT LỖ]]),"")</f>
        <v/>
      </c>
      <c r="Q1600" s="103"/>
      <c r="R1600" s="117" t="str">
        <f>IF(Stock[[#This Row],[CỔ TỨC TIỀN MẶT]]&gt;0,Stock[[#This Row],[CỔ TỨC TIỀN MẶT]]/(Stock[[#This Row],[GIÁ MUA]]*Stock[[#This Row],[SỐ LƯỢNG MUA]]),"")</f>
        <v/>
      </c>
      <c r="S1600" s="103"/>
      <c r="T1600" s="77"/>
      <c r="U1600" s="95"/>
      <c r="V1600" s="96"/>
      <c r="W1600" s="125" t="str">
        <f>IF(Stock[[#This Row],[SỐ LƯỢNG BÁN]]&gt;0,Stock[[#This Row],[GIÁ BÁN]]*Stock[[#This Row],[SỐ LƯỢNG BÁN]]*$D$11+Stock[[#This Row],[GIÁ BÁN]]*Stock[[#This Row],[SỐ LƯỢNG BÁN]]*$D$12,"")</f>
        <v/>
      </c>
      <c r="X1600" s="120">
        <f>Stock[[#This Row],[SỐ LƯỢNG MUA]]+Stock[[#This Row],[CỔ TỨC BẰNG CỔ PHIẾU]]-Stock[[#This Row],[SỐ LƯỢNG BÁN]]</f>
        <v>0</v>
      </c>
      <c r="Y16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0" s="120">
        <f ca="1">IF(Stock[[#This Row],[NGÀY BÁN]]&gt;0,Stock[[#This Row],[NGÀY BÁN]]-Stock[[#This Row],[NGÀY MUA]]+1,IF(Stock[[#This Row],[NGÀY MUA]]=0,0,TODAY()-Stock[[#This Row],[NGÀY MUA]]+1))</f>
        <v>0</v>
      </c>
      <c r="AA1600" s="121" t="str">
        <f>IFERROR(Stock[[#This Row],[CỔ TỨC TIỀN MẶT]]+Stock[[#This Row],[LÃI/(LỖ) TỪ BÁN CK
(auto-fill)]],"")</f>
        <v/>
      </c>
      <c r="AB16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0" s="79"/>
      <c r="AE1600" s="146" t="str">
        <f>IF(Stock[[#This Row],[TRẠNG THÁI
(auto-fill)]]="NẮM GIỮ",Stock[[#This Row],[GIÁ THỊ TRƯỜNG]]-Stock[[#This Row],[GIÁ MUA]],"")</f>
        <v/>
      </c>
      <c r="AF1600" s="150" t="str">
        <f>IFERROR(Stock[[#This Row],[TĂNG/
(GIẢM )]]/Stock[[#This Row],[GIÁ MUA]],"")</f>
        <v/>
      </c>
      <c r="AG1600" s="129" t="str">
        <f>IF(Stock[[#This Row],[GIÁ THỊ TRƯỜNG]]&gt;0,Stock[[#This Row],[GIÁ THỊ TRƯỜNG]]*Stock[[#This Row],[SỐ LƯỢNG CÒN LẠI
(auto-fill)]],"")</f>
        <v/>
      </c>
    </row>
    <row r="1601" spans="2:33">
      <c r="B1601" s="109" t="str">
        <f>IF(AND(Stock[[#This Row],[SỐ LƯỢNG MUA]]&gt;0,Stock[[#This Row],[SỐ LƯỢNG CÒN LẠI
(auto-fill)]]=0),"BÁN",
IF(AND(Stock[[#This Row],[SỐ LƯỢNG MUA]]&gt;0,Stock[[#This Row],[SỐ LƯỢNG CÒN LẠI
(auto-fill)]]&gt;0),"NẮM GIỮ",""))</f>
        <v/>
      </c>
      <c r="C1601" s="112">
        <f t="shared" si="24"/>
        <v>1588</v>
      </c>
      <c r="D1601" s="77"/>
      <c r="E1601" s="78"/>
      <c r="F1601" s="170"/>
      <c r="G1601" s="83"/>
      <c r="H1601" s="84"/>
      <c r="I1601" s="114" t="str">
        <f>IF(Stock[[#This Row],[SỐ LƯỢNG MUA]]&gt;0,Stock[[#This Row],[GIÁ MUA]]*Stock[[#This Row],[SỐ LƯỢNG MUA]]*$D$11,"")</f>
        <v/>
      </c>
      <c r="J1601" s="87"/>
      <c r="K1601" s="88"/>
      <c r="L1601" s="116" t="str">
        <f>IF(Stock[[#This Row],[SỐ LƯỢNG MUA]]&gt;0,Stock[[#This Row],[GIÁ MUA]]*(1+Stock[[#This Row],[% TĂNG KỲ VỌNG_1]]),"")</f>
        <v/>
      </c>
      <c r="M1601" s="89"/>
      <c r="N1601" s="116" t="str">
        <f>IF(Stock[[#This Row],[SỐ LƯỢNG MUA]]&gt;0,Stock[[#This Row],[GIÁ MUA]]*(1+Stock[[#This Row],[% TĂNG KỲ VỌNG_2]]),"")</f>
        <v/>
      </c>
      <c r="O1601" s="89"/>
      <c r="P1601" s="116" t="str">
        <f>IF(Stock[[#This Row],[SỐ LƯỢNG MUA]]&gt;0,Stock[[#This Row],[GIÁ MUA]]*(1+Stock[[#This Row],[% GIẢM ĐỂ CẮT LỖ]]),"")</f>
        <v/>
      </c>
      <c r="Q1601" s="103"/>
      <c r="R1601" s="117" t="str">
        <f>IF(Stock[[#This Row],[CỔ TỨC TIỀN MẶT]]&gt;0,Stock[[#This Row],[CỔ TỨC TIỀN MẶT]]/(Stock[[#This Row],[GIÁ MUA]]*Stock[[#This Row],[SỐ LƯỢNG MUA]]),"")</f>
        <v/>
      </c>
      <c r="S1601" s="103"/>
      <c r="T1601" s="77"/>
      <c r="U1601" s="95"/>
      <c r="V1601" s="96"/>
      <c r="W1601" s="125" t="str">
        <f>IF(Stock[[#This Row],[SỐ LƯỢNG BÁN]]&gt;0,Stock[[#This Row],[GIÁ BÁN]]*Stock[[#This Row],[SỐ LƯỢNG BÁN]]*$D$11+Stock[[#This Row],[GIÁ BÁN]]*Stock[[#This Row],[SỐ LƯỢNG BÁN]]*$D$12,"")</f>
        <v/>
      </c>
      <c r="X1601" s="120">
        <f>Stock[[#This Row],[SỐ LƯỢNG MUA]]+Stock[[#This Row],[CỔ TỨC BẰNG CỔ PHIẾU]]-Stock[[#This Row],[SỐ LƯỢNG BÁN]]</f>
        <v>0</v>
      </c>
      <c r="Y16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1" s="120">
        <f ca="1">IF(Stock[[#This Row],[NGÀY BÁN]]&gt;0,Stock[[#This Row],[NGÀY BÁN]]-Stock[[#This Row],[NGÀY MUA]]+1,IF(Stock[[#This Row],[NGÀY MUA]]=0,0,TODAY()-Stock[[#This Row],[NGÀY MUA]]+1))</f>
        <v>0</v>
      </c>
      <c r="AA1601" s="121" t="str">
        <f>IFERROR(Stock[[#This Row],[CỔ TỨC TIỀN MẶT]]+Stock[[#This Row],[LÃI/(LỖ) TỪ BÁN CK
(auto-fill)]],"")</f>
        <v/>
      </c>
      <c r="AB16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1" s="79"/>
      <c r="AE1601" s="146" t="str">
        <f>IF(Stock[[#This Row],[TRẠNG THÁI
(auto-fill)]]="NẮM GIỮ",Stock[[#This Row],[GIÁ THỊ TRƯỜNG]]-Stock[[#This Row],[GIÁ MUA]],"")</f>
        <v/>
      </c>
      <c r="AF1601" s="150" t="str">
        <f>IFERROR(Stock[[#This Row],[TĂNG/
(GIẢM )]]/Stock[[#This Row],[GIÁ MUA]],"")</f>
        <v/>
      </c>
      <c r="AG1601" s="129" t="str">
        <f>IF(Stock[[#This Row],[GIÁ THỊ TRƯỜNG]]&gt;0,Stock[[#This Row],[GIÁ THỊ TRƯỜNG]]*Stock[[#This Row],[SỐ LƯỢNG CÒN LẠI
(auto-fill)]],"")</f>
        <v/>
      </c>
    </row>
    <row r="1602" spans="2:33">
      <c r="B1602" s="109" t="str">
        <f>IF(AND(Stock[[#This Row],[SỐ LƯỢNG MUA]]&gt;0,Stock[[#This Row],[SỐ LƯỢNG CÒN LẠI
(auto-fill)]]=0),"BÁN",
IF(AND(Stock[[#This Row],[SỐ LƯỢNG MUA]]&gt;0,Stock[[#This Row],[SỐ LƯỢNG CÒN LẠI
(auto-fill)]]&gt;0),"NẮM GIỮ",""))</f>
        <v/>
      </c>
      <c r="C1602" s="112">
        <f t="shared" si="24"/>
        <v>1589</v>
      </c>
      <c r="D1602" s="77"/>
      <c r="E1602" s="78"/>
      <c r="F1602" s="170"/>
      <c r="G1602" s="83"/>
      <c r="H1602" s="84"/>
      <c r="I1602" s="114" t="str">
        <f>IF(Stock[[#This Row],[SỐ LƯỢNG MUA]]&gt;0,Stock[[#This Row],[GIÁ MUA]]*Stock[[#This Row],[SỐ LƯỢNG MUA]]*$D$11,"")</f>
        <v/>
      </c>
      <c r="J1602" s="87"/>
      <c r="K1602" s="88"/>
      <c r="L1602" s="116" t="str">
        <f>IF(Stock[[#This Row],[SỐ LƯỢNG MUA]]&gt;0,Stock[[#This Row],[GIÁ MUA]]*(1+Stock[[#This Row],[% TĂNG KỲ VỌNG_1]]),"")</f>
        <v/>
      </c>
      <c r="M1602" s="89"/>
      <c r="N1602" s="116" t="str">
        <f>IF(Stock[[#This Row],[SỐ LƯỢNG MUA]]&gt;0,Stock[[#This Row],[GIÁ MUA]]*(1+Stock[[#This Row],[% TĂNG KỲ VỌNG_2]]),"")</f>
        <v/>
      </c>
      <c r="O1602" s="89"/>
      <c r="P1602" s="116" t="str">
        <f>IF(Stock[[#This Row],[SỐ LƯỢNG MUA]]&gt;0,Stock[[#This Row],[GIÁ MUA]]*(1+Stock[[#This Row],[% GIẢM ĐỂ CẮT LỖ]]),"")</f>
        <v/>
      </c>
      <c r="Q1602" s="103"/>
      <c r="R1602" s="117" t="str">
        <f>IF(Stock[[#This Row],[CỔ TỨC TIỀN MẶT]]&gt;0,Stock[[#This Row],[CỔ TỨC TIỀN MẶT]]/(Stock[[#This Row],[GIÁ MUA]]*Stock[[#This Row],[SỐ LƯỢNG MUA]]),"")</f>
        <v/>
      </c>
      <c r="S1602" s="103"/>
      <c r="T1602" s="77"/>
      <c r="U1602" s="95"/>
      <c r="V1602" s="96"/>
      <c r="W1602" s="125" t="str">
        <f>IF(Stock[[#This Row],[SỐ LƯỢNG BÁN]]&gt;0,Stock[[#This Row],[GIÁ BÁN]]*Stock[[#This Row],[SỐ LƯỢNG BÁN]]*$D$11+Stock[[#This Row],[GIÁ BÁN]]*Stock[[#This Row],[SỐ LƯỢNG BÁN]]*$D$12,"")</f>
        <v/>
      </c>
      <c r="X1602" s="120">
        <f>Stock[[#This Row],[SỐ LƯỢNG MUA]]+Stock[[#This Row],[CỔ TỨC BẰNG CỔ PHIẾU]]-Stock[[#This Row],[SỐ LƯỢNG BÁN]]</f>
        <v>0</v>
      </c>
      <c r="Y16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2" s="120">
        <f ca="1">IF(Stock[[#This Row],[NGÀY BÁN]]&gt;0,Stock[[#This Row],[NGÀY BÁN]]-Stock[[#This Row],[NGÀY MUA]]+1,IF(Stock[[#This Row],[NGÀY MUA]]=0,0,TODAY()-Stock[[#This Row],[NGÀY MUA]]+1))</f>
        <v>0</v>
      </c>
      <c r="AA1602" s="121" t="str">
        <f>IFERROR(Stock[[#This Row],[CỔ TỨC TIỀN MẶT]]+Stock[[#This Row],[LÃI/(LỖ) TỪ BÁN CK
(auto-fill)]],"")</f>
        <v/>
      </c>
      <c r="AB16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2" s="79"/>
      <c r="AE1602" s="146" t="str">
        <f>IF(Stock[[#This Row],[TRẠNG THÁI
(auto-fill)]]="NẮM GIỮ",Stock[[#This Row],[GIÁ THỊ TRƯỜNG]]-Stock[[#This Row],[GIÁ MUA]],"")</f>
        <v/>
      </c>
      <c r="AF1602" s="150" t="str">
        <f>IFERROR(Stock[[#This Row],[TĂNG/
(GIẢM )]]/Stock[[#This Row],[GIÁ MUA]],"")</f>
        <v/>
      </c>
      <c r="AG1602" s="129" t="str">
        <f>IF(Stock[[#This Row],[GIÁ THỊ TRƯỜNG]]&gt;0,Stock[[#This Row],[GIÁ THỊ TRƯỜNG]]*Stock[[#This Row],[SỐ LƯỢNG CÒN LẠI
(auto-fill)]],"")</f>
        <v/>
      </c>
    </row>
    <row r="1603" spans="2:33">
      <c r="B1603" s="109" t="str">
        <f>IF(AND(Stock[[#This Row],[SỐ LƯỢNG MUA]]&gt;0,Stock[[#This Row],[SỐ LƯỢNG CÒN LẠI
(auto-fill)]]=0),"BÁN",
IF(AND(Stock[[#This Row],[SỐ LƯỢNG MUA]]&gt;0,Stock[[#This Row],[SỐ LƯỢNG CÒN LẠI
(auto-fill)]]&gt;0),"NẮM GIỮ",""))</f>
        <v/>
      </c>
      <c r="C1603" s="112">
        <f t="shared" si="24"/>
        <v>1590</v>
      </c>
      <c r="D1603" s="77"/>
      <c r="E1603" s="78"/>
      <c r="F1603" s="170"/>
      <c r="G1603" s="83"/>
      <c r="H1603" s="84"/>
      <c r="I1603" s="114" t="str">
        <f>IF(Stock[[#This Row],[SỐ LƯỢNG MUA]]&gt;0,Stock[[#This Row],[GIÁ MUA]]*Stock[[#This Row],[SỐ LƯỢNG MUA]]*$D$11,"")</f>
        <v/>
      </c>
      <c r="J1603" s="87"/>
      <c r="K1603" s="88"/>
      <c r="L1603" s="116" t="str">
        <f>IF(Stock[[#This Row],[SỐ LƯỢNG MUA]]&gt;0,Stock[[#This Row],[GIÁ MUA]]*(1+Stock[[#This Row],[% TĂNG KỲ VỌNG_1]]),"")</f>
        <v/>
      </c>
      <c r="M1603" s="89"/>
      <c r="N1603" s="116" t="str">
        <f>IF(Stock[[#This Row],[SỐ LƯỢNG MUA]]&gt;0,Stock[[#This Row],[GIÁ MUA]]*(1+Stock[[#This Row],[% TĂNG KỲ VỌNG_2]]),"")</f>
        <v/>
      </c>
      <c r="O1603" s="89"/>
      <c r="P1603" s="116" t="str">
        <f>IF(Stock[[#This Row],[SỐ LƯỢNG MUA]]&gt;0,Stock[[#This Row],[GIÁ MUA]]*(1+Stock[[#This Row],[% GIẢM ĐỂ CẮT LỖ]]),"")</f>
        <v/>
      </c>
      <c r="Q1603" s="103"/>
      <c r="R1603" s="117" t="str">
        <f>IF(Stock[[#This Row],[CỔ TỨC TIỀN MẶT]]&gt;0,Stock[[#This Row],[CỔ TỨC TIỀN MẶT]]/(Stock[[#This Row],[GIÁ MUA]]*Stock[[#This Row],[SỐ LƯỢNG MUA]]),"")</f>
        <v/>
      </c>
      <c r="S1603" s="103"/>
      <c r="T1603" s="77"/>
      <c r="U1603" s="95"/>
      <c r="V1603" s="96"/>
      <c r="W1603" s="125" t="str">
        <f>IF(Stock[[#This Row],[SỐ LƯỢNG BÁN]]&gt;0,Stock[[#This Row],[GIÁ BÁN]]*Stock[[#This Row],[SỐ LƯỢNG BÁN]]*$D$11+Stock[[#This Row],[GIÁ BÁN]]*Stock[[#This Row],[SỐ LƯỢNG BÁN]]*$D$12,"")</f>
        <v/>
      </c>
      <c r="X1603" s="120">
        <f>Stock[[#This Row],[SỐ LƯỢNG MUA]]+Stock[[#This Row],[CỔ TỨC BẰNG CỔ PHIẾU]]-Stock[[#This Row],[SỐ LƯỢNG BÁN]]</f>
        <v>0</v>
      </c>
      <c r="Y16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3" s="120">
        <f ca="1">IF(Stock[[#This Row],[NGÀY BÁN]]&gt;0,Stock[[#This Row],[NGÀY BÁN]]-Stock[[#This Row],[NGÀY MUA]]+1,IF(Stock[[#This Row],[NGÀY MUA]]=0,0,TODAY()-Stock[[#This Row],[NGÀY MUA]]+1))</f>
        <v>0</v>
      </c>
      <c r="AA1603" s="121" t="str">
        <f>IFERROR(Stock[[#This Row],[CỔ TỨC TIỀN MẶT]]+Stock[[#This Row],[LÃI/(LỖ) TỪ BÁN CK
(auto-fill)]],"")</f>
        <v/>
      </c>
      <c r="AB16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3" s="79"/>
      <c r="AE1603" s="146" t="str">
        <f>IF(Stock[[#This Row],[TRẠNG THÁI
(auto-fill)]]="NẮM GIỮ",Stock[[#This Row],[GIÁ THỊ TRƯỜNG]]-Stock[[#This Row],[GIÁ MUA]],"")</f>
        <v/>
      </c>
      <c r="AF1603" s="150" t="str">
        <f>IFERROR(Stock[[#This Row],[TĂNG/
(GIẢM )]]/Stock[[#This Row],[GIÁ MUA]],"")</f>
        <v/>
      </c>
      <c r="AG1603" s="129" t="str">
        <f>IF(Stock[[#This Row],[GIÁ THỊ TRƯỜNG]]&gt;0,Stock[[#This Row],[GIÁ THỊ TRƯỜNG]]*Stock[[#This Row],[SỐ LƯỢNG CÒN LẠI
(auto-fill)]],"")</f>
        <v/>
      </c>
    </row>
    <row r="1604" spans="2:33">
      <c r="B1604" s="109" t="str">
        <f>IF(AND(Stock[[#This Row],[SỐ LƯỢNG MUA]]&gt;0,Stock[[#This Row],[SỐ LƯỢNG CÒN LẠI
(auto-fill)]]=0),"BÁN",
IF(AND(Stock[[#This Row],[SỐ LƯỢNG MUA]]&gt;0,Stock[[#This Row],[SỐ LƯỢNG CÒN LẠI
(auto-fill)]]&gt;0),"NẮM GIỮ",""))</f>
        <v/>
      </c>
      <c r="C1604" s="112">
        <f t="shared" si="24"/>
        <v>1591</v>
      </c>
      <c r="D1604" s="77"/>
      <c r="E1604" s="78"/>
      <c r="F1604" s="170"/>
      <c r="G1604" s="83"/>
      <c r="H1604" s="84"/>
      <c r="I1604" s="114" t="str">
        <f>IF(Stock[[#This Row],[SỐ LƯỢNG MUA]]&gt;0,Stock[[#This Row],[GIÁ MUA]]*Stock[[#This Row],[SỐ LƯỢNG MUA]]*$D$11,"")</f>
        <v/>
      </c>
      <c r="J1604" s="87"/>
      <c r="K1604" s="88"/>
      <c r="L1604" s="116" t="str">
        <f>IF(Stock[[#This Row],[SỐ LƯỢNG MUA]]&gt;0,Stock[[#This Row],[GIÁ MUA]]*(1+Stock[[#This Row],[% TĂNG KỲ VỌNG_1]]),"")</f>
        <v/>
      </c>
      <c r="M1604" s="89"/>
      <c r="N1604" s="116" t="str">
        <f>IF(Stock[[#This Row],[SỐ LƯỢNG MUA]]&gt;0,Stock[[#This Row],[GIÁ MUA]]*(1+Stock[[#This Row],[% TĂNG KỲ VỌNG_2]]),"")</f>
        <v/>
      </c>
      <c r="O1604" s="89"/>
      <c r="P1604" s="116" t="str">
        <f>IF(Stock[[#This Row],[SỐ LƯỢNG MUA]]&gt;0,Stock[[#This Row],[GIÁ MUA]]*(1+Stock[[#This Row],[% GIẢM ĐỂ CẮT LỖ]]),"")</f>
        <v/>
      </c>
      <c r="Q1604" s="103"/>
      <c r="R1604" s="117" t="str">
        <f>IF(Stock[[#This Row],[CỔ TỨC TIỀN MẶT]]&gt;0,Stock[[#This Row],[CỔ TỨC TIỀN MẶT]]/(Stock[[#This Row],[GIÁ MUA]]*Stock[[#This Row],[SỐ LƯỢNG MUA]]),"")</f>
        <v/>
      </c>
      <c r="S1604" s="103"/>
      <c r="T1604" s="77"/>
      <c r="U1604" s="95"/>
      <c r="V1604" s="96"/>
      <c r="W1604" s="125" t="str">
        <f>IF(Stock[[#This Row],[SỐ LƯỢNG BÁN]]&gt;0,Stock[[#This Row],[GIÁ BÁN]]*Stock[[#This Row],[SỐ LƯỢNG BÁN]]*$D$11+Stock[[#This Row],[GIÁ BÁN]]*Stock[[#This Row],[SỐ LƯỢNG BÁN]]*$D$12,"")</f>
        <v/>
      </c>
      <c r="X1604" s="120">
        <f>Stock[[#This Row],[SỐ LƯỢNG MUA]]+Stock[[#This Row],[CỔ TỨC BẰNG CỔ PHIẾU]]-Stock[[#This Row],[SỐ LƯỢNG BÁN]]</f>
        <v>0</v>
      </c>
      <c r="Y16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4" s="120">
        <f ca="1">IF(Stock[[#This Row],[NGÀY BÁN]]&gt;0,Stock[[#This Row],[NGÀY BÁN]]-Stock[[#This Row],[NGÀY MUA]]+1,IF(Stock[[#This Row],[NGÀY MUA]]=0,0,TODAY()-Stock[[#This Row],[NGÀY MUA]]+1))</f>
        <v>0</v>
      </c>
      <c r="AA1604" s="121" t="str">
        <f>IFERROR(Stock[[#This Row],[CỔ TỨC TIỀN MẶT]]+Stock[[#This Row],[LÃI/(LỖ) TỪ BÁN CK
(auto-fill)]],"")</f>
        <v/>
      </c>
      <c r="AB16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4" s="79"/>
      <c r="AE1604" s="146" t="str">
        <f>IF(Stock[[#This Row],[TRẠNG THÁI
(auto-fill)]]="NẮM GIỮ",Stock[[#This Row],[GIÁ THỊ TRƯỜNG]]-Stock[[#This Row],[GIÁ MUA]],"")</f>
        <v/>
      </c>
      <c r="AF1604" s="150" t="str">
        <f>IFERROR(Stock[[#This Row],[TĂNG/
(GIẢM )]]/Stock[[#This Row],[GIÁ MUA]],"")</f>
        <v/>
      </c>
      <c r="AG1604" s="129" t="str">
        <f>IF(Stock[[#This Row],[GIÁ THỊ TRƯỜNG]]&gt;0,Stock[[#This Row],[GIÁ THỊ TRƯỜNG]]*Stock[[#This Row],[SỐ LƯỢNG CÒN LẠI
(auto-fill)]],"")</f>
        <v/>
      </c>
    </row>
    <row r="1605" spans="2:33">
      <c r="B1605" s="109" t="str">
        <f>IF(AND(Stock[[#This Row],[SỐ LƯỢNG MUA]]&gt;0,Stock[[#This Row],[SỐ LƯỢNG CÒN LẠI
(auto-fill)]]=0),"BÁN",
IF(AND(Stock[[#This Row],[SỐ LƯỢNG MUA]]&gt;0,Stock[[#This Row],[SỐ LƯỢNG CÒN LẠI
(auto-fill)]]&gt;0),"NẮM GIỮ",""))</f>
        <v/>
      </c>
      <c r="C1605" s="112">
        <f t="shared" si="24"/>
        <v>1592</v>
      </c>
      <c r="D1605" s="77"/>
      <c r="E1605" s="78"/>
      <c r="F1605" s="170"/>
      <c r="G1605" s="83"/>
      <c r="H1605" s="84"/>
      <c r="I1605" s="114" t="str">
        <f>IF(Stock[[#This Row],[SỐ LƯỢNG MUA]]&gt;0,Stock[[#This Row],[GIÁ MUA]]*Stock[[#This Row],[SỐ LƯỢNG MUA]]*$D$11,"")</f>
        <v/>
      </c>
      <c r="J1605" s="87"/>
      <c r="K1605" s="88"/>
      <c r="L1605" s="116" t="str">
        <f>IF(Stock[[#This Row],[SỐ LƯỢNG MUA]]&gt;0,Stock[[#This Row],[GIÁ MUA]]*(1+Stock[[#This Row],[% TĂNG KỲ VỌNG_1]]),"")</f>
        <v/>
      </c>
      <c r="M1605" s="89"/>
      <c r="N1605" s="116" t="str">
        <f>IF(Stock[[#This Row],[SỐ LƯỢNG MUA]]&gt;0,Stock[[#This Row],[GIÁ MUA]]*(1+Stock[[#This Row],[% TĂNG KỲ VỌNG_2]]),"")</f>
        <v/>
      </c>
      <c r="O1605" s="89"/>
      <c r="P1605" s="116" t="str">
        <f>IF(Stock[[#This Row],[SỐ LƯỢNG MUA]]&gt;0,Stock[[#This Row],[GIÁ MUA]]*(1+Stock[[#This Row],[% GIẢM ĐỂ CẮT LỖ]]),"")</f>
        <v/>
      </c>
      <c r="Q1605" s="103"/>
      <c r="R1605" s="117" t="str">
        <f>IF(Stock[[#This Row],[CỔ TỨC TIỀN MẶT]]&gt;0,Stock[[#This Row],[CỔ TỨC TIỀN MẶT]]/(Stock[[#This Row],[GIÁ MUA]]*Stock[[#This Row],[SỐ LƯỢNG MUA]]),"")</f>
        <v/>
      </c>
      <c r="S1605" s="103"/>
      <c r="T1605" s="77"/>
      <c r="U1605" s="95"/>
      <c r="V1605" s="96"/>
      <c r="W1605" s="125" t="str">
        <f>IF(Stock[[#This Row],[SỐ LƯỢNG BÁN]]&gt;0,Stock[[#This Row],[GIÁ BÁN]]*Stock[[#This Row],[SỐ LƯỢNG BÁN]]*$D$11+Stock[[#This Row],[GIÁ BÁN]]*Stock[[#This Row],[SỐ LƯỢNG BÁN]]*$D$12,"")</f>
        <v/>
      </c>
      <c r="X1605" s="120">
        <f>Stock[[#This Row],[SỐ LƯỢNG MUA]]+Stock[[#This Row],[CỔ TỨC BẰNG CỔ PHIẾU]]-Stock[[#This Row],[SỐ LƯỢNG BÁN]]</f>
        <v>0</v>
      </c>
      <c r="Y16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5" s="120">
        <f ca="1">IF(Stock[[#This Row],[NGÀY BÁN]]&gt;0,Stock[[#This Row],[NGÀY BÁN]]-Stock[[#This Row],[NGÀY MUA]]+1,IF(Stock[[#This Row],[NGÀY MUA]]=0,0,TODAY()-Stock[[#This Row],[NGÀY MUA]]+1))</f>
        <v>0</v>
      </c>
      <c r="AA1605" s="121" t="str">
        <f>IFERROR(Stock[[#This Row],[CỔ TỨC TIỀN MẶT]]+Stock[[#This Row],[LÃI/(LỖ) TỪ BÁN CK
(auto-fill)]],"")</f>
        <v/>
      </c>
      <c r="AB16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5" s="79"/>
      <c r="AE1605" s="146" t="str">
        <f>IF(Stock[[#This Row],[TRẠNG THÁI
(auto-fill)]]="NẮM GIỮ",Stock[[#This Row],[GIÁ THỊ TRƯỜNG]]-Stock[[#This Row],[GIÁ MUA]],"")</f>
        <v/>
      </c>
      <c r="AF1605" s="150" t="str">
        <f>IFERROR(Stock[[#This Row],[TĂNG/
(GIẢM )]]/Stock[[#This Row],[GIÁ MUA]],"")</f>
        <v/>
      </c>
      <c r="AG1605" s="129" t="str">
        <f>IF(Stock[[#This Row],[GIÁ THỊ TRƯỜNG]]&gt;0,Stock[[#This Row],[GIÁ THỊ TRƯỜNG]]*Stock[[#This Row],[SỐ LƯỢNG CÒN LẠI
(auto-fill)]],"")</f>
        <v/>
      </c>
    </row>
    <row r="1606" spans="2:33">
      <c r="B1606" s="109" t="str">
        <f>IF(AND(Stock[[#This Row],[SỐ LƯỢNG MUA]]&gt;0,Stock[[#This Row],[SỐ LƯỢNG CÒN LẠI
(auto-fill)]]=0),"BÁN",
IF(AND(Stock[[#This Row],[SỐ LƯỢNG MUA]]&gt;0,Stock[[#This Row],[SỐ LƯỢNG CÒN LẠI
(auto-fill)]]&gt;0),"NẮM GIỮ",""))</f>
        <v/>
      </c>
      <c r="C1606" s="112">
        <f t="shared" si="24"/>
        <v>1593</v>
      </c>
      <c r="D1606" s="77"/>
      <c r="E1606" s="78"/>
      <c r="F1606" s="170"/>
      <c r="G1606" s="83"/>
      <c r="H1606" s="84"/>
      <c r="I1606" s="114" t="str">
        <f>IF(Stock[[#This Row],[SỐ LƯỢNG MUA]]&gt;0,Stock[[#This Row],[GIÁ MUA]]*Stock[[#This Row],[SỐ LƯỢNG MUA]]*$D$11,"")</f>
        <v/>
      </c>
      <c r="J1606" s="87"/>
      <c r="K1606" s="88"/>
      <c r="L1606" s="116" t="str">
        <f>IF(Stock[[#This Row],[SỐ LƯỢNG MUA]]&gt;0,Stock[[#This Row],[GIÁ MUA]]*(1+Stock[[#This Row],[% TĂNG KỲ VỌNG_1]]),"")</f>
        <v/>
      </c>
      <c r="M1606" s="89"/>
      <c r="N1606" s="116" t="str">
        <f>IF(Stock[[#This Row],[SỐ LƯỢNG MUA]]&gt;0,Stock[[#This Row],[GIÁ MUA]]*(1+Stock[[#This Row],[% TĂNG KỲ VỌNG_2]]),"")</f>
        <v/>
      </c>
      <c r="O1606" s="89"/>
      <c r="P1606" s="116" t="str">
        <f>IF(Stock[[#This Row],[SỐ LƯỢNG MUA]]&gt;0,Stock[[#This Row],[GIÁ MUA]]*(1+Stock[[#This Row],[% GIẢM ĐỂ CẮT LỖ]]),"")</f>
        <v/>
      </c>
      <c r="Q1606" s="103"/>
      <c r="R1606" s="117" t="str">
        <f>IF(Stock[[#This Row],[CỔ TỨC TIỀN MẶT]]&gt;0,Stock[[#This Row],[CỔ TỨC TIỀN MẶT]]/(Stock[[#This Row],[GIÁ MUA]]*Stock[[#This Row],[SỐ LƯỢNG MUA]]),"")</f>
        <v/>
      </c>
      <c r="S1606" s="103"/>
      <c r="T1606" s="77"/>
      <c r="U1606" s="95"/>
      <c r="V1606" s="96"/>
      <c r="W1606" s="125" t="str">
        <f>IF(Stock[[#This Row],[SỐ LƯỢNG BÁN]]&gt;0,Stock[[#This Row],[GIÁ BÁN]]*Stock[[#This Row],[SỐ LƯỢNG BÁN]]*$D$11+Stock[[#This Row],[GIÁ BÁN]]*Stock[[#This Row],[SỐ LƯỢNG BÁN]]*$D$12,"")</f>
        <v/>
      </c>
      <c r="X1606" s="120">
        <f>Stock[[#This Row],[SỐ LƯỢNG MUA]]+Stock[[#This Row],[CỔ TỨC BẰNG CỔ PHIẾU]]-Stock[[#This Row],[SỐ LƯỢNG BÁN]]</f>
        <v>0</v>
      </c>
      <c r="Y16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6" s="120">
        <f ca="1">IF(Stock[[#This Row],[NGÀY BÁN]]&gt;0,Stock[[#This Row],[NGÀY BÁN]]-Stock[[#This Row],[NGÀY MUA]]+1,IF(Stock[[#This Row],[NGÀY MUA]]=0,0,TODAY()-Stock[[#This Row],[NGÀY MUA]]+1))</f>
        <v>0</v>
      </c>
      <c r="AA1606" s="121" t="str">
        <f>IFERROR(Stock[[#This Row],[CỔ TỨC TIỀN MẶT]]+Stock[[#This Row],[LÃI/(LỖ) TỪ BÁN CK
(auto-fill)]],"")</f>
        <v/>
      </c>
      <c r="AB16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6" s="79"/>
      <c r="AE1606" s="146" t="str">
        <f>IF(Stock[[#This Row],[TRẠNG THÁI
(auto-fill)]]="NẮM GIỮ",Stock[[#This Row],[GIÁ THỊ TRƯỜNG]]-Stock[[#This Row],[GIÁ MUA]],"")</f>
        <v/>
      </c>
      <c r="AF1606" s="150" t="str">
        <f>IFERROR(Stock[[#This Row],[TĂNG/
(GIẢM )]]/Stock[[#This Row],[GIÁ MUA]],"")</f>
        <v/>
      </c>
      <c r="AG1606" s="129" t="str">
        <f>IF(Stock[[#This Row],[GIÁ THỊ TRƯỜNG]]&gt;0,Stock[[#This Row],[GIÁ THỊ TRƯỜNG]]*Stock[[#This Row],[SỐ LƯỢNG CÒN LẠI
(auto-fill)]],"")</f>
        <v/>
      </c>
    </row>
    <row r="1607" spans="2:33">
      <c r="B1607" s="109" t="str">
        <f>IF(AND(Stock[[#This Row],[SỐ LƯỢNG MUA]]&gt;0,Stock[[#This Row],[SỐ LƯỢNG CÒN LẠI
(auto-fill)]]=0),"BÁN",
IF(AND(Stock[[#This Row],[SỐ LƯỢNG MUA]]&gt;0,Stock[[#This Row],[SỐ LƯỢNG CÒN LẠI
(auto-fill)]]&gt;0),"NẮM GIỮ",""))</f>
        <v/>
      </c>
      <c r="C1607" s="112">
        <f t="shared" si="24"/>
        <v>1594</v>
      </c>
      <c r="D1607" s="77"/>
      <c r="E1607" s="78"/>
      <c r="F1607" s="170"/>
      <c r="G1607" s="83"/>
      <c r="H1607" s="84"/>
      <c r="I1607" s="114" t="str">
        <f>IF(Stock[[#This Row],[SỐ LƯỢNG MUA]]&gt;0,Stock[[#This Row],[GIÁ MUA]]*Stock[[#This Row],[SỐ LƯỢNG MUA]]*$D$11,"")</f>
        <v/>
      </c>
      <c r="J1607" s="87"/>
      <c r="K1607" s="88"/>
      <c r="L1607" s="116" t="str">
        <f>IF(Stock[[#This Row],[SỐ LƯỢNG MUA]]&gt;0,Stock[[#This Row],[GIÁ MUA]]*(1+Stock[[#This Row],[% TĂNG KỲ VỌNG_1]]),"")</f>
        <v/>
      </c>
      <c r="M1607" s="89"/>
      <c r="N1607" s="116" t="str">
        <f>IF(Stock[[#This Row],[SỐ LƯỢNG MUA]]&gt;0,Stock[[#This Row],[GIÁ MUA]]*(1+Stock[[#This Row],[% TĂNG KỲ VỌNG_2]]),"")</f>
        <v/>
      </c>
      <c r="O1607" s="89"/>
      <c r="P1607" s="116" t="str">
        <f>IF(Stock[[#This Row],[SỐ LƯỢNG MUA]]&gt;0,Stock[[#This Row],[GIÁ MUA]]*(1+Stock[[#This Row],[% GIẢM ĐỂ CẮT LỖ]]),"")</f>
        <v/>
      </c>
      <c r="Q1607" s="103"/>
      <c r="R1607" s="117" t="str">
        <f>IF(Stock[[#This Row],[CỔ TỨC TIỀN MẶT]]&gt;0,Stock[[#This Row],[CỔ TỨC TIỀN MẶT]]/(Stock[[#This Row],[GIÁ MUA]]*Stock[[#This Row],[SỐ LƯỢNG MUA]]),"")</f>
        <v/>
      </c>
      <c r="S1607" s="103"/>
      <c r="T1607" s="77"/>
      <c r="U1607" s="95"/>
      <c r="V1607" s="96"/>
      <c r="W1607" s="125" t="str">
        <f>IF(Stock[[#This Row],[SỐ LƯỢNG BÁN]]&gt;0,Stock[[#This Row],[GIÁ BÁN]]*Stock[[#This Row],[SỐ LƯỢNG BÁN]]*$D$11+Stock[[#This Row],[GIÁ BÁN]]*Stock[[#This Row],[SỐ LƯỢNG BÁN]]*$D$12,"")</f>
        <v/>
      </c>
      <c r="X1607" s="120">
        <f>Stock[[#This Row],[SỐ LƯỢNG MUA]]+Stock[[#This Row],[CỔ TỨC BẰNG CỔ PHIẾU]]-Stock[[#This Row],[SỐ LƯỢNG BÁN]]</f>
        <v>0</v>
      </c>
      <c r="Y16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7" s="120">
        <f ca="1">IF(Stock[[#This Row],[NGÀY BÁN]]&gt;0,Stock[[#This Row],[NGÀY BÁN]]-Stock[[#This Row],[NGÀY MUA]]+1,IF(Stock[[#This Row],[NGÀY MUA]]=0,0,TODAY()-Stock[[#This Row],[NGÀY MUA]]+1))</f>
        <v>0</v>
      </c>
      <c r="AA1607" s="121" t="str">
        <f>IFERROR(Stock[[#This Row],[CỔ TỨC TIỀN MẶT]]+Stock[[#This Row],[LÃI/(LỖ) TỪ BÁN CK
(auto-fill)]],"")</f>
        <v/>
      </c>
      <c r="AB16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7" s="79"/>
      <c r="AE1607" s="146" t="str">
        <f>IF(Stock[[#This Row],[TRẠNG THÁI
(auto-fill)]]="NẮM GIỮ",Stock[[#This Row],[GIÁ THỊ TRƯỜNG]]-Stock[[#This Row],[GIÁ MUA]],"")</f>
        <v/>
      </c>
      <c r="AF1607" s="150" t="str">
        <f>IFERROR(Stock[[#This Row],[TĂNG/
(GIẢM )]]/Stock[[#This Row],[GIÁ MUA]],"")</f>
        <v/>
      </c>
      <c r="AG1607" s="129" t="str">
        <f>IF(Stock[[#This Row],[GIÁ THỊ TRƯỜNG]]&gt;0,Stock[[#This Row],[GIÁ THỊ TRƯỜNG]]*Stock[[#This Row],[SỐ LƯỢNG CÒN LẠI
(auto-fill)]],"")</f>
        <v/>
      </c>
    </row>
    <row r="1608" spans="2:33">
      <c r="B1608" s="109" t="str">
        <f>IF(AND(Stock[[#This Row],[SỐ LƯỢNG MUA]]&gt;0,Stock[[#This Row],[SỐ LƯỢNG CÒN LẠI
(auto-fill)]]=0),"BÁN",
IF(AND(Stock[[#This Row],[SỐ LƯỢNG MUA]]&gt;0,Stock[[#This Row],[SỐ LƯỢNG CÒN LẠI
(auto-fill)]]&gt;0),"NẮM GIỮ",""))</f>
        <v/>
      </c>
      <c r="C1608" s="112">
        <f t="shared" si="24"/>
        <v>1595</v>
      </c>
      <c r="D1608" s="77"/>
      <c r="E1608" s="78"/>
      <c r="F1608" s="170"/>
      <c r="G1608" s="83"/>
      <c r="H1608" s="84"/>
      <c r="I1608" s="114" t="str">
        <f>IF(Stock[[#This Row],[SỐ LƯỢNG MUA]]&gt;0,Stock[[#This Row],[GIÁ MUA]]*Stock[[#This Row],[SỐ LƯỢNG MUA]]*$D$11,"")</f>
        <v/>
      </c>
      <c r="J1608" s="87"/>
      <c r="K1608" s="88"/>
      <c r="L1608" s="116" t="str">
        <f>IF(Stock[[#This Row],[SỐ LƯỢNG MUA]]&gt;0,Stock[[#This Row],[GIÁ MUA]]*(1+Stock[[#This Row],[% TĂNG KỲ VỌNG_1]]),"")</f>
        <v/>
      </c>
      <c r="M1608" s="89"/>
      <c r="N1608" s="116" t="str">
        <f>IF(Stock[[#This Row],[SỐ LƯỢNG MUA]]&gt;0,Stock[[#This Row],[GIÁ MUA]]*(1+Stock[[#This Row],[% TĂNG KỲ VỌNG_2]]),"")</f>
        <v/>
      </c>
      <c r="O1608" s="89"/>
      <c r="P1608" s="116" t="str">
        <f>IF(Stock[[#This Row],[SỐ LƯỢNG MUA]]&gt;0,Stock[[#This Row],[GIÁ MUA]]*(1+Stock[[#This Row],[% GIẢM ĐỂ CẮT LỖ]]),"")</f>
        <v/>
      </c>
      <c r="Q1608" s="103"/>
      <c r="R1608" s="117" t="str">
        <f>IF(Stock[[#This Row],[CỔ TỨC TIỀN MẶT]]&gt;0,Stock[[#This Row],[CỔ TỨC TIỀN MẶT]]/(Stock[[#This Row],[GIÁ MUA]]*Stock[[#This Row],[SỐ LƯỢNG MUA]]),"")</f>
        <v/>
      </c>
      <c r="S1608" s="103"/>
      <c r="T1608" s="77"/>
      <c r="U1608" s="95"/>
      <c r="V1608" s="96"/>
      <c r="W1608" s="125" t="str">
        <f>IF(Stock[[#This Row],[SỐ LƯỢNG BÁN]]&gt;0,Stock[[#This Row],[GIÁ BÁN]]*Stock[[#This Row],[SỐ LƯỢNG BÁN]]*$D$11+Stock[[#This Row],[GIÁ BÁN]]*Stock[[#This Row],[SỐ LƯỢNG BÁN]]*$D$12,"")</f>
        <v/>
      </c>
      <c r="X1608" s="120">
        <f>Stock[[#This Row],[SỐ LƯỢNG MUA]]+Stock[[#This Row],[CỔ TỨC BẰNG CỔ PHIẾU]]-Stock[[#This Row],[SỐ LƯỢNG BÁN]]</f>
        <v>0</v>
      </c>
      <c r="Y16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8" s="120">
        <f ca="1">IF(Stock[[#This Row],[NGÀY BÁN]]&gt;0,Stock[[#This Row],[NGÀY BÁN]]-Stock[[#This Row],[NGÀY MUA]]+1,IF(Stock[[#This Row],[NGÀY MUA]]=0,0,TODAY()-Stock[[#This Row],[NGÀY MUA]]+1))</f>
        <v>0</v>
      </c>
      <c r="AA1608" s="121" t="str">
        <f>IFERROR(Stock[[#This Row],[CỔ TỨC TIỀN MẶT]]+Stock[[#This Row],[LÃI/(LỖ) TỪ BÁN CK
(auto-fill)]],"")</f>
        <v/>
      </c>
      <c r="AB16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8" s="79"/>
      <c r="AE1608" s="146" t="str">
        <f>IF(Stock[[#This Row],[TRẠNG THÁI
(auto-fill)]]="NẮM GIỮ",Stock[[#This Row],[GIÁ THỊ TRƯỜNG]]-Stock[[#This Row],[GIÁ MUA]],"")</f>
        <v/>
      </c>
      <c r="AF1608" s="150" t="str">
        <f>IFERROR(Stock[[#This Row],[TĂNG/
(GIẢM )]]/Stock[[#This Row],[GIÁ MUA]],"")</f>
        <v/>
      </c>
      <c r="AG1608" s="129" t="str">
        <f>IF(Stock[[#This Row],[GIÁ THỊ TRƯỜNG]]&gt;0,Stock[[#This Row],[GIÁ THỊ TRƯỜNG]]*Stock[[#This Row],[SỐ LƯỢNG CÒN LẠI
(auto-fill)]],"")</f>
        <v/>
      </c>
    </row>
    <row r="1609" spans="2:33">
      <c r="B1609" s="109" t="str">
        <f>IF(AND(Stock[[#This Row],[SỐ LƯỢNG MUA]]&gt;0,Stock[[#This Row],[SỐ LƯỢNG CÒN LẠI
(auto-fill)]]=0),"BÁN",
IF(AND(Stock[[#This Row],[SỐ LƯỢNG MUA]]&gt;0,Stock[[#This Row],[SỐ LƯỢNG CÒN LẠI
(auto-fill)]]&gt;0),"NẮM GIỮ",""))</f>
        <v/>
      </c>
      <c r="C1609" s="112">
        <f t="shared" si="24"/>
        <v>1596</v>
      </c>
      <c r="D1609" s="77"/>
      <c r="E1609" s="78"/>
      <c r="F1609" s="170"/>
      <c r="G1609" s="83"/>
      <c r="H1609" s="84"/>
      <c r="I1609" s="114" t="str">
        <f>IF(Stock[[#This Row],[SỐ LƯỢNG MUA]]&gt;0,Stock[[#This Row],[GIÁ MUA]]*Stock[[#This Row],[SỐ LƯỢNG MUA]]*$D$11,"")</f>
        <v/>
      </c>
      <c r="J1609" s="87"/>
      <c r="K1609" s="88"/>
      <c r="L1609" s="116" t="str">
        <f>IF(Stock[[#This Row],[SỐ LƯỢNG MUA]]&gt;0,Stock[[#This Row],[GIÁ MUA]]*(1+Stock[[#This Row],[% TĂNG KỲ VỌNG_1]]),"")</f>
        <v/>
      </c>
      <c r="M1609" s="89"/>
      <c r="N1609" s="116" t="str">
        <f>IF(Stock[[#This Row],[SỐ LƯỢNG MUA]]&gt;0,Stock[[#This Row],[GIÁ MUA]]*(1+Stock[[#This Row],[% TĂNG KỲ VỌNG_2]]),"")</f>
        <v/>
      </c>
      <c r="O1609" s="89"/>
      <c r="P1609" s="116" t="str">
        <f>IF(Stock[[#This Row],[SỐ LƯỢNG MUA]]&gt;0,Stock[[#This Row],[GIÁ MUA]]*(1+Stock[[#This Row],[% GIẢM ĐỂ CẮT LỖ]]),"")</f>
        <v/>
      </c>
      <c r="Q1609" s="103"/>
      <c r="R1609" s="117" t="str">
        <f>IF(Stock[[#This Row],[CỔ TỨC TIỀN MẶT]]&gt;0,Stock[[#This Row],[CỔ TỨC TIỀN MẶT]]/(Stock[[#This Row],[GIÁ MUA]]*Stock[[#This Row],[SỐ LƯỢNG MUA]]),"")</f>
        <v/>
      </c>
      <c r="S1609" s="103"/>
      <c r="T1609" s="77"/>
      <c r="U1609" s="95"/>
      <c r="V1609" s="96"/>
      <c r="W1609" s="125" t="str">
        <f>IF(Stock[[#This Row],[SỐ LƯỢNG BÁN]]&gt;0,Stock[[#This Row],[GIÁ BÁN]]*Stock[[#This Row],[SỐ LƯỢNG BÁN]]*$D$11+Stock[[#This Row],[GIÁ BÁN]]*Stock[[#This Row],[SỐ LƯỢNG BÁN]]*$D$12,"")</f>
        <v/>
      </c>
      <c r="X1609" s="120">
        <f>Stock[[#This Row],[SỐ LƯỢNG MUA]]+Stock[[#This Row],[CỔ TỨC BẰNG CỔ PHIẾU]]-Stock[[#This Row],[SỐ LƯỢNG BÁN]]</f>
        <v>0</v>
      </c>
      <c r="Y16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9" s="120">
        <f ca="1">IF(Stock[[#This Row],[NGÀY BÁN]]&gt;0,Stock[[#This Row],[NGÀY BÁN]]-Stock[[#This Row],[NGÀY MUA]]+1,IF(Stock[[#This Row],[NGÀY MUA]]=0,0,TODAY()-Stock[[#This Row],[NGÀY MUA]]+1))</f>
        <v>0</v>
      </c>
      <c r="AA1609" s="121" t="str">
        <f>IFERROR(Stock[[#This Row],[CỔ TỨC TIỀN MẶT]]+Stock[[#This Row],[LÃI/(LỖ) TỪ BÁN CK
(auto-fill)]],"")</f>
        <v/>
      </c>
      <c r="AB16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9" s="79"/>
      <c r="AE1609" s="146" t="str">
        <f>IF(Stock[[#This Row],[TRẠNG THÁI
(auto-fill)]]="NẮM GIỮ",Stock[[#This Row],[GIÁ THỊ TRƯỜNG]]-Stock[[#This Row],[GIÁ MUA]],"")</f>
        <v/>
      </c>
      <c r="AF1609" s="150" t="str">
        <f>IFERROR(Stock[[#This Row],[TĂNG/
(GIẢM )]]/Stock[[#This Row],[GIÁ MUA]],"")</f>
        <v/>
      </c>
      <c r="AG1609" s="129" t="str">
        <f>IF(Stock[[#This Row],[GIÁ THỊ TRƯỜNG]]&gt;0,Stock[[#This Row],[GIÁ THỊ TRƯỜNG]]*Stock[[#This Row],[SỐ LƯỢNG CÒN LẠI
(auto-fill)]],"")</f>
        <v/>
      </c>
    </row>
    <row r="1610" spans="2:33">
      <c r="B1610" s="109" t="str">
        <f>IF(AND(Stock[[#This Row],[SỐ LƯỢNG MUA]]&gt;0,Stock[[#This Row],[SỐ LƯỢNG CÒN LẠI
(auto-fill)]]=0),"BÁN",
IF(AND(Stock[[#This Row],[SỐ LƯỢNG MUA]]&gt;0,Stock[[#This Row],[SỐ LƯỢNG CÒN LẠI
(auto-fill)]]&gt;0),"NẮM GIỮ",""))</f>
        <v/>
      </c>
      <c r="C1610" s="112">
        <f t="shared" si="24"/>
        <v>1597</v>
      </c>
      <c r="D1610" s="77"/>
      <c r="E1610" s="78"/>
      <c r="F1610" s="170"/>
      <c r="G1610" s="83"/>
      <c r="H1610" s="84"/>
      <c r="I1610" s="114" t="str">
        <f>IF(Stock[[#This Row],[SỐ LƯỢNG MUA]]&gt;0,Stock[[#This Row],[GIÁ MUA]]*Stock[[#This Row],[SỐ LƯỢNG MUA]]*$D$11,"")</f>
        <v/>
      </c>
      <c r="J1610" s="87"/>
      <c r="K1610" s="88"/>
      <c r="L1610" s="116" t="str">
        <f>IF(Stock[[#This Row],[SỐ LƯỢNG MUA]]&gt;0,Stock[[#This Row],[GIÁ MUA]]*(1+Stock[[#This Row],[% TĂNG KỲ VỌNG_1]]),"")</f>
        <v/>
      </c>
      <c r="M1610" s="89"/>
      <c r="N1610" s="116" t="str">
        <f>IF(Stock[[#This Row],[SỐ LƯỢNG MUA]]&gt;0,Stock[[#This Row],[GIÁ MUA]]*(1+Stock[[#This Row],[% TĂNG KỲ VỌNG_2]]),"")</f>
        <v/>
      </c>
      <c r="O1610" s="89"/>
      <c r="P1610" s="116" t="str">
        <f>IF(Stock[[#This Row],[SỐ LƯỢNG MUA]]&gt;0,Stock[[#This Row],[GIÁ MUA]]*(1+Stock[[#This Row],[% GIẢM ĐỂ CẮT LỖ]]),"")</f>
        <v/>
      </c>
      <c r="Q1610" s="103"/>
      <c r="R1610" s="117" t="str">
        <f>IF(Stock[[#This Row],[CỔ TỨC TIỀN MẶT]]&gt;0,Stock[[#This Row],[CỔ TỨC TIỀN MẶT]]/(Stock[[#This Row],[GIÁ MUA]]*Stock[[#This Row],[SỐ LƯỢNG MUA]]),"")</f>
        <v/>
      </c>
      <c r="S1610" s="103"/>
      <c r="T1610" s="77"/>
      <c r="U1610" s="95"/>
      <c r="V1610" s="96"/>
      <c r="W1610" s="125" t="str">
        <f>IF(Stock[[#This Row],[SỐ LƯỢNG BÁN]]&gt;0,Stock[[#This Row],[GIÁ BÁN]]*Stock[[#This Row],[SỐ LƯỢNG BÁN]]*$D$11+Stock[[#This Row],[GIÁ BÁN]]*Stock[[#This Row],[SỐ LƯỢNG BÁN]]*$D$12,"")</f>
        <v/>
      </c>
      <c r="X1610" s="120">
        <f>Stock[[#This Row],[SỐ LƯỢNG MUA]]+Stock[[#This Row],[CỔ TỨC BẰNG CỔ PHIẾU]]-Stock[[#This Row],[SỐ LƯỢNG BÁN]]</f>
        <v>0</v>
      </c>
      <c r="Y16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0" s="120">
        <f ca="1">IF(Stock[[#This Row],[NGÀY BÁN]]&gt;0,Stock[[#This Row],[NGÀY BÁN]]-Stock[[#This Row],[NGÀY MUA]]+1,IF(Stock[[#This Row],[NGÀY MUA]]=0,0,TODAY()-Stock[[#This Row],[NGÀY MUA]]+1))</f>
        <v>0</v>
      </c>
      <c r="AA1610" s="121" t="str">
        <f>IFERROR(Stock[[#This Row],[CỔ TỨC TIỀN MẶT]]+Stock[[#This Row],[LÃI/(LỖ) TỪ BÁN CK
(auto-fill)]],"")</f>
        <v/>
      </c>
      <c r="AB16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0" s="79"/>
      <c r="AE1610" s="146" t="str">
        <f>IF(Stock[[#This Row],[TRẠNG THÁI
(auto-fill)]]="NẮM GIỮ",Stock[[#This Row],[GIÁ THỊ TRƯỜNG]]-Stock[[#This Row],[GIÁ MUA]],"")</f>
        <v/>
      </c>
      <c r="AF1610" s="150" t="str">
        <f>IFERROR(Stock[[#This Row],[TĂNG/
(GIẢM )]]/Stock[[#This Row],[GIÁ MUA]],"")</f>
        <v/>
      </c>
      <c r="AG1610" s="129" t="str">
        <f>IF(Stock[[#This Row],[GIÁ THỊ TRƯỜNG]]&gt;0,Stock[[#This Row],[GIÁ THỊ TRƯỜNG]]*Stock[[#This Row],[SỐ LƯỢNG CÒN LẠI
(auto-fill)]],"")</f>
        <v/>
      </c>
    </row>
    <row r="1611" spans="2:33">
      <c r="B1611" s="109" t="str">
        <f>IF(AND(Stock[[#This Row],[SỐ LƯỢNG MUA]]&gt;0,Stock[[#This Row],[SỐ LƯỢNG CÒN LẠI
(auto-fill)]]=0),"BÁN",
IF(AND(Stock[[#This Row],[SỐ LƯỢNG MUA]]&gt;0,Stock[[#This Row],[SỐ LƯỢNG CÒN LẠI
(auto-fill)]]&gt;0),"NẮM GIỮ",""))</f>
        <v/>
      </c>
      <c r="C1611" s="112">
        <f t="shared" si="24"/>
        <v>1598</v>
      </c>
      <c r="D1611" s="77"/>
      <c r="E1611" s="78"/>
      <c r="F1611" s="170"/>
      <c r="G1611" s="83"/>
      <c r="H1611" s="84"/>
      <c r="I1611" s="114" t="str">
        <f>IF(Stock[[#This Row],[SỐ LƯỢNG MUA]]&gt;0,Stock[[#This Row],[GIÁ MUA]]*Stock[[#This Row],[SỐ LƯỢNG MUA]]*$D$11,"")</f>
        <v/>
      </c>
      <c r="J1611" s="87"/>
      <c r="K1611" s="88"/>
      <c r="L1611" s="116" t="str">
        <f>IF(Stock[[#This Row],[SỐ LƯỢNG MUA]]&gt;0,Stock[[#This Row],[GIÁ MUA]]*(1+Stock[[#This Row],[% TĂNG KỲ VỌNG_1]]),"")</f>
        <v/>
      </c>
      <c r="M1611" s="89"/>
      <c r="N1611" s="116" t="str">
        <f>IF(Stock[[#This Row],[SỐ LƯỢNG MUA]]&gt;0,Stock[[#This Row],[GIÁ MUA]]*(1+Stock[[#This Row],[% TĂNG KỲ VỌNG_2]]),"")</f>
        <v/>
      </c>
      <c r="O1611" s="89"/>
      <c r="P1611" s="116" t="str">
        <f>IF(Stock[[#This Row],[SỐ LƯỢNG MUA]]&gt;0,Stock[[#This Row],[GIÁ MUA]]*(1+Stock[[#This Row],[% GIẢM ĐỂ CẮT LỖ]]),"")</f>
        <v/>
      </c>
      <c r="Q1611" s="103"/>
      <c r="R1611" s="117" t="str">
        <f>IF(Stock[[#This Row],[CỔ TỨC TIỀN MẶT]]&gt;0,Stock[[#This Row],[CỔ TỨC TIỀN MẶT]]/(Stock[[#This Row],[GIÁ MUA]]*Stock[[#This Row],[SỐ LƯỢNG MUA]]),"")</f>
        <v/>
      </c>
      <c r="S1611" s="103"/>
      <c r="T1611" s="77"/>
      <c r="U1611" s="95"/>
      <c r="V1611" s="96"/>
      <c r="W1611" s="125" t="str">
        <f>IF(Stock[[#This Row],[SỐ LƯỢNG BÁN]]&gt;0,Stock[[#This Row],[GIÁ BÁN]]*Stock[[#This Row],[SỐ LƯỢNG BÁN]]*$D$11+Stock[[#This Row],[GIÁ BÁN]]*Stock[[#This Row],[SỐ LƯỢNG BÁN]]*$D$12,"")</f>
        <v/>
      </c>
      <c r="X1611" s="120">
        <f>Stock[[#This Row],[SỐ LƯỢNG MUA]]+Stock[[#This Row],[CỔ TỨC BẰNG CỔ PHIẾU]]-Stock[[#This Row],[SỐ LƯỢNG BÁN]]</f>
        <v>0</v>
      </c>
      <c r="Y16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1" s="120">
        <f ca="1">IF(Stock[[#This Row],[NGÀY BÁN]]&gt;0,Stock[[#This Row],[NGÀY BÁN]]-Stock[[#This Row],[NGÀY MUA]]+1,IF(Stock[[#This Row],[NGÀY MUA]]=0,0,TODAY()-Stock[[#This Row],[NGÀY MUA]]+1))</f>
        <v>0</v>
      </c>
      <c r="AA1611" s="121" t="str">
        <f>IFERROR(Stock[[#This Row],[CỔ TỨC TIỀN MẶT]]+Stock[[#This Row],[LÃI/(LỖ) TỪ BÁN CK
(auto-fill)]],"")</f>
        <v/>
      </c>
      <c r="AB16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1" s="79"/>
      <c r="AE1611" s="146" t="str">
        <f>IF(Stock[[#This Row],[TRẠNG THÁI
(auto-fill)]]="NẮM GIỮ",Stock[[#This Row],[GIÁ THỊ TRƯỜNG]]-Stock[[#This Row],[GIÁ MUA]],"")</f>
        <v/>
      </c>
      <c r="AF1611" s="150" t="str">
        <f>IFERROR(Stock[[#This Row],[TĂNG/
(GIẢM )]]/Stock[[#This Row],[GIÁ MUA]],"")</f>
        <v/>
      </c>
      <c r="AG1611" s="129" t="str">
        <f>IF(Stock[[#This Row],[GIÁ THỊ TRƯỜNG]]&gt;0,Stock[[#This Row],[GIÁ THỊ TRƯỜNG]]*Stock[[#This Row],[SỐ LƯỢNG CÒN LẠI
(auto-fill)]],"")</f>
        <v/>
      </c>
    </row>
    <row r="1612" spans="2:33">
      <c r="B1612" s="109" t="str">
        <f>IF(AND(Stock[[#This Row],[SỐ LƯỢNG MUA]]&gt;0,Stock[[#This Row],[SỐ LƯỢNG CÒN LẠI
(auto-fill)]]=0),"BÁN",
IF(AND(Stock[[#This Row],[SỐ LƯỢNG MUA]]&gt;0,Stock[[#This Row],[SỐ LƯỢNG CÒN LẠI
(auto-fill)]]&gt;0),"NẮM GIỮ",""))</f>
        <v/>
      </c>
      <c r="C1612" s="112">
        <f t="shared" si="24"/>
        <v>1599</v>
      </c>
      <c r="D1612" s="77"/>
      <c r="E1612" s="78"/>
      <c r="F1612" s="170"/>
      <c r="G1612" s="83"/>
      <c r="H1612" s="84"/>
      <c r="I1612" s="114" t="str">
        <f>IF(Stock[[#This Row],[SỐ LƯỢNG MUA]]&gt;0,Stock[[#This Row],[GIÁ MUA]]*Stock[[#This Row],[SỐ LƯỢNG MUA]]*$D$11,"")</f>
        <v/>
      </c>
      <c r="J1612" s="87"/>
      <c r="K1612" s="88"/>
      <c r="L1612" s="116" t="str">
        <f>IF(Stock[[#This Row],[SỐ LƯỢNG MUA]]&gt;0,Stock[[#This Row],[GIÁ MUA]]*(1+Stock[[#This Row],[% TĂNG KỲ VỌNG_1]]),"")</f>
        <v/>
      </c>
      <c r="M1612" s="89"/>
      <c r="N1612" s="116" t="str">
        <f>IF(Stock[[#This Row],[SỐ LƯỢNG MUA]]&gt;0,Stock[[#This Row],[GIÁ MUA]]*(1+Stock[[#This Row],[% TĂNG KỲ VỌNG_2]]),"")</f>
        <v/>
      </c>
      <c r="O1612" s="89"/>
      <c r="P1612" s="116" t="str">
        <f>IF(Stock[[#This Row],[SỐ LƯỢNG MUA]]&gt;0,Stock[[#This Row],[GIÁ MUA]]*(1+Stock[[#This Row],[% GIẢM ĐỂ CẮT LỖ]]),"")</f>
        <v/>
      </c>
      <c r="Q1612" s="103"/>
      <c r="R1612" s="117" t="str">
        <f>IF(Stock[[#This Row],[CỔ TỨC TIỀN MẶT]]&gt;0,Stock[[#This Row],[CỔ TỨC TIỀN MẶT]]/(Stock[[#This Row],[GIÁ MUA]]*Stock[[#This Row],[SỐ LƯỢNG MUA]]),"")</f>
        <v/>
      </c>
      <c r="S1612" s="103"/>
      <c r="T1612" s="77"/>
      <c r="U1612" s="95"/>
      <c r="V1612" s="96"/>
      <c r="W1612" s="125" t="str">
        <f>IF(Stock[[#This Row],[SỐ LƯỢNG BÁN]]&gt;0,Stock[[#This Row],[GIÁ BÁN]]*Stock[[#This Row],[SỐ LƯỢNG BÁN]]*$D$11+Stock[[#This Row],[GIÁ BÁN]]*Stock[[#This Row],[SỐ LƯỢNG BÁN]]*$D$12,"")</f>
        <v/>
      </c>
      <c r="X1612" s="120">
        <f>Stock[[#This Row],[SỐ LƯỢNG MUA]]+Stock[[#This Row],[CỔ TỨC BẰNG CỔ PHIẾU]]-Stock[[#This Row],[SỐ LƯỢNG BÁN]]</f>
        <v>0</v>
      </c>
      <c r="Y16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2" s="120">
        <f ca="1">IF(Stock[[#This Row],[NGÀY BÁN]]&gt;0,Stock[[#This Row],[NGÀY BÁN]]-Stock[[#This Row],[NGÀY MUA]]+1,IF(Stock[[#This Row],[NGÀY MUA]]=0,0,TODAY()-Stock[[#This Row],[NGÀY MUA]]+1))</f>
        <v>0</v>
      </c>
      <c r="AA1612" s="121" t="str">
        <f>IFERROR(Stock[[#This Row],[CỔ TỨC TIỀN MẶT]]+Stock[[#This Row],[LÃI/(LỖ) TỪ BÁN CK
(auto-fill)]],"")</f>
        <v/>
      </c>
      <c r="AB16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2" s="79"/>
      <c r="AE1612" s="146" t="str">
        <f>IF(Stock[[#This Row],[TRẠNG THÁI
(auto-fill)]]="NẮM GIỮ",Stock[[#This Row],[GIÁ THỊ TRƯỜNG]]-Stock[[#This Row],[GIÁ MUA]],"")</f>
        <v/>
      </c>
      <c r="AF1612" s="150" t="str">
        <f>IFERROR(Stock[[#This Row],[TĂNG/
(GIẢM )]]/Stock[[#This Row],[GIÁ MUA]],"")</f>
        <v/>
      </c>
      <c r="AG1612" s="129" t="str">
        <f>IF(Stock[[#This Row],[GIÁ THỊ TRƯỜNG]]&gt;0,Stock[[#This Row],[GIÁ THỊ TRƯỜNG]]*Stock[[#This Row],[SỐ LƯỢNG CÒN LẠI
(auto-fill)]],"")</f>
        <v/>
      </c>
    </row>
    <row r="1613" spans="2:33">
      <c r="B1613" s="109" t="str">
        <f>IF(AND(Stock[[#This Row],[SỐ LƯỢNG MUA]]&gt;0,Stock[[#This Row],[SỐ LƯỢNG CÒN LẠI
(auto-fill)]]=0),"BÁN",
IF(AND(Stock[[#This Row],[SỐ LƯỢNG MUA]]&gt;0,Stock[[#This Row],[SỐ LƯỢNG CÒN LẠI
(auto-fill)]]&gt;0),"NẮM GIỮ",""))</f>
        <v/>
      </c>
      <c r="C1613" s="112">
        <f t="shared" si="24"/>
        <v>1600</v>
      </c>
      <c r="D1613" s="77"/>
      <c r="E1613" s="78"/>
      <c r="F1613" s="170"/>
      <c r="G1613" s="83"/>
      <c r="H1613" s="84"/>
      <c r="I1613" s="114" t="str">
        <f>IF(Stock[[#This Row],[SỐ LƯỢNG MUA]]&gt;0,Stock[[#This Row],[GIÁ MUA]]*Stock[[#This Row],[SỐ LƯỢNG MUA]]*$D$11,"")</f>
        <v/>
      </c>
      <c r="J1613" s="87"/>
      <c r="K1613" s="88"/>
      <c r="L1613" s="116" t="str">
        <f>IF(Stock[[#This Row],[SỐ LƯỢNG MUA]]&gt;0,Stock[[#This Row],[GIÁ MUA]]*(1+Stock[[#This Row],[% TĂNG KỲ VỌNG_1]]),"")</f>
        <v/>
      </c>
      <c r="M1613" s="89"/>
      <c r="N1613" s="116" t="str">
        <f>IF(Stock[[#This Row],[SỐ LƯỢNG MUA]]&gt;0,Stock[[#This Row],[GIÁ MUA]]*(1+Stock[[#This Row],[% TĂNG KỲ VỌNG_2]]),"")</f>
        <v/>
      </c>
      <c r="O1613" s="89"/>
      <c r="P1613" s="116" t="str">
        <f>IF(Stock[[#This Row],[SỐ LƯỢNG MUA]]&gt;0,Stock[[#This Row],[GIÁ MUA]]*(1+Stock[[#This Row],[% GIẢM ĐỂ CẮT LỖ]]),"")</f>
        <v/>
      </c>
      <c r="Q1613" s="103"/>
      <c r="R1613" s="117" t="str">
        <f>IF(Stock[[#This Row],[CỔ TỨC TIỀN MẶT]]&gt;0,Stock[[#This Row],[CỔ TỨC TIỀN MẶT]]/(Stock[[#This Row],[GIÁ MUA]]*Stock[[#This Row],[SỐ LƯỢNG MUA]]),"")</f>
        <v/>
      </c>
      <c r="S1613" s="103"/>
      <c r="T1613" s="77"/>
      <c r="U1613" s="95"/>
      <c r="V1613" s="96"/>
      <c r="W1613" s="125" t="str">
        <f>IF(Stock[[#This Row],[SỐ LƯỢNG BÁN]]&gt;0,Stock[[#This Row],[GIÁ BÁN]]*Stock[[#This Row],[SỐ LƯỢNG BÁN]]*$D$11+Stock[[#This Row],[GIÁ BÁN]]*Stock[[#This Row],[SỐ LƯỢNG BÁN]]*$D$12,"")</f>
        <v/>
      </c>
      <c r="X1613" s="120">
        <f>Stock[[#This Row],[SỐ LƯỢNG MUA]]+Stock[[#This Row],[CỔ TỨC BẰNG CỔ PHIẾU]]-Stock[[#This Row],[SỐ LƯỢNG BÁN]]</f>
        <v>0</v>
      </c>
      <c r="Y16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3" s="120">
        <f ca="1">IF(Stock[[#This Row],[NGÀY BÁN]]&gt;0,Stock[[#This Row],[NGÀY BÁN]]-Stock[[#This Row],[NGÀY MUA]]+1,IF(Stock[[#This Row],[NGÀY MUA]]=0,0,TODAY()-Stock[[#This Row],[NGÀY MUA]]+1))</f>
        <v>0</v>
      </c>
      <c r="AA1613" s="121" t="str">
        <f>IFERROR(Stock[[#This Row],[CỔ TỨC TIỀN MẶT]]+Stock[[#This Row],[LÃI/(LỖ) TỪ BÁN CK
(auto-fill)]],"")</f>
        <v/>
      </c>
      <c r="AB16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3" s="79"/>
      <c r="AE1613" s="146" t="str">
        <f>IF(Stock[[#This Row],[TRẠNG THÁI
(auto-fill)]]="NẮM GIỮ",Stock[[#This Row],[GIÁ THỊ TRƯỜNG]]-Stock[[#This Row],[GIÁ MUA]],"")</f>
        <v/>
      </c>
      <c r="AF1613" s="150" t="str">
        <f>IFERROR(Stock[[#This Row],[TĂNG/
(GIẢM )]]/Stock[[#This Row],[GIÁ MUA]],"")</f>
        <v/>
      </c>
      <c r="AG1613" s="129" t="str">
        <f>IF(Stock[[#This Row],[GIÁ THỊ TRƯỜNG]]&gt;0,Stock[[#This Row],[GIÁ THỊ TRƯỜNG]]*Stock[[#This Row],[SỐ LƯỢNG CÒN LẠI
(auto-fill)]],"")</f>
        <v/>
      </c>
    </row>
    <row r="1614" spans="2:33">
      <c r="B1614" s="109" t="str">
        <f>IF(AND(Stock[[#This Row],[SỐ LƯỢNG MUA]]&gt;0,Stock[[#This Row],[SỐ LƯỢNG CÒN LẠI
(auto-fill)]]=0),"BÁN",
IF(AND(Stock[[#This Row],[SỐ LƯỢNG MUA]]&gt;0,Stock[[#This Row],[SỐ LƯỢNG CÒN LẠI
(auto-fill)]]&gt;0),"NẮM GIỮ",""))</f>
        <v/>
      </c>
      <c r="C1614" s="112">
        <f t="shared" si="24"/>
        <v>1601</v>
      </c>
      <c r="D1614" s="77"/>
      <c r="E1614" s="78"/>
      <c r="F1614" s="170"/>
      <c r="G1614" s="83"/>
      <c r="H1614" s="84"/>
      <c r="I1614" s="114" t="str">
        <f>IF(Stock[[#This Row],[SỐ LƯỢNG MUA]]&gt;0,Stock[[#This Row],[GIÁ MUA]]*Stock[[#This Row],[SỐ LƯỢNG MUA]]*$D$11,"")</f>
        <v/>
      </c>
      <c r="J1614" s="87"/>
      <c r="K1614" s="88"/>
      <c r="L1614" s="116" t="str">
        <f>IF(Stock[[#This Row],[SỐ LƯỢNG MUA]]&gt;0,Stock[[#This Row],[GIÁ MUA]]*(1+Stock[[#This Row],[% TĂNG KỲ VỌNG_1]]),"")</f>
        <v/>
      </c>
      <c r="M1614" s="89"/>
      <c r="N1614" s="116" t="str">
        <f>IF(Stock[[#This Row],[SỐ LƯỢNG MUA]]&gt;0,Stock[[#This Row],[GIÁ MUA]]*(1+Stock[[#This Row],[% TĂNG KỲ VỌNG_2]]),"")</f>
        <v/>
      </c>
      <c r="O1614" s="89"/>
      <c r="P1614" s="116" t="str">
        <f>IF(Stock[[#This Row],[SỐ LƯỢNG MUA]]&gt;0,Stock[[#This Row],[GIÁ MUA]]*(1+Stock[[#This Row],[% GIẢM ĐỂ CẮT LỖ]]),"")</f>
        <v/>
      </c>
      <c r="Q1614" s="103"/>
      <c r="R1614" s="117" t="str">
        <f>IF(Stock[[#This Row],[CỔ TỨC TIỀN MẶT]]&gt;0,Stock[[#This Row],[CỔ TỨC TIỀN MẶT]]/(Stock[[#This Row],[GIÁ MUA]]*Stock[[#This Row],[SỐ LƯỢNG MUA]]),"")</f>
        <v/>
      </c>
      <c r="S1614" s="103"/>
      <c r="T1614" s="77"/>
      <c r="U1614" s="95"/>
      <c r="V1614" s="96"/>
      <c r="W1614" s="125" t="str">
        <f>IF(Stock[[#This Row],[SỐ LƯỢNG BÁN]]&gt;0,Stock[[#This Row],[GIÁ BÁN]]*Stock[[#This Row],[SỐ LƯỢNG BÁN]]*$D$11+Stock[[#This Row],[GIÁ BÁN]]*Stock[[#This Row],[SỐ LƯỢNG BÁN]]*$D$12,"")</f>
        <v/>
      </c>
      <c r="X1614" s="120">
        <f>Stock[[#This Row],[SỐ LƯỢNG MUA]]+Stock[[#This Row],[CỔ TỨC BẰNG CỔ PHIẾU]]-Stock[[#This Row],[SỐ LƯỢNG BÁN]]</f>
        <v>0</v>
      </c>
      <c r="Y16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4" s="120">
        <f ca="1">IF(Stock[[#This Row],[NGÀY BÁN]]&gt;0,Stock[[#This Row],[NGÀY BÁN]]-Stock[[#This Row],[NGÀY MUA]]+1,IF(Stock[[#This Row],[NGÀY MUA]]=0,0,TODAY()-Stock[[#This Row],[NGÀY MUA]]+1))</f>
        <v>0</v>
      </c>
      <c r="AA1614" s="121" t="str">
        <f>IFERROR(Stock[[#This Row],[CỔ TỨC TIỀN MẶT]]+Stock[[#This Row],[LÃI/(LỖ) TỪ BÁN CK
(auto-fill)]],"")</f>
        <v/>
      </c>
      <c r="AB16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4" s="79"/>
      <c r="AE1614" s="146" t="str">
        <f>IF(Stock[[#This Row],[TRẠNG THÁI
(auto-fill)]]="NẮM GIỮ",Stock[[#This Row],[GIÁ THỊ TRƯỜNG]]-Stock[[#This Row],[GIÁ MUA]],"")</f>
        <v/>
      </c>
      <c r="AF1614" s="150" t="str">
        <f>IFERROR(Stock[[#This Row],[TĂNG/
(GIẢM )]]/Stock[[#This Row],[GIÁ MUA]],"")</f>
        <v/>
      </c>
      <c r="AG1614" s="129" t="str">
        <f>IF(Stock[[#This Row],[GIÁ THỊ TRƯỜNG]]&gt;0,Stock[[#This Row],[GIÁ THỊ TRƯỜNG]]*Stock[[#This Row],[SỐ LƯỢNG CÒN LẠI
(auto-fill)]],"")</f>
        <v/>
      </c>
    </row>
    <row r="1615" spans="2:33">
      <c r="B1615" s="109" t="str">
        <f>IF(AND(Stock[[#This Row],[SỐ LƯỢNG MUA]]&gt;0,Stock[[#This Row],[SỐ LƯỢNG CÒN LẠI
(auto-fill)]]=0),"BÁN",
IF(AND(Stock[[#This Row],[SỐ LƯỢNG MUA]]&gt;0,Stock[[#This Row],[SỐ LƯỢNG CÒN LẠI
(auto-fill)]]&gt;0),"NẮM GIỮ",""))</f>
        <v/>
      </c>
      <c r="C1615" s="112">
        <f t="shared" si="24"/>
        <v>1602</v>
      </c>
      <c r="D1615" s="77"/>
      <c r="E1615" s="78"/>
      <c r="F1615" s="170"/>
      <c r="G1615" s="83"/>
      <c r="H1615" s="84"/>
      <c r="I1615" s="114" t="str">
        <f>IF(Stock[[#This Row],[SỐ LƯỢNG MUA]]&gt;0,Stock[[#This Row],[GIÁ MUA]]*Stock[[#This Row],[SỐ LƯỢNG MUA]]*$D$11,"")</f>
        <v/>
      </c>
      <c r="J1615" s="87"/>
      <c r="K1615" s="88"/>
      <c r="L1615" s="116" t="str">
        <f>IF(Stock[[#This Row],[SỐ LƯỢNG MUA]]&gt;0,Stock[[#This Row],[GIÁ MUA]]*(1+Stock[[#This Row],[% TĂNG KỲ VỌNG_1]]),"")</f>
        <v/>
      </c>
      <c r="M1615" s="89"/>
      <c r="N1615" s="116" t="str">
        <f>IF(Stock[[#This Row],[SỐ LƯỢNG MUA]]&gt;0,Stock[[#This Row],[GIÁ MUA]]*(1+Stock[[#This Row],[% TĂNG KỲ VỌNG_2]]),"")</f>
        <v/>
      </c>
      <c r="O1615" s="89"/>
      <c r="P1615" s="116" t="str">
        <f>IF(Stock[[#This Row],[SỐ LƯỢNG MUA]]&gt;0,Stock[[#This Row],[GIÁ MUA]]*(1+Stock[[#This Row],[% GIẢM ĐỂ CẮT LỖ]]),"")</f>
        <v/>
      </c>
      <c r="Q1615" s="103"/>
      <c r="R1615" s="117" t="str">
        <f>IF(Stock[[#This Row],[CỔ TỨC TIỀN MẶT]]&gt;0,Stock[[#This Row],[CỔ TỨC TIỀN MẶT]]/(Stock[[#This Row],[GIÁ MUA]]*Stock[[#This Row],[SỐ LƯỢNG MUA]]),"")</f>
        <v/>
      </c>
      <c r="S1615" s="103"/>
      <c r="T1615" s="77"/>
      <c r="U1615" s="95"/>
      <c r="V1615" s="96"/>
      <c r="W1615" s="125" t="str">
        <f>IF(Stock[[#This Row],[SỐ LƯỢNG BÁN]]&gt;0,Stock[[#This Row],[GIÁ BÁN]]*Stock[[#This Row],[SỐ LƯỢNG BÁN]]*$D$11+Stock[[#This Row],[GIÁ BÁN]]*Stock[[#This Row],[SỐ LƯỢNG BÁN]]*$D$12,"")</f>
        <v/>
      </c>
      <c r="X1615" s="120">
        <f>Stock[[#This Row],[SỐ LƯỢNG MUA]]+Stock[[#This Row],[CỔ TỨC BẰNG CỔ PHIẾU]]-Stock[[#This Row],[SỐ LƯỢNG BÁN]]</f>
        <v>0</v>
      </c>
      <c r="Y16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5" s="120">
        <f ca="1">IF(Stock[[#This Row],[NGÀY BÁN]]&gt;0,Stock[[#This Row],[NGÀY BÁN]]-Stock[[#This Row],[NGÀY MUA]]+1,IF(Stock[[#This Row],[NGÀY MUA]]=0,0,TODAY()-Stock[[#This Row],[NGÀY MUA]]+1))</f>
        <v>0</v>
      </c>
      <c r="AA1615" s="121" t="str">
        <f>IFERROR(Stock[[#This Row],[CỔ TỨC TIỀN MẶT]]+Stock[[#This Row],[LÃI/(LỖ) TỪ BÁN CK
(auto-fill)]],"")</f>
        <v/>
      </c>
      <c r="AB16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5" s="79"/>
      <c r="AE1615" s="146" t="str">
        <f>IF(Stock[[#This Row],[TRẠNG THÁI
(auto-fill)]]="NẮM GIỮ",Stock[[#This Row],[GIÁ THỊ TRƯỜNG]]-Stock[[#This Row],[GIÁ MUA]],"")</f>
        <v/>
      </c>
      <c r="AF1615" s="150" t="str">
        <f>IFERROR(Stock[[#This Row],[TĂNG/
(GIẢM )]]/Stock[[#This Row],[GIÁ MUA]],"")</f>
        <v/>
      </c>
      <c r="AG1615" s="129" t="str">
        <f>IF(Stock[[#This Row],[GIÁ THỊ TRƯỜNG]]&gt;0,Stock[[#This Row],[GIÁ THỊ TRƯỜNG]]*Stock[[#This Row],[SỐ LƯỢNG CÒN LẠI
(auto-fill)]],"")</f>
        <v/>
      </c>
    </row>
    <row r="1616" spans="2:33">
      <c r="B1616" s="109" t="str">
        <f>IF(AND(Stock[[#This Row],[SỐ LƯỢNG MUA]]&gt;0,Stock[[#This Row],[SỐ LƯỢNG CÒN LẠI
(auto-fill)]]=0),"BÁN",
IF(AND(Stock[[#This Row],[SỐ LƯỢNG MUA]]&gt;0,Stock[[#This Row],[SỐ LƯỢNG CÒN LẠI
(auto-fill)]]&gt;0),"NẮM GIỮ",""))</f>
        <v/>
      </c>
      <c r="C1616" s="112">
        <f t="shared" ref="C1616:C1679" si="25">C1615+1</f>
        <v>1603</v>
      </c>
      <c r="D1616" s="77"/>
      <c r="E1616" s="78"/>
      <c r="F1616" s="170"/>
      <c r="G1616" s="83"/>
      <c r="H1616" s="84"/>
      <c r="I1616" s="114" t="str">
        <f>IF(Stock[[#This Row],[SỐ LƯỢNG MUA]]&gt;0,Stock[[#This Row],[GIÁ MUA]]*Stock[[#This Row],[SỐ LƯỢNG MUA]]*$D$11,"")</f>
        <v/>
      </c>
      <c r="J1616" s="87"/>
      <c r="K1616" s="88"/>
      <c r="L1616" s="116" t="str">
        <f>IF(Stock[[#This Row],[SỐ LƯỢNG MUA]]&gt;0,Stock[[#This Row],[GIÁ MUA]]*(1+Stock[[#This Row],[% TĂNG KỲ VỌNG_1]]),"")</f>
        <v/>
      </c>
      <c r="M1616" s="89"/>
      <c r="N1616" s="116" t="str">
        <f>IF(Stock[[#This Row],[SỐ LƯỢNG MUA]]&gt;0,Stock[[#This Row],[GIÁ MUA]]*(1+Stock[[#This Row],[% TĂNG KỲ VỌNG_2]]),"")</f>
        <v/>
      </c>
      <c r="O1616" s="89"/>
      <c r="P1616" s="116" t="str">
        <f>IF(Stock[[#This Row],[SỐ LƯỢNG MUA]]&gt;0,Stock[[#This Row],[GIÁ MUA]]*(1+Stock[[#This Row],[% GIẢM ĐỂ CẮT LỖ]]),"")</f>
        <v/>
      </c>
      <c r="Q1616" s="103"/>
      <c r="R1616" s="117" t="str">
        <f>IF(Stock[[#This Row],[CỔ TỨC TIỀN MẶT]]&gt;0,Stock[[#This Row],[CỔ TỨC TIỀN MẶT]]/(Stock[[#This Row],[GIÁ MUA]]*Stock[[#This Row],[SỐ LƯỢNG MUA]]),"")</f>
        <v/>
      </c>
      <c r="S1616" s="103"/>
      <c r="T1616" s="77"/>
      <c r="U1616" s="95"/>
      <c r="V1616" s="96"/>
      <c r="W1616" s="125" t="str">
        <f>IF(Stock[[#This Row],[SỐ LƯỢNG BÁN]]&gt;0,Stock[[#This Row],[GIÁ BÁN]]*Stock[[#This Row],[SỐ LƯỢNG BÁN]]*$D$11+Stock[[#This Row],[GIÁ BÁN]]*Stock[[#This Row],[SỐ LƯỢNG BÁN]]*$D$12,"")</f>
        <v/>
      </c>
      <c r="X1616" s="120">
        <f>Stock[[#This Row],[SỐ LƯỢNG MUA]]+Stock[[#This Row],[CỔ TỨC BẰNG CỔ PHIẾU]]-Stock[[#This Row],[SỐ LƯỢNG BÁN]]</f>
        <v>0</v>
      </c>
      <c r="Y16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6" s="120">
        <f ca="1">IF(Stock[[#This Row],[NGÀY BÁN]]&gt;0,Stock[[#This Row],[NGÀY BÁN]]-Stock[[#This Row],[NGÀY MUA]]+1,IF(Stock[[#This Row],[NGÀY MUA]]=0,0,TODAY()-Stock[[#This Row],[NGÀY MUA]]+1))</f>
        <v>0</v>
      </c>
      <c r="AA1616" s="121" t="str">
        <f>IFERROR(Stock[[#This Row],[CỔ TỨC TIỀN MẶT]]+Stock[[#This Row],[LÃI/(LỖ) TỪ BÁN CK
(auto-fill)]],"")</f>
        <v/>
      </c>
      <c r="AB16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6" s="79"/>
      <c r="AE1616" s="146" t="str">
        <f>IF(Stock[[#This Row],[TRẠNG THÁI
(auto-fill)]]="NẮM GIỮ",Stock[[#This Row],[GIÁ THỊ TRƯỜNG]]-Stock[[#This Row],[GIÁ MUA]],"")</f>
        <v/>
      </c>
      <c r="AF1616" s="150" t="str">
        <f>IFERROR(Stock[[#This Row],[TĂNG/
(GIẢM )]]/Stock[[#This Row],[GIÁ MUA]],"")</f>
        <v/>
      </c>
      <c r="AG1616" s="129" t="str">
        <f>IF(Stock[[#This Row],[GIÁ THỊ TRƯỜNG]]&gt;0,Stock[[#This Row],[GIÁ THỊ TRƯỜNG]]*Stock[[#This Row],[SỐ LƯỢNG CÒN LẠI
(auto-fill)]],"")</f>
        <v/>
      </c>
    </row>
    <row r="1617" spans="2:33">
      <c r="B1617" s="109" t="str">
        <f>IF(AND(Stock[[#This Row],[SỐ LƯỢNG MUA]]&gt;0,Stock[[#This Row],[SỐ LƯỢNG CÒN LẠI
(auto-fill)]]=0),"BÁN",
IF(AND(Stock[[#This Row],[SỐ LƯỢNG MUA]]&gt;0,Stock[[#This Row],[SỐ LƯỢNG CÒN LẠI
(auto-fill)]]&gt;0),"NẮM GIỮ",""))</f>
        <v/>
      </c>
      <c r="C1617" s="112">
        <f t="shared" si="25"/>
        <v>1604</v>
      </c>
      <c r="D1617" s="77"/>
      <c r="E1617" s="78"/>
      <c r="F1617" s="170"/>
      <c r="G1617" s="83"/>
      <c r="H1617" s="84"/>
      <c r="I1617" s="114" t="str">
        <f>IF(Stock[[#This Row],[SỐ LƯỢNG MUA]]&gt;0,Stock[[#This Row],[GIÁ MUA]]*Stock[[#This Row],[SỐ LƯỢNG MUA]]*$D$11,"")</f>
        <v/>
      </c>
      <c r="J1617" s="87"/>
      <c r="K1617" s="88"/>
      <c r="L1617" s="116" t="str">
        <f>IF(Stock[[#This Row],[SỐ LƯỢNG MUA]]&gt;0,Stock[[#This Row],[GIÁ MUA]]*(1+Stock[[#This Row],[% TĂNG KỲ VỌNG_1]]),"")</f>
        <v/>
      </c>
      <c r="M1617" s="89"/>
      <c r="N1617" s="116" t="str">
        <f>IF(Stock[[#This Row],[SỐ LƯỢNG MUA]]&gt;0,Stock[[#This Row],[GIÁ MUA]]*(1+Stock[[#This Row],[% TĂNG KỲ VỌNG_2]]),"")</f>
        <v/>
      </c>
      <c r="O1617" s="89"/>
      <c r="P1617" s="116" t="str">
        <f>IF(Stock[[#This Row],[SỐ LƯỢNG MUA]]&gt;0,Stock[[#This Row],[GIÁ MUA]]*(1+Stock[[#This Row],[% GIẢM ĐỂ CẮT LỖ]]),"")</f>
        <v/>
      </c>
      <c r="Q1617" s="103"/>
      <c r="R1617" s="117" t="str">
        <f>IF(Stock[[#This Row],[CỔ TỨC TIỀN MẶT]]&gt;0,Stock[[#This Row],[CỔ TỨC TIỀN MẶT]]/(Stock[[#This Row],[GIÁ MUA]]*Stock[[#This Row],[SỐ LƯỢNG MUA]]),"")</f>
        <v/>
      </c>
      <c r="S1617" s="103"/>
      <c r="T1617" s="77"/>
      <c r="U1617" s="95"/>
      <c r="V1617" s="96"/>
      <c r="W1617" s="125" t="str">
        <f>IF(Stock[[#This Row],[SỐ LƯỢNG BÁN]]&gt;0,Stock[[#This Row],[GIÁ BÁN]]*Stock[[#This Row],[SỐ LƯỢNG BÁN]]*$D$11+Stock[[#This Row],[GIÁ BÁN]]*Stock[[#This Row],[SỐ LƯỢNG BÁN]]*$D$12,"")</f>
        <v/>
      </c>
      <c r="X1617" s="120">
        <f>Stock[[#This Row],[SỐ LƯỢNG MUA]]+Stock[[#This Row],[CỔ TỨC BẰNG CỔ PHIẾU]]-Stock[[#This Row],[SỐ LƯỢNG BÁN]]</f>
        <v>0</v>
      </c>
      <c r="Y16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7" s="120">
        <f ca="1">IF(Stock[[#This Row],[NGÀY BÁN]]&gt;0,Stock[[#This Row],[NGÀY BÁN]]-Stock[[#This Row],[NGÀY MUA]]+1,IF(Stock[[#This Row],[NGÀY MUA]]=0,0,TODAY()-Stock[[#This Row],[NGÀY MUA]]+1))</f>
        <v>0</v>
      </c>
      <c r="AA1617" s="121" t="str">
        <f>IFERROR(Stock[[#This Row],[CỔ TỨC TIỀN MẶT]]+Stock[[#This Row],[LÃI/(LỖ) TỪ BÁN CK
(auto-fill)]],"")</f>
        <v/>
      </c>
      <c r="AB16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7" s="79"/>
      <c r="AE1617" s="146" t="str">
        <f>IF(Stock[[#This Row],[TRẠNG THÁI
(auto-fill)]]="NẮM GIỮ",Stock[[#This Row],[GIÁ THỊ TRƯỜNG]]-Stock[[#This Row],[GIÁ MUA]],"")</f>
        <v/>
      </c>
      <c r="AF1617" s="150" t="str">
        <f>IFERROR(Stock[[#This Row],[TĂNG/
(GIẢM )]]/Stock[[#This Row],[GIÁ MUA]],"")</f>
        <v/>
      </c>
      <c r="AG1617" s="129" t="str">
        <f>IF(Stock[[#This Row],[GIÁ THỊ TRƯỜNG]]&gt;0,Stock[[#This Row],[GIÁ THỊ TRƯỜNG]]*Stock[[#This Row],[SỐ LƯỢNG CÒN LẠI
(auto-fill)]],"")</f>
        <v/>
      </c>
    </row>
    <row r="1618" spans="2:33">
      <c r="B1618" s="109" t="str">
        <f>IF(AND(Stock[[#This Row],[SỐ LƯỢNG MUA]]&gt;0,Stock[[#This Row],[SỐ LƯỢNG CÒN LẠI
(auto-fill)]]=0),"BÁN",
IF(AND(Stock[[#This Row],[SỐ LƯỢNG MUA]]&gt;0,Stock[[#This Row],[SỐ LƯỢNG CÒN LẠI
(auto-fill)]]&gt;0),"NẮM GIỮ",""))</f>
        <v/>
      </c>
      <c r="C1618" s="112">
        <f t="shared" si="25"/>
        <v>1605</v>
      </c>
      <c r="D1618" s="77"/>
      <c r="E1618" s="78"/>
      <c r="F1618" s="170"/>
      <c r="G1618" s="83"/>
      <c r="H1618" s="84"/>
      <c r="I1618" s="114" t="str">
        <f>IF(Stock[[#This Row],[SỐ LƯỢNG MUA]]&gt;0,Stock[[#This Row],[GIÁ MUA]]*Stock[[#This Row],[SỐ LƯỢNG MUA]]*$D$11,"")</f>
        <v/>
      </c>
      <c r="J1618" s="87"/>
      <c r="K1618" s="88"/>
      <c r="L1618" s="116" t="str">
        <f>IF(Stock[[#This Row],[SỐ LƯỢNG MUA]]&gt;0,Stock[[#This Row],[GIÁ MUA]]*(1+Stock[[#This Row],[% TĂNG KỲ VỌNG_1]]),"")</f>
        <v/>
      </c>
      <c r="M1618" s="89"/>
      <c r="N1618" s="116" t="str">
        <f>IF(Stock[[#This Row],[SỐ LƯỢNG MUA]]&gt;0,Stock[[#This Row],[GIÁ MUA]]*(1+Stock[[#This Row],[% TĂNG KỲ VỌNG_2]]),"")</f>
        <v/>
      </c>
      <c r="O1618" s="89"/>
      <c r="P1618" s="116" t="str">
        <f>IF(Stock[[#This Row],[SỐ LƯỢNG MUA]]&gt;0,Stock[[#This Row],[GIÁ MUA]]*(1+Stock[[#This Row],[% GIẢM ĐỂ CẮT LỖ]]),"")</f>
        <v/>
      </c>
      <c r="Q1618" s="103"/>
      <c r="R1618" s="117" t="str">
        <f>IF(Stock[[#This Row],[CỔ TỨC TIỀN MẶT]]&gt;0,Stock[[#This Row],[CỔ TỨC TIỀN MẶT]]/(Stock[[#This Row],[GIÁ MUA]]*Stock[[#This Row],[SỐ LƯỢNG MUA]]),"")</f>
        <v/>
      </c>
      <c r="S1618" s="103"/>
      <c r="T1618" s="77"/>
      <c r="U1618" s="95"/>
      <c r="V1618" s="96"/>
      <c r="W1618" s="125" t="str">
        <f>IF(Stock[[#This Row],[SỐ LƯỢNG BÁN]]&gt;0,Stock[[#This Row],[GIÁ BÁN]]*Stock[[#This Row],[SỐ LƯỢNG BÁN]]*$D$11+Stock[[#This Row],[GIÁ BÁN]]*Stock[[#This Row],[SỐ LƯỢNG BÁN]]*$D$12,"")</f>
        <v/>
      </c>
      <c r="X1618" s="120">
        <f>Stock[[#This Row],[SỐ LƯỢNG MUA]]+Stock[[#This Row],[CỔ TỨC BẰNG CỔ PHIẾU]]-Stock[[#This Row],[SỐ LƯỢNG BÁN]]</f>
        <v>0</v>
      </c>
      <c r="Y16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8" s="120">
        <f ca="1">IF(Stock[[#This Row],[NGÀY BÁN]]&gt;0,Stock[[#This Row],[NGÀY BÁN]]-Stock[[#This Row],[NGÀY MUA]]+1,IF(Stock[[#This Row],[NGÀY MUA]]=0,0,TODAY()-Stock[[#This Row],[NGÀY MUA]]+1))</f>
        <v>0</v>
      </c>
      <c r="AA1618" s="121" t="str">
        <f>IFERROR(Stock[[#This Row],[CỔ TỨC TIỀN MẶT]]+Stock[[#This Row],[LÃI/(LỖ) TỪ BÁN CK
(auto-fill)]],"")</f>
        <v/>
      </c>
      <c r="AB16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8" s="79"/>
      <c r="AE1618" s="146" t="str">
        <f>IF(Stock[[#This Row],[TRẠNG THÁI
(auto-fill)]]="NẮM GIỮ",Stock[[#This Row],[GIÁ THỊ TRƯỜNG]]-Stock[[#This Row],[GIÁ MUA]],"")</f>
        <v/>
      </c>
      <c r="AF1618" s="150" t="str">
        <f>IFERROR(Stock[[#This Row],[TĂNG/
(GIẢM )]]/Stock[[#This Row],[GIÁ MUA]],"")</f>
        <v/>
      </c>
      <c r="AG1618" s="129" t="str">
        <f>IF(Stock[[#This Row],[GIÁ THỊ TRƯỜNG]]&gt;0,Stock[[#This Row],[GIÁ THỊ TRƯỜNG]]*Stock[[#This Row],[SỐ LƯỢNG CÒN LẠI
(auto-fill)]],"")</f>
        <v/>
      </c>
    </row>
    <row r="1619" spans="2:33">
      <c r="B1619" s="109" t="str">
        <f>IF(AND(Stock[[#This Row],[SỐ LƯỢNG MUA]]&gt;0,Stock[[#This Row],[SỐ LƯỢNG CÒN LẠI
(auto-fill)]]=0),"BÁN",
IF(AND(Stock[[#This Row],[SỐ LƯỢNG MUA]]&gt;0,Stock[[#This Row],[SỐ LƯỢNG CÒN LẠI
(auto-fill)]]&gt;0),"NẮM GIỮ",""))</f>
        <v/>
      </c>
      <c r="C1619" s="112">
        <f t="shared" si="25"/>
        <v>1606</v>
      </c>
      <c r="D1619" s="77"/>
      <c r="E1619" s="78"/>
      <c r="F1619" s="170"/>
      <c r="G1619" s="83"/>
      <c r="H1619" s="84"/>
      <c r="I1619" s="114" t="str">
        <f>IF(Stock[[#This Row],[SỐ LƯỢNG MUA]]&gt;0,Stock[[#This Row],[GIÁ MUA]]*Stock[[#This Row],[SỐ LƯỢNG MUA]]*$D$11,"")</f>
        <v/>
      </c>
      <c r="J1619" s="87"/>
      <c r="K1619" s="88"/>
      <c r="L1619" s="116" t="str">
        <f>IF(Stock[[#This Row],[SỐ LƯỢNG MUA]]&gt;0,Stock[[#This Row],[GIÁ MUA]]*(1+Stock[[#This Row],[% TĂNG KỲ VỌNG_1]]),"")</f>
        <v/>
      </c>
      <c r="M1619" s="89"/>
      <c r="N1619" s="116" t="str">
        <f>IF(Stock[[#This Row],[SỐ LƯỢNG MUA]]&gt;0,Stock[[#This Row],[GIÁ MUA]]*(1+Stock[[#This Row],[% TĂNG KỲ VỌNG_2]]),"")</f>
        <v/>
      </c>
      <c r="O1619" s="89"/>
      <c r="P1619" s="116" t="str">
        <f>IF(Stock[[#This Row],[SỐ LƯỢNG MUA]]&gt;0,Stock[[#This Row],[GIÁ MUA]]*(1+Stock[[#This Row],[% GIẢM ĐỂ CẮT LỖ]]),"")</f>
        <v/>
      </c>
      <c r="Q1619" s="103"/>
      <c r="R1619" s="117" t="str">
        <f>IF(Stock[[#This Row],[CỔ TỨC TIỀN MẶT]]&gt;0,Stock[[#This Row],[CỔ TỨC TIỀN MẶT]]/(Stock[[#This Row],[GIÁ MUA]]*Stock[[#This Row],[SỐ LƯỢNG MUA]]),"")</f>
        <v/>
      </c>
      <c r="S1619" s="103"/>
      <c r="T1619" s="77"/>
      <c r="U1619" s="95"/>
      <c r="V1619" s="96"/>
      <c r="W1619" s="125" t="str">
        <f>IF(Stock[[#This Row],[SỐ LƯỢNG BÁN]]&gt;0,Stock[[#This Row],[GIÁ BÁN]]*Stock[[#This Row],[SỐ LƯỢNG BÁN]]*$D$11+Stock[[#This Row],[GIÁ BÁN]]*Stock[[#This Row],[SỐ LƯỢNG BÁN]]*$D$12,"")</f>
        <v/>
      </c>
      <c r="X1619" s="120">
        <f>Stock[[#This Row],[SỐ LƯỢNG MUA]]+Stock[[#This Row],[CỔ TỨC BẰNG CỔ PHIẾU]]-Stock[[#This Row],[SỐ LƯỢNG BÁN]]</f>
        <v>0</v>
      </c>
      <c r="Y16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9" s="120">
        <f ca="1">IF(Stock[[#This Row],[NGÀY BÁN]]&gt;0,Stock[[#This Row],[NGÀY BÁN]]-Stock[[#This Row],[NGÀY MUA]]+1,IF(Stock[[#This Row],[NGÀY MUA]]=0,0,TODAY()-Stock[[#This Row],[NGÀY MUA]]+1))</f>
        <v>0</v>
      </c>
      <c r="AA1619" s="121" t="str">
        <f>IFERROR(Stock[[#This Row],[CỔ TỨC TIỀN MẶT]]+Stock[[#This Row],[LÃI/(LỖ) TỪ BÁN CK
(auto-fill)]],"")</f>
        <v/>
      </c>
      <c r="AB16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9" s="79"/>
      <c r="AE1619" s="146" t="str">
        <f>IF(Stock[[#This Row],[TRẠNG THÁI
(auto-fill)]]="NẮM GIỮ",Stock[[#This Row],[GIÁ THỊ TRƯỜNG]]-Stock[[#This Row],[GIÁ MUA]],"")</f>
        <v/>
      </c>
      <c r="AF1619" s="150" t="str">
        <f>IFERROR(Stock[[#This Row],[TĂNG/
(GIẢM )]]/Stock[[#This Row],[GIÁ MUA]],"")</f>
        <v/>
      </c>
      <c r="AG1619" s="129" t="str">
        <f>IF(Stock[[#This Row],[GIÁ THỊ TRƯỜNG]]&gt;0,Stock[[#This Row],[GIÁ THỊ TRƯỜNG]]*Stock[[#This Row],[SỐ LƯỢNG CÒN LẠI
(auto-fill)]],"")</f>
        <v/>
      </c>
    </row>
    <row r="1620" spans="2:33">
      <c r="B1620" s="109" t="str">
        <f>IF(AND(Stock[[#This Row],[SỐ LƯỢNG MUA]]&gt;0,Stock[[#This Row],[SỐ LƯỢNG CÒN LẠI
(auto-fill)]]=0),"BÁN",
IF(AND(Stock[[#This Row],[SỐ LƯỢNG MUA]]&gt;0,Stock[[#This Row],[SỐ LƯỢNG CÒN LẠI
(auto-fill)]]&gt;0),"NẮM GIỮ",""))</f>
        <v/>
      </c>
      <c r="C1620" s="112">
        <f t="shared" si="25"/>
        <v>1607</v>
      </c>
      <c r="D1620" s="77"/>
      <c r="E1620" s="78"/>
      <c r="F1620" s="170"/>
      <c r="G1620" s="83"/>
      <c r="H1620" s="84"/>
      <c r="I1620" s="114" t="str">
        <f>IF(Stock[[#This Row],[SỐ LƯỢNG MUA]]&gt;0,Stock[[#This Row],[GIÁ MUA]]*Stock[[#This Row],[SỐ LƯỢNG MUA]]*$D$11,"")</f>
        <v/>
      </c>
      <c r="J1620" s="87"/>
      <c r="K1620" s="88"/>
      <c r="L1620" s="116" t="str">
        <f>IF(Stock[[#This Row],[SỐ LƯỢNG MUA]]&gt;0,Stock[[#This Row],[GIÁ MUA]]*(1+Stock[[#This Row],[% TĂNG KỲ VỌNG_1]]),"")</f>
        <v/>
      </c>
      <c r="M1620" s="89"/>
      <c r="N1620" s="116" t="str">
        <f>IF(Stock[[#This Row],[SỐ LƯỢNG MUA]]&gt;0,Stock[[#This Row],[GIÁ MUA]]*(1+Stock[[#This Row],[% TĂNG KỲ VỌNG_2]]),"")</f>
        <v/>
      </c>
      <c r="O1620" s="89"/>
      <c r="P1620" s="116" t="str">
        <f>IF(Stock[[#This Row],[SỐ LƯỢNG MUA]]&gt;0,Stock[[#This Row],[GIÁ MUA]]*(1+Stock[[#This Row],[% GIẢM ĐỂ CẮT LỖ]]),"")</f>
        <v/>
      </c>
      <c r="Q1620" s="103"/>
      <c r="R1620" s="117" t="str">
        <f>IF(Stock[[#This Row],[CỔ TỨC TIỀN MẶT]]&gt;0,Stock[[#This Row],[CỔ TỨC TIỀN MẶT]]/(Stock[[#This Row],[GIÁ MUA]]*Stock[[#This Row],[SỐ LƯỢNG MUA]]),"")</f>
        <v/>
      </c>
      <c r="S1620" s="103"/>
      <c r="T1620" s="77"/>
      <c r="U1620" s="95"/>
      <c r="V1620" s="96"/>
      <c r="W1620" s="125" t="str">
        <f>IF(Stock[[#This Row],[SỐ LƯỢNG BÁN]]&gt;0,Stock[[#This Row],[GIÁ BÁN]]*Stock[[#This Row],[SỐ LƯỢNG BÁN]]*$D$11+Stock[[#This Row],[GIÁ BÁN]]*Stock[[#This Row],[SỐ LƯỢNG BÁN]]*$D$12,"")</f>
        <v/>
      </c>
      <c r="X1620" s="120">
        <f>Stock[[#This Row],[SỐ LƯỢNG MUA]]+Stock[[#This Row],[CỔ TỨC BẰNG CỔ PHIẾU]]-Stock[[#This Row],[SỐ LƯỢNG BÁN]]</f>
        <v>0</v>
      </c>
      <c r="Y16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0" s="120">
        <f ca="1">IF(Stock[[#This Row],[NGÀY BÁN]]&gt;0,Stock[[#This Row],[NGÀY BÁN]]-Stock[[#This Row],[NGÀY MUA]]+1,IF(Stock[[#This Row],[NGÀY MUA]]=0,0,TODAY()-Stock[[#This Row],[NGÀY MUA]]+1))</f>
        <v>0</v>
      </c>
      <c r="AA1620" s="121" t="str">
        <f>IFERROR(Stock[[#This Row],[CỔ TỨC TIỀN MẶT]]+Stock[[#This Row],[LÃI/(LỖ) TỪ BÁN CK
(auto-fill)]],"")</f>
        <v/>
      </c>
      <c r="AB16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0" s="79"/>
      <c r="AE1620" s="146" t="str">
        <f>IF(Stock[[#This Row],[TRẠNG THÁI
(auto-fill)]]="NẮM GIỮ",Stock[[#This Row],[GIÁ THỊ TRƯỜNG]]-Stock[[#This Row],[GIÁ MUA]],"")</f>
        <v/>
      </c>
      <c r="AF1620" s="150" t="str">
        <f>IFERROR(Stock[[#This Row],[TĂNG/
(GIẢM )]]/Stock[[#This Row],[GIÁ MUA]],"")</f>
        <v/>
      </c>
      <c r="AG1620" s="129" t="str">
        <f>IF(Stock[[#This Row],[GIÁ THỊ TRƯỜNG]]&gt;0,Stock[[#This Row],[GIÁ THỊ TRƯỜNG]]*Stock[[#This Row],[SỐ LƯỢNG CÒN LẠI
(auto-fill)]],"")</f>
        <v/>
      </c>
    </row>
    <row r="1621" spans="2:33">
      <c r="B1621" s="109" t="str">
        <f>IF(AND(Stock[[#This Row],[SỐ LƯỢNG MUA]]&gt;0,Stock[[#This Row],[SỐ LƯỢNG CÒN LẠI
(auto-fill)]]=0),"BÁN",
IF(AND(Stock[[#This Row],[SỐ LƯỢNG MUA]]&gt;0,Stock[[#This Row],[SỐ LƯỢNG CÒN LẠI
(auto-fill)]]&gt;0),"NẮM GIỮ",""))</f>
        <v/>
      </c>
      <c r="C1621" s="112">
        <f t="shared" si="25"/>
        <v>1608</v>
      </c>
      <c r="D1621" s="77"/>
      <c r="E1621" s="78"/>
      <c r="F1621" s="170"/>
      <c r="G1621" s="83"/>
      <c r="H1621" s="84"/>
      <c r="I1621" s="114" t="str">
        <f>IF(Stock[[#This Row],[SỐ LƯỢNG MUA]]&gt;0,Stock[[#This Row],[GIÁ MUA]]*Stock[[#This Row],[SỐ LƯỢNG MUA]]*$D$11,"")</f>
        <v/>
      </c>
      <c r="J1621" s="87"/>
      <c r="K1621" s="88"/>
      <c r="L1621" s="116" t="str">
        <f>IF(Stock[[#This Row],[SỐ LƯỢNG MUA]]&gt;0,Stock[[#This Row],[GIÁ MUA]]*(1+Stock[[#This Row],[% TĂNG KỲ VỌNG_1]]),"")</f>
        <v/>
      </c>
      <c r="M1621" s="89"/>
      <c r="N1621" s="116" t="str">
        <f>IF(Stock[[#This Row],[SỐ LƯỢNG MUA]]&gt;0,Stock[[#This Row],[GIÁ MUA]]*(1+Stock[[#This Row],[% TĂNG KỲ VỌNG_2]]),"")</f>
        <v/>
      </c>
      <c r="O1621" s="89"/>
      <c r="P1621" s="116" t="str">
        <f>IF(Stock[[#This Row],[SỐ LƯỢNG MUA]]&gt;0,Stock[[#This Row],[GIÁ MUA]]*(1+Stock[[#This Row],[% GIẢM ĐỂ CẮT LỖ]]),"")</f>
        <v/>
      </c>
      <c r="Q1621" s="103"/>
      <c r="R1621" s="117" t="str">
        <f>IF(Stock[[#This Row],[CỔ TỨC TIỀN MẶT]]&gt;0,Stock[[#This Row],[CỔ TỨC TIỀN MẶT]]/(Stock[[#This Row],[GIÁ MUA]]*Stock[[#This Row],[SỐ LƯỢNG MUA]]),"")</f>
        <v/>
      </c>
      <c r="S1621" s="103"/>
      <c r="T1621" s="77"/>
      <c r="U1621" s="95"/>
      <c r="V1621" s="96"/>
      <c r="W1621" s="125" t="str">
        <f>IF(Stock[[#This Row],[SỐ LƯỢNG BÁN]]&gt;0,Stock[[#This Row],[GIÁ BÁN]]*Stock[[#This Row],[SỐ LƯỢNG BÁN]]*$D$11+Stock[[#This Row],[GIÁ BÁN]]*Stock[[#This Row],[SỐ LƯỢNG BÁN]]*$D$12,"")</f>
        <v/>
      </c>
      <c r="X1621" s="120">
        <f>Stock[[#This Row],[SỐ LƯỢNG MUA]]+Stock[[#This Row],[CỔ TỨC BẰNG CỔ PHIẾU]]-Stock[[#This Row],[SỐ LƯỢNG BÁN]]</f>
        <v>0</v>
      </c>
      <c r="Y16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1" s="120">
        <f ca="1">IF(Stock[[#This Row],[NGÀY BÁN]]&gt;0,Stock[[#This Row],[NGÀY BÁN]]-Stock[[#This Row],[NGÀY MUA]]+1,IF(Stock[[#This Row],[NGÀY MUA]]=0,0,TODAY()-Stock[[#This Row],[NGÀY MUA]]+1))</f>
        <v>0</v>
      </c>
      <c r="AA1621" s="121" t="str">
        <f>IFERROR(Stock[[#This Row],[CỔ TỨC TIỀN MẶT]]+Stock[[#This Row],[LÃI/(LỖ) TỪ BÁN CK
(auto-fill)]],"")</f>
        <v/>
      </c>
      <c r="AB16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1" s="79"/>
      <c r="AE1621" s="146" t="str">
        <f>IF(Stock[[#This Row],[TRẠNG THÁI
(auto-fill)]]="NẮM GIỮ",Stock[[#This Row],[GIÁ THỊ TRƯỜNG]]-Stock[[#This Row],[GIÁ MUA]],"")</f>
        <v/>
      </c>
      <c r="AF1621" s="150" t="str">
        <f>IFERROR(Stock[[#This Row],[TĂNG/
(GIẢM )]]/Stock[[#This Row],[GIÁ MUA]],"")</f>
        <v/>
      </c>
      <c r="AG1621" s="129" t="str">
        <f>IF(Stock[[#This Row],[GIÁ THỊ TRƯỜNG]]&gt;0,Stock[[#This Row],[GIÁ THỊ TRƯỜNG]]*Stock[[#This Row],[SỐ LƯỢNG CÒN LẠI
(auto-fill)]],"")</f>
        <v/>
      </c>
    </row>
    <row r="1622" spans="2:33">
      <c r="B1622" s="109" t="str">
        <f>IF(AND(Stock[[#This Row],[SỐ LƯỢNG MUA]]&gt;0,Stock[[#This Row],[SỐ LƯỢNG CÒN LẠI
(auto-fill)]]=0),"BÁN",
IF(AND(Stock[[#This Row],[SỐ LƯỢNG MUA]]&gt;0,Stock[[#This Row],[SỐ LƯỢNG CÒN LẠI
(auto-fill)]]&gt;0),"NẮM GIỮ",""))</f>
        <v/>
      </c>
      <c r="C1622" s="112">
        <f t="shared" si="25"/>
        <v>1609</v>
      </c>
      <c r="D1622" s="77"/>
      <c r="E1622" s="78"/>
      <c r="F1622" s="170"/>
      <c r="G1622" s="83"/>
      <c r="H1622" s="84"/>
      <c r="I1622" s="114" t="str">
        <f>IF(Stock[[#This Row],[SỐ LƯỢNG MUA]]&gt;0,Stock[[#This Row],[GIÁ MUA]]*Stock[[#This Row],[SỐ LƯỢNG MUA]]*$D$11,"")</f>
        <v/>
      </c>
      <c r="J1622" s="87"/>
      <c r="K1622" s="88"/>
      <c r="L1622" s="116" t="str">
        <f>IF(Stock[[#This Row],[SỐ LƯỢNG MUA]]&gt;0,Stock[[#This Row],[GIÁ MUA]]*(1+Stock[[#This Row],[% TĂNG KỲ VỌNG_1]]),"")</f>
        <v/>
      </c>
      <c r="M1622" s="89"/>
      <c r="N1622" s="116" t="str">
        <f>IF(Stock[[#This Row],[SỐ LƯỢNG MUA]]&gt;0,Stock[[#This Row],[GIÁ MUA]]*(1+Stock[[#This Row],[% TĂNG KỲ VỌNG_2]]),"")</f>
        <v/>
      </c>
      <c r="O1622" s="89"/>
      <c r="P1622" s="116" t="str">
        <f>IF(Stock[[#This Row],[SỐ LƯỢNG MUA]]&gt;0,Stock[[#This Row],[GIÁ MUA]]*(1+Stock[[#This Row],[% GIẢM ĐỂ CẮT LỖ]]),"")</f>
        <v/>
      </c>
      <c r="Q1622" s="103"/>
      <c r="R1622" s="117" t="str">
        <f>IF(Stock[[#This Row],[CỔ TỨC TIỀN MẶT]]&gt;0,Stock[[#This Row],[CỔ TỨC TIỀN MẶT]]/(Stock[[#This Row],[GIÁ MUA]]*Stock[[#This Row],[SỐ LƯỢNG MUA]]),"")</f>
        <v/>
      </c>
      <c r="S1622" s="103"/>
      <c r="T1622" s="77"/>
      <c r="U1622" s="95"/>
      <c r="V1622" s="96"/>
      <c r="W1622" s="125" t="str">
        <f>IF(Stock[[#This Row],[SỐ LƯỢNG BÁN]]&gt;0,Stock[[#This Row],[GIÁ BÁN]]*Stock[[#This Row],[SỐ LƯỢNG BÁN]]*$D$11+Stock[[#This Row],[GIÁ BÁN]]*Stock[[#This Row],[SỐ LƯỢNG BÁN]]*$D$12,"")</f>
        <v/>
      </c>
      <c r="X1622" s="120">
        <f>Stock[[#This Row],[SỐ LƯỢNG MUA]]+Stock[[#This Row],[CỔ TỨC BẰNG CỔ PHIẾU]]-Stock[[#This Row],[SỐ LƯỢNG BÁN]]</f>
        <v>0</v>
      </c>
      <c r="Y16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2" s="120">
        <f ca="1">IF(Stock[[#This Row],[NGÀY BÁN]]&gt;0,Stock[[#This Row],[NGÀY BÁN]]-Stock[[#This Row],[NGÀY MUA]]+1,IF(Stock[[#This Row],[NGÀY MUA]]=0,0,TODAY()-Stock[[#This Row],[NGÀY MUA]]+1))</f>
        <v>0</v>
      </c>
      <c r="AA1622" s="121" t="str">
        <f>IFERROR(Stock[[#This Row],[CỔ TỨC TIỀN MẶT]]+Stock[[#This Row],[LÃI/(LỖ) TỪ BÁN CK
(auto-fill)]],"")</f>
        <v/>
      </c>
      <c r="AB16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2" s="79"/>
      <c r="AE1622" s="146" t="str">
        <f>IF(Stock[[#This Row],[TRẠNG THÁI
(auto-fill)]]="NẮM GIỮ",Stock[[#This Row],[GIÁ THỊ TRƯỜNG]]-Stock[[#This Row],[GIÁ MUA]],"")</f>
        <v/>
      </c>
      <c r="AF1622" s="150" t="str">
        <f>IFERROR(Stock[[#This Row],[TĂNG/
(GIẢM )]]/Stock[[#This Row],[GIÁ MUA]],"")</f>
        <v/>
      </c>
      <c r="AG1622" s="129" t="str">
        <f>IF(Stock[[#This Row],[GIÁ THỊ TRƯỜNG]]&gt;0,Stock[[#This Row],[GIÁ THỊ TRƯỜNG]]*Stock[[#This Row],[SỐ LƯỢNG CÒN LẠI
(auto-fill)]],"")</f>
        <v/>
      </c>
    </row>
    <row r="1623" spans="2:33">
      <c r="B1623" s="109" t="str">
        <f>IF(AND(Stock[[#This Row],[SỐ LƯỢNG MUA]]&gt;0,Stock[[#This Row],[SỐ LƯỢNG CÒN LẠI
(auto-fill)]]=0),"BÁN",
IF(AND(Stock[[#This Row],[SỐ LƯỢNG MUA]]&gt;0,Stock[[#This Row],[SỐ LƯỢNG CÒN LẠI
(auto-fill)]]&gt;0),"NẮM GIỮ",""))</f>
        <v/>
      </c>
      <c r="C1623" s="112">
        <f t="shared" si="25"/>
        <v>1610</v>
      </c>
      <c r="D1623" s="77"/>
      <c r="E1623" s="78"/>
      <c r="F1623" s="170"/>
      <c r="G1623" s="83"/>
      <c r="H1623" s="84"/>
      <c r="I1623" s="114" t="str">
        <f>IF(Stock[[#This Row],[SỐ LƯỢNG MUA]]&gt;0,Stock[[#This Row],[GIÁ MUA]]*Stock[[#This Row],[SỐ LƯỢNG MUA]]*$D$11,"")</f>
        <v/>
      </c>
      <c r="J1623" s="87"/>
      <c r="K1623" s="88"/>
      <c r="L1623" s="116" t="str">
        <f>IF(Stock[[#This Row],[SỐ LƯỢNG MUA]]&gt;0,Stock[[#This Row],[GIÁ MUA]]*(1+Stock[[#This Row],[% TĂNG KỲ VỌNG_1]]),"")</f>
        <v/>
      </c>
      <c r="M1623" s="89"/>
      <c r="N1623" s="116" t="str">
        <f>IF(Stock[[#This Row],[SỐ LƯỢNG MUA]]&gt;0,Stock[[#This Row],[GIÁ MUA]]*(1+Stock[[#This Row],[% TĂNG KỲ VỌNG_2]]),"")</f>
        <v/>
      </c>
      <c r="O1623" s="89"/>
      <c r="P1623" s="116" t="str">
        <f>IF(Stock[[#This Row],[SỐ LƯỢNG MUA]]&gt;0,Stock[[#This Row],[GIÁ MUA]]*(1+Stock[[#This Row],[% GIẢM ĐỂ CẮT LỖ]]),"")</f>
        <v/>
      </c>
      <c r="Q1623" s="103"/>
      <c r="R1623" s="117" t="str">
        <f>IF(Stock[[#This Row],[CỔ TỨC TIỀN MẶT]]&gt;0,Stock[[#This Row],[CỔ TỨC TIỀN MẶT]]/(Stock[[#This Row],[GIÁ MUA]]*Stock[[#This Row],[SỐ LƯỢNG MUA]]),"")</f>
        <v/>
      </c>
      <c r="S1623" s="103"/>
      <c r="T1623" s="77"/>
      <c r="U1623" s="95"/>
      <c r="V1623" s="96"/>
      <c r="W1623" s="125" t="str">
        <f>IF(Stock[[#This Row],[SỐ LƯỢNG BÁN]]&gt;0,Stock[[#This Row],[GIÁ BÁN]]*Stock[[#This Row],[SỐ LƯỢNG BÁN]]*$D$11+Stock[[#This Row],[GIÁ BÁN]]*Stock[[#This Row],[SỐ LƯỢNG BÁN]]*$D$12,"")</f>
        <v/>
      </c>
      <c r="X1623" s="120">
        <f>Stock[[#This Row],[SỐ LƯỢNG MUA]]+Stock[[#This Row],[CỔ TỨC BẰNG CỔ PHIẾU]]-Stock[[#This Row],[SỐ LƯỢNG BÁN]]</f>
        <v>0</v>
      </c>
      <c r="Y16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3" s="120">
        <f ca="1">IF(Stock[[#This Row],[NGÀY BÁN]]&gt;0,Stock[[#This Row],[NGÀY BÁN]]-Stock[[#This Row],[NGÀY MUA]]+1,IF(Stock[[#This Row],[NGÀY MUA]]=0,0,TODAY()-Stock[[#This Row],[NGÀY MUA]]+1))</f>
        <v>0</v>
      </c>
      <c r="AA1623" s="121" t="str">
        <f>IFERROR(Stock[[#This Row],[CỔ TỨC TIỀN MẶT]]+Stock[[#This Row],[LÃI/(LỖ) TỪ BÁN CK
(auto-fill)]],"")</f>
        <v/>
      </c>
      <c r="AB16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3" s="79"/>
      <c r="AE1623" s="146" t="str">
        <f>IF(Stock[[#This Row],[TRẠNG THÁI
(auto-fill)]]="NẮM GIỮ",Stock[[#This Row],[GIÁ THỊ TRƯỜNG]]-Stock[[#This Row],[GIÁ MUA]],"")</f>
        <v/>
      </c>
      <c r="AF1623" s="150" t="str">
        <f>IFERROR(Stock[[#This Row],[TĂNG/
(GIẢM )]]/Stock[[#This Row],[GIÁ MUA]],"")</f>
        <v/>
      </c>
      <c r="AG1623" s="129" t="str">
        <f>IF(Stock[[#This Row],[GIÁ THỊ TRƯỜNG]]&gt;0,Stock[[#This Row],[GIÁ THỊ TRƯỜNG]]*Stock[[#This Row],[SỐ LƯỢNG CÒN LẠI
(auto-fill)]],"")</f>
        <v/>
      </c>
    </row>
    <row r="1624" spans="2:33">
      <c r="B1624" s="109" t="str">
        <f>IF(AND(Stock[[#This Row],[SỐ LƯỢNG MUA]]&gt;0,Stock[[#This Row],[SỐ LƯỢNG CÒN LẠI
(auto-fill)]]=0),"BÁN",
IF(AND(Stock[[#This Row],[SỐ LƯỢNG MUA]]&gt;0,Stock[[#This Row],[SỐ LƯỢNG CÒN LẠI
(auto-fill)]]&gt;0),"NẮM GIỮ",""))</f>
        <v/>
      </c>
      <c r="C1624" s="112">
        <f t="shared" si="25"/>
        <v>1611</v>
      </c>
      <c r="D1624" s="77"/>
      <c r="E1624" s="78"/>
      <c r="F1624" s="170"/>
      <c r="G1624" s="83"/>
      <c r="H1624" s="84"/>
      <c r="I1624" s="114" t="str">
        <f>IF(Stock[[#This Row],[SỐ LƯỢNG MUA]]&gt;0,Stock[[#This Row],[GIÁ MUA]]*Stock[[#This Row],[SỐ LƯỢNG MUA]]*$D$11,"")</f>
        <v/>
      </c>
      <c r="J1624" s="87"/>
      <c r="K1624" s="88"/>
      <c r="L1624" s="116" t="str">
        <f>IF(Stock[[#This Row],[SỐ LƯỢNG MUA]]&gt;0,Stock[[#This Row],[GIÁ MUA]]*(1+Stock[[#This Row],[% TĂNG KỲ VỌNG_1]]),"")</f>
        <v/>
      </c>
      <c r="M1624" s="89"/>
      <c r="N1624" s="116" t="str">
        <f>IF(Stock[[#This Row],[SỐ LƯỢNG MUA]]&gt;0,Stock[[#This Row],[GIÁ MUA]]*(1+Stock[[#This Row],[% TĂNG KỲ VỌNG_2]]),"")</f>
        <v/>
      </c>
      <c r="O1624" s="89"/>
      <c r="P1624" s="116" t="str">
        <f>IF(Stock[[#This Row],[SỐ LƯỢNG MUA]]&gt;0,Stock[[#This Row],[GIÁ MUA]]*(1+Stock[[#This Row],[% GIẢM ĐỂ CẮT LỖ]]),"")</f>
        <v/>
      </c>
      <c r="Q1624" s="103"/>
      <c r="R1624" s="117" t="str">
        <f>IF(Stock[[#This Row],[CỔ TỨC TIỀN MẶT]]&gt;0,Stock[[#This Row],[CỔ TỨC TIỀN MẶT]]/(Stock[[#This Row],[GIÁ MUA]]*Stock[[#This Row],[SỐ LƯỢNG MUA]]),"")</f>
        <v/>
      </c>
      <c r="S1624" s="103"/>
      <c r="T1624" s="77"/>
      <c r="U1624" s="95"/>
      <c r="V1624" s="96"/>
      <c r="W1624" s="125" t="str">
        <f>IF(Stock[[#This Row],[SỐ LƯỢNG BÁN]]&gt;0,Stock[[#This Row],[GIÁ BÁN]]*Stock[[#This Row],[SỐ LƯỢNG BÁN]]*$D$11+Stock[[#This Row],[GIÁ BÁN]]*Stock[[#This Row],[SỐ LƯỢNG BÁN]]*$D$12,"")</f>
        <v/>
      </c>
      <c r="X1624" s="120">
        <f>Stock[[#This Row],[SỐ LƯỢNG MUA]]+Stock[[#This Row],[CỔ TỨC BẰNG CỔ PHIẾU]]-Stock[[#This Row],[SỐ LƯỢNG BÁN]]</f>
        <v>0</v>
      </c>
      <c r="Y16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4" s="120">
        <f ca="1">IF(Stock[[#This Row],[NGÀY BÁN]]&gt;0,Stock[[#This Row],[NGÀY BÁN]]-Stock[[#This Row],[NGÀY MUA]]+1,IF(Stock[[#This Row],[NGÀY MUA]]=0,0,TODAY()-Stock[[#This Row],[NGÀY MUA]]+1))</f>
        <v>0</v>
      </c>
      <c r="AA1624" s="121" t="str">
        <f>IFERROR(Stock[[#This Row],[CỔ TỨC TIỀN MẶT]]+Stock[[#This Row],[LÃI/(LỖ) TỪ BÁN CK
(auto-fill)]],"")</f>
        <v/>
      </c>
      <c r="AB16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4" s="79"/>
      <c r="AE1624" s="146" t="str">
        <f>IF(Stock[[#This Row],[TRẠNG THÁI
(auto-fill)]]="NẮM GIỮ",Stock[[#This Row],[GIÁ THỊ TRƯỜNG]]-Stock[[#This Row],[GIÁ MUA]],"")</f>
        <v/>
      </c>
      <c r="AF1624" s="150" t="str">
        <f>IFERROR(Stock[[#This Row],[TĂNG/
(GIẢM )]]/Stock[[#This Row],[GIÁ MUA]],"")</f>
        <v/>
      </c>
      <c r="AG1624" s="129" t="str">
        <f>IF(Stock[[#This Row],[GIÁ THỊ TRƯỜNG]]&gt;0,Stock[[#This Row],[GIÁ THỊ TRƯỜNG]]*Stock[[#This Row],[SỐ LƯỢNG CÒN LẠI
(auto-fill)]],"")</f>
        <v/>
      </c>
    </row>
    <row r="1625" spans="2:33">
      <c r="B1625" s="109" t="str">
        <f>IF(AND(Stock[[#This Row],[SỐ LƯỢNG MUA]]&gt;0,Stock[[#This Row],[SỐ LƯỢNG CÒN LẠI
(auto-fill)]]=0),"BÁN",
IF(AND(Stock[[#This Row],[SỐ LƯỢNG MUA]]&gt;0,Stock[[#This Row],[SỐ LƯỢNG CÒN LẠI
(auto-fill)]]&gt;0),"NẮM GIỮ",""))</f>
        <v/>
      </c>
      <c r="C1625" s="112">
        <f t="shared" si="25"/>
        <v>1612</v>
      </c>
      <c r="D1625" s="77"/>
      <c r="E1625" s="78"/>
      <c r="F1625" s="170"/>
      <c r="G1625" s="83"/>
      <c r="H1625" s="84"/>
      <c r="I1625" s="114" t="str">
        <f>IF(Stock[[#This Row],[SỐ LƯỢNG MUA]]&gt;0,Stock[[#This Row],[GIÁ MUA]]*Stock[[#This Row],[SỐ LƯỢNG MUA]]*$D$11,"")</f>
        <v/>
      </c>
      <c r="J1625" s="87"/>
      <c r="K1625" s="88"/>
      <c r="L1625" s="116" t="str">
        <f>IF(Stock[[#This Row],[SỐ LƯỢNG MUA]]&gt;0,Stock[[#This Row],[GIÁ MUA]]*(1+Stock[[#This Row],[% TĂNG KỲ VỌNG_1]]),"")</f>
        <v/>
      </c>
      <c r="M1625" s="89"/>
      <c r="N1625" s="116" t="str">
        <f>IF(Stock[[#This Row],[SỐ LƯỢNG MUA]]&gt;0,Stock[[#This Row],[GIÁ MUA]]*(1+Stock[[#This Row],[% TĂNG KỲ VỌNG_2]]),"")</f>
        <v/>
      </c>
      <c r="O1625" s="89"/>
      <c r="P1625" s="116" t="str">
        <f>IF(Stock[[#This Row],[SỐ LƯỢNG MUA]]&gt;0,Stock[[#This Row],[GIÁ MUA]]*(1+Stock[[#This Row],[% GIẢM ĐỂ CẮT LỖ]]),"")</f>
        <v/>
      </c>
      <c r="Q1625" s="103"/>
      <c r="R1625" s="117" t="str">
        <f>IF(Stock[[#This Row],[CỔ TỨC TIỀN MẶT]]&gt;0,Stock[[#This Row],[CỔ TỨC TIỀN MẶT]]/(Stock[[#This Row],[GIÁ MUA]]*Stock[[#This Row],[SỐ LƯỢNG MUA]]),"")</f>
        <v/>
      </c>
      <c r="S1625" s="103"/>
      <c r="T1625" s="77"/>
      <c r="U1625" s="95"/>
      <c r="V1625" s="96"/>
      <c r="W1625" s="125" t="str">
        <f>IF(Stock[[#This Row],[SỐ LƯỢNG BÁN]]&gt;0,Stock[[#This Row],[GIÁ BÁN]]*Stock[[#This Row],[SỐ LƯỢNG BÁN]]*$D$11+Stock[[#This Row],[GIÁ BÁN]]*Stock[[#This Row],[SỐ LƯỢNG BÁN]]*$D$12,"")</f>
        <v/>
      </c>
      <c r="X1625" s="120">
        <f>Stock[[#This Row],[SỐ LƯỢNG MUA]]+Stock[[#This Row],[CỔ TỨC BẰNG CỔ PHIẾU]]-Stock[[#This Row],[SỐ LƯỢNG BÁN]]</f>
        <v>0</v>
      </c>
      <c r="Y16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5" s="120">
        <f ca="1">IF(Stock[[#This Row],[NGÀY BÁN]]&gt;0,Stock[[#This Row],[NGÀY BÁN]]-Stock[[#This Row],[NGÀY MUA]]+1,IF(Stock[[#This Row],[NGÀY MUA]]=0,0,TODAY()-Stock[[#This Row],[NGÀY MUA]]+1))</f>
        <v>0</v>
      </c>
      <c r="AA1625" s="121" t="str">
        <f>IFERROR(Stock[[#This Row],[CỔ TỨC TIỀN MẶT]]+Stock[[#This Row],[LÃI/(LỖ) TỪ BÁN CK
(auto-fill)]],"")</f>
        <v/>
      </c>
      <c r="AB16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5" s="79"/>
      <c r="AE1625" s="146" t="str">
        <f>IF(Stock[[#This Row],[TRẠNG THÁI
(auto-fill)]]="NẮM GIỮ",Stock[[#This Row],[GIÁ THỊ TRƯỜNG]]-Stock[[#This Row],[GIÁ MUA]],"")</f>
        <v/>
      </c>
      <c r="AF1625" s="150" t="str">
        <f>IFERROR(Stock[[#This Row],[TĂNG/
(GIẢM )]]/Stock[[#This Row],[GIÁ MUA]],"")</f>
        <v/>
      </c>
      <c r="AG1625" s="129" t="str">
        <f>IF(Stock[[#This Row],[GIÁ THỊ TRƯỜNG]]&gt;0,Stock[[#This Row],[GIÁ THỊ TRƯỜNG]]*Stock[[#This Row],[SỐ LƯỢNG CÒN LẠI
(auto-fill)]],"")</f>
        <v/>
      </c>
    </row>
    <row r="1626" spans="2:33">
      <c r="B1626" s="109" t="str">
        <f>IF(AND(Stock[[#This Row],[SỐ LƯỢNG MUA]]&gt;0,Stock[[#This Row],[SỐ LƯỢNG CÒN LẠI
(auto-fill)]]=0),"BÁN",
IF(AND(Stock[[#This Row],[SỐ LƯỢNG MUA]]&gt;0,Stock[[#This Row],[SỐ LƯỢNG CÒN LẠI
(auto-fill)]]&gt;0),"NẮM GIỮ",""))</f>
        <v/>
      </c>
      <c r="C1626" s="112">
        <f t="shared" si="25"/>
        <v>1613</v>
      </c>
      <c r="D1626" s="77"/>
      <c r="E1626" s="78"/>
      <c r="F1626" s="170"/>
      <c r="G1626" s="83"/>
      <c r="H1626" s="84"/>
      <c r="I1626" s="114" t="str">
        <f>IF(Stock[[#This Row],[SỐ LƯỢNG MUA]]&gt;0,Stock[[#This Row],[GIÁ MUA]]*Stock[[#This Row],[SỐ LƯỢNG MUA]]*$D$11,"")</f>
        <v/>
      </c>
      <c r="J1626" s="87"/>
      <c r="K1626" s="88"/>
      <c r="L1626" s="116" t="str">
        <f>IF(Stock[[#This Row],[SỐ LƯỢNG MUA]]&gt;0,Stock[[#This Row],[GIÁ MUA]]*(1+Stock[[#This Row],[% TĂNG KỲ VỌNG_1]]),"")</f>
        <v/>
      </c>
      <c r="M1626" s="89"/>
      <c r="N1626" s="116" t="str">
        <f>IF(Stock[[#This Row],[SỐ LƯỢNG MUA]]&gt;0,Stock[[#This Row],[GIÁ MUA]]*(1+Stock[[#This Row],[% TĂNG KỲ VỌNG_2]]),"")</f>
        <v/>
      </c>
      <c r="O1626" s="89"/>
      <c r="P1626" s="116" t="str">
        <f>IF(Stock[[#This Row],[SỐ LƯỢNG MUA]]&gt;0,Stock[[#This Row],[GIÁ MUA]]*(1+Stock[[#This Row],[% GIẢM ĐỂ CẮT LỖ]]),"")</f>
        <v/>
      </c>
      <c r="Q1626" s="103"/>
      <c r="R1626" s="117" t="str">
        <f>IF(Stock[[#This Row],[CỔ TỨC TIỀN MẶT]]&gt;0,Stock[[#This Row],[CỔ TỨC TIỀN MẶT]]/(Stock[[#This Row],[GIÁ MUA]]*Stock[[#This Row],[SỐ LƯỢNG MUA]]),"")</f>
        <v/>
      </c>
      <c r="S1626" s="103"/>
      <c r="T1626" s="77"/>
      <c r="U1626" s="95"/>
      <c r="V1626" s="96"/>
      <c r="W1626" s="125" t="str">
        <f>IF(Stock[[#This Row],[SỐ LƯỢNG BÁN]]&gt;0,Stock[[#This Row],[GIÁ BÁN]]*Stock[[#This Row],[SỐ LƯỢNG BÁN]]*$D$11+Stock[[#This Row],[GIÁ BÁN]]*Stock[[#This Row],[SỐ LƯỢNG BÁN]]*$D$12,"")</f>
        <v/>
      </c>
      <c r="X1626" s="120">
        <f>Stock[[#This Row],[SỐ LƯỢNG MUA]]+Stock[[#This Row],[CỔ TỨC BẰNG CỔ PHIẾU]]-Stock[[#This Row],[SỐ LƯỢNG BÁN]]</f>
        <v>0</v>
      </c>
      <c r="Y16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6" s="120">
        <f ca="1">IF(Stock[[#This Row],[NGÀY BÁN]]&gt;0,Stock[[#This Row],[NGÀY BÁN]]-Stock[[#This Row],[NGÀY MUA]]+1,IF(Stock[[#This Row],[NGÀY MUA]]=0,0,TODAY()-Stock[[#This Row],[NGÀY MUA]]+1))</f>
        <v>0</v>
      </c>
      <c r="AA1626" s="121" t="str">
        <f>IFERROR(Stock[[#This Row],[CỔ TỨC TIỀN MẶT]]+Stock[[#This Row],[LÃI/(LỖ) TỪ BÁN CK
(auto-fill)]],"")</f>
        <v/>
      </c>
      <c r="AB16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6" s="79"/>
      <c r="AE1626" s="146" t="str">
        <f>IF(Stock[[#This Row],[TRẠNG THÁI
(auto-fill)]]="NẮM GIỮ",Stock[[#This Row],[GIÁ THỊ TRƯỜNG]]-Stock[[#This Row],[GIÁ MUA]],"")</f>
        <v/>
      </c>
      <c r="AF1626" s="150" t="str">
        <f>IFERROR(Stock[[#This Row],[TĂNG/
(GIẢM )]]/Stock[[#This Row],[GIÁ MUA]],"")</f>
        <v/>
      </c>
      <c r="AG1626" s="129" t="str">
        <f>IF(Stock[[#This Row],[GIÁ THỊ TRƯỜNG]]&gt;0,Stock[[#This Row],[GIÁ THỊ TRƯỜNG]]*Stock[[#This Row],[SỐ LƯỢNG CÒN LẠI
(auto-fill)]],"")</f>
        <v/>
      </c>
    </row>
    <row r="1627" spans="2:33">
      <c r="B1627" s="109" t="str">
        <f>IF(AND(Stock[[#This Row],[SỐ LƯỢNG MUA]]&gt;0,Stock[[#This Row],[SỐ LƯỢNG CÒN LẠI
(auto-fill)]]=0),"BÁN",
IF(AND(Stock[[#This Row],[SỐ LƯỢNG MUA]]&gt;0,Stock[[#This Row],[SỐ LƯỢNG CÒN LẠI
(auto-fill)]]&gt;0),"NẮM GIỮ",""))</f>
        <v/>
      </c>
      <c r="C1627" s="112">
        <f t="shared" si="25"/>
        <v>1614</v>
      </c>
      <c r="D1627" s="77"/>
      <c r="E1627" s="78"/>
      <c r="F1627" s="170"/>
      <c r="G1627" s="83"/>
      <c r="H1627" s="84"/>
      <c r="I1627" s="114" t="str">
        <f>IF(Stock[[#This Row],[SỐ LƯỢNG MUA]]&gt;0,Stock[[#This Row],[GIÁ MUA]]*Stock[[#This Row],[SỐ LƯỢNG MUA]]*$D$11,"")</f>
        <v/>
      </c>
      <c r="J1627" s="87"/>
      <c r="K1627" s="88"/>
      <c r="L1627" s="116" t="str">
        <f>IF(Stock[[#This Row],[SỐ LƯỢNG MUA]]&gt;0,Stock[[#This Row],[GIÁ MUA]]*(1+Stock[[#This Row],[% TĂNG KỲ VỌNG_1]]),"")</f>
        <v/>
      </c>
      <c r="M1627" s="89"/>
      <c r="N1627" s="116" t="str">
        <f>IF(Stock[[#This Row],[SỐ LƯỢNG MUA]]&gt;0,Stock[[#This Row],[GIÁ MUA]]*(1+Stock[[#This Row],[% TĂNG KỲ VỌNG_2]]),"")</f>
        <v/>
      </c>
      <c r="O1627" s="89"/>
      <c r="P1627" s="116" t="str">
        <f>IF(Stock[[#This Row],[SỐ LƯỢNG MUA]]&gt;0,Stock[[#This Row],[GIÁ MUA]]*(1+Stock[[#This Row],[% GIẢM ĐỂ CẮT LỖ]]),"")</f>
        <v/>
      </c>
      <c r="Q1627" s="103"/>
      <c r="R1627" s="117" t="str">
        <f>IF(Stock[[#This Row],[CỔ TỨC TIỀN MẶT]]&gt;0,Stock[[#This Row],[CỔ TỨC TIỀN MẶT]]/(Stock[[#This Row],[GIÁ MUA]]*Stock[[#This Row],[SỐ LƯỢNG MUA]]),"")</f>
        <v/>
      </c>
      <c r="S1627" s="103"/>
      <c r="T1627" s="77"/>
      <c r="U1627" s="95"/>
      <c r="V1627" s="96"/>
      <c r="W1627" s="125" t="str">
        <f>IF(Stock[[#This Row],[SỐ LƯỢNG BÁN]]&gt;0,Stock[[#This Row],[GIÁ BÁN]]*Stock[[#This Row],[SỐ LƯỢNG BÁN]]*$D$11+Stock[[#This Row],[GIÁ BÁN]]*Stock[[#This Row],[SỐ LƯỢNG BÁN]]*$D$12,"")</f>
        <v/>
      </c>
      <c r="X1627" s="120">
        <f>Stock[[#This Row],[SỐ LƯỢNG MUA]]+Stock[[#This Row],[CỔ TỨC BẰNG CỔ PHIẾU]]-Stock[[#This Row],[SỐ LƯỢNG BÁN]]</f>
        <v>0</v>
      </c>
      <c r="Y16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7" s="120">
        <f ca="1">IF(Stock[[#This Row],[NGÀY BÁN]]&gt;0,Stock[[#This Row],[NGÀY BÁN]]-Stock[[#This Row],[NGÀY MUA]]+1,IF(Stock[[#This Row],[NGÀY MUA]]=0,0,TODAY()-Stock[[#This Row],[NGÀY MUA]]+1))</f>
        <v>0</v>
      </c>
      <c r="AA1627" s="121" t="str">
        <f>IFERROR(Stock[[#This Row],[CỔ TỨC TIỀN MẶT]]+Stock[[#This Row],[LÃI/(LỖ) TỪ BÁN CK
(auto-fill)]],"")</f>
        <v/>
      </c>
      <c r="AB16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7" s="79"/>
      <c r="AE1627" s="146" t="str">
        <f>IF(Stock[[#This Row],[TRẠNG THÁI
(auto-fill)]]="NẮM GIỮ",Stock[[#This Row],[GIÁ THỊ TRƯỜNG]]-Stock[[#This Row],[GIÁ MUA]],"")</f>
        <v/>
      </c>
      <c r="AF1627" s="150" t="str">
        <f>IFERROR(Stock[[#This Row],[TĂNG/
(GIẢM )]]/Stock[[#This Row],[GIÁ MUA]],"")</f>
        <v/>
      </c>
      <c r="AG1627" s="129" t="str">
        <f>IF(Stock[[#This Row],[GIÁ THỊ TRƯỜNG]]&gt;0,Stock[[#This Row],[GIÁ THỊ TRƯỜNG]]*Stock[[#This Row],[SỐ LƯỢNG CÒN LẠI
(auto-fill)]],"")</f>
        <v/>
      </c>
    </row>
    <row r="1628" spans="2:33">
      <c r="B1628" s="109" t="str">
        <f>IF(AND(Stock[[#This Row],[SỐ LƯỢNG MUA]]&gt;0,Stock[[#This Row],[SỐ LƯỢNG CÒN LẠI
(auto-fill)]]=0),"BÁN",
IF(AND(Stock[[#This Row],[SỐ LƯỢNG MUA]]&gt;0,Stock[[#This Row],[SỐ LƯỢNG CÒN LẠI
(auto-fill)]]&gt;0),"NẮM GIỮ",""))</f>
        <v/>
      </c>
      <c r="C1628" s="112">
        <f t="shared" si="25"/>
        <v>1615</v>
      </c>
      <c r="D1628" s="77"/>
      <c r="E1628" s="78"/>
      <c r="F1628" s="170"/>
      <c r="G1628" s="83"/>
      <c r="H1628" s="84"/>
      <c r="I1628" s="114" t="str">
        <f>IF(Stock[[#This Row],[SỐ LƯỢNG MUA]]&gt;0,Stock[[#This Row],[GIÁ MUA]]*Stock[[#This Row],[SỐ LƯỢNG MUA]]*$D$11,"")</f>
        <v/>
      </c>
      <c r="J1628" s="87"/>
      <c r="K1628" s="88"/>
      <c r="L1628" s="116" t="str">
        <f>IF(Stock[[#This Row],[SỐ LƯỢNG MUA]]&gt;0,Stock[[#This Row],[GIÁ MUA]]*(1+Stock[[#This Row],[% TĂNG KỲ VỌNG_1]]),"")</f>
        <v/>
      </c>
      <c r="M1628" s="89"/>
      <c r="N1628" s="116" t="str">
        <f>IF(Stock[[#This Row],[SỐ LƯỢNG MUA]]&gt;0,Stock[[#This Row],[GIÁ MUA]]*(1+Stock[[#This Row],[% TĂNG KỲ VỌNG_2]]),"")</f>
        <v/>
      </c>
      <c r="O1628" s="89"/>
      <c r="P1628" s="116" t="str">
        <f>IF(Stock[[#This Row],[SỐ LƯỢNG MUA]]&gt;0,Stock[[#This Row],[GIÁ MUA]]*(1+Stock[[#This Row],[% GIẢM ĐỂ CẮT LỖ]]),"")</f>
        <v/>
      </c>
      <c r="Q1628" s="103"/>
      <c r="R1628" s="117" t="str">
        <f>IF(Stock[[#This Row],[CỔ TỨC TIỀN MẶT]]&gt;0,Stock[[#This Row],[CỔ TỨC TIỀN MẶT]]/(Stock[[#This Row],[GIÁ MUA]]*Stock[[#This Row],[SỐ LƯỢNG MUA]]),"")</f>
        <v/>
      </c>
      <c r="S1628" s="103"/>
      <c r="T1628" s="77"/>
      <c r="U1628" s="95"/>
      <c r="V1628" s="96"/>
      <c r="W1628" s="125" t="str">
        <f>IF(Stock[[#This Row],[SỐ LƯỢNG BÁN]]&gt;0,Stock[[#This Row],[GIÁ BÁN]]*Stock[[#This Row],[SỐ LƯỢNG BÁN]]*$D$11+Stock[[#This Row],[GIÁ BÁN]]*Stock[[#This Row],[SỐ LƯỢNG BÁN]]*$D$12,"")</f>
        <v/>
      </c>
      <c r="X1628" s="120">
        <f>Stock[[#This Row],[SỐ LƯỢNG MUA]]+Stock[[#This Row],[CỔ TỨC BẰNG CỔ PHIẾU]]-Stock[[#This Row],[SỐ LƯỢNG BÁN]]</f>
        <v>0</v>
      </c>
      <c r="Y16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8" s="120">
        <f ca="1">IF(Stock[[#This Row],[NGÀY BÁN]]&gt;0,Stock[[#This Row],[NGÀY BÁN]]-Stock[[#This Row],[NGÀY MUA]]+1,IF(Stock[[#This Row],[NGÀY MUA]]=0,0,TODAY()-Stock[[#This Row],[NGÀY MUA]]+1))</f>
        <v>0</v>
      </c>
      <c r="AA1628" s="121" t="str">
        <f>IFERROR(Stock[[#This Row],[CỔ TỨC TIỀN MẶT]]+Stock[[#This Row],[LÃI/(LỖ) TỪ BÁN CK
(auto-fill)]],"")</f>
        <v/>
      </c>
      <c r="AB16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8" s="79"/>
      <c r="AE1628" s="146" t="str">
        <f>IF(Stock[[#This Row],[TRẠNG THÁI
(auto-fill)]]="NẮM GIỮ",Stock[[#This Row],[GIÁ THỊ TRƯỜNG]]-Stock[[#This Row],[GIÁ MUA]],"")</f>
        <v/>
      </c>
      <c r="AF1628" s="150" t="str">
        <f>IFERROR(Stock[[#This Row],[TĂNG/
(GIẢM )]]/Stock[[#This Row],[GIÁ MUA]],"")</f>
        <v/>
      </c>
      <c r="AG1628" s="129" t="str">
        <f>IF(Stock[[#This Row],[GIÁ THỊ TRƯỜNG]]&gt;0,Stock[[#This Row],[GIÁ THỊ TRƯỜNG]]*Stock[[#This Row],[SỐ LƯỢNG CÒN LẠI
(auto-fill)]],"")</f>
        <v/>
      </c>
    </row>
    <row r="1629" spans="2:33">
      <c r="B1629" s="109" t="str">
        <f>IF(AND(Stock[[#This Row],[SỐ LƯỢNG MUA]]&gt;0,Stock[[#This Row],[SỐ LƯỢNG CÒN LẠI
(auto-fill)]]=0),"BÁN",
IF(AND(Stock[[#This Row],[SỐ LƯỢNG MUA]]&gt;0,Stock[[#This Row],[SỐ LƯỢNG CÒN LẠI
(auto-fill)]]&gt;0),"NẮM GIỮ",""))</f>
        <v/>
      </c>
      <c r="C1629" s="112">
        <f t="shared" si="25"/>
        <v>1616</v>
      </c>
      <c r="D1629" s="77"/>
      <c r="E1629" s="78"/>
      <c r="F1629" s="170"/>
      <c r="G1629" s="83"/>
      <c r="H1629" s="84"/>
      <c r="I1629" s="114" t="str">
        <f>IF(Stock[[#This Row],[SỐ LƯỢNG MUA]]&gt;0,Stock[[#This Row],[GIÁ MUA]]*Stock[[#This Row],[SỐ LƯỢNG MUA]]*$D$11,"")</f>
        <v/>
      </c>
      <c r="J1629" s="87"/>
      <c r="K1629" s="88"/>
      <c r="L1629" s="116" t="str">
        <f>IF(Stock[[#This Row],[SỐ LƯỢNG MUA]]&gt;0,Stock[[#This Row],[GIÁ MUA]]*(1+Stock[[#This Row],[% TĂNG KỲ VỌNG_1]]),"")</f>
        <v/>
      </c>
      <c r="M1629" s="89"/>
      <c r="N1629" s="116" t="str">
        <f>IF(Stock[[#This Row],[SỐ LƯỢNG MUA]]&gt;0,Stock[[#This Row],[GIÁ MUA]]*(1+Stock[[#This Row],[% TĂNG KỲ VỌNG_2]]),"")</f>
        <v/>
      </c>
      <c r="O1629" s="89"/>
      <c r="P1629" s="116" t="str">
        <f>IF(Stock[[#This Row],[SỐ LƯỢNG MUA]]&gt;0,Stock[[#This Row],[GIÁ MUA]]*(1+Stock[[#This Row],[% GIẢM ĐỂ CẮT LỖ]]),"")</f>
        <v/>
      </c>
      <c r="Q1629" s="103"/>
      <c r="R1629" s="117" t="str">
        <f>IF(Stock[[#This Row],[CỔ TỨC TIỀN MẶT]]&gt;0,Stock[[#This Row],[CỔ TỨC TIỀN MẶT]]/(Stock[[#This Row],[GIÁ MUA]]*Stock[[#This Row],[SỐ LƯỢNG MUA]]),"")</f>
        <v/>
      </c>
      <c r="S1629" s="103"/>
      <c r="T1629" s="77"/>
      <c r="U1629" s="95"/>
      <c r="V1629" s="96"/>
      <c r="W1629" s="125" t="str">
        <f>IF(Stock[[#This Row],[SỐ LƯỢNG BÁN]]&gt;0,Stock[[#This Row],[GIÁ BÁN]]*Stock[[#This Row],[SỐ LƯỢNG BÁN]]*$D$11+Stock[[#This Row],[GIÁ BÁN]]*Stock[[#This Row],[SỐ LƯỢNG BÁN]]*$D$12,"")</f>
        <v/>
      </c>
      <c r="X1629" s="120">
        <f>Stock[[#This Row],[SỐ LƯỢNG MUA]]+Stock[[#This Row],[CỔ TỨC BẰNG CỔ PHIẾU]]-Stock[[#This Row],[SỐ LƯỢNG BÁN]]</f>
        <v>0</v>
      </c>
      <c r="Y16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9" s="120">
        <f ca="1">IF(Stock[[#This Row],[NGÀY BÁN]]&gt;0,Stock[[#This Row],[NGÀY BÁN]]-Stock[[#This Row],[NGÀY MUA]]+1,IF(Stock[[#This Row],[NGÀY MUA]]=0,0,TODAY()-Stock[[#This Row],[NGÀY MUA]]+1))</f>
        <v>0</v>
      </c>
      <c r="AA1629" s="121" t="str">
        <f>IFERROR(Stock[[#This Row],[CỔ TỨC TIỀN MẶT]]+Stock[[#This Row],[LÃI/(LỖ) TỪ BÁN CK
(auto-fill)]],"")</f>
        <v/>
      </c>
      <c r="AB16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9" s="79"/>
      <c r="AE1629" s="146" t="str">
        <f>IF(Stock[[#This Row],[TRẠNG THÁI
(auto-fill)]]="NẮM GIỮ",Stock[[#This Row],[GIÁ THỊ TRƯỜNG]]-Stock[[#This Row],[GIÁ MUA]],"")</f>
        <v/>
      </c>
      <c r="AF1629" s="150" t="str">
        <f>IFERROR(Stock[[#This Row],[TĂNG/
(GIẢM )]]/Stock[[#This Row],[GIÁ MUA]],"")</f>
        <v/>
      </c>
      <c r="AG1629" s="129" t="str">
        <f>IF(Stock[[#This Row],[GIÁ THỊ TRƯỜNG]]&gt;0,Stock[[#This Row],[GIÁ THỊ TRƯỜNG]]*Stock[[#This Row],[SỐ LƯỢNG CÒN LẠI
(auto-fill)]],"")</f>
        <v/>
      </c>
    </row>
    <row r="1630" spans="2:33">
      <c r="B1630" s="109" t="str">
        <f>IF(AND(Stock[[#This Row],[SỐ LƯỢNG MUA]]&gt;0,Stock[[#This Row],[SỐ LƯỢNG CÒN LẠI
(auto-fill)]]=0),"BÁN",
IF(AND(Stock[[#This Row],[SỐ LƯỢNG MUA]]&gt;0,Stock[[#This Row],[SỐ LƯỢNG CÒN LẠI
(auto-fill)]]&gt;0),"NẮM GIỮ",""))</f>
        <v/>
      </c>
      <c r="C1630" s="112">
        <f t="shared" si="25"/>
        <v>1617</v>
      </c>
      <c r="D1630" s="77"/>
      <c r="E1630" s="78"/>
      <c r="F1630" s="170"/>
      <c r="G1630" s="83"/>
      <c r="H1630" s="84"/>
      <c r="I1630" s="114" t="str">
        <f>IF(Stock[[#This Row],[SỐ LƯỢNG MUA]]&gt;0,Stock[[#This Row],[GIÁ MUA]]*Stock[[#This Row],[SỐ LƯỢNG MUA]]*$D$11,"")</f>
        <v/>
      </c>
      <c r="J1630" s="87"/>
      <c r="K1630" s="88"/>
      <c r="L1630" s="116" t="str">
        <f>IF(Stock[[#This Row],[SỐ LƯỢNG MUA]]&gt;0,Stock[[#This Row],[GIÁ MUA]]*(1+Stock[[#This Row],[% TĂNG KỲ VỌNG_1]]),"")</f>
        <v/>
      </c>
      <c r="M1630" s="89"/>
      <c r="N1630" s="116" t="str">
        <f>IF(Stock[[#This Row],[SỐ LƯỢNG MUA]]&gt;0,Stock[[#This Row],[GIÁ MUA]]*(1+Stock[[#This Row],[% TĂNG KỲ VỌNG_2]]),"")</f>
        <v/>
      </c>
      <c r="O1630" s="89"/>
      <c r="P1630" s="116" t="str">
        <f>IF(Stock[[#This Row],[SỐ LƯỢNG MUA]]&gt;0,Stock[[#This Row],[GIÁ MUA]]*(1+Stock[[#This Row],[% GIẢM ĐỂ CẮT LỖ]]),"")</f>
        <v/>
      </c>
      <c r="Q1630" s="103"/>
      <c r="R1630" s="117" t="str">
        <f>IF(Stock[[#This Row],[CỔ TỨC TIỀN MẶT]]&gt;0,Stock[[#This Row],[CỔ TỨC TIỀN MẶT]]/(Stock[[#This Row],[GIÁ MUA]]*Stock[[#This Row],[SỐ LƯỢNG MUA]]),"")</f>
        <v/>
      </c>
      <c r="S1630" s="103"/>
      <c r="T1630" s="77"/>
      <c r="U1630" s="95"/>
      <c r="V1630" s="96"/>
      <c r="W1630" s="125" t="str">
        <f>IF(Stock[[#This Row],[SỐ LƯỢNG BÁN]]&gt;0,Stock[[#This Row],[GIÁ BÁN]]*Stock[[#This Row],[SỐ LƯỢNG BÁN]]*$D$11+Stock[[#This Row],[GIÁ BÁN]]*Stock[[#This Row],[SỐ LƯỢNG BÁN]]*$D$12,"")</f>
        <v/>
      </c>
      <c r="X1630" s="120">
        <f>Stock[[#This Row],[SỐ LƯỢNG MUA]]+Stock[[#This Row],[CỔ TỨC BẰNG CỔ PHIẾU]]-Stock[[#This Row],[SỐ LƯỢNG BÁN]]</f>
        <v>0</v>
      </c>
      <c r="Y16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0" s="120">
        <f ca="1">IF(Stock[[#This Row],[NGÀY BÁN]]&gt;0,Stock[[#This Row],[NGÀY BÁN]]-Stock[[#This Row],[NGÀY MUA]]+1,IF(Stock[[#This Row],[NGÀY MUA]]=0,0,TODAY()-Stock[[#This Row],[NGÀY MUA]]+1))</f>
        <v>0</v>
      </c>
      <c r="AA1630" s="121" t="str">
        <f>IFERROR(Stock[[#This Row],[CỔ TỨC TIỀN MẶT]]+Stock[[#This Row],[LÃI/(LỖ) TỪ BÁN CK
(auto-fill)]],"")</f>
        <v/>
      </c>
      <c r="AB16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0" s="79"/>
      <c r="AE1630" s="146" t="str">
        <f>IF(Stock[[#This Row],[TRẠNG THÁI
(auto-fill)]]="NẮM GIỮ",Stock[[#This Row],[GIÁ THỊ TRƯỜNG]]-Stock[[#This Row],[GIÁ MUA]],"")</f>
        <v/>
      </c>
      <c r="AF1630" s="150" t="str">
        <f>IFERROR(Stock[[#This Row],[TĂNG/
(GIẢM )]]/Stock[[#This Row],[GIÁ MUA]],"")</f>
        <v/>
      </c>
      <c r="AG1630" s="129" t="str">
        <f>IF(Stock[[#This Row],[GIÁ THỊ TRƯỜNG]]&gt;0,Stock[[#This Row],[GIÁ THỊ TRƯỜNG]]*Stock[[#This Row],[SỐ LƯỢNG CÒN LẠI
(auto-fill)]],"")</f>
        <v/>
      </c>
    </row>
    <row r="1631" spans="2:33">
      <c r="B1631" s="109" t="str">
        <f>IF(AND(Stock[[#This Row],[SỐ LƯỢNG MUA]]&gt;0,Stock[[#This Row],[SỐ LƯỢNG CÒN LẠI
(auto-fill)]]=0),"BÁN",
IF(AND(Stock[[#This Row],[SỐ LƯỢNG MUA]]&gt;0,Stock[[#This Row],[SỐ LƯỢNG CÒN LẠI
(auto-fill)]]&gt;0),"NẮM GIỮ",""))</f>
        <v/>
      </c>
      <c r="C1631" s="112">
        <f t="shared" si="25"/>
        <v>1618</v>
      </c>
      <c r="D1631" s="77"/>
      <c r="E1631" s="78"/>
      <c r="F1631" s="170"/>
      <c r="G1631" s="83"/>
      <c r="H1631" s="84"/>
      <c r="I1631" s="114" t="str">
        <f>IF(Stock[[#This Row],[SỐ LƯỢNG MUA]]&gt;0,Stock[[#This Row],[GIÁ MUA]]*Stock[[#This Row],[SỐ LƯỢNG MUA]]*$D$11,"")</f>
        <v/>
      </c>
      <c r="J1631" s="87"/>
      <c r="K1631" s="88"/>
      <c r="L1631" s="116" t="str">
        <f>IF(Stock[[#This Row],[SỐ LƯỢNG MUA]]&gt;0,Stock[[#This Row],[GIÁ MUA]]*(1+Stock[[#This Row],[% TĂNG KỲ VỌNG_1]]),"")</f>
        <v/>
      </c>
      <c r="M1631" s="89"/>
      <c r="N1631" s="116" t="str">
        <f>IF(Stock[[#This Row],[SỐ LƯỢNG MUA]]&gt;0,Stock[[#This Row],[GIÁ MUA]]*(1+Stock[[#This Row],[% TĂNG KỲ VỌNG_2]]),"")</f>
        <v/>
      </c>
      <c r="O1631" s="89"/>
      <c r="P1631" s="116" t="str">
        <f>IF(Stock[[#This Row],[SỐ LƯỢNG MUA]]&gt;0,Stock[[#This Row],[GIÁ MUA]]*(1+Stock[[#This Row],[% GIẢM ĐỂ CẮT LỖ]]),"")</f>
        <v/>
      </c>
      <c r="Q1631" s="103"/>
      <c r="R1631" s="117" t="str">
        <f>IF(Stock[[#This Row],[CỔ TỨC TIỀN MẶT]]&gt;0,Stock[[#This Row],[CỔ TỨC TIỀN MẶT]]/(Stock[[#This Row],[GIÁ MUA]]*Stock[[#This Row],[SỐ LƯỢNG MUA]]),"")</f>
        <v/>
      </c>
      <c r="S1631" s="103"/>
      <c r="T1631" s="77"/>
      <c r="U1631" s="95"/>
      <c r="V1631" s="96"/>
      <c r="W1631" s="125" t="str">
        <f>IF(Stock[[#This Row],[SỐ LƯỢNG BÁN]]&gt;0,Stock[[#This Row],[GIÁ BÁN]]*Stock[[#This Row],[SỐ LƯỢNG BÁN]]*$D$11+Stock[[#This Row],[GIÁ BÁN]]*Stock[[#This Row],[SỐ LƯỢNG BÁN]]*$D$12,"")</f>
        <v/>
      </c>
      <c r="X1631" s="120">
        <f>Stock[[#This Row],[SỐ LƯỢNG MUA]]+Stock[[#This Row],[CỔ TỨC BẰNG CỔ PHIẾU]]-Stock[[#This Row],[SỐ LƯỢNG BÁN]]</f>
        <v>0</v>
      </c>
      <c r="Y16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1" s="120">
        <f ca="1">IF(Stock[[#This Row],[NGÀY BÁN]]&gt;0,Stock[[#This Row],[NGÀY BÁN]]-Stock[[#This Row],[NGÀY MUA]]+1,IF(Stock[[#This Row],[NGÀY MUA]]=0,0,TODAY()-Stock[[#This Row],[NGÀY MUA]]+1))</f>
        <v>0</v>
      </c>
      <c r="AA1631" s="121" t="str">
        <f>IFERROR(Stock[[#This Row],[CỔ TỨC TIỀN MẶT]]+Stock[[#This Row],[LÃI/(LỖ) TỪ BÁN CK
(auto-fill)]],"")</f>
        <v/>
      </c>
      <c r="AB16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1" s="79"/>
      <c r="AE1631" s="146" t="str">
        <f>IF(Stock[[#This Row],[TRẠNG THÁI
(auto-fill)]]="NẮM GIỮ",Stock[[#This Row],[GIÁ THỊ TRƯỜNG]]-Stock[[#This Row],[GIÁ MUA]],"")</f>
        <v/>
      </c>
      <c r="AF1631" s="150" t="str">
        <f>IFERROR(Stock[[#This Row],[TĂNG/
(GIẢM )]]/Stock[[#This Row],[GIÁ MUA]],"")</f>
        <v/>
      </c>
      <c r="AG1631" s="129" t="str">
        <f>IF(Stock[[#This Row],[GIÁ THỊ TRƯỜNG]]&gt;0,Stock[[#This Row],[GIÁ THỊ TRƯỜNG]]*Stock[[#This Row],[SỐ LƯỢNG CÒN LẠI
(auto-fill)]],"")</f>
        <v/>
      </c>
    </row>
    <row r="1632" spans="2:33">
      <c r="B1632" s="109" t="str">
        <f>IF(AND(Stock[[#This Row],[SỐ LƯỢNG MUA]]&gt;0,Stock[[#This Row],[SỐ LƯỢNG CÒN LẠI
(auto-fill)]]=0),"BÁN",
IF(AND(Stock[[#This Row],[SỐ LƯỢNG MUA]]&gt;0,Stock[[#This Row],[SỐ LƯỢNG CÒN LẠI
(auto-fill)]]&gt;0),"NẮM GIỮ",""))</f>
        <v/>
      </c>
      <c r="C1632" s="112">
        <f t="shared" si="25"/>
        <v>1619</v>
      </c>
      <c r="D1632" s="77"/>
      <c r="E1632" s="78"/>
      <c r="F1632" s="170"/>
      <c r="G1632" s="83"/>
      <c r="H1632" s="84"/>
      <c r="I1632" s="114" t="str">
        <f>IF(Stock[[#This Row],[SỐ LƯỢNG MUA]]&gt;0,Stock[[#This Row],[GIÁ MUA]]*Stock[[#This Row],[SỐ LƯỢNG MUA]]*$D$11,"")</f>
        <v/>
      </c>
      <c r="J1632" s="87"/>
      <c r="K1632" s="88"/>
      <c r="L1632" s="116" t="str">
        <f>IF(Stock[[#This Row],[SỐ LƯỢNG MUA]]&gt;0,Stock[[#This Row],[GIÁ MUA]]*(1+Stock[[#This Row],[% TĂNG KỲ VỌNG_1]]),"")</f>
        <v/>
      </c>
      <c r="M1632" s="89"/>
      <c r="N1632" s="116" t="str">
        <f>IF(Stock[[#This Row],[SỐ LƯỢNG MUA]]&gt;0,Stock[[#This Row],[GIÁ MUA]]*(1+Stock[[#This Row],[% TĂNG KỲ VỌNG_2]]),"")</f>
        <v/>
      </c>
      <c r="O1632" s="89"/>
      <c r="P1632" s="116" t="str">
        <f>IF(Stock[[#This Row],[SỐ LƯỢNG MUA]]&gt;0,Stock[[#This Row],[GIÁ MUA]]*(1+Stock[[#This Row],[% GIẢM ĐỂ CẮT LỖ]]),"")</f>
        <v/>
      </c>
      <c r="Q1632" s="103"/>
      <c r="R1632" s="117" t="str">
        <f>IF(Stock[[#This Row],[CỔ TỨC TIỀN MẶT]]&gt;0,Stock[[#This Row],[CỔ TỨC TIỀN MẶT]]/(Stock[[#This Row],[GIÁ MUA]]*Stock[[#This Row],[SỐ LƯỢNG MUA]]),"")</f>
        <v/>
      </c>
      <c r="S1632" s="103"/>
      <c r="T1632" s="77"/>
      <c r="U1632" s="95"/>
      <c r="V1632" s="96"/>
      <c r="W1632" s="125" t="str">
        <f>IF(Stock[[#This Row],[SỐ LƯỢNG BÁN]]&gt;0,Stock[[#This Row],[GIÁ BÁN]]*Stock[[#This Row],[SỐ LƯỢNG BÁN]]*$D$11+Stock[[#This Row],[GIÁ BÁN]]*Stock[[#This Row],[SỐ LƯỢNG BÁN]]*$D$12,"")</f>
        <v/>
      </c>
      <c r="X1632" s="120">
        <f>Stock[[#This Row],[SỐ LƯỢNG MUA]]+Stock[[#This Row],[CỔ TỨC BẰNG CỔ PHIẾU]]-Stock[[#This Row],[SỐ LƯỢNG BÁN]]</f>
        <v>0</v>
      </c>
      <c r="Y16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2" s="120">
        <f ca="1">IF(Stock[[#This Row],[NGÀY BÁN]]&gt;0,Stock[[#This Row],[NGÀY BÁN]]-Stock[[#This Row],[NGÀY MUA]]+1,IF(Stock[[#This Row],[NGÀY MUA]]=0,0,TODAY()-Stock[[#This Row],[NGÀY MUA]]+1))</f>
        <v>0</v>
      </c>
      <c r="AA1632" s="121" t="str">
        <f>IFERROR(Stock[[#This Row],[CỔ TỨC TIỀN MẶT]]+Stock[[#This Row],[LÃI/(LỖ) TỪ BÁN CK
(auto-fill)]],"")</f>
        <v/>
      </c>
      <c r="AB16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2" s="79"/>
      <c r="AE1632" s="146" t="str">
        <f>IF(Stock[[#This Row],[TRẠNG THÁI
(auto-fill)]]="NẮM GIỮ",Stock[[#This Row],[GIÁ THỊ TRƯỜNG]]-Stock[[#This Row],[GIÁ MUA]],"")</f>
        <v/>
      </c>
      <c r="AF1632" s="150" t="str">
        <f>IFERROR(Stock[[#This Row],[TĂNG/
(GIẢM )]]/Stock[[#This Row],[GIÁ MUA]],"")</f>
        <v/>
      </c>
      <c r="AG1632" s="129" t="str">
        <f>IF(Stock[[#This Row],[GIÁ THỊ TRƯỜNG]]&gt;0,Stock[[#This Row],[GIÁ THỊ TRƯỜNG]]*Stock[[#This Row],[SỐ LƯỢNG CÒN LẠI
(auto-fill)]],"")</f>
        <v/>
      </c>
    </row>
    <row r="1633" spans="2:33">
      <c r="B1633" s="109" t="str">
        <f>IF(AND(Stock[[#This Row],[SỐ LƯỢNG MUA]]&gt;0,Stock[[#This Row],[SỐ LƯỢNG CÒN LẠI
(auto-fill)]]=0),"BÁN",
IF(AND(Stock[[#This Row],[SỐ LƯỢNG MUA]]&gt;0,Stock[[#This Row],[SỐ LƯỢNG CÒN LẠI
(auto-fill)]]&gt;0),"NẮM GIỮ",""))</f>
        <v/>
      </c>
      <c r="C1633" s="112">
        <f t="shared" si="25"/>
        <v>1620</v>
      </c>
      <c r="D1633" s="77"/>
      <c r="E1633" s="78"/>
      <c r="F1633" s="170"/>
      <c r="G1633" s="83"/>
      <c r="H1633" s="84"/>
      <c r="I1633" s="114" t="str">
        <f>IF(Stock[[#This Row],[SỐ LƯỢNG MUA]]&gt;0,Stock[[#This Row],[GIÁ MUA]]*Stock[[#This Row],[SỐ LƯỢNG MUA]]*$D$11,"")</f>
        <v/>
      </c>
      <c r="J1633" s="87"/>
      <c r="K1633" s="88"/>
      <c r="L1633" s="116" t="str">
        <f>IF(Stock[[#This Row],[SỐ LƯỢNG MUA]]&gt;0,Stock[[#This Row],[GIÁ MUA]]*(1+Stock[[#This Row],[% TĂNG KỲ VỌNG_1]]),"")</f>
        <v/>
      </c>
      <c r="M1633" s="89"/>
      <c r="N1633" s="116" t="str">
        <f>IF(Stock[[#This Row],[SỐ LƯỢNG MUA]]&gt;0,Stock[[#This Row],[GIÁ MUA]]*(1+Stock[[#This Row],[% TĂNG KỲ VỌNG_2]]),"")</f>
        <v/>
      </c>
      <c r="O1633" s="89"/>
      <c r="P1633" s="116" t="str">
        <f>IF(Stock[[#This Row],[SỐ LƯỢNG MUA]]&gt;0,Stock[[#This Row],[GIÁ MUA]]*(1+Stock[[#This Row],[% GIẢM ĐỂ CẮT LỖ]]),"")</f>
        <v/>
      </c>
      <c r="Q1633" s="103"/>
      <c r="R1633" s="117" t="str">
        <f>IF(Stock[[#This Row],[CỔ TỨC TIỀN MẶT]]&gt;0,Stock[[#This Row],[CỔ TỨC TIỀN MẶT]]/(Stock[[#This Row],[GIÁ MUA]]*Stock[[#This Row],[SỐ LƯỢNG MUA]]),"")</f>
        <v/>
      </c>
      <c r="S1633" s="103"/>
      <c r="T1633" s="77"/>
      <c r="U1633" s="95"/>
      <c r="V1633" s="96"/>
      <c r="W1633" s="125" t="str">
        <f>IF(Stock[[#This Row],[SỐ LƯỢNG BÁN]]&gt;0,Stock[[#This Row],[GIÁ BÁN]]*Stock[[#This Row],[SỐ LƯỢNG BÁN]]*$D$11+Stock[[#This Row],[GIÁ BÁN]]*Stock[[#This Row],[SỐ LƯỢNG BÁN]]*$D$12,"")</f>
        <v/>
      </c>
      <c r="X1633" s="120">
        <f>Stock[[#This Row],[SỐ LƯỢNG MUA]]+Stock[[#This Row],[CỔ TỨC BẰNG CỔ PHIẾU]]-Stock[[#This Row],[SỐ LƯỢNG BÁN]]</f>
        <v>0</v>
      </c>
      <c r="Y16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3" s="120">
        <f ca="1">IF(Stock[[#This Row],[NGÀY BÁN]]&gt;0,Stock[[#This Row],[NGÀY BÁN]]-Stock[[#This Row],[NGÀY MUA]]+1,IF(Stock[[#This Row],[NGÀY MUA]]=0,0,TODAY()-Stock[[#This Row],[NGÀY MUA]]+1))</f>
        <v>0</v>
      </c>
      <c r="AA1633" s="121" t="str">
        <f>IFERROR(Stock[[#This Row],[CỔ TỨC TIỀN MẶT]]+Stock[[#This Row],[LÃI/(LỖ) TỪ BÁN CK
(auto-fill)]],"")</f>
        <v/>
      </c>
      <c r="AB16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3" s="79"/>
      <c r="AE1633" s="146" t="str">
        <f>IF(Stock[[#This Row],[TRẠNG THÁI
(auto-fill)]]="NẮM GIỮ",Stock[[#This Row],[GIÁ THỊ TRƯỜNG]]-Stock[[#This Row],[GIÁ MUA]],"")</f>
        <v/>
      </c>
      <c r="AF1633" s="150" t="str">
        <f>IFERROR(Stock[[#This Row],[TĂNG/
(GIẢM )]]/Stock[[#This Row],[GIÁ MUA]],"")</f>
        <v/>
      </c>
      <c r="AG1633" s="129" t="str">
        <f>IF(Stock[[#This Row],[GIÁ THỊ TRƯỜNG]]&gt;0,Stock[[#This Row],[GIÁ THỊ TRƯỜNG]]*Stock[[#This Row],[SỐ LƯỢNG CÒN LẠI
(auto-fill)]],"")</f>
        <v/>
      </c>
    </row>
    <row r="1634" spans="2:33">
      <c r="B1634" s="109" t="str">
        <f>IF(AND(Stock[[#This Row],[SỐ LƯỢNG MUA]]&gt;0,Stock[[#This Row],[SỐ LƯỢNG CÒN LẠI
(auto-fill)]]=0),"BÁN",
IF(AND(Stock[[#This Row],[SỐ LƯỢNG MUA]]&gt;0,Stock[[#This Row],[SỐ LƯỢNG CÒN LẠI
(auto-fill)]]&gt;0),"NẮM GIỮ",""))</f>
        <v/>
      </c>
      <c r="C1634" s="112">
        <f t="shared" si="25"/>
        <v>1621</v>
      </c>
      <c r="D1634" s="77"/>
      <c r="E1634" s="78"/>
      <c r="F1634" s="170"/>
      <c r="G1634" s="83"/>
      <c r="H1634" s="84"/>
      <c r="I1634" s="114" t="str">
        <f>IF(Stock[[#This Row],[SỐ LƯỢNG MUA]]&gt;0,Stock[[#This Row],[GIÁ MUA]]*Stock[[#This Row],[SỐ LƯỢNG MUA]]*$D$11,"")</f>
        <v/>
      </c>
      <c r="J1634" s="87"/>
      <c r="K1634" s="88"/>
      <c r="L1634" s="116" t="str">
        <f>IF(Stock[[#This Row],[SỐ LƯỢNG MUA]]&gt;0,Stock[[#This Row],[GIÁ MUA]]*(1+Stock[[#This Row],[% TĂNG KỲ VỌNG_1]]),"")</f>
        <v/>
      </c>
      <c r="M1634" s="89"/>
      <c r="N1634" s="116" t="str">
        <f>IF(Stock[[#This Row],[SỐ LƯỢNG MUA]]&gt;0,Stock[[#This Row],[GIÁ MUA]]*(1+Stock[[#This Row],[% TĂNG KỲ VỌNG_2]]),"")</f>
        <v/>
      </c>
      <c r="O1634" s="89"/>
      <c r="P1634" s="116" t="str">
        <f>IF(Stock[[#This Row],[SỐ LƯỢNG MUA]]&gt;0,Stock[[#This Row],[GIÁ MUA]]*(1+Stock[[#This Row],[% GIẢM ĐỂ CẮT LỖ]]),"")</f>
        <v/>
      </c>
      <c r="Q1634" s="103"/>
      <c r="R1634" s="117" t="str">
        <f>IF(Stock[[#This Row],[CỔ TỨC TIỀN MẶT]]&gt;0,Stock[[#This Row],[CỔ TỨC TIỀN MẶT]]/(Stock[[#This Row],[GIÁ MUA]]*Stock[[#This Row],[SỐ LƯỢNG MUA]]),"")</f>
        <v/>
      </c>
      <c r="S1634" s="103"/>
      <c r="T1634" s="77"/>
      <c r="U1634" s="95"/>
      <c r="V1634" s="96"/>
      <c r="W1634" s="125" t="str">
        <f>IF(Stock[[#This Row],[SỐ LƯỢNG BÁN]]&gt;0,Stock[[#This Row],[GIÁ BÁN]]*Stock[[#This Row],[SỐ LƯỢNG BÁN]]*$D$11+Stock[[#This Row],[GIÁ BÁN]]*Stock[[#This Row],[SỐ LƯỢNG BÁN]]*$D$12,"")</f>
        <v/>
      </c>
      <c r="X1634" s="120">
        <f>Stock[[#This Row],[SỐ LƯỢNG MUA]]+Stock[[#This Row],[CỔ TỨC BẰNG CỔ PHIẾU]]-Stock[[#This Row],[SỐ LƯỢNG BÁN]]</f>
        <v>0</v>
      </c>
      <c r="Y16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4" s="120">
        <f ca="1">IF(Stock[[#This Row],[NGÀY BÁN]]&gt;0,Stock[[#This Row],[NGÀY BÁN]]-Stock[[#This Row],[NGÀY MUA]]+1,IF(Stock[[#This Row],[NGÀY MUA]]=0,0,TODAY()-Stock[[#This Row],[NGÀY MUA]]+1))</f>
        <v>0</v>
      </c>
      <c r="AA1634" s="121" t="str">
        <f>IFERROR(Stock[[#This Row],[CỔ TỨC TIỀN MẶT]]+Stock[[#This Row],[LÃI/(LỖ) TỪ BÁN CK
(auto-fill)]],"")</f>
        <v/>
      </c>
      <c r="AB16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4" s="79"/>
      <c r="AE1634" s="146" t="str">
        <f>IF(Stock[[#This Row],[TRẠNG THÁI
(auto-fill)]]="NẮM GIỮ",Stock[[#This Row],[GIÁ THỊ TRƯỜNG]]-Stock[[#This Row],[GIÁ MUA]],"")</f>
        <v/>
      </c>
      <c r="AF1634" s="150" t="str">
        <f>IFERROR(Stock[[#This Row],[TĂNG/
(GIẢM )]]/Stock[[#This Row],[GIÁ MUA]],"")</f>
        <v/>
      </c>
      <c r="AG1634" s="129" t="str">
        <f>IF(Stock[[#This Row],[GIÁ THỊ TRƯỜNG]]&gt;0,Stock[[#This Row],[GIÁ THỊ TRƯỜNG]]*Stock[[#This Row],[SỐ LƯỢNG CÒN LẠI
(auto-fill)]],"")</f>
        <v/>
      </c>
    </row>
    <row r="1635" spans="2:33">
      <c r="B1635" s="109" t="str">
        <f>IF(AND(Stock[[#This Row],[SỐ LƯỢNG MUA]]&gt;0,Stock[[#This Row],[SỐ LƯỢNG CÒN LẠI
(auto-fill)]]=0),"BÁN",
IF(AND(Stock[[#This Row],[SỐ LƯỢNG MUA]]&gt;0,Stock[[#This Row],[SỐ LƯỢNG CÒN LẠI
(auto-fill)]]&gt;0),"NẮM GIỮ",""))</f>
        <v/>
      </c>
      <c r="C1635" s="112">
        <f t="shared" si="25"/>
        <v>1622</v>
      </c>
      <c r="D1635" s="77"/>
      <c r="E1635" s="78"/>
      <c r="F1635" s="170"/>
      <c r="G1635" s="83"/>
      <c r="H1635" s="84"/>
      <c r="I1635" s="114" t="str">
        <f>IF(Stock[[#This Row],[SỐ LƯỢNG MUA]]&gt;0,Stock[[#This Row],[GIÁ MUA]]*Stock[[#This Row],[SỐ LƯỢNG MUA]]*$D$11,"")</f>
        <v/>
      </c>
      <c r="J1635" s="87"/>
      <c r="K1635" s="88"/>
      <c r="L1635" s="116" t="str">
        <f>IF(Stock[[#This Row],[SỐ LƯỢNG MUA]]&gt;0,Stock[[#This Row],[GIÁ MUA]]*(1+Stock[[#This Row],[% TĂNG KỲ VỌNG_1]]),"")</f>
        <v/>
      </c>
      <c r="M1635" s="89"/>
      <c r="N1635" s="116" t="str">
        <f>IF(Stock[[#This Row],[SỐ LƯỢNG MUA]]&gt;0,Stock[[#This Row],[GIÁ MUA]]*(1+Stock[[#This Row],[% TĂNG KỲ VỌNG_2]]),"")</f>
        <v/>
      </c>
      <c r="O1635" s="89"/>
      <c r="P1635" s="116" t="str">
        <f>IF(Stock[[#This Row],[SỐ LƯỢNG MUA]]&gt;0,Stock[[#This Row],[GIÁ MUA]]*(1+Stock[[#This Row],[% GIẢM ĐỂ CẮT LỖ]]),"")</f>
        <v/>
      </c>
      <c r="Q1635" s="103"/>
      <c r="R1635" s="117" t="str">
        <f>IF(Stock[[#This Row],[CỔ TỨC TIỀN MẶT]]&gt;0,Stock[[#This Row],[CỔ TỨC TIỀN MẶT]]/(Stock[[#This Row],[GIÁ MUA]]*Stock[[#This Row],[SỐ LƯỢNG MUA]]),"")</f>
        <v/>
      </c>
      <c r="S1635" s="103"/>
      <c r="T1635" s="77"/>
      <c r="U1635" s="95"/>
      <c r="V1635" s="96"/>
      <c r="W1635" s="125" t="str">
        <f>IF(Stock[[#This Row],[SỐ LƯỢNG BÁN]]&gt;0,Stock[[#This Row],[GIÁ BÁN]]*Stock[[#This Row],[SỐ LƯỢNG BÁN]]*$D$11+Stock[[#This Row],[GIÁ BÁN]]*Stock[[#This Row],[SỐ LƯỢNG BÁN]]*$D$12,"")</f>
        <v/>
      </c>
      <c r="X1635" s="120">
        <f>Stock[[#This Row],[SỐ LƯỢNG MUA]]+Stock[[#This Row],[CỔ TỨC BẰNG CỔ PHIẾU]]-Stock[[#This Row],[SỐ LƯỢNG BÁN]]</f>
        <v>0</v>
      </c>
      <c r="Y16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5" s="120">
        <f ca="1">IF(Stock[[#This Row],[NGÀY BÁN]]&gt;0,Stock[[#This Row],[NGÀY BÁN]]-Stock[[#This Row],[NGÀY MUA]]+1,IF(Stock[[#This Row],[NGÀY MUA]]=0,0,TODAY()-Stock[[#This Row],[NGÀY MUA]]+1))</f>
        <v>0</v>
      </c>
      <c r="AA1635" s="121" t="str">
        <f>IFERROR(Stock[[#This Row],[CỔ TỨC TIỀN MẶT]]+Stock[[#This Row],[LÃI/(LỖ) TỪ BÁN CK
(auto-fill)]],"")</f>
        <v/>
      </c>
      <c r="AB16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5" s="79"/>
      <c r="AE1635" s="146" t="str">
        <f>IF(Stock[[#This Row],[TRẠNG THÁI
(auto-fill)]]="NẮM GIỮ",Stock[[#This Row],[GIÁ THỊ TRƯỜNG]]-Stock[[#This Row],[GIÁ MUA]],"")</f>
        <v/>
      </c>
      <c r="AF1635" s="150" t="str">
        <f>IFERROR(Stock[[#This Row],[TĂNG/
(GIẢM )]]/Stock[[#This Row],[GIÁ MUA]],"")</f>
        <v/>
      </c>
      <c r="AG1635" s="129" t="str">
        <f>IF(Stock[[#This Row],[GIÁ THỊ TRƯỜNG]]&gt;0,Stock[[#This Row],[GIÁ THỊ TRƯỜNG]]*Stock[[#This Row],[SỐ LƯỢNG CÒN LẠI
(auto-fill)]],"")</f>
        <v/>
      </c>
    </row>
    <row r="1636" spans="2:33">
      <c r="B1636" s="109" t="str">
        <f>IF(AND(Stock[[#This Row],[SỐ LƯỢNG MUA]]&gt;0,Stock[[#This Row],[SỐ LƯỢNG CÒN LẠI
(auto-fill)]]=0),"BÁN",
IF(AND(Stock[[#This Row],[SỐ LƯỢNG MUA]]&gt;0,Stock[[#This Row],[SỐ LƯỢNG CÒN LẠI
(auto-fill)]]&gt;0),"NẮM GIỮ",""))</f>
        <v/>
      </c>
      <c r="C1636" s="112">
        <f t="shared" si="25"/>
        <v>1623</v>
      </c>
      <c r="D1636" s="77"/>
      <c r="E1636" s="78"/>
      <c r="F1636" s="170"/>
      <c r="G1636" s="83"/>
      <c r="H1636" s="84"/>
      <c r="I1636" s="114" t="str">
        <f>IF(Stock[[#This Row],[SỐ LƯỢNG MUA]]&gt;0,Stock[[#This Row],[GIÁ MUA]]*Stock[[#This Row],[SỐ LƯỢNG MUA]]*$D$11,"")</f>
        <v/>
      </c>
      <c r="J1636" s="87"/>
      <c r="K1636" s="88"/>
      <c r="L1636" s="116" t="str">
        <f>IF(Stock[[#This Row],[SỐ LƯỢNG MUA]]&gt;0,Stock[[#This Row],[GIÁ MUA]]*(1+Stock[[#This Row],[% TĂNG KỲ VỌNG_1]]),"")</f>
        <v/>
      </c>
      <c r="M1636" s="89"/>
      <c r="N1636" s="116" t="str">
        <f>IF(Stock[[#This Row],[SỐ LƯỢNG MUA]]&gt;0,Stock[[#This Row],[GIÁ MUA]]*(1+Stock[[#This Row],[% TĂNG KỲ VỌNG_2]]),"")</f>
        <v/>
      </c>
      <c r="O1636" s="89"/>
      <c r="P1636" s="116" t="str">
        <f>IF(Stock[[#This Row],[SỐ LƯỢNG MUA]]&gt;0,Stock[[#This Row],[GIÁ MUA]]*(1+Stock[[#This Row],[% GIẢM ĐỂ CẮT LỖ]]),"")</f>
        <v/>
      </c>
      <c r="Q1636" s="103"/>
      <c r="R1636" s="117" t="str">
        <f>IF(Stock[[#This Row],[CỔ TỨC TIỀN MẶT]]&gt;0,Stock[[#This Row],[CỔ TỨC TIỀN MẶT]]/(Stock[[#This Row],[GIÁ MUA]]*Stock[[#This Row],[SỐ LƯỢNG MUA]]),"")</f>
        <v/>
      </c>
      <c r="S1636" s="103"/>
      <c r="T1636" s="77"/>
      <c r="U1636" s="95"/>
      <c r="V1636" s="96"/>
      <c r="W1636" s="125" t="str">
        <f>IF(Stock[[#This Row],[SỐ LƯỢNG BÁN]]&gt;0,Stock[[#This Row],[GIÁ BÁN]]*Stock[[#This Row],[SỐ LƯỢNG BÁN]]*$D$11+Stock[[#This Row],[GIÁ BÁN]]*Stock[[#This Row],[SỐ LƯỢNG BÁN]]*$D$12,"")</f>
        <v/>
      </c>
      <c r="X1636" s="120">
        <f>Stock[[#This Row],[SỐ LƯỢNG MUA]]+Stock[[#This Row],[CỔ TỨC BẰNG CỔ PHIẾU]]-Stock[[#This Row],[SỐ LƯỢNG BÁN]]</f>
        <v>0</v>
      </c>
      <c r="Y16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6" s="120">
        <f ca="1">IF(Stock[[#This Row],[NGÀY BÁN]]&gt;0,Stock[[#This Row],[NGÀY BÁN]]-Stock[[#This Row],[NGÀY MUA]]+1,IF(Stock[[#This Row],[NGÀY MUA]]=0,0,TODAY()-Stock[[#This Row],[NGÀY MUA]]+1))</f>
        <v>0</v>
      </c>
      <c r="AA1636" s="121" t="str">
        <f>IFERROR(Stock[[#This Row],[CỔ TỨC TIỀN MẶT]]+Stock[[#This Row],[LÃI/(LỖ) TỪ BÁN CK
(auto-fill)]],"")</f>
        <v/>
      </c>
      <c r="AB16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6" s="79"/>
      <c r="AE1636" s="146" t="str">
        <f>IF(Stock[[#This Row],[TRẠNG THÁI
(auto-fill)]]="NẮM GIỮ",Stock[[#This Row],[GIÁ THỊ TRƯỜNG]]-Stock[[#This Row],[GIÁ MUA]],"")</f>
        <v/>
      </c>
      <c r="AF1636" s="150" t="str">
        <f>IFERROR(Stock[[#This Row],[TĂNG/
(GIẢM )]]/Stock[[#This Row],[GIÁ MUA]],"")</f>
        <v/>
      </c>
      <c r="AG1636" s="129" t="str">
        <f>IF(Stock[[#This Row],[GIÁ THỊ TRƯỜNG]]&gt;0,Stock[[#This Row],[GIÁ THỊ TRƯỜNG]]*Stock[[#This Row],[SỐ LƯỢNG CÒN LẠI
(auto-fill)]],"")</f>
        <v/>
      </c>
    </row>
    <row r="1637" spans="2:33">
      <c r="B1637" s="109" t="str">
        <f>IF(AND(Stock[[#This Row],[SỐ LƯỢNG MUA]]&gt;0,Stock[[#This Row],[SỐ LƯỢNG CÒN LẠI
(auto-fill)]]=0),"BÁN",
IF(AND(Stock[[#This Row],[SỐ LƯỢNG MUA]]&gt;0,Stock[[#This Row],[SỐ LƯỢNG CÒN LẠI
(auto-fill)]]&gt;0),"NẮM GIỮ",""))</f>
        <v/>
      </c>
      <c r="C1637" s="112">
        <f t="shared" si="25"/>
        <v>1624</v>
      </c>
      <c r="D1637" s="77"/>
      <c r="E1637" s="78"/>
      <c r="F1637" s="170"/>
      <c r="G1637" s="83"/>
      <c r="H1637" s="84"/>
      <c r="I1637" s="114" t="str">
        <f>IF(Stock[[#This Row],[SỐ LƯỢNG MUA]]&gt;0,Stock[[#This Row],[GIÁ MUA]]*Stock[[#This Row],[SỐ LƯỢNG MUA]]*$D$11,"")</f>
        <v/>
      </c>
      <c r="J1637" s="87"/>
      <c r="K1637" s="88"/>
      <c r="L1637" s="116" t="str">
        <f>IF(Stock[[#This Row],[SỐ LƯỢNG MUA]]&gt;0,Stock[[#This Row],[GIÁ MUA]]*(1+Stock[[#This Row],[% TĂNG KỲ VỌNG_1]]),"")</f>
        <v/>
      </c>
      <c r="M1637" s="89"/>
      <c r="N1637" s="116" t="str">
        <f>IF(Stock[[#This Row],[SỐ LƯỢNG MUA]]&gt;0,Stock[[#This Row],[GIÁ MUA]]*(1+Stock[[#This Row],[% TĂNG KỲ VỌNG_2]]),"")</f>
        <v/>
      </c>
      <c r="O1637" s="89"/>
      <c r="P1637" s="116" t="str">
        <f>IF(Stock[[#This Row],[SỐ LƯỢNG MUA]]&gt;0,Stock[[#This Row],[GIÁ MUA]]*(1+Stock[[#This Row],[% GIẢM ĐỂ CẮT LỖ]]),"")</f>
        <v/>
      </c>
      <c r="Q1637" s="103"/>
      <c r="R1637" s="117" t="str">
        <f>IF(Stock[[#This Row],[CỔ TỨC TIỀN MẶT]]&gt;0,Stock[[#This Row],[CỔ TỨC TIỀN MẶT]]/(Stock[[#This Row],[GIÁ MUA]]*Stock[[#This Row],[SỐ LƯỢNG MUA]]),"")</f>
        <v/>
      </c>
      <c r="S1637" s="103"/>
      <c r="T1637" s="77"/>
      <c r="U1637" s="95"/>
      <c r="V1637" s="96"/>
      <c r="W1637" s="125" t="str">
        <f>IF(Stock[[#This Row],[SỐ LƯỢNG BÁN]]&gt;0,Stock[[#This Row],[GIÁ BÁN]]*Stock[[#This Row],[SỐ LƯỢNG BÁN]]*$D$11+Stock[[#This Row],[GIÁ BÁN]]*Stock[[#This Row],[SỐ LƯỢNG BÁN]]*$D$12,"")</f>
        <v/>
      </c>
      <c r="X1637" s="120">
        <f>Stock[[#This Row],[SỐ LƯỢNG MUA]]+Stock[[#This Row],[CỔ TỨC BẰNG CỔ PHIẾU]]-Stock[[#This Row],[SỐ LƯỢNG BÁN]]</f>
        <v>0</v>
      </c>
      <c r="Y16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7" s="120">
        <f ca="1">IF(Stock[[#This Row],[NGÀY BÁN]]&gt;0,Stock[[#This Row],[NGÀY BÁN]]-Stock[[#This Row],[NGÀY MUA]]+1,IF(Stock[[#This Row],[NGÀY MUA]]=0,0,TODAY()-Stock[[#This Row],[NGÀY MUA]]+1))</f>
        <v>0</v>
      </c>
      <c r="AA1637" s="121" t="str">
        <f>IFERROR(Stock[[#This Row],[CỔ TỨC TIỀN MẶT]]+Stock[[#This Row],[LÃI/(LỖ) TỪ BÁN CK
(auto-fill)]],"")</f>
        <v/>
      </c>
      <c r="AB16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7" s="79"/>
      <c r="AE1637" s="146" t="str">
        <f>IF(Stock[[#This Row],[TRẠNG THÁI
(auto-fill)]]="NẮM GIỮ",Stock[[#This Row],[GIÁ THỊ TRƯỜNG]]-Stock[[#This Row],[GIÁ MUA]],"")</f>
        <v/>
      </c>
      <c r="AF1637" s="150" t="str">
        <f>IFERROR(Stock[[#This Row],[TĂNG/
(GIẢM )]]/Stock[[#This Row],[GIÁ MUA]],"")</f>
        <v/>
      </c>
      <c r="AG1637" s="129" t="str">
        <f>IF(Stock[[#This Row],[GIÁ THỊ TRƯỜNG]]&gt;0,Stock[[#This Row],[GIÁ THỊ TRƯỜNG]]*Stock[[#This Row],[SỐ LƯỢNG CÒN LẠI
(auto-fill)]],"")</f>
        <v/>
      </c>
    </row>
    <row r="1638" spans="2:33">
      <c r="B1638" s="109" t="str">
        <f>IF(AND(Stock[[#This Row],[SỐ LƯỢNG MUA]]&gt;0,Stock[[#This Row],[SỐ LƯỢNG CÒN LẠI
(auto-fill)]]=0),"BÁN",
IF(AND(Stock[[#This Row],[SỐ LƯỢNG MUA]]&gt;0,Stock[[#This Row],[SỐ LƯỢNG CÒN LẠI
(auto-fill)]]&gt;0),"NẮM GIỮ",""))</f>
        <v/>
      </c>
      <c r="C1638" s="112">
        <f t="shared" si="25"/>
        <v>1625</v>
      </c>
      <c r="D1638" s="77"/>
      <c r="E1638" s="78"/>
      <c r="F1638" s="170"/>
      <c r="G1638" s="83"/>
      <c r="H1638" s="84"/>
      <c r="I1638" s="114" t="str">
        <f>IF(Stock[[#This Row],[SỐ LƯỢNG MUA]]&gt;0,Stock[[#This Row],[GIÁ MUA]]*Stock[[#This Row],[SỐ LƯỢNG MUA]]*$D$11,"")</f>
        <v/>
      </c>
      <c r="J1638" s="87"/>
      <c r="K1638" s="88"/>
      <c r="L1638" s="116" t="str">
        <f>IF(Stock[[#This Row],[SỐ LƯỢNG MUA]]&gt;0,Stock[[#This Row],[GIÁ MUA]]*(1+Stock[[#This Row],[% TĂNG KỲ VỌNG_1]]),"")</f>
        <v/>
      </c>
      <c r="M1638" s="89"/>
      <c r="N1638" s="116" t="str">
        <f>IF(Stock[[#This Row],[SỐ LƯỢNG MUA]]&gt;0,Stock[[#This Row],[GIÁ MUA]]*(1+Stock[[#This Row],[% TĂNG KỲ VỌNG_2]]),"")</f>
        <v/>
      </c>
      <c r="O1638" s="89"/>
      <c r="P1638" s="116" t="str">
        <f>IF(Stock[[#This Row],[SỐ LƯỢNG MUA]]&gt;0,Stock[[#This Row],[GIÁ MUA]]*(1+Stock[[#This Row],[% GIẢM ĐỂ CẮT LỖ]]),"")</f>
        <v/>
      </c>
      <c r="Q1638" s="103"/>
      <c r="R1638" s="117" t="str">
        <f>IF(Stock[[#This Row],[CỔ TỨC TIỀN MẶT]]&gt;0,Stock[[#This Row],[CỔ TỨC TIỀN MẶT]]/(Stock[[#This Row],[GIÁ MUA]]*Stock[[#This Row],[SỐ LƯỢNG MUA]]),"")</f>
        <v/>
      </c>
      <c r="S1638" s="103"/>
      <c r="T1638" s="77"/>
      <c r="U1638" s="95"/>
      <c r="V1638" s="96"/>
      <c r="W1638" s="125" t="str">
        <f>IF(Stock[[#This Row],[SỐ LƯỢNG BÁN]]&gt;0,Stock[[#This Row],[GIÁ BÁN]]*Stock[[#This Row],[SỐ LƯỢNG BÁN]]*$D$11+Stock[[#This Row],[GIÁ BÁN]]*Stock[[#This Row],[SỐ LƯỢNG BÁN]]*$D$12,"")</f>
        <v/>
      </c>
      <c r="X1638" s="120">
        <f>Stock[[#This Row],[SỐ LƯỢNG MUA]]+Stock[[#This Row],[CỔ TỨC BẰNG CỔ PHIẾU]]-Stock[[#This Row],[SỐ LƯỢNG BÁN]]</f>
        <v>0</v>
      </c>
      <c r="Y16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8" s="120">
        <f ca="1">IF(Stock[[#This Row],[NGÀY BÁN]]&gt;0,Stock[[#This Row],[NGÀY BÁN]]-Stock[[#This Row],[NGÀY MUA]]+1,IF(Stock[[#This Row],[NGÀY MUA]]=0,0,TODAY()-Stock[[#This Row],[NGÀY MUA]]+1))</f>
        <v>0</v>
      </c>
      <c r="AA1638" s="121" t="str">
        <f>IFERROR(Stock[[#This Row],[CỔ TỨC TIỀN MẶT]]+Stock[[#This Row],[LÃI/(LỖ) TỪ BÁN CK
(auto-fill)]],"")</f>
        <v/>
      </c>
      <c r="AB16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8" s="79"/>
      <c r="AE1638" s="146" t="str">
        <f>IF(Stock[[#This Row],[TRẠNG THÁI
(auto-fill)]]="NẮM GIỮ",Stock[[#This Row],[GIÁ THỊ TRƯỜNG]]-Stock[[#This Row],[GIÁ MUA]],"")</f>
        <v/>
      </c>
      <c r="AF1638" s="150" t="str">
        <f>IFERROR(Stock[[#This Row],[TĂNG/
(GIẢM )]]/Stock[[#This Row],[GIÁ MUA]],"")</f>
        <v/>
      </c>
      <c r="AG1638" s="129" t="str">
        <f>IF(Stock[[#This Row],[GIÁ THỊ TRƯỜNG]]&gt;0,Stock[[#This Row],[GIÁ THỊ TRƯỜNG]]*Stock[[#This Row],[SỐ LƯỢNG CÒN LẠI
(auto-fill)]],"")</f>
        <v/>
      </c>
    </row>
    <row r="1639" spans="2:33">
      <c r="B1639" s="109" t="str">
        <f>IF(AND(Stock[[#This Row],[SỐ LƯỢNG MUA]]&gt;0,Stock[[#This Row],[SỐ LƯỢNG CÒN LẠI
(auto-fill)]]=0),"BÁN",
IF(AND(Stock[[#This Row],[SỐ LƯỢNG MUA]]&gt;0,Stock[[#This Row],[SỐ LƯỢNG CÒN LẠI
(auto-fill)]]&gt;0),"NẮM GIỮ",""))</f>
        <v/>
      </c>
      <c r="C1639" s="112">
        <f t="shared" si="25"/>
        <v>1626</v>
      </c>
      <c r="D1639" s="77"/>
      <c r="E1639" s="78"/>
      <c r="F1639" s="170"/>
      <c r="G1639" s="83"/>
      <c r="H1639" s="84"/>
      <c r="I1639" s="114" t="str">
        <f>IF(Stock[[#This Row],[SỐ LƯỢNG MUA]]&gt;0,Stock[[#This Row],[GIÁ MUA]]*Stock[[#This Row],[SỐ LƯỢNG MUA]]*$D$11,"")</f>
        <v/>
      </c>
      <c r="J1639" s="87"/>
      <c r="K1639" s="88"/>
      <c r="L1639" s="116" t="str">
        <f>IF(Stock[[#This Row],[SỐ LƯỢNG MUA]]&gt;0,Stock[[#This Row],[GIÁ MUA]]*(1+Stock[[#This Row],[% TĂNG KỲ VỌNG_1]]),"")</f>
        <v/>
      </c>
      <c r="M1639" s="89"/>
      <c r="N1639" s="116" t="str">
        <f>IF(Stock[[#This Row],[SỐ LƯỢNG MUA]]&gt;0,Stock[[#This Row],[GIÁ MUA]]*(1+Stock[[#This Row],[% TĂNG KỲ VỌNG_2]]),"")</f>
        <v/>
      </c>
      <c r="O1639" s="89"/>
      <c r="P1639" s="116" t="str">
        <f>IF(Stock[[#This Row],[SỐ LƯỢNG MUA]]&gt;0,Stock[[#This Row],[GIÁ MUA]]*(1+Stock[[#This Row],[% GIẢM ĐỂ CẮT LỖ]]),"")</f>
        <v/>
      </c>
      <c r="Q1639" s="103"/>
      <c r="R1639" s="117" t="str">
        <f>IF(Stock[[#This Row],[CỔ TỨC TIỀN MẶT]]&gt;0,Stock[[#This Row],[CỔ TỨC TIỀN MẶT]]/(Stock[[#This Row],[GIÁ MUA]]*Stock[[#This Row],[SỐ LƯỢNG MUA]]),"")</f>
        <v/>
      </c>
      <c r="S1639" s="103"/>
      <c r="T1639" s="77"/>
      <c r="U1639" s="95"/>
      <c r="V1639" s="96"/>
      <c r="W1639" s="125" t="str">
        <f>IF(Stock[[#This Row],[SỐ LƯỢNG BÁN]]&gt;0,Stock[[#This Row],[GIÁ BÁN]]*Stock[[#This Row],[SỐ LƯỢNG BÁN]]*$D$11+Stock[[#This Row],[GIÁ BÁN]]*Stock[[#This Row],[SỐ LƯỢNG BÁN]]*$D$12,"")</f>
        <v/>
      </c>
      <c r="X1639" s="120">
        <f>Stock[[#This Row],[SỐ LƯỢNG MUA]]+Stock[[#This Row],[CỔ TỨC BẰNG CỔ PHIẾU]]-Stock[[#This Row],[SỐ LƯỢNG BÁN]]</f>
        <v>0</v>
      </c>
      <c r="Y16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9" s="120">
        <f ca="1">IF(Stock[[#This Row],[NGÀY BÁN]]&gt;0,Stock[[#This Row],[NGÀY BÁN]]-Stock[[#This Row],[NGÀY MUA]]+1,IF(Stock[[#This Row],[NGÀY MUA]]=0,0,TODAY()-Stock[[#This Row],[NGÀY MUA]]+1))</f>
        <v>0</v>
      </c>
      <c r="AA1639" s="121" t="str">
        <f>IFERROR(Stock[[#This Row],[CỔ TỨC TIỀN MẶT]]+Stock[[#This Row],[LÃI/(LỖ) TỪ BÁN CK
(auto-fill)]],"")</f>
        <v/>
      </c>
      <c r="AB16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9" s="79"/>
      <c r="AE1639" s="146" t="str">
        <f>IF(Stock[[#This Row],[TRẠNG THÁI
(auto-fill)]]="NẮM GIỮ",Stock[[#This Row],[GIÁ THỊ TRƯỜNG]]-Stock[[#This Row],[GIÁ MUA]],"")</f>
        <v/>
      </c>
      <c r="AF1639" s="150" t="str">
        <f>IFERROR(Stock[[#This Row],[TĂNG/
(GIẢM )]]/Stock[[#This Row],[GIÁ MUA]],"")</f>
        <v/>
      </c>
      <c r="AG1639" s="129" t="str">
        <f>IF(Stock[[#This Row],[GIÁ THỊ TRƯỜNG]]&gt;0,Stock[[#This Row],[GIÁ THỊ TRƯỜNG]]*Stock[[#This Row],[SỐ LƯỢNG CÒN LẠI
(auto-fill)]],"")</f>
        <v/>
      </c>
    </row>
    <row r="1640" spans="2:33">
      <c r="B1640" s="109" t="str">
        <f>IF(AND(Stock[[#This Row],[SỐ LƯỢNG MUA]]&gt;0,Stock[[#This Row],[SỐ LƯỢNG CÒN LẠI
(auto-fill)]]=0),"BÁN",
IF(AND(Stock[[#This Row],[SỐ LƯỢNG MUA]]&gt;0,Stock[[#This Row],[SỐ LƯỢNG CÒN LẠI
(auto-fill)]]&gt;0),"NẮM GIỮ",""))</f>
        <v/>
      </c>
      <c r="C1640" s="112">
        <f t="shared" si="25"/>
        <v>1627</v>
      </c>
      <c r="D1640" s="77"/>
      <c r="E1640" s="78"/>
      <c r="F1640" s="170"/>
      <c r="G1640" s="83"/>
      <c r="H1640" s="84"/>
      <c r="I1640" s="114" t="str">
        <f>IF(Stock[[#This Row],[SỐ LƯỢNG MUA]]&gt;0,Stock[[#This Row],[GIÁ MUA]]*Stock[[#This Row],[SỐ LƯỢNG MUA]]*$D$11,"")</f>
        <v/>
      </c>
      <c r="J1640" s="87"/>
      <c r="K1640" s="88"/>
      <c r="L1640" s="116" t="str">
        <f>IF(Stock[[#This Row],[SỐ LƯỢNG MUA]]&gt;0,Stock[[#This Row],[GIÁ MUA]]*(1+Stock[[#This Row],[% TĂNG KỲ VỌNG_1]]),"")</f>
        <v/>
      </c>
      <c r="M1640" s="89"/>
      <c r="N1640" s="116" t="str">
        <f>IF(Stock[[#This Row],[SỐ LƯỢNG MUA]]&gt;0,Stock[[#This Row],[GIÁ MUA]]*(1+Stock[[#This Row],[% TĂNG KỲ VỌNG_2]]),"")</f>
        <v/>
      </c>
      <c r="O1640" s="89"/>
      <c r="P1640" s="116" t="str">
        <f>IF(Stock[[#This Row],[SỐ LƯỢNG MUA]]&gt;0,Stock[[#This Row],[GIÁ MUA]]*(1+Stock[[#This Row],[% GIẢM ĐỂ CẮT LỖ]]),"")</f>
        <v/>
      </c>
      <c r="Q1640" s="103"/>
      <c r="R1640" s="117" t="str">
        <f>IF(Stock[[#This Row],[CỔ TỨC TIỀN MẶT]]&gt;0,Stock[[#This Row],[CỔ TỨC TIỀN MẶT]]/(Stock[[#This Row],[GIÁ MUA]]*Stock[[#This Row],[SỐ LƯỢNG MUA]]),"")</f>
        <v/>
      </c>
      <c r="S1640" s="103"/>
      <c r="T1640" s="77"/>
      <c r="U1640" s="95"/>
      <c r="V1640" s="96"/>
      <c r="W1640" s="125" t="str">
        <f>IF(Stock[[#This Row],[SỐ LƯỢNG BÁN]]&gt;0,Stock[[#This Row],[GIÁ BÁN]]*Stock[[#This Row],[SỐ LƯỢNG BÁN]]*$D$11+Stock[[#This Row],[GIÁ BÁN]]*Stock[[#This Row],[SỐ LƯỢNG BÁN]]*$D$12,"")</f>
        <v/>
      </c>
      <c r="X1640" s="120">
        <f>Stock[[#This Row],[SỐ LƯỢNG MUA]]+Stock[[#This Row],[CỔ TỨC BẰNG CỔ PHIẾU]]-Stock[[#This Row],[SỐ LƯỢNG BÁN]]</f>
        <v>0</v>
      </c>
      <c r="Y16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0" s="120">
        <f ca="1">IF(Stock[[#This Row],[NGÀY BÁN]]&gt;0,Stock[[#This Row],[NGÀY BÁN]]-Stock[[#This Row],[NGÀY MUA]]+1,IF(Stock[[#This Row],[NGÀY MUA]]=0,0,TODAY()-Stock[[#This Row],[NGÀY MUA]]+1))</f>
        <v>0</v>
      </c>
      <c r="AA1640" s="121" t="str">
        <f>IFERROR(Stock[[#This Row],[CỔ TỨC TIỀN MẶT]]+Stock[[#This Row],[LÃI/(LỖ) TỪ BÁN CK
(auto-fill)]],"")</f>
        <v/>
      </c>
      <c r="AB16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0" s="79"/>
      <c r="AE1640" s="146" t="str">
        <f>IF(Stock[[#This Row],[TRẠNG THÁI
(auto-fill)]]="NẮM GIỮ",Stock[[#This Row],[GIÁ THỊ TRƯỜNG]]-Stock[[#This Row],[GIÁ MUA]],"")</f>
        <v/>
      </c>
      <c r="AF1640" s="150" t="str">
        <f>IFERROR(Stock[[#This Row],[TĂNG/
(GIẢM )]]/Stock[[#This Row],[GIÁ MUA]],"")</f>
        <v/>
      </c>
      <c r="AG1640" s="129" t="str">
        <f>IF(Stock[[#This Row],[GIÁ THỊ TRƯỜNG]]&gt;0,Stock[[#This Row],[GIÁ THỊ TRƯỜNG]]*Stock[[#This Row],[SỐ LƯỢNG CÒN LẠI
(auto-fill)]],"")</f>
        <v/>
      </c>
    </row>
    <row r="1641" spans="2:33">
      <c r="B1641" s="109" t="str">
        <f>IF(AND(Stock[[#This Row],[SỐ LƯỢNG MUA]]&gt;0,Stock[[#This Row],[SỐ LƯỢNG CÒN LẠI
(auto-fill)]]=0),"BÁN",
IF(AND(Stock[[#This Row],[SỐ LƯỢNG MUA]]&gt;0,Stock[[#This Row],[SỐ LƯỢNG CÒN LẠI
(auto-fill)]]&gt;0),"NẮM GIỮ",""))</f>
        <v/>
      </c>
      <c r="C1641" s="112">
        <f t="shared" si="25"/>
        <v>1628</v>
      </c>
      <c r="D1641" s="77"/>
      <c r="E1641" s="78"/>
      <c r="F1641" s="170"/>
      <c r="G1641" s="83"/>
      <c r="H1641" s="84"/>
      <c r="I1641" s="114" t="str">
        <f>IF(Stock[[#This Row],[SỐ LƯỢNG MUA]]&gt;0,Stock[[#This Row],[GIÁ MUA]]*Stock[[#This Row],[SỐ LƯỢNG MUA]]*$D$11,"")</f>
        <v/>
      </c>
      <c r="J1641" s="87"/>
      <c r="K1641" s="88"/>
      <c r="L1641" s="116" t="str">
        <f>IF(Stock[[#This Row],[SỐ LƯỢNG MUA]]&gt;0,Stock[[#This Row],[GIÁ MUA]]*(1+Stock[[#This Row],[% TĂNG KỲ VỌNG_1]]),"")</f>
        <v/>
      </c>
      <c r="M1641" s="89"/>
      <c r="N1641" s="116" t="str">
        <f>IF(Stock[[#This Row],[SỐ LƯỢNG MUA]]&gt;0,Stock[[#This Row],[GIÁ MUA]]*(1+Stock[[#This Row],[% TĂNG KỲ VỌNG_2]]),"")</f>
        <v/>
      </c>
      <c r="O1641" s="89"/>
      <c r="P1641" s="116" t="str">
        <f>IF(Stock[[#This Row],[SỐ LƯỢNG MUA]]&gt;0,Stock[[#This Row],[GIÁ MUA]]*(1+Stock[[#This Row],[% GIẢM ĐỂ CẮT LỖ]]),"")</f>
        <v/>
      </c>
      <c r="Q1641" s="103"/>
      <c r="R1641" s="117" t="str">
        <f>IF(Stock[[#This Row],[CỔ TỨC TIỀN MẶT]]&gt;0,Stock[[#This Row],[CỔ TỨC TIỀN MẶT]]/(Stock[[#This Row],[GIÁ MUA]]*Stock[[#This Row],[SỐ LƯỢNG MUA]]),"")</f>
        <v/>
      </c>
      <c r="S1641" s="103"/>
      <c r="T1641" s="77"/>
      <c r="U1641" s="95"/>
      <c r="V1641" s="96"/>
      <c r="W1641" s="125" t="str">
        <f>IF(Stock[[#This Row],[SỐ LƯỢNG BÁN]]&gt;0,Stock[[#This Row],[GIÁ BÁN]]*Stock[[#This Row],[SỐ LƯỢNG BÁN]]*$D$11+Stock[[#This Row],[GIÁ BÁN]]*Stock[[#This Row],[SỐ LƯỢNG BÁN]]*$D$12,"")</f>
        <v/>
      </c>
      <c r="X1641" s="120">
        <f>Stock[[#This Row],[SỐ LƯỢNG MUA]]+Stock[[#This Row],[CỔ TỨC BẰNG CỔ PHIẾU]]-Stock[[#This Row],[SỐ LƯỢNG BÁN]]</f>
        <v>0</v>
      </c>
      <c r="Y16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1" s="120">
        <f ca="1">IF(Stock[[#This Row],[NGÀY BÁN]]&gt;0,Stock[[#This Row],[NGÀY BÁN]]-Stock[[#This Row],[NGÀY MUA]]+1,IF(Stock[[#This Row],[NGÀY MUA]]=0,0,TODAY()-Stock[[#This Row],[NGÀY MUA]]+1))</f>
        <v>0</v>
      </c>
      <c r="AA1641" s="121" t="str">
        <f>IFERROR(Stock[[#This Row],[CỔ TỨC TIỀN MẶT]]+Stock[[#This Row],[LÃI/(LỖ) TỪ BÁN CK
(auto-fill)]],"")</f>
        <v/>
      </c>
      <c r="AB16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1" s="79"/>
      <c r="AE1641" s="146" t="str">
        <f>IF(Stock[[#This Row],[TRẠNG THÁI
(auto-fill)]]="NẮM GIỮ",Stock[[#This Row],[GIÁ THỊ TRƯỜNG]]-Stock[[#This Row],[GIÁ MUA]],"")</f>
        <v/>
      </c>
      <c r="AF1641" s="150" t="str">
        <f>IFERROR(Stock[[#This Row],[TĂNG/
(GIẢM )]]/Stock[[#This Row],[GIÁ MUA]],"")</f>
        <v/>
      </c>
      <c r="AG1641" s="129" t="str">
        <f>IF(Stock[[#This Row],[GIÁ THỊ TRƯỜNG]]&gt;0,Stock[[#This Row],[GIÁ THỊ TRƯỜNG]]*Stock[[#This Row],[SỐ LƯỢNG CÒN LẠI
(auto-fill)]],"")</f>
        <v/>
      </c>
    </row>
    <row r="1642" spans="2:33">
      <c r="B1642" s="109" t="str">
        <f>IF(AND(Stock[[#This Row],[SỐ LƯỢNG MUA]]&gt;0,Stock[[#This Row],[SỐ LƯỢNG CÒN LẠI
(auto-fill)]]=0),"BÁN",
IF(AND(Stock[[#This Row],[SỐ LƯỢNG MUA]]&gt;0,Stock[[#This Row],[SỐ LƯỢNG CÒN LẠI
(auto-fill)]]&gt;0),"NẮM GIỮ",""))</f>
        <v/>
      </c>
      <c r="C1642" s="112">
        <f t="shared" si="25"/>
        <v>1629</v>
      </c>
      <c r="D1642" s="77"/>
      <c r="E1642" s="78"/>
      <c r="F1642" s="170"/>
      <c r="G1642" s="83"/>
      <c r="H1642" s="84"/>
      <c r="I1642" s="114" t="str">
        <f>IF(Stock[[#This Row],[SỐ LƯỢNG MUA]]&gt;0,Stock[[#This Row],[GIÁ MUA]]*Stock[[#This Row],[SỐ LƯỢNG MUA]]*$D$11,"")</f>
        <v/>
      </c>
      <c r="J1642" s="87"/>
      <c r="K1642" s="88"/>
      <c r="L1642" s="116" t="str">
        <f>IF(Stock[[#This Row],[SỐ LƯỢNG MUA]]&gt;0,Stock[[#This Row],[GIÁ MUA]]*(1+Stock[[#This Row],[% TĂNG KỲ VỌNG_1]]),"")</f>
        <v/>
      </c>
      <c r="M1642" s="89"/>
      <c r="N1642" s="116" t="str">
        <f>IF(Stock[[#This Row],[SỐ LƯỢNG MUA]]&gt;0,Stock[[#This Row],[GIÁ MUA]]*(1+Stock[[#This Row],[% TĂNG KỲ VỌNG_2]]),"")</f>
        <v/>
      </c>
      <c r="O1642" s="89"/>
      <c r="P1642" s="116" t="str">
        <f>IF(Stock[[#This Row],[SỐ LƯỢNG MUA]]&gt;0,Stock[[#This Row],[GIÁ MUA]]*(1+Stock[[#This Row],[% GIẢM ĐỂ CẮT LỖ]]),"")</f>
        <v/>
      </c>
      <c r="Q1642" s="103"/>
      <c r="R1642" s="117" t="str">
        <f>IF(Stock[[#This Row],[CỔ TỨC TIỀN MẶT]]&gt;0,Stock[[#This Row],[CỔ TỨC TIỀN MẶT]]/(Stock[[#This Row],[GIÁ MUA]]*Stock[[#This Row],[SỐ LƯỢNG MUA]]),"")</f>
        <v/>
      </c>
      <c r="S1642" s="103"/>
      <c r="T1642" s="77"/>
      <c r="U1642" s="95"/>
      <c r="V1642" s="96"/>
      <c r="W1642" s="125" t="str">
        <f>IF(Stock[[#This Row],[SỐ LƯỢNG BÁN]]&gt;0,Stock[[#This Row],[GIÁ BÁN]]*Stock[[#This Row],[SỐ LƯỢNG BÁN]]*$D$11+Stock[[#This Row],[GIÁ BÁN]]*Stock[[#This Row],[SỐ LƯỢNG BÁN]]*$D$12,"")</f>
        <v/>
      </c>
      <c r="X1642" s="120">
        <f>Stock[[#This Row],[SỐ LƯỢNG MUA]]+Stock[[#This Row],[CỔ TỨC BẰNG CỔ PHIẾU]]-Stock[[#This Row],[SỐ LƯỢNG BÁN]]</f>
        <v>0</v>
      </c>
      <c r="Y16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2" s="120">
        <f ca="1">IF(Stock[[#This Row],[NGÀY BÁN]]&gt;0,Stock[[#This Row],[NGÀY BÁN]]-Stock[[#This Row],[NGÀY MUA]]+1,IF(Stock[[#This Row],[NGÀY MUA]]=0,0,TODAY()-Stock[[#This Row],[NGÀY MUA]]+1))</f>
        <v>0</v>
      </c>
      <c r="AA1642" s="121" t="str">
        <f>IFERROR(Stock[[#This Row],[CỔ TỨC TIỀN MẶT]]+Stock[[#This Row],[LÃI/(LỖ) TỪ BÁN CK
(auto-fill)]],"")</f>
        <v/>
      </c>
      <c r="AB16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2" s="79"/>
      <c r="AE1642" s="146" t="str">
        <f>IF(Stock[[#This Row],[TRẠNG THÁI
(auto-fill)]]="NẮM GIỮ",Stock[[#This Row],[GIÁ THỊ TRƯỜNG]]-Stock[[#This Row],[GIÁ MUA]],"")</f>
        <v/>
      </c>
      <c r="AF1642" s="150" t="str">
        <f>IFERROR(Stock[[#This Row],[TĂNG/
(GIẢM )]]/Stock[[#This Row],[GIÁ MUA]],"")</f>
        <v/>
      </c>
      <c r="AG1642" s="129" t="str">
        <f>IF(Stock[[#This Row],[GIÁ THỊ TRƯỜNG]]&gt;0,Stock[[#This Row],[GIÁ THỊ TRƯỜNG]]*Stock[[#This Row],[SỐ LƯỢNG CÒN LẠI
(auto-fill)]],"")</f>
        <v/>
      </c>
    </row>
    <row r="1643" spans="2:33">
      <c r="B1643" s="109" t="str">
        <f>IF(AND(Stock[[#This Row],[SỐ LƯỢNG MUA]]&gt;0,Stock[[#This Row],[SỐ LƯỢNG CÒN LẠI
(auto-fill)]]=0),"BÁN",
IF(AND(Stock[[#This Row],[SỐ LƯỢNG MUA]]&gt;0,Stock[[#This Row],[SỐ LƯỢNG CÒN LẠI
(auto-fill)]]&gt;0),"NẮM GIỮ",""))</f>
        <v/>
      </c>
      <c r="C1643" s="112">
        <f t="shared" si="25"/>
        <v>1630</v>
      </c>
      <c r="D1643" s="77"/>
      <c r="E1643" s="78"/>
      <c r="F1643" s="170"/>
      <c r="G1643" s="83"/>
      <c r="H1643" s="84"/>
      <c r="I1643" s="114" t="str">
        <f>IF(Stock[[#This Row],[SỐ LƯỢNG MUA]]&gt;0,Stock[[#This Row],[GIÁ MUA]]*Stock[[#This Row],[SỐ LƯỢNG MUA]]*$D$11,"")</f>
        <v/>
      </c>
      <c r="J1643" s="87"/>
      <c r="K1643" s="88"/>
      <c r="L1643" s="116" t="str">
        <f>IF(Stock[[#This Row],[SỐ LƯỢNG MUA]]&gt;0,Stock[[#This Row],[GIÁ MUA]]*(1+Stock[[#This Row],[% TĂNG KỲ VỌNG_1]]),"")</f>
        <v/>
      </c>
      <c r="M1643" s="89"/>
      <c r="N1643" s="116" t="str">
        <f>IF(Stock[[#This Row],[SỐ LƯỢNG MUA]]&gt;0,Stock[[#This Row],[GIÁ MUA]]*(1+Stock[[#This Row],[% TĂNG KỲ VỌNG_2]]),"")</f>
        <v/>
      </c>
      <c r="O1643" s="89"/>
      <c r="P1643" s="116" t="str">
        <f>IF(Stock[[#This Row],[SỐ LƯỢNG MUA]]&gt;0,Stock[[#This Row],[GIÁ MUA]]*(1+Stock[[#This Row],[% GIẢM ĐỂ CẮT LỖ]]),"")</f>
        <v/>
      </c>
      <c r="Q1643" s="103"/>
      <c r="R1643" s="117" t="str">
        <f>IF(Stock[[#This Row],[CỔ TỨC TIỀN MẶT]]&gt;0,Stock[[#This Row],[CỔ TỨC TIỀN MẶT]]/(Stock[[#This Row],[GIÁ MUA]]*Stock[[#This Row],[SỐ LƯỢNG MUA]]),"")</f>
        <v/>
      </c>
      <c r="S1643" s="103"/>
      <c r="T1643" s="77"/>
      <c r="U1643" s="95"/>
      <c r="V1643" s="96"/>
      <c r="W1643" s="125" t="str">
        <f>IF(Stock[[#This Row],[SỐ LƯỢNG BÁN]]&gt;0,Stock[[#This Row],[GIÁ BÁN]]*Stock[[#This Row],[SỐ LƯỢNG BÁN]]*$D$11+Stock[[#This Row],[GIÁ BÁN]]*Stock[[#This Row],[SỐ LƯỢNG BÁN]]*$D$12,"")</f>
        <v/>
      </c>
      <c r="X1643" s="120">
        <f>Stock[[#This Row],[SỐ LƯỢNG MUA]]+Stock[[#This Row],[CỔ TỨC BẰNG CỔ PHIẾU]]-Stock[[#This Row],[SỐ LƯỢNG BÁN]]</f>
        <v>0</v>
      </c>
      <c r="Y16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3" s="120">
        <f ca="1">IF(Stock[[#This Row],[NGÀY BÁN]]&gt;0,Stock[[#This Row],[NGÀY BÁN]]-Stock[[#This Row],[NGÀY MUA]]+1,IF(Stock[[#This Row],[NGÀY MUA]]=0,0,TODAY()-Stock[[#This Row],[NGÀY MUA]]+1))</f>
        <v>0</v>
      </c>
      <c r="AA1643" s="121" t="str">
        <f>IFERROR(Stock[[#This Row],[CỔ TỨC TIỀN MẶT]]+Stock[[#This Row],[LÃI/(LỖ) TỪ BÁN CK
(auto-fill)]],"")</f>
        <v/>
      </c>
      <c r="AB16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3" s="79"/>
      <c r="AE1643" s="146" t="str">
        <f>IF(Stock[[#This Row],[TRẠNG THÁI
(auto-fill)]]="NẮM GIỮ",Stock[[#This Row],[GIÁ THỊ TRƯỜNG]]-Stock[[#This Row],[GIÁ MUA]],"")</f>
        <v/>
      </c>
      <c r="AF1643" s="150" t="str">
        <f>IFERROR(Stock[[#This Row],[TĂNG/
(GIẢM )]]/Stock[[#This Row],[GIÁ MUA]],"")</f>
        <v/>
      </c>
      <c r="AG1643" s="129" t="str">
        <f>IF(Stock[[#This Row],[GIÁ THỊ TRƯỜNG]]&gt;0,Stock[[#This Row],[GIÁ THỊ TRƯỜNG]]*Stock[[#This Row],[SỐ LƯỢNG CÒN LẠI
(auto-fill)]],"")</f>
        <v/>
      </c>
    </row>
    <row r="1644" spans="2:33">
      <c r="B1644" s="109" t="str">
        <f>IF(AND(Stock[[#This Row],[SỐ LƯỢNG MUA]]&gt;0,Stock[[#This Row],[SỐ LƯỢNG CÒN LẠI
(auto-fill)]]=0),"BÁN",
IF(AND(Stock[[#This Row],[SỐ LƯỢNG MUA]]&gt;0,Stock[[#This Row],[SỐ LƯỢNG CÒN LẠI
(auto-fill)]]&gt;0),"NẮM GIỮ",""))</f>
        <v/>
      </c>
      <c r="C1644" s="112">
        <f t="shared" si="25"/>
        <v>1631</v>
      </c>
      <c r="D1644" s="77"/>
      <c r="E1644" s="78"/>
      <c r="F1644" s="170"/>
      <c r="G1644" s="83"/>
      <c r="H1644" s="84"/>
      <c r="I1644" s="114" t="str">
        <f>IF(Stock[[#This Row],[SỐ LƯỢNG MUA]]&gt;0,Stock[[#This Row],[GIÁ MUA]]*Stock[[#This Row],[SỐ LƯỢNG MUA]]*$D$11,"")</f>
        <v/>
      </c>
      <c r="J1644" s="87"/>
      <c r="K1644" s="88"/>
      <c r="L1644" s="116" t="str">
        <f>IF(Stock[[#This Row],[SỐ LƯỢNG MUA]]&gt;0,Stock[[#This Row],[GIÁ MUA]]*(1+Stock[[#This Row],[% TĂNG KỲ VỌNG_1]]),"")</f>
        <v/>
      </c>
      <c r="M1644" s="89"/>
      <c r="N1644" s="116" t="str">
        <f>IF(Stock[[#This Row],[SỐ LƯỢNG MUA]]&gt;0,Stock[[#This Row],[GIÁ MUA]]*(1+Stock[[#This Row],[% TĂNG KỲ VỌNG_2]]),"")</f>
        <v/>
      </c>
      <c r="O1644" s="89"/>
      <c r="P1644" s="116" t="str">
        <f>IF(Stock[[#This Row],[SỐ LƯỢNG MUA]]&gt;0,Stock[[#This Row],[GIÁ MUA]]*(1+Stock[[#This Row],[% GIẢM ĐỂ CẮT LỖ]]),"")</f>
        <v/>
      </c>
      <c r="Q1644" s="103"/>
      <c r="R1644" s="117" t="str">
        <f>IF(Stock[[#This Row],[CỔ TỨC TIỀN MẶT]]&gt;0,Stock[[#This Row],[CỔ TỨC TIỀN MẶT]]/(Stock[[#This Row],[GIÁ MUA]]*Stock[[#This Row],[SỐ LƯỢNG MUA]]),"")</f>
        <v/>
      </c>
      <c r="S1644" s="103"/>
      <c r="T1644" s="77"/>
      <c r="U1644" s="95"/>
      <c r="V1644" s="96"/>
      <c r="W1644" s="125" t="str">
        <f>IF(Stock[[#This Row],[SỐ LƯỢNG BÁN]]&gt;0,Stock[[#This Row],[GIÁ BÁN]]*Stock[[#This Row],[SỐ LƯỢNG BÁN]]*$D$11+Stock[[#This Row],[GIÁ BÁN]]*Stock[[#This Row],[SỐ LƯỢNG BÁN]]*$D$12,"")</f>
        <v/>
      </c>
      <c r="X1644" s="120">
        <f>Stock[[#This Row],[SỐ LƯỢNG MUA]]+Stock[[#This Row],[CỔ TỨC BẰNG CỔ PHIẾU]]-Stock[[#This Row],[SỐ LƯỢNG BÁN]]</f>
        <v>0</v>
      </c>
      <c r="Y16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4" s="120">
        <f ca="1">IF(Stock[[#This Row],[NGÀY BÁN]]&gt;0,Stock[[#This Row],[NGÀY BÁN]]-Stock[[#This Row],[NGÀY MUA]]+1,IF(Stock[[#This Row],[NGÀY MUA]]=0,0,TODAY()-Stock[[#This Row],[NGÀY MUA]]+1))</f>
        <v>0</v>
      </c>
      <c r="AA1644" s="121" t="str">
        <f>IFERROR(Stock[[#This Row],[CỔ TỨC TIỀN MẶT]]+Stock[[#This Row],[LÃI/(LỖ) TỪ BÁN CK
(auto-fill)]],"")</f>
        <v/>
      </c>
      <c r="AB16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4" s="79"/>
      <c r="AE1644" s="146" t="str">
        <f>IF(Stock[[#This Row],[TRẠNG THÁI
(auto-fill)]]="NẮM GIỮ",Stock[[#This Row],[GIÁ THỊ TRƯỜNG]]-Stock[[#This Row],[GIÁ MUA]],"")</f>
        <v/>
      </c>
      <c r="AF1644" s="150" t="str">
        <f>IFERROR(Stock[[#This Row],[TĂNG/
(GIẢM )]]/Stock[[#This Row],[GIÁ MUA]],"")</f>
        <v/>
      </c>
      <c r="AG1644" s="129" t="str">
        <f>IF(Stock[[#This Row],[GIÁ THỊ TRƯỜNG]]&gt;0,Stock[[#This Row],[GIÁ THỊ TRƯỜNG]]*Stock[[#This Row],[SỐ LƯỢNG CÒN LẠI
(auto-fill)]],"")</f>
        <v/>
      </c>
    </row>
    <row r="1645" spans="2:33">
      <c r="B1645" s="109" t="str">
        <f>IF(AND(Stock[[#This Row],[SỐ LƯỢNG MUA]]&gt;0,Stock[[#This Row],[SỐ LƯỢNG CÒN LẠI
(auto-fill)]]=0),"BÁN",
IF(AND(Stock[[#This Row],[SỐ LƯỢNG MUA]]&gt;0,Stock[[#This Row],[SỐ LƯỢNG CÒN LẠI
(auto-fill)]]&gt;0),"NẮM GIỮ",""))</f>
        <v/>
      </c>
      <c r="C1645" s="112">
        <f t="shared" si="25"/>
        <v>1632</v>
      </c>
      <c r="D1645" s="77"/>
      <c r="E1645" s="78"/>
      <c r="F1645" s="170"/>
      <c r="G1645" s="83"/>
      <c r="H1645" s="84"/>
      <c r="I1645" s="114" t="str">
        <f>IF(Stock[[#This Row],[SỐ LƯỢNG MUA]]&gt;0,Stock[[#This Row],[GIÁ MUA]]*Stock[[#This Row],[SỐ LƯỢNG MUA]]*$D$11,"")</f>
        <v/>
      </c>
      <c r="J1645" s="87"/>
      <c r="K1645" s="88"/>
      <c r="L1645" s="116" t="str">
        <f>IF(Stock[[#This Row],[SỐ LƯỢNG MUA]]&gt;0,Stock[[#This Row],[GIÁ MUA]]*(1+Stock[[#This Row],[% TĂNG KỲ VỌNG_1]]),"")</f>
        <v/>
      </c>
      <c r="M1645" s="89"/>
      <c r="N1645" s="116" t="str">
        <f>IF(Stock[[#This Row],[SỐ LƯỢNG MUA]]&gt;0,Stock[[#This Row],[GIÁ MUA]]*(1+Stock[[#This Row],[% TĂNG KỲ VỌNG_2]]),"")</f>
        <v/>
      </c>
      <c r="O1645" s="89"/>
      <c r="P1645" s="116" t="str">
        <f>IF(Stock[[#This Row],[SỐ LƯỢNG MUA]]&gt;0,Stock[[#This Row],[GIÁ MUA]]*(1+Stock[[#This Row],[% GIẢM ĐỂ CẮT LỖ]]),"")</f>
        <v/>
      </c>
      <c r="Q1645" s="103"/>
      <c r="R1645" s="117" t="str">
        <f>IF(Stock[[#This Row],[CỔ TỨC TIỀN MẶT]]&gt;0,Stock[[#This Row],[CỔ TỨC TIỀN MẶT]]/(Stock[[#This Row],[GIÁ MUA]]*Stock[[#This Row],[SỐ LƯỢNG MUA]]),"")</f>
        <v/>
      </c>
      <c r="S1645" s="103"/>
      <c r="T1645" s="77"/>
      <c r="U1645" s="95"/>
      <c r="V1645" s="96"/>
      <c r="W1645" s="125" t="str">
        <f>IF(Stock[[#This Row],[SỐ LƯỢNG BÁN]]&gt;0,Stock[[#This Row],[GIÁ BÁN]]*Stock[[#This Row],[SỐ LƯỢNG BÁN]]*$D$11+Stock[[#This Row],[GIÁ BÁN]]*Stock[[#This Row],[SỐ LƯỢNG BÁN]]*$D$12,"")</f>
        <v/>
      </c>
      <c r="X1645" s="120">
        <f>Stock[[#This Row],[SỐ LƯỢNG MUA]]+Stock[[#This Row],[CỔ TỨC BẰNG CỔ PHIẾU]]-Stock[[#This Row],[SỐ LƯỢNG BÁN]]</f>
        <v>0</v>
      </c>
      <c r="Y16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5" s="120">
        <f ca="1">IF(Stock[[#This Row],[NGÀY BÁN]]&gt;0,Stock[[#This Row],[NGÀY BÁN]]-Stock[[#This Row],[NGÀY MUA]]+1,IF(Stock[[#This Row],[NGÀY MUA]]=0,0,TODAY()-Stock[[#This Row],[NGÀY MUA]]+1))</f>
        <v>0</v>
      </c>
      <c r="AA1645" s="121" t="str">
        <f>IFERROR(Stock[[#This Row],[CỔ TỨC TIỀN MẶT]]+Stock[[#This Row],[LÃI/(LỖ) TỪ BÁN CK
(auto-fill)]],"")</f>
        <v/>
      </c>
      <c r="AB16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5" s="79"/>
      <c r="AE1645" s="146" t="str">
        <f>IF(Stock[[#This Row],[TRẠNG THÁI
(auto-fill)]]="NẮM GIỮ",Stock[[#This Row],[GIÁ THỊ TRƯỜNG]]-Stock[[#This Row],[GIÁ MUA]],"")</f>
        <v/>
      </c>
      <c r="AF1645" s="150" t="str">
        <f>IFERROR(Stock[[#This Row],[TĂNG/
(GIẢM )]]/Stock[[#This Row],[GIÁ MUA]],"")</f>
        <v/>
      </c>
      <c r="AG1645" s="129" t="str">
        <f>IF(Stock[[#This Row],[GIÁ THỊ TRƯỜNG]]&gt;0,Stock[[#This Row],[GIÁ THỊ TRƯỜNG]]*Stock[[#This Row],[SỐ LƯỢNG CÒN LẠI
(auto-fill)]],"")</f>
        <v/>
      </c>
    </row>
    <row r="1646" spans="2:33">
      <c r="B1646" s="109" t="str">
        <f>IF(AND(Stock[[#This Row],[SỐ LƯỢNG MUA]]&gt;0,Stock[[#This Row],[SỐ LƯỢNG CÒN LẠI
(auto-fill)]]=0),"BÁN",
IF(AND(Stock[[#This Row],[SỐ LƯỢNG MUA]]&gt;0,Stock[[#This Row],[SỐ LƯỢNG CÒN LẠI
(auto-fill)]]&gt;0),"NẮM GIỮ",""))</f>
        <v/>
      </c>
      <c r="C1646" s="112">
        <f t="shared" si="25"/>
        <v>1633</v>
      </c>
      <c r="D1646" s="77"/>
      <c r="E1646" s="78"/>
      <c r="F1646" s="170"/>
      <c r="G1646" s="83"/>
      <c r="H1646" s="84"/>
      <c r="I1646" s="114" t="str">
        <f>IF(Stock[[#This Row],[SỐ LƯỢNG MUA]]&gt;0,Stock[[#This Row],[GIÁ MUA]]*Stock[[#This Row],[SỐ LƯỢNG MUA]]*$D$11,"")</f>
        <v/>
      </c>
      <c r="J1646" s="87"/>
      <c r="K1646" s="88"/>
      <c r="L1646" s="116" t="str">
        <f>IF(Stock[[#This Row],[SỐ LƯỢNG MUA]]&gt;0,Stock[[#This Row],[GIÁ MUA]]*(1+Stock[[#This Row],[% TĂNG KỲ VỌNG_1]]),"")</f>
        <v/>
      </c>
      <c r="M1646" s="89"/>
      <c r="N1646" s="116" t="str">
        <f>IF(Stock[[#This Row],[SỐ LƯỢNG MUA]]&gt;0,Stock[[#This Row],[GIÁ MUA]]*(1+Stock[[#This Row],[% TĂNG KỲ VỌNG_2]]),"")</f>
        <v/>
      </c>
      <c r="O1646" s="89"/>
      <c r="P1646" s="116" t="str">
        <f>IF(Stock[[#This Row],[SỐ LƯỢNG MUA]]&gt;0,Stock[[#This Row],[GIÁ MUA]]*(1+Stock[[#This Row],[% GIẢM ĐỂ CẮT LỖ]]),"")</f>
        <v/>
      </c>
      <c r="Q1646" s="103"/>
      <c r="R1646" s="117" t="str">
        <f>IF(Stock[[#This Row],[CỔ TỨC TIỀN MẶT]]&gt;0,Stock[[#This Row],[CỔ TỨC TIỀN MẶT]]/(Stock[[#This Row],[GIÁ MUA]]*Stock[[#This Row],[SỐ LƯỢNG MUA]]),"")</f>
        <v/>
      </c>
      <c r="S1646" s="103"/>
      <c r="T1646" s="77"/>
      <c r="U1646" s="95"/>
      <c r="V1646" s="96"/>
      <c r="W1646" s="125" t="str">
        <f>IF(Stock[[#This Row],[SỐ LƯỢNG BÁN]]&gt;0,Stock[[#This Row],[GIÁ BÁN]]*Stock[[#This Row],[SỐ LƯỢNG BÁN]]*$D$11+Stock[[#This Row],[GIÁ BÁN]]*Stock[[#This Row],[SỐ LƯỢNG BÁN]]*$D$12,"")</f>
        <v/>
      </c>
      <c r="X1646" s="120">
        <f>Stock[[#This Row],[SỐ LƯỢNG MUA]]+Stock[[#This Row],[CỔ TỨC BẰNG CỔ PHIẾU]]-Stock[[#This Row],[SỐ LƯỢNG BÁN]]</f>
        <v>0</v>
      </c>
      <c r="Y16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6" s="120">
        <f ca="1">IF(Stock[[#This Row],[NGÀY BÁN]]&gt;0,Stock[[#This Row],[NGÀY BÁN]]-Stock[[#This Row],[NGÀY MUA]]+1,IF(Stock[[#This Row],[NGÀY MUA]]=0,0,TODAY()-Stock[[#This Row],[NGÀY MUA]]+1))</f>
        <v>0</v>
      </c>
      <c r="AA1646" s="121" t="str">
        <f>IFERROR(Stock[[#This Row],[CỔ TỨC TIỀN MẶT]]+Stock[[#This Row],[LÃI/(LỖ) TỪ BÁN CK
(auto-fill)]],"")</f>
        <v/>
      </c>
      <c r="AB16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6" s="79"/>
      <c r="AE1646" s="146" t="str">
        <f>IF(Stock[[#This Row],[TRẠNG THÁI
(auto-fill)]]="NẮM GIỮ",Stock[[#This Row],[GIÁ THỊ TRƯỜNG]]-Stock[[#This Row],[GIÁ MUA]],"")</f>
        <v/>
      </c>
      <c r="AF1646" s="150" t="str">
        <f>IFERROR(Stock[[#This Row],[TĂNG/
(GIẢM )]]/Stock[[#This Row],[GIÁ MUA]],"")</f>
        <v/>
      </c>
      <c r="AG1646" s="129" t="str">
        <f>IF(Stock[[#This Row],[GIÁ THỊ TRƯỜNG]]&gt;0,Stock[[#This Row],[GIÁ THỊ TRƯỜNG]]*Stock[[#This Row],[SỐ LƯỢNG CÒN LẠI
(auto-fill)]],"")</f>
        <v/>
      </c>
    </row>
    <row r="1647" spans="2:33">
      <c r="B1647" s="109" t="str">
        <f>IF(AND(Stock[[#This Row],[SỐ LƯỢNG MUA]]&gt;0,Stock[[#This Row],[SỐ LƯỢNG CÒN LẠI
(auto-fill)]]=0),"BÁN",
IF(AND(Stock[[#This Row],[SỐ LƯỢNG MUA]]&gt;0,Stock[[#This Row],[SỐ LƯỢNG CÒN LẠI
(auto-fill)]]&gt;0),"NẮM GIỮ",""))</f>
        <v/>
      </c>
      <c r="C1647" s="112">
        <f t="shared" si="25"/>
        <v>1634</v>
      </c>
      <c r="D1647" s="77"/>
      <c r="E1647" s="78"/>
      <c r="F1647" s="170"/>
      <c r="G1647" s="83"/>
      <c r="H1647" s="84"/>
      <c r="I1647" s="114" t="str">
        <f>IF(Stock[[#This Row],[SỐ LƯỢNG MUA]]&gt;0,Stock[[#This Row],[GIÁ MUA]]*Stock[[#This Row],[SỐ LƯỢNG MUA]]*$D$11,"")</f>
        <v/>
      </c>
      <c r="J1647" s="87"/>
      <c r="K1647" s="88"/>
      <c r="L1647" s="116" t="str">
        <f>IF(Stock[[#This Row],[SỐ LƯỢNG MUA]]&gt;0,Stock[[#This Row],[GIÁ MUA]]*(1+Stock[[#This Row],[% TĂNG KỲ VỌNG_1]]),"")</f>
        <v/>
      </c>
      <c r="M1647" s="89"/>
      <c r="N1647" s="116" t="str">
        <f>IF(Stock[[#This Row],[SỐ LƯỢNG MUA]]&gt;0,Stock[[#This Row],[GIÁ MUA]]*(1+Stock[[#This Row],[% TĂNG KỲ VỌNG_2]]),"")</f>
        <v/>
      </c>
      <c r="O1647" s="89"/>
      <c r="P1647" s="116" t="str">
        <f>IF(Stock[[#This Row],[SỐ LƯỢNG MUA]]&gt;0,Stock[[#This Row],[GIÁ MUA]]*(1+Stock[[#This Row],[% GIẢM ĐỂ CẮT LỖ]]),"")</f>
        <v/>
      </c>
      <c r="Q1647" s="103"/>
      <c r="R1647" s="117" t="str">
        <f>IF(Stock[[#This Row],[CỔ TỨC TIỀN MẶT]]&gt;0,Stock[[#This Row],[CỔ TỨC TIỀN MẶT]]/(Stock[[#This Row],[GIÁ MUA]]*Stock[[#This Row],[SỐ LƯỢNG MUA]]),"")</f>
        <v/>
      </c>
      <c r="S1647" s="103"/>
      <c r="T1647" s="77"/>
      <c r="U1647" s="95"/>
      <c r="V1647" s="96"/>
      <c r="W1647" s="125" t="str">
        <f>IF(Stock[[#This Row],[SỐ LƯỢNG BÁN]]&gt;0,Stock[[#This Row],[GIÁ BÁN]]*Stock[[#This Row],[SỐ LƯỢNG BÁN]]*$D$11+Stock[[#This Row],[GIÁ BÁN]]*Stock[[#This Row],[SỐ LƯỢNG BÁN]]*$D$12,"")</f>
        <v/>
      </c>
      <c r="X1647" s="120">
        <f>Stock[[#This Row],[SỐ LƯỢNG MUA]]+Stock[[#This Row],[CỔ TỨC BẰNG CỔ PHIẾU]]-Stock[[#This Row],[SỐ LƯỢNG BÁN]]</f>
        <v>0</v>
      </c>
      <c r="Y16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7" s="120">
        <f ca="1">IF(Stock[[#This Row],[NGÀY BÁN]]&gt;0,Stock[[#This Row],[NGÀY BÁN]]-Stock[[#This Row],[NGÀY MUA]]+1,IF(Stock[[#This Row],[NGÀY MUA]]=0,0,TODAY()-Stock[[#This Row],[NGÀY MUA]]+1))</f>
        <v>0</v>
      </c>
      <c r="AA1647" s="121" t="str">
        <f>IFERROR(Stock[[#This Row],[CỔ TỨC TIỀN MẶT]]+Stock[[#This Row],[LÃI/(LỖ) TỪ BÁN CK
(auto-fill)]],"")</f>
        <v/>
      </c>
      <c r="AB16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7" s="79"/>
      <c r="AE1647" s="146" t="str">
        <f>IF(Stock[[#This Row],[TRẠNG THÁI
(auto-fill)]]="NẮM GIỮ",Stock[[#This Row],[GIÁ THỊ TRƯỜNG]]-Stock[[#This Row],[GIÁ MUA]],"")</f>
        <v/>
      </c>
      <c r="AF1647" s="150" t="str">
        <f>IFERROR(Stock[[#This Row],[TĂNG/
(GIẢM )]]/Stock[[#This Row],[GIÁ MUA]],"")</f>
        <v/>
      </c>
      <c r="AG1647" s="129" t="str">
        <f>IF(Stock[[#This Row],[GIÁ THỊ TRƯỜNG]]&gt;0,Stock[[#This Row],[GIÁ THỊ TRƯỜNG]]*Stock[[#This Row],[SỐ LƯỢNG CÒN LẠI
(auto-fill)]],"")</f>
        <v/>
      </c>
    </row>
    <row r="1648" spans="2:33">
      <c r="B1648" s="109" t="str">
        <f>IF(AND(Stock[[#This Row],[SỐ LƯỢNG MUA]]&gt;0,Stock[[#This Row],[SỐ LƯỢNG CÒN LẠI
(auto-fill)]]=0),"BÁN",
IF(AND(Stock[[#This Row],[SỐ LƯỢNG MUA]]&gt;0,Stock[[#This Row],[SỐ LƯỢNG CÒN LẠI
(auto-fill)]]&gt;0),"NẮM GIỮ",""))</f>
        <v/>
      </c>
      <c r="C1648" s="112">
        <f t="shared" si="25"/>
        <v>1635</v>
      </c>
      <c r="D1648" s="77"/>
      <c r="E1648" s="78"/>
      <c r="F1648" s="170"/>
      <c r="G1648" s="83"/>
      <c r="H1648" s="84"/>
      <c r="I1648" s="114" t="str">
        <f>IF(Stock[[#This Row],[SỐ LƯỢNG MUA]]&gt;0,Stock[[#This Row],[GIÁ MUA]]*Stock[[#This Row],[SỐ LƯỢNG MUA]]*$D$11,"")</f>
        <v/>
      </c>
      <c r="J1648" s="87"/>
      <c r="K1648" s="88"/>
      <c r="L1648" s="116" t="str">
        <f>IF(Stock[[#This Row],[SỐ LƯỢNG MUA]]&gt;0,Stock[[#This Row],[GIÁ MUA]]*(1+Stock[[#This Row],[% TĂNG KỲ VỌNG_1]]),"")</f>
        <v/>
      </c>
      <c r="M1648" s="89"/>
      <c r="N1648" s="116" t="str">
        <f>IF(Stock[[#This Row],[SỐ LƯỢNG MUA]]&gt;0,Stock[[#This Row],[GIÁ MUA]]*(1+Stock[[#This Row],[% TĂNG KỲ VỌNG_2]]),"")</f>
        <v/>
      </c>
      <c r="O1648" s="89"/>
      <c r="P1648" s="116" t="str">
        <f>IF(Stock[[#This Row],[SỐ LƯỢNG MUA]]&gt;0,Stock[[#This Row],[GIÁ MUA]]*(1+Stock[[#This Row],[% GIẢM ĐỂ CẮT LỖ]]),"")</f>
        <v/>
      </c>
      <c r="Q1648" s="103"/>
      <c r="R1648" s="117" t="str">
        <f>IF(Stock[[#This Row],[CỔ TỨC TIỀN MẶT]]&gt;0,Stock[[#This Row],[CỔ TỨC TIỀN MẶT]]/(Stock[[#This Row],[GIÁ MUA]]*Stock[[#This Row],[SỐ LƯỢNG MUA]]),"")</f>
        <v/>
      </c>
      <c r="S1648" s="103"/>
      <c r="T1648" s="77"/>
      <c r="U1648" s="95"/>
      <c r="V1648" s="96"/>
      <c r="W1648" s="125" t="str">
        <f>IF(Stock[[#This Row],[SỐ LƯỢNG BÁN]]&gt;0,Stock[[#This Row],[GIÁ BÁN]]*Stock[[#This Row],[SỐ LƯỢNG BÁN]]*$D$11+Stock[[#This Row],[GIÁ BÁN]]*Stock[[#This Row],[SỐ LƯỢNG BÁN]]*$D$12,"")</f>
        <v/>
      </c>
      <c r="X1648" s="120">
        <f>Stock[[#This Row],[SỐ LƯỢNG MUA]]+Stock[[#This Row],[CỔ TỨC BẰNG CỔ PHIẾU]]-Stock[[#This Row],[SỐ LƯỢNG BÁN]]</f>
        <v>0</v>
      </c>
      <c r="Y16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8" s="120">
        <f ca="1">IF(Stock[[#This Row],[NGÀY BÁN]]&gt;0,Stock[[#This Row],[NGÀY BÁN]]-Stock[[#This Row],[NGÀY MUA]]+1,IF(Stock[[#This Row],[NGÀY MUA]]=0,0,TODAY()-Stock[[#This Row],[NGÀY MUA]]+1))</f>
        <v>0</v>
      </c>
      <c r="AA1648" s="121" t="str">
        <f>IFERROR(Stock[[#This Row],[CỔ TỨC TIỀN MẶT]]+Stock[[#This Row],[LÃI/(LỖ) TỪ BÁN CK
(auto-fill)]],"")</f>
        <v/>
      </c>
      <c r="AB16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8" s="79"/>
      <c r="AE1648" s="146" t="str">
        <f>IF(Stock[[#This Row],[TRẠNG THÁI
(auto-fill)]]="NẮM GIỮ",Stock[[#This Row],[GIÁ THỊ TRƯỜNG]]-Stock[[#This Row],[GIÁ MUA]],"")</f>
        <v/>
      </c>
      <c r="AF1648" s="150" t="str">
        <f>IFERROR(Stock[[#This Row],[TĂNG/
(GIẢM )]]/Stock[[#This Row],[GIÁ MUA]],"")</f>
        <v/>
      </c>
      <c r="AG1648" s="129" t="str">
        <f>IF(Stock[[#This Row],[GIÁ THỊ TRƯỜNG]]&gt;0,Stock[[#This Row],[GIÁ THỊ TRƯỜNG]]*Stock[[#This Row],[SỐ LƯỢNG CÒN LẠI
(auto-fill)]],"")</f>
        <v/>
      </c>
    </row>
    <row r="1649" spans="2:33">
      <c r="B1649" s="109" t="str">
        <f>IF(AND(Stock[[#This Row],[SỐ LƯỢNG MUA]]&gt;0,Stock[[#This Row],[SỐ LƯỢNG CÒN LẠI
(auto-fill)]]=0),"BÁN",
IF(AND(Stock[[#This Row],[SỐ LƯỢNG MUA]]&gt;0,Stock[[#This Row],[SỐ LƯỢNG CÒN LẠI
(auto-fill)]]&gt;0),"NẮM GIỮ",""))</f>
        <v/>
      </c>
      <c r="C1649" s="112">
        <f t="shared" si="25"/>
        <v>1636</v>
      </c>
      <c r="D1649" s="77"/>
      <c r="E1649" s="78"/>
      <c r="F1649" s="170"/>
      <c r="G1649" s="83"/>
      <c r="H1649" s="84"/>
      <c r="I1649" s="114" t="str">
        <f>IF(Stock[[#This Row],[SỐ LƯỢNG MUA]]&gt;0,Stock[[#This Row],[GIÁ MUA]]*Stock[[#This Row],[SỐ LƯỢNG MUA]]*$D$11,"")</f>
        <v/>
      </c>
      <c r="J1649" s="87"/>
      <c r="K1649" s="88"/>
      <c r="L1649" s="116" t="str">
        <f>IF(Stock[[#This Row],[SỐ LƯỢNG MUA]]&gt;0,Stock[[#This Row],[GIÁ MUA]]*(1+Stock[[#This Row],[% TĂNG KỲ VỌNG_1]]),"")</f>
        <v/>
      </c>
      <c r="M1649" s="89"/>
      <c r="N1649" s="116" t="str">
        <f>IF(Stock[[#This Row],[SỐ LƯỢNG MUA]]&gt;0,Stock[[#This Row],[GIÁ MUA]]*(1+Stock[[#This Row],[% TĂNG KỲ VỌNG_2]]),"")</f>
        <v/>
      </c>
      <c r="O1649" s="89"/>
      <c r="P1649" s="116" t="str">
        <f>IF(Stock[[#This Row],[SỐ LƯỢNG MUA]]&gt;0,Stock[[#This Row],[GIÁ MUA]]*(1+Stock[[#This Row],[% GIẢM ĐỂ CẮT LỖ]]),"")</f>
        <v/>
      </c>
      <c r="Q1649" s="103"/>
      <c r="R1649" s="117" t="str">
        <f>IF(Stock[[#This Row],[CỔ TỨC TIỀN MẶT]]&gt;0,Stock[[#This Row],[CỔ TỨC TIỀN MẶT]]/(Stock[[#This Row],[GIÁ MUA]]*Stock[[#This Row],[SỐ LƯỢNG MUA]]),"")</f>
        <v/>
      </c>
      <c r="S1649" s="103"/>
      <c r="T1649" s="77"/>
      <c r="U1649" s="95"/>
      <c r="V1649" s="96"/>
      <c r="W1649" s="125" t="str">
        <f>IF(Stock[[#This Row],[SỐ LƯỢNG BÁN]]&gt;0,Stock[[#This Row],[GIÁ BÁN]]*Stock[[#This Row],[SỐ LƯỢNG BÁN]]*$D$11+Stock[[#This Row],[GIÁ BÁN]]*Stock[[#This Row],[SỐ LƯỢNG BÁN]]*$D$12,"")</f>
        <v/>
      </c>
      <c r="X1649" s="120">
        <f>Stock[[#This Row],[SỐ LƯỢNG MUA]]+Stock[[#This Row],[CỔ TỨC BẰNG CỔ PHIẾU]]-Stock[[#This Row],[SỐ LƯỢNG BÁN]]</f>
        <v>0</v>
      </c>
      <c r="Y16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9" s="120">
        <f ca="1">IF(Stock[[#This Row],[NGÀY BÁN]]&gt;0,Stock[[#This Row],[NGÀY BÁN]]-Stock[[#This Row],[NGÀY MUA]]+1,IF(Stock[[#This Row],[NGÀY MUA]]=0,0,TODAY()-Stock[[#This Row],[NGÀY MUA]]+1))</f>
        <v>0</v>
      </c>
      <c r="AA1649" s="121" t="str">
        <f>IFERROR(Stock[[#This Row],[CỔ TỨC TIỀN MẶT]]+Stock[[#This Row],[LÃI/(LỖ) TỪ BÁN CK
(auto-fill)]],"")</f>
        <v/>
      </c>
      <c r="AB16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9" s="79"/>
      <c r="AE1649" s="146" t="str">
        <f>IF(Stock[[#This Row],[TRẠNG THÁI
(auto-fill)]]="NẮM GIỮ",Stock[[#This Row],[GIÁ THỊ TRƯỜNG]]-Stock[[#This Row],[GIÁ MUA]],"")</f>
        <v/>
      </c>
      <c r="AF1649" s="150" t="str">
        <f>IFERROR(Stock[[#This Row],[TĂNG/
(GIẢM )]]/Stock[[#This Row],[GIÁ MUA]],"")</f>
        <v/>
      </c>
      <c r="AG1649" s="129" t="str">
        <f>IF(Stock[[#This Row],[GIÁ THỊ TRƯỜNG]]&gt;0,Stock[[#This Row],[GIÁ THỊ TRƯỜNG]]*Stock[[#This Row],[SỐ LƯỢNG CÒN LẠI
(auto-fill)]],"")</f>
        <v/>
      </c>
    </row>
    <row r="1650" spans="2:33">
      <c r="B1650" s="109" t="str">
        <f>IF(AND(Stock[[#This Row],[SỐ LƯỢNG MUA]]&gt;0,Stock[[#This Row],[SỐ LƯỢNG CÒN LẠI
(auto-fill)]]=0),"BÁN",
IF(AND(Stock[[#This Row],[SỐ LƯỢNG MUA]]&gt;0,Stock[[#This Row],[SỐ LƯỢNG CÒN LẠI
(auto-fill)]]&gt;0),"NẮM GIỮ",""))</f>
        <v/>
      </c>
      <c r="C1650" s="112">
        <f t="shared" si="25"/>
        <v>1637</v>
      </c>
      <c r="D1650" s="77"/>
      <c r="E1650" s="78"/>
      <c r="F1650" s="170"/>
      <c r="G1650" s="83"/>
      <c r="H1650" s="84"/>
      <c r="I1650" s="114" t="str">
        <f>IF(Stock[[#This Row],[SỐ LƯỢNG MUA]]&gt;0,Stock[[#This Row],[GIÁ MUA]]*Stock[[#This Row],[SỐ LƯỢNG MUA]]*$D$11,"")</f>
        <v/>
      </c>
      <c r="J1650" s="87"/>
      <c r="K1650" s="88"/>
      <c r="L1650" s="116" t="str">
        <f>IF(Stock[[#This Row],[SỐ LƯỢNG MUA]]&gt;0,Stock[[#This Row],[GIÁ MUA]]*(1+Stock[[#This Row],[% TĂNG KỲ VỌNG_1]]),"")</f>
        <v/>
      </c>
      <c r="M1650" s="89"/>
      <c r="N1650" s="116" t="str">
        <f>IF(Stock[[#This Row],[SỐ LƯỢNG MUA]]&gt;0,Stock[[#This Row],[GIÁ MUA]]*(1+Stock[[#This Row],[% TĂNG KỲ VỌNG_2]]),"")</f>
        <v/>
      </c>
      <c r="O1650" s="89"/>
      <c r="P1650" s="116" t="str">
        <f>IF(Stock[[#This Row],[SỐ LƯỢNG MUA]]&gt;0,Stock[[#This Row],[GIÁ MUA]]*(1+Stock[[#This Row],[% GIẢM ĐỂ CẮT LỖ]]),"")</f>
        <v/>
      </c>
      <c r="Q1650" s="103"/>
      <c r="R1650" s="117" t="str">
        <f>IF(Stock[[#This Row],[CỔ TỨC TIỀN MẶT]]&gt;0,Stock[[#This Row],[CỔ TỨC TIỀN MẶT]]/(Stock[[#This Row],[GIÁ MUA]]*Stock[[#This Row],[SỐ LƯỢNG MUA]]),"")</f>
        <v/>
      </c>
      <c r="S1650" s="103"/>
      <c r="T1650" s="77"/>
      <c r="U1650" s="95"/>
      <c r="V1650" s="96"/>
      <c r="W1650" s="125" t="str">
        <f>IF(Stock[[#This Row],[SỐ LƯỢNG BÁN]]&gt;0,Stock[[#This Row],[GIÁ BÁN]]*Stock[[#This Row],[SỐ LƯỢNG BÁN]]*$D$11+Stock[[#This Row],[GIÁ BÁN]]*Stock[[#This Row],[SỐ LƯỢNG BÁN]]*$D$12,"")</f>
        <v/>
      </c>
      <c r="X1650" s="120">
        <f>Stock[[#This Row],[SỐ LƯỢNG MUA]]+Stock[[#This Row],[CỔ TỨC BẰNG CỔ PHIẾU]]-Stock[[#This Row],[SỐ LƯỢNG BÁN]]</f>
        <v>0</v>
      </c>
      <c r="Y16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0" s="120">
        <f ca="1">IF(Stock[[#This Row],[NGÀY BÁN]]&gt;0,Stock[[#This Row],[NGÀY BÁN]]-Stock[[#This Row],[NGÀY MUA]]+1,IF(Stock[[#This Row],[NGÀY MUA]]=0,0,TODAY()-Stock[[#This Row],[NGÀY MUA]]+1))</f>
        <v>0</v>
      </c>
      <c r="AA1650" s="121" t="str">
        <f>IFERROR(Stock[[#This Row],[CỔ TỨC TIỀN MẶT]]+Stock[[#This Row],[LÃI/(LỖ) TỪ BÁN CK
(auto-fill)]],"")</f>
        <v/>
      </c>
      <c r="AB16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0" s="79"/>
      <c r="AE1650" s="146" t="str">
        <f>IF(Stock[[#This Row],[TRẠNG THÁI
(auto-fill)]]="NẮM GIỮ",Stock[[#This Row],[GIÁ THỊ TRƯỜNG]]-Stock[[#This Row],[GIÁ MUA]],"")</f>
        <v/>
      </c>
      <c r="AF1650" s="150" t="str">
        <f>IFERROR(Stock[[#This Row],[TĂNG/
(GIẢM )]]/Stock[[#This Row],[GIÁ MUA]],"")</f>
        <v/>
      </c>
      <c r="AG1650" s="129" t="str">
        <f>IF(Stock[[#This Row],[GIÁ THỊ TRƯỜNG]]&gt;0,Stock[[#This Row],[GIÁ THỊ TRƯỜNG]]*Stock[[#This Row],[SỐ LƯỢNG CÒN LẠI
(auto-fill)]],"")</f>
        <v/>
      </c>
    </row>
    <row r="1651" spans="2:33">
      <c r="B1651" s="109" t="str">
        <f>IF(AND(Stock[[#This Row],[SỐ LƯỢNG MUA]]&gt;0,Stock[[#This Row],[SỐ LƯỢNG CÒN LẠI
(auto-fill)]]=0),"BÁN",
IF(AND(Stock[[#This Row],[SỐ LƯỢNG MUA]]&gt;0,Stock[[#This Row],[SỐ LƯỢNG CÒN LẠI
(auto-fill)]]&gt;0),"NẮM GIỮ",""))</f>
        <v/>
      </c>
      <c r="C1651" s="112">
        <f t="shared" si="25"/>
        <v>1638</v>
      </c>
      <c r="D1651" s="77"/>
      <c r="E1651" s="78"/>
      <c r="F1651" s="170"/>
      <c r="G1651" s="83"/>
      <c r="H1651" s="84"/>
      <c r="I1651" s="114" t="str">
        <f>IF(Stock[[#This Row],[SỐ LƯỢNG MUA]]&gt;0,Stock[[#This Row],[GIÁ MUA]]*Stock[[#This Row],[SỐ LƯỢNG MUA]]*$D$11,"")</f>
        <v/>
      </c>
      <c r="J1651" s="87"/>
      <c r="K1651" s="88"/>
      <c r="L1651" s="116" t="str">
        <f>IF(Stock[[#This Row],[SỐ LƯỢNG MUA]]&gt;0,Stock[[#This Row],[GIÁ MUA]]*(1+Stock[[#This Row],[% TĂNG KỲ VỌNG_1]]),"")</f>
        <v/>
      </c>
      <c r="M1651" s="89"/>
      <c r="N1651" s="116" t="str">
        <f>IF(Stock[[#This Row],[SỐ LƯỢNG MUA]]&gt;0,Stock[[#This Row],[GIÁ MUA]]*(1+Stock[[#This Row],[% TĂNG KỲ VỌNG_2]]),"")</f>
        <v/>
      </c>
      <c r="O1651" s="89"/>
      <c r="P1651" s="116" t="str">
        <f>IF(Stock[[#This Row],[SỐ LƯỢNG MUA]]&gt;0,Stock[[#This Row],[GIÁ MUA]]*(1+Stock[[#This Row],[% GIẢM ĐỂ CẮT LỖ]]),"")</f>
        <v/>
      </c>
      <c r="Q1651" s="103"/>
      <c r="R1651" s="117" t="str">
        <f>IF(Stock[[#This Row],[CỔ TỨC TIỀN MẶT]]&gt;0,Stock[[#This Row],[CỔ TỨC TIỀN MẶT]]/(Stock[[#This Row],[GIÁ MUA]]*Stock[[#This Row],[SỐ LƯỢNG MUA]]),"")</f>
        <v/>
      </c>
      <c r="S1651" s="103"/>
      <c r="T1651" s="77"/>
      <c r="U1651" s="95"/>
      <c r="V1651" s="96"/>
      <c r="W1651" s="125" t="str">
        <f>IF(Stock[[#This Row],[SỐ LƯỢNG BÁN]]&gt;0,Stock[[#This Row],[GIÁ BÁN]]*Stock[[#This Row],[SỐ LƯỢNG BÁN]]*$D$11+Stock[[#This Row],[GIÁ BÁN]]*Stock[[#This Row],[SỐ LƯỢNG BÁN]]*$D$12,"")</f>
        <v/>
      </c>
      <c r="X1651" s="120">
        <f>Stock[[#This Row],[SỐ LƯỢNG MUA]]+Stock[[#This Row],[CỔ TỨC BẰNG CỔ PHIẾU]]-Stock[[#This Row],[SỐ LƯỢNG BÁN]]</f>
        <v>0</v>
      </c>
      <c r="Y16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1" s="120">
        <f ca="1">IF(Stock[[#This Row],[NGÀY BÁN]]&gt;0,Stock[[#This Row],[NGÀY BÁN]]-Stock[[#This Row],[NGÀY MUA]]+1,IF(Stock[[#This Row],[NGÀY MUA]]=0,0,TODAY()-Stock[[#This Row],[NGÀY MUA]]+1))</f>
        <v>0</v>
      </c>
      <c r="AA1651" s="121" t="str">
        <f>IFERROR(Stock[[#This Row],[CỔ TỨC TIỀN MẶT]]+Stock[[#This Row],[LÃI/(LỖ) TỪ BÁN CK
(auto-fill)]],"")</f>
        <v/>
      </c>
      <c r="AB16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1" s="79"/>
      <c r="AE1651" s="146" t="str">
        <f>IF(Stock[[#This Row],[TRẠNG THÁI
(auto-fill)]]="NẮM GIỮ",Stock[[#This Row],[GIÁ THỊ TRƯỜNG]]-Stock[[#This Row],[GIÁ MUA]],"")</f>
        <v/>
      </c>
      <c r="AF1651" s="150" t="str">
        <f>IFERROR(Stock[[#This Row],[TĂNG/
(GIẢM )]]/Stock[[#This Row],[GIÁ MUA]],"")</f>
        <v/>
      </c>
      <c r="AG1651" s="129" t="str">
        <f>IF(Stock[[#This Row],[GIÁ THỊ TRƯỜNG]]&gt;0,Stock[[#This Row],[GIÁ THỊ TRƯỜNG]]*Stock[[#This Row],[SỐ LƯỢNG CÒN LẠI
(auto-fill)]],"")</f>
        <v/>
      </c>
    </row>
    <row r="1652" spans="2:33">
      <c r="B1652" s="109" t="str">
        <f>IF(AND(Stock[[#This Row],[SỐ LƯỢNG MUA]]&gt;0,Stock[[#This Row],[SỐ LƯỢNG CÒN LẠI
(auto-fill)]]=0),"BÁN",
IF(AND(Stock[[#This Row],[SỐ LƯỢNG MUA]]&gt;0,Stock[[#This Row],[SỐ LƯỢNG CÒN LẠI
(auto-fill)]]&gt;0),"NẮM GIỮ",""))</f>
        <v/>
      </c>
      <c r="C1652" s="112">
        <f t="shared" si="25"/>
        <v>1639</v>
      </c>
      <c r="D1652" s="77"/>
      <c r="E1652" s="78"/>
      <c r="F1652" s="170"/>
      <c r="G1652" s="83"/>
      <c r="H1652" s="84"/>
      <c r="I1652" s="114" t="str">
        <f>IF(Stock[[#This Row],[SỐ LƯỢNG MUA]]&gt;0,Stock[[#This Row],[GIÁ MUA]]*Stock[[#This Row],[SỐ LƯỢNG MUA]]*$D$11,"")</f>
        <v/>
      </c>
      <c r="J1652" s="87"/>
      <c r="K1652" s="88"/>
      <c r="L1652" s="116" t="str">
        <f>IF(Stock[[#This Row],[SỐ LƯỢNG MUA]]&gt;0,Stock[[#This Row],[GIÁ MUA]]*(1+Stock[[#This Row],[% TĂNG KỲ VỌNG_1]]),"")</f>
        <v/>
      </c>
      <c r="M1652" s="89"/>
      <c r="N1652" s="116" t="str">
        <f>IF(Stock[[#This Row],[SỐ LƯỢNG MUA]]&gt;0,Stock[[#This Row],[GIÁ MUA]]*(1+Stock[[#This Row],[% TĂNG KỲ VỌNG_2]]),"")</f>
        <v/>
      </c>
      <c r="O1652" s="89"/>
      <c r="P1652" s="116" t="str">
        <f>IF(Stock[[#This Row],[SỐ LƯỢNG MUA]]&gt;0,Stock[[#This Row],[GIÁ MUA]]*(1+Stock[[#This Row],[% GIẢM ĐỂ CẮT LỖ]]),"")</f>
        <v/>
      </c>
      <c r="Q1652" s="103"/>
      <c r="R1652" s="117" t="str">
        <f>IF(Stock[[#This Row],[CỔ TỨC TIỀN MẶT]]&gt;0,Stock[[#This Row],[CỔ TỨC TIỀN MẶT]]/(Stock[[#This Row],[GIÁ MUA]]*Stock[[#This Row],[SỐ LƯỢNG MUA]]),"")</f>
        <v/>
      </c>
      <c r="S1652" s="103"/>
      <c r="T1652" s="77"/>
      <c r="U1652" s="95"/>
      <c r="V1652" s="96"/>
      <c r="W1652" s="125" t="str">
        <f>IF(Stock[[#This Row],[SỐ LƯỢNG BÁN]]&gt;0,Stock[[#This Row],[GIÁ BÁN]]*Stock[[#This Row],[SỐ LƯỢNG BÁN]]*$D$11+Stock[[#This Row],[GIÁ BÁN]]*Stock[[#This Row],[SỐ LƯỢNG BÁN]]*$D$12,"")</f>
        <v/>
      </c>
      <c r="X1652" s="120">
        <f>Stock[[#This Row],[SỐ LƯỢNG MUA]]+Stock[[#This Row],[CỔ TỨC BẰNG CỔ PHIẾU]]-Stock[[#This Row],[SỐ LƯỢNG BÁN]]</f>
        <v>0</v>
      </c>
      <c r="Y16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2" s="120">
        <f ca="1">IF(Stock[[#This Row],[NGÀY BÁN]]&gt;0,Stock[[#This Row],[NGÀY BÁN]]-Stock[[#This Row],[NGÀY MUA]]+1,IF(Stock[[#This Row],[NGÀY MUA]]=0,0,TODAY()-Stock[[#This Row],[NGÀY MUA]]+1))</f>
        <v>0</v>
      </c>
      <c r="AA1652" s="121" t="str">
        <f>IFERROR(Stock[[#This Row],[CỔ TỨC TIỀN MẶT]]+Stock[[#This Row],[LÃI/(LỖ) TỪ BÁN CK
(auto-fill)]],"")</f>
        <v/>
      </c>
      <c r="AB16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2" s="79"/>
      <c r="AE1652" s="146" t="str">
        <f>IF(Stock[[#This Row],[TRẠNG THÁI
(auto-fill)]]="NẮM GIỮ",Stock[[#This Row],[GIÁ THỊ TRƯỜNG]]-Stock[[#This Row],[GIÁ MUA]],"")</f>
        <v/>
      </c>
      <c r="AF1652" s="150" t="str">
        <f>IFERROR(Stock[[#This Row],[TĂNG/
(GIẢM )]]/Stock[[#This Row],[GIÁ MUA]],"")</f>
        <v/>
      </c>
      <c r="AG1652" s="129" t="str">
        <f>IF(Stock[[#This Row],[GIÁ THỊ TRƯỜNG]]&gt;0,Stock[[#This Row],[GIÁ THỊ TRƯỜNG]]*Stock[[#This Row],[SỐ LƯỢNG CÒN LẠI
(auto-fill)]],"")</f>
        <v/>
      </c>
    </row>
    <row r="1653" spans="2:33">
      <c r="B1653" s="109" t="str">
        <f>IF(AND(Stock[[#This Row],[SỐ LƯỢNG MUA]]&gt;0,Stock[[#This Row],[SỐ LƯỢNG CÒN LẠI
(auto-fill)]]=0),"BÁN",
IF(AND(Stock[[#This Row],[SỐ LƯỢNG MUA]]&gt;0,Stock[[#This Row],[SỐ LƯỢNG CÒN LẠI
(auto-fill)]]&gt;0),"NẮM GIỮ",""))</f>
        <v/>
      </c>
      <c r="C1653" s="112">
        <f t="shared" si="25"/>
        <v>1640</v>
      </c>
      <c r="D1653" s="77"/>
      <c r="E1653" s="78"/>
      <c r="F1653" s="170"/>
      <c r="G1653" s="83"/>
      <c r="H1653" s="84"/>
      <c r="I1653" s="114" t="str">
        <f>IF(Stock[[#This Row],[SỐ LƯỢNG MUA]]&gt;0,Stock[[#This Row],[GIÁ MUA]]*Stock[[#This Row],[SỐ LƯỢNG MUA]]*$D$11,"")</f>
        <v/>
      </c>
      <c r="J1653" s="87"/>
      <c r="K1653" s="88"/>
      <c r="L1653" s="116" t="str">
        <f>IF(Stock[[#This Row],[SỐ LƯỢNG MUA]]&gt;0,Stock[[#This Row],[GIÁ MUA]]*(1+Stock[[#This Row],[% TĂNG KỲ VỌNG_1]]),"")</f>
        <v/>
      </c>
      <c r="M1653" s="89"/>
      <c r="N1653" s="116" t="str">
        <f>IF(Stock[[#This Row],[SỐ LƯỢNG MUA]]&gt;0,Stock[[#This Row],[GIÁ MUA]]*(1+Stock[[#This Row],[% TĂNG KỲ VỌNG_2]]),"")</f>
        <v/>
      </c>
      <c r="O1653" s="89"/>
      <c r="P1653" s="116" t="str">
        <f>IF(Stock[[#This Row],[SỐ LƯỢNG MUA]]&gt;0,Stock[[#This Row],[GIÁ MUA]]*(1+Stock[[#This Row],[% GIẢM ĐỂ CẮT LỖ]]),"")</f>
        <v/>
      </c>
      <c r="Q1653" s="103"/>
      <c r="R1653" s="117" t="str">
        <f>IF(Stock[[#This Row],[CỔ TỨC TIỀN MẶT]]&gt;0,Stock[[#This Row],[CỔ TỨC TIỀN MẶT]]/(Stock[[#This Row],[GIÁ MUA]]*Stock[[#This Row],[SỐ LƯỢNG MUA]]),"")</f>
        <v/>
      </c>
      <c r="S1653" s="103"/>
      <c r="T1653" s="77"/>
      <c r="U1653" s="95"/>
      <c r="V1653" s="96"/>
      <c r="W1653" s="125" t="str">
        <f>IF(Stock[[#This Row],[SỐ LƯỢNG BÁN]]&gt;0,Stock[[#This Row],[GIÁ BÁN]]*Stock[[#This Row],[SỐ LƯỢNG BÁN]]*$D$11+Stock[[#This Row],[GIÁ BÁN]]*Stock[[#This Row],[SỐ LƯỢNG BÁN]]*$D$12,"")</f>
        <v/>
      </c>
      <c r="X1653" s="120">
        <f>Stock[[#This Row],[SỐ LƯỢNG MUA]]+Stock[[#This Row],[CỔ TỨC BẰNG CỔ PHIẾU]]-Stock[[#This Row],[SỐ LƯỢNG BÁN]]</f>
        <v>0</v>
      </c>
      <c r="Y16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3" s="120">
        <f ca="1">IF(Stock[[#This Row],[NGÀY BÁN]]&gt;0,Stock[[#This Row],[NGÀY BÁN]]-Stock[[#This Row],[NGÀY MUA]]+1,IF(Stock[[#This Row],[NGÀY MUA]]=0,0,TODAY()-Stock[[#This Row],[NGÀY MUA]]+1))</f>
        <v>0</v>
      </c>
      <c r="AA1653" s="121" t="str">
        <f>IFERROR(Stock[[#This Row],[CỔ TỨC TIỀN MẶT]]+Stock[[#This Row],[LÃI/(LỖ) TỪ BÁN CK
(auto-fill)]],"")</f>
        <v/>
      </c>
      <c r="AB16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3" s="79"/>
      <c r="AE1653" s="146" t="str">
        <f>IF(Stock[[#This Row],[TRẠNG THÁI
(auto-fill)]]="NẮM GIỮ",Stock[[#This Row],[GIÁ THỊ TRƯỜNG]]-Stock[[#This Row],[GIÁ MUA]],"")</f>
        <v/>
      </c>
      <c r="AF1653" s="150" t="str">
        <f>IFERROR(Stock[[#This Row],[TĂNG/
(GIẢM )]]/Stock[[#This Row],[GIÁ MUA]],"")</f>
        <v/>
      </c>
      <c r="AG1653" s="129" t="str">
        <f>IF(Stock[[#This Row],[GIÁ THỊ TRƯỜNG]]&gt;0,Stock[[#This Row],[GIÁ THỊ TRƯỜNG]]*Stock[[#This Row],[SỐ LƯỢNG CÒN LẠI
(auto-fill)]],"")</f>
        <v/>
      </c>
    </row>
    <row r="1654" spans="2:33">
      <c r="B1654" s="109" t="str">
        <f>IF(AND(Stock[[#This Row],[SỐ LƯỢNG MUA]]&gt;0,Stock[[#This Row],[SỐ LƯỢNG CÒN LẠI
(auto-fill)]]=0),"BÁN",
IF(AND(Stock[[#This Row],[SỐ LƯỢNG MUA]]&gt;0,Stock[[#This Row],[SỐ LƯỢNG CÒN LẠI
(auto-fill)]]&gt;0),"NẮM GIỮ",""))</f>
        <v/>
      </c>
      <c r="C1654" s="112">
        <f t="shared" si="25"/>
        <v>1641</v>
      </c>
      <c r="D1654" s="77"/>
      <c r="E1654" s="78"/>
      <c r="F1654" s="170"/>
      <c r="G1654" s="83"/>
      <c r="H1654" s="84"/>
      <c r="I1654" s="114" t="str">
        <f>IF(Stock[[#This Row],[SỐ LƯỢNG MUA]]&gt;0,Stock[[#This Row],[GIÁ MUA]]*Stock[[#This Row],[SỐ LƯỢNG MUA]]*$D$11,"")</f>
        <v/>
      </c>
      <c r="J1654" s="87"/>
      <c r="K1654" s="88"/>
      <c r="L1654" s="116" t="str">
        <f>IF(Stock[[#This Row],[SỐ LƯỢNG MUA]]&gt;0,Stock[[#This Row],[GIÁ MUA]]*(1+Stock[[#This Row],[% TĂNG KỲ VỌNG_1]]),"")</f>
        <v/>
      </c>
      <c r="M1654" s="89"/>
      <c r="N1654" s="116" t="str">
        <f>IF(Stock[[#This Row],[SỐ LƯỢNG MUA]]&gt;0,Stock[[#This Row],[GIÁ MUA]]*(1+Stock[[#This Row],[% TĂNG KỲ VỌNG_2]]),"")</f>
        <v/>
      </c>
      <c r="O1654" s="89"/>
      <c r="P1654" s="116" t="str">
        <f>IF(Stock[[#This Row],[SỐ LƯỢNG MUA]]&gt;0,Stock[[#This Row],[GIÁ MUA]]*(1+Stock[[#This Row],[% GIẢM ĐỂ CẮT LỖ]]),"")</f>
        <v/>
      </c>
      <c r="Q1654" s="103"/>
      <c r="R1654" s="117" t="str">
        <f>IF(Stock[[#This Row],[CỔ TỨC TIỀN MẶT]]&gt;0,Stock[[#This Row],[CỔ TỨC TIỀN MẶT]]/(Stock[[#This Row],[GIÁ MUA]]*Stock[[#This Row],[SỐ LƯỢNG MUA]]),"")</f>
        <v/>
      </c>
      <c r="S1654" s="103"/>
      <c r="T1654" s="77"/>
      <c r="U1654" s="95"/>
      <c r="V1654" s="96"/>
      <c r="W1654" s="125" t="str">
        <f>IF(Stock[[#This Row],[SỐ LƯỢNG BÁN]]&gt;0,Stock[[#This Row],[GIÁ BÁN]]*Stock[[#This Row],[SỐ LƯỢNG BÁN]]*$D$11+Stock[[#This Row],[GIÁ BÁN]]*Stock[[#This Row],[SỐ LƯỢNG BÁN]]*$D$12,"")</f>
        <v/>
      </c>
      <c r="X1654" s="120">
        <f>Stock[[#This Row],[SỐ LƯỢNG MUA]]+Stock[[#This Row],[CỔ TỨC BẰNG CỔ PHIẾU]]-Stock[[#This Row],[SỐ LƯỢNG BÁN]]</f>
        <v>0</v>
      </c>
      <c r="Y16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4" s="120">
        <f ca="1">IF(Stock[[#This Row],[NGÀY BÁN]]&gt;0,Stock[[#This Row],[NGÀY BÁN]]-Stock[[#This Row],[NGÀY MUA]]+1,IF(Stock[[#This Row],[NGÀY MUA]]=0,0,TODAY()-Stock[[#This Row],[NGÀY MUA]]+1))</f>
        <v>0</v>
      </c>
      <c r="AA1654" s="121" t="str">
        <f>IFERROR(Stock[[#This Row],[CỔ TỨC TIỀN MẶT]]+Stock[[#This Row],[LÃI/(LỖ) TỪ BÁN CK
(auto-fill)]],"")</f>
        <v/>
      </c>
      <c r="AB16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4" s="79"/>
      <c r="AE1654" s="146" t="str">
        <f>IF(Stock[[#This Row],[TRẠNG THÁI
(auto-fill)]]="NẮM GIỮ",Stock[[#This Row],[GIÁ THỊ TRƯỜNG]]-Stock[[#This Row],[GIÁ MUA]],"")</f>
        <v/>
      </c>
      <c r="AF1654" s="150" t="str">
        <f>IFERROR(Stock[[#This Row],[TĂNG/
(GIẢM )]]/Stock[[#This Row],[GIÁ MUA]],"")</f>
        <v/>
      </c>
      <c r="AG1654" s="129" t="str">
        <f>IF(Stock[[#This Row],[GIÁ THỊ TRƯỜNG]]&gt;0,Stock[[#This Row],[GIÁ THỊ TRƯỜNG]]*Stock[[#This Row],[SỐ LƯỢNG CÒN LẠI
(auto-fill)]],"")</f>
        <v/>
      </c>
    </row>
    <row r="1655" spans="2:33">
      <c r="B1655" s="109" t="str">
        <f>IF(AND(Stock[[#This Row],[SỐ LƯỢNG MUA]]&gt;0,Stock[[#This Row],[SỐ LƯỢNG CÒN LẠI
(auto-fill)]]=0),"BÁN",
IF(AND(Stock[[#This Row],[SỐ LƯỢNG MUA]]&gt;0,Stock[[#This Row],[SỐ LƯỢNG CÒN LẠI
(auto-fill)]]&gt;0),"NẮM GIỮ",""))</f>
        <v/>
      </c>
      <c r="C1655" s="112">
        <f t="shared" si="25"/>
        <v>1642</v>
      </c>
      <c r="D1655" s="77"/>
      <c r="E1655" s="78"/>
      <c r="F1655" s="170"/>
      <c r="G1655" s="83"/>
      <c r="H1655" s="84"/>
      <c r="I1655" s="114" t="str">
        <f>IF(Stock[[#This Row],[SỐ LƯỢNG MUA]]&gt;0,Stock[[#This Row],[GIÁ MUA]]*Stock[[#This Row],[SỐ LƯỢNG MUA]]*$D$11,"")</f>
        <v/>
      </c>
      <c r="J1655" s="87"/>
      <c r="K1655" s="88"/>
      <c r="L1655" s="116" t="str">
        <f>IF(Stock[[#This Row],[SỐ LƯỢNG MUA]]&gt;0,Stock[[#This Row],[GIÁ MUA]]*(1+Stock[[#This Row],[% TĂNG KỲ VỌNG_1]]),"")</f>
        <v/>
      </c>
      <c r="M1655" s="89"/>
      <c r="N1655" s="116" t="str">
        <f>IF(Stock[[#This Row],[SỐ LƯỢNG MUA]]&gt;0,Stock[[#This Row],[GIÁ MUA]]*(1+Stock[[#This Row],[% TĂNG KỲ VỌNG_2]]),"")</f>
        <v/>
      </c>
      <c r="O1655" s="89"/>
      <c r="P1655" s="116" t="str">
        <f>IF(Stock[[#This Row],[SỐ LƯỢNG MUA]]&gt;0,Stock[[#This Row],[GIÁ MUA]]*(1+Stock[[#This Row],[% GIẢM ĐỂ CẮT LỖ]]),"")</f>
        <v/>
      </c>
      <c r="Q1655" s="103"/>
      <c r="R1655" s="117" t="str">
        <f>IF(Stock[[#This Row],[CỔ TỨC TIỀN MẶT]]&gt;0,Stock[[#This Row],[CỔ TỨC TIỀN MẶT]]/(Stock[[#This Row],[GIÁ MUA]]*Stock[[#This Row],[SỐ LƯỢNG MUA]]),"")</f>
        <v/>
      </c>
      <c r="S1655" s="103"/>
      <c r="T1655" s="77"/>
      <c r="U1655" s="95"/>
      <c r="V1655" s="96"/>
      <c r="W1655" s="125" t="str">
        <f>IF(Stock[[#This Row],[SỐ LƯỢNG BÁN]]&gt;0,Stock[[#This Row],[GIÁ BÁN]]*Stock[[#This Row],[SỐ LƯỢNG BÁN]]*$D$11+Stock[[#This Row],[GIÁ BÁN]]*Stock[[#This Row],[SỐ LƯỢNG BÁN]]*$D$12,"")</f>
        <v/>
      </c>
      <c r="X1655" s="120">
        <f>Stock[[#This Row],[SỐ LƯỢNG MUA]]+Stock[[#This Row],[CỔ TỨC BẰNG CỔ PHIẾU]]-Stock[[#This Row],[SỐ LƯỢNG BÁN]]</f>
        <v>0</v>
      </c>
      <c r="Y16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5" s="120">
        <f ca="1">IF(Stock[[#This Row],[NGÀY BÁN]]&gt;0,Stock[[#This Row],[NGÀY BÁN]]-Stock[[#This Row],[NGÀY MUA]]+1,IF(Stock[[#This Row],[NGÀY MUA]]=0,0,TODAY()-Stock[[#This Row],[NGÀY MUA]]+1))</f>
        <v>0</v>
      </c>
      <c r="AA1655" s="121" t="str">
        <f>IFERROR(Stock[[#This Row],[CỔ TỨC TIỀN MẶT]]+Stock[[#This Row],[LÃI/(LỖ) TỪ BÁN CK
(auto-fill)]],"")</f>
        <v/>
      </c>
      <c r="AB16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5" s="79"/>
      <c r="AE1655" s="146" t="str">
        <f>IF(Stock[[#This Row],[TRẠNG THÁI
(auto-fill)]]="NẮM GIỮ",Stock[[#This Row],[GIÁ THỊ TRƯỜNG]]-Stock[[#This Row],[GIÁ MUA]],"")</f>
        <v/>
      </c>
      <c r="AF1655" s="150" t="str">
        <f>IFERROR(Stock[[#This Row],[TĂNG/
(GIẢM )]]/Stock[[#This Row],[GIÁ MUA]],"")</f>
        <v/>
      </c>
      <c r="AG1655" s="129" t="str">
        <f>IF(Stock[[#This Row],[GIÁ THỊ TRƯỜNG]]&gt;0,Stock[[#This Row],[GIÁ THỊ TRƯỜNG]]*Stock[[#This Row],[SỐ LƯỢNG CÒN LẠI
(auto-fill)]],"")</f>
        <v/>
      </c>
    </row>
    <row r="1656" spans="2:33">
      <c r="B1656" s="109" t="str">
        <f>IF(AND(Stock[[#This Row],[SỐ LƯỢNG MUA]]&gt;0,Stock[[#This Row],[SỐ LƯỢNG CÒN LẠI
(auto-fill)]]=0),"BÁN",
IF(AND(Stock[[#This Row],[SỐ LƯỢNG MUA]]&gt;0,Stock[[#This Row],[SỐ LƯỢNG CÒN LẠI
(auto-fill)]]&gt;0),"NẮM GIỮ",""))</f>
        <v/>
      </c>
      <c r="C1656" s="112">
        <f t="shared" si="25"/>
        <v>1643</v>
      </c>
      <c r="D1656" s="77"/>
      <c r="E1656" s="78"/>
      <c r="F1656" s="170"/>
      <c r="G1656" s="83"/>
      <c r="H1656" s="84"/>
      <c r="I1656" s="114" t="str">
        <f>IF(Stock[[#This Row],[SỐ LƯỢNG MUA]]&gt;0,Stock[[#This Row],[GIÁ MUA]]*Stock[[#This Row],[SỐ LƯỢNG MUA]]*$D$11,"")</f>
        <v/>
      </c>
      <c r="J1656" s="87"/>
      <c r="K1656" s="88"/>
      <c r="L1656" s="116" t="str">
        <f>IF(Stock[[#This Row],[SỐ LƯỢNG MUA]]&gt;0,Stock[[#This Row],[GIÁ MUA]]*(1+Stock[[#This Row],[% TĂNG KỲ VỌNG_1]]),"")</f>
        <v/>
      </c>
      <c r="M1656" s="89"/>
      <c r="N1656" s="116" t="str">
        <f>IF(Stock[[#This Row],[SỐ LƯỢNG MUA]]&gt;0,Stock[[#This Row],[GIÁ MUA]]*(1+Stock[[#This Row],[% TĂNG KỲ VỌNG_2]]),"")</f>
        <v/>
      </c>
      <c r="O1656" s="89"/>
      <c r="P1656" s="116" t="str">
        <f>IF(Stock[[#This Row],[SỐ LƯỢNG MUA]]&gt;0,Stock[[#This Row],[GIÁ MUA]]*(1+Stock[[#This Row],[% GIẢM ĐỂ CẮT LỖ]]),"")</f>
        <v/>
      </c>
      <c r="Q1656" s="103"/>
      <c r="R1656" s="117" t="str">
        <f>IF(Stock[[#This Row],[CỔ TỨC TIỀN MẶT]]&gt;0,Stock[[#This Row],[CỔ TỨC TIỀN MẶT]]/(Stock[[#This Row],[GIÁ MUA]]*Stock[[#This Row],[SỐ LƯỢNG MUA]]),"")</f>
        <v/>
      </c>
      <c r="S1656" s="103"/>
      <c r="T1656" s="77"/>
      <c r="U1656" s="95"/>
      <c r="V1656" s="96"/>
      <c r="W1656" s="125" t="str">
        <f>IF(Stock[[#This Row],[SỐ LƯỢNG BÁN]]&gt;0,Stock[[#This Row],[GIÁ BÁN]]*Stock[[#This Row],[SỐ LƯỢNG BÁN]]*$D$11+Stock[[#This Row],[GIÁ BÁN]]*Stock[[#This Row],[SỐ LƯỢNG BÁN]]*$D$12,"")</f>
        <v/>
      </c>
      <c r="X1656" s="120">
        <f>Stock[[#This Row],[SỐ LƯỢNG MUA]]+Stock[[#This Row],[CỔ TỨC BẰNG CỔ PHIẾU]]-Stock[[#This Row],[SỐ LƯỢNG BÁN]]</f>
        <v>0</v>
      </c>
      <c r="Y16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6" s="120">
        <f ca="1">IF(Stock[[#This Row],[NGÀY BÁN]]&gt;0,Stock[[#This Row],[NGÀY BÁN]]-Stock[[#This Row],[NGÀY MUA]]+1,IF(Stock[[#This Row],[NGÀY MUA]]=0,0,TODAY()-Stock[[#This Row],[NGÀY MUA]]+1))</f>
        <v>0</v>
      </c>
      <c r="AA1656" s="121" t="str">
        <f>IFERROR(Stock[[#This Row],[CỔ TỨC TIỀN MẶT]]+Stock[[#This Row],[LÃI/(LỖ) TỪ BÁN CK
(auto-fill)]],"")</f>
        <v/>
      </c>
      <c r="AB16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6" s="79"/>
      <c r="AE1656" s="146" t="str">
        <f>IF(Stock[[#This Row],[TRẠNG THÁI
(auto-fill)]]="NẮM GIỮ",Stock[[#This Row],[GIÁ THỊ TRƯỜNG]]-Stock[[#This Row],[GIÁ MUA]],"")</f>
        <v/>
      </c>
      <c r="AF1656" s="150" t="str">
        <f>IFERROR(Stock[[#This Row],[TĂNG/
(GIẢM )]]/Stock[[#This Row],[GIÁ MUA]],"")</f>
        <v/>
      </c>
      <c r="AG1656" s="129" t="str">
        <f>IF(Stock[[#This Row],[GIÁ THỊ TRƯỜNG]]&gt;0,Stock[[#This Row],[GIÁ THỊ TRƯỜNG]]*Stock[[#This Row],[SỐ LƯỢNG CÒN LẠI
(auto-fill)]],"")</f>
        <v/>
      </c>
    </row>
    <row r="1657" spans="2:33">
      <c r="B1657" s="109" t="str">
        <f>IF(AND(Stock[[#This Row],[SỐ LƯỢNG MUA]]&gt;0,Stock[[#This Row],[SỐ LƯỢNG CÒN LẠI
(auto-fill)]]=0),"BÁN",
IF(AND(Stock[[#This Row],[SỐ LƯỢNG MUA]]&gt;0,Stock[[#This Row],[SỐ LƯỢNG CÒN LẠI
(auto-fill)]]&gt;0),"NẮM GIỮ",""))</f>
        <v/>
      </c>
      <c r="C1657" s="112">
        <f t="shared" si="25"/>
        <v>1644</v>
      </c>
      <c r="D1657" s="77"/>
      <c r="E1657" s="78"/>
      <c r="F1657" s="170"/>
      <c r="G1657" s="83"/>
      <c r="H1657" s="84"/>
      <c r="I1657" s="114" t="str">
        <f>IF(Stock[[#This Row],[SỐ LƯỢNG MUA]]&gt;0,Stock[[#This Row],[GIÁ MUA]]*Stock[[#This Row],[SỐ LƯỢNG MUA]]*$D$11,"")</f>
        <v/>
      </c>
      <c r="J1657" s="87"/>
      <c r="K1657" s="88"/>
      <c r="L1657" s="116" t="str">
        <f>IF(Stock[[#This Row],[SỐ LƯỢNG MUA]]&gt;0,Stock[[#This Row],[GIÁ MUA]]*(1+Stock[[#This Row],[% TĂNG KỲ VỌNG_1]]),"")</f>
        <v/>
      </c>
      <c r="M1657" s="89"/>
      <c r="N1657" s="116" t="str">
        <f>IF(Stock[[#This Row],[SỐ LƯỢNG MUA]]&gt;0,Stock[[#This Row],[GIÁ MUA]]*(1+Stock[[#This Row],[% TĂNG KỲ VỌNG_2]]),"")</f>
        <v/>
      </c>
      <c r="O1657" s="89"/>
      <c r="P1657" s="116" t="str">
        <f>IF(Stock[[#This Row],[SỐ LƯỢNG MUA]]&gt;0,Stock[[#This Row],[GIÁ MUA]]*(1+Stock[[#This Row],[% GIẢM ĐỂ CẮT LỖ]]),"")</f>
        <v/>
      </c>
      <c r="Q1657" s="103"/>
      <c r="R1657" s="117" t="str">
        <f>IF(Stock[[#This Row],[CỔ TỨC TIỀN MẶT]]&gt;0,Stock[[#This Row],[CỔ TỨC TIỀN MẶT]]/(Stock[[#This Row],[GIÁ MUA]]*Stock[[#This Row],[SỐ LƯỢNG MUA]]),"")</f>
        <v/>
      </c>
      <c r="S1657" s="103"/>
      <c r="T1657" s="77"/>
      <c r="U1657" s="95"/>
      <c r="V1657" s="96"/>
      <c r="W1657" s="125" t="str">
        <f>IF(Stock[[#This Row],[SỐ LƯỢNG BÁN]]&gt;0,Stock[[#This Row],[GIÁ BÁN]]*Stock[[#This Row],[SỐ LƯỢNG BÁN]]*$D$11+Stock[[#This Row],[GIÁ BÁN]]*Stock[[#This Row],[SỐ LƯỢNG BÁN]]*$D$12,"")</f>
        <v/>
      </c>
      <c r="X1657" s="120">
        <f>Stock[[#This Row],[SỐ LƯỢNG MUA]]+Stock[[#This Row],[CỔ TỨC BẰNG CỔ PHIẾU]]-Stock[[#This Row],[SỐ LƯỢNG BÁN]]</f>
        <v>0</v>
      </c>
      <c r="Y16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7" s="120">
        <f ca="1">IF(Stock[[#This Row],[NGÀY BÁN]]&gt;0,Stock[[#This Row],[NGÀY BÁN]]-Stock[[#This Row],[NGÀY MUA]]+1,IF(Stock[[#This Row],[NGÀY MUA]]=0,0,TODAY()-Stock[[#This Row],[NGÀY MUA]]+1))</f>
        <v>0</v>
      </c>
      <c r="AA1657" s="121" t="str">
        <f>IFERROR(Stock[[#This Row],[CỔ TỨC TIỀN MẶT]]+Stock[[#This Row],[LÃI/(LỖ) TỪ BÁN CK
(auto-fill)]],"")</f>
        <v/>
      </c>
      <c r="AB16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7" s="79"/>
      <c r="AE1657" s="146" t="str">
        <f>IF(Stock[[#This Row],[TRẠNG THÁI
(auto-fill)]]="NẮM GIỮ",Stock[[#This Row],[GIÁ THỊ TRƯỜNG]]-Stock[[#This Row],[GIÁ MUA]],"")</f>
        <v/>
      </c>
      <c r="AF1657" s="150" t="str">
        <f>IFERROR(Stock[[#This Row],[TĂNG/
(GIẢM )]]/Stock[[#This Row],[GIÁ MUA]],"")</f>
        <v/>
      </c>
      <c r="AG1657" s="129" t="str">
        <f>IF(Stock[[#This Row],[GIÁ THỊ TRƯỜNG]]&gt;0,Stock[[#This Row],[GIÁ THỊ TRƯỜNG]]*Stock[[#This Row],[SỐ LƯỢNG CÒN LẠI
(auto-fill)]],"")</f>
        <v/>
      </c>
    </row>
    <row r="1658" spans="2:33">
      <c r="B1658" s="109" t="str">
        <f>IF(AND(Stock[[#This Row],[SỐ LƯỢNG MUA]]&gt;0,Stock[[#This Row],[SỐ LƯỢNG CÒN LẠI
(auto-fill)]]=0),"BÁN",
IF(AND(Stock[[#This Row],[SỐ LƯỢNG MUA]]&gt;0,Stock[[#This Row],[SỐ LƯỢNG CÒN LẠI
(auto-fill)]]&gt;0),"NẮM GIỮ",""))</f>
        <v/>
      </c>
      <c r="C1658" s="112">
        <f t="shared" si="25"/>
        <v>1645</v>
      </c>
      <c r="D1658" s="77"/>
      <c r="E1658" s="78"/>
      <c r="F1658" s="170"/>
      <c r="G1658" s="83"/>
      <c r="H1658" s="84"/>
      <c r="I1658" s="114" t="str">
        <f>IF(Stock[[#This Row],[SỐ LƯỢNG MUA]]&gt;0,Stock[[#This Row],[GIÁ MUA]]*Stock[[#This Row],[SỐ LƯỢNG MUA]]*$D$11,"")</f>
        <v/>
      </c>
      <c r="J1658" s="87"/>
      <c r="K1658" s="88"/>
      <c r="L1658" s="116" t="str">
        <f>IF(Stock[[#This Row],[SỐ LƯỢNG MUA]]&gt;0,Stock[[#This Row],[GIÁ MUA]]*(1+Stock[[#This Row],[% TĂNG KỲ VỌNG_1]]),"")</f>
        <v/>
      </c>
      <c r="M1658" s="89"/>
      <c r="N1658" s="116" t="str">
        <f>IF(Stock[[#This Row],[SỐ LƯỢNG MUA]]&gt;0,Stock[[#This Row],[GIÁ MUA]]*(1+Stock[[#This Row],[% TĂNG KỲ VỌNG_2]]),"")</f>
        <v/>
      </c>
      <c r="O1658" s="89"/>
      <c r="P1658" s="116" t="str">
        <f>IF(Stock[[#This Row],[SỐ LƯỢNG MUA]]&gt;0,Stock[[#This Row],[GIÁ MUA]]*(1+Stock[[#This Row],[% GIẢM ĐỂ CẮT LỖ]]),"")</f>
        <v/>
      </c>
      <c r="Q1658" s="103"/>
      <c r="R1658" s="117" t="str">
        <f>IF(Stock[[#This Row],[CỔ TỨC TIỀN MẶT]]&gt;0,Stock[[#This Row],[CỔ TỨC TIỀN MẶT]]/(Stock[[#This Row],[GIÁ MUA]]*Stock[[#This Row],[SỐ LƯỢNG MUA]]),"")</f>
        <v/>
      </c>
      <c r="S1658" s="103"/>
      <c r="T1658" s="77"/>
      <c r="U1658" s="95"/>
      <c r="V1658" s="96"/>
      <c r="W1658" s="125" t="str">
        <f>IF(Stock[[#This Row],[SỐ LƯỢNG BÁN]]&gt;0,Stock[[#This Row],[GIÁ BÁN]]*Stock[[#This Row],[SỐ LƯỢNG BÁN]]*$D$11+Stock[[#This Row],[GIÁ BÁN]]*Stock[[#This Row],[SỐ LƯỢNG BÁN]]*$D$12,"")</f>
        <v/>
      </c>
      <c r="X1658" s="120">
        <f>Stock[[#This Row],[SỐ LƯỢNG MUA]]+Stock[[#This Row],[CỔ TỨC BẰNG CỔ PHIẾU]]-Stock[[#This Row],[SỐ LƯỢNG BÁN]]</f>
        <v>0</v>
      </c>
      <c r="Y16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8" s="120">
        <f ca="1">IF(Stock[[#This Row],[NGÀY BÁN]]&gt;0,Stock[[#This Row],[NGÀY BÁN]]-Stock[[#This Row],[NGÀY MUA]]+1,IF(Stock[[#This Row],[NGÀY MUA]]=0,0,TODAY()-Stock[[#This Row],[NGÀY MUA]]+1))</f>
        <v>0</v>
      </c>
      <c r="AA1658" s="121" t="str">
        <f>IFERROR(Stock[[#This Row],[CỔ TỨC TIỀN MẶT]]+Stock[[#This Row],[LÃI/(LỖ) TỪ BÁN CK
(auto-fill)]],"")</f>
        <v/>
      </c>
      <c r="AB16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8" s="79"/>
      <c r="AE1658" s="146" t="str">
        <f>IF(Stock[[#This Row],[TRẠNG THÁI
(auto-fill)]]="NẮM GIỮ",Stock[[#This Row],[GIÁ THỊ TRƯỜNG]]-Stock[[#This Row],[GIÁ MUA]],"")</f>
        <v/>
      </c>
      <c r="AF1658" s="150" t="str">
        <f>IFERROR(Stock[[#This Row],[TĂNG/
(GIẢM )]]/Stock[[#This Row],[GIÁ MUA]],"")</f>
        <v/>
      </c>
      <c r="AG1658" s="129" t="str">
        <f>IF(Stock[[#This Row],[GIÁ THỊ TRƯỜNG]]&gt;0,Stock[[#This Row],[GIÁ THỊ TRƯỜNG]]*Stock[[#This Row],[SỐ LƯỢNG CÒN LẠI
(auto-fill)]],"")</f>
        <v/>
      </c>
    </row>
    <row r="1659" spans="2:33">
      <c r="B1659" s="109" t="str">
        <f>IF(AND(Stock[[#This Row],[SỐ LƯỢNG MUA]]&gt;0,Stock[[#This Row],[SỐ LƯỢNG CÒN LẠI
(auto-fill)]]=0),"BÁN",
IF(AND(Stock[[#This Row],[SỐ LƯỢNG MUA]]&gt;0,Stock[[#This Row],[SỐ LƯỢNG CÒN LẠI
(auto-fill)]]&gt;0),"NẮM GIỮ",""))</f>
        <v/>
      </c>
      <c r="C1659" s="112">
        <f t="shared" si="25"/>
        <v>1646</v>
      </c>
      <c r="D1659" s="77"/>
      <c r="E1659" s="78"/>
      <c r="F1659" s="170"/>
      <c r="G1659" s="83"/>
      <c r="H1659" s="84"/>
      <c r="I1659" s="114" t="str">
        <f>IF(Stock[[#This Row],[SỐ LƯỢNG MUA]]&gt;0,Stock[[#This Row],[GIÁ MUA]]*Stock[[#This Row],[SỐ LƯỢNG MUA]]*$D$11,"")</f>
        <v/>
      </c>
      <c r="J1659" s="87"/>
      <c r="K1659" s="88"/>
      <c r="L1659" s="116" t="str">
        <f>IF(Stock[[#This Row],[SỐ LƯỢNG MUA]]&gt;0,Stock[[#This Row],[GIÁ MUA]]*(1+Stock[[#This Row],[% TĂNG KỲ VỌNG_1]]),"")</f>
        <v/>
      </c>
      <c r="M1659" s="89"/>
      <c r="N1659" s="116" t="str">
        <f>IF(Stock[[#This Row],[SỐ LƯỢNG MUA]]&gt;0,Stock[[#This Row],[GIÁ MUA]]*(1+Stock[[#This Row],[% TĂNG KỲ VỌNG_2]]),"")</f>
        <v/>
      </c>
      <c r="O1659" s="89"/>
      <c r="P1659" s="116" t="str">
        <f>IF(Stock[[#This Row],[SỐ LƯỢNG MUA]]&gt;0,Stock[[#This Row],[GIÁ MUA]]*(1+Stock[[#This Row],[% GIẢM ĐỂ CẮT LỖ]]),"")</f>
        <v/>
      </c>
      <c r="Q1659" s="103"/>
      <c r="R1659" s="117" t="str">
        <f>IF(Stock[[#This Row],[CỔ TỨC TIỀN MẶT]]&gt;0,Stock[[#This Row],[CỔ TỨC TIỀN MẶT]]/(Stock[[#This Row],[GIÁ MUA]]*Stock[[#This Row],[SỐ LƯỢNG MUA]]),"")</f>
        <v/>
      </c>
      <c r="S1659" s="103"/>
      <c r="T1659" s="77"/>
      <c r="U1659" s="95"/>
      <c r="V1659" s="96"/>
      <c r="W1659" s="125" t="str">
        <f>IF(Stock[[#This Row],[SỐ LƯỢNG BÁN]]&gt;0,Stock[[#This Row],[GIÁ BÁN]]*Stock[[#This Row],[SỐ LƯỢNG BÁN]]*$D$11+Stock[[#This Row],[GIÁ BÁN]]*Stock[[#This Row],[SỐ LƯỢNG BÁN]]*$D$12,"")</f>
        <v/>
      </c>
      <c r="X1659" s="120">
        <f>Stock[[#This Row],[SỐ LƯỢNG MUA]]+Stock[[#This Row],[CỔ TỨC BẰNG CỔ PHIẾU]]-Stock[[#This Row],[SỐ LƯỢNG BÁN]]</f>
        <v>0</v>
      </c>
      <c r="Y16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9" s="120">
        <f ca="1">IF(Stock[[#This Row],[NGÀY BÁN]]&gt;0,Stock[[#This Row],[NGÀY BÁN]]-Stock[[#This Row],[NGÀY MUA]]+1,IF(Stock[[#This Row],[NGÀY MUA]]=0,0,TODAY()-Stock[[#This Row],[NGÀY MUA]]+1))</f>
        <v>0</v>
      </c>
      <c r="AA1659" s="121" t="str">
        <f>IFERROR(Stock[[#This Row],[CỔ TỨC TIỀN MẶT]]+Stock[[#This Row],[LÃI/(LỖ) TỪ BÁN CK
(auto-fill)]],"")</f>
        <v/>
      </c>
      <c r="AB16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9" s="79"/>
      <c r="AE1659" s="146" t="str">
        <f>IF(Stock[[#This Row],[TRẠNG THÁI
(auto-fill)]]="NẮM GIỮ",Stock[[#This Row],[GIÁ THỊ TRƯỜNG]]-Stock[[#This Row],[GIÁ MUA]],"")</f>
        <v/>
      </c>
      <c r="AF1659" s="150" t="str">
        <f>IFERROR(Stock[[#This Row],[TĂNG/
(GIẢM )]]/Stock[[#This Row],[GIÁ MUA]],"")</f>
        <v/>
      </c>
      <c r="AG1659" s="129" t="str">
        <f>IF(Stock[[#This Row],[GIÁ THỊ TRƯỜNG]]&gt;0,Stock[[#This Row],[GIÁ THỊ TRƯỜNG]]*Stock[[#This Row],[SỐ LƯỢNG CÒN LẠI
(auto-fill)]],"")</f>
        <v/>
      </c>
    </row>
    <row r="1660" spans="2:33">
      <c r="B1660" s="109" t="str">
        <f>IF(AND(Stock[[#This Row],[SỐ LƯỢNG MUA]]&gt;0,Stock[[#This Row],[SỐ LƯỢNG CÒN LẠI
(auto-fill)]]=0),"BÁN",
IF(AND(Stock[[#This Row],[SỐ LƯỢNG MUA]]&gt;0,Stock[[#This Row],[SỐ LƯỢNG CÒN LẠI
(auto-fill)]]&gt;0),"NẮM GIỮ",""))</f>
        <v/>
      </c>
      <c r="C1660" s="112">
        <f t="shared" si="25"/>
        <v>1647</v>
      </c>
      <c r="D1660" s="77"/>
      <c r="E1660" s="78"/>
      <c r="F1660" s="170"/>
      <c r="G1660" s="83"/>
      <c r="H1660" s="84"/>
      <c r="I1660" s="114" t="str">
        <f>IF(Stock[[#This Row],[SỐ LƯỢNG MUA]]&gt;0,Stock[[#This Row],[GIÁ MUA]]*Stock[[#This Row],[SỐ LƯỢNG MUA]]*$D$11,"")</f>
        <v/>
      </c>
      <c r="J1660" s="87"/>
      <c r="K1660" s="88"/>
      <c r="L1660" s="116" t="str">
        <f>IF(Stock[[#This Row],[SỐ LƯỢNG MUA]]&gt;0,Stock[[#This Row],[GIÁ MUA]]*(1+Stock[[#This Row],[% TĂNG KỲ VỌNG_1]]),"")</f>
        <v/>
      </c>
      <c r="M1660" s="89"/>
      <c r="N1660" s="116" t="str">
        <f>IF(Stock[[#This Row],[SỐ LƯỢNG MUA]]&gt;0,Stock[[#This Row],[GIÁ MUA]]*(1+Stock[[#This Row],[% TĂNG KỲ VỌNG_2]]),"")</f>
        <v/>
      </c>
      <c r="O1660" s="89"/>
      <c r="P1660" s="116" t="str">
        <f>IF(Stock[[#This Row],[SỐ LƯỢNG MUA]]&gt;0,Stock[[#This Row],[GIÁ MUA]]*(1+Stock[[#This Row],[% GIẢM ĐỂ CẮT LỖ]]),"")</f>
        <v/>
      </c>
      <c r="Q1660" s="103"/>
      <c r="R1660" s="117" t="str">
        <f>IF(Stock[[#This Row],[CỔ TỨC TIỀN MẶT]]&gt;0,Stock[[#This Row],[CỔ TỨC TIỀN MẶT]]/(Stock[[#This Row],[GIÁ MUA]]*Stock[[#This Row],[SỐ LƯỢNG MUA]]),"")</f>
        <v/>
      </c>
      <c r="S1660" s="103"/>
      <c r="T1660" s="77"/>
      <c r="U1660" s="95"/>
      <c r="V1660" s="96"/>
      <c r="W1660" s="125" t="str">
        <f>IF(Stock[[#This Row],[SỐ LƯỢNG BÁN]]&gt;0,Stock[[#This Row],[GIÁ BÁN]]*Stock[[#This Row],[SỐ LƯỢNG BÁN]]*$D$11+Stock[[#This Row],[GIÁ BÁN]]*Stock[[#This Row],[SỐ LƯỢNG BÁN]]*$D$12,"")</f>
        <v/>
      </c>
      <c r="X1660" s="120">
        <f>Stock[[#This Row],[SỐ LƯỢNG MUA]]+Stock[[#This Row],[CỔ TỨC BẰNG CỔ PHIẾU]]-Stock[[#This Row],[SỐ LƯỢNG BÁN]]</f>
        <v>0</v>
      </c>
      <c r="Y16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0" s="120">
        <f ca="1">IF(Stock[[#This Row],[NGÀY BÁN]]&gt;0,Stock[[#This Row],[NGÀY BÁN]]-Stock[[#This Row],[NGÀY MUA]]+1,IF(Stock[[#This Row],[NGÀY MUA]]=0,0,TODAY()-Stock[[#This Row],[NGÀY MUA]]+1))</f>
        <v>0</v>
      </c>
      <c r="AA1660" s="121" t="str">
        <f>IFERROR(Stock[[#This Row],[CỔ TỨC TIỀN MẶT]]+Stock[[#This Row],[LÃI/(LỖ) TỪ BÁN CK
(auto-fill)]],"")</f>
        <v/>
      </c>
      <c r="AB16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0" s="79"/>
      <c r="AE1660" s="146" t="str">
        <f>IF(Stock[[#This Row],[TRẠNG THÁI
(auto-fill)]]="NẮM GIỮ",Stock[[#This Row],[GIÁ THỊ TRƯỜNG]]-Stock[[#This Row],[GIÁ MUA]],"")</f>
        <v/>
      </c>
      <c r="AF1660" s="150" t="str">
        <f>IFERROR(Stock[[#This Row],[TĂNG/
(GIẢM )]]/Stock[[#This Row],[GIÁ MUA]],"")</f>
        <v/>
      </c>
      <c r="AG1660" s="129" t="str">
        <f>IF(Stock[[#This Row],[GIÁ THỊ TRƯỜNG]]&gt;0,Stock[[#This Row],[GIÁ THỊ TRƯỜNG]]*Stock[[#This Row],[SỐ LƯỢNG CÒN LẠI
(auto-fill)]],"")</f>
        <v/>
      </c>
    </row>
    <row r="1661" spans="2:33">
      <c r="B1661" s="109" t="str">
        <f>IF(AND(Stock[[#This Row],[SỐ LƯỢNG MUA]]&gt;0,Stock[[#This Row],[SỐ LƯỢNG CÒN LẠI
(auto-fill)]]=0),"BÁN",
IF(AND(Stock[[#This Row],[SỐ LƯỢNG MUA]]&gt;0,Stock[[#This Row],[SỐ LƯỢNG CÒN LẠI
(auto-fill)]]&gt;0),"NẮM GIỮ",""))</f>
        <v/>
      </c>
      <c r="C1661" s="112">
        <f t="shared" si="25"/>
        <v>1648</v>
      </c>
      <c r="D1661" s="77"/>
      <c r="E1661" s="78"/>
      <c r="F1661" s="170"/>
      <c r="G1661" s="83"/>
      <c r="H1661" s="84"/>
      <c r="I1661" s="114" t="str">
        <f>IF(Stock[[#This Row],[SỐ LƯỢNG MUA]]&gt;0,Stock[[#This Row],[GIÁ MUA]]*Stock[[#This Row],[SỐ LƯỢNG MUA]]*$D$11,"")</f>
        <v/>
      </c>
      <c r="J1661" s="87"/>
      <c r="K1661" s="88"/>
      <c r="L1661" s="116" t="str">
        <f>IF(Stock[[#This Row],[SỐ LƯỢNG MUA]]&gt;0,Stock[[#This Row],[GIÁ MUA]]*(1+Stock[[#This Row],[% TĂNG KỲ VỌNG_1]]),"")</f>
        <v/>
      </c>
      <c r="M1661" s="89"/>
      <c r="N1661" s="116" t="str">
        <f>IF(Stock[[#This Row],[SỐ LƯỢNG MUA]]&gt;0,Stock[[#This Row],[GIÁ MUA]]*(1+Stock[[#This Row],[% TĂNG KỲ VỌNG_2]]),"")</f>
        <v/>
      </c>
      <c r="O1661" s="89"/>
      <c r="P1661" s="116" t="str">
        <f>IF(Stock[[#This Row],[SỐ LƯỢNG MUA]]&gt;0,Stock[[#This Row],[GIÁ MUA]]*(1+Stock[[#This Row],[% GIẢM ĐỂ CẮT LỖ]]),"")</f>
        <v/>
      </c>
      <c r="Q1661" s="103"/>
      <c r="R1661" s="117" t="str">
        <f>IF(Stock[[#This Row],[CỔ TỨC TIỀN MẶT]]&gt;0,Stock[[#This Row],[CỔ TỨC TIỀN MẶT]]/(Stock[[#This Row],[GIÁ MUA]]*Stock[[#This Row],[SỐ LƯỢNG MUA]]),"")</f>
        <v/>
      </c>
      <c r="S1661" s="103"/>
      <c r="T1661" s="77"/>
      <c r="U1661" s="95"/>
      <c r="V1661" s="96"/>
      <c r="W1661" s="125" t="str">
        <f>IF(Stock[[#This Row],[SỐ LƯỢNG BÁN]]&gt;0,Stock[[#This Row],[GIÁ BÁN]]*Stock[[#This Row],[SỐ LƯỢNG BÁN]]*$D$11+Stock[[#This Row],[GIÁ BÁN]]*Stock[[#This Row],[SỐ LƯỢNG BÁN]]*$D$12,"")</f>
        <v/>
      </c>
      <c r="X1661" s="120">
        <f>Stock[[#This Row],[SỐ LƯỢNG MUA]]+Stock[[#This Row],[CỔ TỨC BẰNG CỔ PHIẾU]]-Stock[[#This Row],[SỐ LƯỢNG BÁN]]</f>
        <v>0</v>
      </c>
      <c r="Y16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1" s="120">
        <f ca="1">IF(Stock[[#This Row],[NGÀY BÁN]]&gt;0,Stock[[#This Row],[NGÀY BÁN]]-Stock[[#This Row],[NGÀY MUA]]+1,IF(Stock[[#This Row],[NGÀY MUA]]=0,0,TODAY()-Stock[[#This Row],[NGÀY MUA]]+1))</f>
        <v>0</v>
      </c>
      <c r="AA1661" s="121" t="str">
        <f>IFERROR(Stock[[#This Row],[CỔ TỨC TIỀN MẶT]]+Stock[[#This Row],[LÃI/(LỖ) TỪ BÁN CK
(auto-fill)]],"")</f>
        <v/>
      </c>
      <c r="AB16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1" s="79"/>
      <c r="AE1661" s="146" t="str">
        <f>IF(Stock[[#This Row],[TRẠNG THÁI
(auto-fill)]]="NẮM GIỮ",Stock[[#This Row],[GIÁ THỊ TRƯỜNG]]-Stock[[#This Row],[GIÁ MUA]],"")</f>
        <v/>
      </c>
      <c r="AF1661" s="150" t="str">
        <f>IFERROR(Stock[[#This Row],[TĂNG/
(GIẢM )]]/Stock[[#This Row],[GIÁ MUA]],"")</f>
        <v/>
      </c>
      <c r="AG1661" s="129" t="str">
        <f>IF(Stock[[#This Row],[GIÁ THỊ TRƯỜNG]]&gt;0,Stock[[#This Row],[GIÁ THỊ TRƯỜNG]]*Stock[[#This Row],[SỐ LƯỢNG CÒN LẠI
(auto-fill)]],"")</f>
        <v/>
      </c>
    </row>
    <row r="1662" spans="2:33">
      <c r="B1662" s="109" t="str">
        <f>IF(AND(Stock[[#This Row],[SỐ LƯỢNG MUA]]&gt;0,Stock[[#This Row],[SỐ LƯỢNG CÒN LẠI
(auto-fill)]]=0),"BÁN",
IF(AND(Stock[[#This Row],[SỐ LƯỢNG MUA]]&gt;0,Stock[[#This Row],[SỐ LƯỢNG CÒN LẠI
(auto-fill)]]&gt;0),"NẮM GIỮ",""))</f>
        <v/>
      </c>
      <c r="C1662" s="112">
        <f t="shared" si="25"/>
        <v>1649</v>
      </c>
      <c r="D1662" s="77"/>
      <c r="E1662" s="78"/>
      <c r="F1662" s="170"/>
      <c r="G1662" s="83"/>
      <c r="H1662" s="84"/>
      <c r="I1662" s="114" t="str">
        <f>IF(Stock[[#This Row],[SỐ LƯỢNG MUA]]&gt;0,Stock[[#This Row],[GIÁ MUA]]*Stock[[#This Row],[SỐ LƯỢNG MUA]]*$D$11,"")</f>
        <v/>
      </c>
      <c r="J1662" s="87"/>
      <c r="K1662" s="88"/>
      <c r="L1662" s="116" t="str">
        <f>IF(Stock[[#This Row],[SỐ LƯỢNG MUA]]&gt;0,Stock[[#This Row],[GIÁ MUA]]*(1+Stock[[#This Row],[% TĂNG KỲ VỌNG_1]]),"")</f>
        <v/>
      </c>
      <c r="M1662" s="89"/>
      <c r="N1662" s="116" t="str">
        <f>IF(Stock[[#This Row],[SỐ LƯỢNG MUA]]&gt;0,Stock[[#This Row],[GIÁ MUA]]*(1+Stock[[#This Row],[% TĂNG KỲ VỌNG_2]]),"")</f>
        <v/>
      </c>
      <c r="O1662" s="89"/>
      <c r="P1662" s="116" t="str">
        <f>IF(Stock[[#This Row],[SỐ LƯỢNG MUA]]&gt;0,Stock[[#This Row],[GIÁ MUA]]*(1+Stock[[#This Row],[% GIẢM ĐỂ CẮT LỖ]]),"")</f>
        <v/>
      </c>
      <c r="Q1662" s="103"/>
      <c r="R1662" s="117" t="str">
        <f>IF(Stock[[#This Row],[CỔ TỨC TIỀN MẶT]]&gt;0,Stock[[#This Row],[CỔ TỨC TIỀN MẶT]]/(Stock[[#This Row],[GIÁ MUA]]*Stock[[#This Row],[SỐ LƯỢNG MUA]]),"")</f>
        <v/>
      </c>
      <c r="S1662" s="103"/>
      <c r="T1662" s="77"/>
      <c r="U1662" s="95"/>
      <c r="V1662" s="96"/>
      <c r="W1662" s="125" t="str">
        <f>IF(Stock[[#This Row],[SỐ LƯỢNG BÁN]]&gt;0,Stock[[#This Row],[GIÁ BÁN]]*Stock[[#This Row],[SỐ LƯỢNG BÁN]]*$D$11+Stock[[#This Row],[GIÁ BÁN]]*Stock[[#This Row],[SỐ LƯỢNG BÁN]]*$D$12,"")</f>
        <v/>
      </c>
      <c r="X1662" s="120">
        <f>Stock[[#This Row],[SỐ LƯỢNG MUA]]+Stock[[#This Row],[CỔ TỨC BẰNG CỔ PHIẾU]]-Stock[[#This Row],[SỐ LƯỢNG BÁN]]</f>
        <v>0</v>
      </c>
      <c r="Y16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2" s="120">
        <f ca="1">IF(Stock[[#This Row],[NGÀY BÁN]]&gt;0,Stock[[#This Row],[NGÀY BÁN]]-Stock[[#This Row],[NGÀY MUA]]+1,IF(Stock[[#This Row],[NGÀY MUA]]=0,0,TODAY()-Stock[[#This Row],[NGÀY MUA]]+1))</f>
        <v>0</v>
      </c>
      <c r="AA1662" s="121" t="str">
        <f>IFERROR(Stock[[#This Row],[CỔ TỨC TIỀN MẶT]]+Stock[[#This Row],[LÃI/(LỖ) TỪ BÁN CK
(auto-fill)]],"")</f>
        <v/>
      </c>
      <c r="AB16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2" s="79"/>
      <c r="AE1662" s="146" t="str">
        <f>IF(Stock[[#This Row],[TRẠNG THÁI
(auto-fill)]]="NẮM GIỮ",Stock[[#This Row],[GIÁ THỊ TRƯỜNG]]-Stock[[#This Row],[GIÁ MUA]],"")</f>
        <v/>
      </c>
      <c r="AF1662" s="150" t="str">
        <f>IFERROR(Stock[[#This Row],[TĂNG/
(GIẢM )]]/Stock[[#This Row],[GIÁ MUA]],"")</f>
        <v/>
      </c>
      <c r="AG1662" s="129" t="str">
        <f>IF(Stock[[#This Row],[GIÁ THỊ TRƯỜNG]]&gt;0,Stock[[#This Row],[GIÁ THỊ TRƯỜNG]]*Stock[[#This Row],[SỐ LƯỢNG CÒN LẠI
(auto-fill)]],"")</f>
        <v/>
      </c>
    </row>
    <row r="1663" spans="2:33">
      <c r="B1663" s="109" t="str">
        <f>IF(AND(Stock[[#This Row],[SỐ LƯỢNG MUA]]&gt;0,Stock[[#This Row],[SỐ LƯỢNG CÒN LẠI
(auto-fill)]]=0),"BÁN",
IF(AND(Stock[[#This Row],[SỐ LƯỢNG MUA]]&gt;0,Stock[[#This Row],[SỐ LƯỢNG CÒN LẠI
(auto-fill)]]&gt;0),"NẮM GIỮ",""))</f>
        <v/>
      </c>
      <c r="C1663" s="112">
        <f t="shared" si="25"/>
        <v>1650</v>
      </c>
      <c r="D1663" s="77"/>
      <c r="E1663" s="78"/>
      <c r="F1663" s="170"/>
      <c r="G1663" s="83"/>
      <c r="H1663" s="84"/>
      <c r="I1663" s="114" t="str">
        <f>IF(Stock[[#This Row],[SỐ LƯỢNG MUA]]&gt;0,Stock[[#This Row],[GIÁ MUA]]*Stock[[#This Row],[SỐ LƯỢNG MUA]]*$D$11,"")</f>
        <v/>
      </c>
      <c r="J1663" s="87"/>
      <c r="K1663" s="88"/>
      <c r="L1663" s="116" t="str">
        <f>IF(Stock[[#This Row],[SỐ LƯỢNG MUA]]&gt;0,Stock[[#This Row],[GIÁ MUA]]*(1+Stock[[#This Row],[% TĂNG KỲ VỌNG_1]]),"")</f>
        <v/>
      </c>
      <c r="M1663" s="89"/>
      <c r="N1663" s="116" t="str">
        <f>IF(Stock[[#This Row],[SỐ LƯỢNG MUA]]&gt;0,Stock[[#This Row],[GIÁ MUA]]*(1+Stock[[#This Row],[% TĂNG KỲ VỌNG_2]]),"")</f>
        <v/>
      </c>
      <c r="O1663" s="89"/>
      <c r="P1663" s="116" t="str">
        <f>IF(Stock[[#This Row],[SỐ LƯỢNG MUA]]&gt;0,Stock[[#This Row],[GIÁ MUA]]*(1+Stock[[#This Row],[% GIẢM ĐỂ CẮT LỖ]]),"")</f>
        <v/>
      </c>
      <c r="Q1663" s="103"/>
      <c r="R1663" s="117" t="str">
        <f>IF(Stock[[#This Row],[CỔ TỨC TIỀN MẶT]]&gt;0,Stock[[#This Row],[CỔ TỨC TIỀN MẶT]]/(Stock[[#This Row],[GIÁ MUA]]*Stock[[#This Row],[SỐ LƯỢNG MUA]]),"")</f>
        <v/>
      </c>
      <c r="S1663" s="103"/>
      <c r="T1663" s="77"/>
      <c r="U1663" s="95"/>
      <c r="V1663" s="96"/>
      <c r="W1663" s="125" t="str">
        <f>IF(Stock[[#This Row],[SỐ LƯỢNG BÁN]]&gt;0,Stock[[#This Row],[GIÁ BÁN]]*Stock[[#This Row],[SỐ LƯỢNG BÁN]]*$D$11+Stock[[#This Row],[GIÁ BÁN]]*Stock[[#This Row],[SỐ LƯỢNG BÁN]]*$D$12,"")</f>
        <v/>
      </c>
      <c r="X1663" s="120">
        <f>Stock[[#This Row],[SỐ LƯỢNG MUA]]+Stock[[#This Row],[CỔ TỨC BẰNG CỔ PHIẾU]]-Stock[[#This Row],[SỐ LƯỢNG BÁN]]</f>
        <v>0</v>
      </c>
      <c r="Y16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3" s="120">
        <f ca="1">IF(Stock[[#This Row],[NGÀY BÁN]]&gt;0,Stock[[#This Row],[NGÀY BÁN]]-Stock[[#This Row],[NGÀY MUA]]+1,IF(Stock[[#This Row],[NGÀY MUA]]=0,0,TODAY()-Stock[[#This Row],[NGÀY MUA]]+1))</f>
        <v>0</v>
      </c>
      <c r="AA1663" s="121" t="str">
        <f>IFERROR(Stock[[#This Row],[CỔ TỨC TIỀN MẶT]]+Stock[[#This Row],[LÃI/(LỖ) TỪ BÁN CK
(auto-fill)]],"")</f>
        <v/>
      </c>
      <c r="AB16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3" s="79"/>
      <c r="AE1663" s="146" t="str">
        <f>IF(Stock[[#This Row],[TRẠNG THÁI
(auto-fill)]]="NẮM GIỮ",Stock[[#This Row],[GIÁ THỊ TRƯỜNG]]-Stock[[#This Row],[GIÁ MUA]],"")</f>
        <v/>
      </c>
      <c r="AF1663" s="150" t="str">
        <f>IFERROR(Stock[[#This Row],[TĂNG/
(GIẢM )]]/Stock[[#This Row],[GIÁ MUA]],"")</f>
        <v/>
      </c>
      <c r="AG1663" s="129" t="str">
        <f>IF(Stock[[#This Row],[GIÁ THỊ TRƯỜNG]]&gt;0,Stock[[#This Row],[GIÁ THỊ TRƯỜNG]]*Stock[[#This Row],[SỐ LƯỢNG CÒN LẠI
(auto-fill)]],"")</f>
        <v/>
      </c>
    </row>
    <row r="1664" spans="2:33">
      <c r="B1664" s="109" t="str">
        <f>IF(AND(Stock[[#This Row],[SỐ LƯỢNG MUA]]&gt;0,Stock[[#This Row],[SỐ LƯỢNG CÒN LẠI
(auto-fill)]]=0),"BÁN",
IF(AND(Stock[[#This Row],[SỐ LƯỢNG MUA]]&gt;0,Stock[[#This Row],[SỐ LƯỢNG CÒN LẠI
(auto-fill)]]&gt;0),"NẮM GIỮ",""))</f>
        <v/>
      </c>
      <c r="C1664" s="112">
        <f t="shared" si="25"/>
        <v>1651</v>
      </c>
      <c r="D1664" s="77"/>
      <c r="E1664" s="78"/>
      <c r="F1664" s="170"/>
      <c r="G1664" s="83"/>
      <c r="H1664" s="84"/>
      <c r="I1664" s="114" t="str">
        <f>IF(Stock[[#This Row],[SỐ LƯỢNG MUA]]&gt;0,Stock[[#This Row],[GIÁ MUA]]*Stock[[#This Row],[SỐ LƯỢNG MUA]]*$D$11,"")</f>
        <v/>
      </c>
      <c r="J1664" s="87"/>
      <c r="K1664" s="88"/>
      <c r="L1664" s="116" t="str">
        <f>IF(Stock[[#This Row],[SỐ LƯỢNG MUA]]&gt;0,Stock[[#This Row],[GIÁ MUA]]*(1+Stock[[#This Row],[% TĂNG KỲ VỌNG_1]]),"")</f>
        <v/>
      </c>
      <c r="M1664" s="89"/>
      <c r="N1664" s="116" t="str">
        <f>IF(Stock[[#This Row],[SỐ LƯỢNG MUA]]&gt;0,Stock[[#This Row],[GIÁ MUA]]*(1+Stock[[#This Row],[% TĂNG KỲ VỌNG_2]]),"")</f>
        <v/>
      </c>
      <c r="O1664" s="89"/>
      <c r="P1664" s="116" t="str">
        <f>IF(Stock[[#This Row],[SỐ LƯỢNG MUA]]&gt;0,Stock[[#This Row],[GIÁ MUA]]*(1+Stock[[#This Row],[% GIẢM ĐỂ CẮT LỖ]]),"")</f>
        <v/>
      </c>
      <c r="Q1664" s="103"/>
      <c r="R1664" s="117" t="str">
        <f>IF(Stock[[#This Row],[CỔ TỨC TIỀN MẶT]]&gt;0,Stock[[#This Row],[CỔ TỨC TIỀN MẶT]]/(Stock[[#This Row],[GIÁ MUA]]*Stock[[#This Row],[SỐ LƯỢNG MUA]]),"")</f>
        <v/>
      </c>
      <c r="S1664" s="103"/>
      <c r="T1664" s="77"/>
      <c r="U1664" s="95"/>
      <c r="V1664" s="96"/>
      <c r="W1664" s="125" t="str">
        <f>IF(Stock[[#This Row],[SỐ LƯỢNG BÁN]]&gt;0,Stock[[#This Row],[GIÁ BÁN]]*Stock[[#This Row],[SỐ LƯỢNG BÁN]]*$D$11+Stock[[#This Row],[GIÁ BÁN]]*Stock[[#This Row],[SỐ LƯỢNG BÁN]]*$D$12,"")</f>
        <v/>
      </c>
      <c r="X1664" s="120">
        <f>Stock[[#This Row],[SỐ LƯỢNG MUA]]+Stock[[#This Row],[CỔ TỨC BẰNG CỔ PHIẾU]]-Stock[[#This Row],[SỐ LƯỢNG BÁN]]</f>
        <v>0</v>
      </c>
      <c r="Y16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4" s="120">
        <f ca="1">IF(Stock[[#This Row],[NGÀY BÁN]]&gt;0,Stock[[#This Row],[NGÀY BÁN]]-Stock[[#This Row],[NGÀY MUA]]+1,IF(Stock[[#This Row],[NGÀY MUA]]=0,0,TODAY()-Stock[[#This Row],[NGÀY MUA]]+1))</f>
        <v>0</v>
      </c>
      <c r="AA1664" s="121" t="str">
        <f>IFERROR(Stock[[#This Row],[CỔ TỨC TIỀN MẶT]]+Stock[[#This Row],[LÃI/(LỖ) TỪ BÁN CK
(auto-fill)]],"")</f>
        <v/>
      </c>
      <c r="AB16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4" s="79"/>
      <c r="AE1664" s="146" t="str">
        <f>IF(Stock[[#This Row],[TRẠNG THÁI
(auto-fill)]]="NẮM GIỮ",Stock[[#This Row],[GIÁ THỊ TRƯỜNG]]-Stock[[#This Row],[GIÁ MUA]],"")</f>
        <v/>
      </c>
      <c r="AF1664" s="150" t="str">
        <f>IFERROR(Stock[[#This Row],[TĂNG/
(GIẢM )]]/Stock[[#This Row],[GIÁ MUA]],"")</f>
        <v/>
      </c>
      <c r="AG1664" s="129" t="str">
        <f>IF(Stock[[#This Row],[GIÁ THỊ TRƯỜNG]]&gt;0,Stock[[#This Row],[GIÁ THỊ TRƯỜNG]]*Stock[[#This Row],[SỐ LƯỢNG CÒN LẠI
(auto-fill)]],"")</f>
        <v/>
      </c>
    </row>
    <row r="1665" spans="2:33">
      <c r="B1665" s="109" t="str">
        <f>IF(AND(Stock[[#This Row],[SỐ LƯỢNG MUA]]&gt;0,Stock[[#This Row],[SỐ LƯỢNG CÒN LẠI
(auto-fill)]]=0),"BÁN",
IF(AND(Stock[[#This Row],[SỐ LƯỢNG MUA]]&gt;0,Stock[[#This Row],[SỐ LƯỢNG CÒN LẠI
(auto-fill)]]&gt;0),"NẮM GIỮ",""))</f>
        <v/>
      </c>
      <c r="C1665" s="112">
        <f t="shared" si="25"/>
        <v>1652</v>
      </c>
      <c r="D1665" s="77"/>
      <c r="E1665" s="78"/>
      <c r="F1665" s="170"/>
      <c r="G1665" s="83"/>
      <c r="H1665" s="84"/>
      <c r="I1665" s="114" t="str">
        <f>IF(Stock[[#This Row],[SỐ LƯỢNG MUA]]&gt;0,Stock[[#This Row],[GIÁ MUA]]*Stock[[#This Row],[SỐ LƯỢNG MUA]]*$D$11,"")</f>
        <v/>
      </c>
      <c r="J1665" s="87"/>
      <c r="K1665" s="88"/>
      <c r="L1665" s="116" t="str">
        <f>IF(Stock[[#This Row],[SỐ LƯỢNG MUA]]&gt;0,Stock[[#This Row],[GIÁ MUA]]*(1+Stock[[#This Row],[% TĂNG KỲ VỌNG_1]]),"")</f>
        <v/>
      </c>
      <c r="M1665" s="89"/>
      <c r="N1665" s="116" t="str">
        <f>IF(Stock[[#This Row],[SỐ LƯỢNG MUA]]&gt;0,Stock[[#This Row],[GIÁ MUA]]*(1+Stock[[#This Row],[% TĂNG KỲ VỌNG_2]]),"")</f>
        <v/>
      </c>
      <c r="O1665" s="89"/>
      <c r="P1665" s="116" t="str">
        <f>IF(Stock[[#This Row],[SỐ LƯỢNG MUA]]&gt;0,Stock[[#This Row],[GIÁ MUA]]*(1+Stock[[#This Row],[% GIẢM ĐỂ CẮT LỖ]]),"")</f>
        <v/>
      </c>
      <c r="Q1665" s="103"/>
      <c r="R1665" s="117" t="str">
        <f>IF(Stock[[#This Row],[CỔ TỨC TIỀN MẶT]]&gt;0,Stock[[#This Row],[CỔ TỨC TIỀN MẶT]]/(Stock[[#This Row],[GIÁ MUA]]*Stock[[#This Row],[SỐ LƯỢNG MUA]]),"")</f>
        <v/>
      </c>
      <c r="S1665" s="103"/>
      <c r="T1665" s="77"/>
      <c r="U1665" s="95"/>
      <c r="V1665" s="96"/>
      <c r="W1665" s="125" t="str">
        <f>IF(Stock[[#This Row],[SỐ LƯỢNG BÁN]]&gt;0,Stock[[#This Row],[GIÁ BÁN]]*Stock[[#This Row],[SỐ LƯỢNG BÁN]]*$D$11+Stock[[#This Row],[GIÁ BÁN]]*Stock[[#This Row],[SỐ LƯỢNG BÁN]]*$D$12,"")</f>
        <v/>
      </c>
      <c r="X1665" s="120">
        <f>Stock[[#This Row],[SỐ LƯỢNG MUA]]+Stock[[#This Row],[CỔ TỨC BẰNG CỔ PHIẾU]]-Stock[[#This Row],[SỐ LƯỢNG BÁN]]</f>
        <v>0</v>
      </c>
      <c r="Y16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5" s="120">
        <f ca="1">IF(Stock[[#This Row],[NGÀY BÁN]]&gt;0,Stock[[#This Row],[NGÀY BÁN]]-Stock[[#This Row],[NGÀY MUA]]+1,IF(Stock[[#This Row],[NGÀY MUA]]=0,0,TODAY()-Stock[[#This Row],[NGÀY MUA]]+1))</f>
        <v>0</v>
      </c>
      <c r="AA1665" s="121" t="str">
        <f>IFERROR(Stock[[#This Row],[CỔ TỨC TIỀN MẶT]]+Stock[[#This Row],[LÃI/(LỖ) TỪ BÁN CK
(auto-fill)]],"")</f>
        <v/>
      </c>
      <c r="AB16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5" s="79"/>
      <c r="AE1665" s="146" t="str">
        <f>IF(Stock[[#This Row],[TRẠNG THÁI
(auto-fill)]]="NẮM GIỮ",Stock[[#This Row],[GIÁ THỊ TRƯỜNG]]-Stock[[#This Row],[GIÁ MUA]],"")</f>
        <v/>
      </c>
      <c r="AF1665" s="150" t="str">
        <f>IFERROR(Stock[[#This Row],[TĂNG/
(GIẢM )]]/Stock[[#This Row],[GIÁ MUA]],"")</f>
        <v/>
      </c>
      <c r="AG1665" s="129" t="str">
        <f>IF(Stock[[#This Row],[GIÁ THỊ TRƯỜNG]]&gt;0,Stock[[#This Row],[GIÁ THỊ TRƯỜNG]]*Stock[[#This Row],[SỐ LƯỢNG CÒN LẠI
(auto-fill)]],"")</f>
        <v/>
      </c>
    </row>
    <row r="1666" spans="2:33">
      <c r="B1666" s="109" t="str">
        <f>IF(AND(Stock[[#This Row],[SỐ LƯỢNG MUA]]&gt;0,Stock[[#This Row],[SỐ LƯỢNG CÒN LẠI
(auto-fill)]]=0),"BÁN",
IF(AND(Stock[[#This Row],[SỐ LƯỢNG MUA]]&gt;0,Stock[[#This Row],[SỐ LƯỢNG CÒN LẠI
(auto-fill)]]&gt;0),"NẮM GIỮ",""))</f>
        <v/>
      </c>
      <c r="C1666" s="112">
        <f t="shared" si="25"/>
        <v>1653</v>
      </c>
      <c r="D1666" s="77"/>
      <c r="E1666" s="78"/>
      <c r="F1666" s="170"/>
      <c r="G1666" s="83"/>
      <c r="H1666" s="84"/>
      <c r="I1666" s="114" t="str">
        <f>IF(Stock[[#This Row],[SỐ LƯỢNG MUA]]&gt;0,Stock[[#This Row],[GIÁ MUA]]*Stock[[#This Row],[SỐ LƯỢNG MUA]]*$D$11,"")</f>
        <v/>
      </c>
      <c r="J1666" s="87"/>
      <c r="K1666" s="88"/>
      <c r="L1666" s="116" t="str">
        <f>IF(Stock[[#This Row],[SỐ LƯỢNG MUA]]&gt;0,Stock[[#This Row],[GIÁ MUA]]*(1+Stock[[#This Row],[% TĂNG KỲ VỌNG_1]]),"")</f>
        <v/>
      </c>
      <c r="M1666" s="89"/>
      <c r="N1666" s="116" t="str">
        <f>IF(Stock[[#This Row],[SỐ LƯỢNG MUA]]&gt;0,Stock[[#This Row],[GIÁ MUA]]*(1+Stock[[#This Row],[% TĂNG KỲ VỌNG_2]]),"")</f>
        <v/>
      </c>
      <c r="O1666" s="89"/>
      <c r="P1666" s="116" t="str">
        <f>IF(Stock[[#This Row],[SỐ LƯỢNG MUA]]&gt;0,Stock[[#This Row],[GIÁ MUA]]*(1+Stock[[#This Row],[% GIẢM ĐỂ CẮT LỖ]]),"")</f>
        <v/>
      </c>
      <c r="Q1666" s="103"/>
      <c r="R1666" s="117" t="str">
        <f>IF(Stock[[#This Row],[CỔ TỨC TIỀN MẶT]]&gt;0,Stock[[#This Row],[CỔ TỨC TIỀN MẶT]]/(Stock[[#This Row],[GIÁ MUA]]*Stock[[#This Row],[SỐ LƯỢNG MUA]]),"")</f>
        <v/>
      </c>
      <c r="S1666" s="103"/>
      <c r="T1666" s="77"/>
      <c r="U1666" s="95"/>
      <c r="V1666" s="96"/>
      <c r="W1666" s="125" t="str">
        <f>IF(Stock[[#This Row],[SỐ LƯỢNG BÁN]]&gt;0,Stock[[#This Row],[GIÁ BÁN]]*Stock[[#This Row],[SỐ LƯỢNG BÁN]]*$D$11+Stock[[#This Row],[GIÁ BÁN]]*Stock[[#This Row],[SỐ LƯỢNG BÁN]]*$D$12,"")</f>
        <v/>
      </c>
      <c r="X1666" s="120">
        <f>Stock[[#This Row],[SỐ LƯỢNG MUA]]+Stock[[#This Row],[CỔ TỨC BẰNG CỔ PHIẾU]]-Stock[[#This Row],[SỐ LƯỢNG BÁN]]</f>
        <v>0</v>
      </c>
      <c r="Y16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6" s="120">
        <f ca="1">IF(Stock[[#This Row],[NGÀY BÁN]]&gt;0,Stock[[#This Row],[NGÀY BÁN]]-Stock[[#This Row],[NGÀY MUA]]+1,IF(Stock[[#This Row],[NGÀY MUA]]=0,0,TODAY()-Stock[[#This Row],[NGÀY MUA]]+1))</f>
        <v>0</v>
      </c>
      <c r="AA1666" s="121" t="str">
        <f>IFERROR(Stock[[#This Row],[CỔ TỨC TIỀN MẶT]]+Stock[[#This Row],[LÃI/(LỖ) TỪ BÁN CK
(auto-fill)]],"")</f>
        <v/>
      </c>
      <c r="AB16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6" s="79"/>
      <c r="AE1666" s="146" t="str">
        <f>IF(Stock[[#This Row],[TRẠNG THÁI
(auto-fill)]]="NẮM GIỮ",Stock[[#This Row],[GIÁ THỊ TRƯỜNG]]-Stock[[#This Row],[GIÁ MUA]],"")</f>
        <v/>
      </c>
      <c r="AF1666" s="150" t="str">
        <f>IFERROR(Stock[[#This Row],[TĂNG/
(GIẢM )]]/Stock[[#This Row],[GIÁ MUA]],"")</f>
        <v/>
      </c>
      <c r="AG1666" s="129" t="str">
        <f>IF(Stock[[#This Row],[GIÁ THỊ TRƯỜNG]]&gt;0,Stock[[#This Row],[GIÁ THỊ TRƯỜNG]]*Stock[[#This Row],[SỐ LƯỢNG CÒN LẠI
(auto-fill)]],"")</f>
        <v/>
      </c>
    </row>
    <row r="1667" spans="2:33">
      <c r="B1667" s="109" t="str">
        <f>IF(AND(Stock[[#This Row],[SỐ LƯỢNG MUA]]&gt;0,Stock[[#This Row],[SỐ LƯỢNG CÒN LẠI
(auto-fill)]]=0),"BÁN",
IF(AND(Stock[[#This Row],[SỐ LƯỢNG MUA]]&gt;0,Stock[[#This Row],[SỐ LƯỢNG CÒN LẠI
(auto-fill)]]&gt;0),"NẮM GIỮ",""))</f>
        <v/>
      </c>
      <c r="C1667" s="112">
        <f t="shared" si="25"/>
        <v>1654</v>
      </c>
      <c r="D1667" s="77"/>
      <c r="E1667" s="78"/>
      <c r="F1667" s="170"/>
      <c r="G1667" s="83"/>
      <c r="H1667" s="84"/>
      <c r="I1667" s="114" t="str">
        <f>IF(Stock[[#This Row],[SỐ LƯỢNG MUA]]&gt;0,Stock[[#This Row],[GIÁ MUA]]*Stock[[#This Row],[SỐ LƯỢNG MUA]]*$D$11,"")</f>
        <v/>
      </c>
      <c r="J1667" s="87"/>
      <c r="K1667" s="88"/>
      <c r="L1667" s="116" t="str">
        <f>IF(Stock[[#This Row],[SỐ LƯỢNG MUA]]&gt;0,Stock[[#This Row],[GIÁ MUA]]*(1+Stock[[#This Row],[% TĂNG KỲ VỌNG_1]]),"")</f>
        <v/>
      </c>
      <c r="M1667" s="89"/>
      <c r="N1667" s="116" t="str">
        <f>IF(Stock[[#This Row],[SỐ LƯỢNG MUA]]&gt;0,Stock[[#This Row],[GIÁ MUA]]*(1+Stock[[#This Row],[% TĂNG KỲ VỌNG_2]]),"")</f>
        <v/>
      </c>
      <c r="O1667" s="89"/>
      <c r="P1667" s="116" t="str">
        <f>IF(Stock[[#This Row],[SỐ LƯỢNG MUA]]&gt;0,Stock[[#This Row],[GIÁ MUA]]*(1+Stock[[#This Row],[% GIẢM ĐỂ CẮT LỖ]]),"")</f>
        <v/>
      </c>
      <c r="Q1667" s="103"/>
      <c r="R1667" s="117" t="str">
        <f>IF(Stock[[#This Row],[CỔ TỨC TIỀN MẶT]]&gt;0,Stock[[#This Row],[CỔ TỨC TIỀN MẶT]]/(Stock[[#This Row],[GIÁ MUA]]*Stock[[#This Row],[SỐ LƯỢNG MUA]]),"")</f>
        <v/>
      </c>
      <c r="S1667" s="103"/>
      <c r="T1667" s="77"/>
      <c r="U1667" s="95"/>
      <c r="V1667" s="96"/>
      <c r="W1667" s="125" t="str">
        <f>IF(Stock[[#This Row],[SỐ LƯỢNG BÁN]]&gt;0,Stock[[#This Row],[GIÁ BÁN]]*Stock[[#This Row],[SỐ LƯỢNG BÁN]]*$D$11+Stock[[#This Row],[GIÁ BÁN]]*Stock[[#This Row],[SỐ LƯỢNG BÁN]]*$D$12,"")</f>
        <v/>
      </c>
      <c r="X1667" s="120">
        <f>Stock[[#This Row],[SỐ LƯỢNG MUA]]+Stock[[#This Row],[CỔ TỨC BẰNG CỔ PHIẾU]]-Stock[[#This Row],[SỐ LƯỢNG BÁN]]</f>
        <v>0</v>
      </c>
      <c r="Y16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7" s="120">
        <f ca="1">IF(Stock[[#This Row],[NGÀY BÁN]]&gt;0,Stock[[#This Row],[NGÀY BÁN]]-Stock[[#This Row],[NGÀY MUA]]+1,IF(Stock[[#This Row],[NGÀY MUA]]=0,0,TODAY()-Stock[[#This Row],[NGÀY MUA]]+1))</f>
        <v>0</v>
      </c>
      <c r="AA1667" s="121" t="str">
        <f>IFERROR(Stock[[#This Row],[CỔ TỨC TIỀN MẶT]]+Stock[[#This Row],[LÃI/(LỖ) TỪ BÁN CK
(auto-fill)]],"")</f>
        <v/>
      </c>
      <c r="AB16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7" s="79"/>
      <c r="AE1667" s="146" t="str">
        <f>IF(Stock[[#This Row],[TRẠNG THÁI
(auto-fill)]]="NẮM GIỮ",Stock[[#This Row],[GIÁ THỊ TRƯỜNG]]-Stock[[#This Row],[GIÁ MUA]],"")</f>
        <v/>
      </c>
      <c r="AF1667" s="150" t="str">
        <f>IFERROR(Stock[[#This Row],[TĂNG/
(GIẢM )]]/Stock[[#This Row],[GIÁ MUA]],"")</f>
        <v/>
      </c>
      <c r="AG1667" s="129" t="str">
        <f>IF(Stock[[#This Row],[GIÁ THỊ TRƯỜNG]]&gt;0,Stock[[#This Row],[GIÁ THỊ TRƯỜNG]]*Stock[[#This Row],[SỐ LƯỢNG CÒN LẠI
(auto-fill)]],"")</f>
        <v/>
      </c>
    </row>
    <row r="1668" spans="2:33">
      <c r="B1668" s="109" t="str">
        <f>IF(AND(Stock[[#This Row],[SỐ LƯỢNG MUA]]&gt;0,Stock[[#This Row],[SỐ LƯỢNG CÒN LẠI
(auto-fill)]]=0),"BÁN",
IF(AND(Stock[[#This Row],[SỐ LƯỢNG MUA]]&gt;0,Stock[[#This Row],[SỐ LƯỢNG CÒN LẠI
(auto-fill)]]&gt;0),"NẮM GIỮ",""))</f>
        <v/>
      </c>
      <c r="C1668" s="112">
        <f t="shared" si="25"/>
        <v>1655</v>
      </c>
      <c r="D1668" s="77"/>
      <c r="E1668" s="78"/>
      <c r="F1668" s="170"/>
      <c r="G1668" s="83"/>
      <c r="H1668" s="84"/>
      <c r="I1668" s="114" t="str">
        <f>IF(Stock[[#This Row],[SỐ LƯỢNG MUA]]&gt;0,Stock[[#This Row],[GIÁ MUA]]*Stock[[#This Row],[SỐ LƯỢNG MUA]]*$D$11,"")</f>
        <v/>
      </c>
      <c r="J1668" s="87"/>
      <c r="K1668" s="88"/>
      <c r="L1668" s="116" t="str">
        <f>IF(Stock[[#This Row],[SỐ LƯỢNG MUA]]&gt;0,Stock[[#This Row],[GIÁ MUA]]*(1+Stock[[#This Row],[% TĂNG KỲ VỌNG_1]]),"")</f>
        <v/>
      </c>
      <c r="M1668" s="89"/>
      <c r="N1668" s="116" t="str">
        <f>IF(Stock[[#This Row],[SỐ LƯỢNG MUA]]&gt;0,Stock[[#This Row],[GIÁ MUA]]*(1+Stock[[#This Row],[% TĂNG KỲ VỌNG_2]]),"")</f>
        <v/>
      </c>
      <c r="O1668" s="89"/>
      <c r="P1668" s="116" t="str">
        <f>IF(Stock[[#This Row],[SỐ LƯỢNG MUA]]&gt;0,Stock[[#This Row],[GIÁ MUA]]*(1+Stock[[#This Row],[% GIẢM ĐỂ CẮT LỖ]]),"")</f>
        <v/>
      </c>
      <c r="Q1668" s="103"/>
      <c r="R1668" s="117" t="str">
        <f>IF(Stock[[#This Row],[CỔ TỨC TIỀN MẶT]]&gt;0,Stock[[#This Row],[CỔ TỨC TIỀN MẶT]]/(Stock[[#This Row],[GIÁ MUA]]*Stock[[#This Row],[SỐ LƯỢNG MUA]]),"")</f>
        <v/>
      </c>
      <c r="S1668" s="103"/>
      <c r="T1668" s="77"/>
      <c r="U1668" s="95"/>
      <c r="V1668" s="96"/>
      <c r="W1668" s="125" t="str">
        <f>IF(Stock[[#This Row],[SỐ LƯỢNG BÁN]]&gt;0,Stock[[#This Row],[GIÁ BÁN]]*Stock[[#This Row],[SỐ LƯỢNG BÁN]]*$D$11+Stock[[#This Row],[GIÁ BÁN]]*Stock[[#This Row],[SỐ LƯỢNG BÁN]]*$D$12,"")</f>
        <v/>
      </c>
      <c r="X1668" s="120">
        <f>Stock[[#This Row],[SỐ LƯỢNG MUA]]+Stock[[#This Row],[CỔ TỨC BẰNG CỔ PHIẾU]]-Stock[[#This Row],[SỐ LƯỢNG BÁN]]</f>
        <v>0</v>
      </c>
      <c r="Y16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8" s="120">
        <f ca="1">IF(Stock[[#This Row],[NGÀY BÁN]]&gt;0,Stock[[#This Row],[NGÀY BÁN]]-Stock[[#This Row],[NGÀY MUA]]+1,IF(Stock[[#This Row],[NGÀY MUA]]=0,0,TODAY()-Stock[[#This Row],[NGÀY MUA]]+1))</f>
        <v>0</v>
      </c>
      <c r="AA1668" s="121" t="str">
        <f>IFERROR(Stock[[#This Row],[CỔ TỨC TIỀN MẶT]]+Stock[[#This Row],[LÃI/(LỖ) TỪ BÁN CK
(auto-fill)]],"")</f>
        <v/>
      </c>
      <c r="AB16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8" s="79"/>
      <c r="AE1668" s="146" t="str">
        <f>IF(Stock[[#This Row],[TRẠNG THÁI
(auto-fill)]]="NẮM GIỮ",Stock[[#This Row],[GIÁ THỊ TRƯỜNG]]-Stock[[#This Row],[GIÁ MUA]],"")</f>
        <v/>
      </c>
      <c r="AF1668" s="150" t="str">
        <f>IFERROR(Stock[[#This Row],[TĂNG/
(GIẢM )]]/Stock[[#This Row],[GIÁ MUA]],"")</f>
        <v/>
      </c>
      <c r="AG1668" s="129" t="str">
        <f>IF(Stock[[#This Row],[GIÁ THỊ TRƯỜNG]]&gt;0,Stock[[#This Row],[GIÁ THỊ TRƯỜNG]]*Stock[[#This Row],[SỐ LƯỢNG CÒN LẠI
(auto-fill)]],"")</f>
        <v/>
      </c>
    </row>
    <row r="1669" spans="2:33">
      <c r="B1669" s="109" t="str">
        <f>IF(AND(Stock[[#This Row],[SỐ LƯỢNG MUA]]&gt;0,Stock[[#This Row],[SỐ LƯỢNG CÒN LẠI
(auto-fill)]]=0),"BÁN",
IF(AND(Stock[[#This Row],[SỐ LƯỢNG MUA]]&gt;0,Stock[[#This Row],[SỐ LƯỢNG CÒN LẠI
(auto-fill)]]&gt;0),"NẮM GIỮ",""))</f>
        <v/>
      </c>
      <c r="C1669" s="112">
        <f t="shared" si="25"/>
        <v>1656</v>
      </c>
      <c r="D1669" s="77"/>
      <c r="E1669" s="78"/>
      <c r="F1669" s="170"/>
      <c r="G1669" s="83"/>
      <c r="H1669" s="84"/>
      <c r="I1669" s="114" t="str">
        <f>IF(Stock[[#This Row],[SỐ LƯỢNG MUA]]&gt;0,Stock[[#This Row],[GIÁ MUA]]*Stock[[#This Row],[SỐ LƯỢNG MUA]]*$D$11,"")</f>
        <v/>
      </c>
      <c r="J1669" s="87"/>
      <c r="K1669" s="88"/>
      <c r="L1669" s="116" t="str">
        <f>IF(Stock[[#This Row],[SỐ LƯỢNG MUA]]&gt;0,Stock[[#This Row],[GIÁ MUA]]*(1+Stock[[#This Row],[% TĂNG KỲ VỌNG_1]]),"")</f>
        <v/>
      </c>
      <c r="M1669" s="89"/>
      <c r="N1669" s="116" t="str">
        <f>IF(Stock[[#This Row],[SỐ LƯỢNG MUA]]&gt;0,Stock[[#This Row],[GIÁ MUA]]*(1+Stock[[#This Row],[% TĂNG KỲ VỌNG_2]]),"")</f>
        <v/>
      </c>
      <c r="O1669" s="89"/>
      <c r="P1669" s="116" t="str">
        <f>IF(Stock[[#This Row],[SỐ LƯỢNG MUA]]&gt;0,Stock[[#This Row],[GIÁ MUA]]*(1+Stock[[#This Row],[% GIẢM ĐỂ CẮT LỖ]]),"")</f>
        <v/>
      </c>
      <c r="Q1669" s="103"/>
      <c r="R1669" s="117" t="str">
        <f>IF(Stock[[#This Row],[CỔ TỨC TIỀN MẶT]]&gt;0,Stock[[#This Row],[CỔ TỨC TIỀN MẶT]]/(Stock[[#This Row],[GIÁ MUA]]*Stock[[#This Row],[SỐ LƯỢNG MUA]]),"")</f>
        <v/>
      </c>
      <c r="S1669" s="103"/>
      <c r="T1669" s="77"/>
      <c r="U1669" s="95"/>
      <c r="V1669" s="96"/>
      <c r="W1669" s="125" t="str">
        <f>IF(Stock[[#This Row],[SỐ LƯỢNG BÁN]]&gt;0,Stock[[#This Row],[GIÁ BÁN]]*Stock[[#This Row],[SỐ LƯỢNG BÁN]]*$D$11+Stock[[#This Row],[GIÁ BÁN]]*Stock[[#This Row],[SỐ LƯỢNG BÁN]]*$D$12,"")</f>
        <v/>
      </c>
      <c r="X1669" s="120">
        <f>Stock[[#This Row],[SỐ LƯỢNG MUA]]+Stock[[#This Row],[CỔ TỨC BẰNG CỔ PHIẾU]]-Stock[[#This Row],[SỐ LƯỢNG BÁN]]</f>
        <v>0</v>
      </c>
      <c r="Y16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9" s="120">
        <f ca="1">IF(Stock[[#This Row],[NGÀY BÁN]]&gt;0,Stock[[#This Row],[NGÀY BÁN]]-Stock[[#This Row],[NGÀY MUA]]+1,IF(Stock[[#This Row],[NGÀY MUA]]=0,0,TODAY()-Stock[[#This Row],[NGÀY MUA]]+1))</f>
        <v>0</v>
      </c>
      <c r="AA1669" s="121" t="str">
        <f>IFERROR(Stock[[#This Row],[CỔ TỨC TIỀN MẶT]]+Stock[[#This Row],[LÃI/(LỖ) TỪ BÁN CK
(auto-fill)]],"")</f>
        <v/>
      </c>
      <c r="AB16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9" s="79"/>
      <c r="AE1669" s="146" t="str">
        <f>IF(Stock[[#This Row],[TRẠNG THÁI
(auto-fill)]]="NẮM GIỮ",Stock[[#This Row],[GIÁ THỊ TRƯỜNG]]-Stock[[#This Row],[GIÁ MUA]],"")</f>
        <v/>
      </c>
      <c r="AF1669" s="150" t="str">
        <f>IFERROR(Stock[[#This Row],[TĂNG/
(GIẢM )]]/Stock[[#This Row],[GIÁ MUA]],"")</f>
        <v/>
      </c>
      <c r="AG1669" s="129" t="str">
        <f>IF(Stock[[#This Row],[GIÁ THỊ TRƯỜNG]]&gt;0,Stock[[#This Row],[GIÁ THỊ TRƯỜNG]]*Stock[[#This Row],[SỐ LƯỢNG CÒN LẠI
(auto-fill)]],"")</f>
        <v/>
      </c>
    </row>
    <row r="1670" spans="2:33">
      <c r="B1670" s="109" t="str">
        <f>IF(AND(Stock[[#This Row],[SỐ LƯỢNG MUA]]&gt;0,Stock[[#This Row],[SỐ LƯỢNG CÒN LẠI
(auto-fill)]]=0),"BÁN",
IF(AND(Stock[[#This Row],[SỐ LƯỢNG MUA]]&gt;0,Stock[[#This Row],[SỐ LƯỢNG CÒN LẠI
(auto-fill)]]&gt;0),"NẮM GIỮ",""))</f>
        <v/>
      </c>
      <c r="C1670" s="112">
        <f t="shared" si="25"/>
        <v>1657</v>
      </c>
      <c r="D1670" s="77"/>
      <c r="E1670" s="78"/>
      <c r="F1670" s="170"/>
      <c r="G1670" s="83"/>
      <c r="H1670" s="84"/>
      <c r="I1670" s="114" t="str">
        <f>IF(Stock[[#This Row],[SỐ LƯỢNG MUA]]&gt;0,Stock[[#This Row],[GIÁ MUA]]*Stock[[#This Row],[SỐ LƯỢNG MUA]]*$D$11,"")</f>
        <v/>
      </c>
      <c r="J1670" s="87"/>
      <c r="K1670" s="88"/>
      <c r="L1670" s="116" t="str">
        <f>IF(Stock[[#This Row],[SỐ LƯỢNG MUA]]&gt;0,Stock[[#This Row],[GIÁ MUA]]*(1+Stock[[#This Row],[% TĂNG KỲ VỌNG_1]]),"")</f>
        <v/>
      </c>
      <c r="M1670" s="89"/>
      <c r="N1670" s="116" t="str">
        <f>IF(Stock[[#This Row],[SỐ LƯỢNG MUA]]&gt;0,Stock[[#This Row],[GIÁ MUA]]*(1+Stock[[#This Row],[% TĂNG KỲ VỌNG_2]]),"")</f>
        <v/>
      </c>
      <c r="O1670" s="89"/>
      <c r="P1670" s="116" t="str">
        <f>IF(Stock[[#This Row],[SỐ LƯỢNG MUA]]&gt;0,Stock[[#This Row],[GIÁ MUA]]*(1+Stock[[#This Row],[% GIẢM ĐỂ CẮT LỖ]]),"")</f>
        <v/>
      </c>
      <c r="Q1670" s="103"/>
      <c r="R1670" s="117" t="str">
        <f>IF(Stock[[#This Row],[CỔ TỨC TIỀN MẶT]]&gt;0,Stock[[#This Row],[CỔ TỨC TIỀN MẶT]]/(Stock[[#This Row],[GIÁ MUA]]*Stock[[#This Row],[SỐ LƯỢNG MUA]]),"")</f>
        <v/>
      </c>
      <c r="S1670" s="103"/>
      <c r="T1670" s="77"/>
      <c r="U1670" s="95"/>
      <c r="V1670" s="96"/>
      <c r="W1670" s="125" t="str">
        <f>IF(Stock[[#This Row],[SỐ LƯỢNG BÁN]]&gt;0,Stock[[#This Row],[GIÁ BÁN]]*Stock[[#This Row],[SỐ LƯỢNG BÁN]]*$D$11+Stock[[#This Row],[GIÁ BÁN]]*Stock[[#This Row],[SỐ LƯỢNG BÁN]]*$D$12,"")</f>
        <v/>
      </c>
      <c r="X1670" s="120">
        <f>Stock[[#This Row],[SỐ LƯỢNG MUA]]+Stock[[#This Row],[CỔ TỨC BẰNG CỔ PHIẾU]]-Stock[[#This Row],[SỐ LƯỢNG BÁN]]</f>
        <v>0</v>
      </c>
      <c r="Y16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0" s="120">
        <f ca="1">IF(Stock[[#This Row],[NGÀY BÁN]]&gt;0,Stock[[#This Row],[NGÀY BÁN]]-Stock[[#This Row],[NGÀY MUA]]+1,IF(Stock[[#This Row],[NGÀY MUA]]=0,0,TODAY()-Stock[[#This Row],[NGÀY MUA]]+1))</f>
        <v>0</v>
      </c>
      <c r="AA1670" s="121" t="str">
        <f>IFERROR(Stock[[#This Row],[CỔ TỨC TIỀN MẶT]]+Stock[[#This Row],[LÃI/(LỖ) TỪ BÁN CK
(auto-fill)]],"")</f>
        <v/>
      </c>
      <c r="AB16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0" s="79"/>
      <c r="AE1670" s="146" t="str">
        <f>IF(Stock[[#This Row],[TRẠNG THÁI
(auto-fill)]]="NẮM GIỮ",Stock[[#This Row],[GIÁ THỊ TRƯỜNG]]-Stock[[#This Row],[GIÁ MUA]],"")</f>
        <v/>
      </c>
      <c r="AF1670" s="150" t="str">
        <f>IFERROR(Stock[[#This Row],[TĂNG/
(GIẢM )]]/Stock[[#This Row],[GIÁ MUA]],"")</f>
        <v/>
      </c>
      <c r="AG1670" s="129" t="str">
        <f>IF(Stock[[#This Row],[GIÁ THỊ TRƯỜNG]]&gt;0,Stock[[#This Row],[GIÁ THỊ TRƯỜNG]]*Stock[[#This Row],[SỐ LƯỢNG CÒN LẠI
(auto-fill)]],"")</f>
        <v/>
      </c>
    </row>
    <row r="1671" spans="2:33">
      <c r="B1671" s="109" t="str">
        <f>IF(AND(Stock[[#This Row],[SỐ LƯỢNG MUA]]&gt;0,Stock[[#This Row],[SỐ LƯỢNG CÒN LẠI
(auto-fill)]]=0),"BÁN",
IF(AND(Stock[[#This Row],[SỐ LƯỢNG MUA]]&gt;0,Stock[[#This Row],[SỐ LƯỢNG CÒN LẠI
(auto-fill)]]&gt;0),"NẮM GIỮ",""))</f>
        <v/>
      </c>
      <c r="C1671" s="112">
        <f t="shared" si="25"/>
        <v>1658</v>
      </c>
      <c r="D1671" s="77"/>
      <c r="E1671" s="78"/>
      <c r="F1671" s="170"/>
      <c r="G1671" s="83"/>
      <c r="H1671" s="84"/>
      <c r="I1671" s="114" t="str">
        <f>IF(Stock[[#This Row],[SỐ LƯỢNG MUA]]&gt;0,Stock[[#This Row],[GIÁ MUA]]*Stock[[#This Row],[SỐ LƯỢNG MUA]]*$D$11,"")</f>
        <v/>
      </c>
      <c r="J1671" s="87"/>
      <c r="K1671" s="88"/>
      <c r="L1671" s="116" t="str">
        <f>IF(Stock[[#This Row],[SỐ LƯỢNG MUA]]&gt;0,Stock[[#This Row],[GIÁ MUA]]*(1+Stock[[#This Row],[% TĂNG KỲ VỌNG_1]]),"")</f>
        <v/>
      </c>
      <c r="M1671" s="89"/>
      <c r="N1671" s="116" t="str">
        <f>IF(Stock[[#This Row],[SỐ LƯỢNG MUA]]&gt;0,Stock[[#This Row],[GIÁ MUA]]*(1+Stock[[#This Row],[% TĂNG KỲ VỌNG_2]]),"")</f>
        <v/>
      </c>
      <c r="O1671" s="89"/>
      <c r="P1671" s="116" t="str">
        <f>IF(Stock[[#This Row],[SỐ LƯỢNG MUA]]&gt;0,Stock[[#This Row],[GIÁ MUA]]*(1+Stock[[#This Row],[% GIẢM ĐỂ CẮT LỖ]]),"")</f>
        <v/>
      </c>
      <c r="Q1671" s="103"/>
      <c r="R1671" s="117" t="str">
        <f>IF(Stock[[#This Row],[CỔ TỨC TIỀN MẶT]]&gt;0,Stock[[#This Row],[CỔ TỨC TIỀN MẶT]]/(Stock[[#This Row],[GIÁ MUA]]*Stock[[#This Row],[SỐ LƯỢNG MUA]]),"")</f>
        <v/>
      </c>
      <c r="S1671" s="103"/>
      <c r="T1671" s="77"/>
      <c r="U1671" s="95"/>
      <c r="V1671" s="96"/>
      <c r="W1671" s="125" t="str">
        <f>IF(Stock[[#This Row],[SỐ LƯỢNG BÁN]]&gt;0,Stock[[#This Row],[GIÁ BÁN]]*Stock[[#This Row],[SỐ LƯỢNG BÁN]]*$D$11+Stock[[#This Row],[GIÁ BÁN]]*Stock[[#This Row],[SỐ LƯỢNG BÁN]]*$D$12,"")</f>
        <v/>
      </c>
      <c r="X1671" s="120">
        <f>Stock[[#This Row],[SỐ LƯỢNG MUA]]+Stock[[#This Row],[CỔ TỨC BẰNG CỔ PHIẾU]]-Stock[[#This Row],[SỐ LƯỢNG BÁN]]</f>
        <v>0</v>
      </c>
      <c r="Y16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1" s="120">
        <f ca="1">IF(Stock[[#This Row],[NGÀY BÁN]]&gt;0,Stock[[#This Row],[NGÀY BÁN]]-Stock[[#This Row],[NGÀY MUA]]+1,IF(Stock[[#This Row],[NGÀY MUA]]=0,0,TODAY()-Stock[[#This Row],[NGÀY MUA]]+1))</f>
        <v>0</v>
      </c>
      <c r="AA1671" s="121" t="str">
        <f>IFERROR(Stock[[#This Row],[CỔ TỨC TIỀN MẶT]]+Stock[[#This Row],[LÃI/(LỖ) TỪ BÁN CK
(auto-fill)]],"")</f>
        <v/>
      </c>
      <c r="AB16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1" s="79"/>
      <c r="AE1671" s="146" t="str">
        <f>IF(Stock[[#This Row],[TRẠNG THÁI
(auto-fill)]]="NẮM GIỮ",Stock[[#This Row],[GIÁ THỊ TRƯỜNG]]-Stock[[#This Row],[GIÁ MUA]],"")</f>
        <v/>
      </c>
      <c r="AF1671" s="150" t="str">
        <f>IFERROR(Stock[[#This Row],[TĂNG/
(GIẢM )]]/Stock[[#This Row],[GIÁ MUA]],"")</f>
        <v/>
      </c>
      <c r="AG1671" s="129" t="str">
        <f>IF(Stock[[#This Row],[GIÁ THỊ TRƯỜNG]]&gt;0,Stock[[#This Row],[GIÁ THỊ TRƯỜNG]]*Stock[[#This Row],[SỐ LƯỢNG CÒN LẠI
(auto-fill)]],"")</f>
        <v/>
      </c>
    </row>
    <row r="1672" spans="2:33">
      <c r="B1672" s="109" t="str">
        <f>IF(AND(Stock[[#This Row],[SỐ LƯỢNG MUA]]&gt;0,Stock[[#This Row],[SỐ LƯỢNG CÒN LẠI
(auto-fill)]]=0),"BÁN",
IF(AND(Stock[[#This Row],[SỐ LƯỢNG MUA]]&gt;0,Stock[[#This Row],[SỐ LƯỢNG CÒN LẠI
(auto-fill)]]&gt;0),"NẮM GIỮ",""))</f>
        <v/>
      </c>
      <c r="C1672" s="112">
        <f t="shared" si="25"/>
        <v>1659</v>
      </c>
      <c r="D1672" s="77"/>
      <c r="E1672" s="78"/>
      <c r="F1672" s="170"/>
      <c r="G1672" s="83"/>
      <c r="H1672" s="84"/>
      <c r="I1672" s="114" t="str">
        <f>IF(Stock[[#This Row],[SỐ LƯỢNG MUA]]&gt;0,Stock[[#This Row],[GIÁ MUA]]*Stock[[#This Row],[SỐ LƯỢNG MUA]]*$D$11,"")</f>
        <v/>
      </c>
      <c r="J1672" s="87"/>
      <c r="K1672" s="88"/>
      <c r="L1672" s="116" t="str">
        <f>IF(Stock[[#This Row],[SỐ LƯỢNG MUA]]&gt;0,Stock[[#This Row],[GIÁ MUA]]*(1+Stock[[#This Row],[% TĂNG KỲ VỌNG_1]]),"")</f>
        <v/>
      </c>
      <c r="M1672" s="89"/>
      <c r="N1672" s="116" t="str">
        <f>IF(Stock[[#This Row],[SỐ LƯỢNG MUA]]&gt;0,Stock[[#This Row],[GIÁ MUA]]*(1+Stock[[#This Row],[% TĂNG KỲ VỌNG_2]]),"")</f>
        <v/>
      </c>
      <c r="O1672" s="89"/>
      <c r="P1672" s="116" t="str">
        <f>IF(Stock[[#This Row],[SỐ LƯỢNG MUA]]&gt;0,Stock[[#This Row],[GIÁ MUA]]*(1+Stock[[#This Row],[% GIẢM ĐỂ CẮT LỖ]]),"")</f>
        <v/>
      </c>
      <c r="Q1672" s="103"/>
      <c r="R1672" s="117" t="str">
        <f>IF(Stock[[#This Row],[CỔ TỨC TIỀN MẶT]]&gt;0,Stock[[#This Row],[CỔ TỨC TIỀN MẶT]]/(Stock[[#This Row],[GIÁ MUA]]*Stock[[#This Row],[SỐ LƯỢNG MUA]]),"")</f>
        <v/>
      </c>
      <c r="S1672" s="103"/>
      <c r="T1672" s="77"/>
      <c r="U1672" s="95"/>
      <c r="V1672" s="96"/>
      <c r="W1672" s="125" t="str">
        <f>IF(Stock[[#This Row],[SỐ LƯỢNG BÁN]]&gt;0,Stock[[#This Row],[GIÁ BÁN]]*Stock[[#This Row],[SỐ LƯỢNG BÁN]]*$D$11+Stock[[#This Row],[GIÁ BÁN]]*Stock[[#This Row],[SỐ LƯỢNG BÁN]]*$D$12,"")</f>
        <v/>
      </c>
      <c r="X1672" s="120">
        <f>Stock[[#This Row],[SỐ LƯỢNG MUA]]+Stock[[#This Row],[CỔ TỨC BẰNG CỔ PHIẾU]]-Stock[[#This Row],[SỐ LƯỢNG BÁN]]</f>
        <v>0</v>
      </c>
      <c r="Y16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2" s="120">
        <f ca="1">IF(Stock[[#This Row],[NGÀY BÁN]]&gt;0,Stock[[#This Row],[NGÀY BÁN]]-Stock[[#This Row],[NGÀY MUA]]+1,IF(Stock[[#This Row],[NGÀY MUA]]=0,0,TODAY()-Stock[[#This Row],[NGÀY MUA]]+1))</f>
        <v>0</v>
      </c>
      <c r="AA1672" s="121" t="str">
        <f>IFERROR(Stock[[#This Row],[CỔ TỨC TIỀN MẶT]]+Stock[[#This Row],[LÃI/(LỖ) TỪ BÁN CK
(auto-fill)]],"")</f>
        <v/>
      </c>
      <c r="AB16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2" s="79"/>
      <c r="AE1672" s="146" t="str">
        <f>IF(Stock[[#This Row],[TRẠNG THÁI
(auto-fill)]]="NẮM GIỮ",Stock[[#This Row],[GIÁ THỊ TRƯỜNG]]-Stock[[#This Row],[GIÁ MUA]],"")</f>
        <v/>
      </c>
      <c r="AF1672" s="150" t="str">
        <f>IFERROR(Stock[[#This Row],[TĂNG/
(GIẢM )]]/Stock[[#This Row],[GIÁ MUA]],"")</f>
        <v/>
      </c>
      <c r="AG1672" s="129" t="str">
        <f>IF(Stock[[#This Row],[GIÁ THỊ TRƯỜNG]]&gt;0,Stock[[#This Row],[GIÁ THỊ TRƯỜNG]]*Stock[[#This Row],[SỐ LƯỢNG CÒN LẠI
(auto-fill)]],"")</f>
        <v/>
      </c>
    </row>
    <row r="1673" spans="2:33">
      <c r="B1673" s="109" t="str">
        <f>IF(AND(Stock[[#This Row],[SỐ LƯỢNG MUA]]&gt;0,Stock[[#This Row],[SỐ LƯỢNG CÒN LẠI
(auto-fill)]]=0),"BÁN",
IF(AND(Stock[[#This Row],[SỐ LƯỢNG MUA]]&gt;0,Stock[[#This Row],[SỐ LƯỢNG CÒN LẠI
(auto-fill)]]&gt;0),"NẮM GIỮ",""))</f>
        <v/>
      </c>
      <c r="C1673" s="112">
        <f t="shared" si="25"/>
        <v>1660</v>
      </c>
      <c r="D1673" s="77"/>
      <c r="E1673" s="78"/>
      <c r="F1673" s="170"/>
      <c r="G1673" s="83"/>
      <c r="H1673" s="84"/>
      <c r="I1673" s="114" t="str">
        <f>IF(Stock[[#This Row],[SỐ LƯỢNG MUA]]&gt;0,Stock[[#This Row],[GIÁ MUA]]*Stock[[#This Row],[SỐ LƯỢNG MUA]]*$D$11,"")</f>
        <v/>
      </c>
      <c r="J1673" s="87"/>
      <c r="K1673" s="88"/>
      <c r="L1673" s="116" t="str">
        <f>IF(Stock[[#This Row],[SỐ LƯỢNG MUA]]&gt;0,Stock[[#This Row],[GIÁ MUA]]*(1+Stock[[#This Row],[% TĂNG KỲ VỌNG_1]]),"")</f>
        <v/>
      </c>
      <c r="M1673" s="89"/>
      <c r="N1673" s="116" t="str">
        <f>IF(Stock[[#This Row],[SỐ LƯỢNG MUA]]&gt;0,Stock[[#This Row],[GIÁ MUA]]*(1+Stock[[#This Row],[% TĂNG KỲ VỌNG_2]]),"")</f>
        <v/>
      </c>
      <c r="O1673" s="89"/>
      <c r="P1673" s="116" t="str">
        <f>IF(Stock[[#This Row],[SỐ LƯỢNG MUA]]&gt;0,Stock[[#This Row],[GIÁ MUA]]*(1+Stock[[#This Row],[% GIẢM ĐỂ CẮT LỖ]]),"")</f>
        <v/>
      </c>
      <c r="Q1673" s="103"/>
      <c r="R1673" s="117" t="str">
        <f>IF(Stock[[#This Row],[CỔ TỨC TIỀN MẶT]]&gt;0,Stock[[#This Row],[CỔ TỨC TIỀN MẶT]]/(Stock[[#This Row],[GIÁ MUA]]*Stock[[#This Row],[SỐ LƯỢNG MUA]]),"")</f>
        <v/>
      </c>
      <c r="S1673" s="103"/>
      <c r="T1673" s="77"/>
      <c r="U1673" s="95"/>
      <c r="V1673" s="96"/>
      <c r="W1673" s="125" t="str">
        <f>IF(Stock[[#This Row],[SỐ LƯỢNG BÁN]]&gt;0,Stock[[#This Row],[GIÁ BÁN]]*Stock[[#This Row],[SỐ LƯỢNG BÁN]]*$D$11+Stock[[#This Row],[GIÁ BÁN]]*Stock[[#This Row],[SỐ LƯỢNG BÁN]]*$D$12,"")</f>
        <v/>
      </c>
      <c r="X1673" s="120">
        <f>Stock[[#This Row],[SỐ LƯỢNG MUA]]+Stock[[#This Row],[CỔ TỨC BẰNG CỔ PHIẾU]]-Stock[[#This Row],[SỐ LƯỢNG BÁN]]</f>
        <v>0</v>
      </c>
      <c r="Y16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3" s="120">
        <f ca="1">IF(Stock[[#This Row],[NGÀY BÁN]]&gt;0,Stock[[#This Row],[NGÀY BÁN]]-Stock[[#This Row],[NGÀY MUA]]+1,IF(Stock[[#This Row],[NGÀY MUA]]=0,0,TODAY()-Stock[[#This Row],[NGÀY MUA]]+1))</f>
        <v>0</v>
      </c>
      <c r="AA1673" s="121" t="str">
        <f>IFERROR(Stock[[#This Row],[CỔ TỨC TIỀN MẶT]]+Stock[[#This Row],[LÃI/(LỖ) TỪ BÁN CK
(auto-fill)]],"")</f>
        <v/>
      </c>
      <c r="AB16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3" s="79"/>
      <c r="AE1673" s="146" t="str">
        <f>IF(Stock[[#This Row],[TRẠNG THÁI
(auto-fill)]]="NẮM GIỮ",Stock[[#This Row],[GIÁ THỊ TRƯỜNG]]-Stock[[#This Row],[GIÁ MUA]],"")</f>
        <v/>
      </c>
      <c r="AF1673" s="150" t="str">
        <f>IFERROR(Stock[[#This Row],[TĂNG/
(GIẢM )]]/Stock[[#This Row],[GIÁ MUA]],"")</f>
        <v/>
      </c>
      <c r="AG1673" s="129" t="str">
        <f>IF(Stock[[#This Row],[GIÁ THỊ TRƯỜNG]]&gt;0,Stock[[#This Row],[GIÁ THỊ TRƯỜNG]]*Stock[[#This Row],[SỐ LƯỢNG CÒN LẠI
(auto-fill)]],"")</f>
        <v/>
      </c>
    </row>
    <row r="1674" spans="2:33">
      <c r="B1674" s="109" t="str">
        <f>IF(AND(Stock[[#This Row],[SỐ LƯỢNG MUA]]&gt;0,Stock[[#This Row],[SỐ LƯỢNG CÒN LẠI
(auto-fill)]]=0),"BÁN",
IF(AND(Stock[[#This Row],[SỐ LƯỢNG MUA]]&gt;0,Stock[[#This Row],[SỐ LƯỢNG CÒN LẠI
(auto-fill)]]&gt;0),"NẮM GIỮ",""))</f>
        <v/>
      </c>
      <c r="C1674" s="112">
        <f t="shared" si="25"/>
        <v>1661</v>
      </c>
      <c r="D1674" s="77"/>
      <c r="E1674" s="78"/>
      <c r="F1674" s="170"/>
      <c r="G1674" s="83"/>
      <c r="H1674" s="84"/>
      <c r="I1674" s="114" t="str">
        <f>IF(Stock[[#This Row],[SỐ LƯỢNG MUA]]&gt;0,Stock[[#This Row],[GIÁ MUA]]*Stock[[#This Row],[SỐ LƯỢNG MUA]]*$D$11,"")</f>
        <v/>
      </c>
      <c r="J1674" s="87"/>
      <c r="K1674" s="88"/>
      <c r="L1674" s="116" t="str">
        <f>IF(Stock[[#This Row],[SỐ LƯỢNG MUA]]&gt;0,Stock[[#This Row],[GIÁ MUA]]*(1+Stock[[#This Row],[% TĂNG KỲ VỌNG_1]]),"")</f>
        <v/>
      </c>
      <c r="M1674" s="89"/>
      <c r="N1674" s="116" t="str">
        <f>IF(Stock[[#This Row],[SỐ LƯỢNG MUA]]&gt;0,Stock[[#This Row],[GIÁ MUA]]*(1+Stock[[#This Row],[% TĂNG KỲ VỌNG_2]]),"")</f>
        <v/>
      </c>
      <c r="O1674" s="89"/>
      <c r="P1674" s="116" t="str">
        <f>IF(Stock[[#This Row],[SỐ LƯỢNG MUA]]&gt;0,Stock[[#This Row],[GIÁ MUA]]*(1+Stock[[#This Row],[% GIẢM ĐỂ CẮT LỖ]]),"")</f>
        <v/>
      </c>
      <c r="Q1674" s="103"/>
      <c r="R1674" s="117" t="str">
        <f>IF(Stock[[#This Row],[CỔ TỨC TIỀN MẶT]]&gt;0,Stock[[#This Row],[CỔ TỨC TIỀN MẶT]]/(Stock[[#This Row],[GIÁ MUA]]*Stock[[#This Row],[SỐ LƯỢNG MUA]]),"")</f>
        <v/>
      </c>
      <c r="S1674" s="103"/>
      <c r="T1674" s="77"/>
      <c r="U1674" s="95"/>
      <c r="V1674" s="96"/>
      <c r="W1674" s="125" t="str">
        <f>IF(Stock[[#This Row],[SỐ LƯỢNG BÁN]]&gt;0,Stock[[#This Row],[GIÁ BÁN]]*Stock[[#This Row],[SỐ LƯỢNG BÁN]]*$D$11+Stock[[#This Row],[GIÁ BÁN]]*Stock[[#This Row],[SỐ LƯỢNG BÁN]]*$D$12,"")</f>
        <v/>
      </c>
      <c r="X1674" s="120">
        <f>Stock[[#This Row],[SỐ LƯỢNG MUA]]+Stock[[#This Row],[CỔ TỨC BẰNG CỔ PHIẾU]]-Stock[[#This Row],[SỐ LƯỢNG BÁN]]</f>
        <v>0</v>
      </c>
      <c r="Y16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4" s="120">
        <f ca="1">IF(Stock[[#This Row],[NGÀY BÁN]]&gt;0,Stock[[#This Row],[NGÀY BÁN]]-Stock[[#This Row],[NGÀY MUA]]+1,IF(Stock[[#This Row],[NGÀY MUA]]=0,0,TODAY()-Stock[[#This Row],[NGÀY MUA]]+1))</f>
        <v>0</v>
      </c>
      <c r="AA1674" s="121" t="str">
        <f>IFERROR(Stock[[#This Row],[CỔ TỨC TIỀN MẶT]]+Stock[[#This Row],[LÃI/(LỖ) TỪ BÁN CK
(auto-fill)]],"")</f>
        <v/>
      </c>
      <c r="AB16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4" s="79"/>
      <c r="AE1674" s="146" t="str">
        <f>IF(Stock[[#This Row],[TRẠNG THÁI
(auto-fill)]]="NẮM GIỮ",Stock[[#This Row],[GIÁ THỊ TRƯỜNG]]-Stock[[#This Row],[GIÁ MUA]],"")</f>
        <v/>
      </c>
      <c r="AF1674" s="150" t="str">
        <f>IFERROR(Stock[[#This Row],[TĂNG/
(GIẢM )]]/Stock[[#This Row],[GIÁ MUA]],"")</f>
        <v/>
      </c>
      <c r="AG1674" s="129" t="str">
        <f>IF(Stock[[#This Row],[GIÁ THỊ TRƯỜNG]]&gt;0,Stock[[#This Row],[GIÁ THỊ TRƯỜNG]]*Stock[[#This Row],[SỐ LƯỢNG CÒN LẠI
(auto-fill)]],"")</f>
        <v/>
      </c>
    </row>
    <row r="1675" spans="2:33">
      <c r="B1675" s="109" t="str">
        <f>IF(AND(Stock[[#This Row],[SỐ LƯỢNG MUA]]&gt;0,Stock[[#This Row],[SỐ LƯỢNG CÒN LẠI
(auto-fill)]]=0),"BÁN",
IF(AND(Stock[[#This Row],[SỐ LƯỢNG MUA]]&gt;0,Stock[[#This Row],[SỐ LƯỢNG CÒN LẠI
(auto-fill)]]&gt;0),"NẮM GIỮ",""))</f>
        <v/>
      </c>
      <c r="C1675" s="112">
        <f t="shared" si="25"/>
        <v>1662</v>
      </c>
      <c r="D1675" s="77"/>
      <c r="E1675" s="78"/>
      <c r="F1675" s="170"/>
      <c r="G1675" s="83"/>
      <c r="H1675" s="84"/>
      <c r="I1675" s="114" t="str">
        <f>IF(Stock[[#This Row],[SỐ LƯỢNG MUA]]&gt;0,Stock[[#This Row],[GIÁ MUA]]*Stock[[#This Row],[SỐ LƯỢNG MUA]]*$D$11,"")</f>
        <v/>
      </c>
      <c r="J1675" s="87"/>
      <c r="K1675" s="88"/>
      <c r="L1675" s="116" t="str">
        <f>IF(Stock[[#This Row],[SỐ LƯỢNG MUA]]&gt;0,Stock[[#This Row],[GIÁ MUA]]*(1+Stock[[#This Row],[% TĂNG KỲ VỌNG_1]]),"")</f>
        <v/>
      </c>
      <c r="M1675" s="89"/>
      <c r="N1675" s="116" t="str">
        <f>IF(Stock[[#This Row],[SỐ LƯỢNG MUA]]&gt;0,Stock[[#This Row],[GIÁ MUA]]*(1+Stock[[#This Row],[% TĂNG KỲ VỌNG_2]]),"")</f>
        <v/>
      </c>
      <c r="O1675" s="89"/>
      <c r="P1675" s="116" t="str">
        <f>IF(Stock[[#This Row],[SỐ LƯỢNG MUA]]&gt;0,Stock[[#This Row],[GIÁ MUA]]*(1+Stock[[#This Row],[% GIẢM ĐỂ CẮT LỖ]]),"")</f>
        <v/>
      </c>
      <c r="Q1675" s="103"/>
      <c r="R1675" s="117" t="str">
        <f>IF(Stock[[#This Row],[CỔ TỨC TIỀN MẶT]]&gt;0,Stock[[#This Row],[CỔ TỨC TIỀN MẶT]]/(Stock[[#This Row],[GIÁ MUA]]*Stock[[#This Row],[SỐ LƯỢNG MUA]]),"")</f>
        <v/>
      </c>
      <c r="S1675" s="103"/>
      <c r="T1675" s="77"/>
      <c r="U1675" s="95"/>
      <c r="V1675" s="96"/>
      <c r="W1675" s="125" t="str">
        <f>IF(Stock[[#This Row],[SỐ LƯỢNG BÁN]]&gt;0,Stock[[#This Row],[GIÁ BÁN]]*Stock[[#This Row],[SỐ LƯỢNG BÁN]]*$D$11+Stock[[#This Row],[GIÁ BÁN]]*Stock[[#This Row],[SỐ LƯỢNG BÁN]]*$D$12,"")</f>
        <v/>
      </c>
      <c r="X1675" s="120">
        <f>Stock[[#This Row],[SỐ LƯỢNG MUA]]+Stock[[#This Row],[CỔ TỨC BẰNG CỔ PHIẾU]]-Stock[[#This Row],[SỐ LƯỢNG BÁN]]</f>
        <v>0</v>
      </c>
      <c r="Y16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5" s="120">
        <f ca="1">IF(Stock[[#This Row],[NGÀY BÁN]]&gt;0,Stock[[#This Row],[NGÀY BÁN]]-Stock[[#This Row],[NGÀY MUA]]+1,IF(Stock[[#This Row],[NGÀY MUA]]=0,0,TODAY()-Stock[[#This Row],[NGÀY MUA]]+1))</f>
        <v>0</v>
      </c>
      <c r="AA1675" s="121" t="str">
        <f>IFERROR(Stock[[#This Row],[CỔ TỨC TIỀN MẶT]]+Stock[[#This Row],[LÃI/(LỖ) TỪ BÁN CK
(auto-fill)]],"")</f>
        <v/>
      </c>
      <c r="AB16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5" s="79"/>
      <c r="AE1675" s="146" t="str">
        <f>IF(Stock[[#This Row],[TRẠNG THÁI
(auto-fill)]]="NẮM GIỮ",Stock[[#This Row],[GIÁ THỊ TRƯỜNG]]-Stock[[#This Row],[GIÁ MUA]],"")</f>
        <v/>
      </c>
      <c r="AF1675" s="150" t="str">
        <f>IFERROR(Stock[[#This Row],[TĂNG/
(GIẢM )]]/Stock[[#This Row],[GIÁ MUA]],"")</f>
        <v/>
      </c>
      <c r="AG1675" s="129" t="str">
        <f>IF(Stock[[#This Row],[GIÁ THỊ TRƯỜNG]]&gt;0,Stock[[#This Row],[GIÁ THỊ TRƯỜNG]]*Stock[[#This Row],[SỐ LƯỢNG CÒN LẠI
(auto-fill)]],"")</f>
        <v/>
      </c>
    </row>
    <row r="1676" spans="2:33">
      <c r="B1676" s="109" t="str">
        <f>IF(AND(Stock[[#This Row],[SỐ LƯỢNG MUA]]&gt;0,Stock[[#This Row],[SỐ LƯỢNG CÒN LẠI
(auto-fill)]]=0),"BÁN",
IF(AND(Stock[[#This Row],[SỐ LƯỢNG MUA]]&gt;0,Stock[[#This Row],[SỐ LƯỢNG CÒN LẠI
(auto-fill)]]&gt;0),"NẮM GIỮ",""))</f>
        <v/>
      </c>
      <c r="C1676" s="112">
        <f t="shared" si="25"/>
        <v>1663</v>
      </c>
      <c r="D1676" s="77"/>
      <c r="E1676" s="78"/>
      <c r="F1676" s="170"/>
      <c r="G1676" s="83"/>
      <c r="H1676" s="84"/>
      <c r="I1676" s="114" t="str">
        <f>IF(Stock[[#This Row],[SỐ LƯỢNG MUA]]&gt;0,Stock[[#This Row],[GIÁ MUA]]*Stock[[#This Row],[SỐ LƯỢNG MUA]]*$D$11,"")</f>
        <v/>
      </c>
      <c r="J1676" s="87"/>
      <c r="K1676" s="88"/>
      <c r="L1676" s="116" t="str">
        <f>IF(Stock[[#This Row],[SỐ LƯỢNG MUA]]&gt;0,Stock[[#This Row],[GIÁ MUA]]*(1+Stock[[#This Row],[% TĂNG KỲ VỌNG_1]]),"")</f>
        <v/>
      </c>
      <c r="M1676" s="89"/>
      <c r="N1676" s="116" t="str">
        <f>IF(Stock[[#This Row],[SỐ LƯỢNG MUA]]&gt;0,Stock[[#This Row],[GIÁ MUA]]*(1+Stock[[#This Row],[% TĂNG KỲ VỌNG_2]]),"")</f>
        <v/>
      </c>
      <c r="O1676" s="89"/>
      <c r="P1676" s="116" t="str">
        <f>IF(Stock[[#This Row],[SỐ LƯỢNG MUA]]&gt;0,Stock[[#This Row],[GIÁ MUA]]*(1+Stock[[#This Row],[% GIẢM ĐỂ CẮT LỖ]]),"")</f>
        <v/>
      </c>
      <c r="Q1676" s="103"/>
      <c r="R1676" s="117" t="str">
        <f>IF(Stock[[#This Row],[CỔ TỨC TIỀN MẶT]]&gt;0,Stock[[#This Row],[CỔ TỨC TIỀN MẶT]]/(Stock[[#This Row],[GIÁ MUA]]*Stock[[#This Row],[SỐ LƯỢNG MUA]]),"")</f>
        <v/>
      </c>
      <c r="S1676" s="103"/>
      <c r="T1676" s="77"/>
      <c r="U1676" s="95"/>
      <c r="V1676" s="96"/>
      <c r="W1676" s="125" t="str">
        <f>IF(Stock[[#This Row],[SỐ LƯỢNG BÁN]]&gt;0,Stock[[#This Row],[GIÁ BÁN]]*Stock[[#This Row],[SỐ LƯỢNG BÁN]]*$D$11+Stock[[#This Row],[GIÁ BÁN]]*Stock[[#This Row],[SỐ LƯỢNG BÁN]]*$D$12,"")</f>
        <v/>
      </c>
      <c r="X1676" s="120">
        <f>Stock[[#This Row],[SỐ LƯỢNG MUA]]+Stock[[#This Row],[CỔ TỨC BẰNG CỔ PHIẾU]]-Stock[[#This Row],[SỐ LƯỢNG BÁN]]</f>
        <v>0</v>
      </c>
      <c r="Y16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6" s="120">
        <f ca="1">IF(Stock[[#This Row],[NGÀY BÁN]]&gt;0,Stock[[#This Row],[NGÀY BÁN]]-Stock[[#This Row],[NGÀY MUA]]+1,IF(Stock[[#This Row],[NGÀY MUA]]=0,0,TODAY()-Stock[[#This Row],[NGÀY MUA]]+1))</f>
        <v>0</v>
      </c>
      <c r="AA1676" s="121" t="str">
        <f>IFERROR(Stock[[#This Row],[CỔ TỨC TIỀN MẶT]]+Stock[[#This Row],[LÃI/(LỖ) TỪ BÁN CK
(auto-fill)]],"")</f>
        <v/>
      </c>
      <c r="AB16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6" s="79"/>
      <c r="AE1676" s="146" t="str">
        <f>IF(Stock[[#This Row],[TRẠNG THÁI
(auto-fill)]]="NẮM GIỮ",Stock[[#This Row],[GIÁ THỊ TRƯỜNG]]-Stock[[#This Row],[GIÁ MUA]],"")</f>
        <v/>
      </c>
      <c r="AF1676" s="150" t="str">
        <f>IFERROR(Stock[[#This Row],[TĂNG/
(GIẢM )]]/Stock[[#This Row],[GIÁ MUA]],"")</f>
        <v/>
      </c>
      <c r="AG1676" s="129" t="str">
        <f>IF(Stock[[#This Row],[GIÁ THỊ TRƯỜNG]]&gt;0,Stock[[#This Row],[GIÁ THỊ TRƯỜNG]]*Stock[[#This Row],[SỐ LƯỢNG CÒN LẠI
(auto-fill)]],"")</f>
        <v/>
      </c>
    </row>
    <row r="1677" spans="2:33">
      <c r="B1677" s="109" t="str">
        <f>IF(AND(Stock[[#This Row],[SỐ LƯỢNG MUA]]&gt;0,Stock[[#This Row],[SỐ LƯỢNG CÒN LẠI
(auto-fill)]]=0),"BÁN",
IF(AND(Stock[[#This Row],[SỐ LƯỢNG MUA]]&gt;0,Stock[[#This Row],[SỐ LƯỢNG CÒN LẠI
(auto-fill)]]&gt;0),"NẮM GIỮ",""))</f>
        <v/>
      </c>
      <c r="C1677" s="112">
        <f t="shared" si="25"/>
        <v>1664</v>
      </c>
      <c r="D1677" s="77"/>
      <c r="E1677" s="78"/>
      <c r="F1677" s="170"/>
      <c r="G1677" s="83"/>
      <c r="H1677" s="84"/>
      <c r="I1677" s="114" t="str">
        <f>IF(Stock[[#This Row],[SỐ LƯỢNG MUA]]&gt;0,Stock[[#This Row],[GIÁ MUA]]*Stock[[#This Row],[SỐ LƯỢNG MUA]]*$D$11,"")</f>
        <v/>
      </c>
      <c r="J1677" s="87"/>
      <c r="K1677" s="88"/>
      <c r="L1677" s="116" t="str">
        <f>IF(Stock[[#This Row],[SỐ LƯỢNG MUA]]&gt;0,Stock[[#This Row],[GIÁ MUA]]*(1+Stock[[#This Row],[% TĂNG KỲ VỌNG_1]]),"")</f>
        <v/>
      </c>
      <c r="M1677" s="89"/>
      <c r="N1677" s="116" t="str">
        <f>IF(Stock[[#This Row],[SỐ LƯỢNG MUA]]&gt;0,Stock[[#This Row],[GIÁ MUA]]*(1+Stock[[#This Row],[% TĂNG KỲ VỌNG_2]]),"")</f>
        <v/>
      </c>
      <c r="O1677" s="89"/>
      <c r="P1677" s="116" t="str">
        <f>IF(Stock[[#This Row],[SỐ LƯỢNG MUA]]&gt;0,Stock[[#This Row],[GIÁ MUA]]*(1+Stock[[#This Row],[% GIẢM ĐỂ CẮT LỖ]]),"")</f>
        <v/>
      </c>
      <c r="Q1677" s="103"/>
      <c r="R1677" s="117" t="str">
        <f>IF(Stock[[#This Row],[CỔ TỨC TIỀN MẶT]]&gt;0,Stock[[#This Row],[CỔ TỨC TIỀN MẶT]]/(Stock[[#This Row],[GIÁ MUA]]*Stock[[#This Row],[SỐ LƯỢNG MUA]]),"")</f>
        <v/>
      </c>
      <c r="S1677" s="103"/>
      <c r="T1677" s="77"/>
      <c r="U1677" s="95"/>
      <c r="V1677" s="96"/>
      <c r="W1677" s="125" t="str">
        <f>IF(Stock[[#This Row],[SỐ LƯỢNG BÁN]]&gt;0,Stock[[#This Row],[GIÁ BÁN]]*Stock[[#This Row],[SỐ LƯỢNG BÁN]]*$D$11+Stock[[#This Row],[GIÁ BÁN]]*Stock[[#This Row],[SỐ LƯỢNG BÁN]]*$D$12,"")</f>
        <v/>
      </c>
      <c r="X1677" s="120">
        <f>Stock[[#This Row],[SỐ LƯỢNG MUA]]+Stock[[#This Row],[CỔ TỨC BẰNG CỔ PHIẾU]]-Stock[[#This Row],[SỐ LƯỢNG BÁN]]</f>
        <v>0</v>
      </c>
      <c r="Y16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7" s="120">
        <f ca="1">IF(Stock[[#This Row],[NGÀY BÁN]]&gt;0,Stock[[#This Row],[NGÀY BÁN]]-Stock[[#This Row],[NGÀY MUA]]+1,IF(Stock[[#This Row],[NGÀY MUA]]=0,0,TODAY()-Stock[[#This Row],[NGÀY MUA]]+1))</f>
        <v>0</v>
      </c>
      <c r="AA1677" s="121" t="str">
        <f>IFERROR(Stock[[#This Row],[CỔ TỨC TIỀN MẶT]]+Stock[[#This Row],[LÃI/(LỖ) TỪ BÁN CK
(auto-fill)]],"")</f>
        <v/>
      </c>
      <c r="AB16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7" s="79"/>
      <c r="AE1677" s="146" t="str">
        <f>IF(Stock[[#This Row],[TRẠNG THÁI
(auto-fill)]]="NẮM GIỮ",Stock[[#This Row],[GIÁ THỊ TRƯỜNG]]-Stock[[#This Row],[GIÁ MUA]],"")</f>
        <v/>
      </c>
      <c r="AF1677" s="150" t="str">
        <f>IFERROR(Stock[[#This Row],[TĂNG/
(GIẢM )]]/Stock[[#This Row],[GIÁ MUA]],"")</f>
        <v/>
      </c>
      <c r="AG1677" s="129" t="str">
        <f>IF(Stock[[#This Row],[GIÁ THỊ TRƯỜNG]]&gt;0,Stock[[#This Row],[GIÁ THỊ TRƯỜNG]]*Stock[[#This Row],[SỐ LƯỢNG CÒN LẠI
(auto-fill)]],"")</f>
        <v/>
      </c>
    </row>
    <row r="1678" spans="2:33">
      <c r="B1678" s="109" t="str">
        <f>IF(AND(Stock[[#This Row],[SỐ LƯỢNG MUA]]&gt;0,Stock[[#This Row],[SỐ LƯỢNG CÒN LẠI
(auto-fill)]]=0),"BÁN",
IF(AND(Stock[[#This Row],[SỐ LƯỢNG MUA]]&gt;0,Stock[[#This Row],[SỐ LƯỢNG CÒN LẠI
(auto-fill)]]&gt;0),"NẮM GIỮ",""))</f>
        <v/>
      </c>
      <c r="C1678" s="112">
        <f t="shared" si="25"/>
        <v>1665</v>
      </c>
      <c r="D1678" s="77"/>
      <c r="E1678" s="78"/>
      <c r="F1678" s="170"/>
      <c r="G1678" s="83"/>
      <c r="H1678" s="84"/>
      <c r="I1678" s="114" t="str">
        <f>IF(Stock[[#This Row],[SỐ LƯỢNG MUA]]&gt;0,Stock[[#This Row],[GIÁ MUA]]*Stock[[#This Row],[SỐ LƯỢNG MUA]]*$D$11,"")</f>
        <v/>
      </c>
      <c r="J1678" s="87"/>
      <c r="K1678" s="88"/>
      <c r="L1678" s="116" t="str">
        <f>IF(Stock[[#This Row],[SỐ LƯỢNG MUA]]&gt;0,Stock[[#This Row],[GIÁ MUA]]*(1+Stock[[#This Row],[% TĂNG KỲ VỌNG_1]]),"")</f>
        <v/>
      </c>
      <c r="M1678" s="89"/>
      <c r="N1678" s="116" t="str">
        <f>IF(Stock[[#This Row],[SỐ LƯỢNG MUA]]&gt;0,Stock[[#This Row],[GIÁ MUA]]*(1+Stock[[#This Row],[% TĂNG KỲ VỌNG_2]]),"")</f>
        <v/>
      </c>
      <c r="O1678" s="89"/>
      <c r="P1678" s="116" t="str">
        <f>IF(Stock[[#This Row],[SỐ LƯỢNG MUA]]&gt;0,Stock[[#This Row],[GIÁ MUA]]*(1+Stock[[#This Row],[% GIẢM ĐỂ CẮT LỖ]]),"")</f>
        <v/>
      </c>
      <c r="Q1678" s="103"/>
      <c r="R1678" s="117" t="str">
        <f>IF(Stock[[#This Row],[CỔ TỨC TIỀN MẶT]]&gt;0,Stock[[#This Row],[CỔ TỨC TIỀN MẶT]]/(Stock[[#This Row],[GIÁ MUA]]*Stock[[#This Row],[SỐ LƯỢNG MUA]]),"")</f>
        <v/>
      </c>
      <c r="S1678" s="103"/>
      <c r="T1678" s="77"/>
      <c r="U1678" s="95"/>
      <c r="V1678" s="96"/>
      <c r="W1678" s="125" t="str">
        <f>IF(Stock[[#This Row],[SỐ LƯỢNG BÁN]]&gt;0,Stock[[#This Row],[GIÁ BÁN]]*Stock[[#This Row],[SỐ LƯỢNG BÁN]]*$D$11+Stock[[#This Row],[GIÁ BÁN]]*Stock[[#This Row],[SỐ LƯỢNG BÁN]]*$D$12,"")</f>
        <v/>
      </c>
      <c r="X1678" s="120">
        <f>Stock[[#This Row],[SỐ LƯỢNG MUA]]+Stock[[#This Row],[CỔ TỨC BẰNG CỔ PHIẾU]]-Stock[[#This Row],[SỐ LƯỢNG BÁN]]</f>
        <v>0</v>
      </c>
      <c r="Y16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8" s="120">
        <f ca="1">IF(Stock[[#This Row],[NGÀY BÁN]]&gt;0,Stock[[#This Row],[NGÀY BÁN]]-Stock[[#This Row],[NGÀY MUA]]+1,IF(Stock[[#This Row],[NGÀY MUA]]=0,0,TODAY()-Stock[[#This Row],[NGÀY MUA]]+1))</f>
        <v>0</v>
      </c>
      <c r="AA1678" s="121" t="str">
        <f>IFERROR(Stock[[#This Row],[CỔ TỨC TIỀN MẶT]]+Stock[[#This Row],[LÃI/(LỖ) TỪ BÁN CK
(auto-fill)]],"")</f>
        <v/>
      </c>
      <c r="AB16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8" s="79"/>
      <c r="AE1678" s="146" t="str">
        <f>IF(Stock[[#This Row],[TRẠNG THÁI
(auto-fill)]]="NẮM GIỮ",Stock[[#This Row],[GIÁ THỊ TRƯỜNG]]-Stock[[#This Row],[GIÁ MUA]],"")</f>
        <v/>
      </c>
      <c r="AF1678" s="150" t="str">
        <f>IFERROR(Stock[[#This Row],[TĂNG/
(GIẢM )]]/Stock[[#This Row],[GIÁ MUA]],"")</f>
        <v/>
      </c>
      <c r="AG1678" s="129" t="str">
        <f>IF(Stock[[#This Row],[GIÁ THỊ TRƯỜNG]]&gt;0,Stock[[#This Row],[GIÁ THỊ TRƯỜNG]]*Stock[[#This Row],[SỐ LƯỢNG CÒN LẠI
(auto-fill)]],"")</f>
        <v/>
      </c>
    </row>
    <row r="1679" spans="2:33">
      <c r="B1679" s="109" t="str">
        <f>IF(AND(Stock[[#This Row],[SỐ LƯỢNG MUA]]&gt;0,Stock[[#This Row],[SỐ LƯỢNG CÒN LẠI
(auto-fill)]]=0),"BÁN",
IF(AND(Stock[[#This Row],[SỐ LƯỢNG MUA]]&gt;0,Stock[[#This Row],[SỐ LƯỢNG CÒN LẠI
(auto-fill)]]&gt;0),"NẮM GIỮ",""))</f>
        <v/>
      </c>
      <c r="C1679" s="112">
        <f t="shared" si="25"/>
        <v>1666</v>
      </c>
      <c r="D1679" s="77"/>
      <c r="E1679" s="78"/>
      <c r="F1679" s="170"/>
      <c r="G1679" s="83"/>
      <c r="H1679" s="84"/>
      <c r="I1679" s="114" t="str">
        <f>IF(Stock[[#This Row],[SỐ LƯỢNG MUA]]&gt;0,Stock[[#This Row],[GIÁ MUA]]*Stock[[#This Row],[SỐ LƯỢNG MUA]]*$D$11,"")</f>
        <v/>
      </c>
      <c r="J1679" s="87"/>
      <c r="K1679" s="88"/>
      <c r="L1679" s="116" t="str">
        <f>IF(Stock[[#This Row],[SỐ LƯỢNG MUA]]&gt;0,Stock[[#This Row],[GIÁ MUA]]*(1+Stock[[#This Row],[% TĂNG KỲ VỌNG_1]]),"")</f>
        <v/>
      </c>
      <c r="M1679" s="89"/>
      <c r="N1679" s="116" t="str">
        <f>IF(Stock[[#This Row],[SỐ LƯỢNG MUA]]&gt;0,Stock[[#This Row],[GIÁ MUA]]*(1+Stock[[#This Row],[% TĂNG KỲ VỌNG_2]]),"")</f>
        <v/>
      </c>
      <c r="O1679" s="89"/>
      <c r="P1679" s="116" t="str">
        <f>IF(Stock[[#This Row],[SỐ LƯỢNG MUA]]&gt;0,Stock[[#This Row],[GIÁ MUA]]*(1+Stock[[#This Row],[% GIẢM ĐỂ CẮT LỖ]]),"")</f>
        <v/>
      </c>
      <c r="Q1679" s="103"/>
      <c r="R1679" s="117" t="str">
        <f>IF(Stock[[#This Row],[CỔ TỨC TIỀN MẶT]]&gt;0,Stock[[#This Row],[CỔ TỨC TIỀN MẶT]]/(Stock[[#This Row],[GIÁ MUA]]*Stock[[#This Row],[SỐ LƯỢNG MUA]]),"")</f>
        <v/>
      </c>
      <c r="S1679" s="103"/>
      <c r="T1679" s="77"/>
      <c r="U1679" s="95"/>
      <c r="V1679" s="96"/>
      <c r="W1679" s="125" t="str">
        <f>IF(Stock[[#This Row],[SỐ LƯỢNG BÁN]]&gt;0,Stock[[#This Row],[GIÁ BÁN]]*Stock[[#This Row],[SỐ LƯỢNG BÁN]]*$D$11+Stock[[#This Row],[GIÁ BÁN]]*Stock[[#This Row],[SỐ LƯỢNG BÁN]]*$D$12,"")</f>
        <v/>
      </c>
      <c r="X1679" s="120">
        <f>Stock[[#This Row],[SỐ LƯỢNG MUA]]+Stock[[#This Row],[CỔ TỨC BẰNG CỔ PHIẾU]]-Stock[[#This Row],[SỐ LƯỢNG BÁN]]</f>
        <v>0</v>
      </c>
      <c r="Y16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9" s="120">
        <f ca="1">IF(Stock[[#This Row],[NGÀY BÁN]]&gt;0,Stock[[#This Row],[NGÀY BÁN]]-Stock[[#This Row],[NGÀY MUA]]+1,IF(Stock[[#This Row],[NGÀY MUA]]=0,0,TODAY()-Stock[[#This Row],[NGÀY MUA]]+1))</f>
        <v>0</v>
      </c>
      <c r="AA1679" s="121" t="str">
        <f>IFERROR(Stock[[#This Row],[CỔ TỨC TIỀN MẶT]]+Stock[[#This Row],[LÃI/(LỖ) TỪ BÁN CK
(auto-fill)]],"")</f>
        <v/>
      </c>
      <c r="AB16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9" s="79"/>
      <c r="AE1679" s="146" t="str">
        <f>IF(Stock[[#This Row],[TRẠNG THÁI
(auto-fill)]]="NẮM GIỮ",Stock[[#This Row],[GIÁ THỊ TRƯỜNG]]-Stock[[#This Row],[GIÁ MUA]],"")</f>
        <v/>
      </c>
      <c r="AF1679" s="150" t="str">
        <f>IFERROR(Stock[[#This Row],[TĂNG/
(GIẢM )]]/Stock[[#This Row],[GIÁ MUA]],"")</f>
        <v/>
      </c>
      <c r="AG1679" s="129" t="str">
        <f>IF(Stock[[#This Row],[GIÁ THỊ TRƯỜNG]]&gt;0,Stock[[#This Row],[GIÁ THỊ TRƯỜNG]]*Stock[[#This Row],[SỐ LƯỢNG CÒN LẠI
(auto-fill)]],"")</f>
        <v/>
      </c>
    </row>
    <row r="1680" spans="2:33">
      <c r="B1680" s="109" t="str">
        <f>IF(AND(Stock[[#This Row],[SỐ LƯỢNG MUA]]&gt;0,Stock[[#This Row],[SỐ LƯỢNG CÒN LẠI
(auto-fill)]]=0),"BÁN",
IF(AND(Stock[[#This Row],[SỐ LƯỢNG MUA]]&gt;0,Stock[[#This Row],[SỐ LƯỢNG CÒN LẠI
(auto-fill)]]&gt;0),"NẮM GIỮ",""))</f>
        <v/>
      </c>
      <c r="C1680" s="112">
        <f t="shared" ref="C1680:C1743" si="26">C1679+1</f>
        <v>1667</v>
      </c>
      <c r="D1680" s="77"/>
      <c r="E1680" s="78"/>
      <c r="F1680" s="170"/>
      <c r="G1680" s="83"/>
      <c r="H1680" s="84"/>
      <c r="I1680" s="114" t="str">
        <f>IF(Stock[[#This Row],[SỐ LƯỢNG MUA]]&gt;0,Stock[[#This Row],[GIÁ MUA]]*Stock[[#This Row],[SỐ LƯỢNG MUA]]*$D$11,"")</f>
        <v/>
      </c>
      <c r="J1680" s="87"/>
      <c r="K1680" s="88"/>
      <c r="L1680" s="116" t="str">
        <f>IF(Stock[[#This Row],[SỐ LƯỢNG MUA]]&gt;0,Stock[[#This Row],[GIÁ MUA]]*(1+Stock[[#This Row],[% TĂNG KỲ VỌNG_1]]),"")</f>
        <v/>
      </c>
      <c r="M1680" s="89"/>
      <c r="N1680" s="116" t="str">
        <f>IF(Stock[[#This Row],[SỐ LƯỢNG MUA]]&gt;0,Stock[[#This Row],[GIÁ MUA]]*(1+Stock[[#This Row],[% TĂNG KỲ VỌNG_2]]),"")</f>
        <v/>
      </c>
      <c r="O1680" s="89"/>
      <c r="P1680" s="116" t="str">
        <f>IF(Stock[[#This Row],[SỐ LƯỢNG MUA]]&gt;0,Stock[[#This Row],[GIÁ MUA]]*(1+Stock[[#This Row],[% GIẢM ĐỂ CẮT LỖ]]),"")</f>
        <v/>
      </c>
      <c r="Q1680" s="103"/>
      <c r="R1680" s="117" t="str">
        <f>IF(Stock[[#This Row],[CỔ TỨC TIỀN MẶT]]&gt;0,Stock[[#This Row],[CỔ TỨC TIỀN MẶT]]/(Stock[[#This Row],[GIÁ MUA]]*Stock[[#This Row],[SỐ LƯỢNG MUA]]),"")</f>
        <v/>
      </c>
      <c r="S1680" s="103"/>
      <c r="T1680" s="77"/>
      <c r="U1680" s="95"/>
      <c r="V1680" s="96"/>
      <c r="W1680" s="125" t="str">
        <f>IF(Stock[[#This Row],[SỐ LƯỢNG BÁN]]&gt;0,Stock[[#This Row],[GIÁ BÁN]]*Stock[[#This Row],[SỐ LƯỢNG BÁN]]*$D$11+Stock[[#This Row],[GIÁ BÁN]]*Stock[[#This Row],[SỐ LƯỢNG BÁN]]*$D$12,"")</f>
        <v/>
      </c>
      <c r="X1680" s="120">
        <f>Stock[[#This Row],[SỐ LƯỢNG MUA]]+Stock[[#This Row],[CỔ TỨC BẰNG CỔ PHIẾU]]-Stock[[#This Row],[SỐ LƯỢNG BÁN]]</f>
        <v>0</v>
      </c>
      <c r="Y16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0" s="120">
        <f ca="1">IF(Stock[[#This Row],[NGÀY BÁN]]&gt;0,Stock[[#This Row],[NGÀY BÁN]]-Stock[[#This Row],[NGÀY MUA]]+1,IF(Stock[[#This Row],[NGÀY MUA]]=0,0,TODAY()-Stock[[#This Row],[NGÀY MUA]]+1))</f>
        <v>0</v>
      </c>
      <c r="AA1680" s="121" t="str">
        <f>IFERROR(Stock[[#This Row],[CỔ TỨC TIỀN MẶT]]+Stock[[#This Row],[LÃI/(LỖ) TỪ BÁN CK
(auto-fill)]],"")</f>
        <v/>
      </c>
      <c r="AB16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0" s="79"/>
      <c r="AE1680" s="146" t="str">
        <f>IF(Stock[[#This Row],[TRẠNG THÁI
(auto-fill)]]="NẮM GIỮ",Stock[[#This Row],[GIÁ THỊ TRƯỜNG]]-Stock[[#This Row],[GIÁ MUA]],"")</f>
        <v/>
      </c>
      <c r="AF1680" s="150" t="str">
        <f>IFERROR(Stock[[#This Row],[TĂNG/
(GIẢM )]]/Stock[[#This Row],[GIÁ MUA]],"")</f>
        <v/>
      </c>
      <c r="AG1680" s="129" t="str">
        <f>IF(Stock[[#This Row],[GIÁ THỊ TRƯỜNG]]&gt;0,Stock[[#This Row],[GIÁ THỊ TRƯỜNG]]*Stock[[#This Row],[SỐ LƯỢNG CÒN LẠI
(auto-fill)]],"")</f>
        <v/>
      </c>
    </row>
    <row r="1681" spans="2:33">
      <c r="B1681" s="109" t="str">
        <f>IF(AND(Stock[[#This Row],[SỐ LƯỢNG MUA]]&gt;0,Stock[[#This Row],[SỐ LƯỢNG CÒN LẠI
(auto-fill)]]=0),"BÁN",
IF(AND(Stock[[#This Row],[SỐ LƯỢNG MUA]]&gt;0,Stock[[#This Row],[SỐ LƯỢNG CÒN LẠI
(auto-fill)]]&gt;0),"NẮM GIỮ",""))</f>
        <v/>
      </c>
      <c r="C1681" s="112">
        <f t="shared" si="26"/>
        <v>1668</v>
      </c>
      <c r="D1681" s="77"/>
      <c r="E1681" s="78"/>
      <c r="F1681" s="170"/>
      <c r="G1681" s="83"/>
      <c r="H1681" s="84"/>
      <c r="I1681" s="114" t="str">
        <f>IF(Stock[[#This Row],[SỐ LƯỢNG MUA]]&gt;0,Stock[[#This Row],[GIÁ MUA]]*Stock[[#This Row],[SỐ LƯỢNG MUA]]*$D$11,"")</f>
        <v/>
      </c>
      <c r="J1681" s="87"/>
      <c r="K1681" s="88"/>
      <c r="L1681" s="116" t="str">
        <f>IF(Stock[[#This Row],[SỐ LƯỢNG MUA]]&gt;0,Stock[[#This Row],[GIÁ MUA]]*(1+Stock[[#This Row],[% TĂNG KỲ VỌNG_1]]),"")</f>
        <v/>
      </c>
      <c r="M1681" s="89"/>
      <c r="N1681" s="116" t="str">
        <f>IF(Stock[[#This Row],[SỐ LƯỢNG MUA]]&gt;0,Stock[[#This Row],[GIÁ MUA]]*(1+Stock[[#This Row],[% TĂNG KỲ VỌNG_2]]),"")</f>
        <v/>
      </c>
      <c r="O1681" s="89"/>
      <c r="P1681" s="116" t="str">
        <f>IF(Stock[[#This Row],[SỐ LƯỢNG MUA]]&gt;0,Stock[[#This Row],[GIÁ MUA]]*(1+Stock[[#This Row],[% GIẢM ĐỂ CẮT LỖ]]),"")</f>
        <v/>
      </c>
      <c r="Q1681" s="103"/>
      <c r="R1681" s="117" t="str">
        <f>IF(Stock[[#This Row],[CỔ TỨC TIỀN MẶT]]&gt;0,Stock[[#This Row],[CỔ TỨC TIỀN MẶT]]/(Stock[[#This Row],[GIÁ MUA]]*Stock[[#This Row],[SỐ LƯỢNG MUA]]),"")</f>
        <v/>
      </c>
      <c r="S1681" s="103"/>
      <c r="T1681" s="77"/>
      <c r="U1681" s="95"/>
      <c r="V1681" s="96"/>
      <c r="W1681" s="125" t="str">
        <f>IF(Stock[[#This Row],[SỐ LƯỢNG BÁN]]&gt;0,Stock[[#This Row],[GIÁ BÁN]]*Stock[[#This Row],[SỐ LƯỢNG BÁN]]*$D$11+Stock[[#This Row],[GIÁ BÁN]]*Stock[[#This Row],[SỐ LƯỢNG BÁN]]*$D$12,"")</f>
        <v/>
      </c>
      <c r="X1681" s="120">
        <f>Stock[[#This Row],[SỐ LƯỢNG MUA]]+Stock[[#This Row],[CỔ TỨC BẰNG CỔ PHIẾU]]-Stock[[#This Row],[SỐ LƯỢNG BÁN]]</f>
        <v>0</v>
      </c>
      <c r="Y16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1" s="120">
        <f ca="1">IF(Stock[[#This Row],[NGÀY BÁN]]&gt;0,Stock[[#This Row],[NGÀY BÁN]]-Stock[[#This Row],[NGÀY MUA]]+1,IF(Stock[[#This Row],[NGÀY MUA]]=0,0,TODAY()-Stock[[#This Row],[NGÀY MUA]]+1))</f>
        <v>0</v>
      </c>
      <c r="AA1681" s="121" t="str">
        <f>IFERROR(Stock[[#This Row],[CỔ TỨC TIỀN MẶT]]+Stock[[#This Row],[LÃI/(LỖ) TỪ BÁN CK
(auto-fill)]],"")</f>
        <v/>
      </c>
      <c r="AB16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1" s="79"/>
      <c r="AE1681" s="146" t="str">
        <f>IF(Stock[[#This Row],[TRẠNG THÁI
(auto-fill)]]="NẮM GIỮ",Stock[[#This Row],[GIÁ THỊ TRƯỜNG]]-Stock[[#This Row],[GIÁ MUA]],"")</f>
        <v/>
      </c>
      <c r="AF1681" s="150" t="str">
        <f>IFERROR(Stock[[#This Row],[TĂNG/
(GIẢM )]]/Stock[[#This Row],[GIÁ MUA]],"")</f>
        <v/>
      </c>
      <c r="AG1681" s="129" t="str">
        <f>IF(Stock[[#This Row],[GIÁ THỊ TRƯỜNG]]&gt;0,Stock[[#This Row],[GIÁ THỊ TRƯỜNG]]*Stock[[#This Row],[SỐ LƯỢNG CÒN LẠI
(auto-fill)]],"")</f>
        <v/>
      </c>
    </row>
    <row r="1682" spans="2:33">
      <c r="B1682" s="109" t="str">
        <f>IF(AND(Stock[[#This Row],[SỐ LƯỢNG MUA]]&gt;0,Stock[[#This Row],[SỐ LƯỢNG CÒN LẠI
(auto-fill)]]=0),"BÁN",
IF(AND(Stock[[#This Row],[SỐ LƯỢNG MUA]]&gt;0,Stock[[#This Row],[SỐ LƯỢNG CÒN LẠI
(auto-fill)]]&gt;0),"NẮM GIỮ",""))</f>
        <v/>
      </c>
      <c r="C1682" s="112">
        <f t="shared" si="26"/>
        <v>1669</v>
      </c>
      <c r="D1682" s="77"/>
      <c r="E1682" s="78"/>
      <c r="F1682" s="170"/>
      <c r="G1682" s="83"/>
      <c r="H1682" s="84"/>
      <c r="I1682" s="114" t="str">
        <f>IF(Stock[[#This Row],[SỐ LƯỢNG MUA]]&gt;0,Stock[[#This Row],[GIÁ MUA]]*Stock[[#This Row],[SỐ LƯỢNG MUA]]*$D$11,"")</f>
        <v/>
      </c>
      <c r="J1682" s="87"/>
      <c r="K1682" s="88"/>
      <c r="L1682" s="116" t="str">
        <f>IF(Stock[[#This Row],[SỐ LƯỢNG MUA]]&gt;0,Stock[[#This Row],[GIÁ MUA]]*(1+Stock[[#This Row],[% TĂNG KỲ VỌNG_1]]),"")</f>
        <v/>
      </c>
      <c r="M1682" s="89"/>
      <c r="N1682" s="116" t="str">
        <f>IF(Stock[[#This Row],[SỐ LƯỢNG MUA]]&gt;0,Stock[[#This Row],[GIÁ MUA]]*(1+Stock[[#This Row],[% TĂNG KỲ VỌNG_2]]),"")</f>
        <v/>
      </c>
      <c r="O1682" s="89"/>
      <c r="P1682" s="116" t="str">
        <f>IF(Stock[[#This Row],[SỐ LƯỢNG MUA]]&gt;0,Stock[[#This Row],[GIÁ MUA]]*(1+Stock[[#This Row],[% GIẢM ĐỂ CẮT LỖ]]),"")</f>
        <v/>
      </c>
      <c r="Q1682" s="103"/>
      <c r="R1682" s="117" t="str">
        <f>IF(Stock[[#This Row],[CỔ TỨC TIỀN MẶT]]&gt;0,Stock[[#This Row],[CỔ TỨC TIỀN MẶT]]/(Stock[[#This Row],[GIÁ MUA]]*Stock[[#This Row],[SỐ LƯỢNG MUA]]),"")</f>
        <v/>
      </c>
      <c r="S1682" s="103"/>
      <c r="T1682" s="77"/>
      <c r="U1682" s="95"/>
      <c r="V1682" s="96"/>
      <c r="W1682" s="125" t="str">
        <f>IF(Stock[[#This Row],[SỐ LƯỢNG BÁN]]&gt;0,Stock[[#This Row],[GIÁ BÁN]]*Stock[[#This Row],[SỐ LƯỢNG BÁN]]*$D$11+Stock[[#This Row],[GIÁ BÁN]]*Stock[[#This Row],[SỐ LƯỢNG BÁN]]*$D$12,"")</f>
        <v/>
      </c>
      <c r="X1682" s="120">
        <f>Stock[[#This Row],[SỐ LƯỢNG MUA]]+Stock[[#This Row],[CỔ TỨC BẰNG CỔ PHIẾU]]-Stock[[#This Row],[SỐ LƯỢNG BÁN]]</f>
        <v>0</v>
      </c>
      <c r="Y16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2" s="120">
        <f ca="1">IF(Stock[[#This Row],[NGÀY BÁN]]&gt;0,Stock[[#This Row],[NGÀY BÁN]]-Stock[[#This Row],[NGÀY MUA]]+1,IF(Stock[[#This Row],[NGÀY MUA]]=0,0,TODAY()-Stock[[#This Row],[NGÀY MUA]]+1))</f>
        <v>0</v>
      </c>
      <c r="AA1682" s="121" t="str">
        <f>IFERROR(Stock[[#This Row],[CỔ TỨC TIỀN MẶT]]+Stock[[#This Row],[LÃI/(LỖ) TỪ BÁN CK
(auto-fill)]],"")</f>
        <v/>
      </c>
      <c r="AB16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2" s="79"/>
      <c r="AE1682" s="146" t="str">
        <f>IF(Stock[[#This Row],[TRẠNG THÁI
(auto-fill)]]="NẮM GIỮ",Stock[[#This Row],[GIÁ THỊ TRƯỜNG]]-Stock[[#This Row],[GIÁ MUA]],"")</f>
        <v/>
      </c>
      <c r="AF1682" s="150" t="str">
        <f>IFERROR(Stock[[#This Row],[TĂNG/
(GIẢM )]]/Stock[[#This Row],[GIÁ MUA]],"")</f>
        <v/>
      </c>
      <c r="AG1682" s="129" t="str">
        <f>IF(Stock[[#This Row],[GIÁ THỊ TRƯỜNG]]&gt;0,Stock[[#This Row],[GIÁ THỊ TRƯỜNG]]*Stock[[#This Row],[SỐ LƯỢNG CÒN LẠI
(auto-fill)]],"")</f>
        <v/>
      </c>
    </row>
    <row r="1683" spans="2:33">
      <c r="B1683" s="109" t="str">
        <f>IF(AND(Stock[[#This Row],[SỐ LƯỢNG MUA]]&gt;0,Stock[[#This Row],[SỐ LƯỢNG CÒN LẠI
(auto-fill)]]=0),"BÁN",
IF(AND(Stock[[#This Row],[SỐ LƯỢNG MUA]]&gt;0,Stock[[#This Row],[SỐ LƯỢNG CÒN LẠI
(auto-fill)]]&gt;0),"NẮM GIỮ",""))</f>
        <v/>
      </c>
      <c r="C1683" s="112">
        <f t="shared" si="26"/>
        <v>1670</v>
      </c>
      <c r="D1683" s="77"/>
      <c r="E1683" s="78"/>
      <c r="F1683" s="170"/>
      <c r="G1683" s="83"/>
      <c r="H1683" s="84"/>
      <c r="I1683" s="114" t="str">
        <f>IF(Stock[[#This Row],[SỐ LƯỢNG MUA]]&gt;0,Stock[[#This Row],[GIÁ MUA]]*Stock[[#This Row],[SỐ LƯỢNG MUA]]*$D$11,"")</f>
        <v/>
      </c>
      <c r="J1683" s="87"/>
      <c r="K1683" s="88"/>
      <c r="L1683" s="116" t="str">
        <f>IF(Stock[[#This Row],[SỐ LƯỢNG MUA]]&gt;0,Stock[[#This Row],[GIÁ MUA]]*(1+Stock[[#This Row],[% TĂNG KỲ VỌNG_1]]),"")</f>
        <v/>
      </c>
      <c r="M1683" s="89"/>
      <c r="N1683" s="116" t="str">
        <f>IF(Stock[[#This Row],[SỐ LƯỢNG MUA]]&gt;0,Stock[[#This Row],[GIÁ MUA]]*(1+Stock[[#This Row],[% TĂNG KỲ VỌNG_2]]),"")</f>
        <v/>
      </c>
      <c r="O1683" s="89"/>
      <c r="P1683" s="116" t="str">
        <f>IF(Stock[[#This Row],[SỐ LƯỢNG MUA]]&gt;0,Stock[[#This Row],[GIÁ MUA]]*(1+Stock[[#This Row],[% GIẢM ĐỂ CẮT LỖ]]),"")</f>
        <v/>
      </c>
      <c r="Q1683" s="103"/>
      <c r="R1683" s="117" t="str">
        <f>IF(Stock[[#This Row],[CỔ TỨC TIỀN MẶT]]&gt;0,Stock[[#This Row],[CỔ TỨC TIỀN MẶT]]/(Stock[[#This Row],[GIÁ MUA]]*Stock[[#This Row],[SỐ LƯỢNG MUA]]),"")</f>
        <v/>
      </c>
      <c r="S1683" s="103"/>
      <c r="T1683" s="77"/>
      <c r="U1683" s="95"/>
      <c r="V1683" s="96"/>
      <c r="W1683" s="125" t="str">
        <f>IF(Stock[[#This Row],[SỐ LƯỢNG BÁN]]&gt;0,Stock[[#This Row],[GIÁ BÁN]]*Stock[[#This Row],[SỐ LƯỢNG BÁN]]*$D$11+Stock[[#This Row],[GIÁ BÁN]]*Stock[[#This Row],[SỐ LƯỢNG BÁN]]*$D$12,"")</f>
        <v/>
      </c>
      <c r="X1683" s="120">
        <f>Stock[[#This Row],[SỐ LƯỢNG MUA]]+Stock[[#This Row],[CỔ TỨC BẰNG CỔ PHIẾU]]-Stock[[#This Row],[SỐ LƯỢNG BÁN]]</f>
        <v>0</v>
      </c>
      <c r="Y16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3" s="120">
        <f ca="1">IF(Stock[[#This Row],[NGÀY BÁN]]&gt;0,Stock[[#This Row],[NGÀY BÁN]]-Stock[[#This Row],[NGÀY MUA]]+1,IF(Stock[[#This Row],[NGÀY MUA]]=0,0,TODAY()-Stock[[#This Row],[NGÀY MUA]]+1))</f>
        <v>0</v>
      </c>
      <c r="AA1683" s="121" t="str">
        <f>IFERROR(Stock[[#This Row],[CỔ TỨC TIỀN MẶT]]+Stock[[#This Row],[LÃI/(LỖ) TỪ BÁN CK
(auto-fill)]],"")</f>
        <v/>
      </c>
      <c r="AB16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3" s="79"/>
      <c r="AE1683" s="146" t="str">
        <f>IF(Stock[[#This Row],[TRẠNG THÁI
(auto-fill)]]="NẮM GIỮ",Stock[[#This Row],[GIÁ THỊ TRƯỜNG]]-Stock[[#This Row],[GIÁ MUA]],"")</f>
        <v/>
      </c>
      <c r="AF1683" s="150" t="str">
        <f>IFERROR(Stock[[#This Row],[TĂNG/
(GIẢM )]]/Stock[[#This Row],[GIÁ MUA]],"")</f>
        <v/>
      </c>
      <c r="AG1683" s="129" t="str">
        <f>IF(Stock[[#This Row],[GIÁ THỊ TRƯỜNG]]&gt;0,Stock[[#This Row],[GIÁ THỊ TRƯỜNG]]*Stock[[#This Row],[SỐ LƯỢNG CÒN LẠI
(auto-fill)]],"")</f>
        <v/>
      </c>
    </row>
    <row r="1684" spans="2:33">
      <c r="B1684" s="109" t="str">
        <f>IF(AND(Stock[[#This Row],[SỐ LƯỢNG MUA]]&gt;0,Stock[[#This Row],[SỐ LƯỢNG CÒN LẠI
(auto-fill)]]=0),"BÁN",
IF(AND(Stock[[#This Row],[SỐ LƯỢNG MUA]]&gt;0,Stock[[#This Row],[SỐ LƯỢNG CÒN LẠI
(auto-fill)]]&gt;0),"NẮM GIỮ",""))</f>
        <v/>
      </c>
      <c r="C1684" s="112">
        <f t="shared" si="26"/>
        <v>1671</v>
      </c>
      <c r="D1684" s="77"/>
      <c r="E1684" s="78"/>
      <c r="F1684" s="170"/>
      <c r="G1684" s="83"/>
      <c r="H1684" s="84"/>
      <c r="I1684" s="114" t="str">
        <f>IF(Stock[[#This Row],[SỐ LƯỢNG MUA]]&gt;0,Stock[[#This Row],[GIÁ MUA]]*Stock[[#This Row],[SỐ LƯỢNG MUA]]*$D$11,"")</f>
        <v/>
      </c>
      <c r="J1684" s="87"/>
      <c r="K1684" s="88"/>
      <c r="L1684" s="116" t="str">
        <f>IF(Stock[[#This Row],[SỐ LƯỢNG MUA]]&gt;0,Stock[[#This Row],[GIÁ MUA]]*(1+Stock[[#This Row],[% TĂNG KỲ VỌNG_1]]),"")</f>
        <v/>
      </c>
      <c r="M1684" s="89"/>
      <c r="N1684" s="116" t="str">
        <f>IF(Stock[[#This Row],[SỐ LƯỢNG MUA]]&gt;0,Stock[[#This Row],[GIÁ MUA]]*(1+Stock[[#This Row],[% TĂNG KỲ VỌNG_2]]),"")</f>
        <v/>
      </c>
      <c r="O1684" s="89"/>
      <c r="P1684" s="116" t="str">
        <f>IF(Stock[[#This Row],[SỐ LƯỢNG MUA]]&gt;0,Stock[[#This Row],[GIÁ MUA]]*(1+Stock[[#This Row],[% GIẢM ĐỂ CẮT LỖ]]),"")</f>
        <v/>
      </c>
      <c r="Q1684" s="103"/>
      <c r="R1684" s="117" t="str">
        <f>IF(Stock[[#This Row],[CỔ TỨC TIỀN MẶT]]&gt;0,Stock[[#This Row],[CỔ TỨC TIỀN MẶT]]/(Stock[[#This Row],[GIÁ MUA]]*Stock[[#This Row],[SỐ LƯỢNG MUA]]),"")</f>
        <v/>
      </c>
      <c r="S1684" s="103"/>
      <c r="T1684" s="77"/>
      <c r="U1684" s="95"/>
      <c r="V1684" s="96"/>
      <c r="W1684" s="125" t="str">
        <f>IF(Stock[[#This Row],[SỐ LƯỢNG BÁN]]&gt;0,Stock[[#This Row],[GIÁ BÁN]]*Stock[[#This Row],[SỐ LƯỢNG BÁN]]*$D$11+Stock[[#This Row],[GIÁ BÁN]]*Stock[[#This Row],[SỐ LƯỢNG BÁN]]*$D$12,"")</f>
        <v/>
      </c>
      <c r="X1684" s="120">
        <f>Stock[[#This Row],[SỐ LƯỢNG MUA]]+Stock[[#This Row],[CỔ TỨC BẰNG CỔ PHIẾU]]-Stock[[#This Row],[SỐ LƯỢNG BÁN]]</f>
        <v>0</v>
      </c>
      <c r="Y16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4" s="120">
        <f ca="1">IF(Stock[[#This Row],[NGÀY BÁN]]&gt;0,Stock[[#This Row],[NGÀY BÁN]]-Stock[[#This Row],[NGÀY MUA]]+1,IF(Stock[[#This Row],[NGÀY MUA]]=0,0,TODAY()-Stock[[#This Row],[NGÀY MUA]]+1))</f>
        <v>0</v>
      </c>
      <c r="AA1684" s="121" t="str">
        <f>IFERROR(Stock[[#This Row],[CỔ TỨC TIỀN MẶT]]+Stock[[#This Row],[LÃI/(LỖ) TỪ BÁN CK
(auto-fill)]],"")</f>
        <v/>
      </c>
      <c r="AB16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4" s="79"/>
      <c r="AE1684" s="146" t="str">
        <f>IF(Stock[[#This Row],[TRẠNG THÁI
(auto-fill)]]="NẮM GIỮ",Stock[[#This Row],[GIÁ THỊ TRƯỜNG]]-Stock[[#This Row],[GIÁ MUA]],"")</f>
        <v/>
      </c>
      <c r="AF1684" s="150" t="str">
        <f>IFERROR(Stock[[#This Row],[TĂNG/
(GIẢM )]]/Stock[[#This Row],[GIÁ MUA]],"")</f>
        <v/>
      </c>
      <c r="AG1684" s="129" t="str">
        <f>IF(Stock[[#This Row],[GIÁ THỊ TRƯỜNG]]&gt;0,Stock[[#This Row],[GIÁ THỊ TRƯỜNG]]*Stock[[#This Row],[SỐ LƯỢNG CÒN LẠI
(auto-fill)]],"")</f>
        <v/>
      </c>
    </row>
    <row r="1685" spans="2:33">
      <c r="B1685" s="109" t="str">
        <f>IF(AND(Stock[[#This Row],[SỐ LƯỢNG MUA]]&gt;0,Stock[[#This Row],[SỐ LƯỢNG CÒN LẠI
(auto-fill)]]=0),"BÁN",
IF(AND(Stock[[#This Row],[SỐ LƯỢNG MUA]]&gt;0,Stock[[#This Row],[SỐ LƯỢNG CÒN LẠI
(auto-fill)]]&gt;0),"NẮM GIỮ",""))</f>
        <v/>
      </c>
      <c r="C1685" s="112">
        <f t="shared" si="26"/>
        <v>1672</v>
      </c>
      <c r="D1685" s="77"/>
      <c r="E1685" s="78"/>
      <c r="F1685" s="170"/>
      <c r="G1685" s="83"/>
      <c r="H1685" s="84"/>
      <c r="I1685" s="114" t="str">
        <f>IF(Stock[[#This Row],[SỐ LƯỢNG MUA]]&gt;0,Stock[[#This Row],[GIÁ MUA]]*Stock[[#This Row],[SỐ LƯỢNG MUA]]*$D$11,"")</f>
        <v/>
      </c>
      <c r="J1685" s="87"/>
      <c r="K1685" s="88"/>
      <c r="L1685" s="116" t="str">
        <f>IF(Stock[[#This Row],[SỐ LƯỢNG MUA]]&gt;0,Stock[[#This Row],[GIÁ MUA]]*(1+Stock[[#This Row],[% TĂNG KỲ VỌNG_1]]),"")</f>
        <v/>
      </c>
      <c r="M1685" s="89"/>
      <c r="N1685" s="116" t="str">
        <f>IF(Stock[[#This Row],[SỐ LƯỢNG MUA]]&gt;0,Stock[[#This Row],[GIÁ MUA]]*(1+Stock[[#This Row],[% TĂNG KỲ VỌNG_2]]),"")</f>
        <v/>
      </c>
      <c r="O1685" s="89"/>
      <c r="P1685" s="116" t="str">
        <f>IF(Stock[[#This Row],[SỐ LƯỢNG MUA]]&gt;0,Stock[[#This Row],[GIÁ MUA]]*(1+Stock[[#This Row],[% GIẢM ĐỂ CẮT LỖ]]),"")</f>
        <v/>
      </c>
      <c r="Q1685" s="103"/>
      <c r="R1685" s="117" t="str">
        <f>IF(Stock[[#This Row],[CỔ TỨC TIỀN MẶT]]&gt;0,Stock[[#This Row],[CỔ TỨC TIỀN MẶT]]/(Stock[[#This Row],[GIÁ MUA]]*Stock[[#This Row],[SỐ LƯỢNG MUA]]),"")</f>
        <v/>
      </c>
      <c r="S1685" s="103"/>
      <c r="T1685" s="77"/>
      <c r="U1685" s="95"/>
      <c r="V1685" s="96"/>
      <c r="W1685" s="125" t="str">
        <f>IF(Stock[[#This Row],[SỐ LƯỢNG BÁN]]&gt;0,Stock[[#This Row],[GIÁ BÁN]]*Stock[[#This Row],[SỐ LƯỢNG BÁN]]*$D$11+Stock[[#This Row],[GIÁ BÁN]]*Stock[[#This Row],[SỐ LƯỢNG BÁN]]*$D$12,"")</f>
        <v/>
      </c>
      <c r="X1685" s="120">
        <f>Stock[[#This Row],[SỐ LƯỢNG MUA]]+Stock[[#This Row],[CỔ TỨC BẰNG CỔ PHIẾU]]-Stock[[#This Row],[SỐ LƯỢNG BÁN]]</f>
        <v>0</v>
      </c>
      <c r="Y16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5" s="120">
        <f ca="1">IF(Stock[[#This Row],[NGÀY BÁN]]&gt;0,Stock[[#This Row],[NGÀY BÁN]]-Stock[[#This Row],[NGÀY MUA]]+1,IF(Stock[[#This Row],[NGÀY MUA]]=0,0,TODAY()-Stock[[#This Row],[NGÀY MUA]]+1))</f>
        <v>0</v>
      </c>
      <c r="AA1685" s="121" t="str">
        <f>IFERROR(Stock[[#This Row],[CỔ TỨC TIỀN MẶT]]+Stock[[#This Row],[LÃI/(LỖ) TỪ BÁN CK
(auto-fill)]],"")</f>
        <v/>
      </c>
      <c r="AB16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5" s="79"/>
      <c r="AE1685" s="146" t="str">
        <f>IF(Stock[[#This Row],[TRẠNG THÁI
(auto-fill)]]="NẮM GIỮ",Stock[[#This Row],[GIÁ THỊ TRƯỜNG]]-Stock[[#This Row],[GIÁ MUA]],"")</f>
        <v/>
      </c>
      <c r="AF1685" s="150" t="str">
        <f>IFERROR(Stock[[#This Row],[TĂNG/
(GIẢM )]]/Stock[[#This Row],[GIÁ MUA]],"")</f>
        <v/>
      </c>
      <c r="AG1685" s="129" t="str">
        <f>IF(Stock[[#This Row],[GIÁ THỊ TRƯỜNG]]&gt;0,Stock[[#This Row],[GIÁ THỊ TRƯỜNG]]*Stock[[#This Row],[SỐ LƯỢNG CÒN LẠI
(auto-fill)]],"")</f>
        <v/>
      </c>
    </row>
    <row r="1686" spans="2:33">
      <c r="B1686" s="109" t="str">
        <f>IF(AND(Stock[[#This Row],[SỐ LƯỢNG MUA]]&gt;0,Stock[[#This Row],[SỐ LƯỢNG CÒN LẠI
(auto-fill)]]=0),"BÁN",
IF(AND(Stock[[#This Row],[SỐ LƯỢNG MUA]]&gt;0,Stock[[#This Row],[SỐ LƯỢNG CÒN LẠI
(auto-fill)]]&gt;0),"NẮM GIỮ",""))</f>
        <v/>
      </c>
      <c r="C1686" s="112">
        <f t="shared" si="26"/>
        <v>1673</v>
      </c>
      <c r="D1686" s="77"/>
      <c r="E1686" s="78"/>
      <c r="F1686" s="170"/>
      <c r="G1686" s="83"/>
      <c r="H1686" s="84"/>
      <c r="I1686" s="114" t="str">
        <f>IF(Stock[[#This Row],[SỐ LƯỢNG MUA]]&gt;0,Stock[[#This Row],[GIÁ MUA]]*Stock[[#This Row],[SỐ LƯỢNG MUA]]*$D$11,"")</f>
        <v/>
      </c>
      <c r="J1686" s="87"/>
      <c r="K1686" s="88"/>
      <c r="L1686" s="116" t="str">
        <f>IF(Stock[[#This Row],[SỐ LƯỢNG MUA]]&gt;0,Stock[[#This Row],[GIÁ MUA]]*(1+Stock[[#This Row],[% TĂNG KỲ VỌNG_1]]),"")</f>
        <v/>
      </c>
      <c r="M1686" s="89"/>
      <c r="N1686" s="116" t="str">
        <f>IF(Stock[[#This Row],[SỐ LƯỢNG MUA]]&gt;0,Stock[[#This Row],[GIÁ MUA]]*(1+Stock[[#This Row],[% TĂNG KỲ VỌNG_2]]),"")</f>
        <v/>
      </c>
      <c r="O1686" s="89"/>
      <c r="P1686" s="116" t="str">
        <f>IF(Stock[[#This Row],[SỐ LƯỢNG MUA]]&gt;0,Stock[[#This Row],[GIÁ MUA]]*(1+Stock[[#This Row],[% GIẢM ĐỂ CẮT LỖ]]),"")</f>
        <v/>
      </c>
      <c r="Q1686" s="103"/>
      <c r="R1686" s="117" t="str">
        <f>IF(Stock[[#This Row],[CỔ TỨC TIỀN MẶT]]&gt;0,Stock[[#This Row],[CỔ TỨC TIỀN MẶT]]/(Stock[[#This Row],[GIÁ MUA]]*Stock[[#This Row],[SỐ LƯỢNG MUA]]),"")</f>
        <v/>
      </c>
      <c r="S1686" s="103"/>
      <c r="T1686" s="77"/>
      <c r="U1686" s="95"/>
      <c r="V1686" s="96"/>
      <c r="W1686" s="125" t="str">
        <f>IF(Stock[[#This Row],[SỐ LƯỢNG BÁN]]&gt;0,Stock[[#This Row],[GIÁ BÁN]]*Stock[[#This Row],[SỐ LƯỢNG BÁN]]*$D$11+Stock[[#This Row],[GIÁ BÁN]]*Stock[[#This Row],[SỐ LƯỢNG BÁN]]*$D$12,"")</f>
        <v/>
      </c>
      <c r="X1686" s="120">
        <f>Stock[[#This Row],[SỐ LƯỢNG MUA]]+Stock[[#This Row],[CỔ TỨC BẰNG CỔ PHIẾU]]-Stock[[#This Row],[SỐ LƯỢNG BÁN]]</f>
        <v>0</v>
      </c>
      <c r="Y16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6" s="120">
        <f ca="1">IF(Stock[[#This Row],[NGÀY BÁN]]&gt;0,Stock[[#This Row],[NGÀY BÁN]]-Stock[[#This Row],[NGÀY MUA]]+1,IF(Stock[[#This Row],[NGÀY MUA]]=0,0,TODAY()-Stock[[#This Row],[NGÀY MUA]]+1))</f>
        <v>0</v>
      </c>
      <c r="AA1686" s="121" t="str">
        <f>IFERROR(Stock[[#This Row],[CỔ TỨC TIỀN MẶT]]+Stock[[#This Row],[LÃI/(LỖ) TỪ BÁN CK
(auto-fill)]],"")</f>
        <v/>
      </c>
      <c r="AB16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6" s="79"/>
      <c r="AE1686" s="146" t="str">
        <f>IF(Stock[[#This Row],[TRẠNG THÁI
(auto-fill)]]="NẮM GIỮ",Stock[[#This Row],[GIÁ THỊ TRƯỜNG]]-Stock[[#This Row],[GIÁ MUA]],"")</f>
        <v/>
      </c>
      <c r="AF1686" s="150" t="str">
        <f>IFERROR(Stock[[#This Row],[TĂNG/
(GIẢM )]]/Stock[[#This Row],[GIÁ MUA]],"")</f>
        <v/>
      </c>
      <c r="AG1686" s="129" t="str">
        <f>IF(Stock[[#This Row],[GIÁ THỊ TRƯỜNG]]&gt;0,Stock[[#This Row],[GIÁ THỊ TRƯỜNG]]*Stock[[#This Row],[SỐ LƯỢNG CÒN LẠI
(auto-fill)]],"")</f>
        <v/>
      </c>
    </row>
    <row r="1687" spans="2:33">
      <c r="B1687" s="109" t="str">
        <f>IF(AND(Stock[[#This Row],[SỐ LƯỢNG MUA]]&gt;0,Stock[[#This Row],[SỐ LƯỢNG CÒN LẠI
(auto-fill)]]=0),"BÁN",
IF(AND(Stock[[#This Row],[SỐ LƯỢNG MUA]]&gt;0,Stock[[#This Row],[SỐ LƯỢNG CÒN LẠI
(auto-fill)]]&gt;0),"NẮM GIỮ",""))</f>
        <v/>
      </c>
      <c r="C1687" s="112">
        <f t="shared" si="26"/>
        <v>1674</v>
      </c>
      <c r="D1687" s="77"/>
      <c r="E1687" s="78"/>
      <c r="F1687" s="170"/>
      <c r="G1687" s="83"/>
      <c r="H1687" s="84"/>
      <c r="I1687" s="114" t="str">
        <f>IF(Stock[[#This Row],[SỐ LƯỢNG MUA]]&gt;0,Stock[[#This Row],[GIÁ MUA]]*Stock[[#This Row],[SỐ LƯỢNG MUA]]*$D$11,"")</f>
        <v/>
      </c>
      <c r="J1687" s="87"/>
      <c r="K1687" s="88"/>
      <c r="L1687" s="116" t="str">
        <f>IF(Stock[[#This Row],[SỐ LƯỢNG MUA]]&gt;0,Stock[[#This Row],[GIÁ MUA]]*(1+Stock[[#This Row],[% TĂNG KỲ VỌNG_1]]),"")</f>
        <v/>
      </c>
      <c r="M1687" s="89"/>
      <c r="N1687" s="116" t="str">
        <f>IF(Stock[[#This Row],[SỐ LƯỢNG MUA]]&gt;0,Stock[[#This Row],[GIÁ MUA]]*(1+Stock[[#This Row],[% TĂNG KỲ VỌNG_2]]),"")</f>
        <v/>
      </c>
      <c r="O1687" s="89"/>
      <c r="P1687" s="116" t="str">
        <f>IF(Stock[[#This Row],[SỐ LƯỢNG MUA]]&gt;0,Stock[[#This Row],[GIÁ MUA]]*(1+Stock[[#This Row],[% GIẢM ĐỂ CẮT LỖ]]),"")</f>
        <v/>
      </c>
      <c r="Q1687" s="103"/>
      <c r="R1687" s="117" t="str">
        <f>IF(Stock[[#This Row],[CỔ TỨC TIỀN MẶT]]&gt;0,Stock[[#This Row],[CỔ TỨC TIỀN MẶT]]/(Stock[[#This Row],[GIÁ MUA]]*Stock[[#This Row],[SỐ LƯỢNG MUA]]),"")</f>
        <v/>
      </c>
      <c r="S1687" s="103"/>
      <c r="T1687" s="77"/>
      <c r="U1687" s="95"/>
      <c r="V1687" s="96"/>
      <c r="W1687" s="125" t="str">
        <f>IF(Stock[[#This Row],[SỐ LƯỢNG BÁN]]&gt;0,Stock[[#This Row],[GIÁ BÁN]]*Stock[[#This Row],[SỐ LƯỢNG BÁN]]*$D$11+Stock[[#This Row],[GIÁ BÁN]]*Stock[[#This Row],[SỐ LƯỢNG BÁN]]*$D$12,"")</f>
        <v/>
      </c>
      <c r="X1687" s="120">
        <f>Stock[[#This Row],[SỐ LƯỢNG MUA]]+Stock[[#This Row],[CỔ TỨC BẰNG CỔ PHIẾU]]-Stock[[#This Row],[SỐ LƯỢNG BÁN]]</f>
        <v>0</v>
      </c>
      <c r="Y16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7" s="120">
        <f ca="1">IF(Stock[[#This Row],[NGÀY BÁN]]&gt;0,Stock[[#This Row],[NGÀY BÁN]]-Stock[[#This Row],[NGÀY MUA]]+1,IF(Stock[[#This Row],[NGÀY MUA]]=0,0,TODAY()-Stock[[#This Row],[NGÀY MUA]]+1))</f>
        <v>0</v>
      </c>
      <c r="AA1687" s="121" t="str">
        <f>IFERROR(Stock[[#This Row],[CỔ TỨC TIỀN MẶT]]+Stock[[#This Row],[LÃI/(LỖ) TỪ BÁN CK
(auto-fill)]],"")</f>
        <v/>
      </c>
      <c r="AB16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7" s="79"/>
      <c r="AE1687" s="146" t="str">
        <f>IF(Stock[[#This Row],[TRẠNG THÁI
(auto-fill)]]="NẮM GIỮ",Stock[[#This Row],[GIÁ THỊ TRƯỜNG]]-Stock[[#This Row],[GIÁ MUA]],"")</f>
        <v/>
      </c>
      <c r="AF1687" s="150" t="str">
        <f>IFERROR(Stock[[#This Row],[TĂNG/
(GIẢM )]]/Stock[[#This Row],[GIÁ MUA]],"")</f>
        <v/>
      </c>
      <c r="AG1687" s="129" t="str">
        <f>IF(Stock[[#This Row],[GIÁ THỊ TRƯỜNG]]&gt;0,Stock[[#This Row],[GIÁ THỊ TRƯỜNG]]*Stock[[#This Row],[SỐ LƯỢNG CÒN LẠI
(auto-fill)]],"")</f>
        <v/>
      </c>
    </row>
    <row r="1688" spans="2:33">
      <c r="B1688" s="109" t="str">
        <f>IF(AND(Stock[[#This Row],[SỐ LƯỢNG MUA]]&gt;0,Stock[[#This Row],[SỐ LƯỢNG CÒN LẠI
(auto-fill)]]=0),"BÁN",
IF(AND(Stock[[#This Row],[SỐ LƯỢNG MUA]]&gt;0,Stock[[#This Row],[SỐ LƯỢNG CÒN LẠI
(auto-fill)]]&gt;0),"NẮM GIỮ",""))</f>
        <v/>
      </c>
      <c r="C1688" s="112">
        <f t="shared" si="26"/>
        <v>1675</v>
      </c>
      <c r="D1688" s="77"/>
      <c r="E1688" s="78"/>
      <c r="F1688" s="170"/>
      <c r="G1688" s="83"/>
      <c r="H1688" s="84"/>
      <c r="I1688" s="114" t="str">
        <f>IF(Stock[[#This Row],[SỐ LƯỢNG MUA]]&gt;0,Stock[[#This Row],[GIÁ MUA]]*Stock[[#This Row],[SỐ LƯỢNG MUA]]*$D$11,"")</f>
        <v/>
      </c>
      <c r="J1688" s="87"/>
      <c r="K1688" s="88"/>
      <c r="L1688" s="116" t="str">
        <f>IF(Stock[[#This Row],[SỐ LƯỢNG MUA]]&gt;0,Stock[[#This Row],[GIÁ MUA]]*(1+Stock[[#This Row],[% TĂNG KỲ VỌNG_1]]),"")</f>
        <v/>
      </c>
      <c r="M1688" s="89"/>
      <c r="N1688" s="116" t="str">
        <f>IF(Stock[[#This Row],[SỐ LƯỢNG MUA]]&gt;0,Stock[[#This Row],[GIÁ MUA]]*(1+Stock[[#This Row],[% TĂNG KỲ VỌNG_2]]),"")</f>
        <v/>
      </c>
      <c r="O1688" s="89"/>
      <c r="P1688" s="116" t="str">
        <f>IF(Stock[[#This Row],[SỐ LƯỢNG MUA]]&gt;0,Stock[[#This Row],[GIÁ MUA]]*(1+Stock[[#This Row],[% GIẢM ĐỂ CẮT LỖ]]),"")</f>
        <v/>
      </c>
      <c r="Q1688" s="103"/>
      <c r="R1688" s="117" t="str">
        <f>IF(Stock[[#This Row],[CỔ TỨC TIỀN MẶT]]&gt;0,Stock[[#This Row],[CỔ TỨC TIỀN MẶT]]/(Stock[[#This Row],[GIÁ MUA]]*Stock[[#This Row],[SỐ LƯỢNG MUA]]),"")</f>
        <v/>
      </c>
      <c r="S1688" s="103"/>
      <c r="T1688" s="77"/>
      <c r="U1688" s="95"/>
      <c r="V1688" s="96"/>
      <c r="W1688" s="125" t="str">
        <f>IF(Stock[[#This Row],[SỐ LƯỢNG BÁN]]&gt;0,Stock[[#This Row],[GIÁ BÁN]]*Stock[[#This Row],[SỐ LƯỢNG BÁN]]*$D$11+Stock[[#This Row],[GIÁ BÁN]]*Stock[[#This Row],[SỐ LƯỢNG BÁN]]*$D$12,"")</f>
        <v/>
      </c>
      <c r="X1688" s="120">
        <f>Stock[[#This Row],[SỐ LƯỢNG MUA]]+Stock[[#This Row],[CỔ TỨC BẰNG CỔ PHIẾU]]-Stock[[#This Row],[SỐ LƯỢNG BÁN]]</f>
        <v>0</v>
      </c>
      <c r="Y16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8" s="120">
        <f ca="1">IF(Stock[[#This Row],[NGÀY BÁN]]&gt;0,Stock[[#This Row],[NGÀY BÁN]]-Stock[[#This Row],[NGÀY MUA]]+1,IF(Stock[[#This Row],[NGÀY MUA]]=0,0,TODAY()-Stock[[#This Row],[NGÀY MUA]]+1))</f>
        <v>0</v>
      </c>
      <c r="AA1688" s="121" t="str">
        <f>IFERROR(Stock[[#This Row],[CỔ TỨC TIỀN MẶT]]+Stock[[#This Row],[LÃI/(LỖ) TỪ BÁN CK
(auto-fill)]],"")</f>
        <v/>
      </c>
      <c r="AB16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8" s="79"/>
      <c r="AE1688" s="146" t="str">
        <f>IF(Stock[[#This Row],[TRẠNG THÁI
(auto-fill)]]="NẮM GIỮ",Stock[[#This Row],[GIÁ THỊ TRƯỜNG]]-Stock[[#This Row],[GIÁ MUA]],"")</f>
        <v/>
      </c>
      <c r="AF1688" s="150" t="str">
        <f>IFERROR(Stock[[#This Row],[TĂNG/
(GIẢM )]]/Stock[[#This Row],[GIÁ MUA]],"")</f>
        <v/>
      </c>
      <c r="AG1688" s="129" t="str">
        <f>IF(Stock[[#This Row],[GIÁ THỊ TRƯỜNG]]&gt;0,Stock[[#This Row],[GIÁ THỊ TRƯỜNG]]*Stock[[#This Row],[SỐ LƯỢNG CÒN LẠI
(auto-fill)]],"")</f>
        <v/>
      </c>
    </row>
    <row r="1689" spans="2:33">
      <c r="B1689" s="109" t="str">
        <f>IF(AND(Stock[[#This Row],[SỐ LƯỢNG MUA]]&gt;0,Stock[[#This Row],[SỐ LƯỢNG CÒN LẠI
(auto-fill)]]=0),"BÁN",
IF(AND(Stock[[#This Row],[SỐ LƯỢNG MUA]]&gt;0,Stock[[#This Row],[SỐ LƯỢNG CÒN LẠI
(auto-fill)]]&gt;0),"NẮM GIỮ",""))</f>
        <v/>
      </c>
      <c r="C1689" s="112">
        <f t="shared" si="26"/>
        <v>1676</v>
      </c>
      <c r="D1689" s="77"/>
      <c r="E1689" s="78"/>
      <c r="F1689" s="170"/>
      <c r="G1689" s="83"/>
      <c r="H1689" s="84"/>
      <c r="I1689" s="114" t="str">
        <f>IF(Stock[[#This Row],[SỐ LƯỢNG MUA]]&gt;0,Stock[[#This Row],[GIÁ MUA]]*Stock[[#This Row],[SỐ LƯỢNG MUA]]*$D$11,"")</f>
        <v/>
      </c>
      <c r="J1689" s="87"/>
      <c r="K1689" s="88"/>
      <c r="L1689" s="116" t="str">
        <f>IF(Stock[[#This Row],[SỐ LƯỢNG MUA]]&gt;0,Stock[[#This Row],[GIÁ MUA]]*(1+Stock[[#This Row],[% TĂNG KỲ VỌNG_1]]),"")</f>
        <v/>
      </c>
      <c r="M1689" s="89"/>
      <c r="N1689" s="116" t="str">
        <f>IF(Stock[[#This Row],[SỐ LƯỢNG MUA]]&gt;0,Stock[[#This Row],[GIÁ MUA]]*(1+Stock[[#This Row],[% TĂNG KỲ VỌNG_2]]),"")</f>
        <v/>
      </c>
      <c r="O1689" s="89"/>
      <c r="P1689" s="116" t="str">
        <f>IF(Stock[[#This Row],[SỐ LƯỢNG MUA]]&gt;0,Stock[[#This Row],[GIÁ MUA]]*(1+Stock[[#This Row],[% GIẢM ĐỂ CẮT LỖ]]),"")</f>
        <v/>
      </c>
      <c r="Q1689" s="103"/>
      <c r="R1689" s="117" t="str">
        <f>IF(Stock[[#This Row],[CỔ TỨC TIỀN MẶT]]&gt;0,Stock[[#This Row],[CỔ TỨC TIỀN MẶT]]/(Stock[[#This Row],[GIÁ MUA]]*Stock[[#This Row],[SỐ LƯỢNG MUA]]),"")</f>
        <v/>
      </c>
      <c r="S1689" s="103"/>
      <c r="T1689" s="77"/>
      <c r="U1689" s="95"/>
      <c r="V1689" s="96"/>
      <c r="W1689" s="125" t="str">
        <f>IF(Stock[[#This Row],[SỐ LƯỢNG BÁN]]&gt;0,Stock[[#This Row],[GIÁ BÁN]]*Stock[[#This Row],[SỐ LƯỢNG BÁN]]*$D$11+Stock[[#This Row],[GIÁ BÁN]]*Stock[[#This Row],[SỐ LƯỢNG BÁN]]*$D$12,"")</f>
        <v/>
      </c>
      <c r="X1689" s="120">
        <f>Stock[[#This Row],[SỐ LƯỢNG MUA]]+Stock[[#This Row],[CỔ TỨC BẰNG CỔ PHIẾU]]-Stock[[#This Row],[SỐ LƯỢNG BÁN]]</f>
        <v>0</v>
      </c>
      <c r="Y16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9" s="120">
        <f ca="1">IF(Stock[[#This Row],[NGÀY BÁN]]&gt;0,Stock[[#This Row],[NGÀY BÁN]]-Stock[[#This Row],[NGÀY MUA]]+1,IF(Stock[[#This Row],[NGÀY MUA]]=0,0,TODAY()-Stock[[#This Row],[NGÀY MUA]]+1))</f>
        <v>0</v>
      </c>
      <c r="AA1689" s="121" t="str">
        <f>IFERROR(Stock[[#This Row],[CỔ TỨC TIỀN MẶT]]+Stock[[#This Row],[LÃI/(LỖ) TỪ BÁN CK
(auto-fill)]],"")</f>
        <v/>
      </c>
      <c r="AB16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9" s="79"/>
      <c r="AE1689" s="146" t="str">
        <f>IF(Stock[[#This Row],[TRẠNG THÁI
(auto-fill)]]="NẮM GIỮ",Stock[[#This Row],[GIÁ THỊ TRƯỜNG]]-Stock[[#This Row],[GIÁ MUA]],"")</f>
        <v/>
      </c>
      <c r="AF1689" s="150" t="str">
        <f>IFERROR(Stock[[#This Row],[TĂNG/
(GIẢM )]]/Stock[[#This Row],[GIÁ MUA]],"")</f>
        <v/>
      </c>
      <c r="AG1689" s="129" t="str">
        <f>IF(Stock[[#This Row],[GIÁ THỊ TRƯỜNG]]&gt;0,Stock[[#This Row],[GIÁ THỊ TRƯỜNG]]*Stock[[#This Row],[SỐ LƯỢNG CÒN LẠI
(auto-fill)]],"")</f>
        <v/>
      </c>
    </row>
    <row r="1690" spans="2:33">
      <c r="B1690" s="109" t="str">
        <f>IF(AND(Stock[[#This Row],[SỐ LƯỢNG MUA]]&gt;0,Stock[[#This Row],[SỐ LƯỢNG CÒN LẠI
(auto-fill)]]=0),"BÁN",
IF(AND(Stock[[#This Row],[SỐ LƯỢNG MUA]]&gt;0,Stock[[#This Row],[SỐ LƯỢNG CÒN LẠI
(auto-fill)]]&gt;0),"NẮM GIỮ",""))</f>
        <v/>
      </c>
      <c r="C1690" s="112">
        <f t="shared" si="26"/>
        <v>1677</v>
      </c>
      <c r="D1690" s="77"/>
      <c r="E1690" s="78"/>
      <c r="F1690" s="170"/>
      <c r="G1690" s="83"/>
      <c r="H1690" s="84"/>
      <c r="I1690" s="114" t="str">
        <f>IF(Stock[[#This Row],[SỐ LƯỢNG MUA]]&gt;0,Stock[[#This Row],[GIÁ MUA]]*Stock[[#This Row],[SỐ LƯỢNG MUA]]*$D$11,"")</f>
        <v/>
      </c>
      <c r="J1690" s="87"/>
      <c r="K1690" s="88"/>
      <c r="L1690" s="116" t="str">
        <f>IF(Stock[[#This Row],[SỐ LƯỢNG MUA]]&gt;0,Stock[[#This Row],[GIÁ MUA]]*(1+Stock[[#This Row],[% TĂNG KỲ VỌNG_1]]),"")</f>
        <v/>
      </c>
      <c r="M1690" s="89"/>
      <c r="N1690" s="116" t="str">
        <f>IF(Stock[[#This Row],[SỐ LƯỢNG MUA]]&gt;0,Stock[[#This Row],[GIÁ MUA]]*(1+Stock[[#This Row],[% TĂNG KỲ VỌNG_2]]),"")</f>
        <v/>
      </c>
      <c r="O1690" s="89"/>
      <c r="P1690" s="116" t="str">
        <f>IF(Stock[[#This Row],[SỐ LƯỢNG MUA]]&gt;0,Stock[[#This Row],[GIÁ MUA]]*(1+Stock[[#This Row],[% GIẢM ĐỂ CẮT LỖ]]),"")</f>
        <v/>
      </c>
      <c r="Q1690" s="103"/>
      <c r="R1690" s="117" t="str">
        <f>IF(Stock[[#This Row],[CỔ TỨC TIỀN MẶT]]&gt;0,Stock[[#This Row],[CỔ TỨC TIỀN MẶT]]/(Stock[[#This Row],[GIÁ MUA]]*Stock[[#This Row],[SỐ LƯỢNG MUA]]),"")</f>
        <v/>
      </c>
      <c r="S1690" s="103"/>
      <c r="T1690" s="77"/>
      <c r="U1690" s="95"/>
      <c r="V1690" s="96"/>
      <c r="W1690" s="125" t="str">
        <f>IF(Stock[[#This Row],[SỐ LƯỢNG BÁN]]&gt;0,Stock[[#This Row],[GIÁ BÁN]]*Stock[[#This Row],[SỐ LƯỢNG BÁN]]*$D$11+Stock[[#This Row],[GIÁ BÁN]]*Stock[[#This Row],[SỐ LƯỢNG BÁN]]*$D$12,"")</f>
        <v/>
      </c>
      <c r="X1690" s="120">
        <f>Stock[[#This Row],[SỐ LƯỢNG MUA]]+Stock[[#This Row],[CỔ TỨC BẰNG CỔ PHIẾU]]-Stock[[#This Row],[SỐ LƯỢNG BÁN]]</f>
        <v>0</v>
      </c>
      <c r="Y16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0" s="120">
        <f ca="1">IF(Stock[[#This Row],[NGÀY BÁN]]&gt;0,Stock[[#This Row],[NGÀY BÁN]]-Stock[[#This Row],[NGÀY MUA]]+1,IF(Stock[[#This Row],[NGÀY MUA]]=0,0,TODAY()-Stock[[#This Row],[NGÀY MUA]]+1))</f>
        <v>0</v>
      </c>
      <c r="AA1690" s="121" t="str">
        <f>IFERROR(Stock[[#This Row],[CỔ TỨC TIỀN MẶT]]+Stock[[#This Row],[LÃI/(LỖ) TỪ BÁN CK
(auto-fill)]],"")</f>
        <v/>
      </c>
      <c r="AB16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0" s="79"/>
      <c r="AE1690" s="146" t="str">
        <f>IF(Stock[[#This Row],[TRẠNG THÁI
(auto-fill)]]="NẮM GIỮ",Stock[[#This Row],[GIÁ THỊ TRƯỜNG]]-Stock[[#This Row],[GIÁ MUA]],"")</f>
        <v/>
      </c>
      <c r="AF1690" s="150" t="str">
        <f>IFERROR(Stock[[#This Row],[TĂNG/
(GIẢM )]]/Stock[[#This Row],[GIÁ MUA]],"")</f>
        <v/>
      </c>
      <c r="AG1690" s="129" t="str">
        <f>IF(Stock[[#This Row],[GIÁ THỊ TRƯỜNG]]&gt;0,Stock[[#This Row],[GIÁ THỊ TRƯỜNG]]*Stock[[#This Row],[SỐ LƯỢNG CÒN LẠI
(auto-fill)]],"")</f>
        <v/>
      </c>
    </row>
    <row r="1691" spans="2:33">
      <c r="B1691" s="109" t="str">
        <f>IF(AND(Stock[[#This Row],[SỐ LƯỢNG MUA]]&gt;0,Stock[[#This Row],[SỐ LƯỢNG CÒN LẠI
(auto-fill)]]=0),"BÁN",
IF(AND(Stock[[#This Row],[SỐ LƯỢNG MUA]]&gt;0,Stock[[#This Row],[SỐ LƯỢNG CÒN LẠI
(auto-fill)]]&gt;0),"NẮM GIỮ",""))</f>
        <v/>
      </c>
      <c r="C1691" s="112">
        <f t="shared" si="26"/>
        <v>1678</v>
      </c>
      <c r="D1691" s="77"/>
      <c r="E1691" s="78"/>
      <c r="F1691" s="170"/>
      <c r="G1691" s="83"/>
      <c r="H1691" s="84"/>
      <c r="I1691" s="114" t="str">
        <f>IF(Stock[[#This Row],[SỐ LƯỢNG MUA]]&gt;0,Stock[[#This Row],[GIÁ MUA]]*Stock[[#This Row],[SỐ LƯỢNG MUA]]*$D$11,"")</f>
        <v/>
      </c>
      <c r="J1691" s="87"/>
      <c r="K1691" s="88"/>
      <c r="L1691" s="116" t="str">
        <f>IF(Stock[[#This Row],[SỐ LƯỢNG MUA]]&gt;0,Stock[[#This Row],[GIÁ MUA]]*(1+Stock[[#This Row],[% TĂNG KỲ VỌNG_1]]),"")</f>
        <v/>
      </c>
      <c r="M1691" s="89"/>
      <c r="N1691" s="116" t="str">
        <f>IF(Stock[[#This Row],[SỐ LƯỢNG MUA]]&gt;0,Stock[[#This Row],[GIÁ MUA]]*(1+Stock[[#This Row],[% TĂNG KỲ VỌNG_2]]),"")</f>
        <v/>
      </c>
      <c r="O1691" s="89"/>
      <c r="P1691" s="116" t="str">
        <f>IF(Stock[[#This Row],[SỐ LƯỢNG MUA]]&gt;0,Stock[[#This Row],[GIÁ MUA]]*(1+Stock[[#This Row],[% GIẢM ĐỂ CẮT LỖ]]),"")</f>
        <v/>
      </c>
      <c r="Q1691" s="103"/>
      <c r="R1691" s="117" t="str">
        <f>IF(Stock[[#This Row],[CỔ TỨC TIỀN MẶT]]&gt;0,Stock[[#This Row],[CỔ TỨC TIỀN MẶT]]/(Stock[[#This Row],[GIÁ MUA]]*Stock[[#This Row],[SỐ LƯỢNG MUA]]),"")</f>
        <v/>
      </c>
      <c r="S1691" s="103"/>
      <c r="T1691" s="77"/>
      <c r="U1691" s="95"/>
      <c r="V1691" s="96"/>
      <c r="W1691" s="125" t="str">
        <f>IF(Stock[[#This Row],[SỐ LƯỢNG BÁN]]&gt;0,Stock[[#This Row],[GIÁ BÁN]]*Stock[[#This Row],[SỐ LƯỢNG BÁN]]*$D$11+Stock[[#This Row],[GIÁ BÁN]]*Stock[[#This Row],[SỐ LƯỢNG BÁN]]*$D$12,"")</f>
        <v/>
      </c>
      <c r="X1691" s="120">
        <f>Stock[[#This Row],[SỐ LƯỢNG MUA]]+Stock[[#This Row],[CỔ TỨC BẰNG CỔ PHIẾU]]-Stock[[#This Row],[SỐ LƯỢNG BÁN]]</f>
        <v>0</v>
      </c>
      <c r="Y16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1" s="120">
        <f ca="1">IF(Stock[[#This Row],[NGÀY BÁN]]&gt;0,Stock[[#This Row],[NGÀY BÁN]]-Stock[[#This Row],[NGÀY MUA]]+1,IF(Stock[[#This Row],[NGÀY MUA]]=0,0,TODAY()-Stock[[#This Row],[NGÀY MUA]]+1))</f>
        <v>0</v>
      </c>
      <c r="AA1691" s="121" t="str">
        <f>IFERROR(Stock[[#This Row],[CỔ TỨC TIỀN MẶT]]+Stock[[#This Row],[LÃI/(LỖ) TỪ BÁN CK
(auto-fill)]],"")</f>
        <v/>
      </c>
      <c r="AB16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1" s="79"/>
      <c r="AE1691" s="146" t="str">
        <f>IF(Stock[[#This Row],[TRẠNG THÁI
(auto-fill)]]="NẮM GIỮ",Stock[[#This Row],[GIÁ THỊ TRƯỜNG]]-Stock[[#This Row],[GIÁ MUA]],"")</f>
        <v/>
      </c>
      <c r="AF1691" s="150" t="str">
        <f>IFERROR(Stock[[#This Row],[TĂNG/
(GIẢM )]]/Stock[[#This Row],[GIÁ MUA]],"")</f>
        <v/>
      </c>
      <c r="AG1691" s="129" t="str">
        <f>IF(Stock[[#This Row],[GIÁ THỊ TRƯỜNG]]&gt;0,Stock[[#This Row],[GIÁ THỊ TRƯỜNG]]*Stock[[#This Row],[SỐ LƯỢNG CÒN LẠI
(auto-fill)]],"")</f>
        <v/>
      </c>
    </row>
    <row r="1692" spans="2:33">
      <c r="B1692" s="109" t="str">
        <f>IF(AND(Stock[[#This Row],[SỐ LƯỢNG MUA]]&gt;0,Stock[[#This Row],[SỐ LƯỢNG CÒN LẠI
(auto-fill)]]=0),"BÁN",
IF(AND(Stock[[#This Row],[SỐ LƯỢNG MUA]]&gt;0,Stock[[#This Row],[SỐ LƯỢNG CÒN LẠI
(auto-fill)]]&gt;0),"NẮM GIỮ",""))</f>
        <v/>
      </c>
      <c r="C1692" s="112">
        <f t="shared" si="26"/>
        <v>1679</v>
      </c>
      <c r="D1692" s="77"/>
      <c r="E1692" s="78"/>
      <c r="F1692" s="170"/>
      <c r="G1692" s="83"/>
      <c r="H1692" s="84"/>
      <c r="I1692" s="114" t="str">
        <f>IF(Stock[[#This Row],[SỐ LƯỢNG MUA]]&gt;0,Stock[[#This Row],[GIÁ MUA]]*Stock[[#This Row],[SỐ LƯỢNG MUA]]*$D$11,"")</f>
        <v/>
      </c>
      <c r="J1692" s="87"/>
      <c r="K1692" s="88"/>
      <c r="L1692" s="116" t="str">
        <f>IF(Stock[[#This Row],[SỐ LƯỢNG MUA]]&gt;0,Stock[[#This Row],[GIÁ MUA]]*(1+Stock[[#This Row],[% TĂNG KỲ VỌNG_1]]),"")</f>
        <v/>
      </c>
      <c r="M1692" s="89"/>
      <c r="N1692" s="116" t="str">
        <f>IF(Stock[[#This Row],[SỐ LƯỢNG MUA]]&gt;0,Stock[[#This Row],[GIÁ MUA]]*(1+Stock[[#This Row],[% TĂNG KỲ VỌNG_2]]),"")</f>
        <v/>
      </c>
      <c r="O1692" s="89"/>
      <c r="P1692" s="116" t="str">
        <f>IF(Stock[[#This Row],[SỐ LƯỢNG MUA]]&gt;0,Stock[[#This Row],[GIÁ MUA]]*(1+Stock[[#This Row],[% GIẢM ĐỂ CẮT LỖ]]),"")</f>
        <v/>
      </c>
      <c r="Q1692" s="103"/>
      <c r="R1692" s="117" t="str">
        <f>IF(Stock[[#This Row],[CỔ TỨC TIỀN MẶT]]&gt;0,Stock[[#This Row],[CỔ TỨC TIỀN MẶT]]/(Stock[[#This Row],[GIÁ MUA]]*Stock[[#This Row],[SỐ LƯỢNG MUA]]),"")</f>
        <v/>
      </c>
      <c r="S1692" s="103"/>
      <c r="T1692" s="77"/>
      <c r="U1692" s="95"/>
      <c r="V1692" s="96"/>
      <c r="W1692" s="125" t="str">
        <f>IF(Stock[[#This Row],[SỐ LƯỢNG BÁN]]&gt;0,Stock[[#This Row],[GIÁ BÁN]]*Stock[[#This Row],[SỐ LƯỢNG BÁN]]*$D$11+Stock[[#This Row],[GIÁ BÁN]]*Stock[[#This Row],[SỐ LƯỢNG BÁN]]*$D$12,"")</f>
        <v/>
      </c>
      <c r="X1692" s="120">
        <f>Stock[[#This Row],[SỐ LƯỢNG MUA]]+Stock[[#This Row],[CỔ TỨC BẰNG CỔ PHIẾU]]-Stock[[#This Row],[SỐ LƯỢNG BÁN]]</f>
        <v>0</v>
      </c>
      <c r="Y16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2" s="120">
        <f ca="1">IF(Stock[[#This Row],[NGÀY BÁN]]&gt;0,Stock[[#This Row],[NGÀY BÁN]]-Stock[[#This Row],[NGÀY MUA]]+1,IF(Stock[[#This Row],[NGÀY MUA]]=0,0,TODAY()-Stock[[#This Row],[NGÀY MUA]]+1))</f>
        <v>0</v>
      </c>
      <c r="AA1692" s="121" t="str">
        <f>IFERROR(Stock[[#This Row],[CỔ TỨC TIỀN MẶT]]+Stock[[#This Row],[LÃI/(LỖ) TỪ BÁN CK
(auto-fill)]],"")</f>
        <v/>
      </c>
      <c r="AB16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2" s="79"/>
      <c r="AE1692" s="146" t="str">
        <f>IF(Stock[[#This Row],[TRẠNG THÁI
(auto-fill)]]="NẮM GIỮ",Stock[[#This Row],[GIÁ THỊ TRƯỜNG]]-Stock[[#This Row],[GIÁ MUA]],"")</f>
        <v/>
      </c>
      <c r="AF1692" s="150" t="str">
        <f>IFERROR(Stock[[#This Row],[TĂNG/
(GIẢM )]]/Stock[[#This Row],[GIÁ MUA]],"")</f>
        <v/>
      </c>
      <c r="AG1692" s="129" t="str">
        <f>IF(Stock[[#This Row],[GIÁ THỊ TRƯỜNG]]&gt;0,Stock[[#This Row],[GIÁ THỊ TRƯỜNG]]*Stock[[#This Row],[SỐ LƯỢNG CÒN LẠI
(auto-fill)]],"")</f>
        <v/>
      </c>
    </row>
    <row r="1693" spans="2:33">
      <c r="B1693" s="109" t="str">
        <f>IF(AND(Stock[[#This Row],[SỐ LƯỢNG MUA]]&gt;0,Stock[[#This Row],[SỐ LƯỢNG CÒN LẠI
(auto-fill)]]=0),"BÁN",
IF(AND(Stock[[#This Row],[SỐ LƯỢNG MUA]]&gt;0,Stock[[#This Row],[SỐ LƯỢNG CÒN LẠI
(auto-fill)]]&gt;0),"NẮM GIỮ",""))</f>
        <v/>
      </c>
      <c r="C1693" s="112">
        <f t="shared" si="26"/>
        <v>1680</v>
      </c>
      <c r="D1693" s="77"/>
      <c r="E1693" s="78"/>
      <c r="F1693" s="170"/>
      <c r="G1693" s="83"/>
      <c r="H1693" s="84"/>
      <c r="I1693" s="114" t="str">
        <f>IF(Stock[[#This Row],[SỐ LƯỢNG MUA]]&gt;0,Stock[[#This Row],[GIÁ MUA]]*Stock[[#This Row],[SỐ LƯỢNG MUA]]*$D$11,"")</f>
        <v/>
      </c>
      <c r="J1693" s="87"/>
      <c r="K1693" s="88"/>
      <c r="L1693" s="116" t="str">
        <f>IF(Stock[[#This Row],[SỐ LƯỢNG MUA]]&gt;0,Stock[[#This Row],[GIÁ MUA]]*(1+Stock[[#This Row],[% TĂNG KỲ VỌNG_1]]),"")</f>
        <v/>
      </c>
      <c r="M1693" s="89"/>
      <c r="N1693" s="116" t="str">
        <f>IF(Stock[[#This Row],[SỐ LƯỢNG MUA]]&gt;0,Stock[[#This Row],[GIÁ MUA]]*(1+Stock[[#This Row],[% TĂNG KỲ VỌNG_2]]),"")</f>
        <v/>
      </c>
      <c r="O1693" s="89"/>
      <c r="P1693" s="116" t="str">
        <f>IF(Stock[[#This Row],[SỐ LƯỢNG MUA]]&gt;0,Stock[[#This Row],[GIÁ MUA]]*(1+Stock[[#This Row],[% GIẢM ĐỂ CẮT LỖ]]),"")</f>
        <v/>
      </c>
      <c r="Q1693" s="103"/>
      <c r="R1693" s="117" t="str">
        <f>IF(Stock[[#This Row],[CỔ TỨC TIỀN MẶT]]&gt;0,Stock[[#This Row],[CỔ TỨC TIỀN MẶT]]/(Stock[[#This Row],[GIÁ MUA]]*Stock[[#This Row],[SỐ LƯỢNG MUA]]),"")</f>
        <v/>
      </c>
      <c r="S1693" s="103"/>
      <c r="T1693" s="77"/>
      <c r="U1693" s="95"/>
      <c r="V1693" s="96"/>
      <c r="W1693" s="125" t="str">
        <f>IF(Stock[[#This Row],[SỐ LƯỢNG BÁN]]&gt;0,Stock[[#This Row],[GIÁ BÁN]]*Stock[[#This Row],[SỐ LƯỢNG BÁN]]*$D$11+Stock[[#This Row],[GIÁ BÁN]]*Stock[[#This Row],[SỐ LƯỢNG BÁN]]*$D$12,"")</f>
        <v/>
      </c>
      <c r="X1693" s="120">
        <f>Stock[[#This Row],[SỐ LƯỢNG MUA]]+Stock[[#This Row],[CỔ TỨC BẰNG CỔ PHIẾU]]-Stock[[#This Row],[SỐ LƯỢNG BÁN]]</f>
        <v>0</v>
      </c>
      <c r="Y16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3" s="120">
        <f ca="1">IF(Stock[[#This Row],[NGÀY BÁN]]&gt;0,Stock[[#This Row],[NGÀY BÁN]]-Stock[[#This Row],[NGÀY MUA]]+1,IF(Stock[[#This Row],[NGÀY MUA]]=0,0,TODAY()-Stock[[#This Row],[NGÀY MUA]]+1))</f>
        <v>0</v>
      </c>
      <c r="AA1693" s="121" t="str">
        <f>IFERROR(Stock[[#This Row],[CỔ TỨC TIỀN MẶT]]+Stock[[#This Row],[LÃI/(LỖ) TỪ BÁN CK
(auto-fill)]],"")</f>
        <v/>
      </c>
      <c r="AB16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3" s="79"/>
      <c r="AE1693" s="146" t="str">
        <f>IF(Stock[[#This Row],[TRẠNG THÁI
(auto-fill)]]="NẮM GIỮ",Stock[[#This Row],[GIÁ THỊ TRƯỜNG]]-Stock[[#This Row],[GIÁ MUA]],"")</f>
        <v/>
      </c>
      <c r="AF1693" s="150" t="str">
        <f>IFERROR(Stock[[#This Row],[TĂNG/
(GIẢM )]]/Stock[[#This Row],[GIÁ MUA]],"")</f>
        <v/>
      </c>
      <c r="AG1693" s="129" t="str">
        <f>IF(Stock[[#This Row],[GIÁ THỊ TRƯỜNG]]&gt;0,Stock[[#This Row],[GIÁ THỊ TRƯỜNG]]*Stock[[#This Row],[SỐ LƯỢNG CÒN LẠI
(auto-fill)]],"")</f>
        <v/>
      </c>
    </row>
    <row r="1694" spans="2:33">
      <c r="B1694" s="109" t="str">
        <f>IF(AND(Stock[[#This Row],[SỐ LƯỢNG MUA]]&gt;0,Stock[[#This Row],[SỐ LƯỢNG CÒN LẠI
(auto-fill)]]=0),"BÁN",
IF(AND(Stock[[#This Row],[SỐ LƯỢNG MUA]]&gt;0,Stock[[#This Row],[SỐ LƯỢNG CÒN LẠI
(auto-fill)]]&gt;0),"NẮM GIỮ",""))</f>
        <v/>
      </c>
      <c r="C1694" s="112">
        <f t="shared" si="26"/>
        <v>1681</v>
      </c>
      <c r="D1694" s="77"/>
      <c r="E1694" s="78"/>
      <c r="F1694" s="170"/>
      <c r="G1694" s="83"/>
      <c r="H1694" s="84"/>
      <c r="I1694" s="114" t="str">
        <f>IF(Stock[[#This Row],[SỐ LƯỢNG MUA]]&gt;0,Stock[[#This Row],[GIÁ MUA]]*Stock[[#This Row],[SỐ LƯỢNG MUA]]*$D$11,"")</f>
        <v/>
      </c>
      <c r="J1694" s="87"/>
      <c r="K1694" s="88"/>
      <c r="L1694" s="116" t="str">
        <f>IF(Stock[[#This Row],[SỐ LƯỢNG MUA]]&gt;0,Stock[[#This Row],[GIÁ MUA]]*(1+Stock[[#This Row],[% TĂNG KỲ VỌNG_1]]),"")</f>
        <v/>
      </c>
      <c r="M1694" s="89"/>
      <c r="N1694" s="116" t="str">
        <f>IF(Stock[[#This Row],[SỐ LƯỢNG MUA]]&gt;0,Stock[[#This Row],[GIÁ MUA]]*(1+Stock[[#This Row],[% TĂNG KỲ VỌNG_2]]),"")</f>
        <v/>
      </c>
      <c r="O1694" s="89"/>
      <c r="P1694" s="116" t="str">
        <f>IF(Stock[[#This Row],[SỐ LƯỢNG MUA]]&gt;0,Stock[[#This Row],[GIÁ MUA]]*(1+Stock[[#This Row],[% GIẢM ĐỂ CẮT LỖ]]),"")</f>
        <v/>
      </c>
      <c r="Q1694" s="103"/>
      <c r="R1694" s="117" t="str">
        <f>IF(Stock[[#This Row],[CỔ TỨC TIỀN MẶT]]&gt;0,Stock[[#This Row],[CỔ TỨC TIỀN MẶT]]/(Stock[[#This Row],[GIÁ MUA]]*Stock[[#This Row],[SỐ LƯỢNG MUA]]),"")</f>
        <v/>
      </c>
      <c r="S1694" s="103"/>
      <c r="T1694" s="77"/>
      <c r="U1694" s="95"/>
      <c r="V1694" s="96"/>
      <c r="W1694" s="125" t="str">
        <f>IF(Stock[[#This Row],[SỐ LƯỢNG BÁN]]&gt;0,Stock[[#This Row],[GIÁ BÁN]]*Stock[[#This Row],[SỐ LƯỢNG BÁN]]*$D$11+Stock[[#This Row],[GIÁ BÁN]]*Stock[[#This Row],[SỐ LƯỢNG BÁN]]*$D$12,"")</f>
        <v/>
      </c>
      <c r="X1694" s="120">
        <f>Stock[[#This Row],[SỐ LƯỢNG MUA]]+Stock[[#This Row],[CỔ TỨC BẰNG CỔ PHIẾU]]-Stock[[#This Row],[SỐ LƯỢNG BÁN]]</f>
        <v>0</v>
      </c>
      <c r="Y16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4" s="120">
        <f ca="1">IF(Stock[[#This Row],[NGÀY BÁN]]&gt;0,Stock[[#This Row],[NGÀY BÁN]]-Stock[[#This Row],[NGÀY MUA]]+1,IF(Stock[[#This Row],[NGÀY MUA]]=0,0,TODAY()-Stock[[#This Row],[NGÀY MUA]]+1))</f>
        <v>0</v>
      </c>
      <c r="AA1694" s="121" t="str">
        <f>IFERROR(Stock[[#This Row],[CỔ TỨC TIỀN MẶT]]+Stock[[#This Row],[LÃI/(LỖ) TỪ BÁN CK
(auto-fill)]],"")</f>
        <v/>
      </c>
      <c r="AB16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4" s="79"/>
      <c r="AE1694" s="146" t="str">
        <f>IF(Stock[[#This Row],[TRẠNG THÁI
(auto-fill)]]="NẮM GIỮ",Stock[[#This Row],[GIÁ THỊ TRƯỜNG]]-Stock[[#This Row],[GIÁ MUA]],"")</f>
        <v/>
      </c>
      <c r="AF1694" s="150" t="str">
        <f>IFERROR(Stock[[#This Row],[TĂNG/
(GIẢM )]]/Stock[[#This Row],[GIÁ MUA]],"")</f>
        <v/>
      </c>
      <c r="AG1694" s="129" t="str">
        <f>IF(Stock[[#This Row],[GIÁ THỊ TRƯỜNG]]&gt;0,Stock[[#This Row],[GIÁ THỊ TRƯỜNG]]*Stock[[#This Row],[SỐ LƯỢNG CÒN LẠI
(auto-fill)]],"")</f>
        <v/>
      </c>
    </row>
    <row r="1695" spans="2:33">
      <c r="B1695" s="109" t="str">
        <f>IF(AND(Stock[[#This Row],[SỐ LƯỢNG MUA]]&gt;0,Stock[[#This Row],[SỐ LƯỢNG CÒN LẠI
(auto-fill)]]=0),"BÁN",
IF(AND(Stock[[#This Row],[SỐ LƯỢNG MUA]]&gt;0,Stock[[#This Row],[SỐ LƯỢNG CÒN LẠI
(auto-fill)]]&gt;0),"NẮM GIỮ",""))</f>
        <v/>
      </c>
      <c r="C1695" s="112">
        <f t="shared" si="26"/>
        <v>1682</v>
      </c>
      <c r="D1695" s="77"/>
      <c r="E1695" s="78"/>
      <c r="F1695" s="170"/>
      <c r="G1695" s="83"/>
      <c r="H1695" s="84"/>
      <c r="I1695" s="114" t="str">
        <f>IF(Stock[[#This Row],[SỐ LƯỢNG MUA]]&gt;0,Stock[[#This Row],[GIÁ MUA]]*Stock[[#This Row],[SỐ LƯỢNG MUA]]*$D$11,"")</f>
        <v/>
      </c>
      <c r="J1695" s="87"/>
      <c r="K1695" s="88"/>
      <c r="L1695" s="116" t="str">
        <f>IF(Stock[[#This Row],[SỐ LƯỢNG MUA]]&gt;0,Stock[[#This Row],[GIÁ MUA]]*(1+Stock[[#This Row],[% TĂNG KỲ VỌNG_1]]),"")</f>
        <v/>
      </c>
      <c r="M1695" s="89"/>
      <c r="N1695" s="116" t="str">
        <f>IF(Stock[[#This Row],[SỐ LƯỢNG MUA]]&gt;0,Stock[[#This Row],[GIÁ MUA]]*(1+Stock[[#This Row],[% TĂNG KỲ VỌNG_2]]),"")</f>
        <v/>
      </c>
      <c r="O1695" s="89"/>
      <c r="P1695" s="116" t="str">
        <f>IF(Stock[[#This Row],[SỐ LƯỢNG MUA]]&gt;0,Stock[[#This Row],[GIÁ MUA]]*(1+Stock[[#This Row],[% GIẢM ĐỂ CẮT LỖ]]),"")</f>
        <v/>
      </c>
      <c r="Q1695" s="103"/>
      <c r="R1695" s="117" t="str">
        <f>IF(Stock[[#This Row],[CỔ TỨC TIỀN MẶT]]&gt;0,Stock[[#This Row],[CỔ TỨC TIỀN MẶT]]/(Stock[[#This Row],[GIÁ MUA]]*Stock[[#This Row],[SỐ LƯỢNG MUA]]),"")</f>
        <v/>
      </c>
      <c r="S1695" s="103"/>
      <c r="T1695" s="77"/>
      <c r="U1695" s="95"/>
      <c r="V1695" s="96"/>
      <c r="W1695" s="125" t="str">
        <f>IF(Stock[[#This Row],[SỐ LƯỢNG BÁN]]&gt;0,Stock[[#This Row],[GIÁ BÁN]]*Stock[[#This Row],[SỐ LƯỢNG BÁN]]*$D$11+Stock[[#This Row],[GIÁ BÁN]]*Stock[[#This Row],[SỐ LƯỢNG BÁN]]*$D$12,"")</f>
        <v/>
      </c>
      <c r="X1695" s="120">
        <f>Stock[[#This Row],[SỐ LƯỢNG MUA]]+Stock[[#This Row],[CỔ TỨC BẰNG CỔ PHIẾU]]-Stock[[#This Row],[SỐ LƯỢNG BÁN]]</f>
        <v>0</v>
      </c>
      <c r="Y16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5" s="120">
        <f ca="1">IF(Stock[[#This Row],[NGÀY BÁN]]&gt;0,Stock[[#This Row],[NGÀY BÁN]]-Stock[[#This Row],[NGÀY MUA]]+1,IF(Stock[[#This Row],[NGÀY MUA]]=0,0,TODAY()-Stock[[#This Row],[NGÀY MUA]]+1))</f>
        <v>0</v>
      </c>
      <c r="AA1695" s="121" t="str">
        <f>IFERROR(Stock[[#This Row],[CỔ TỨC TIỀN MẶT]]+Stock[[#This Row],[LÃI/(LỖ) TỪ BÁN CK
(auto-fill)]],"")</f>
        <v/>
      </c>
      <c r="AB16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5" s="79"/>
      <c r="AE1695" s="146" t="str">
        <f>IF(Stock[[#This Row],[TRẠNG THÁI
(auto-fill)]]="NẮM GIỮ",Stock[[#This Row],[GIÁ THỊ TRƯỜNG]]-Stock[[#This Row],[GIÁ MUA]],"")</f>
        <v/>
      </c>
      <c r="AF1695" s="150" t="str">
        <f>IFERROR(Stock[[#This Row],[TĂNG/
(GIẢM )]]/Stock[[#This Row],[GIÁ MUA]],"")</f>
        <v/>
      </c>
      <c r="AG1695" s="129" t="str">
        <f>IF(Stock[[#This Row],[GIÁ THỊ TRƯỜNG]]&gt;0,Stock[[#This Row],[GIÁ THỊ TRƯỜNG]]*Stock[[#This Row],[SỐ LƯỢNG CÒN LẠI
(auto-fill)]],"")</f>
        <v/>
      </c>
    </row>
    <row r="1696" spans="2:33">
      <c r="B1696" s="109" t="str">
        <f>IF(AND(Stock[[#This Row],[SỐ LƯỢNG MUA]]&gt;0,Stock[[#This Row],[SỐ LƯỢNG CÒN LẠI
(auto-fill)]]=0),"BÁN",
IF(AND(Stock[[#This Row],[SỐ LƯỢNG MUA]]&gt;0,Stock[[#This Row],[SỐ LƯỢNG CÒN LẠI
(auto-fill)]]&gt;0),"NẮM GIỮ",""))</f>
        <v/>
      </c>
      <c r="C1696" s="112">
        <f t="shared" si="26"/>
        <v>1683</v>
      </c>
      <c r="D1696" s="77"/>
      <c r="E1696" s="78"/>
      <c r="F1696" s="170"/>
      <c r="G1696" s="83"/>
      <c r="H1696" s="84"/>
      <c r="I1696" s="114" t="str">
        <f>IF(Stock[[#This Row],[SỐ LƯỢNG MUA]]&gt;0,Stock[[#This Row],[GIÁ MUA]]*Stock[[#This Row],[SỐ LƯỢNG MUA]]*$D$11,"")</f>
        <v/>
      </c>
      <c r="J1696" s="87"/>
      <c r="K1696" s="88"/>
      <c r="L1696" s="116" t="str">
        <f>IF(Stock[[#This Row],[SỐ LƯỢNG MUA]]&gt;0,Stock[[#This Row],[GIÁ MUA]]*(1+Stock[[#This Row],[% TĂNG KỲ VỌNG_1]]),"")</f>
        <v/>
      </c>
      <c r="M1696" s="89"/>
      <c r="N1696" s="116" t="str">
        <f>IF(Stock[[#This Row],[SỐ LƯỢNG MUA]]&gt;0,Stock[[#This Row],[GIÁ MUA]]*(1+Stock[[#This Row],[% TĂNG KỲ VỌNG_2]]),"")</f>
        <v/>
      </c>
      <c r="O1696" s="89"/>
      <c r="P1696" s="116" t="str">
        <f>IF(Stock[[#This Row],[SỐ LƯỢNG MUA]]&gt;0,Stock[[#This Row],[GIÁ MUA]]*(1+Stock[[#This Row],[% GIẢM ĐỂ CẮT LỖ]]),"")</f>
        <v/>
      </c>
      <c r="Q1696" s="103"/>
      <c r="R1696" s="117" t="str">
        <f>IF(Stock[[#This Row],[CỔ TỨC TIỀN MẶT]]&gt;0,Stock[[#This Row],[CỔ TỨC TIỀN MẶT]]/(Stock[[#This Row],[GIÁ MUA]]*Stock[[#This Row],[SỐ LƯỢNG MUA]]),"")</f>
        <v/>
      </c>
      <c r="S1696" s="103"/>
      <c r="T1696" s="77"/>
      <c r="U1696" s="95"/>
      <c r="V1696" s="96"/>
      <c r="W1696" s="125" t="str">
        <f>IF(Stock[[#This Row],[SỐ LƯỢNG BÁN]]&gt;0,Stock[[#This Row],[GIÁ BÁN]]*Stock[[#This Row],[SỐ LƯỢNG BÁN]]*$D$11+Stock[[#This Row],[GIÁ BÁN]]*Stock[[#This Row],[SỐ LƯỢNG BÁN]]*$D$12,"")</f>
        <v/>
      </c>
      <c r="X1696" s="120">
        <f>Stock[[#This Row],[SỐ LƯỢNG MUA]]+Stock[[#This Row],[CỔ TỨC BẰNG CỔ PHIẾU]]-Stock[[#This Row],[SỐ LƯỢNG BÁN]]</f>
        <v>0</v>
      </c>
      <c r="Y16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6" s="120">
        <f ca="1">IF(Stock[[#This Row],[NGÀY BÁN]]&gt;0,Stock[[#This Row],[NGÀY BÁN]]-Stock[[#This Row],[NGÀY MUA]]+1,IF(Stock[[#This Row],[NGÀY MUA]]=0,0,TODAY()-Stock[[#This Row],[NGÀY MUA]]+1))</f>
        <v>0</v>
      </c>
      <c r="AA1696" s="121" t="str">
        <f>IFERROR(Stock[[#This Row],[CỔ TỨC TIỀN MẶT]]+Stock[[#This Row],[LÃI/(LỖ) TỪ BÁN CK
(auto-fill)]],"")</f>
        <v/>
      </c>
      <c r="AB16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6" s="79"/>
      <c r="AE1696" s="146" t="str">
        <f>IF(Stock[[#This Row],[TRẠNG THÁI
(auto-fill)]]="NẮM GIỮ",Stock[[#This Row],[GIÁ THỊ TRƯỜNG]]-Stock[[#This Row],[GIÁ MUA]],"")</f>
        <v/>
      </c>
      <c r="AF1696" s="150" t="str">
        <f>IFERROR(Stock[[#This Row],[TĂNG/
(GIẢM )]]/Stock[[#This Row],[GIÁ MUA]],"")</f>
        <v/>
      </c>
      <c r="AG1696" s="129" t="str">
        <f>IF(Stock[[#This Row],[GIÁ THỊ TRƯỜNG]]&gt;0,Stock[[#This Row],[GIÁ THỊ TRƯỜNG]]*Stock[[#This Row],[SỐ LƯỢNG CÒN LẠI
(auto-fill)]],"")</f>
        <v/>
      </c>
    </row>
    <row r="1697" spans="2:33">
      <c r="B1697" s="109" t="str">
        <f>IF(AND(Stock[[#This Row],[SỐ LƯỢNG MUA]]&gt;0,Stock[[#This Row],[SỐ LƯỢNG CÒN LẠI
(auto-fill)]]=0),"BÁN",
IF(AND(Stock[[#This Row],[SỐ LƯỢNG MUA]]&gt;0,Stock[[#This Row],[SỐ LƯỢNG CÒN LẠI
(auto-fill)]]&gt;0),"NẮM GIỮ",""))</f>
        <v/>
      </c>
      <c r="C1697" s="112">
        <f t="shared" si="26"/>
        <v>1684</v>
      </c>
      <c r="D1697" s="77"/>
      <c r="E1697" s="78"/>
      <c r="F1697" s="170"/>
      <c r="G1697" s="83"/>
      <c r="H1697" s="84"/>
      <c r="I1697" s="114" t="str">
        <f>IF(Stock[[#This Row],[SỐ LƯỢNG MUA]]&gt;0,Stock[[#This Row],[GIÁ MUA]]*Stock[[#This Row],[SỐ LƯỢNG MUA]]*$D$11,"")</f>
        <v/>
      </c>
      <c r="J1697" s="87"/>
      <c r="K1697" s="88"/>
      <c r="L1697" s="116" t="str">
        <f>IF(Stock[[#This Row],[SỐ LƯỢNG MUA]]&gt;0,Stock[[#This Row],[GIÁ MUA]]*(1+Stock[[#This Row],[% TĂNG KỲ VỌNG_1]]),"")</f>
        <v/>
      </c>
      <c r="M1697" s="89"/>
      <c r="N1697" s="116" t="str">
        <f>IF(Stock[[#This Row],[SỐ LƯỢNG MUA]]&gt;0,Stock[[#This Row],[GIÁ MUA]]*(1+Stock[[#This Row],[% TĂNG KỲ VỌNG_2]]),"")</f>
        <v/>
      </c>
      <c r="O1697" s="89"/>
      <c r="P1697" s="116" t="str">
        <f>IF(Stock[[#This Row],[SỐ LƯỢNG MUA]]&gt;0,Stock[[#This Row],[GIÁ MUA]]*(1+Stock[[#This Row],[% GIẢM ĐỂ CẮT LỖ]]),"")</f>
        <v/>
      </c>
      <c r="Q1697" s="103"/>
      <c r="R1697" s="117" t="str">
        <f>IF(Stock[[#This Row],[CỔ TỨC TIỀN MẶT]]&gt;0,Stock[[#This Row],[CỔ TỨC TIỀN MẶT]]/(Stock[[#This Row],[GIÁ MUA]]*Stock[[#This Row],[SỐ LƯỢNG MUA]]),"")</f>
        <v/>
      </c>
      <c r="S1697" s="103"/>
      <c r="T1697" s="77"/>
      <c r="U1697" s="95"/>
      <c r="V1697" s="96"/>
      <c r="W1697" s="125" t="str">
        <f>IF(Stock[[#This Row],[SỐ LƯỢNG BÁN]]&gt;0,Stock[[#This Row],[GIÁ BÁN]]*Stock[[#This Row],[SỐ LƯỢNG BÁN]]*$D$11+Stock[[#This Row],[GIÁ BÁN]]*Stock[[#This Row],[SỐ LƯỢNG BÁN]]*$D$12,"")</f>
        <v/>
      </c>
      <c r="X1697" s="120">
        <f>Stock[[#This Row],[SỐ LƯỢNG MUA]]+Stock[[#This Row],[CỔ TỨC BẰNG CỔ PHIẾU]]-Stock[[#This Row],[SỐ LƯỢNG BÁN]]</f>
        <v>0</v>
      </c>
      <c r="Y16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7" s="120">
        <f ca="1">IF(Stock[[#This Row],[NGÀY BÁN]]&gt;0,Stock[[#This Row],[NGÀY BÁN]]-Stock[[#This Row],[NGÀY MUA]]+1,IF(Stock[[#This Row],[NGÀY MUA]]=0,0,TODAY()-Stock[[#This Row],[NGÀY MUA]]+1))</f>
        <v>0</v>
      </c>
      <c r="AA1697" s="121" t="str">
        <f>IFERROR(Stock[[#This Row],[CỔ TỨC TIỀN MẶT]]+Stock[[#This Row],[LÃI/(LỖ) TỪ BÁN CK
(auto-fill)]],"")</f>
        <v/>
      </c>
      <c r="AB16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7" s="79"/>
      <c r="AE1697" s="146" t="str">
        <f>IF(Stock[[#This Row],[TRẠNG THÁI
(auto-fill)]]="NẮM GIỮ",Stock[[#This Row],[GIÁ THỊ TRƯỜNG]]-Stock[[#This Row],[GIÁ MUA]],"")</f>
        <v/>
      </c>
      <c r="AF1697" s="150" t="str">
        <f>IFERROR(Stock[[#This Row],[TĂNG/
(GIẢM )]]/Stock[[#This Row],[GIÁ MUA]],"")</f>
        <v/>
      </c>
      <c r="AG1697" s="129" t="str">
        <f>IF(Stock[[#This Row],[GIÁ THỊ TRƯỜNG]]&gt;0,Stock[[#This Row],[GIÁ THỊ TRƯỜNG]]*Stock[[#This Row],[SỐ LƯỢNG CÒN LẠI
(auto-fill)]],"")</f>
        <v/>
      </c>
    </row>
    <row r="1698" spans="2:33">
      <c r="B1698" s="109" t="str">
        <f>IF(AND(Stock[[#This Row],[SỐ LƯỢNG MUA]]&gt;0,Stock[[#This Row],[SỐ LƯỢNG CÒN LẠI
(auto-fill)]]=0),"BÁN",
IF(AND(Stock[[#This Row],[SỐ LƯỢNG MUA]]&gt;0,Stock[[#This Row],[SỐ LƯỢNG CÒN LẠI
(auto-fill)]]&gt;0),"NẮM GIỮ",""))</f>
        <v/>
      </c>
      <c r="C1698" s="112">
        <f t="shared" si="26"/>
        <v>1685</v>
      </c>
      <c r="D1698" s="77"/>
      <c r="E1698" s="78"/>
      <c r="F1698" s="170"/>
      <c r="G1698" s="83"/>
      <c r="H1698" s="84"/>
      <c r="I1698" s="114" t="str">
        <f>IF(Stock[[#This Row],[SỐ LƯỢNG MUA]]&gt;0,Stock[[#This Row],[GIÁ MUA]]*Stock[[#This Row],[SỐ LƯỢNG MUA]]*$D$11,"")</f>
        <v/>
      </c>
      <c r="J1698" s="87"/>
      <c r="K1698" s="88"/>
      <c r="L1698" s="116" t="str">
        <f>IF(Stock[[#This Row],[SỐ LƯỢNG MUA]]&gt;0,Stock[[#This Row],[GIÁ MUA]]*(1+Stock[[#This Row],[% TĂNG KỲ VỌNG_1]]),"")</f>
        <v/>
      </c>
      <c r="M1698" s="89"/>
      <c r="N1698" s="116" t="str">
        <f>IF(Stock[[#This Row],[SỐ LƯỢNG MUA]]&gt;0,Stock[[#This Row],[GIÁ MUA]]*(1+Stock[[#This Row],[% TĂNG KỲ VỌNG_2]]),"")</f>
        <v/>
      </c>
      <c r="O1698" s="89"/>
      <c r="P1698" s="116" t="str">
        <f>IF(Stock[[#This Row],[SỐ LƯỢNG MUA]]&gt;0,Stock[[#This Row],[GIÁ MUA]]*(1+Stock[[#This Row],[% GIẢM ĐỂ CẮT LỖ]]),"")</f>
        <v/>
      </c>
      <c r="Q1698" s="103"/>
      <c r="R1698" s="117" t="str">
        <f>IF(Stock[[#This Row],[CỔ TỨC TIỀN MẶT]]&gt;0,Stock[[#This Row],[CỔ TỨC TIỀN MẶT]]/(Stock[[#This Row],[GIÁ MUA]]*Stock[[#This Row],[SỐ LƯỢNG MUA]]),"")</f>
        <v/>
      </c>
      <c r="S1698" s="103"/>
      <c r="T1698" s="77"/>
      <c r="U1698" s="95"/>
      <c r="V1698" s="96"/>
      <c r="W1698" s="125" t="str">
        <f>IF(Stock[[#This Row],[SỐ LƯỢNG BÁN]]&gt;0,Stock[[#This Row],[GIÁ BÁN]]*Stock[[#This Row],[SỐ LƯỢNG BÁN]]*$D$11+Stock[[#This Row],[GIÁ BÁN]]*Stock[[#This Row],[SỐ LƯỢNG BÁN]]*$D$12,"")</f>
        <v/>
      </c>
      <c r="X1698" s="120">
        <f>Stock[[#This Row],[SỐ LƯỢNG MUA]]+Stock[[#This Row],[CỔ TỨC BẰNG CỔ PHIẾU]]-Stock[[#This Row],[SỐ LƯỢNG BÁN]]</f>
        <v>0</v>
      </c>
      <c r="Y16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8" s="120">
        <f ca="1">IF(Stock[[#This Row],[NGÀY BÁN]]&gt;0,Stock[[#This Row],[NGÀY BÁN]]-Stock[[#This Row],[NGÀY MUA]]+1,IF(Stock[[#This Row],[NGÀY MUA]]=0,0,TODAY()-Stock[[#This Row],[NGÀY MUA]]+1))</f>
        <v>0</v>
      </c>
      <c r="AA1698" s="121" t="str">
        <f>IFERROR(Stock[[#This Row],[CỔ TỨC TIỀN MẶT]]+Stock[[#This Row],[LÃI/(LỖ) TỪ BÁN CK
(auto-fill)]],"")</f>
        <v/>
      </c>
      <c r="AB16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8" s="79"/>
      <c r="AE1698" s="146" t="str">
        <f>IF(Stock[[#This Row],[TRẠNG THÁI
(auto-fill)]]="NẮM GIỮ",Stock[[#This Row],[GIÁ THỊ TRƯỜNG]]-Stock[[#This Row],[GIÁ MUA]],"")</f>
        <v/>
      </c>
      <c r="AF1698" s="150" t="str">
        <f>IFERROR(Stock[[#This Row],[TĂNG/
(GIẢM )]]/Stock[[#This Row],[GIÁ MUA]],"")</f>
        <v/>
      </c>
      <c r="AG1698" s="129" t="str">
        <f>IF(Stock[[#This Row],[GIÁ THỊ TRƯỜNG]]&gt;0,Stock[[#This Row],[GIÁ THỊ TRƯỜNG]]*Stock[[#This Row],[SỐ LƯỢNG CÒN LẠI
(auto-fill)]],"")</f>
        <v/>
      </c>
    </row>
    <row r="1699" spans="2:33">
      <c r="B1699" s="109" t="str">
        <f>IF(AND(Stock[[#This Row],[SỐ LƯỢNG MUA]]&gt;0,Stock[[#This Row],[SỐ LƯỢNG CÒN LẠI
(auto-fill)]]=0),"BÁN",
IF(AND(Stock[[#This Row],[SỐ LƯỢNG MUA]]&gt;0,Stock[[#This Row],[SỐ LƯỢNG CÒN LẠI
(auto-fill)]]&gt;0),"NẮM GIỮ",""))</f>
        <v/>
      </c>
      <c r="C1699" s="112">
        <f t="shared" si="26"/>
        <v>1686</v>
      </c>
      <c r="D1699" s="77"/>
      <c r="E1699" s="78"/>
      <c r="F1699" s="170"/>
      <c r="G1699" s="83"/>
      <c r="H1699" s="84"/>
      <c r="I1699" s="114" t="str">
        <f>IF(Stock[[#This Row],[SỐ LƯỢNG MUA]]&gt;0,Stock[[#This Row],[GIÁ MUA]]*Stock[[#This Row],[SỐ LƯỢNG MUA]]*$D$11,"")</f>
        <v/>
      </c>
      <c r="J1699" s="87"/>
      <c r="K1699" s="88"/>
      <c r="L1699" s="116" t="str">
        <f>IF(Stock[[#This Row],[SỐ LƯỢNG MUA]]&gt;0,Stock[[#This Row],[GIÁ MUA]]*(1+Stock[[#This Row],[% TĂNG KỲ VỌNG_1]]),"")</f>
        <v/>
      </c>
      <c r="M1699" s="89"/>
      <c r="N1699" s="116" t="str">
        <f>IF(Stock[[#This Row],[SỐ LƯỢNG MUA]]&gt;0,Stock[[#This Row],[GIÁ MUA]]*(1+Stock[[#This Row],[% TĂNG KỲ VỌNG_2]]),"")</f>
        <v/>
      </c>
      <c r="O1699" s="89"/>
      <c r="P1699" s="116" t="str">
        <f>IF(Stock[[#This Row],[SỐ LƯỢNG MUA]]&gt;0,Stock[[#This Row],[GIÁ MUA]]*(1+Stock[[#This Row],[% GIẢM ĐỂ CẮT LỖ]]),"")</f>
        <v/>
      </c>
      <c r="Q1699" s="103"/>
      <c r="R1699" s="117" t="str">
        <f>IF(Stock[[#This Row],[CỔ TỨC TIỀN MẶT]]&gt;0,Stock[[#This Row],[CỔ TỨC TIỀN MẶT]]/(Stock[[#This Row],[GIÁ MUA]]*Stock[[#This Row],[SỐ LƯỢNG MUA]]),"")</f>
        <v/>
      </c>
      <c r="S1699" s="103"/>
      <c r="T1699" s="77"/>
      <c r="U1699" s="95"/>
      <c r="V1699" s="96"/>
      <c r="W1699" s="125" t="str">
        <f>IF(Stock[[#This Row],[SỐ LƯỢNG BÁN]]&gt;0,Stock[[#This Row],[GIÁ BÁN]]*Stock[[#This Row],[SỐ LƯỢNG BÁN]]*$D$11+Stock[[#This Row],[GIÁ BÁN]]*Stock[[#This Row],[SỐ LƯỢNG BÁN]]*$D$12,"")</f>
        <v/>
      </c>
      <c r="X1699" s="120">
        <f>Stock[[#This Row],[SỐ LƯỢNG MUA]]+Stock[[#This Row],[CỔ TỨC BẰNG CỔ PHIẾU]]-Stock[[#This Row],[SỐ LƯỢNG BÁN]]</f>
        <v>0</v>
      </c>
      <c r="Y16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9" s="120">
        <f ca="1">IF(Stock[[#This Row],[NGÀY BÁN]]&gt;0,Stock[[#This Row],[NGÀY BÁN]]-Stock[[#This Row],[NGÀY MUA]]+1,IF(Stock[[#This Row],[NGÀY MUA]]=0,0,TODAY()-Stock[[#This Row],[NGÀY MUA]]+1))</f>
        <v>0</v>
      </c>
      <c r="AA1699" s="121" t="str">
        <f>IFERROR(Stock[[#This Row],[CỔ TỨC TIỀN MẶT]]+Stock[[#This Row],[LÃI/(LỖ) TỪ BÁN CK
(auto-fill)]],"")</f>
        <v/>
      </c>
      <c r="AB16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9" s="79"/>
      <c r="AE1699" s="146" t="str">
        <f>IF(Stock[[#This Row],[TRẠNG THÁI
(auto-fill)]]="NẮM GIỮ",Stock[[#This Row],[GIÁ THỊ TRƯỜNG]]-Stock[[#This Row],[GIÁ MUA]],"")</f>
        <v/>
      </c>
      <c r="AF1699" s="150" t="str">
        <f>IFERROR(Stock[[#This Row],[TĂNG/
(GIẢM )]]/Stock[[#This Row],[GIÁ MUA]],"")</f>
        <v/>
      </c>
      <c r="AG1699" s="129" t="str">
        <f>IF(Stock[[#This Row],[GIÁ THỊ TRƯỜNG]]&gt;0,Stock[[#This Row],[GIÁ THỊ TRƯỜNG]]*Stock[[#This Row],[SỐ LƯỢNG CÒN LẠI
(auto-fill)]],"")</f>
        <v/>
      </c>
    </row>
    <row r="1700" spans="2:33">
      <c r="B1700" s="109" t="str">
        <f>IF(AND(Stock[[#This Row],[SỐ LƯỢNG MUA]]&gt;0,Stock[[#This Row],[SỐ LƯỢNG CÒN LẠI
(auto-fill)]]=0),"BÁN",
IF(AND(Stock[[#This Row],[SỐ LƯỢNG MUA]]&gt;0,Stock[[#This Row],[SỐ LƯỢNG CÒN LẠI
(auto-fill)]]&gt;0),"NẮM GIỮ",""))</f>
        <v/>
      </c>
      <c r="C1700" s="112">
        <f t="shared" si="26"/>
        <v>1687</v>
      </c>
      <c r="D1700" s="77"/>
      <c r="E1700" s="78"/>
      <c r="F1700" s="170"/>
      <c r="G1700" s="83"/>
      <c r="H1700" s="84"/>
      <c r="I1700" s="114" t="str">
        <f>IF(Stock[[#This Row],[SỐ LƯỢNG MUA]]&gt;0,Stock[[#This Row],[GIÁ MUA]]*Stock[[#This Row],[SỐ LƯỢNG MUA]]*$D$11,"")</f>
        <v/>
      </c>
      <c r="J1700" s="87"/>
      <c r="K1700" s="88"/>
      <c r="L1700" s="116" t="str">
        <f>IF(Stock[[#This Row],[SỐ LƯỢNG MUA]]&gt;0,Stock[[#This Row],[GIÁ MUA]]*(1+Stock[[#This Row],[% TĂNG KỲ VỌNG_1]]),"")</f>
        <v/>
      </c>
      <c r="M1700" s="89"/>
      <c r="N1700" s="116" t="str">
        <f>IF(Stock[[#This Row],[SỐ LƯỢNG MUA]]&gt;0,Stock[[#This Row],[GIÁ MUA]]*(1+Stock[[#This Row],[% TĂNG KỲ VỌNG_2]]),"")</f>
        <v/>
      </c>
      <c r="O1700" s="89"/>
      <c r="P1700" s="116" t="str">
        <f>IF(Stock[[#This Row],[SỐ LƯỢNG MUA]]&gt;0,Stock[[#This Row],[GIÁ MUA]]*(1+Stock[[#This Row],[% GIẢM ĐỂ CẮT LỖ]]),"")</f>
        <v/>
      </c>
      <c r="Q1700" s="103"/>
      <c r="R1700" s="117" t="str">
        <f>IF(Stock[[#This Row],[CỔ TỨC TIỀN MẶT]]&gt;0,Stock[[#This Row],[CỔ TỨC TIỀN MẶT]]/(Stock[[#This Row],[GIÁ MUA]]*Stock[[#This Row],[SỐ LƯỢNG MUA]]),"")</f>
        <v/>
      </c>
      <c r="S1700" s="103"/>
      <c r="T1700" s="77"/>
      <c r="U1700" s="95"/>
      <c r="V1700" s="96"/>
      <c r="W1700" s="125" t="str">
        <f>IF(Stock[[#This Row],[SỐ LƯỢNG BÁN]]&gt;0,Stock[[#This Row],[GIÁ BÁN]]*Stock[[#This Row],[SỐ LƯỢNG BÁN]]*$D$11+Stock[[#This Row],[GIÁ BÁN]]*Stock[[#This Row],[SỐ LƯỢNG BÁN]]*$D$12,"")</f>
        <v/>
      </c>
      <c r="X1700" s="120">
        <f>Stock[[#This Row],[SỐ LƯỢNG MUA]]+Stock[[#This Row],[CỔ TỨC BẰNG CỔ PHIẾU]]-Stock[[#This Row],[SỐ LƯỢNG BÁN]]</f>
        <v>0</v>
      </c>
      <c r="Y17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0" s="120">
        <f ca="1">IF(Stock[[#This Row],[NGÀY BÁN]]&gt;0,Stock[[#This Row],[NGÀY BÁN]]-Stock[[#This Row],[NGÀY MUA]]+1,IF(Stock[[#This Row],[NGÀY MUA]]=0,0,TODAY()-Stock[[#This Row],[NGÀY MUA]]+1))</f>
        <v>0</v>
      </c>
      <c r="AA1700" s="121" t="str">
        <f>IFERROR(Stock[[#This Row],[CỔ TỨC TIỀN MẶT]]+Stock[[#This Row],[LÃI/(LỖ) TỪ BÁN CK
(auto-fill)]],"")</f>
        <v/>
      </c>
      <c r="AB17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0" s="79"/>
      <c r="AE1700" s="146" t="str">
        <f>IF(Stock[[#This Row],[TRẠNG THÁI
(auto-fill)]]="NẮM GIỮ",Stock[[#This Row],[GIÁ THỊ TRƯỜNG]]-Stock[[#This Row],[GIÁ MUA]],"")</f>
        <v/>
      </c>
      <c r="AF1700" s="150" t="str">
        <f>IFERROR(Stock[[#This Row],[TĂNG/
(GIẢM )]]/Stock[[#This Row],[GIÁ MUA]],"")</f>
        <v/>
      </c>
      <c r="AG1700" s="129" t="str">
        <f>IF(Stock[[#This Row],[GIÁ THỊ TRƯỜNG]]&gt;0,Stock[[#This Row],[GIÁ THỊ TRƯỜNG]]*Stock[[#This Row],[SỐ LƯỢNG CÒN LẠI
(auto-fill)]],"")</f>
        <v/>
      </c>
    </row>
    <row r="1701" spans="2:33">
      <c r="B1701" s="109" t="str">
        <f>IF(AND(Stock[[#This Row],[SỐ LƯỢNG MUA]]&gt;0,Stock[[#This Row],[SỐ LƯỢNG CÒN LẠI
(auto-fill)]]=0),"BÁN",
IF(AND(Stock[[#This Row],[SỐ LƯỢNG MUA]]&gt;0,Stock[[#This Row],[SỐ LƯỢNG CÒN LẠI
(auto-fill)]]&gt;0),"NẮM GIỮ",""))</f>
        <v/>
      </c>
      <c r="C1701" s="112">
        <f t="shared" si="26"/>
        <v>1688</v>
      </c>
      <c r="D1701" s="77"/>
      <c r="E1701" s="78"/>
      <c r="F1701" s="170"/>
      <c r="G1701" s="83"/>
      <c r="H1701" s="84"/>
      <c r="I1701" s="114" t="str">
        <f>IF(Stock[[#This Row],[SỐ LƯỢNG MUA]]&gt;0,Stock[[#This Row],[GIÁ MUA]]*Stock[[#This Row],[SỐ LƯỢNG MUA]]*$D$11,"")</f>
        <v/>
      </c>
      <c r="J1701" s="87"/>
      <c r="K1701" s="88"/>
      <c r="L1701" s="116" t="str">
        <f>IF(Stock[[#This Row],[SỐ LƯỢNG MUA]]&gt;0,Stock[[#This Row],[GIÁ MUA]]*(1+Stock[[#This Row],[% TĂNG KỲ VỌNG_1]]),"")</f>
        <v/>
      </c>
      <c r="M1701" s="89"/>
      <c r="N1701" s="116" t="str">
        <f>IF(Stock[[#This Row],[SỐ LƯỢNG MUA]]&gt;0,Stock[[#This Row],[GIÁ MUA]]*(1+Stock[[#This Row],[% TĂNG KỲ VỌNG_2]]),"")</f>
        <v/>
      </c>
      <c r="O1701" s="89"/>
      <c r="P1701" s="116" t="str">
        <f>IF(Stock[[#This Row],[SỐ LƯỢNG MUA]]&gt;0,Stock[[#This Row],[GIÁ MUA]]*(1+Stock[[#This Row],[% GIẢM ĐỂ CẮT LỖ]]),"")</f>
        <v/>
      </c>
      <c r="Q1701" s="103"/>
      <c r="R1701" s="117" t="str">
        <f>IF(Stock[[#This Row],[CỔ TỨC TIỀN MẶT]]&gt;0,Stock[[#This Row],[CỔ TỨC TIỀN MẶT]]/(Stock[[#This Row],[GIÁ MUA]]*Stock[[#This Row],[SỐ LƯỢNG MUA]]),"")</f>
        <v/>
      </c>
      <c r="S1701" s="103"/>
      <c r="T1701" s="77"/>
      <c r="U1701" s="95"/>
      <c r="V1701" s="96"/>
      <c r="W1701" s="125" t="str">
        <f>IF(Stock[[#This Row],[SỐ LƯỢNG BÁN]]&gt;0,Stock[[#This Row],[GIÁ BÁN]]*Stock[[#This Row],[SỐ LƯỢNG BÁN]]*$D$11+Stock[[#This Row],[GIÁ BÁN]]*Stock[[#This Row],[SỐ LƯỢNG BÁN]]*$D$12,"")</f>
        <v/>
      </c>
      <c r="X1701" s="120">
        <f>Stock[[#This Row],[SỐ LƯỢNG MUA]]+Stock[[#This Row],[CỔ TỨC BẰNG CỔ PHIẾU]]-Stock[[#This Row],[SỐ LƯỢNG BÁN]]</f>
        <v>0</v>
      </c>
      <c r="Y17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1" s="120">
        <f ca="1">IF(Stock[[#This Row],[NGÀY BÁN]]&gt;0,Stock[[#This Row],[NGÀY BÁN]]-Stock[[#This Row],[NGÀY MUA]]+1,IF(Stock[[#This Row],[NGÀY MUA]]=0,0,TODAY()-Stock[[#This Row],[NGÀY MUA]]+1))</f>
        <v>0</v>
      </c>
      <c r="AA1701" s="121" t="str">
        <f>IFERROR(Stock[[#This Row],[CỔ TỨC TIỀN MẶT]]+Stock[[#This Row],[LÃI/(LỖ) TỪ BÁN CK
(auto-fill)]],"")</f>
        <v/>
      </c>
      <c r="AB17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1" s="79"/>
      <c r="AE1701" s="146" t="str">
        <f>IF(Stock[[#This Row],[TRẠNG THÁI
(auto-fill)]]="NẮM GIỮ",Stock[[#This Row],[GIÁ THỊ TRƯỜNG]]-Stock[[#This Row],[GIÁ MUA]],"")</f>
        <v/>
      </c>
      <c r="AF1701" s="150" t="str">
        <f>IFERROR(Stock[[#This Row],[TĂNG/
(GIẢM )]]/Stock[[#This Row],[GIÁ MUA]],"")</f>
        <v/>
      </c>
      <c r="AG1701" s="129" t="str">
        <f>IF(Stock[[#This Row],[GIÁ THỊ TRƯỜNG]]&gt;0,Stock[[#This Row],[GIÁ THỊ TRƯỜNG]]*Stock[[#This Row],[SỐ LƯỢNG CÒN LẠI
(auto-fill)]],"")</f>
        <v/>
      </c>
    </row>
    <row r="1702" spans="2:33">
      <c r="B1702" s="109" t="str">
        <f>IF(AND(Stock[[#This Row],[SỐ LƯỢNG MUA]]&gt;0,Stock[[#This Row],[SỐ LƯỢNG CÒN LẠI
(auto-fill)]]=0),"BÁN",
IF(AND(Stock[[#This Row],[SỐ LƯỢNG MUA]]&gt;0,Stock[[#This Row],[SỐ LƯỢNG CÒN LẠI
(auto-fill)]]&gt;0),"NẮM GIỮ",""))</f>
        <v/>
      </c>
      <c r="C1702" s="112">
        <f t="shared" si="26"/>
        <v>1689</v>
      </c>
      <c r="D1702" s="77"/>
      <c r="E1702" s="78"/>
      <c r="F1702" s="170"/>
      <c r="G1702" s="83"/>
      <c r="H1702" s="84"/>
      <c r="I1702" s="114" t="str">
        <f>IF(Stock[[#This Row],[SỐ LƯỢNG MUA]]&gt;0,Stock[[#This Row],[GIÁ MUA]]*Stock[[#This Row],[SỐ LƯỢNG MUA]]*$D$11,"")</f>
        <v/>
      </c>
      <c r="J1702" s="87"/>
      <c r="K1702" s="88"/>
      <c r="L1702" s="116" t="str">
        <f>IF(Stock[[#This Row],[SỐ LƯỢNG MUA]]&gt;0,Stock[[#This Row],[GIÁ MUA]]*(1+Stock[[#This Row],[% TĂNG KỲ VỌNG_1]]),"")</f>
        <v/>
      </c>
      <c r="M1702" s="89"/>
      <c r="N1702" s="116" t="str">
        <f>IF(Stock[[#This Row],[SỐ LƯỢNG MUA]]&gt;0,Stock[[#This Row],[GIÁ MUA]]*(1+Stock[[#This Row],[% TĂNG KỲ VỌNG_2]]),"")</f>
        <v/>
      </c>
      <c r="O1702" s="89"/>
      <c r="P1702" s="116" t="str">
        <f>IF(Stock[[#This Row],[SỐ LƯỢNG MUA]]&gt;0,Stock[[#This Row],[GIÁ MUA]]*(1+Stock[[#This Row],[% GIẢM ĐỂ CẮT LỖ]]),"")</f>
        <v/>
      </c>
      <c r="Q1702" s="103"/>
      <c r="R1702" s="117" t="str">
        <f>IF(Stock[[#This Row],[CỔ TỨC TIỀN MẶT]]&gt;0,Stock[[#This Row],[CỔ TỨC TIỀN MẶT]]/(Stock[[#This Row],[GIÁ MUA]]*Stock[[#This Row],[SỐ LƯỢNG MUA]]),"")</f>
        <v/>
      </c>
      <c r="S1702" s="103"/>
      <c r="T1702" s="77"/>
      <c r="U1702" s="95"/>
      <c r="V1702" s="96"/>
      <c r="W1702" s="125" t="str">
        <f>IF(Stock[[#This Row],[SỐ LƯỢNG BÁN]]&gt;0,Stock[[#This Row],[GIÁ BÁN]]*Stock[[#This Row],[SỐ LƯỢNG BÁN]]*$D$11+Stock[[#This Row],[GIÁ BÁN]]*Stock[[#This Row],[SỐ LƯỢNG BÁN]]*$D$12,"")</f>
        <v/>
      </c>
      <c r="X1702" s="120">
        <f>Stock[[#This Row],[SỐ LƯỢNG MUA]]+Stock[[#This Row],[CỔ TỨC BẰNG CỔ PHIẾU]]-Stock[[#This Row],[SỐ LƯỢNG BÁN]]</f>
        <v>0</v>
      </c>
      <c r="Y17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2" s="120">
        <f ca="1">IF(Stock[[#This Row],[NGÀY BÁN]]&gt;0,Stock[[#This Row],[NGÀY BÁN]]-Stock[[#This Row],[NGÀY MUA]]+1,IF(Stock[[#This Row],[NGÀY MUA]]=0,0,TODAY()-Stock[[#This Row],[NGÀY MUA]]+1))</f>
        <v>0</v>
      </c>
      <c r="AA1702" s="121" t="str">
        <f>IFERROR(Stock[[#This Row],[CỔ TỨC TIỀN MẶT]]+Stock[[#This Row],[LÃI/(LỖ) TỪ BÁN CK
(auto-fill)]],"")</f>
        <v/>
      </c>
      <c r="AB17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2" s="79"/>
      <c r="AE1702" s="146" t="str">
        <f>IF(Stock[[#This Row],[TRẠNG THÁI
(auto-fill)]]="NẮM GIỮ",Stock[[#This Row],[GIÁ THỊ TRƯỜNG]]-Stock[[#This Row],[GIÁ MUA]],"")</f>
        <v/>
      </c>
      <c r="AF1702" s="150" t="str">
        <f>IFERROR(Stock[[#This Row],[TĂNG/
(GIẢM )]]/Stock[[#This Row],[GIÁ MUA]],"")</f>
        <v/>
      </c>
      <c r="AG1702" s="129" t="str">
        <f>IF(Stock[[#This Row],[GIÁ THỊ TRƯỜNG]]&gt;0,Stock[[#This Row],[GIÁ THỊ TRƯỜNG]]*Stock[[#This Row],[SỐ LƯỢNG CÒN LẠI
(auto-fill)]],"")</f>
        <v/>
      </c>
    </row>
    <row r="1703" spans="2:33">
      <c r="B1703" s="109" t="str">
        <f>IF(AND(Stock[[#This Row],[SỐ LƯỢNG MUA]]&gt;0,Stock[[#This Row],[SỐ LƯỢNG CÒN LẠI
(auto-fill)]]=0),"BÁN",
IF(AND(Stock[[#This Row],[SỐ LƯỢNG MUA]]&gt;0,Stock[[#This Row],[SỐ LƯỢNG CÒN LẠI
(auto-fill)]]&gt;0),"NẮM GIỮ",""))</f>
        <v/>
      </c>
      <c r="C1703" s="112">
        <f t="shared" si="26"/>
        <v>1690</v>
      </c>
      <c r="D1703" s="77"/>
      <c r="E1703" s="78"/>
      <c r="F1703" s="170"/>
      <c r="G1703" s="83"/>
      <c r="H1703" s="84"/>
      <c r="I1703" s="114" t="str">
        <f>IF(Stock[[#This Row],[SỐ LƯỢNG MUA]]&gt;0,Stock[[#This Row],[GIÁ MUA]]*Stock[[#This Row],[SỐ LƯỢNG MUA]]*$D$11,"")</f>
        <v/>
      </c>
      <c r="J1703" s="87"/>
      <c r="K1703" s="88"/>
      <c r="L1703" s="116" t="str">
        <f>IF(Stock[[#This Row],[SỐ LƯỢNG MUA]]&gt;0,Stock[[#This Row],[GIÁ MUA]]*(1+Stock[[#This Row],[% TĂNG KỲ VỌNG_1]]),"")</f>
        <v/>
      </c>
      <c r="M1703" s="89"/>
      <c r="N1703" s="116" t="str">
        <f>IF(Stock[[#This Row],[SỐ LƯỢNG MUA]]&gt;0,Stock[[#This Row],[GIÁ MUA]]*(1+Stock[[#This Row],[% TĂNG KỲ VỌNG_2]]),"")</f>
        <v/>
      </c>
      <c r="O1703" s="89"/>
      <c r="P1703" s="116" t="str">
        <f>IF(Stock[[#This Row],[SỐ LƯỢNG MUA]]&gt;0,Stock[[#This Row],[GIÁ MUA]]*(1+Stock[[#This Row],[% GIẢM ĐỂ CẮT LỖ]]),"")</f>
        <v/>
      </c>
      <c r="Q1703" s="103"/>
      <c r="R1703" s="117" t="str">
        <f>IF(Stock[[#This Row],[CỔ TỨC TIỀN MẶT]]&gt;0,Stock[[#This Row],[CỔ TỨC TIỀN MẶT]]/(Stock[[#This Row],[GIÁ MUA]]*Stock[[#This Row],[SỐ LƯỢNG MUA]]),"")</f>
        <v/>
      </c>
      <c r="S1703" s="103"/>
      <c r="T1703" s="77"/>
      <c r="U1703" s="95"/>
      <c r="V1703" s="96"/>
      <c r="W1703" s="125" t="str">
        <f>IF(Stock[[#This Row],[SỐ LƯỢNG BÁN]]&gt;0,Stock[[#This Row],[GIÁ BÁN]]*Stock[[#This Row],[SỐ LƯỢNG BÁN]]*$D$11+Stock[[#This Row],[GIÁ BÁN]]*Stock[[#This Row],[SỐ LƯỢNG BÁN]]*$D$12,"")</f>
        <v/>
      </c>
      <c r="X1703" s="120">
        <f>Stock[[#This Row],[SỐ LƯỢNG MUA]]+Stock[[#This Row],[CỔ TỨC BẰNG CỔ PHIẾU]]-Stock[[#This Row],[SỐ LƯỢNG BÁN]]</f>
        <v>0</v>
      </c>
      <c r="Y17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3" s="120">
        <f ca="1">IF(Stock[[#This Row],[NGÀY BÁN]]&gt;0,Stock[[#This Row],[NGÀY BÁN]]-Stock[[#This Row],[NGÀY MUA]]+1,IF(Stock[[#This Row],[NGÀY MUA]]=0,0,TODAY()-Stock[[#This Row],[NGÀY MUA]]+1))</f>
        <v>0</v>
      </c>
      <c r="AA1703" s="121" t="str">
        <f>IFERROR(Stock[[#This Row],[CỔ TỨC TIỀN MẶT]]+Stock[[#This Row],[LÃI/(LỖ) TỪ BÁN CK
(auto-fill)]],"")</f>
        <v/>
      </c>
      <c r="AB17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3" s="79"/>
      <c r="AE1703" s="146" t="str">
        <f>IF(Stock[[#This Row],[TRẠNG THÁI
(auto-fill)]]="NẮM GIỮ",Stock[[#This Row],[GIÁ THỊ TRƯỜNG]]-Stock[[#This Row],[GIÁ MUA]],"")</f>
        <v/>
      </c>
      <c r="AF1703" s="150" t="str">
        <f>IFERROR(Stock[[#This Row],[TĂNG/
(GIẢM )]]/Stock[[#This Row],[GIÁ MUA]],"")</f>
        <v/>
      </c>
      <c r="AG1703" s="129" t="str">
        <f>IF(Stock[[#This Row],[GIÁ THỊ TRƯỜNG]]&gt;0,Stock[[#This Row],[GIÁ THỊ TRƯỜNG]]*Stock[[#This Row],[SỐ LƯỢNG CÒN LẠI
(auto-fill)]],"")</f>
        <v/>
      </c>
    </row>
    <row r="1704" spans="2:33">
      <c r="B1704" s="109" t="str">
        <f>IF(AND(Stock[[#This Row],[SỐ LƯỢNG MUA]]&gt;0,Stock[[#This Row],[SỐ LƯỢNG CÒN LẠI
(auto-fill)]]=0),"BÁN",
IF(AND(Stock[[#This Row],[SỐ LƯỢNG MUA]]&gt;0,Stock[[#This Row],[SỐ LƯỢNG CÒN LẠI
(auto-fill)]]&gt;0),"NẮM GIỮ",""))</f>
        <v/>
      </c>
      <c r="C1704" s="112">
        <f t="shared" si="26"/>
        <v>1691</v>
      </c>
      <c r="D1704" s="77"/>
      <c r="E1704" s="78"/>
      <c r="F1704" s="170"/>
      <c r="G1704" s="83"/>
      <c r="H1704" s="84"/>
      <c r="I1704" s="114" t="str">
        <f>IF(Stock[[#This Row],[SỐ LƯỢNG MUA]]&gt;0,Stock[[#This Row],[GIÁ MUA]]*Stock[[#This Row],[SỐ LƯỢNG MUA]]*$D$11,"")</f>
        <v/>
      </c>
      <c r="J1704" s="87"/>
      <c r="K1704" s="88"/>
      <c r="L1704" s="116" t="str">
        <f>IF(Stock[[#This Row],[SỐ LƯỢNG MUA]]&gt;0,Stock[[#This Row],[GIÁ MUA]]*(1+Stock[[#This Row],[% TĂNG KỲ VỌNG_1]]),"")</f>
        <v/>
      </c>
      <c r="M1704" s="89"/>
      <c r="N1704" s="116" t="str">
        <f>IF(Stock[[#This Row],[SỐ LƯỢNG MUA]]&gt;0,Stock[[#This Row],[GIÁ MUA]]*(1+Stock[[#This Row],[% TĂNG KỲ VỌNG_2]]),"")</f>
        <v/>
      </c>
      <c r="O1704" s="89"/>
      <c r="P1704" s="116" t="str">
        <f>IF(Stock[[#This Row],[SỐ LƯỢNG MUA]]&gt;0,Stock[[#This Row],[GIÁ MUA]]*(1+Stock[[#This Row],[% GIẢM ĐỂ CẮT LỖ]]),"")</f>
        <v/>
      </c>
      <c r="Q1704" s="103"/>
      <c r="R1704" s="117" t="str">
        <f>IF(Stock[[#This Row],[CỔ TỨC TIỀN MẶT]]&gt;0,Stock[[#This Row],[CỔ TỨC TIỀN MẶT]]/(Stock[[#This Row],[GIÁ MUA]]*Stock[[#This Row],[SỐ LƯỢNG MUA]]),"")</f>
        <v/>
      </c>
      <c r="S1704" s="103"/>
      <c r="T1704" s="77"/>
      <c r="U1704" s="95"/>
      <c r="V1704" s="96"/>
      <c r="W1704" s="125" t="str">
        <f>IF(Stock[[#This Row],[SỐ LƯỢNG BÁN]]&gt;0,Stock[[#This Row],[GIÁ BÁN]]*Stock[[#This Row],[SỐ LƯỢNG BÁN]]*$D$11+Stock[[#This Row],[GIÁ BÁN]]*Stock[[#This Row],[SỐ LƯỢNG BÁN]]*$D$12,"")</f>
        <v/>
      </c>
      <c r="X1704" s="120">
        <f>Stock[[#This Row],[SỐ LƯỢNG MUA]]+Stock[[#This Row],[CỔ TỨC BẰNG CỔ PHIẾU]]-Stock[[#This Row],[SỐ LƯỢNG BÁN]]</f>
        <v>0</v>
      </c>
      <c r="Y17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4" s="120">
        <f ca="1">IF(Stock[[#This Row],[NGÀY BÁN]]&gt;0,Stock[[#This Row],[NGÀY BÁN]]-Stock[[#This Row],[NGÀY MUA]]+1,IF(Stock[[#This Row],[NGÀY MUA]]=0,0,TODAY()-Stock[[#This Row],[NGÀY MUA]]+1))</f>
        <v>0</v>
      </c>
      <c r="AA1704" s="121" t="str">
        <f>IFERROR(Stock[[#This Row],[CỔ TỨC TIỀN MẶT]]+Stock[[#This Row],[LÃI/(LỖ) TỪ BÁN CK
(auto-fill)]],"")</f>
        <v/>
      </c>
      <c r="AB17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4" s="79"/>
      <c r="AE1704" s="146" t="str">
        <f>IF(Stock[[#This Row],[TRẠNG THÁI
(auto-fill)]]="NẮM GIỮ",Stock[[#This Row],[GIÁ THỊ TRƯỜNG]]-Stock[[#This Row],[GIÁ MUA]],"")</f>
        <v/>
      </c>
      <c r="AF1704" s="150" t="str">
        <f>IFERROR(Stock[[#This Row],[TĂNG/
(GIẢM )]]/Stock[[#This Row],[GIÁ MUA]],"")</f>
        <v/>
      </c>
      <c r="AG1704" s="129" t="str">
        <f>IF(Stock[[#This Row],[GIÁ THỊ TRƯỜNG]]&gt;0,Stock[[#This Row],[GIÁ THỊ TRƯỜNG]]*Stock[[#This Row],[SỐ LƯỢNG CÒN LẠI
(auto-fill)]],"")</f>
        <v/>
      </c>
    </row>
    <row r="1705" spans="2:33">
      <c r="B1705" s="109" t="str">
        <f>IF(AND(Stock[[#This Row],[SỐ LƯỢNG MUA]]&gt;0,Stock[[#This Row],[SỐ LƯỢNG CÒN LẠI
(auto-fill)]]=0),"BÁN",
IF(AND(Stock[[#This Row],[SỐ LƯỢNG MUA]]&gt;0,Stock[[#This Row],[SỐ LƯỢNG CÒN LẠI
(auto-fill)]]&gt;0),"NẮM GIỮ",""))</f>
        <v/>
      </c>
      <c r="C1705" s="112">
        <f t="shared" si="26"/>
        <v>1692</v>
      </c>
      <c r="D1705" s="77"/>
      <c r="E1705" s="78"/>
      <c r="F1705" s="170"/>
      <c r="G1705" s="83"/>
      <c r="H1705" s="84"/>
      <c r="I1705" s="114" t="str">
        <f>IF(Stock[[#This Row],[SỐ LƯỢNG MUA]]&gt;0,Stock[[#This Row],[GIÁ MUA]]*Stock[[#This Row],[SỐ LƯỢNG MUA]]*$D$11,"")</f>
        <v/>
      </c>
      <c r="J1705" s="87"/>
      <c r="K1705" s="88"/>
      <c r="L1705" s="116" t="str">
        <f>IF(Stock[[#This Row],[SỐ LƯỢNG MUA]]&gt;0,Stock[[#This Row],[GIÁ MUA]]*(1+Stock[[#This Row],[% TĂNG KỲ VỌNG_1]]),"")</f>
        <v/>
      </c>
      <c r="M1705" s="89"/>
      <c r="N1705" s="116" t="str">
        <f>IF(Stock[[#This Row],[SỐ LƯỢNG MUA]]&gt;0,Stock[[#This Row],[GIÁ MUA]]*(1+Stock[[#This Row],[% TĂNG KỲ VỌNG_2]]),"")</f>
        <v/>
      </c>
      <c r="O1705" s="89"/>
      <c r="P1705" s="116" t="str">
        <f>IF(Stock[[#This Row],[SỐ LƯỢNG MUA]]&gt;0,Stock[[#This Row],[GIÁ MUA]]*(1+Stock[[#This Row],[% GIẢM ĐỂ CẮT LỖ]]),"")</f>
        <v/>
      </c>
      <c r="Q1705" s="103"/>
      <c r="R1705" s="117" t="str">
        <f>IF(Stock[[#This Row],[CỔ TỨC TIỀN MẶT]]&gt;0,Stock[[#This Row],[CỔ TỨC TIỀN MẶT]]/(Stock[[#This Row],[GIÁ MUA]]*Stock[[#This Row],[SỐ LƯỢNG MUA]]),"")</f>
        <v/>
      </c>
      <c r="S1705" s="103"/>
      <c r="T1705" s="77"/>
      <c r="U1705" s="95"/>
      <c r="V1705" s="96"/>
      <c r="W1705" s="125" t="str">
        <f>IF(Stock[[#This Row],[SỐ LƯỢNG BÁN]]&gt;0,Stock[[#This Row],[GIÁ BÁN]]*Stock[[#This Row],[SỐ LƯỢNG BÁN]]*$D$11+Stock[[#This Row],[GIÁ BÁN]]*Stock[[#This Row],[SỐ LƯỢNG BÁN]]*$D$12,"")</f>
        <v/>
      </c>
      <c r="X1705" s="120">
        <f>Stock[[#This Row],[SỐ LƯỢNG MUA]]+Stock[[#This Row],[CỔ TỨC BẰNG CỔ PHIẾU]]-Stock[[#This Row],[SỐ LƯỢNG BÁN]]</f>
        <v>0</v>
      </c>
      <c r="Y17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5" s="120">
        <f ca="1">IF(Stock[[#This Row],[NGÀY BÁN]]&gt;0,Stock[[#This Row],[NGÀY BÁN]]-Stock[[#This Row],[NGÀY MUA]]+1,IF(Stock[[#This Row],[NGÀY MUA]]=0,0,TODAY()-Stock[[#This Row],[NGÀY MUA]]+1))</f>
        <v>0</v>
      </c>
      <c r="AA1705" s="121" t="str">
        <f>IFERROR(Stock[[#This Row],[CỔ TỨC TIỀN MẶT]]+Stock[[#This Row],[LÃI/(LỖ) TỪ BÁN CK
(auto-fill)]],"")</f>
        <v/>
      </c>
      <c r="AB17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5" s="79"/>
      <c r="AE1705" s="146" t="str">
        <f>IF(Stock[[#This Row],[TRẠNG THÁI
(auto-fill)]]="NẮM GIỮ",Stock[[#This Row],[GIÁ THỊ TRƯỜNG]]-Stock[[#This Row],[GIÁ MUA]],"")</f>
        <v/>
      </c>
      <c r="AF1705" s="150" t="str">
        <f>IFERROR(Stock[[#This Row],[TĂNG/
(GIẢM )]]/Stock[[#This Row],[GIÁ MUA]],"")</f>
        <v/>
      </c>
      <c r="AG1705" s="129" t="str">
        <f>IF(Stock[[#This Row],[GIÁ THỊ TRƯỜNG]]&gt;0,Stock[[#This Row],[GIÁ THỊ TRƯỜNG]]*Stock[[#This Row],[SỐ LƯỢNG CÒN LẠI
(auto-fill)]],"")</f>
        <v/>
      </c>
    </row>
    <row r="1706" spans="2:33">
      <c r="B1706" s="109" t="str">
        <f>IF(AND(Stock[[#This Row],[SỐ LƯỢNG MUA]]&gt;0,Stock[[#This Row],[SỐ LƯỢNG CÒN LẠI
(auto-fill)]]=0),"BÁN",
IF(AND(Stock[[#This Row],[SỐ LƯỢNG MUA]]&gt;0,Stock[[#This Row],[SỐ LƯỢNG CÒN LẠI
(auto-fill)]]&gt;0),"NẮM GIỮ",""))</f>
        <v/>
      </c>
      <c r="C1706" s="112">
        <f t="shared" si="26"/>
        <v>1693</v>
      </c>
      <c r="D1706" s="77"/>
      <c r="E1706" s="78"/>
      <c r="F1706" s="170"/>
      <c r="G1706" s="83"/>
      <c r="H1706" s="84"/>
      <c r="I1706" s="114" t="str">
        <f>IF(Stock[[#This Row],[SỐ LƯỢNG MUA]]&gt;0,Stock[[#This Row],[GIÁ MUA]]*Stock[[#This Row],[SỐ LƯỢNG MUA]]*$D$11,"")</f>
        <v/>
      </c>
      <c r="J1706" s="87"/>
      <c r="K1706" s="88"/>
      <c r="L1706" s="116" t="str">
        <f>IF(Stock[[#This Row],[SỐ LƯỢNG MUA]]&gt;0,Stock[[#This Row],[GIÁ MUA]]*(1+Stock[[#This Row],[% TĂNG KỲ VỌNG_1]]),"")</f>
        <v/>
      </c>
      <c r="M1706" s="89"/>
      <c r="N1706" s="116" t="str">
        <f>IF(Stock[[#This Row],[SỐ LƯỢNG MUA]]&gt;0,Stock[[#This Row],[GIÁ MUA]]*(1+Stock[[#This Row],[% TĂNG KỲ VỌNG_2]]),"")</f>
        <v/>
      </c>
      <c r="O1706" s="89"/>
      <c r="P1706" s="116" t="str">
        <f>IF(Stock[[#This Row],[SỐ LƯỢNG MUA]]&gt;0,Stock[[#This Row],[GIÁ MUA]]*(1+Stock[[#This Row],[% GIẢM ĐỂ CẮT LỖ]]),"")</f>
        <v/>
      </c>
      <c r="Q1706" s="103"/>
      <c r="R1706" s="117" t="str">
        <f>IF(Stock[[#This Row],[CỔ TỨC TIỀN MẶT]]&gt;0,Stock[[#This Row],[CỔ TỨC TIỀN MẶT]]/(Stock[[#This Row],[GIÁ MUA]]*Stock[[#This Row],[SỐ LƯỢNG MUA]]),"")</f>
        <v/>
      </c>
      <c r="S1706" s="103"/>
      <c r="T1706" s="77"/>
      <c r="U1706" s="95"/>
      <c r="V1706" s="96"/>
      <c r="W1706" s="125" t="str">
        <f>IF(Stock[[#This Row],[SỐ LƯỢNG BÁN]]&gt;0,Stock[[#This Row],[GIÁ BÁN]]*Stock[[#This Row],[SỐ LƯỢNG BÁN]]*$D$11+Stock[[#This Row],[GIÁ BÁN]]*Stock[[#This Row],[SỐ LƯỢNG BÁN]]*$D$12,"")</f>
        <v/>
      </c>
      <c r="X1706" s="120">
        <f>Stock[[#This Row],[SỐ LƯỢNG MUA]]+Stock[[#This Row],[CỔ TỨC BẰNG CỔ PHIẾU]]-Stock[[#This Row],[SỐ LƯỢNG BÁN]]</f>
        <v>0</v>
      </c>
      <c r="Y17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6" s="120">
        <f ca="1">IF(Stock[[#This Row],[NGÀY BÁN]]&gt;0,Stock[[#This Row],[NGÀY BÁN]]-Stock[[#This Row],[NGÀY MUA]]+1,IF(Stock[[#This Row],[NGÀY MUA]]=0,0,TODAY()-Stock[[#This Row],[NGÀY MUA]]+1))</f>
        <v>0</v>
      </c>
      <c r="AA1706" s="121" t="str">
        <f>IFERROR(Stock[[#This Row],[CỔ TỨC TIỀN MẶT]]+Stock[[#This Row],[LÃI/(LỖ) TỪ BÁN CK
(auto-fill)]],"")</f>
        <v/>
      </c>
      <c r="AB17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6" s="79"/>
      <c r="AE1706" s="146" t="str">
        <f>IF(Stock[[#This Row],[TRẠNG THÁI
(auto-fill)]]="NẮM GIỮ",Stock[[#This Row],[GIÁ THỊ TRƯỜNG]]-Stock[[#This Row],[GIÁ MUA]],"")</f>
        <v/>
      </c>
      <c r="AF1706" s="150" t="str">
        <f>IFERROR(Stock[[#This Row],[TĂNG/
(GIẢM )]]/Stock[[#This Row],[GIÁ MUA]],"")</f>
        <v/>
      </c>
      <c r="AG1706" s="129" t="str">
        <f>IF(Stock[[#This Row],[GIÁ THỊ TRƯỜNG]]&gt;0,Stock[[#This Row],[GIÁ THỊ TRƯỜNG]]*Stock[[#This Row],[SỐ LƯỢNG CÒN LẠI
(auto-fill)]],"")</f>
        <v/>
      </c>
    </row>
    <row r="1707" spans="2:33">
      <c r="B1707" s="109" t="str">
        <f>IF(AND(Stock[[#This Row],[SỐ LƯỢNG MUA]]&gt;0,Stock[[#This Row],[SỐ LƯỢNG CÒN LẠI
(auto-fill)]]=0),"BÁN",
IF(AND(Stock[[#This Row],[SỐ LƯỢNG MUA]]&gt;0,Stock[[#This Row],[SỐ LƯỢNG CÒN LẠI
(auto-fill)]]&gt;0),"NẮM GIỮ",""))</f>
        <v/>
      </c>
      <c r="C1707" s="112">
        <f t="shared" si="26"/>
        <v>1694</v>
      </c>
      <c r="D1707" s="77"/>
      <c r="E1707" s="78"/>
      <c r="F1707" s="170"/>
      <c r="G1707" s="83"/>
      <c r="H1707" s="84"/>
      <c r="I1707" s="114" t="str">
        <f>IF(Stock[[#This Row],[SỐ LƯỢNG MUA]]&gt;0,Stock[[#This Row],[GIÁ MUA]]*Stock[[#This Row],[SỐ LƯỢNG MUA]]*$D$11,"")</f>
        <v/>
      </c>
      <c r="J1707" s="87"/>
      <c r="K1707" s="88"/>
      <c r="L1707" s="116" t="str">
        <f>IF(Stock[[#This Row],[SỐ LƯỢNG MUA]]&gt;0,Stock[[#This Row],[GIÁ MUA]]*(1+Stock[[#This Row],[% TĂNG KỲ VỌNG_1]]),"")</f>
        <v/>
      </c>
      <c r="M1707" s="89"/>
      <c r="N1707" s="116" t="str">
        <f>IF(Stock[[#This Row],[SỐ LƯỢNG MUA]]&gt;0,Stock[[#This Row],[GIÁ MUA]]*(1+Stock[[#This Row],[% TĂNG KỲ VỌNG_2]]),"")</f>
        <v/>
      </c>
      <c r="O1707" s="89"/>
      <c r="P1707" s="116" t="str">
        <f>IF(Stock[[#This Row],[SỐ LƯỢNG MUA]]&gt;0,Stock[[#This Row],[GIÁ MUA]]*(1+Stock[[#This Row],[% GIẢM ĐỂ CẮT LỖ]]),"")</f>
        <v/>
      </c>
      <c r="Q1707" s="103"/>
      <c r="R1707" s="117" t="str">
        <f>IF(Stock[[#This Row],[CỔ TỨC TIỀN MẶT]]&gt;0,Stock[[#This Row],[CỔ TỨC TIỀN MẶT]]/(Stock[[#This Row],[GIÁ MUA]]*Stock[[#This Row],[SỐ LƯỢNG MUA]]),"")</f>
        <v/>
      </c>
      <c r="S1707" s="103"/>
      <c r="T1707" s="77"/>
      <c r="U1707" s="95"/>
      <c r="V1707" s="96"/>
      <c r="W1707" s="125" t="str">
        <f>IF(Stock[[#This Row],[SỐ LƯỢNG BÁN]]&gt;0,Stock[[#This Row],[GIÁ BÁN]]*Stock[[#This Row],[SỐ LƯỢNG BÁN]]*$D$11+Stock[[#This Row],[GIÁ BÁN]]*Stock[[#This Row],[SỐ LƯỢNG BÁN]]*$D$12,"")</f>
        <v/>
      </c>
      <c r="X1707" s="120">
        <f>Stock[[#This Row],[SỐ LƯỢNG MUA]]+Stock[[#This Row],[CỔ TỨC BẰNG CỔ PHIẾU]]-Stock[[#This Row],[SỐ LƯỢNG BÁN]]</f>
        <v>0</v>
      </c>
      <c r="Y17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7" s="120">
        <f ca="1">IF(Stock[[#This Row],[NGÀY BÁN]]&gt;0,Stock[[#This Row],[NGÀY BÁN]]-Stock[[#This Row],[NGÀY MUA]]+1,IF(Stock[[#This Row],[NGÀY MUA]]=0,0,TODAY()-Stock[[#This Row],[NGÀY MUA]]+1))</f>
        <v>0</v>
      </c>
      <c r="AA1707" s="121" t="str">
        <f>IFERROR(Stock[[#This Row],[CỔ TỨC TIỀN MẶT]]+Stock[[#This Row],[LÃI/(LỖ) TỪ BÁN CK
(auto-fill)]],"")</f>
        <v/>
      </c>
      <c r="AB17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7" s="79"/>
      <c r="AE1707" s="146" t="str">
        <f>IF(Stock[[#This Row],[TRẠNG THÁI
(auto-fill)]]="NẮM GIỮ",Stock[[#This Row],[GIÁ THỊ TRƯỜNG]]-Stock[[#This Row],[GIÁ MUA]],"")</f>
        <v/>
      </c>
      <c r="AF1707" s="150" t="str">
        <f>IFERROR(Stock[[#This Row],[TĂNG/
(GIẢM )]]/Stock[[#This Row],[GIÁ MUA]],"")</f>
        <v/>
      </c>
      <c r="AG1707" s="129" t="str">
        <f>IF(Stock[[#This Row],[GIÁ THỊ TRƯỜNG]]&gt;0,Stock[[#This Row],[GIÁ THỊ TRƯỜNG]]*Stock[[#This Row],[SỐ LƯỢNG CÒN LẠI
(auto-fill)]],"")</f>
        <v/>
      </c>
    </row>
    <row r="1708" spans="2:33">
      <c r="B1708" s="109" t="str">
        <f>IF(AND(Stock[[#This Row],[SỐ LƯỢNG MUA]]&gt;0,Stock[[#This Row],[SỐ LƯỢNG CÒN LẠI
(auto-fill)]]=0),"BÁN",
IF(AND(Stock[[#This Row],[SỐ LƯỢNG MUA]]&gt;0,Stock[[#This Row],[SỐ LƯỢNG CÒN LẠI
(auto-fill)]]&gt;0),"NẮM GIỮ",""))</f>
        <v/>
      </c>
      <c r="C1708" s="112">
        <f t="shared" si="26"/>
        <v>1695</v>
      </c>
      <c r="D1708" s="77"/>
      <c r="E1708" s="78"/>
      <c r="F1708" s="170"/>
      <c r="G1708" s="83"/>
      <c r="H1708" s="84"/>
      <c r="I1708" s="114" t="str">
        <f>IF(Stock[[#This Row],[SỐ LƯỢNG MUA]]&gt;0,Stock[[#This Row],[GIÁ MUA]]*Stock[[#This Row],[SỐ LƯỢNG MUA]]*$D$11,"")</f>
        <v/>
      </c>
      <c r="J1708" s="87"/>
      <c r="K1708" s="88"/>
      <c r="L1708" s="116" t="str">
        <f>IF(Stock[[#This Row],[SỐ LƯỢNG MUA]]&gt;0,Stock[[#This Row],[GIÁ MUA]]*(1+Stock[[#This Row],[% TĂNG KỲ VỌNG_1]]),"")</f>
        <v/>
      </c>
      <c r="M1708" s="89"/>
      <c r="N1708" s="116" t="str">
        <f>IF(Stock[[#This Row],[SỐ LƯỢNG MUA]]&gt;0,Stock[[#This Row],[GIÁ MUA]]*(1+Stock[[#This Row],[% TĂNG KỲ VỌNG_2]]),"")</f>
        <v/>
      </c>
      <c r="O1708" s="89"/>
      <c r="P1708" s="116" t="str">
        <f>IF(Stock[[#This Row],[SỐ LƯỢNG MUA]]&gt;0,Stock[[#This Row],[GIÁ MUA]]*(1+Stock[[#This Row],[% GIẢM ĐỂ CẮT LỖ]]),"")</f>
        <v/>
      </c>
      <c r="Q1708" s="103"/>
      <c r="R1708" s="117" t="str">
        <f>IF(Stock[[#This Row],[CỔ TỨC TIỀN MẶT]]&gt;0,Stock[[#This Row],[CỔ TỨC TIỀN MẶT]]/(Stock[[#This Row],[GIÁ MUA]]*Stock[[#This Row],[SỐ LƯỢNG MUA]]),"")</f>
        <v/>
      </c>
      <c r="S1708" s="103"/>
      <c r="T1708" s="77"/>
      <c r="U1708" s="95"/>
      <c r="V1708" s="96"/>
      <c r="W1708" s="125" t="str">
        <f>IF(Stock[[#This Row],[SỐ LƯỢNG BÁN]]&gt;0,Stock[[#This Row],[GIÁ BÁN]]*Stock[[#This Row],[SỐ LƯỢNG BÁN]]*$D$11+Stock[[#This Row],[GIÁ BÁN]]*Stock[[#This Row],[SỐ LƯỢNG BÁN]]*$D$12,"")</f>
        <v/>
      </c>
      <c r="X1708" s="120">
        <f>Stock[[#This Row],[SỐ LƯỢNG MUA]]+Stock[[#This Row],[CỔ TỨC BẰNG CỔ PHIẾU]]-Stock[[#This Row],[SỐ LƯỢNG BÁN]]</f>
        <v>0</v>
      </c>
      <c r="Y17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8" s="120">
        <f ca="1">IF(Stock[[#This Row],[NGÀY BÁN]]&gt;0,Stock[[#This Row],[NGÀY BÁN]]-Stock[[#This Row],[NGÀY MUA]]+1,IF(Stock[[#This Row],[NGÀY MUA]]=0,0,TODAY()-Stock[[#This Row],[NGÀY MUA]]+1))</f>
        <v>0</v>
      </c>
      <c r="AA1708" s="121" t="str">
        <f>IFERROR(Stock[[#This Row],[CỔ TỨC TIỀN MẶT]]+Stock[[#This Row],[LÃI/(LỖ) TỪ BÁN CK
(auto-fill)]],"")</f>
        <v/>
      </c>
      <c r="AB17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8" s="79"/>
      <c r="AE1708" s="146" t="str">
        <f>IF(Stock[[#This Row],[TRẠNG THÁI
(auto-fill)]]="NẮM GIỮ",Stock[[#This Row],[GIÁ THỊ TRƯỜNG]]-Stock[[#This Row],[GIÁ MUA]],"")</f>
        <v/>
      </c>
      <c r="AF1708" s="150" t="str">
        <f>IFERROR(Stock[[#This Row],[TĂNG/
(GIẢM )]]/Stock[[#This Row],[GIÁ MUA]],"")</f>
        <v/>
      </c>
      <c r="AG1708" s="129" t="str">
        <f>IF(Stock[[#This Row],[GIÁ THỊ TRƯỜNG]]&gt;0,Stock[[#This Row],[GIÁ THỊ TRƯỜNG]]*Stock[[#This Row],[SỐ LƯỢNG CÒN LẠI
(auto-fill)]],"")</f>
        <v/>
      </c>
    </row>
    <row r="1709" spans="2:33">
      <c r="B1709" s="109" t="str">
        <f>IF(AND(Stock[[#This Row],[SỐ LƯỢNG MUA]]&gt;0,Stock[[#This Row],[SỐ LƯỢNG CÒN LẠI
(auto-fill)]]=0),"BÁN",
IF(AND(Stock[[#This Row],[SỐ LƯỢNG MUA]]&gt;0,Stock[[#This Row],[SỐ LƯỢNG CÒN LẠI
(auto-fill)]]&gt;0),"NẮM GIỮ",""))</f>
        <v/>
      </c>
      <c r="C1709" s="112">
        <f t="shared" si="26"/>
        <v>1696</v>
      </c>
      <c r="D1709" s="77"/>
      <c r="E1709" s="78"/>
      <c r="F1709" s="170"/>
      <c r="G1709" s="83"/>
      <c r="H1709" s="84"/>
      <c r="I1709" s="114" t="str">
        <f>IF(Stock[[#This Row],[SỐ LƯỢNG MUA]]&gt;0,Stock[[#This Row],[GIÁ MUA]]*Stock[[#This Row],[SỐ LƯỢNG MUA]]*$D$11,"")</f>
        <v/>
      </c>
      <c r="J1709" s="87"/>
      <c r="K1709" s="88"/>
      <c r="L1709" s="116" t="str">
        <f>IF(Stock[[#This Row],[SỐ LƯỢNG MUA]]&gt;0,Stock[[#This Row],[GIÁ MUA]]*(1+Stock[[#This Row],[% TĂNG KỲ VỌNG_1]]),"")</f>
        <v/>
      </c>
      <c r="M1709" s="89"/>
      <c r="N1709" s="116" t="str">
        <f>IF(Stock[[#This Row],[SỐ LƯỢNG MUA]]&gt;0,Stock[[#This Row],[GIÁ MUA]]*(1+Stock[[#This Row],[% TĂNG KỲ VỌNG_2]]),"")</f>
        <v/>
      </c>
      <c r="O1709" s="89"/>
      <c r="P1709" s="116" t="str">
        <f>IF(Stock[[#This Row],[SỐ LƯỢNG MUA]]&gt;0,Stock[[#This Row],[GIÁ MUA]]*(1+Stock[[#This Row],[% GIẢM ĐỂ CẮT LỖ]]),"")</f>
        <v/>
      </c>
      <c r="Q1709" s="103"/>
      <c r="R1709" s="117" t="str">
        <f>IF(Stock[[#This Row],[CỔ TỨC TIỀN MẶT]]&gt;0,Stock[[#This Row],[CỔ TỨC TIỀN MẶT]]/(Stock[[#This Row],[GIÁ MUA]]*Stock[[#This Row],[SỐ LƯỢNG MUA]]),"")</f>
        <v/>
      </c>
      <c r="S1709" s="103"/>
      <c r="T1709" s="77"/>
      <c r="U1709" s="95"/>
      <c r="V1709" s="96"/>
      <c r="W1709" s="125" t="str">
        <f>IF(Stock[[#This Row],[SỐ LƯỢNG BÁN]]&gt;0,Stock[[#This Row],[GIÁ BÁN]]*Stock[[#This Row],[SỐ LƯỢNG BÁN]]*$D$11+Stock[[#This Row],[GIÁ BÁN]]*Stock[[#This Row],[SỐ LƯỢNG BÁN]]*$D$12,"")</f>
        <v/>
      </c>
      <c r="X1709" s="120">
        <f>Stock[[#This Row],[SỐ LƯỢNG MUA]]+Stock[[#This Row],[CỔ TỨC BẰNG CỔ PHIẾU]]-Stock[[#This Row],[SỐ LƯỢNG BÁN]]</f>
        <v>0</v>
      </c>
      <c r="Y17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9" s="120">
        <f ca="1">IF(Stock[[#This Row],[NGÀY BÁN]]&gt;0,Stock[[#This Row],[NGÀY BÁN]]-Stock[[#This Row],[NGÀY MUA]]+1,IF(Stock[[#This Row],[NGÀY MUA]]=0,0,TODAY()-Stock[[#This Row],[NGÀY MUA]]+1))</f>
        <v>0</v>
      </c>
      <c r="AA1709" s="121" t="str">
        <f>IFERROR(Stock[[#This Row],[CỔ TỨC TIỀN MẶT]]+Stock[[#This Row],[LÃI/(LỖ) TỪ BÁN CK
(auto-fill)]],"")</f>
        <v/>
      </c>
      <c r="AB17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9" s="79"/>
      <c r="AE1709" s="146" t="str">
        <f>IF(Stock[[#This Row],[TRẠNG THÁI
(auto-fill)]]="NẮM GIỮ",Stock[[#This Row],[GIÁ THỊ TRƯỜNG]]-Stock[[#This Row],[GIÁ MUA]],"")</f>
        <v/>
      </c>
      <c r="AF1709" s="150" t="str">
        <f>IFERROR(Stock[[#This Row],[TĂNG/
(GIẢM )]]/Stock[[#This Row],[GIÁ MUA]],"")</f>
        <v/>
      </c>
      <c r="AG1709" s="129" t="str">
        <f>IF(Stock[[#This Row],[GIÁ THỊ TRƯỜNG]]&gt;0,Stock[[#This Row],[GIÁ THỊ TRƯỜNG]]*Stock[[#This Row],[SỐ LƯỢNG CÒN LẠI
(auto-fill)]],"")</f>
        <v/>
      </c>
    </row>
    <row r="1710" spans="2:33">
      <c r="B1710" s="109" t="str">
        <f>IF(AND(Stock[[#This Row],[SỐ LƯỢNG MUA]]&gt;0,Stock[[#This Row],[SỐ LƯỢNG CÒN LẠI
(auto-fill)]]=0),"BÁN",
IF(AND(Stock[[#This Row],[SỐ LƯỢNG MUA]]&gt;0,Stock[[#This Row],[SỐ LƯỢNG CÒN LẠI
(auto-fill)]]&gt;0),"NẮM GIỮ",""))</f>
        <v/>
      </c>
      <c r="C1710" s="112">
        <f t="shared" si="26"/>
        <v>1697</v>
      </c>
      <c r="D1710" s="77"/>
      <c r="E1710" s="78"/>
      <c r="F1710" s="170"/>
      <c r="G1710" s="83"/>
      <c r="H1710" s="84"/>
      <c r="I1710" s="114" t="str">
        <f>IF(Stock[[#This Row],[SỐ LƯỢNG MUA]]&gt;0,Stock[[#This Row],[GIÁ MUA]]*Stock[[#This Row],[SỐ LƯỢNG MUA]]*$D$11,"")</f>
        <v/>
      </c>
      <c r="J1710" s="87"/>
      <c r="K1710" s="88"/>
      <c r="L1710" s="116" t="str">
        <f>IF(Stock[[#This Row],[SỐ LƯỢNG MUA]]&gt;0,Stock[[#This Row],[GIÁ MUA]]*(1+Stock[[#This Row],[% TĂNG KỲ VỌNG_1]]),"")</f>
        <v/>
      </c>
      <c r="M1710" s="89"/>
      <c r="N1710" s="116" t="str">
        <f>IF(Stock[[#This Row],[SỐ LƯỢNG MUA]]&gt;0,Stock[[#This Row],[GIÁ MUA]]*(1+Stock[[#This Row],[% TĂNG KỲ VỌNG_2]]),"")</f>
        <v/>
      </c>
      <c r="O1710" s="89"/>
      <c r="P1710" s="116" t="str">
        <f>IF(Stock[[#This Row],[SỐ LƯỢNG MUA]]&gt;0,Stock[[#This Row],[GIÁ MUA]]*(1+Stock[[#This Row],[% GIẢM ĐỂ CẮT LỖ]]),"")</f>
        <v/>
      </c>
      <c r="Q1710" s="103"/>
      <c r="R1710" s="117" t="str">
        <f>IF(Stock[[#This Row],[CỔ TỨC TIỀN MẶT]]&gt;0,Stock[[#This Row],[CỔ TỨC TIỀN MẶT]]/(Stock[[#This Row],[GIÁ MUA]]*Stock[[#This Row],[SỐ LƯỢNG MUA]]),"")</f>
        <v/>
      </c>
      <c r="S1710" s="103"/>
      <c r="T1710" s="77"/>
      <c r="U1710" s="95"/>
      <c r="V1710" s="96"/>
      <c r="W1710" s="125" t="str">
        <f>IF(Stock[[#This Row],[SỐ LƯỢNG BÁN]]&gt;0,Stock[[#This Row],[GIÁ BÁN]]*Stock[[#This Row],[SỐ LƯỢNG BÁN]]*$D$11+Stock[[#This Row],[GIÁ BÁN]]*Stock[[#This Row],[SỐ LƯỢNG BÁN]]*$D$12,"")</f>
        <v/>
      </c>
      <c r="X1710" s="120">
        <f>Stock[[#This Row],[SỐ LƯỢNG MUA]]+Stock[[#This Row],[CỔ TỨC BẰNG CỔ PHIẾU]]-Stock[[#This Row],[SỐ LƯỢNG BÁN]]</f>
        <v>0</v>
      </c>
      <c r="Y17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0" s="120">
        <f ca="1">IF(Stock[[#This Row],[NGÀY BÁN]]&gt;0,Stock[[#This Row],[NGÀY BÁN]]-Stock[[#This Row],[NGÀY MUA]]+1,IF(Stock[[#This Row],[NGÀY MUA]]=0,0,TODAY()-Stock[[#This Row],[NGÀY MUA]]+1))</f>
        <v>0</v>
      </c>
      <c r="AA1710" s="121" t="str">
        <f>IFERROR(Stock[[#This Row],[CỔ TỨC TIỀN MẶT]]+Stock[[#This Row],[LÃI/(LỖ) TỪ BÁN CK
(auto-fill)]],"")</f>
        <v/>
      </c>
      <c r="AB17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0" s="79"/>
      <c r="AE1710" s="146" t="str">
        <f>IF(Stock[[#This Row],[TRẠNG THÁI
(auto-fill)]]="NẮM GIỮ",Stock[[#This Row],[GIÁ THỊ TRƯỜNG]]-Stock[[#This Row],[GIÁ MUA]],"")</f>
        <v/>
      </c>
      <c r="AF1710" s="150" t="str">
        <f>IFERROR(Stock[[#This Row],[TĂNG/
(GIẢM )]]/Stock[[#This Row],[GIÁ MUA]],"")</f>
        <v/>
      </c>
      <c r="AG1710" s="129" t="str">
        <f>IF(Stock[[#This Row],[GIÁ THỊ TRƯỜNG]]&gt;0,Stock[[#This Row],[GIÁ THỊ TRƯỜNG]]*Stock[[#This Row],[SỐ LƯỢNG CÒN LẠI
(auto-fill)]],"")</f>
        <v/>
      </c>
    </row>
    <row r="1711" spans="2:33">
      <c r="B1711" s="109" t="str">
        <f>IF(AND(Stock[[#This Row],[SỐ LƯỢNG MUA]]&gt;0,Stock[[#This Row],[SỐ LƯỢNG CÒN LẠI
(auto-fill)]]=0),"BÁN",
IF(AND(Stock[[#This Row],[SỐ LƯỢNG MUA]]&gt;0,Stock[[#This Row],[SỐ LƯỢNG CÒN LẠI
(auto-fill)]]&gt;0),"NẮM GIỮ",""))</f>
        <v/>
      </c>
      <c r="C1711" s="112">
        <f t="shared" si="26"/>
        <v>1698</v>
      </c>
      <c r="D1711" s="77"/>
      <c r="E1711" s="78"/>
      <c r="F1711" s="170"/>
      <c r="G1711" s="83"/>
      <c r="H1711" s="84"/>
      <c r="I1711" s="114" t="str">
        <f>IF(Stock[[#This Row],[SỐ LƯỢNG MUA]]&gt;0,Stock[[#This Row],[GIÁ MUA]]*Stock[[#This Row],[SỐ LƯỢNG MUA]]*$D$11,"")</f>
        <v/>
      </c>
      <c r="J1711" s="87"/>
      <c r="K1711" s="88"/>
      <c r="L1711" s="116" t="str">
        <f>IF(Stock[[#This Row],[SỐ LƯỢNG MUA]]&gt;0,Stock[[#This Row],[GIÁ MUA]]*(1+Stock[[#This Row],[% TĂNG KỲ VỌNG_1]]),"")</f>
        <v/>
      </c>
      <c r="M1711" s="89"/>
      <c r="N1711" s="116" t="str">
        <f>IF(Stock[[#This Row],[SỐ LƯỢNG MUA]]&gt;0,Stock[[#This Row],[GIÁ MUA]]*(1+Stock[[#This Row],[% TĂNG KỲ VỌNG_2]]),"")</f>
        <v/>
      </c>
      <c r="O1711" s="89"/>
      <c r="P1711" s="116" t="str">
        <f>IF(Stock[[#This Row],[SỐ LƯỢNG MUA]]&gt;0,Stock[[#This Row],[GIÁ MUA]]*(1+Stock[[#This Row],[% GIẢM ĐỂ CẮT LỖ]]),"")</f>
        <v/>
      </c>
      <c r="Q1711" s="103"/>
      <c r="R1711" s="117" t="str">
        <f>IF(Stock[[#This Row],[CỔ TỨC TIỀN MẶT]]&gt;0,Stock[[#This Row],[CỔ TỨC TIỀN MẶT]]/(Stock[[#This Row],[GIÁ MUA]]*Stock[[#This Row],[SỐ LƯỢNG MUA]]),"")</f>
        <v/>
      </c>
      <c r="S1711" s="103"/>
      <c r="T1711" s="77"/>
      <c r="U1711" s="95"/>
      <c r="V1711" s="96"/>
      <c r="W1711" s="125" t="str">
        <f>IF(Stock[[#This Row],[SỐ LƯỢNG BÁN]]&gt;0,Stock[[#This Row],[GIÁ BÁN]]*Stock[[#This Row],[SỐ LƯỢNG BÁN]]*$D$11+Stock[[#This Row],[GIÁ BÁN]]*Stock[[#This Row],[SỐ LƯỢNG BÁN]]*$D$12,"")</f>
        <v/>
      </c>
      <c r="X1711" s="120">
        <f>Stock[[#This Row],[SỐ LƯỢNG MUA]]+Stock[[#This Row],[CỔ TỨC BẰNG CỔ PHIẾU]]-Stock[[#This Row],[SỐ LƯỢNG BÁN]]</f>
        <v>0</v>
      </c>
      <c r="Y17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1" s="120">
        <f ca="1">IF(Stock[[#This Row],[NGÀY BÁN]]&gt;0,Stock[[#This Row],[NGÀY BÁN]]-Stock[[#This Row],[NGÀY MUA]]+1,IF(Stock[[#This Row],[NGÀY MUA]]=0,0,TODAY()-Stock[[#This Row],[NGÀY MUA]]+1))</f>
        <v>0</v>
      </c>
      <c r="AA1711" s="121" t="str">
        <f>IFERROR(Stock[[#This Row],[CỔ TỨC TIỀN MẶT]]+Stock[[#This Row],[LÃI/(LỖ) TỪ BÁN CK
(auto-fill)]],"")</f>
        <v/>
      </c>
      <c r="AB17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1" s="79"/>
      <c r="AE1711" s="146" t="str">
        <f>IF(Stock[[#This Row],[TRẠNG THÁI
(auto-fill)]]="NẮM GIỮ",Stock[[#This Row],[GIÁ THỊ TRƯỜNG]]-Stock[[#This Row],[GIÁ MUA]],"")</f>
        <v/>
      </c>
      <c r="AF1711" s="150" t="str">
        <f>IFERROR(Stock[[#This Row],[TĂNG/
(GIẢM )]]/Stock[[#This Row],[GIÁ MUA]],"")</f>
        <v/>
      </c>
      <c r="AG1711" s="129" t="str">
        <f>IF(Stock[[#This Row],[GIÁ THỊ TRƯỜNG]]&gt;0,Stock[[#This Row],[GIÁ THỊ TRƯỜNG]]*Stock[[#This Row],[SỐ LƯỢNG CÒN LẠI
(auto-fill)]],"")</f>
        <v/>
      </c>
    </row>
    <row r="1712" spans="2:33">
      <c r="B1712" s="109" t="str">
        <f>IF(AND(Stock[[#This Row],[SỐ LƯỢNG MUA]]&gt;0,Stock[[#This Row],[SỐ LƯỢNG CÒN LẠI
(auto-fill)]]=0),"BÁN",
IF(AND(Stock[[#This Row],[SỐ LƯỢNG MUA]]&gt;0,Stock[[#This Row],[SỐ LƯỢNG CÒN LẠI
(auto-fill)]]&gt;0),"NẮM GIỮ",""))</f>
        <v/>
      </c>
      <c r="C1712" s="112">
        <f t="shared" si="26"/>
        <v>1699</v>
      </c>
      <c r="D1712" s="77"/>
      <c r="E1712" s="78"/>
      <c r="F1712" s="170"/>
      <c r="G1712" s="83"/>
      <c r="H1712" s="84"/>
      <c r="I1712" s="114" t="str">
        <f>IF(Stock[[#This Row],[SỐ LƯỢNG MUA]]&gt;0,Stock[[#This Row],[GIÁ MUA]]*Stock[[#This Row],[SỐ LƯỢNG MUA]]*$D$11,"")</f>
        <v/>
      </c>
      <c r="J1712" s="87"/>
      <c r="K1712" s="88"/>
      <c r="L1712" s="116" t="str">
        <f>IF(Stock[[#This Row],[SỐ LƯỢNG MUA]]&gt;0,Stock[[#This Row],[GIÁ MUA]]*(1+Stock[[#This Row],[% TĂNG KỲ VỌNG_1]]),"")</f>
        <v/>
      </c>
      <c r="M1712" s="89"/>
      <c r="N1712" s="116" t="str">
        <f>IF(Stock[[#This Row],[SỐ LƯỢNG MUA]]&gt;0,Stock[[#This Row],[GIÁ MUA]]*(1+Stock[[#This Row],[% TĂNG KỲ VỌNG_2]]),"")</f>
        <v/>
      </c>
      <c r="O1712" s="89"/>
      <c r="P1712" s="116" t="str">
        <f>IF(Stock[[#This Row],[SỐ LƯỢNG MUA]]&gt;0,Stock[[#This Row],[GIÁ MUA]]*(1+Stock[[#This Row],[% GIẢM ĐỂ CẮT LỖ]]),"")</f>
        <v/>
      </c>
      <c r="Q1712" s="103"/>
      <c r="R1712" s="117" t="str">
        <f>IF(Stock[[#This Row],[CỔ TỨC TIỀN MẶT]]&gt;0,Stock[[#This Row],[CỔ TỨC TIỀN MẶT]]/(Stock[[#This Row],[GIÁ MUA]]*Stock[[#This Row],[SỐ LƯỢNG MUA]]),"")</f>
        <v/>
      </c>
      <c r="S1712" s="103"/>
      <c r="T1712" s="77"/>
      <c r="U1712" s="95"/>
      <c r="V1712" s="96"/>
      <c r="W1712" s="125" t="str">
        <f>IF(Stock[[#This Row],[SỐ LƯỢNG BÁN]]&gt;0,Stock[[#This Row],[GIÁ BÁN]]*Stock[[#This Row],[SỐ LƯỢNG BÁN]]*$D$11+Stock[[#This Row],[GIÁ BÁN]]*Stock[[#This Row],[SỐ LƯỢNG BÁN]]*$D$12,"")</f>
        <v/>
      </c>
      <c r="X1712" s="120">
        <f>Stock[[#This Row],[SỐ LƯỢNG MUA]]+Stock[[#This Row],[CỔ TỨC BẰNG CỔ PHIẾU]]-Stock[[#This Row],[SỐ LƯỢNG BÁN]]</f>
        <v>0</v>
      </c>
      <c r="Y17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2" s="120">
        <f ca="1">IF(Stock[[#This Row],[NGÀY BÁN]]&gt;0,Stock[[#This Row],[NGÀY BÁN]]-Stock[[#This Row],[NGÀY MUA]]+1,IF(Stock[[#This Row],[NGÀY MUA]]=0,0,TODAY()-Stock[[#This Row],[NGÀY MUA]]+1))</f>
        <v>0</v>
      </c>
      <c r="AA1712" s="121" t="str">
        <f>IFERROR(Stock[[#This Row],[CỔ TỨC TIỀN MẶT]]+Stock[[#This Row],[LÃI/(LỖ) TỪ BÁN CK
(auto-fill)]],"")</f>
        <v/>
      </c>
      <c r="AB17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2" s="79"/>
      <c r="AE1712" s="146" t="str">
        <f>IF(Stock[[#This Row],[TRẠNG THÁI
(auto-fill)]]="NẮM GIỮ",Stock[[#This Row],[GIÁ THỊ TRƯỜNG]]-Stock[[#This Row],[GIÁ MUA]],"")</f>
        <v/>
      </c>
      <c r="AF1712" s="150" t="str">
        <f>IFERROR(Stock[[#This Row],[TĂNG/
(GIẢM )]]/Stock[[#This Row],[GIÁ MUA]],"")</f>
        <v/>
      </c>
      <c r="AG1712" s="129" t="str">
        <f>IF(Stock[[#This Row],[GIÁ THỊ TRƯỜNG]]&gt;0,Stock[[#This Row],[GIÁ THỊ TRƯỜNG]]*Stock[[#This Row],[SỐ LƯỢNG CÒN LẠI
(auto-fill)]],"")</f>
        <v/>
      </c>
    </row>
    <row r="1713" spans="2:33">
      <c r="B1713" s="109" t="str">
        <f>IF(AND(Stock[[#This Row],[SỐ LƯỢNG MUA]]&gt;0,Stock[[#This Row],[SỐ LƯỢNG CÒN LẠI
(auto-fill)]]=0),"BÁN",
IF(AND(Stock[[#This Row],[SỐ LƯỢNG MUA]]&gt;0,Stock[[#This Row],[SỐ LƯỢNG CÒN LẠI
(auto-fill)]]&gt;0),"NẮM GIỮ",""))</f>
        <v/>
      </c>
      <c r="C1713" s="112">
        <f t="shared" si="26"/>
        <v>1700</v>
      </c>
      <c r="D1713" s="77"/>
      <c r="E1713" s="78"/>
      <c r="F1713" s="170"/>
      <c r="G1713" s="83"/>
      <c r="H1713" s="84"/>
      <c r="I1713" s="114" t="str">
        <f>IF(Stock[[#This Row],[SỐ LƯỢNG MUA]]&gt;0,Stock[[#This Row],[GIÁ MUA]]*Stock[[#This Row],[SỐ LƯỢNG MUA]]*$D$11,"")</f>
        <v/>
      </c>
      <c r="J1713" s="87"/>
      <c r="K1713" s="88"/>
      <c r="L1713" s="116" t="str">
        <f>IF(Stock[[#This Row],[SỐ LƯỢNG MUA]]&gt;0,Stock[[#This Row],[GIÁ MUA]]*(1+Stock[[#This Row],[% TĂNG KỲ VỌNG_1]]),"")</f>
        <v/>
      </c>
      <c r="M1713" s="89"/>
      <c r="N1713" s="116" t="str">
        <f>IF(Stock[[#This Row],[SỐ LƯỢNG MUA]]&gt;0,Stock[[#This Row],[GIÁ MUA]]*(1+Stock[[#This Row],[% TĂNG KỲ VỌNG_2]]),"")</f>
        <v/>
      </c>
      <c r="O1713" s="89"/>
      <c r="P1713" s="116" t="str">
        <f>IF(Stock[[#This Row],[SỐ LƯỢNG MUA]]&gt;0,Stock[[#This Row],[GIÁ MUA]]*(1+Stock[[#This Row],[% GIẢM ĐỂ CẮT LỖ]]),"")</f>
        <v/>
      </c>
      <c r="Q1713" s="103"/>
      <c r="R1713" s="117" t="str">
        <f>IF(Stock[[#This Row],[CỔ TỨC TIỀN MẶT]]&gt;0,Stock[[#This Row],[CỔ TỨC TIỀN MẶT]]/(Stock[[#This Row],[GIÁ MUA]]*Stock[[#This Row],[SỐ LƯỢNG MUA]]),"")</f>
        <v/>
      </c>
      <c r="S1713" s="103"/>
      <c r="T1713" s="77"/>
      <c r="U1713" s="95"/>
      <c r="V1713" s="96"/>
      <c r="W1713" s="125" t="str">
        <f>IF(Stock[[#This Row],[SỐ LƯỢNG BÁN]]&gt;0,Stock[[#This Row],[GIÁ BÁN]]*Stock[[#This Row],[SỐ LƯỢNG BÁN]]*$D$11+Stock[[#This Row],[GIÁ BÁN]]*Stock[[#This Row],[SỐ LƯỢNG BÁN]]*$D$12,"")</f>
        <v/>
      </c>
      <c r="X1713" s="120">
        <f>Stock[[#This Row],[SỐ LƯỢNG MUA]]+Stock[[#This Row],[CỔ TỨC BẰNG CỔ PHIẾU]]-Stock[[#This Row],[SỐ LƯỢNG BÁN]]</f>
        <v>0</v>
      </c>
      <c r="Y17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3" s="120">
        <f ca="1">IF(Stock[[#This Row],[NGÀY BÁN]]&gt;0,Stock[[#This Row],[NGÀY BÁN]]-Stock[[#This Row],[NGÀY MUA]]+1,IF(Stock[[#This Row],[NGÀY MUA]]=0,0,TODAY()-Stock[[#This Row],[NGÀY MUA]]+1))</f>
        <v>0</v>
      </c>
      <c r="AA1713" s="121" t="str">
        <f>IFERROR(Stock[[#This Row],[CỔ TỨC TIỀN MẶT]]+Stock[[#This Row],[LÃI/(LỖ) TỪ BÁN CK
(auto-fill)]],"")</f>
        <v/>
      </c>
      <c r="AB17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3" s="79"/>
      <c r="AE1713" s="146" t="str">
        <f>IF(Stock[[#This Row],[TRẠNG THÁI
(auto-fill)]]="NẮM GIỮ",Stock[[#This Row],[GIÁ THỊ TRƯỜNG]]-Stock[[#This Row],[GIÁ MUA]],"")</f>
        <v/>
      </c>
      <c r="AF1713" s="150" t="str">
        <f>IFERROR(Stock[[#This Row],[TĂNG/
(GIẢM )]]/Stock[[#This Row],[GIÁ MUA]],"")</f>
        <v/>
      </c>
      <c r="AG1713" s="129" t="str">
        <f>IF(Stock[[#This Row],[GIÁ THỊ TRƯỜNG]]&gt;0,Stock[[#This Row],[GIÁ THỊ TRƯỜNG]]*Stock[[#This Row],[SỐ LƯỢNG CÒN LẠI
(auto-fill)]],"")</f>
        <v/>
      </c>
    </row>
    <row r="1714" spans="2:33">
      <c r="B1714" s="109" t="str">
        <f>IF(AND(Stock[[#This Row],[SỐ LƯỢNG MUA]]&gt;0,Stock[[#This Row],[SỐ LƯỢNG CÒN LẠI
(auto-fill)]]=0),"BÁN",
IF(AND(Stock[[#This Row],[SỐ LƯỢNG MUA]]&gt;0,Stock[[#This Row],[SỐ LƯỢNG CÒN LẠI
(auto-fill)]]&gt;0),"NẮM GIỮ",""))</f>
        <v/>
      </c>
      <c r="C1714" s="112">
        <f t="shared" si="26"/>
        <v>1701</v>
      </c>
      <c r="D1714" s="77"/>
      <c r="E1714" s="78"/>
      <c r="F1714" s="170"/>
      <c r="G1714" s="83"/>
      <c r="H1714" s="84"/>
      <c r="I1714" s="114" t="str">
        <f>IF(Stock[[#This Row],[SỐ LƯỢNG MUA]]&gt;0,Stock[[#This Row],[GIÁ MUA]]*Stock[[#This Row],[SỐ LƯỢNG MUA]]*$D$11,"")</f>
        <v/>
      </c>
      <c r="J1714" s="87"/>
      <c r="K1714" s="88"/>
      <c r="L1714" s="116" t="str">
        <f>IF(Stock[[#This Row],[SỐ LƯỢNG MUA]]&gt;0,Stock[[#This Row],[GIÁ MUA]]*(1+Stock[[#This Row],[% TĂNG KỲ VỌNG_1]]),"")</f>
        <v/>
      </c>
      <c r="M1714" s="89"/>
      <c r="N1714" s="116" t="str">
        <f>IF(Stock[[#This Row],[SỐ LƯỢNG MUA]]&gt;0,Stock[[#This Row],[GIÁ MUA]]*(1+Stock[[#This Row],[% TĂNG KỲ VỌNG_2]]),"")</f>
        <v/>
      </c>
      <c r="O1714" s="89"/>
      <c r="P1714" s="116" t="str">
        <f>IF(Stock[[#This Row],[SỐ LƯỢNG MUA]]&gt;0,Stock[[#This Row],[GIÁ MUA]]*(1+Stock[[#This Row],[% GIẢM ĐỂ CẮT LỖ]]),"")</f>
        <v/>
      </c>
      <c r="Q1714" s="103"/>
      <c r="R1714" s="117" t="str">
        <f>IF(Stock[[#This Row],[CỔ TỨC TIỀN MẶT]]&gt;0,Stock[[#This Row],[CỔ TỨC TIỀN MẶT]]/(Stock[[#This Row],[GIÁ MUA]]*Stock[[#This Row],[SỐ LƯỢNG MUA]]),"")</f>
        <v/>
      </c>
      <c r="S1714" s="103"/>
      <c r="T1714" s="77"/>
      <c r="U1714" s="95"/>
      <c r="V1714" s="96"/>
      <c r="W1714" s="125" t="str">
        <f>IF(Stock[[#This Row],[SỐ LƯỢNG BÁN]]&gt;0,Stock[[#This Row],[GIÁ BÁN]]*Stock[[#This Row],[SỐ LƯỢNG BÁN]]*$D$11+Stock[[#This Row],[GIÁ BÁN]]*Stock[[#This Row],[SỐ LƯỢNG BÁN]]*$D$12,"")</f>
        <v/>
      </c>
      <c r="X1714" s="120">
        <f>Stock[[#This Row],[SỐ LƯỢNG MUA]]+Stock[[#This Row],[CỔ TỨC BẰNG CỔ PHIẾU]]-Stock[[#This Row],[SỐ LƯỢNG BÁN]]</f>
        <v>0</v>
      </c>
      <c r="Y17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4" s="120">
        <f ca="1">IF(Stock[[#This Row],[NGÀY BÁN]]&gt;0,Stock[[#This Row],[NGÀY BÁN]]-Stock[[#This Row],[NGÀY MUA]]+1,IF(Stock[[#This Row],[NGÀY MUA]]=0,0,TODAY()-Stock[[#This Row],[NGÀY MUA]]+1))</f>
        <v>0</v>
      </c>
      <c r="AA1714" s="121" t="str">
        <f>IFERROR(Stock[[#This Row],[CỔ TỨC TIỀN MẶT]]+Stock[[#This Row],[LÃI/(LỖ) TỪ BÁN CK
(auto-fill)]],"")</f>
        <v/>
      </c>
      <c r="AB17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4" s="79"/>
      <c r="AE1714" s="146" t="str">
        <f>IF(Stock[[#This Row],[TRẠNG THÁI
(auto-fill)]]="NẮM GIỮ",Stock[[#This Row],[GIÁ THỊ TRƯỜNG]]-Stock[[#This Row],[GIÁ MUA]],"")</f>
        <v/>
      </c>
      <c r="AF1714" s="150" t="str">
        <f>IFERROR(Stock[[#This Row],[TĂNG/
(GIẢM )]]/Stock[[#This Row],[GIÁ MUA]],"")</f>
        <v/>
      </c>
      <c r="AG1714" s="129" t="str">
        <f>IF(Stock[[#This Row],[GIÁ THỊ TRƯỜNG]]&gt;0,Stock[[#This Row],[GIÁ THỊ TRƯỜNG]]*Stock[[#This Row],[SỐ LƯỢNG CÒN LẠI
(auto-fill)]],"")</f>
        <v/>
      </c>
    </row>
    <row r="1715" spans="2:33">
      <c r="B1715" s="109" t="str">
        <f>IF(AND(Stock[[#This Row],[SỐ LƯỢNG MUA]]&gt;0,Stock[[#This Row],[SỐ LƯỢNG CÒN LẠI
(auto-fill)]]=0),"BÁN",
IF(AND(Stock[[#This Row],[SỐ LƯỢNG MUA]]&gt;0,Stock[[#This Row],[SỐ LƯỢNG CÒN LẠI
(auto-fill)]]&gt;0),"NẮM GIỮ",""))</f>
        <v/>
      </c>
      <c r="C1715" s="112">
        <f t="shared" si="26"/>
        <v>1702</v>
      </c>
      <c r="D1715" s="77"/>
      <c r="E1715" s="78"/>
      <c r="F1715" s="170"/>
      <c r="G1715" s="83"/>
      <c r="H1715" s="84"/>
      <c r="I1715" s="114" t="str">
        <f>IF(Stock[[#This Row],[SỐ LƯỢNG MUA]]&gt;0,Stock[[#This Row],[GIÁ MUA]]*Stock[[#This Row],[SỐ LƯỢNG MUA]]*$D$11,"")</f>
        <v/>
      </c>
      <c r="J1715" s="87"/>
      <c r="K1715" s="88"/>
      <c r="L1715" s="116" t="str">
        <f>IF(Stock[[#This Row],[SỐ LƯỢNG MUA]]&gt;0,Stock[[#This Row],[GIÁ MUA]]*(1+Stock[[#This Row],[% TĂNG KỲ VỌNG_1]]),"")</f>
        <v/>
      </c>
      <c r="M1715" s="89"/>
      <c r="N1715" s="116" t="str">
        <f>IF(Stock[[#This Row],[SỐ LƯỢNG MUA]]&gt;0,Stock[[#This Row],[GIÁ MUA]]*(1+Stock[[#This Row],[% TĂNG KỲ VỌNG_2]]),"")</f>
        <v/>
      </c>
      <c r="O1715" s="89"/>
      <c r="P1715" s="116" t="str">
        <f>IF(Stock[[#This Row],[SỐ LƯỢNG MUA]]&gt;0,Stock[[#This Row],[GIÁ MUA]]*(1+Stock[[#This Row],[% GIẢM ĐỂ CẮT LỖ]]),"")</f>
        <v/>
      </c>
      <c r="Q1715" s="103"/>
      <c r="R1715" s="117" t="str">
        <f>IF(Stock[[#This Row],[CỔ TỨC TIỀN MẶT]]&gt;0,Stock[[#This Row],[CỔ TỨC TIỀN MẶT]]/(Stock[[#This Row],[GIÁ MUA]]*Stock[[#This Row],[SỐ LƯỢNG MUA]]),"")</f>
        <v/>
      </c>
      <c r="S1715" s="103"/>
      <c r="T1715" s="77"/>
      <c r="U1715" s="95"/>
      <c r="V1715" s="96"/>
      <c r="W1715" s="125" t="str">
        <f>IF(Stock[[#This Row],[SỐ LƯỢNG BÁN]]&gt;0,Stock[[#This Row],[GIÁ BÁN]]*Stock[[#This Row],[SỐ LƯỢNG BÁN]]*$D$11+Stock[[#This Row],[GIÁ BÁN]]*Stock[[#This Row],[SỐ LƯỢNG BÁN]]*$D$12,"")</f>
        <v/>
      </c>
      <c r="X1715" s="120">
        <f>Stock[[#This Row],[SỐ LƯỢNG MUA]]+Stock[[#This Row],[CỔ TỨC BẰNG CỔ PHIẾU]]-Stock[[#This Row],[SỐ LƯỢNG BÁN]]</f>
        <v>0</v>
      </c>
      <c r="Y17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5" s="120">
        <f ca="1">IF(Stock[[#This Row],[NGÀY BÁN]]&gt;0,Stock[[#This Row],[NGÀY BÁN]]-Stock[[#This Row],[NGÀY MUA]]+1,IF(Stock[[#This Row],[NGÀY MUA]]=0,0,TODAY()-Stock[[#This Row],[NGÀY MUA]]+1))</f>
        <v>0</v>
      </c>
      <c r="AA1715" s="121" t="str">
        <f>IFERROR(Stock[[#This Row],[CỔ TỨC TIỀN MẶT]]+Stock[[#This Row],[LÃI/(LỖ) TỪ BÁN CK
(auto-fill)]],"")</f>
        <v/>
      </c>
      <c r="AB17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5" s="79"/>
      <c r="AE1715" s="146" t="str">
        <f>IF(Stock[[#This Row],[TRẠNG THÁI
(auto-fill)]]="NẮM GIỮ",Stock[[#This Row],[GIÁ THỊ TRƯỜNG]]-Stock[[#This Row],[GIÁ MUA]],"")</f>
        <v/>
      </c>
      <c r="AF1715" s="150" t="str">
        <f>IFERROR(Stock[[#This Row],[TĂNG/
(GIẢM )]]/Stock[[#This Row],[GIÁ MUA]],"")</f>
        <v/>
      </c>
      <c r="AG1715" s="129" t="str">
        <f>IF(Stock[[#This Row],[GIÁ THỊ TRƯỜNG]]&gt;0,Stock[[#This Row],[GIÁ THỊ TRƯỜNG]]*Stock[[#This Row],[SỐ LƯỢNG CÒN LẠI
(auto-fill)]],"")</f>
        <v/>
      </c>
    </row>
    <row r="1716" spans="2:33">
      <c r="B1716" s="109" t="str">
        <f>IF(AND(Stock[[#This Row],[SỐ LƯỢNG MUA]]&gt;0,Stock[[#This Row],[SỐ LƯỢNG CÒN LẠI
(auto-fill)]]=0),"BÁN",
IF(AND(Stock[[#This Row],[SỐ LƯỢNG MUA]]&gt;0,Stock[[#This Row],[SỐ LƯỢNG CÒN LẠI
(auto-fill)]]&gt;0),"NẮM GIỮ",""))</f>
        <v/>
      </c>
      <c r="C1716" s="112">
        <f t="shared" si="26"/>
        <v>1703</v>
      </c>
      <c r="D1716" s="77"/>
      <c r="E1716" s="78"/>
      <c r="F1716" s="170"/>
      <c r="G1716" s="83"/>
      <c r="H1716" s="84"/>
      <c r="I1716" s="114" t="str">
        <f>IF(Stock[[#This Row],[SỐ LƯỢNG MUA]]&gt;0,Stock[[#This Row],[GIÁ MUA]]*Stock[[#This Row],[SỐ LƯỢNG MUA]]*$D$11,"")</f>
        <v/>
      </c>
      <c r="J1716" s="87"/>
      <c r="K1716" s="88"/>
      <c r="L1716" s="116" t="str">
        <f>IF(Stock[[#This Row],[SỐ LƯỢNG MUA]]&gt;0,Stock[[#This Row],[GIÁ MUA]]*(1+Stock[[#This Row],[% TĂNG KỲ VỌNG_1]]),"")</f>
        <v/>
      </c>
      <c r="M1716" s="89"/>
      <c r="N1716" s="116" t="str">
        <f>IF(Stock[[#This Row],[SỐ LƯỢNG MUA]]&gt;0,Stock[[#This Row],[GIÁ MUA]]*(1+Stock[[#This Row],[% TĂNG KỲ VỌNG_2]]),"")</f>
        <v/>
      </c>
      <c r="O1716" s="89"/>
      <c r="P1716" s="116" t="str">
        <f>IF(Stock[[#This Row],[SỐ LƯỢNG MUA]]&gt;0,Stock[[#This Row],[GIÁ MUA]]*(1+Stock[[#This Row],[% GIẢM ĐỂ CẮT LỖ]]),"")</f>
        <v/>
      </c>
      <c r="Q1716" s="103"/>
      <c r="R1716" s="117" t="str">
        <f>IF(Stock[[#This Row],[CỔ TỨC TIỀN MẶT]]&gt;0,Stock[[#This Row],[CỔ TỨC TIỀN MẶT]]/(Stock[[#This Row],[GIÁ MUA]]*Stock[[#This Row],[SỐ LƯỢNG MUA]]),"")</f>
        <v/>
      </c>
      <c r="S1716" s="103"/>
      <c r="T1716" s="77"/>
      <c r="U1716" s="95"/>
      <c r="V1716" s="96"/>
      <c r="W1716" s="125" t="str">
        <f>IF(Stock[[#This Row],[SỐ LƯỢNG BÁN]]&gt;0,Stock[[#This Row],[GIÁ BÁN]]*Stock[[#This Row],[SỐ LƯỢNG BÁN]]*$D$11+Stock[[#This Row],[GIÁ BÁN]]*Stock[[#This Row],[SỐ LƯỢNG BÁN]]*$D$12,"")</f>
        <v/>
      </c>
      <c r="X1716" s="120">
        <f>Stock[[#This Row],[SỐ LƯỢNG MUA]]+Stock[[#This Row],[CỔ TỨC BẰNG CỔ PHIẾU]]-Stock[[#This Row],[SỐ LƯỢNG BÁN]]</f>
        <v>0</v>
      </c>
      <c r="Y17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6" s="120">
        <f ca="1">IF(Stock[[#This Row],[NGÀY BÁN]]&gt;0,Stock[[#This Row],[NGÀY BÁN]]-Stock[[#This Row],[NGÀY MUA]]+1,IF(Stock[[#This Row],[NGÀY MUA]]=0,0,TODAY()-Stock[[#This Row],[NGÀY MUA]]+1))</f>
        <v>0</v>
      </c>
      <c r="AA1716" s="121" t="str">
        <f>IFERROR(Stock[[#This Row],[CỔ TỨC TIỀN MẶT]]+Stock[[#This Row],[LÃI/(LỖ) TỪ BÁN CK
(auto-fill)]],"")</f>
        <v/>
      </c>
      <c r="AB17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6" s="79"/>
      <c r="AE1716" s="146" t="str">
        <f>IF(Stock[[#This Row],[TRẠNG THÁI
(auto-fill)]]="NẮM GIỮ",Stock[[#This Row],[GIÁ THỊ TRƯỜNG]]-Stock[[#This Row],[GIÁ MUA]],"")</f>
        <v/>
      </c>
      <c r="AF1716" s="150" t="str">
        <f>IFERROR(Stock[[#This Row],[TĂNG/
(GIẢM )]]/Stock[[#This Row],[GIÁ MUA]],"")</f>
        <v/>
      </c>
      <c r="AG1716" s="129" t="str">
        <f>IF(Stock[[#This Row],[GIÁ THỊ TRƯỜNG]]&gt;0,Stock[[#This Row],[GIÁ THỊ TRƯỜNG]]*Stock[[#This Row],[SỐ LƯỢNG CÒN LẠI
(auto-fill)]],"")</f>
        <v/>
      </c>
    </row>
    <row r="1717" spans="2:33">
      <c r="B1717" s="109" t="str">
        <f>IF(AND(Stock[[#This Row],[SỐ LƯỢNG MUA]]&gt;0,Stock[[#This Row],[SỐ LƯỢNG CÒN LẠI
(auto-fill)]]=0),"BÁN",
IF(AND(Stock[[#This Row],[SỐ LƯỢNG MUA]]&gt;0,Stock[[#This Row],[SỐ LƯỢNG CÒN LẠI
(auto-fill)]]&gt;0),"NẮM GIỮ",""))</f>
        <v/>
      </c>
      <c r="C1717" s="112">
        <f t="shared" si="26"/>
        <v>1704</v>
      </c>
      <c r="D1717" s="77"/>
      <c r="E1717" s="78"/>
      <c r="F1717" s="170"/>
      <c r="G1717" s="83"/>
      <c r="H1717" s="84"/>
      <c r="I1717" s="114" t="str">
        <f>IF(Stock[[#This Row],[SỐ LƯỢNG MUA]]&gt;0,Stock[[#This Row],[GIÁ MUA]]*Stock[[#This Row],[SỐ LƯỢNG MUA]]*$D$11,"")</f>
        <v/>
      </c>
      <c r="J1717" s="87"/>
      <c r="K1717" s="88"/>
      <c r="L1717" s="116" t="str">
        <f>IF(Stock[[#This Row],[SỐ LƯỢNG MUA]]&gt;0,Stock[[#This Row],[GIÁ MUA]]*(1+Stock[[#This Row],[% TĂNG KỲ VỌNG_1]]),"")</f>
        <v/>
      </c>
      <c r="M1717" s="89"/>
      <c r="N1717" s="116" t="str">
        <f>IF(Stock[[#This Row],[SỐ LƯỢNG MUA]]&gt;0,Stock[[#This Row],[GIÁ MUA]]*(1+Stock[[#This Row],[% TĂNG KỲ VỌNG_2]]),"")</f>
        <v/>
      </c>
      <c r="O1717" s="89"/>
      <c r="P1717" s="116" t="str">
        <f>IF(Stock[[#This Row],[SỐ LƯỢNG MUA]]&gt;0,Stock[[#This Row],[GIÁ MUA]]*(1+Stock[[#This Row],[% GIẢM ĐỂ CẮT LỖ]]),"")</f>
        <v/>
      </c>
      <c r="Q1717" s="103"/>
      <c r="R1717" s="117" t="str">
        <f>IF(Stock[[#This Row],[CỔ TỨC TIỀN MẶT]]&gt;0,Stock[[#This Row],[CỔ TỨC TIỀN MẶT]]/(Stock[[#This Row],[GIÁ MUA]]*Stock[[#This Row],[SỐ LƯỢNG MUA]]),"")</f>
        <v/>
      </c>
      <c r="S1717" s="103"/>
      <c r="T1717" s="77"/>
      <c r="U1717" s="95"/>
      <c r="V1717" s="96"/>
      <c r="W1717" s="125" t="str">
        <f>IF(Stock[[#This Row],[SỐ LƯỢNG BÁN]]&gt;0,Stock[[#This Row],[GIÁ BÁN]]*Stock[[#This Row],[SỐ LƯỢNG BÁN]]*$D$11+Stock[[#This Row],[GIÁ BÁN]]*Stock[[#This Row],[SỐ LƯỢNG BÁN]]*$D$12,"")</f>
        <v/>
      </c>
      <c r="X1717" s="120">
        <f>Stock[[#This Row],[SỐ LƯỢNG MUA]]+Stock[[#This Row],[CỔ TỨC BẰNG CỔ PHIẾU]]-Stock[[#This Row],[SỐ LƯỢNG BÁN]]</f>
        <v>0</v>
      </c>
      <c r="Y17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7" s="120">
        <f ca="1">IF(Stock[[#This Row],[NGÀY BÁN]]&gt;0,Stock[[#This Row],[NGÀY BÁN]]-Stock[[#This Row],[NGÀY MUA]]+1,IF(Stock[[#This Row],[NGÀY MUA]]=0,0,TODAY()-Stock[[#This Row],[NGÀY MUA]]+1))</f>
        <v>0</v>
      </c>
      <c r="AA1717" s="121" t="str">
        <f>IFERROR(Stock[[#This Row],[CỔ TỨC TIỀN MẶT]]+Stock[[#This Row],[LÃI/(LỖ) TỪ BÁN CK
(auto-fill)]],"")</f>
        <v/>
      </c>
      <c r="AB17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7" s="79"/>
      <c r="AE1717" s="146" t="str">
        <f>IF(Stock[[#This Row],[TRẠNG THÁI
(auto-fill)]]="NẮM GIỮ",Stock[[#This Row],[GIÁ THỊ TRƯỜNG]]-Stock[[#This Row],[GIÁ MUA]],"")</f>
        <v/>
      </c>
      <c r="AF1717" s="150" t="str">
        <f>IFERROR(Stock[[#This Row],[TĂNG/
(GIẢM )]]/Stock[[#This Row],[GIÁ MUA]],"")</f>
        <v/>
      </c>
      <c r="AG1717" s="129" t="str">
        <f>IF(Stock[[#This Row],[GIÁ THỊ TRƯỜNG]]&gt;0,Stock[[#This Row],[GIÁ THỊ TRƯỜNG]]*Stock[[#This Row],[SỐ LƯỢNG CÒN LẠI
(auto-fill)]],"")</f>
        <v/>
      </c>
    </row>
    <row r="1718" spans="2:33">
      <c r="B1718" s="109" t="str">
        <f>IF(AND(Stock[[#This Row],[SỐ LƯỢNG MUA]]&gt;0,Stock[[#This Row],[SỐ LƯỢNG CÒN LẠI
(auto-fill)]]=0),"BÁN",
IF(AND(Stock[[#This Row],[SỐ LƯỢNG MUA]]&gt;0,Stock[[#This Row],[SỐ LƯỢNG CÒN LẠI
(auto-fill)]]&gt;0),"NẮM GIỮ",""))</f>
        <v/>
      </c>
      <c r="C1718" s="112">
        <f t="shared" si="26"/>
        <v>1705</v>
      </c>
      <c r="D1718" s="77"/>
      <c r="E1718" s="78"/>
      <c r="F1718" s="170"/>
      <c r="G1718" s="83"/>
      <c r="H1718" s="84"/>
      <c r="I1718" s="114" t="str">
        <f>IF(Stock[[#This Row],[SỐ LƯỢNG MUA]]&gt;0,Stock[[#This Row],[GIÁ MUA]]*Stock[[#This Row],[SỐ LƯỢNG MUA]]*$D$11,"")</f>
        <v/>
      </c>
      <c r="J1718" s="87"/>
      <c r="K1718" s="88"/>
      <c r="L1718" s="116" t="str">
        <f>IF(Stock[[#This Row],[SỐ LƯỢNG MUA]]&gt;0,Stock[[#This Row],[GIÁ MUA]]*(1+Stock[[#This Row],[% TĂNG KỲ VỌNG_1]]),"")</f>
        <v/>
      </c>
      <c r="M1718" s="89"/>
      <c r="N1718" s="116" t="str">
        <f>IF(Stock[[#This Row],[SỐ LƯỢNG MUA]]&gt;0,Stock[[#This Row],[GIÁ MUA]]*(1+Stock[[#This Row],[% TĂNG KỲ VỌNG_2]]),"")</f>
        <v/>
      </c>
      <c r="O1718" s="89"/>
      <c r="P1718" s="116" t="str">
        <f>IF(Stock[[#This Row],[SỐ LƯỢNG MUA]]&gt;0,Stock[[#This Row],[GIÁ MUA]]*(1+Stock[[#This Row],[% GIẢM ĐỂ CẮT LỖ]]),"")</f>
        <v/>
      </c>
      <c r="Q1718" s="103"/>
      <c r="R1718" s="117" t="str">
        <f>IF(Stock[[#This Row],[CỔ TỨC TIỀN MẶT]]&gt;0,Stock[[#This Row],[CỔ TỨC TIỀN MẶT]]/(Stock[[#This Row],[GIÁ MUA]]*Stock[[#This Row],[SỐ LƯỢNG MUA]]),"")</f>
        <v/>
      </c>
      <c r="S1718" s="103"/>
      <c r="T1718" s="77"/>
      <c r="U1718" s="95"/>
      <c r="V1718" s="96"/>
      <c r="W1718" s="125" t="str">
        <f>IF(Stock[[#This Row],[SỐ LƯỢNG BÁN]]&gt;0,Stock[[#This Row],[GIÁ BÁN]]*Stock[[#This Row],[SỐ LƯỢNG BÁN]]*$D$11+Stock[[#This Row],[GIÁ BÁN]]*Stock[[#This Row],[SỐ LƯỢNG BÁN]]*$D$12,"")</f>
        <v/>
      </c>
      <c r="X1718" s="120">
        <f>Stock[[#This Row],[SỐ LƯỢNG MUA]]+Stock[[#This Row],[CỔ TỨC BẰNG CỔ PHIẾU]]-Stock[[#This Row],[SỐ LƯỢNG BÁN]]</f>
        <v>0</v>
      </c>
      <c r="Y17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8" s="120">
        <f ca="1">IF(Stock[[#This Row],[NGÀY BÁN]]&gt;0,Stock[[#This Row],[NGÀY BÁN]]-Stock[[#This Row],[NGÀY MUA]]+1,IF(Stock[[#This Row],[NGÀY MUA]]=0,0,TODAY()-Stock[[#This Row],[NGÀY MUA]]+1))</f>
        <v>0</v>
      </c>
      <c r="AA1718" s="121" t="str">
        <f>IFERROR(Stock[[#This Row],[CỔ TỨC TIỀN MẶT]]+Stock[[#This Row],[LÃI/(LỖ) TỪ BÁN CK
(auto-fill)]],"")</f>
        <v/>
      </c>
      <c r="AB17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8" s="79"/>
      <c r="AE1718" s="146" t="str">
        <f>IF(Stock[[#This Row],[TRẠNG THÁI
(auto-fill)]]="NẮM GIỮ",Stock[[#This Row],[GIÁ THỊ TRƯỜNG]]-Stock[[#This Row],[GIÁ MUA]],"")</f>
        <v/>
      </c>
      <c r="AF1718" s="150" t="str">
        <f>IFERROR(Stock[[#This Row],[TĂNG/
(GIẢM )]]/Stock[[#This Row],[GIÁ MUA]],"")</f>
        <v/>
      </c>
      <c r="AG1718" s="129" t="str">
        <f>IF(Stock[[#This Row],[GIÁ THỊ TRƯỜNG]]&gt;0,Stock[[#This Row],[GIÁ THỊ TRƯỜNG]]*Stock[[#This Row],[SỐ LƯỢNG CÒN LẠI
(auto-fill)]],"")</f>
        <v/>
      </c>
    </row>
    <row r="1719" spans="2:33">
      <c r="B1719" s="109" t="str">
        <f>IF(AND(Stock[[#This Row],[SỐ LƯỢNG MUA]]&gt;0,Stock[[#This Row],[SỐ LƯỢNG CÒN LẠI
(auto-fill)]]=0),"BÁN",
IF(AND(Stock[[#This Row],[SỐ LƯỢNG MUA]]&gt;0,Stock[[#This Row],[SỐ LƯỢNG CÒN LẠI
(auto-fill)]]&gt;0),"NẮM GIỮ",""))</f>
        <v/>
      </c>
      <c r="C1719" s="112">
        <f t="shared" si="26"/>
        <v>1706</v>
      </c>
      <c r="D1719" s="77"/>
      <c r="E1719" s="78"/>
      <c r="F1719" s="170"/>
      <c r="G1719" s="83"/>
      <c r="H1719" s="84"/>
      <c r="I1719" s="114" t="str">
        <f>IF(Stock[[#This Row],[SỐ LƯỢNG MUA]]&gt;0,Stock[[#This Row],[GIÁ MUA]]*Stock[[#This Row],[SỐ LƯỢNG MUA]]*$D$11,"")</f>
        <v/>
      </c>
      <c r="J1719" s="87"/>
      <c r="K1719" s="88"/>
      <c r="L1719" s="116" t="str">
        <f>IF(Stock[[#This Row],[SỐ LƯỢNG MUA]]&gt;0,Stock[[#This Row],[GIÁ MUA]]*(1+Stock[[#This Row],[% TĂNG KỲ VỌNG_1]]),"")</f>
        <v/>
      </c>
      <c r="M1719" s="89"/>
      <c r="N1719" s="116" t="str">
        <f>IF(Stock[[#This Row],[SỐ LƯỢNG MUA]]&gt;0,Stock[[#This Row],[GIÁ MUA]]*(1+Stock[[#This Row],[% TĂNG KỲ VỌNG_2]]),"")</f>
        <v/>
      </c>
      <c r="O1719" s="89"/>
      <c r="P1719" s="116" t="str">
        <f>IF(Stock[[#This Row],[SỐ LƯỢNG MUA]]&gt;0,Stock[[#This Row],[GIÁ MUA]]*(1+Stock[[#This Row],[% GIẢM ĐỂ CẮT LỖ]]),"")</f>
        <v/>
      </c>
      <c r="Q1719" s="103"/>
      <c r="R1719" s="117" t="str">
        <f>IF(Stock[[#This Row],[CỔ TỨC TIỀN MẶT]]&gt;0,Stock[[#This Row],[CỔ TỨC TIỀN MẶT]]/(Stock[[#This Row],[GIÁ MUA]]*Stock[[#This Row],[SỐ LƯỢNG MUA]]),"")</f>
        <v/>
      </c>
      <c r="S1719" s="103"/>
      <c r="T1719" s="77"/>
      <c r="U1719" s="95"/>
      <c r="V1719" s="96"/>
      <c r="W1719" s="125" t="str">
        <f>IF(Stock[[#This Row],[SỐ LƯỢNG BÁN]]&gt;0,Stock[[#This Row],[GIÁ BÁN]]*Stock[[#This Row],[SỐ LƯỢNG BÁN]]*$D$11+Stock[[#This Row],[GIÁ BÁN]]*Stock[[#This Row],[SỐ LƯỢNG BÁN]]*$D$12,"")</f>
        <v/>
      </c>
      <c r="X1719" s="120">
        <f>Stock[[#This Row],[SỐ LƯỢNG MUA]]+Stock[[#This Row],[CỔ TỨC BẰNG CỔ PHIẾU]]-Stock[[#This Row],[SỐ LƯỢNG BÁN]]</f>
        <v>0</v>
      </c>
      <c r="Y17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9" s="120">
        <f ca="1">IF(Stock[[#This Row],[NGÀY BÁN]]&gt;0,Stock[[#This Row],[NGÀY BÁN]]-Stock[[#This Row],[NGÀY MUA]]+1,IF(Stock[[#This Row],[NGÀY MUA]]=0,0,TODAY()-Stock[[#This Row],[NGÀY MUA]]+1))</f>
        <v>0</v>
      </c>
      <c r="AA1719" s="121" t="str">
        <f>IFERROR(Stock[[#This Row],[CỔ TỨC TIỀN MẶT]]+Stock[[#This Row],[LÃI/(LỖ) TỪ BÁN CK
(auto-fill)]],"")</f>
        <v/>
      </c>
      <c r="AB17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9" s="79"/>
      <c r="AE1719" s="146" t="str">
        <f>IF(Stock[[#This Row],[TRẠNG THÁI
(auto-fill)]]="NẮM GIỮ",Stock[[#This Row],[GIÁ THỊ TRƯỜNG]]-Stock[[#This Row],[GIÁ MUA]],"")</f>
        <v/>
      </c>
      <c r="AF1719" s="150" t="str">
        <f>IFERROR(Stock[[#This Row],[TĂNG/
(GIẢM )]]/Stock[[#This Row],[GIÁ MUA]],"")</f>
        <v/>
      </c>
      <c r="AG1719" s="129" t="str">
        <f>IF(Stock[[#This Row],[GIÁ THỊ TRƯỜNG]]&gt;0,Stock[[#This Row],[GIÁ THỊ TRƯỜNG]]*Stock[[#This Row],[SỐ LƯỢNG CÒN LẠI
(auto-fill)]],"")</f>
        <v/>
      </c>
    </row>
    <row r="1720" spans="2:33">
      <c r="B1720" s="109" t="str">
        <f>IF(AND(Stock[[#This Row],[SỐ LƯỢNG MUA]]&gt;0,Stock[[#This Row],[SỐ LƯỢNG CÒN LẠI
(auto-fill)]]=0),"BÁN",
IF(AND(Stock[[#This Row],[SỐ LƯỢNG MUA]]&gt;0,Stock[[#This Row],[SỐ LƯỢNG CÒN LẠI
(auto-fill)]]&gt;0),"NẮM GIỮ",""))</f>
        <v/>
      </c>
      <c r="C1720" s="112">
        <f t="shared" si="26"/>
        <v>1707</v>
      </c>
      <c r="D1720" s="77"/>
      <c r="E1720" s="78"/>
      <c r="F1720" s="170"/>
      <c r="G1720" s="83"/>
      <c r="H1720" s="84"/>
      <c r="I1720" s="114" t="str">
        <f>IF(Stock[[#This Row],[SỐ LƯỢNG MUA]]&gt;0,Stock[[#This Row],[GIÁ MUA]]*Stock[[#This Row],[SỐ LƯỢNG MUA]]*$D$11,"")</f>
        <v/>
      </c>
      <c r="J1720" s="87"/>
      <c r="K1720" s="88"/>
      <c r="L1720" s="116" t="str">
        <f>IF(Stock[[#This Row],[SỐ LƯỢNG MUA]]&gt;0,Stock[[#This Row],[GIÁ MUA]]*(1+Stock[[#This Row],[% TĂNG KỲ VỌNG_1]]),"")</f>
        <v/>
      </c>
      <c r="M1720" s="89"/>
      <c r="N1720" s="116" t="str">
        <f>IF(Stock[[#This Row],[SỐ LƯỢNG MUA]]&gt;0,Stock[[#This Row],[GIÁ MUA]]*(1+Stock[[#This Row],[% TĂNG KỲ VỌNG_2]]),"")</f>
        <v/>
      </c>
      <c r="O1720" s="89"/>
      <c r="P1720" s="116" t="str">
        <f>IF(Stock[[#This Row],[SỐ LƯỢNG MUA]]&gt;0,Stock[[#This Row],[GIÁ MUA]]*(1+Stock[[#This Row],[% GIẢM ĐỂ CẮT LỖ]]),"")</f>
        <v/>
      </c>
      <c r="Q1720" s="103"/>
      <c r="R1720" s="117" t="str">
        <f>IF(Stock[[#This Row],[CỔ TỨC TIỀN MẶT]]&gt;0,Stock[[#This Row],[CỔ TỨC TIỀN MẶT]]/(Stock[[#This Row],[GIÁ MUA]]*Stock[[#This Row],[SỐ LƯỢNG MUA]]),"")</f>
        <v/>
      </c>
      <c r="S1720" s="103"/>
      <c r="T1720" s="77"/>
      <c r="U1720" s="95"/>
      <c r="V1720" s="96"/>
      <c r="W1720" s="125" t="str">
        <f>IF(Stock[[#This Row],[SỐ LƯỢNG BÁN]]&gt;0,Stock[[#This Row],[GIÁ BÁN]]*Stock[[#This Row],[SỐ LƯỢNG BÁN]]*$D$11+Stock[[#This Row],[GIÁ BÁN]]*Stock[[#This Row],[SỐ LƯỢNG BÁN]]*$D$12,"")</f>
        <v/>
      </c>
      <c r="X1720" s="120">
        <f>Stock[[#This Row],[SỐ LƯỢNG MUA]]+Stock[[#This Row],[CỔ TỨC BẰNG CỔ PHIẾU]]-Stock[[#This Row],[SỐ LƯỢNG BÁN]]</f>
        <v>0</v>
      </c>
      <c r="Y17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0" s="120">
        <f ca="1">IF(Stock[[#This Row],[NGÀY BÁN]]&gt;0,Stock[[#This Row],[NGÀY BÁN]]-Stock[[#This Row],[NGÀY MUA]]+1,IF(Stock[[#This Row],[NGÀY MUA]]=0,0,TODAY()-Stock[[#This Row],[NGÀY MUA]]+1))</f>
        <v>0</v>
      </c>
      <c r="AA1720" s="121" t="str">
        <f>IFERROR(Stock[[#This Row],[CỔ TỨC TIỀN MẶT]]+Stock[[#This Row],[LÃI/(LỖ) TỪ BÁN CK
(auto-fill)]],"")</f>
        <v/>
      </c>
      <c r="AB17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0" s="79"/>
      <c r="AE1720" s="146" t="str">
        <f>IF(Stock[[#This Row],[TRẠNG THÁI
(auto-fill)]]="NẮM GIỮ",Stock[[#This Row],[GIÁ THỊ TRƯỜNG]]-Stock[[#This Row],[GIÁ MUA]],"")</f>
        <v/>
      </c>
      <c r="AF1720" s="150" t="str">
        <f>IFERROR(Stock[[#This Row],[TĂNG/
(GIẢM )]]/Stock[[#This Row],[GIÁ MUA]],"")</f>
        <v/>
      </c>
      <c r="AG1720" s="129" t="str">
        <f>IF(Stock[[#This Row],[GIÁ THỊ TRƯỜNG]]&gt;0,Stock[[#This Row],[GIÁ THỊ TRƯỜNG]]*Stock[[#This Row],[SỐ LƯỢNG CÒN LẠI
(auto-fill)]],"")</f>
        <v/>
      </c>
    </row>
    <row r="1721" spans="2:33">
      <c r="B1721" s="109" t="str">
        <f>IF(AND(Stock[[#This Row],[SỐ LƯỢNG MUA]]&gt;0,Stock[[#This Row],[SỐ LƯỢNG CÒN LẠI
(auto-fill)]]=0),"BÁN",
IF(AND(Stock[[#This Row],[SỐ LƯỢNG MUA]]&gt;0,Stock[[#This Row],[SỐ LƯỢNG CÒN LẠI
(auto-fill)]]&gt;0),"NẮM GIỮ",""))</f>
        <v/>
      </c>
      <c r="C1721" s="112">
        <f t="shared" si="26"/>
        <v>1708</v>
      </c>
      <c r="D1721" s="77"/>
      <c r="E1721" s="78"/>
      <c r="F1721" s="170"/>
      <c r="G1721" s="83"/>
      <c r="H1721" s="84"/>
      <c r="I1721" s="114" t="str">
        <f>IF(Stock[[#This Row],[SỐ LƯỢNG MUA]]&gt;0,Stock[[#This Row],[GIÁ MUA]]*Stock[[#This Row],[SỐ LƯỢNG MUA]]*$D$11,"")</f>
        <v/>
      </c>
      <c r="J1721" s="87"/>
      <c r="K1721" s="88"/>
      <c r="L1721" s="116" t="str">
        <f>IF(Stock[[#This Row],[SỐ LƯỢNG MUA]]&gt;0,Stock[[#This Row],[GIÁ MUA]]*(1+Stock[[#This Row],[% TĂNG KỲ VỌNG_1]]),"")</f>
        <v/>
      </c>
      <c r="M1721" s="89"/>
      <c r="N1721" s="116" t="str">
        <f>IF(Stock[[#This Row],[SỐ LƯỢNG MUA]]&gt;0,Stock[[#This Row],[GIÁ MUA]]*(1+Stock[[#This Row],[% TĂNG KỲ VỌNG_2]]),"")</f>
        <v/>
      </c>
      <c r="O1721" s="89"/>
      <c r="P1721" s="116" t="str">
        <f>IF(Stock[[#This Row],[SỐ LƯỢNG MUA]]&gt;0,Stock[[#This Row],[GIÁ MUA]]*(1+Stock[[#This Row],[% GIẢM ĐỂ CẮT LỖ]]),"")</f>
        <v/>
      </c>
      <c r="Q1721" s="103"/>
      <c r="R1721" s="117" t="str">
        <f>IF(Stock[[#This Row],[CỔ TỨC TIỀN MẶT]]&gt;0,Stock[[#This Row],[CỔ TỨC TIỀN MẶT]]/(Stock[[#This Row],[GIÁ MUA]]*Stock[[#This Row],[SỐ LƯỢNG MUA]]),"")</f>
        <v/>
      </c>
      <c r="S1721" s="103"/>
      <c r="T1721" s="77"/>
      <c r="U1721" s="95"/>
      <c r="V1721" s="96"/>
      <c r="W1721" s="125" t="str">
        <f>IF(Stock[[#This Row],[SỐ LƯỢNG BÁN]]&gt;0,Stock[[#This Row],[GIÁ BÁN]]*Stock[[#This Row],[SỐ LƯỢNG BÁN]]*$D$11+Stock[[#This Row],[GIÁ BÁN]]*Stock[[#This Row],[SỐ LƯỢNG BÁN]]*$D$12,"")</f>
        <v/>
      </c>
      <c r="X1721" s="120">
        <f>Stock[[#This Row],[SỐ LƯỢNG MUA]]+Stock[[#This Row],[CỔ TỨC BẰNG CỔ PHIẾU]]-Stock[[#This Row],[SỐ LƯỢNG BÁN]]</f>
        <v>0</v>
      </c>
      <c r="Y17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1" s="120">
        <f ca="1">IF(Stock[[#This Row],[NGÀY BÁN]]&gt;0,Stock[[#This Row],[NGÀY BÁN]]-Stock[[#This Row],[NGÀY MUA]]+1,IF(Stock[[#This Row],[NGÀY MUA]]=0,0,TODAY()-Stock[[#This Row],[NGÀY MUA]]+1))</f>
        <v>0</v>
      </c>
      <c r="AA1721" s="121" t="str">
        <f>IFERROR(Stock[[#This Row],[CỔ TỨC TIỀN MẶT]]+Stock[[#This Row],[LÃI/(LỖ) TỪ BÁN CK
(auto-fill)]],"")</f>
        <v/>
      </c>
      <c r="AB17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1" s="79"/>
      <c r="AE1721" s="146" t="str">
        <f>IF(Stock[[#This Row],[TRẠNG THÁI
(auto-fill)]]="NẮM GIỮ",Stock[[#This Row],[GIÁ THỊ TRƯỜNG]]-Stock[[#This Row],[GIÁ MUA]],"")</f>
        <v/>
      </c>
      <c r="AF1721" s="150" t="str">
        <f>IFERROR(Stock[[#This Row],[TĂNG/
(GIẢM )]]/Stock[[#This Row],[GIÁ MUA]],"")</f>
        <v/>
      </c>
      <c r="AG1721" s="129" t="str">
        <f>IF(Stock[[#This Row],[GIÁ THỊ TRƯỜNG]]&gt;0,Stock[[#This Row],[GIÁ THỊ TRƯỜNG]]*Stock[[#This Row],[SỐ LƯỢNG CÒN LẠI
(auto-fill)]],"")</f>
        <v/>
      </c>
    </row>
    <row r="1722" spans="2:33">
      <c r="B1722" s="109" t="str">
        <f>IF(AND(Stock[[#This Row],[SỐ LƯỢNG MUA]]&gt;0,Stock[[#This Row],[SỐ LƯỢNG CÒN LẠI
(auto-fill)]]=0),"BÁN",
IF(AND(Stock[[#This Row],[SỐ LƯỢNG MUA]]&gt;0,Stock[[#This Row],[SỐ LƯỢNG CÒN LẠI
(auto-fill)]]&gt;0),"NẮM GIỮ",""))</f>
        <v/>
      </c>
      <c r="C1722" s="112">
        <f t="shared" si="26"/>
        <v>1709</v>
      </c>
      <c r="D1722" s="77"/>
      <c r="E1722" s="78"/>
      <c r="F1722" s="170"/>
      <c r="G1722" s="83"/>
      <c r="H1722" s="84"/>
      <c r="I1722" s="114" t="str">
        <f>IF(Stock[[#This Row],[SỐ LƯỢNG MUA]]&gt;0,Stock[[#This Row],[GIÁ MUA]]*Stock[[#This Row],[SỐ LƯỢNG MUA]]*$D$11,"")</f>
        <v/>
      </c>
      <c r="J1722" s="87"/>
      <c r="K1722" s="88"/>
      <c r="L1722" s="116" t="str">
        <f>IF(Stock[[#This Row],[SỐ LƯỢNG MUA]]&gt;0,Stock[[#This Row],[GIÁ MUA]]*(1+Stock[[#This Row],[% TĂNG KỲ VỌNG_1]]),"")</f>
        <v/>
      </c>
      <c r="M1722" s="89"/>
      <c r="N1722" s="116" t="str">
        <f>IF(Stock[[#This Row],[SỐ LƯỢNG MUA]]&gt;0,Stock[[#This Row],[GIÁ MUA]]*(1+Stock[[#This Row],[% TĂNG KỲ VỌNG_2]]),"")</f>
        <v/>
      </c>
      <c r="O1722" s="89"/>
      <c r="P1722" s="116" t="str">
        <f>IF(Stock[[#This Row],[SỐ LƯỢNG MUA]]&gt;0,Stock[[#This Row],[GIÁ MUA]]*(1+Stock[[#This Row],[% GIẢM ĐỂ CẮT LỖ]]),"")</f>
        <v/>
      </c>
      <c r="Q1722" s="103"/>
      <c r="R1722" s="117" t="str">
        <f>IF(Stock[[#This Row],[CỔ TỨC TIỀN MẶT]]&gt;0,Stock[[#This Row],[CỔ TỨC TIỀN MẶT]]/(Stock[[#This Row],[GIÁ MUA]]*Stock[[#This Row],[SỐ LƯỢNG MUA]]),"")</f>
        <v/>
      </c>
      <c r="S1722" s="103"/>
      <c r="T1722" s="77"/>
      <c r="U1722" s="95"/>
      <c r="V1722" s="96"/>
      <c r="W1722" s="125" t="str">
        <f>IF(Stock[[#This Row],[SỐ LƯỢNG BÁN]]&gt;0,Stock[[#This Row],[GIÁ BÁN]]*Stock[[#This Row],[SỐ LƯỢNG BÁN]]*$D$11+Stock[[#This Row],[GIÁ BÁN]]*Stock[[#This Row],[SỐ LƯỢNG BÁN]]*$D$12,"")</f>
        <v/>
      </c>
      <c r="X1722" s="120">
        <f>Stock[[#This Row],[SỐ LƯỢNG MUA]]+Stock[[#This Row],[CỔ TỨC BẰNG CỔ PHIẾU]]-Stock[[#This Row],[SỐ LƯỢNG BÁN]]</f>
        <v>0</v>
      </c>
      <c r="Y17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2" s="120">
        <f ca="1">IF(Stock[[#This Row],[NGÀY BÁN]]&gt;0,Stock[[#This Row],[NGÀY BÁN]]-Stock[[#This Row],[NGÀY MUA]]+1,IF(Stock[[#This Row],[NGÀY MUA]]=0,0,TODAY()-Stock[[#This Row],[NGÀY MUA]]+1))</f>
        <v>0</v>
      </c>
      <c r="AA1722" s="121" t="str">
        <f>IFERROR(Stock[[#This Row],[CỔ TỨC TIỀN MẶT]]+Stock[[#This Row],[LÃI/(LỖ) TỪ BÁN CK
(auto-fill)]],"")</f>
        <v/>
      </c>
      <c r="AB17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2" s="79"/>
      <c r="AE1722" s="146" t="str">
        <f>IF(Stock[[#This Row],[TRẠNG THÁI
(auto-fill)]]="NẮM GIỮ",Stock[[#This Row],[GIÁ THỊ TRƯỜNG]]-Stock[[#This Row],[GIÁ MUA]],"")</f>
        <v/>
      </c>
      <c r="AF1722" s="150" t="str">
        <f>IFERROR(Stock[[#This Row],[TĂNG/
(GIẢM )]]/Stock[[#This Row],[GIÁ MUA]],"")</f>
        <v/>
      </c>
      <c r="AG1722" s="129" t="str">
        <f>IF(Stock[[#This Row],[GIÁ THỊ TRƯỜNG]]&gt;0,Stock[[#This Row],[GIÁ THỊ TRƯỜNG]]*Stock[[#This Row],[SỐ LƯỢNG CÒN LẠI
(auto-fill)]],"")</f>
        <v/>
      </c>
    </row>
    <row r="1723" spans="2:33">
      <c r="B1723" s="109" t="str">
        <f>IF(AND(Stock[[#This Row],[SỐ LƯỢNG MUA]]&gt;0,Stock[[#This Row],[SỐ LƯỢNG CÒN LẠI
(auto-fill)]]=0),"BÁN",
IF(AND(Stock[[#This Row],[SỐ LƯỢNG MUA]]&gt;0,Stock[[#This Row],[SỐ LƯỢNG CÒN LẠI
(auto-fill)]]&gt;0),"NẮM GIỮ",""))</f>
        <v/>
      </c>
      <c r="C1723" s="112">
        <f t="shared" si="26"/>
        <v>1710</v>
      </c>
      <c r="D1723" s="77"/>
      <c r="E1723" s="78"/>
      <c r="F1723" s="170"/>
      <c r="G1723" s="83"/>
      <c r="H1723" s="84"/>
      <c r="I1723" s="114" t="str">
        <f>IF(Stock[[#This Row],[SỐ LƯỢNG MUA]]&gt;0,Stock[[#This Row],[GIÁ MUA]]*Stock[[#This Row],[SỐ LƯỢNG MUA]]*$D$11,"")</f>
        <v/>
      </c>
      <c r="J1723" s="87"/>
      <c r="K1723" s="88"/>
      <c r="L1723" s="116" t="str">
        <f>IF(Stock[[#This Row],[SỐ LƯỢNG MUA]]&gt;0,Stock[[#This Row],[GIÁ MUA]]*(1+Stock[[#This Row],[% TĂNG KỲ VỌNG_1]]),"")</f>
        <v/>
      </c>
      <c r="M1723" s="89"/>
      <c r="N1723" s="116" t="str">
        <f>IF(Stock[[#This Row],[SỐ LƯỢNG MUA]]&gt;0,Stock[[#This Row],[GIÁ MUA]]*(1+Stock[[#This Row],[% TĂNG KỲ VỌNG_2]]),"")</f>
        <v/>
      </c>
      <c r="O1723" s="89"/>
      <c r="P1723" s="116" t="str">
        <f>IF(Stock[[#This Row],[SỐ LƯỢNG MUA]]&gt;0,Stock[[#This Row],[GIÁ MUA]]*(1+Stock[[#This Row],[% GIẢM ĐỂ CẮT LỖ]]),"")</f>
        <v/>
      </c>
      <c r="Q1723" s="103"/>
      <c r="R1723" s="117" t="str">
        <f>IF(Stock[[#This Row],[CỔ TỨC TIỀN MẶT]]&gt;0,Stock[[#This Row],[CỔ TỨC TIỀN MẶT]]/(Stock[[#This Row],[GIÁ MUA]]*Stock[[#This Row],[SỐ LƯỢNG MUA]]),"")</f>
        <v/>
      </c>
      <c r="S1723" s="103"/>
      <c r="T1723" s="77"/>
      <c r="U1723" s="95"/>
      <c r="V1723" s="96"/>
      <c r="W1723" s="125" t="str">
        <f>IF(Stock[[#This Row],[SỐ LƯỢNG BÁN]]&gt;0,Stock[[#This Row],[GIÁ BÁN]]*Stock[[#This Row],[SỐ LƯỢNG BÁN]]*$D$11+Stock[[#This Row],[GIÁ BÁN]]*Stock[[#This Row],[SỐ LƯỢNG BÁN]]*$D$12,"")</f>
        <v/>
      </c>
      <c r="X1723" s="120">
        <f>Stock[[#This Row],[SỐ LƯỢNG MUA]]+Stock[[#This Row],[CỔ TỨC BẰNG CỔ PHIẾU]]-Stock[[#This Row],[SỐ LƯỢNG BÁN]]</f>
        <v>0</v>
      </c>
      <c r="Y17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3" s="120">
        <f ca="1">IF(Stock[[#This Row],[NGÀY BÁN]]&gt;0,Stock[[#This Row],[NGÀY BÁN]]-Stock[[#This Row],[NGÀY MUA]]+1,IF(Stock[[#This Row],[NGÀY MUA]]=0,0,TODAY()-Stock[[#This Row],[NGÀY MUA]]+1))</f>
        <v>0</v>
      </c>
      <c r="AA1723" s="121" t="str">
        <f>IFERROR(Stock[[#This Row],[CỔ TỨC TIỀN MẶT]]+Stock[[#This Row],[LÃI/(LỖ) TỪ BÁN CK
(auto-fill)]],"")</f>
        <v/>
      </c>
      <c r="AB17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3" s="79"/>
      <c r="AE1723" s="146" t="str">
        <f>IF(Stock[[#This Row],[TRẠNG THÁI
(auto-fill)]]="NẮM GIỮ",Stock[[#This Row],[GIÁ THỊ TRƯỜNG]]-Stock[[#This Row],[GIÁ MUA]],"")</f>
        <v/>
      </c>
      <c r="AF1723" s="150" t="str">
        <f>IFERROR(Stock[[#This Row],[TĂNG/
(GIẢM )]]/Stock[[#This Row],[GIÁ MUA]],"")</f>
        <v/>
      </c>
      <c r="AG1723" s="129" t="str">
        <f>IF(Stock[[#This Row],[GIÁ THỊ TRƯỜNG]]&gt;0,Stock[[#This Row],[GIÁ THỊ TRƯỜNG]]*Stock[[#This Row],[SỐ LƯỢNG CÒN LẠI
(auto-fill)]],"")</f>
        <v/>
      </c>
    </row>
    <row r="1724" spans="2:33">
      <c r="B1724" s="109" t="str">
        <f>IF(AND(Stock[[#This Row],[SỐ LƯỢNG MUA]]&gt;0,Stock[[#This Row],[SỐ LƯỢNG CÒN LẠI
(auto-fill)]]=0),"BÁN",
IF(AND(Stock[[#This Row],[SỐ LƯỢNG MUA]]&gt;0,Stock[[#This Row],[SỐ LƯỢNG CÒN LẠI
(auto-fill)]]&gt;0),"NẮM GIỮ",""))</f>
        <v/>
      </c>
      <c r="C1724" s="112">
        <f t="shared" si="26"/>
        <v>1711</v>
      </c>
      <c r="D1724" s="77"/>
      <c r="E1724" s="78"/>
      <c r="F1724" s="170"/>
      <c r="G1724" s="83"/>
      <c r="H1724" s="84"/>
      <c r="I1724" s="114" t="str">
        <f>IF(Stock[[#This Row],[SỐ LƯỢNG MUA]]&gt;0,Stock[[#This Row],[GIÁ MUA]]*Stock[[#This Row],[SỐ LƯỢNG MUA]]*$D$11,"")</f>
        <v/>
      </c>
      <c r="J1724" s="87"/>
      <c r="K1724" s="88"/>
      <c r="L1724" s="116" t="str">
        <f>IF(Stock[[#This Row],[SỐ LƯỢNG MUA]]&gt;0,Stock[[#This Row],[GIÁ MUA]]*(1+Stock[[#This Row],[% TĂNG KỲ VỌNG_1]]),"")</f>
        <v/>
      </c>
      <c r="M1724" s="89"/>
      <c r="N1724" s="116" t="str">
        <f>IF(Stock[[#This Row],[SỐ LƯỢNG MUA]]&gt;0,Stock[[#This Row],[GIÁ MUA]]*(1+Stock[[#This Row],[% TĂNG KỲ VỌNG_2]]),"")</f>
        <v/>
      </c>
      <c r="O1724" s="89"/>
      <c r="P1724" s="116" t="str">
        <f>IF(Stock[[#This Row],[SỐ LƯỢNG MUA]]&gt;0,Stock[[#This Row],[GIÁ MUA]]*(1+Stock[[#This Row],[% GIẢM ĐỂ CẮT LỖ]]),"")</f>
        <v/>
      </c>
      <c r="Q1724" s="103"/>
      <c r="R1724" s="117" t="str">
        <f>IF(Stock[[#This Row],[CỔ TỨC TIỀN MẶT]]&gt;0,Stock[[#This Row],[CỔ TỨC TIỀN MẶT]]/(Stock[[#This Row],[GIÁ MUA]]*Stock[[#This Row],[SỐ LƯỢNG MUA]]),"")</f>
        <v/>
      </c>
      <c r="S1724" s="103"/>
      <c r="T1724" s="77"/>
      <c r="U1724" s="95"/>
      <c r="V1724" s="96"/>
      <c r="W1724" s="125" t="str">
        <f>IF(Stock[[#This Row],[SỐ LƯỢNG BÁN]]&gt;0,Stock[[#This Row],[GIÁ BÁN]]*Stock[[#This Row],[SỐ LƯỢNG BÁN]]*$D$11+Stock[[#This Row],[GIÁ BÁN]]*Stock[[#This Row],[SỐ LƯỢNG BÁN]]*$D$12,"")</f>
        <v/>
      </c>
      <c r="X1724" s="120">
        <f>Stock[[#This Row],[SỐ LƯỢNG MUA]]+Stock[[#This Row],[CỔ TỨC BẰNG CỔ PHIẾU]]-Stock[[#This Row],[SỐ LƯỢNG BÁN]]</f>
        <v>0</v>
      </c>
      <c r="Y17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4" s="120">
        <f ca="1">IF(Stock[[#This Row],[NGÀY BÁN]]&gt;0,Stock[[#This Row],[NGÀY BÁN]]-Stock[[#This Row],[NGÀY MUA]]+1,IF(Stock[[#This Row],[NGÀY MUA]]=0,0,TODAY()-Stock[[#This Row],[NGÀY MUA]]+1))</f>
        <v>0</v>
      </c>
      <c r="AA1724" s="121" t="str">
        <f>IFERROR(Stock[[#This Row],[CỔ TỨC TIỀN MẶT]]+Stock[[#This Row],[LÃI/(LỖ) TỪ BÁN CK
(auto-fill)]],"")</f>
        <v/>
      </c>
      <c r="AB17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4" s="79"/>
      <c r="AE1724" s="146" t="str">
        <f>IF(Stock[[#This Row],[TRẠNG THÁI
(auto-fill)]]="NẮM GIỮ",Stock[[#This Row],[GIÁ THỊ TRƯỜNG]]-Stock[[#This Row],[GIÁ MUA]],"")</f>
        <v/>
      </c>
      <c r="AF1724" s="150" t="str">
        <f>IFERROR(Stock[[#This Row],[TĂNG/
(GIẢM )]]/Stock[[#This Row],[GIÁ MUA]],"")</f>
        <v/>
      </c>
      <c r="AG1724" s="129" t="str">
        <f>IF(Stock[[#This Row],[GIÁ THỊ TRƯỜNG]]&gt;0,Stock[[#This Row],[GIÁ THỊ TRƯỜNG]]*Stock[[#This Row],[SỐ LƯỢNG CÒN LẠI
(auto-fill)]],"")</f>
        <v/>
      </c>
    </row>
    <row r="1725" spans="2:33">
      <c r="B1725" s="109" t="str">
        <f>IF(AND(Stock[[#This Row],[SỐ LƯỢNG MUA]]&gt;0,Stock[[#This Row],[SỐ LƯỢNG CÒN LẠI
(auto-fill)]]=0),"BÁN",
IF(AND(Stock[[#This Row],[SỐ LƯỢNG MUA]]&gt;0,Stock[[#This Row],[SỐ LƯỢNG CÒN LẠI
(auto-fill)]]&gt;0),"NẮM GIỮ",""))</f>
        <v/>
      </c>
      <c r="C1725" s="112">
        <f t="shared" si="26"/>
        <v>1712</v>
      </c>
      <c r="D1725" s="77"/>
      <c r="E1725" s="78"/>
      <c r="F1725" s="170"/>
      <c r="G1725" s="83"/>
      <c r="H1725" s="84"/>
      <c r="I1725" s="114" t="str">
        <f>IF(Stock[[#This Row],[SỐ LƯỢNG MUA]]&gt;0,Stock[[#This Row],[GIÁ MUA]]*Stock[[#This Row],[SỐ LƯỢNG MUA]]*$D$11,"")</f>
        <v/>
      </c>
      <c r="J1725" s="87"/>
      <c r="K1725" s="88"/>
      <c r="L1725" s="116" t="str">
        <f>IF(Stock[[#This Row],[SỐ LƯỢNG MUA]]&gt;0,Stock[[#This Row],[GIÁ MUA]]*(1+Stock[[#This Row],[% TĂNG KỲ VỌNG_1]]),"")</f>
        <v/>
      </c>
      <c r="M1725" s="89"/>
      <c r="N1725" s="116" t="str">
        <f>IF(Stock[[#This Row],[SỐ LƯỢNG MUA]]&gt;0,Stock[[#This Row],[GIÁ MUA]]*(1+Stock[[#This Row],[% TĂNG KỲ VỌNG_2]]),"")</f>
        <v/>
      </c>
      <c r="O1725" s="89"/>
      <c r="P1725" s="116" t="str">
        <f>IF(Stock[[#This Row],[SỐ LƯỢNG MUA]]&gt;0,Stock[[#This Row],[GIÁ MUA]]*(1+Stock[[#This Row],[% GIẢM ĐỂ CẮT LỖ]]),"")</f>
        <v/>
      </c>
      <c r="Q1725" s="103"/>
      <c r="R1725" s="117" t="str">
        <f>IF(Stock[[#This Row],[CỔ TỨC TIỀN MẶT]]&gt;0,Stock[[#This Row],[CỔ TỨC TIỀN MẶT]]/(Stock[[#This Row],[GIÁ MUA]]*Stock[[#This Row],[SỐ LƯỢNG MUA]]),"")</f>
        <v/>
      </c>
      <c r="S1725" s="103"/>
      <c r="T1725" s="77"/>
      <c r="U1725" s="95"/>
      <c r="V1725" s="96"/>
      <c r="W1725" s="125" t="str">
        <f>IF(Stock[[#This Row],[SỐ LƯỢNG BÁN]]&gt;0,Stock[[#This Row],[GIÁ BÁN]]*Stock[[#This Row],[SỐ LƯỢNG BÁN]]*$D$11+Stock[[#This Row],[GIÁ BÁN]]*Stock[[#This Row],[SỐ LƯỢNG BÁN]]*$D$12,"")</f>
        <v/>
      </c>
      <c r="X1725" s="120">
        <f>Stock[[#This Row],[SỐ LƯỢNG MUA]]+Stock[[#This Row],[CỔ TỨC BẰNG CỔ PHIẾU]]-Stock[[#This Row],[SỐ LƯỢNG BÁN]]</f>
        <v>0</v>
      </c>
      <c r="Y17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5" s="120">
        <f ca="1">IF(Stock[[#This Row],[NGÀY BÁN]]&gt;0,Stock[[#This Row],[NGÀY BÁN]]-Stock[[#This Row],[NGÀY MUA]]+1,IF(Stock[[#This Row],[NGÀY MUA]]=0,0,TODAY()-Stock[[#This Row],[NGÀY MUA]]+1))</f>
        <v>0</v>
      </c>
      <c r="AA1725" s="121" t="str">
        <f>IFERROR(Stock[[#This Row],[CỔ TỨC TIỀN MẶT]]+Stock[[#This Row],[LÃI/(LỖ) TỪ BÁN CK
(auto-fill)]],"")</f>
        <v/>
      </c>
      <c r="AB17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5" s="79"/>
      <c r="AE1725" s="146" t="str">
        <f>IF(Stock[[#This Row],[TRẠNG THÁI
(auto-fill)]]="NẮM GIỮ",Stock[[#This Row],[GIÁ THỊ TRƯỜNG]]-Stock[[#This Row],[GIÁ MUA]],"")</f>
        <v/>
      </c>
      <c r="AF1725" s="150" t="str">
        <f>IFERROR(Stock[[#This Row],[TĂNG/
(GIẢM )]]/Stock[[#This Row],[GIÁ MUA]],"")</f>
        <v/>
      </c>
      <c r="AG1725" s="129" t="str">
        <f>IF(Stock[[#This Row],[GIÁ THỊ TRƯỜNG]]&gt;0,Stock[[#This Row],[GIÁ THỊ TRƯỜNG]]*Stock[[#This Row],[SỐ LƯỢNG CÒN LẠI
(auto-fill)]],"")</f>
        <v/>
      </c>
    </row>
    <row r="1726" spans="2:33">
      <c r="B1726" s="109" t="str">
        <f>IF(AND(Stock[[#This Row],[SỐ LƯỢNG MUA]]&gt;0,Stock[[#This Row],[SỐ LƯỢNG CÒN LẠI
(auto-fill)]]=0),"BÁN",
IF(AND(Stock[[#This Row],[SỐ LƯỢNG MUA]]&gt;0,Stock[[#This Row],[SỐ LƯỢNG CÒN LẠI
(auto-fill)]]&gt;0),"NẮM GIỮ",""))</f>
        <v/>
      </c>
      <c r="C1726" s="112">
        <f t="shared" si="26"/>
        <v>1713</v>
      </c>
      <c r="D1726" s="77"/>
      <c r="E1726" s="78"/>
      <c r="F1726" s="170"/>
      <c r="G1726" s="83"/>
      <c r="H1726" s="84"/>
      <c r="I1726" s="114" t="str">
        <f>IF(Stock[[#This Row],[SỐ LƯỢNG MUA]]&gt;0,Stock[[#This Row],[GIÁ MUA]]*Stock[[#This Row],[SỐ LƯỢNG MUA]]*$D$11,"")</f>
        <v/>
      </c>
      <c r="J1726" s="87"/>
      <c r="K1726" s="88"/>
      <c r="L1726" s="116" t="str">
        <f>IF(Stock[[#This Row],[SỐ LƯỢNG MUA]]&gt;0,Stock[[#This Row],[GIÁ MUA]]*(1+Stock[[#This Row],[% TĂNG KỲ VỌNG_1]]),"")</f>
        <v/>
      </c>
      <c r="M1726" s="89"/>
      <c r="N1726" s="116" t="str">
        <f>IF(Stock[[#This Row],[SỐ LƯỢNG MUA]]&gt;0,Stock[[#This Row],[GIÁ MUA]]*(1+Stock[[#This Row],[% TĂNG KỲ VỌNG_2]]),"")</f>
        <v/>
      </c>
      <c r="O1726" s="89"/>
      <c r="P1726" s="116" t="str">
        <f>IF(Stock[[#This Row],[SỐ LƯỢNG MUA]]&gt;0,Stock[[#This Row],[GIÁ MUA]]*(1+Stock[[#This Row],[% GIẢM ĐỂ CẮT LỖ]]),"")</f>
        <v/>
      </c>
      <c r="Q1726" s="103"/>
      <c r="R1726" s="117" t="str">
        <f>IF(Stock[[#This Row],[CỔ TỨC TIỀN MẶT]]&gt;0,Stock[[#This Row],[CỔ TỨC TIỀN MẶT]]/(Stock[[#This Row],[GIÁ MUA]]*Stock[[#This Row],[SỐ LƯỢNG MUA]]),"")</f>
        <v/>
      </c>
      <c r="S1726" s="103"/>
      <c r="T1726" s="77"/>
      <c r="U1726" s="95"/>
      <c r="V1726" s="96"/>
      <c r="W1726" s="125" t="str">
        <f>IF(Stock[[#This Row],[SỐ LƯỢNG BÁN]]&gt;0,Stock[[#This Row],[GIÁ BÁN]]*Stock[[#This Row],[SỐ LƯỢNG BÁN]]*$D$11+Stock[[#This Row],[GIÁ BÁN]]*Stock[[#This Row],[SỐ LƯỢNG BÁN]]*$D$12,"")</f>
        <v/>
      </c>
      <c r="X1726" s="120">
        <f>Stock[[#This Row],[SỐ LƯỢNG MUA]]+Stock[[#This Row],[CỔ TỨC BẰNG CỔ PHIẾU]]-Stock[[#This Row],[SỐ LƯỢNG BÁN]]</f>
        <v>0</v>
      </c>
      <c r="Y17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6" s="120">
        <f ca="1">IF(Stock[[#This Row],[NGÀY BÁN]]&gt;0,Stock[[#This Row],[NGÀY BÁN]]-Stock[[#This Row],[NGÀY MUA]]+1,IF(Stock[[#This Row],[NGÀY MUA]]=0,0,TODAY()-Stock[[#This Row],[NGÀY MUA]]+1))</f>
        <v>0</v>
      </c>
      <c r="AA1726" s="121" t="str">
        <f>IFERROR(Stock[[#This Row],[CỔ TỨC TIỀN MẶT]]+Stock[[#This Row],[LÃI/(LỖ) TỪ BÁN CK
(auto-fill)]],"")</f>
        <v/>
      </c>
      <c r="AB17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6" s="79"/>
      <c r="AE1726" s="146" t="str">
        <f>IF(Stock[[#This Row],[TRẠNG THÁI
(auto-fill)]]="NẮM GIỮ",Stock[[#This Row],[GIÁ THỊ TRƯỜNG]]-Stock[[#This Row],[GIÁ MUA]],"")</f>
        <v/>
      </c>
      <c r="AF1726" s="150" t="str">
        <f>IFERROR(Stock[[#This Row],[TĂNG/
(GIẢM )]]/Stock[[#This Row],[GIÁ MUA]],"")</f>
        <v/>
      </c>
      <c r="AG1726" s="129" t="str">
        <f>IF(Stock[[#This Row],[GIÁ THỊ TRƯỜNG]]&gt;0,Stock[[#This Row],[GIÁ THỊ TRƯỜNG]]*Stock[[#This Row],[SỐ LƯỢNG CÒN LẠI
(auto-fill)]],"")</f>
        <v/>
      </c>
    </row>
    <row r="1727" spans="2:33">
      <c r="B1727" s="109" t="str">
        <f>IF(AND(Stock[[#This Row],[SỐ LƯỢNG MUA]]&gt;0,Stock[[#This Row],[SỐ LƯỢNG CÒN LẠI
(auto-fill)]]=0),"BÁN",
IF(AND(Stock[[#This Row],[SỐ LƯỢNG MUA]]&gt;0,Stock[[#This Row],[SỐ LƯỢNG CÒN LẠI
(auto-fill)]]&gt;0),"NẮM GIỮ",""))</f>
        <v/>
      </c>
      <c r="C1727" s="112">
        <f t="shared" si="26"/>
        <v>1714</v>
      </c>
      <c r="D1727" s="77"/>
      <c r="E1727" s="78"/>
      <c r="F1727" s="170"/>
      <c r="G1727" s="83"/>
      <c r="H1727" s="84"/>
      <c r="I1727" s="114" t="str">
        <f>IF(Stock[[#This Row],[SỐ LƯỢNG MUA]]&gt;0,Stock[[#This Row],[GIÁ MUA]]*Stock[[#This Row],[SỐ LƯỢNG MUA]]*$D$11,"")</f>
        <v/>
      </c>
      <c r="J1727" s="87"/>
      <c r="K1727" s="88"/>
      <c r="L1727" s="116" t="str">
        <f>IF(Stock[[#This Row],[SỐ LƯỢNG MUA]]&gt;0,Stock[[#This Row],[GIÁ MUA]]*(1+Stock[[#This Row],[% TĂNG KỲ VỌNG_1]]),"")</f>
        <v/>
      </c>
      <c r="M1727" s="89"/>
      <c r="N1727" s="116" t="str">
        <f>IF(Stock[[#This Row],[SỐ LƯỢNG MUA]]&gt;0,Stock[[#This Row],[GIÁ MUA]]*(1+Stock[[#This Row],[% TĂNG KỲ VỌNG_2]]),"")</f>
        <v/>
      </c>
      <c r="O1727" s="89"/>
      <c r="P1727" s="116" t="str">
        <f>IF(Stock[[#This Row],[SỐ LƯỢNG MUA]]&gt;0,Stock[[#This Row],[GIÁ MUA]]*(1+Stock[[#This Row],[% GIẢM ĐỂ CẮT LỖ]]),"")</f>
        <v/>
      </c>
      <c r="Q1727" s="103"/>
      <c r="R1727" s="117" t="str">
        <f>IF(Stock[[#This Row],[CỔ TỨC TIỀN MẶT]]&gt;0,Stock[[#This Row],[CỔ TỨC TIỀN MẶT]]/(Stock[[#This Row],[GIÁ MUA]]*Stock[[#This Row],[SỐ LƯỢNG MUA]]),"")</f>
        <v/>
      </c>
      <c r="S1727" s="103"/>
      <c r="T1727" s="77"/>
      <c r="U1727" s="95"/>
      <c r="V1727" s="96"/>
      <c r="W1727" s="125" t="str">
        <f>IF(Stock[[#This Row],[SỐ LƯỢNG BÁN]]&gt;0,Stock[[#This Row],[GIÁ BÁN]]*Stock[[#This Row],[SỐ LƯỢNG BÁN]]*$D$11+Stock[[#This Row],[GIÁ BÁN]]*Stock[[#This Row],[SỐ LƯỢNG BÁN]]*$D$12,"")</f>
        <v/>
      </c>
      <c r="X1727" s="120">
        <f>Stock[[#This Row],[SỐ LƯỢNG MUA]]+Stock[[#This Row],[CỔ TỨC BẰNG CỔ PHIẾU]]-Stock[[#This Row],[SỐ LƯỢNG BÁN]]</f>
        <v>0</v>
      </c>
      <c r="Y17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7" s="120">
        <f ca="1">IF(Stock[[#This Row],[NGÀY BÁN]]&gt;0,Stock[[#This Row],[NGÀY BÁN]]-Stock[[#This Row],[NGÀY MUA]]+1,IF(Stock[[#This Row],[NGÀY MUA]]=0,0,TODAY()-Stock[[#This Row],[NGÀY MUA]]+1))</f>
        <v>0</v>
      </c>
      <c r="AA1727" s="121" t="str">
        <f>IFERROR(Stock[[#This Row],[CỔ TỨC TIỀN MẶT]]+Stock[[#This Row],[LÃI/(LỖ) TỪ BÁN CK
(auto-fill)]],"")</f>
        <v/>
      </c>
      <c r="AB17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7" s="79"/>
      <c r="AE1727" s="146" t="str">
        <f>IF(Stock[[#This Row],[TRẠNG THÁI
(auto-fill)]]="NẮM GIỮ",Stock[[#This Row],[GIÁ THỊ TRƯỜNG]]-Stock[[#This Row],[GIÁ MUA]],"")</f>
        <v/>
      </c>
      <c r="AF1727" s="150" t="str">
        <f>IFERROR(Stock[[#This Row],[TĂNG/
(GIẢM )]]/Stock[[#This Row],[GIÁ MUA]],"")</f>
        <v/>
      </c>
      <c r="AG1727" s="129" t="str">
        <f>IF(Stock[[#This Row],[GIÁ THỊ TRƯỜNG]]&gt;0,Stock[[#This Row],[GIÁ THỊ TRƯỜNG]]*Stock[[#This Row],[SỐ LƯỢNG CÒN LẠI
(auto-fill)]],"")</f>
        <v/>
      </c>
    </row>
    <row r="1728" spans="2:33">
      <c r="B1728" s="109" t="str">
        <f>IF(AND(Stock[[#This Row],[SỐ LƯỢNG MUA]]&gt;0,Stock[[#This Row],[SỐ LƯỢNG CÒN LẠI
(auto-fill)]]=0),"BÁN",
IF(AND(Stock[[#This Row],[SỐ LƯỢNG MUA]]&gt;0,Stock[[#This Row],[SỐ LƯỢNG CÒN LẠI
(auto-fill)]]&gt;0),"NẮM GIỮ",""))</f>
        <v/>
      </c>
      <c r="C1728" s="112">
        <f t="shared" si="26"/>
        <v>1715</v>
      </c>
      <c r="D1728" s="77"/>
      <c r="E1728" s="78"/>
      <c r="F1728" s="170"/>
      <c r="G1728" s="83"/>
      <c r="H1728" s="84"/>
      <c r="I1728" s="114" t="str">
        <f>IF(Stock[[#This Row],[SỐ LƯỢNG MUA]]&gt;0,Stock[[#This Row],[GIÁ MUA]]*Stock[[#This Row],[SỐ LƯỢNG MUA]]*$D$11,"")</f>
        <v/>
      </c>
      <c r="J1728" s="87"/>
      <c r="K1728" s="88"/>
      <c r="L1728" s="116" t="str">
        <f>IF(Stock[[#This Row],[SỐ LƯỢNG MUA]]&gt;0,Stock[[#This Row],[GIÁ MUA]]*(1+Stock[[#This Row],[% TĂNG KỲ VỌNG_1]]),"")</f>
        <v/>
      </c>
      <c r="M1728" s="89"/>
      <c r="N1728" s="116" t="str">
        <f>IF(Stock[[#This Row],[SỐ LƯỢNG MUA]]&gt;0,Stock[[#This Row],[GIÁ MUA]]*(1+Stock[[#This Row],[% TĂNG KỲ VỌNG_2]]),"")</f>
        <v/>
      </c>
      <c r="O1728" s="89"/>
      <c r="P1728" s="116" t="str">
        <f>IF(Stock[[#This Row],[SỐ LƯỢNG MUA]]&gt;0,Stock[[#This Row],[GIÁ MUA]]*(1+Stock[[#This Row],[% GIẢM ĐỂ CẮT LỖ]]),"")</f>
        <v/>
      </c>
      <c r="Q1728" s="103"/>
      <c r="R1728" s="117" t="str">
        <f>IF(Stock[[#This Row],[CỔ TỨC TIỀN MẶT]]&gt;0,Stock[[#This Row],[CỔ TỨC TIỀN MẶT]]/(Stock[[#This Row],[GIÁ MUA]]*Stock[[#This Row],[SỐ LƯỢNG MUA]]),"")</f>
        <v/>
      </c>
      <c r="S1728" s="103"/>
      <c r="T1728" s="77"/>
      <c r="U1728" s="95"/>
      <c r="V1728" s="96"/>
      <c r="W1728" s="125" t="str">
        <f>IF(Stock[[#This Row],[SỐ LƯỢNG BÁN]]&gt;0,Stock[[#This Row],[GIÁ BÁN]]*Stock[[#This Row],[SỐ LƯỢNG BÁN]]*$D$11+Stock[[#This Row],[GIÁ BÁN]]*Stock[[#This Row],[SỐ LƯỢNG BÁN]]*$D$12,"")</f>
        <v/>
      </c>
      <c r="X1728" s="120">
        <f>Stock[[#This Row],[SỐ LƯỢNG MUA]]+Stock[[#This Row],[CỔ TỨC BẰNG CỔ PHIẾU]]-Stock[[#This Row],[SỐ LƯỢNG BÁN]]</f>
        <v>0</v>
      </c>
      <c r="Y17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8" s="120">
        <f ca="1">IF(Stock[[#This Row],[NGÀY BÁN]]&gt;0,Stock[[#This Row],[NGÀY BÁN]]-Stock[[#This Row],[NGÀY MUA]]+1,IF(Stock[[#This Row],[NGÀY MUA]]=0,0,TODAY()-Stock[[#This Row],[NGÀY MUA]]+1))</f>
        <v>0</v>
      </c>
      <c r="AA1728" s="121" t="str">
        <f>IFERROR(Stock[[#This Row],[CỔ TỨC TIỀN MẶT]]+Stock[[#This Row],[LÃI/(LỖ) TỪ BÁN CK
(auto-fill)]],"")</f>
        <v/>
      </c>
      <c r="AB17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8" s="79"/>
      <c r="AE1728" s="146" t="str">
        <f>IF(Stock[[#This Row],[TRẠNG THÁI
(auto-fill)]]="NẮM GIỮ",Stock[[#This Row],[GIÁ THỊ TRƯỜNG]]-Stock[[#This Row],[GIÁ MUA]],"")</f>
        <v/>
      </c>
      <c r="AF1728" s="150" t="str">
        <f>IFERROR(Stock[[#This Row],[TĂNG/
(GIẢM )]]/Stock[[#This Row],[GIÁ MUA]],"")</f>
        <v/>
      </c>
      <c r="AG1728" s="129" t="str">
        <f>IF(Stock[[#This Row],[GIÁ THỊ TRƯỜNG]]&gt;0,Stock[[#This Row],[GIÁ THỊ TRƯỜNG]]*Stock[[#This Row],[SỐ LƯỢNG CÒN LẠI
(auto-fill)]],"")</f>
        <v/>
      </c>
    </row>
    <row r="1729" spans="2:33">
      <c r="B1729" s="109" t="str">
        <f>IF(AND(Stock[[#This Row],[SỐ LƯỢNG MUA]]&gt;0,Stock[[#This Row],[SỐ LƯỢNG CÒN LẠI
(auto-fill)]]=0),"BÁN",
IF(AND(Stock[[#This Row],[SỐ LƯỢNG MUA]]&gt;0,Stock[[#This Row],[SỐ LƯỢNG CÒN LẠI
(auto-fill)]]&gt;0),"NẮM GIỮ",""))</f>
        <v/>
      </c>
      <c r="C1729" s="112">
        <f t="shared" si="26"/>
        <v>1716</v>
      </c>
      <c r="D1729" s="77"/>
      <c r="E1729" s="78"/>
      <c r="F1729" s="170"/>
      <c r="G1729" s="83"/>
      <c r="H1729" s="84"/>
      <c r="I1729" s="114" t="str">
        <f>IF(Stock[[#This Row],[SỐ LƯỢNG MUA]]&gt;0,Stock[[#This Row],[GIÁ MUA]]*Stock[[#This Row],[SỐ LƯỢNG MUA]]*$D$11,"")</f>
        <v/>
      </c>
      <c r="J1729" s="87"/>
      <c r="K1729" s="88"/>
      <c r="L1729" s="116" t="str">
        <f>IF(Stock[[#This Row],[SỐ LƯỢNG MUA]]&gt;0,Stock[[#This Row],[GIÁ MUA]]*(1+Stock[[#This Row],[% TĂNG KỲ VỌNG_1]]),"")</f>
        <v/>
      </c>
      <c r="M1729" s="89"/>
      <c r="N1729" s="116" t="str">
        <f>IF(Stock[[#This Row],[SỐ LƯỢNG MUA]]&gt;0,Stock[[#This Row],[GIÁ MUA]]*(1+Stock[[#This Row],[% TĂNG KỲ VỌNG_2]]),"")</f>
        <v/>
      </c>
      <c r="O1729" s="89"/>
      <c r="P1729" s="116" t="str">
        <f>IF(Stock[[#This Row],[SỐ LƯỢNG MUA]]&gt;0,Stock[[#This Row],[GIÁ MUA]]*(1+Stock[[#This Row],[% GIẢM ĐỂ CẮT LỖ]]),"")</f>
        <v/>
      </c>
      <c r="Q1729" s="103"/>
      <c r="R1729" s="117" t="str">
        <f>IF(Stock[[#This Row],[CỔ TỨC TIỀN MẶT]]&gt;0,Stock[[#This Row],[CỔ TỨC TIỀN MẶT]]/(Stock[[#This Row],[GIÁ MUA]]*Stock[[#This Row],[SỐ LƯỢNG MUA]]),"")</f>
        <v/>
      </c>
      <c r="S1729" s="103"/>
      <c r="T1729" s="77"/>
      <c r="U1729" s="95"/>
      <c r="V1729" s="96"/>
      <c r="W1729" s="125" t="str">
        <f>IF(Stock[[#This Row],[SỐ LƯỢNG BÁN]]&gt;0,Stock[[#This Row],[GIÁ BÁN]]*Stock[[#This Row],[SỐ LƯỢNG BÁN]]*$D$11+Stock[[#This Row],[GIÁ BÁN]]*Stock[[#This Row],[SỐ LƯỢNG BÁN]]*$D$12,"")</f>
        <v/>
      </c>
      <c r="X1729" s="120">
        <f>Stock[[#This Row],[SỐ LƯỢNG MUA]]+Stock[[#This Row],[CỔ TỨC BẰNG CỔ PHIẾU]]-Stock[[#This Row],[SỐ LƯỢNG BÁN]]</f>
        <v>0</v>
      </c>
      <c r="Y17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9" s="120">
        <f ca="1">IF(Stock[[#This Row],[NGÀY BÁN]]&gt;0,Stock[[#This Row],[NGÀY BÁN]]-Stock[[#This Row],[NGÀY MUA]]+1,IF(Stock[[#This Row],[NGÀY MUA]]=0,0,TODAY()-Stock[[#This Row],[NGÀY MUA]]+1))</f>
        <v>0</v>
      </c>
      <c r="AA1729" s="121" t="str">
        <f>IFERROR(Stock[[#This Row],[CỔ TỨC TIỀN MẶT]]+Stock[[#This Row],[LÃI/(LỖ) TỪ BÁN CK
(auto-fill)]],"")</f>
        <v/>
      </c>
      <c r="AB17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9" s="79"/>
      <c r="AE1729" s="146" t="str">
        <f>IF(Stock[[#This Row],[TRẠNG THÁI
(auto-fill)]]="NẮM GIỮ",Stock[[#This Row],[GIÁ THỊ TRƯỜNG]]-Stock[[#This Row],[GIÁ MUA]],"")</f>
        <v/>
      </c>
      <c r="AF1729" s="150" t="str">
        <f>IFERROR(Stock[[#This Row],[TĂNG/
(GIẢM )]]/Stock[[#This Row],[GIÁ MUA]],"")</f>
        <v/>
      </c>
      <c r="AG1729" s="129" t="str">
        <f>IF(Stock[[#This Row],[GIÁ THỊ TRƯỜNG]]&gt;0,Stock[[#This Row],[GIÁ THỊ TRƯỜNG]]*Stock[[#This Row],[SỐ LƯỢNG CÒN LẠI
(auto-fill)]],"")</f>
        <v/>
      </c>
    </row>
    <row r="1730" spans="2:33">
      <c r="B1730" s="109" t="str">
        <f>IF(AND(Stock[[#This Row],[SỐ LƯỢNG MUA]]&gt;0,Stock[[#This Row],[SỐ LƯỢNG CÒN LẠI
(auto-fill)]]=0),"BÁN",
IF(AND(Stock[[#This Row],[SỐ LƯỢNG MUA]]&gt;0,Stock[[#This Row],[SỐ LƯỢNG CÒN LẠI
(auto-fill)]]&gt;0),"NẮM GIỮ",""))</f>
        <v/>
      </c>
      <c r="C1730" s="112">
        <f t="shared" si="26"/>
        <v>1717</v>
      </c>
      <c r="D1730" s="77"/>
      <c r="E1730" s="78"/>
      <c r="F1730" s="170"/>
      <c r="G1730" s="83"/>
      <c r="H1730" s="84"/>
      <c r="I1730" s="114" t="str">
        <f>IF(Stock[[#This Row],[SỐ LƯỢNG MUA]]&gt;0,Stock[[#This Row],[GIÁ MUA]]*Stock[[#This Row],[SỐ LƯỢNG MUA]]*$D$11,"")</f>
        <v/>
      </c>
      <c r="J1730" s="87"/>
      <c r="K1730" s="88"/>
      <c r="L1730" s="116" t="str">
        <f>IF(Stock[[#This Row],[SỐ LƯỢNG MUA]]&gt;0,Stock[[#This Row],[GIÁ MUA]]*(1+Stock[[#This Row],[% TĂNG KỲ VỌNG_1]]),"")</f>
        <v/>
      </c>
      <c r="M1730" s="89"/>
      <c r="N1730" s="116" t="str">
        <f>IF(Stock[[#This Row],[SỐ LƯỢNG MUA]]&gt;0,Stock[[#This Row],[GIÁ MUA]]*(1+Stock[[#This Row],[% TĂNG KỲ VỌNG_2]]),"")</f>
        <v/>
      </c>
      <c r="O1730" s="89"/>
      <c r="P1730" s="116" t="str">
        <f>IF(Stock[[#This Row],[SỐ LƯỢNG MUA]]&gt;0,Stock[[#This Row],[GIÁ MUA]]*(1+Stock[[#This Row],[% GIẢM ĐỂ CẮT LỖ]]),"")</f>
        <v/>
      </c>
      <c r="Q1730" s="103"/>
      <c r="R1730" s="117" t="str">
        <f>IF(Stock[[#This Row],[CỔ TỨC TIỀN MẶT]]&gt;0,Stock[[#This Row],[CỔ TỨC TIỀN MẶT]]/(Stock[[#This Row],[GIÁ MUA]]*Stock[[#This Row],[SỐ LƯỢNG MUA]]),"")</f>
        <v/>
      </c>
      <c r="S1730" s="103"/>
      <c r="T1730" s="77"/>
      <c r="U1730" s="95"/>
      <c r="V1730" s="96"/>
      <c r="W1730" s="125" t="str">
        <f>IF(Stock[[#This Row],[SỐ LƯỢNG BÁN]]&gt;0,Stock[[#This Row],[GIÁ BÁN]]*Stock[[#This Row],[SỐ LƯỢNG BÁN]]*$D$11+Stock[[#This Row],[GIÁ BÁN]]*Stock[[#This Row],[SỐ LƯỢNG BÁN]]*$D$12,"")</f>
        <v/>
      </c>
      <c r="X1730" s="120">
        <f>Stock[[#This Row],[SỐ LƯỢNG MUA]]+Stock[[#This Row],[CỔ TỨC BẰNG CỔ PHIẾU]]-Stock[[#This Row],[SỐ LƯỢNG BÁN]]</f>
        <v>0</v>
      </c>
      <c r="Y17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0" s="120">
        <f ca="1">IF(Stock[[#This Row],[NGÀY BÁN]]&gt;0,Stock[[#This Row],[NGÀY BÁN]]-Stock[[#This Row],[NGÀY MUA]]+1,IF(Stock[[#This Row],[NGÀY MUA]]=0,0,TODAY()-Stock[[#This Row],[NGÀY MUA]]+1))</f>
        <v>0</v>
      </c>
      <c r="AA1730" s="121" t="str">
        <f>IFERROR(Stock[[#This Row],[CỔ TỨC TIỀN MẶT]]+Stock[[#This Row],[LÃI/(LỖ) TỪ BÁN CK
(auto-fill)]],"")</f>
        <v/>
      </c>
      <c r="AB17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0" s="79"/>
      <c r="AE1730" s="146" t="str">
        <f>IF(Stock[[#This Row],[TRẠNG THÁI
(auto-fill)]]="NẮM GIỮ",Stock[[#This Row],[GIÁ THỊ TRƯỜNG]]-Stock[[#This Row],[GIÁ MUA]],"")</f>
        <v/>
      </c>
      <c r="AF1730" s="150" t="str">
        <f>IFERROR(Stock[[#This Row],[TĂNG/
(GIẢM )]]/Stock[[#This Row],[GIÁ MUA]],"")</f>
        <v/>
      </c>
      <c r="AG1730" s="129" t="str">
        <f>IF(Stock[[#This Row],[GIÁ THỊ TRƯỜNG]]&gt;0,Stock[[#This Row],[GIÁ THỊ TRƯỜNG]]*Stock[[#This Row],[SỐ LƯỢNG CÒN LẠI
(auto-fill)]],"")</f>
        <v/>
      </c>
    </row>
    <row r="1731" spans="2:33">
      <c r="B1731" s="109" t="str">
        <f>IF(AND(Stock[[#This Row],[SỐ LƯỢNG MUA]]&gt;0,Stock[[#This Row],[SỐ LƯỢNG CÒN LẠI
(auto-fill)]]=0),"BÁN",
IF(AND(Stock[[#This Row],[SỐ LƯỢNG MUA]]&gt;0,Stock[[#This Row],[SỐ LƯỢNG CÒN LẠI
(auto-fill)]]&gt;0),"NẮM GIỮ",""))</f>
        <v/>
      </c>
      <c r="C1731" s="112">
        <f t="shared" si="26"/>
        <v>1718</v>
      </c>
      <c r="D1731" s="77"/>
      <c r="E1731" s="78"/>
      <c r="F1731" s="170"/>
      <c r="G1731" s="83"/>
      <c r="H1731" s="84"/>
      <c r="I1731" s="114" t="str">
        <f>IF(Stock[[#This Row],[SỐ LƯỢNG MUA]]&gt;0,Stock[[#This Row],[GIÁ MUA]]*Stock[[#This Row],[SỐ LƯỢNG MUA]]*$D$11,"")</f>
        <v/>
      </c>
      <c r="J1731" s="87"/>
      <c r="K1731" s="88"/>
      <c r="L1731" s="116" t="str">
        <f>IF(Stock[[#This Row],[SỐ LƯỢNG MUA]]&gt;0,Stock[[#This Row],[GIÁ MUA]]*(1+Stock[[#This Row],[% TĂNG KỲ VỌNG_1]]),"")</f>
        <v/>
      </c>
      <c r="M1731" s="89"/>
      <c r="N1731" s="116" t="str">
        <f>IF(Stock[[#This Row],[SỐ LƯỢNG MUA]]&gt;0,Stock[[#This Row],[GIÁ MUA]]*(1+Stock[[#This Row],[% TĂNG KỲ VỌNG_2]]),"")</f>
        <v/>
      </c>
      <c r="O1731" s="89"/>
      <c r="P1731" s="116" t="str">
        <f>IF(Stock[[#This Row],[SỐ LƯỢNG MUA]]&gt;0,Stock[[#This Row],[GIÁ MUA]]*(1+Stock[[#This Row],[% GIẢM ĐỂ CẮT LỖ]]),"")</f>
        <v/>
      </c>
      <c r="Q1731" s="103"/>
      <c r="R1731" s="117" t="str">
        <f>IF(Stock[[#This Row],[CỔ TỨC TIỀN MẶT]]&gt;0,Stock[[#This Row],[CỔ TỨC TIỀN MẶT]]/(Stock[[#This Row],[GIÁ MUA]]*Stock[[#This Row],[SỐ LƯỢNG MUA]]),"")</f>
        <v/>
      </c>
      <c r="S1731" s="103"/>
      <c r="T1731" s="77"/>
      <c r="U1731" s="95"/>
      <c r="V1731" s="96"/>
      <c r="W1731" s="125" t="str">
        <f>IF(Stock[[#This Row],[SỐ LƯỢNG BÁN]]&gt;0,Stock[[#This Row],[GIÁ BÁN]]*Stock[[#This Row],[SỐ LƯỢNG BÁN]]*$D$11+Stock[[#This Row],[GIÁ BÁN]]*Stock[[#This Row],[SỐ LƯỢNG BÁN]]*$D$12,"")</f>
        <v/>
      </c>
      <c r="X1731" s="120">
        <f>Stock[[#This Row],[SỐ LƯỢNG MUA]]+Stock[[#This Row],[CỔ TỨC BẰNG CỔ PHIẾU]]-Stock[[#This Row],[SỐ LƯỢNG BÁN]]</f>
        <v>0</v>
      </c>
      <c r="Y17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1" s="120">
        <f ca="1">IF(Stock[[#This Row],[NGÀY BÁN]]&gt;0,Stock[[#This Row],[NGÀY BÁN]]-Stock[[#This Row],[NGÀY MUA]]+1,IF(Stock[[#This Row],[NGÀY MUA]]=0,0,TODAY()-Stock[[#This Row],[NGÀY MUA]]+1))</f>
        <v>0</v>
      </c>
      <c r="AA1731" s="121" t="str">
        <f>IFERROR(Stock[[#This Row],[CỔ TỨC TIỀN MẶT]]+Stock[[#This Row],[LÃI/(LỖ) TỪ BÁN CK
(auto-fill)]],"")</f>
        <v/>
      </c>
      <c r="AB17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1" s="79"/>
      <c r="AE1731" s="146" t="str">
        <f>IF(Stock[[#This Row],[TRẠNG THÁI
(auto-fill)]]="NẮM GIỮ",Stock[[#This Row],[GIÁ THỊ TRƯỜNG]]-Stock[[#This Row],[GIÁ MUA]],"")</f>
        <v/>
      </c>
      <c r="AF1731" s="150" t="str">
        <f>IFERROR(Stock[[#This Row],[TĂNG/
(GIẢM )]]/Stock[[#This Row],[GIÁ MUA]],"")</f>
        <v/>
      </c>
      <c r="AG1731" s="129" t="str">
        <f>IF(Stock[[#This Row],[GIÁ THỊ TRƯỜNG]]&gt;0,Stock[[#This Row],[GIÁ THỊ TRƯỜNG]]*Stock[[#This Row],[SỐ LƯỢNG CÒN LẠI
(auto-fill)]],"")</f>
        <v/>
      </c>
    </row>
    <row r="1732" spans="2:33">
      <c r="B1732" s="109" t="str">
        <f>IF(AND(Stock[[#This Row],[SỐ LƯỢNG MUA]]&gt;0,Stock[[#This Row],[SỐ LƯỢNG CÒN LẠI
(auto-fill)]]=0),"BÁN",
IF(AND(Stock[[#This Row],[SỐ LƯỢNG MUA]]&gt;0,Stock[[#This Row],[SỐ LƯỢNG CÒN LẠI
(auto-fill)]]&gt;0),"NẮM GIỮ",""))</f>
        <v/>
      </c>
      <c r="C1732" s="112">
        <f t="shared" si="26"/>
        <v>1719</v>
      </c>
      <c r="D1732" s="77"/>
      <c r="E1732" s="78"/>
      <c r="F1732" s="170"/>
      <c r="G1732" s="83"/>
      <c r="H1732" s="84"/>
      <c r="I1732" s="114" t="str">
        <f>IF(Stock[[#This Row],[SỐ LƯỢNG MUA]]&gt;0,Stock[[#This Row],[GIÁ MUA]]*Stock[[#This Row],[SỐ LƯỢNG MUA]]*$D$11,"")</f>
        <v/>
      </c>
      <c r="J1732" s="87"/>
      <c r="K1732" s="88"/>
      <c r="L1732" s="116" t="str">
        <f>IF(Stock[[#This Row],[SỐ LƯỢNG MUA]]&gt;0,Stock[[#This Row],[GIÁ MUA]]*(1+Stock[[#This Row],[% TĂNG KỲ VỌNG_1]]),"")</f>
        <v/>
      </c>
      <c r="M1732" s="89"/>
      <c r="N1732" s="116" t="str">
        <f>IF(Stock[[#This Row],[SỐ LƯỢNG MUA]]&gt;0,Stock[[#This Row],[GIÁ MUA]]*(1+Stock[[#This Row],[% TĂNG KỲ VỌNG_2]]),"")</f>
        <v/>
      </c>
      <c r="O1732" s="89"/>
      <c r="P1732" s="116" t="str">
        <f>IF(Stock[[#This Row],[SỐ LƯỢNG MUA]]&gt;0,Stock[[#This Row],[GIÁ MUA]]*(1+Stock[[#This Row],[% GIẢM ĐỂ CẮT LỖ]]),"")</f>
        <v/>
      </c>
      <c r="Q1732" s="103"/>
      <c r="R1732" s="117" t="str">
        <f>IF(Stock[[#This Row],[CỔ TỨC TIỀN MẶT]]&gt;0,Stock[[#This Row],[CỔ TỨC TIỀN MẶT]]/(Stock[[#This Row],[GIÁ MUA]]*Stock[[#This Row],[SỐ LƯỢNG MUA]]),"")</f>
        <v/>
      </c>
      <c r="S1732" s="103"/>
      <c r="T1732" s="77"/>
      <c r="U1732" s="95"/>
      <c r="V1732" s="96"/>
      <c r="W1732" s="125" t="str">
        <f>IF(Stock[[#This Row],[SỐ LƯỢNG BÁN]]&gt;0,Stock[[#This Row],[GIÁ BÁN]]*Stock[[#This Row],[SỐ LƯỢNG BÁN]]*$D$11+Stock[[#This Row],[GIÁ BÁN]]*Stock[[#This Row],[SỐ LƯỢNG BÁN]]*$D$12,"")</f>
        <v/>
      </c>
      <c r="X1732" s="120">
        <f>Stock[[#This Row],[SỐ LƯỢNG MUA]]+Stock[[#This Row],[CỔ TỨC BẰNG CỔ PHIẾU]]-Stock[[#This Row],[SỐ LƯỢNG BÁN]]</f>
        <v>0</v>
      </c>
      <c r="Y17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2" s="120">
        <f ca="1">IF(Stock[[#This Row],[NGÀY BÁN]]&gt;0,Stock[[#This Row],[NGÀY BÁN]]-Stock[[#This Row],[NGÀY MUA]]+1,IF(Stock[[#This Row],[NGÀY MUA]]=0,0,TODAY()-Stock[[#This Row],[NGÀY MUA]]+1))</f>
        <v>0</v>
      </c>
      <c r="AA1732" s="121" t="str">
        <f>IFERROR(Stock[[#This Row],[CỔ TỨC TIỀN MẶT]]+Stock[[#This Row],[LÃI/(LỖ) TỪ BÁN CK
(auto-fill)]],"")</f>
        <v/>
      </c>
      <c r="AB17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2" s="79"/>
      <c r="AE1732" s="146" t="str">
        <f>IF(Stock[[#This Row],[TRẠNG THÁI
(auto-fill)]]="NẮM GIỮ",Stock[[#This Row],[GIÁ THỊ TRƯỜNG]]-Stock[[#This Row],[GIÁ MUA]],"")</f>
        <v/>
      </c>
      <c r="AF1732" s="150" t="str">
        <f>IFERROR(Stock[[#This Row],[TĂNG/
(GIẢM )]]/Stock[[#This Row],[GIÁ MUA]],"")</f>
        <v/>
      </c>
      <c r="AG1732" s="129" t="str">
        <f>IF(Stock[[#This Row],[GIÁ THỊ TRƯỜNG]]&gt;0,Stock[[#This Row],[GIÁ THỊ TRƯỜNG]]*Stock[[#This Row],[SỐ LƯỢNG CÒN LẠI
(auto-fill)]],"")</f>
        <v/>
      </c>
    </row>
    <row r="1733" spans="2:33">
      <c r="B1733" s="109" t="str">
        <f>IF(AND(Stock[[#This Row],[SỐ LƯỢNG MUA]]&gt;0,Stock[[#This Row],[SỐ LƯỢNG CÒN LẠI
(auto-fill)]]=0),"BÁN",
IF(AND(Stock[[#This Row],[SỐ LƯỢNG MUA]]&gt;0,Stock[[#This Row],[SỐ LƯỢNG CÒN LẠI
(auto-fill)]]&gt;0),"NẮM GIỮ",""))</f>
        <v/>
      </c>
      <c r="C1733" s="112">
        <f t="shared" si="26"/>
        <v>1720</v>
      </c>
      <c r="D1733" s="77"/>
      <c r="E1733" s="78"/>
      <c r="F1733" s="170"/>
      <c r="G1733" s="83"/>
      <c r="H1733" s="84"/>
      <c r="I1733" s="114" t="str">
        <f>IF(Stock[[#This Row],[SỐ LƯỢNG MUA]]&gt;0,Stock[[#This Row],[GIÁ MUA]]*Stock[[#This Row],[SỐ LƯỢNG MUA]]*$D$11,"")</f>
        <v/>
      </c>
      <c r="J1733" s="87"/>
      <c r="K1733" s="88"/>
      <c r="L1733" s="116" t="str">
        <f>IF(Stock[[#This Row],[SỐ LƯỢNG MUA]]&gt;0,Stock[[#This Row],[GIÁ MUA]]*(1+Stock[[#This Row],[% TĂNG KỲ VỌNG_1]]),"")</f>
        <v/>
      </c>
      <c r="M1733" s="89"/>
      <c r="N1733" s="116" t="str">
        <f>IF(Stock[[#This Row],[SỐ LƯỢNG MUA]]&gt;0,Stock[[#This Row],[GIÁ MUA]]*(1+Stock[[#This Row],[% TĂNG KỲ VỌNG_2]]),"")</f>
        <v/>
      </c>
      <c r="O1733" s="89"/>
      <c r="P1733" s="116" t="str">
        <f>IF(Stock[[#This Row],[SỐ LƯỢNG MUA]]&gt;0,Stock[[#This Row],[GIÁ MUA]]*(1+Stock[[#This Row],[% GIẢM ĐỂ CẮT LỖ]]),"")</f>
        <v/>
      </c>
      <c r="Q1733" s="103"/>
      <c r="R1733" s="117" t="str">
        <f>IF(Stock[[#This Row],[CỔ TỨC TIỀN MẶT]]&gt;0,Stock[[#This Row],[CỔ TỨC TIỀN MẶT]]/(Stock[[#This Row],[GIÁ MUA]]*Stock[[#This Row],[SỐ LƯỢNG MUA]]),"")</f>
        <v/>
      </c>
      <c r="S1733" s="103"/>
      <c r="T1733" s="77"/>
      <c r="U1733" s="95"/>
      <c r="V1733" s="96"/>
      <c r="W1733" s="125" t="str">
        <f>IF(Stock[[#This Row],[SỐ LƯỢNG BÁN]]&gt;0,Stock[[#This Row],[GIÁ BÁN]]*Stock[[#This Row],[SỐ LƯỢNG BÁN]]*$D$11+Stock[[#This Row],[GIÁ BÁN]]*Stock[[#This Row],[SỐ LƯỢNG BÁN]]*$D$12,"")</f>
        <v/>
      </c>
      <c r="X1733" s="120">
        <f>Stock[[#This Row],[SỐ LƯỢNG MUA]]+Stock[[#This Row],[CỔ TỨC BẰNG CỔ PHIẾU]]-Stock[[#This Row],[SỐ LƯỢNG BÁN]]</f>
        <v>0</v>
      </c>
      <c r="Y17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3" s="120">
        <f ca="1">IF(Stock[[#This Row],[NGÀY BÁN]]&gt;0,Stock[[#This Row],[NGÀY BÁN]]-Stock[[#This Row],[NGÀY MUA]]+1,IF(Stock[[#This Row],[NGÀY MUA]]=0,0,TODAY()-Stock[[#This Row],[NGÀY MUA]]+1))</f>
        <v>0</v>
      </c>
      <c r="AA1733" s="121" t="str">
        <f>IFERROR(Stock[[#This Row],[CỔ TỨC TIỀN MẶT]]+Stock[[#This Row],[LÃI/(LỖ) TỪ BÁN CK
(auto-fill)]],"")</f>
        <v/>
      </c>
      <c r="AB17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3" s="79"/>
      <c r="AE1733" s="146" t="str">
        <f>IF(Stock[[#This Row],[TRẠNG THÁI
(auto-fill)]]="NẮM GIỮ",Stock[[#This Row],[GIÁ THỊ TRƯỜNG]]-Stock[[#This Row],[GIÁ MUA]],"")</f>
        <v/>
      </c>
      <c r="AF1733" s="150" t="str">
        <f>IFERROR(Stock[[#This Row],[TĂNG/
(GIẢM )]]/Stock[[#This Row],[GIÁ MUA]],"")</f>
        <v/>
      </c>
      <c r="AG1733" s="129" t="str">
        <f>IF(Stock[[#This Row],[GIÁ THỊ TRƯỜNG]]&gt;0,Stock[[#This Row],[GIÁ THỊ TRƯỜNG]]*Stock[[#This Row],[SỐ LƯỢNG CÒN LẠI
(auto-fill)]],"")</f>
        <v/>
      </c>
    </row>
    <row r="1734" spans="2:33">
      <c r="B1734" s="109" t="str">
        <f>IF(AND(Stock[[#This Row],[SỐ LƯỢNG MUA]]&gt;0,Stock[[#This Row],[SỐ LƯỢNG CÒN LẠI
(auto-fill)]]=0),"BÁN",
IF(AND(Stock[[#This Row],[SỐ LƯỢNG MUA]]&gt;0,Stock[[#This Row],[SỐ LƯỢNG CÒN LẠI
(auto-fill)]]&gt;0),"NẮM GIỮ",""))</f>
        <v/>
      </c>
      <c r="C1734" s="112">
        <f t="shared" si="26"/>
        <v>1721</v>
      </c>
      <c r="D1734" s="77"/>
      <c r="E1734" s="78"/>
      <c r="F1734" s="170"/>
      <c r="G1734" s="83"/>
      <c r="H1734" s="84"/>
      <c r="I1734" s="114" t="str">
        <f>IF(Stock[[#This Row],[SỐ LƯỢNG MUA]]&gt;0,Stock[[#This Row],[GIÁ MUA]]*Stock[[#This Row],[SỐ LƯỢNG MUA]]*$D$11,"")</f>
        <v/>
      </c>
      <c r="J1734" s="87"/>
      <c r="K1734" s="88"/>
      <c r="L1734" s="116" t="str">
        <f>IF(Stock[[#This Row],[SỐ LƯỢNG MUA]]&gt;0,Stock[[#This Row],[GIÁ MUA]]*(1+Stock[[#This Row],[% TĂNG KỲ VỌNG_1]]),"")</f>
        <v/>
      </c>
      <c r="M1734" s="89"/>
      <c r="N1734" s="116" t="str">
        <f>IF(Stock[[#This Row],[SỐ LƯỢNG MUA]]&gt;0,Stock[[#This Row],[GIÁ MUA]]*(1+Stock[[#This Row],[% TĂNG KỲ VỌNG_2]]),"")</f>
        <v/>
      </c>
      <c r="O1734" s="89"/>
      <c r="P1734" s="116" t="str">
        <f>IF(Stock[[#This Row],[SỐ LƯỢNG MUA]]&gt;0,Stock[[#This Row],[GIÁ MUA]]*(1+Stock[[#This Row],[% GIẢM ĐỂ CẮT LỖ]]),"")</f>
        <v/>
      </c>
      <c r="Q1734" s="103"/>
      <c r="R1734" s="117" t="str">
        <f>IF(Stock[[#This Row],[CỔ TỨC TIỀN MẶT]]&gt;0,Stock[[#This Row],[CỔ TỨC TIỀN MẶT]]/(Stock[[#This Row],[GIÁ MUA]]*Stock[[#This Row],[SỐ LƯỢNG MUA]]),"")</f>
        <v/>
      </c>
      <c r="S1734" s="103"/>
      <c r="T1734" s="77"/>
      <c r="U1734" s="95"/>
      <c r="V1734" s="96"/>
      <c r="W1734" s="125" t="str">
        <f>IF(Stock[[#This Row],[SỐ LƯỢNG BÁN]]&gt;0,Stock[[#This Row],[GIÁ BÁN]]*Stock[[#This Row],[SỐ LƯỢNG BÁN]]*$D$11+Stock[[#This Row],[GIÁ BÁN]]*Stock[[#This Row],[SỐ LƯỢNG BÁN]]*$D$12,"")</f>
        <v/>
      </c>
      <c r="X1734" s="120">
        <f>Stock[[#This Row],[SỐ LƯỢNG MUA]]+Stock[[#This Row],[CỔ TỨC BẰNG CỔ PHIẾU]]-Stock[[#This Row],[SỐ LƯỢNG BÁN]]</f>
        <v>0</v>
      </c>
      <c r="Y17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4" s="120">
        <f ca="1">IF(Stock[[#This Row],[NGÀY BÁN]]&gt;0,Stock[[#This Row],[NGÀY BÁN]]-Stock[[#This Row],[NGÀY MUA]]+1,IF(Stock[[#This Row],[NGÀY MUA]]=0,0,TODAY()-Stock[[#This Row],[NGÀY MUA]]+1))</f>
        <v>0</v>
      </c>
      <c r="AA1734" s="121" t="str">
        <f>IFERROR(Stock[[#This Row],[CỔ TỨC TIỀN MẶT]]+Stock[[#This Row],[LÃI/(LỖ) TỪ BÁN CK
(auto-fill)]],"")</f>
        <v/>
      </c>
      <c r="AB17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4" s="79"/>
      <c r="AE1734" s="146" t="str">
        <f>IF(Stock[[#This Row],[TRẠNG THÁI
(auto-fill)]]="NẮM GIỮ",Stock[[#This Row],[GIÁ THỊ TRƯỜNG]]-Stock[[#This Row],[GIÁ MUA]],"")</f>
        <v/>
      </c>
      <c r="AF1734" s="150" t="str">
        <f>IFERROR(Stock[[#This Row],[TĂNG/
(GIẢM )]]/Stock[[#This Row],[GIÁ MUA]],"")</f>
        <v/>
      </c>
      <c r="AG1734" s="129" t="str">
        <f>IF(Stock[[#This Row],[GIÁ THỊ TRƯỜNG]]&gt;0,Stock[[#This Row],[GIÁ THỊ TRƯỜNG]]*Stock[[#This Row],[SỐ LƯỢNG CÒN LẠI
(auto-fill)]],"")</f>
        <v/>
      </c>
    </row>
    <row r="1735" spans="2:33">
      <c r="B1735" s="109" t="str">
        <f>IF(AND(Stock[[#This Row],[SỐ LƯỢNG MUA]]&gt;0,Stock[[#This Row],[SỐ LƯỢNG CÒN LẠI
(auto-fill)]]=0),"BÁN",
IF(AND(Stock[[#This Row],[SỐ LƯỢNG MUA]]&gt;0,Stock[[#This Row],[SỐ LƯỢNG CÒN LẠI
(auto-fill)]]&gt;0),"NẮM GIỮ",""))</f>
        <v/>
      </c>
      <c r="C1735" s="112">
        <f t="shared" si="26"/>
        <v>1722</v>
      </c>
      <c r="D1735" s="77"/>
      <c r="E1735" s="78"/>
      <c r="F1735" s="170"/>
      <c r="G1735" s="83"/>
      <c r="H1735" s="84"/>
      <c r="I1735" s="114" t="str">
        <f>IF(Stock[[#This Row],[SỐ LƯỢNG MUA]]&gt;0,Stock[[#This Row],[GIÁ MUA]]*Stock[[#This Row],[SỐ LƯỢNG MUA]]*$D$11,"")</f>
        <v/>
      </c>
      <c r="J1735" s="87"/>
      <c r="K1735" s="88"/>
      <c r="L1735" s="116" t="str">
        <f>IF(Stock[[#This Row],[SỐ LƯỢNG MUA]]&gt;0,Stock[[#This Row],[GIÁ MUA]]*(1+Stock[[#This Row],[% TĂNG KỲ VỌNG_1]]),"")</f>
        <v/>
      </c>
      <c r="M1735" s="89"/>
      <c r="N1735" s="116" t="str">
        <f>IF(Stock[[#This Row],[SỐ LƯỢNG MUA]]&gt;0,Stock[[#This Row],[GIÁ MUA]]*(1+Stock[[#This Row],[% TĂNG KỲ VỌNG_2]]),"")</f>
        <v/>
      </c>
      <c r="O1735" s="89"/>
      <c r="P1735" s="116" t="str">
        <f>IF(Stock[[#This Row],[SỐ LƯỢNG MUA]]&gt;0,Stock[[#This Row],[GIÁ MUA]]*(1+Stock[[#This Row],[% GIẢM ĐỂ CẮT LỖ]]),"")</f>
        <v/>
      </c>
      <c r="Q1735" s="103"/>
      <c r="R1735" s="117" t="str">
        <f>IF(Stock[[#This Row],[CỔ TỨC TIỀN MẶT]]&gt;0,Stock[[#This Row],[CỔ TỨC TIỀN MẶT]]/(Stock[[#This Row],[GIÁ MUA]]*Stock[[#This Row],[SỐ LƯỢNG MUA]]),"")</f>
        <v/>
      </c>
      <c r="S1735" s="103"/>
      <c r="T1735" s="77"/>
      <c r="U1735" s="95"/>
      <c r="V1735" s="96"/>
      <c r="W1735" s="125" t="str">
        <f>IF(Stock[[#This Row],[SỐ LƯỢNG BÁN]]&gt;0,Stock[[#This Row],[GIÁ BÁN]]*Stock[[#This Row],[SỐ LƯỢNG BÁN]]*$D$11+Stock[[#This Row],[GIÁ BÁN]]*Stock[[#This Row],[SỐ LƯỢNG BÁN]]*$D$12,"")</f>
        <v/>
      </c>
      <c r="X1735" s="120">
        <f>Stock[[#This Row],[SỐ LƯỢNG MUA]]+Stock[[#This Row],[CỔ TỨC BẰNG CỔ PHIẾU]]-Stock[[#This Row],[SỐ LƯỢNG BÁN]]</f>
        <v>0</v>
      </c>
      <c r="Y17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5" s="120">
        <f ca="1">IF(Stock[[#This Row],[NGÀY BÁN]]&gt;0,Stock[[#This Row],[NGÀY BÁN]]-Stock[[#This Row],[NGÀY MUA]]+1,IF(Stock[[#This Row],[NGÀY MUA]]=0,0,TODAY()-Stock[[#This Row],[NGÀY MUA]]+1))</f>
        <v>0</v>
      </c>
      <c r="AA1735" s="121" t="str">
        <f>IFERROR(Stock[[#This Row],[CỔ TỨC TIỀN MẶT]]+Stock[[#This Row],[LÃI/(LỖ) TỪ BÁN CK
(auto-fill)]],"")</f>
        <v/>
      </c>
      <c r="AB17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5" s="79"/>
      <c r="AE1735" s="146" t="str">
        <f>IF(Stock[[#This Row],[TRẠNG THÁI
(auto-fill)]]="NẮM GIỮ",Stock[[#This Row],[GIÁ THỊ TRƯỜNG]]-Stock[[#This Row],[GIÁ MUA]],"")</f>
        <v/>
      </c>
      <c r="AF1735" s="150" t="str">
        <f>IFERROR(Stock[[#This Row],[TĂNG/
(GIẢM )]]/Stock[[#This Row],[GIÁ MUA]],"")</f>
        <v/>
      </c>
      <c r="AG1735" s="129" t="str">
        <f>IF(Stock[[#This Row],[GIÁ THỊ TRƯỜNG]]&gt;0,Stock[[#This Row],[GIÁ THỊ TRƯỜNG]]*Stock[[#This Row],[SỐ LƯỢNG CÒN LẠI
(auto-fill)]],"")</f>
        <v/>
      </c>
    </row>
    <row r="1736" spans="2:33">
      <c r="B1736" s="109" t="str">
        <f>IF(AND(Stock[[#This Row],[SỐ LƯỢNG MUA]]&gt;0,Stock[[#This Row],[SỐ LƯỢNG CÒN LẠI
(auto-fill)]]=0),"BÁN",
IF(AND(Stock[[#This Row],[SỐ LƯỢNG MUA]]&gt;0,Stock[[#This Row],[SỐ LƯỢNG CÒN LẠI
(auto-fill)]]&gt;0),"NẮM GIỮ",""))</f>
        <v/>
      </c>
      <c r="C1736" s="112">
        <f t="shared" si="26"/>
        <v>1723</v>
      </c>
      <c r="D1736" s="77"/>
      <c r="E1736" s="78"/>
      <c r="F1736" s="170"/>
      <c r="G1736" s="83"/>
      <c r="H1736" s="84"/>
      <c r="I1736" s="114" t="str">
        <f>IF(Stock[[#This Row],[SỐ LƯỢNG MUA]]&gt;0,Stock[[#This Row],[GIÁ MUA]]*Stock[[#This Row],[SỐ LƯỢNG MUA]]*$D$11,"")</f>
        <v/>
      </c>
      <c r="J1736" s="87"/>
      <c r="K1736" s="88"/>
      <c r="L1736" s="116" t="str">
        <f>IF(Stock[[#This Row],[SỐ LƯỢNG MUA]]&gt;0,Stock[[#This Row],[GIÁ MUA]]*(1+Stock[[#This Row],[% TĂNG KỲ VỌNG_1]]),"")</f>
        <v/>
      </c>
      <c r="M1736" s="89"/>
      <c r="N1736" s="116" t="str">
        <f>IF(Stock[[#This Row],[SỐ LƯỢNG MUA]]&gt;0,Stock[[#This Row],[GIÁ MUA]]*(1+Stock[[#This Row],[% TĂNG KỲ VỌNG_2]]),"")</f>
        <v/>
      </c>
      <c r="O1736" s="89"/>
      <c r="P1736" s="116" t="str">
        <f>IF(Stock[[#This Row],[SỐ LƯỢNG MUA]]&gt;0,Stock[[#This Row],[GIÁ MUA]]*(1+Stock[[#This Row],[% GIẢM ĐỂ CẮT LỖ]]),"")</f>
        <v/>
      </c>
      <c r="Q1736" s="103"/>
      <c r="R1736" s="117" t="str">
        <f>IF(Stock[[#This Row],[CỔ TỨC TIỀN MẶT]]&gt;0,Stock[[#This Row],[CỔ TỨC TIỀN MẶT]]/(Stock[[#This Row],[GIÁ MUA]]*Stock[[#This Row],[SỐ LƯỢNG MUA]]),"")</f>
        <v/>
      </c>
      <c r="S1736" s="103"/>
      <c r="T1736" s="77"/>
      <c r="U1736" s="95"/>
      <c r="V1736" s="96"/>
      <c r="W1736" s="125" t="str">
        <f>IF(Stock[[#This Row],[SỐ LƯỢNG BÁN]]&gt;0,Stock[[#This Row],[GIÁ BÁN]]*Stock[[#This Row],[SỐ LƯỢNG BÁN]]*$D$11+Stock[[#This Row],[GIÁ BÁN]]*Stock[[#This Row],[SỐ LƯỢNG BÁN]]*$D$12,"")</f>
        <v/>
      </c>
      <c r="X1736" s="120">
        <f>Stock[[#This Row],[SỐ LƯỢNG MUA]]+Stock[[#This Row],[CỔ TỨC BẰNG CỔ PHIẾU]]-Stock[[#This Row],[SỐ LƯỢNG BÁN]]</f>
        <v>0</v>
      </c>
      <c r="Y17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6" s="120">
        <f ca="1">IF(Stock[[#This Row],[NGÀY BÁN]]&gt;0,Stock[[#This Row],[NGÀY BÁN]]-Stock[[#This Row],[NGÀY MUA]]+1,IF(Stock[[#This Row],[NGÀY MUA]]=0,0,TODAY()-Stock[[#This Row],[NGÀY MUA]]+1))</f>
        <v>0</v>
      </c>
      <c r="AA1736" s="121" t="str">
        <f>IFERROR(Stock[[#This Row],[CỔ TỨC TIỀN MẶT]]+Stock[[#This Row],[LÃI/(LỖ) TỪ BÁN CK
(auto-fill)]],"")</f>
        <v/>
      </c>
      <c r="AB17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6" s="79"/>
      <c r="AE1736" s="146" t="str">
        <f>IF(Stock[[#This Row],[TRẠNG THÁI
(auto-fill)]]="NẮM GIỮ",Stock[[#This Row],[GIÁ THỊ TRƯỜNG]]-Stock[[#This Row],[GIÁ MUA]],"")</f>
        <v/>
      </c>
      <c r="AF1736" s="150" t="str">
        <f>IFERROR(Stock[[#This Row],[TĂNG/
(GIẢM )]]/Stock[[#This Row],[GIÁ MUA]],"")</f>
        <v/>
      </c>
      <c r="AG1736" s="129" t="str">
        <f>IF(Stock[[#This Row],[GIÁ THỊ TRƯỜNG]]&gt;0,Stock[[#This Row],[GIÁ THỊ TRƯỜNG]]*Stock[[#This Row],[SỐ LƯỢNG CÒN LẠI
(auto-fill)]],"")</f>
        <v/>
      </c>
    </row>
    <row r="1737" spans="2:33">
      <c r="B1737" s="109" t="str">
        <f>IF(AND(Stock[[#This Row],[SỐ LƯỢNG MUA]]&gt;0,Stock[[#This Row],[SỐ LƯỢNG CÒN LẠI
(auto-fill)]]=0),"BÁN",
IF(AND(Stock[[#This Row],[SỐ LƯỢNG MUA]]&gt;0,Stock[[#This Row],[SỐ LƯỢNG CÒN LẠI
(auto-fill)]]&gt;0),"NẮM GIỮ",""))</f>
        <v/>
      </c>
      <c r="C1737" s="112">
        <f t="shared" si="26"/>
        <v>1724</v>
      </c>
      <c r="D1737" s="77"/>
      <c r="E1737" s="78"/>
      <c r="F1737" s="170"/>
      <c r="G1737" s="83"/>
      <c r="H1737" s="84"/>
      <c r="I1737" s="114" t="str">
        <f>IF(Stock[[#This Row],[SỐ LƯỢNG MUA]]&gt;0,Stock[[#This Row],[GIÁ MUA]]*Stock[[#This Row],[SỐ LƯỢNG MUA]]*$D$11,"")</f>
        <v/>
      </c>
      <c r="J1737" s="87"/>
      <c r="K1737" s="88"/>
      <c r="L1737" s="116" t="str">
        <f>IF(Stock[[#This Row],[SỐ LƯỢNG MUA]]&gt;0,Stock[[#This Row],[GIÁ MUA]]*(1+Stock[[#This Row],[% TĂNG KỲ VỌNG_1]]),"")</f>
        <v/>
      </c>
      <c r="M1737" s="89"/>
      <c r="N1737" s="116" t="str">
        <f>IF(Stock[[#This Row],[SỐ LƯỢNG MUA]]&gt;0,Stock[[#This Row],[GIÁ MUA]]*(1+Stock[[#This Row],[% TĂNG KỲ VỌNG_2]]),"")</f>
        <v/>
      </c>
      <c r="O1737" s="89"/>
      <c r="P1737" s="116" t="str">
        <f>IF(Stock[[#This Row],[SỐ LƯỢNG MUA]]&gt;0,Stock[[#This Row],[GIÁ MUA]]*(1+Stock[[#This Row],[% GIẢM ĐỂ CẮT LỖ]]),"")</f>
        <v/>
      </c>
      <c r="Q1737" s="103"/>
      <c r="R1737" s="117" t="str">
        <f>IF(Stock[[#This Row],[CỔ TỨC TIỀN MẶT]]&gt;0,Stock[[#This Row],[CỔ TỨC TIỀN MẶT]]/(Stock[[#This Row],[GIÁ MUA]]*Stock[[#This Row],[SỐ LƯỢNG MUA]]),"")</f>
        <v/>
      </c>
      <c r="S1737" s="103"/>
      <c r="T1737" s="77"/>
      <c r="U1737" s="95"/>
      <c r="V1737" s="96"/>
      <c r="W1737" s="125" t="str">
        <f>IF(Stock[[#This Row],[SỐ LƯỢNG BÁN]]&gt;0,Stock[[#This Row],[GIÁ BÁN]]*Stock[[#This Row],[SỐ LƯỢNG BÁN]]*$D$11+Stock[[#This Row],[GIÁ BÁN]]*Stock[[#This Row],[SỐ LƯỢNG BÁN]]*$D$12,"")</f>
        <v/>
      </c>
      <c r="X1737" s="120">
        <f>Stock[[#This Row],[SỐ LƯỢNG MUA]]+Stock[[#This Row],[CỔ TỨC BẰNG CỔ PHIẾU]]-Stock[[#This Row],[SỐ LƯỢNG BÁN]]</f>
        <v>0</v>
      </c>
      <c r="Y17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7" s="120">
        <f ca="1">IF(Stock[[#This Row],[NGÀY BÁN]]&gt;0,Stock[[#This Row],[NGÀY BÁN]]-Stock[[#This Row],[NGÀY MUA]]+1,IF(Stock[[#This Row],[NGÀY MUA]]=0,0,TODAY()-Stock[[#This Row],[NGÀY MUA]]+1))</f>
        <v>0</v>
      </c>
      <c r="AA1737" s="121" t="str">
        <f>IFERROR(Stock[[#This Row],[CỔ TỨC TIỀN MẶT]]+Stock[[#This Row],[LÃI/(LỖ) TỪ BÁN CK
(auto-fill)]],"")</f>
        <v/>
      </c>
      <c r="AB17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7" s="79"/>
      <c r="AE1737" s="146" t="str">
        <f>IF(Stock[[#This Row],[TRẠNG THÁI
(auto-fill)]]="NẮM GIỮ",Stock[[#This Row],[GIÁ THỊ TRƯỜNG]]-Stock[[#This Row],[GIÁ MUA]],"")</f>
        <v/>
      </c>
      <c r="AF1737" s="150" t="str">
        <f>IFERROR(Stock[[#This Row],[TĂNG/
(GIẢM )]]/Stock[[#This Row],[GIÁ MUA]],"")</f>
        <v/>
      </c>
      <c r="AG1737" s="129" t="str">
        <f>IF(Stock[[#This Row],[GIÁ THỊ TRƯỜNG]]&gt;0,Stock[[#This Row],[GIÁ THỊ TRƯỜNG]]*Stock[[#This Row],[SỐ LƯỢNG CÒN LẠI
(auto-fill)]],"")</f>
        <v/>
      </c>
    </row>
    <row r="1738" spans="2:33">
      <c r="B1738" s="109" t="str">
        <f>IF(AND(Stock[[#This Row],[SỐ LƯỢNG MUA]]&gt;0,Stock[[#This Row],[SỐ LƯỢNG CÒN LẠI
(auto-fill)]]=0),"BÁN",
IF(AND(Stock[[#This Row],[SỐ LƯỢNG MUA]]&gt;0,Stock[[#This Row],[SỐ LƯỢNG CÒN LẠI
(auto-fill)]]&gt;0),"NẮM GIỮ",""))</f>
        <v/>
      </c>
      <c r="C1738" s="112">
        <f t="shared" si="26"/>
        <v>1725</v>
      </c>
      <c r="D1738" s="77"/>
      <c r="E1738" s="78"/>
      <c r="F1738" s="170"/>
      <c r="G1738" s="83"/>
      <c r="H1738" s="84"/>
      <c r="I1738" s="114" t="str">
        <f>IF(Stock[[#This Row],[SỐ LƯỢNG MUA]]&gt;0,Stock[[#This Row],[GIÁ MUA]]*Stock[[#This Row],[SỐ LƯỢNG MUA]]*$D$11,"")</f>
        <v/>
      </c>
      <c r="J1738" s="87"/>
      <c r="K1738" s="88"/>
      <c r="L1738" s="116" t="str">
        <f>IF(Stock[[#This Row],[SỐ LƯỢNG MUA]]&gt;0,Stock[[#This Row],[GIÁ MUA]]*(1+Stock[[#This Row],[% TĂNG KỲ VỌNG_1]]),"")</f>
        <v/>
      </c>
      <c r="M1738" s="89"/>
      <c r="N1738" s="116" t="str">
        <f>IF(Stock[[#This Row],[SỐ LƯỢNG MUA]]&gt;0,Stock[[#This Row],[GIÁ MUA]]*(1+Stock[[#This Row],[% TĂNG KỲ VỌNG_2]]),"")</f>
        <v/>
      </c>
      <c r="O1738" s="89"/>
      <c r="P1738" s="116" t="str">
        <f>IF(Stock[[#This Row],[SỐ LƯỢNG MUA]]&gt;0,Stock[[#This Row],[GIÁ MUA]]*(1+Stock[[#This Row],[% GIẢM ĐỂ CẮT LỖ]]),"")</f>
        <v/>
      </c>
      <c r="Q1738" s="103"/>
      <c r="R1738" s="117" t="str">
        <f>IF(Stock[[#This Row],[CỔ TỨC TIỀN MẶT]]&gt;0,Stock[[#This Row],[CỔ TỨC TIỀN MẶT]]/(Stock[[#This Row],[GIÁ MUA]]*Stock[[#This Row],[SỐ LƯỢNG MUA]]),"")</f>
        <v/>
      </c>
      <c r="S1738" s="103"/>
      <c r="T1738" s="77"/>
      <c r="U1738" s="95"/>
      <c r="V1738" s="96"/>
      <c r="W1738" s="125" t="str">
        <f>IF(Stock[[#This Row],[SỐ LƯỢNG BÁN]]&gt;0,Stock[[#This Row],[GIÁ BÁN]]*Stock[[#This Row],[SỐ LƯỢNG BÁN]]*$D$11+Stock[[#This Row],[GIÁ BÁN]]*Stock[[#This Row],[SỐ LƯỢNG BÁN]]*$D$12,"")</f>
        <v/>
      </c>
      <c r="X1738" s="120">
        <f>Stock[[#This Row],[SỐ LƯỢNG MUA]]+Stock[[#This Row],[CỔ TỨC BẰNG CỔ PHIẾU]]-Stock[[#This Row],[SỐ LƯỢNG BÁN]]</f>
        <v>0</v>
      </c>
      <c r="Y17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8" s="120">
        <f ca="1">IF(Stock[[#This Row],[NGÀY BÁN]]&gt;0,Stock[[#This Row],[NGÀY BÁN]]-Stock[[#This Row],[NGÀY MUA]]+1,IF(Stock[[#This Row],[NGÀY MUA]]=0,0,TODAY()-Stock[[#This Row],[NGÀY MUA]]+1))</f>
        <v>0</v>
      </c>
      <c r="AA1738" s="121" t="str">
        <f>IFERROR(Stock[[#This Row],[CỔ TỨC TIỀN MẶT]]+Stock[[#This Row],[LÃI/(LỖ) TỪ BÁN CK
(auto-fill)]],"")</f>
        <v/>
      </c>
      <c r="AB17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8" s="79"/>
      <c r="AE1738" s="146" t="str">
        <f>IF(Stock[[#This Row],[TRẠNG THÁI
(auto-fill)]]="NẮM GIỮ",Stock[[#This Row],[GIÁ THỊ TRƯỜNG]]-Stock[[#This Row],[GIÁ MUA]],"")</f>
        <v/>
      </c>
      <c r="AF1738" s="150" t="str">
        <f>IFERROR(Stock[[#This Row],[TĂNG/
(GIẢM )]]/Stock[[#This Row],[GIÁ MUA]],"")</f>
        <v/>
      </c>
      <c r="AG1738" s="129" t="str">
        <f>IF(Stock[[#This Row],[GIÁ THỊ TRƯỜNG]]&gt;0,Stock[[#This Row],[GIÁ THỊ TRƯỜNG]]*Stock[[#This Row],[SỐ LƯỢNG CÒN LẠI
(auto-fill)]],"")</f>
        <v/>
      </c>
    </row>
    <row r="1739" spans="2:33">
      <c r="B1739" s="109" t="str">
        <f>IF(AND(Stock[[#This Row],[SỐ LƯỢNG MUA]]&gt;0,Stock[[#This Row],[SỐ LƯỢNG CÒN LẠI
(auto-fill)]]=0),"BÁN",
IF(AND(Stock[[#This Row],[SỐ LƯỢNG MUA]]&gt;0,Stock[[#This Row],[SỐ LƯỢNG CÒN LẠI
(auto-fill)]]&gt;0),"NẮM GIỮ",""))</f>
        <v/>
      </c>
      <c r="C1739" s="112">
        <f t="shared" si="26"/>
        <v>1726</v>
      </c>
      <c r="D1739" s="77"/>
      <c r="E1739" s="78"/>
      <c r="F1739" s="170"/>
      <c r="G1739" s="83"/>
      <c r="H1739" s="84"/>
      <c r="I1739" s="114" t="str">
        <f>IF(Stock[[#This Row],[SỐ LƯỢNG MUA]]&gt;0,Stock[[#This Row],[GIÁ MUA]]*Stock[[#This Row],[SỐ LƯỢNG MUA]]*$D$11,"")</f>
        <v/>
      </c>
      <c r="J1739" s="87"/>
      <c r="K1739" s="88"/>
      <c r="L1739" s="116" t="str">
        <f>IF(Stock[[#This Row],[SỐ LƯỢNG MUA]]&gt;0,Stock[[#This Row],[GIÁ MUA]]*(1+Stock[[#This Row],[% TĂNG KỲ VỌNG_1]]),"")</f>
        <v/>
      </c>
      <c r="M1739" s="89"/>
      <c r="N1739" s="116" t="str">
        <f>IF(Stock[[#This Row],[SỐ LƯỢNG MUA]]&gt;0,Stock[[#This Row],[GIÁ MUA]]*(1+Stock[[#This Row],[% TĂNG KỲ VỌNG_2]]),"")</f>
        <v/>
      </c>
      <c r="O1739" s="89"/>
      <c r="P1739" s="116" t="str">
        <f>IF(Stock[[#This Row],[SỐ LƯỢNG MUA]]&gt;0,Stock[[#This Row],[GIÁ MUA]]*(1+Stock[[#This Row],[% GIẢM ĐỂ CẮT LỖ]]),"")</f>
        <v/>
      </c>
      <c r="Q1739" s="103"/>
      <c r="R1739" s="117" t="str">
        <f>IF(Stock[[#This Row],[CỔ TỨC TIỀN MẶT]]&gt;0,Stock[[#This Row],[CỔ TỨC TIỀN MẶT]]/(Stock[[#This Row],[GIÁ MUA]]*Stock[[#This Row],[SỐ LƯỢNG MUA]]),"")</f>
        <v/>
      </c>
      <c r="S1739" s="103"/>
      <c r="T1739" s="77"/>
      <c r="U1739" s="95"/>
      <c r="V1739" s="96"/>
      <c r="W1739" s="125" t="str">
        <f>IF(Stock[[#This Row],[SỐ LƯỢNG BÁN]]&gt;0,Stock[[#This Row],[GIÁ BÁN]]*Stock[[#This Row],[SỐ LƯỢNG BÁN]]*$D$11+Stock[[#This Row],[GIÁ BÁN]]*Stock[[#This Row],[SỐ LƯỢNG BÁN]]*$D$12,"")</f>
        <v/>
      </c>
      <c r="X1739" s="120">
        <f>Stock[[#This Row],[SỐ LƯỢNG MUA]]+Stock[[#This Row],[CỔ TỨC BẰNG CỔ PHIẾU]]-Stock[[#This Row],[SỐ LƯỢNG BÁN]]</f>
        <v>0</v>
      </c>
      <c r="Y17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9" s="120">
        <f ca="1">IF(Stock[[#This Row],[NGÀY BÁN]]&gt;0,Stock[[#This Row],[NGÀY BÁN]]-Stock[[#This Row],[NGÀY MUA]]+1,IF(Stock[[#This Row],[NGÀY MUA]]=0,0,TODAY()-Stock[[#This Row],[NGÀY MUA]]+1))</f>
        <v>0</v>
      </c>
      <c r="AA1739" s="121" t="str">
        <f>IFERROR(Stock[[#This Row],[CỔ TỨC TIỀN MẶT]]+Stock[[#This Row],[LÃI/(LỖ) TỪ BÁN CK
(auto-fill)]],"")</f>
        <v/>
      </c>
      <c r="AB17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9" s="79"/>
      <c r="AE1739" s="146" t="str">
        <f>IF(Stock[[#This Row],[TRẠNG THÁI
(auto-fill)]]="NẮM GIỮ",Stock[[#This Row],[GIÁ THỊ TRƯỜNG]]-Stock[[#This Row],[GIÁ MUA]],"")</f>
        <v/>
      </c>
      <c r="AF1739" s="150" t="str">
        <f>IFERROR(Stock[[#This Row],[TĂNG/
(GIẢM )]]/Stock[[#This Row],[GIÁ MUA]],"")</f>
        <v/>
      </c>
      <c r="AG1739" s="129" t="str">
        <f>IF(Stock[[#This Row],[GIÁ THỊ TRƯỜNG]]&gt;0,Stock[[#This Row],[GIÁ THỊ TRƯỜNG]]*Stock[[#This Row],[SỐ LƯỢNG CÒN LẠI
(auto-fill)]],"")</f>
        <v/>
      </c>
    </row>
    <row r="1740" spans="2:33">
      <c r="B1740" s="109" t="str">
        <f>IF(AND(Stock[[#This Row],[SỐ LƯỢNG MUA]]&gt;0,Stock[[#This Row],[SỐ LƯỢNG CÒN LẠI
(auto-fill)]]=0),"BÁN",
IF(AND(Stock[[#This Row],[SỐ LƯỢNG MUA]]&gt;0,Stock[[#This Row],[SỐ LƯỢNG CÒN LẠI
(auto-fill)]]&gt;0),"NẮM GIỮ",""))</f>
        <v/>
      </c>
      <c r="C1740" s="112">
        <f t="shared" si="26"/>
        <v>1727</v>
      </c>
      <c r="D1740" s="77"/>
      <c r="E1740" s="78"/>
      <c r="F1740" s="170"/>
      <c r="G1740" s="83"/>
      <c r="H1740" s="84"/>
      <c r="I1740" s="114" t="str">
        <f>IF(Stock[[#This Row],[SỐ LƯỢNG MUA]]&gt;0,Stock[[#This Row],[GIÁ MUA]]*Stock[[#This Row],[SỐ LƯỢNG MUA]]*$D$11,"")</f>
        <v/>
      </c>
      <c r="J1740" s="87"/>
      <c r="K1740" s="88"/>
      <c r="L1740" s="116" t="str">
        <f>IF(Stock[[#This Row],[SỐ LƯỢNG MUA]]&gt;0,Stock[[#This Row],[GIÁ MUA]]*(1+Stock[[#This Row],[% TĂNG KỲ VỌNG_1]]),"")</f>
        <v/>
      </c>
      <c r="M1740" s="89"/>
      <c r="N1740" s="116" t="str">
        <f>IF(Stock[[#This Row],[SỐ LƯỢNG MUA]]&gt;0,Stock[[#This Row],[GIÁ MUA]]*(1+Stock[[#This Row],[% TĂNG KỲ VỌNG_2]]),"")</f>
        <v/>
      </c>
      <c r="O1740" s="89"/>
      <c r="P1740" s="116" t="str">
        <f>IF(Stock[[#This Row],[SỐ LƯỢNG MUA]]&gt;0,Stock[[#This Row],[GIÁ MUA]]*(1+Stock[[#This Row],[% GIẢM ĐỂ CẮT LỖ]]),"")</f>
        <v/>
      </c>
      <c r="Q1740" s="103"/>
      <c r="R1740" s="117" t="str">
        <f>IF(Stock[[#This Row],[CỔ TỨC TIỀN MẶT]]&gt;0,Stock[[#This Row],[CỔ TỨC TIỀN MẶT]]/(Stock[[#This Row],[GIÁ MUA]]*Stock[[#This Row],[SỐ LƯỢNG MUA]]),"")</f>
        <v/>
      </c>
      <c r="S1740" s="103"/>
      <c r="T1740" s="77"/>
      <c r="U1740" s="95"/>
      <c r="V1740" s="96"/>
      <c r="W1740" s="125" t="str">
        <f>IF(Stock[[#This Row],[SỐ LƯỢNG BÁN]]&gt;0,Stock[[#This Row],[GIÁ BÁN]]*Stock[[#This Row],[SỐ LƯỢNG BÁN]]*$D$11+Stock[[#This Row],[GIÁ BÁN]]*Stock[[#This Row],[SỐ LƯỢNG BÁN]]*$D$12,"")</f>
        <v/>
      </c>
      <c r="X1740" s="120">
        <f>Stock[[#This Row],[SỐ LƯỢNG MUA]]+Stock[[#This Row],[CỔ TỨC BẰNG CỔ PHIẾU]]-Stock[[#This Row],[SỐ LƯỢNG BÁN]]</f>
        <v>0</v>
      </c>
      <c r="Y17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0" s="120">
        <f ca="1">IF(Stock[[#This Row],[NGÀY BÁN]]&gt;0,Stock[[#This Row],[NGÀY BÁN]]-Stock[[#This Row],[NGÀY MUA]]+1,IF(Stock[[#This Row],[NGÀY MUA]]=0,0,TODAY()-Stock[[#This Row],[NGÀY MUA]]+1))</f>
        <v>0</v>
      </c>
      <c r="AA1740" s="121" t="str">
        <f>IFERROR(Stock[[#This Row],[CỔ TỨC TIỀN MẶT]]+Stock[[#This Row],[LÃI/(LỖ) TỪ BÁN CK
(auto-fill)]],"")</f>
        <v/>
      </c>
      <c r="AB17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0" s="79"/>
      <c r="AE1740" s="146" t="str">
        <f>IF(Stock[[#This Row],[TRẠNG THÁI
(auto-fill)]]="NẮM GIỮ",Stock[[#This Row],[GIÁ THỊ TRƯỜNG]]-Stock[[#This Row],[GIÁ MUA]],"")</f>
        <v/>
      </c>
      <c r="AF1740" s="150" t="str">
        <f>IFERROR(Stock[[#This Row],[TĂNG/
(GIẢM )]]/Stock[[#This Row],[GIÁ MUA]],"")</f>
        <v/>
      </c>
      <c r="AG1740" s="129" t="str">
        <f>IF(Stock[[#This Row],[GIÁ THỊ TRƯỜNG]]&gt;0,Stock[[#This Row],[GIÁ THỊ TRƯỜNG]]*Stock[[#This Row],[SỐ LƯỢNG CÒN LẠI
(auto-fill)]],"")</f>
        <v/>
      </c>
    </row>
    <row r="1741" spans="2:33">
      <c r="B1741" s="109" t="str">
        <f>IF(AND(Stock[[#This Row],[SỐ LƯỢNG MUA]]&gt;0,Stock[[#This Row],[SỐ LƯỢNG CÒN LẠI
(auto-fill)]]=0),"BÁN",
IF(AND(Stock[[#This Row],[SỐ LƯỢNG MUA]]&gt;0,Stock[[#This Row],[SỐ LƯỢNG CÒN LẠI
(auto-fill)]]&gt;0),"NẮM GIỮ",""))</f>
        <v/>
      </c>
      <c r="C1741" s="112">
        <f t="shared" si="26"/>
        <v>1728</v>
      </c>
      <c r="D1741" s="77"/>
      <c r="E1741" s="78"/>
      <c r="F1741" s="170"/>
      <c r="G1741" s="83"/>
      <c r="H1741" s="84"/>
      <c r="I1741" s="114" t="str">
        <f>IF(Stock[[#This Row],[SỐ LƯỢNG MUA]]&gt;0,Stock[[#This Row],[GIÁ MUA]]*Stock[[#This Row],[SỐ LƯỢNG MUA]]*$D$11,"")</f>
        <v/>
      </c>
      <c r="J1741" s="87"/>
      <c r="K1741" s="88"/>
      <c r="L1741" s="116" t="str">
        <f>IF(Stock[[#This Row],[SỐ LƯỢNG MUA]]&gt;0,Stock[[#This Row],[GIÁ MUA]]*(1+Stock[[#This Row],[% TĂNG KỲ VỌNG_1]]),"")</f>
        <v/>
      </c>
      <c r="M1741" s="89"/>
      <c r="N1741" s="116" t="str">
        <f>IF(Stock[[#This Row],[SỐ LƯỢNG MUA]]&gt;0,Stock[[#This Row],[GIÁ MUA]]*(1+Stock[[#This Row],[% TĂNG KỲ VỌNG_2]]),"")</f>
        <v/>
      </c>
      <c r="O1741" s="89"/>
      <c r="P1741" s="116" t="str">
        <f>IF(Stock[[#This Row],[SỐ LƯỢNG MUA]]&gt;0,Stock[[#This Row],[GIÁ MUA]]*(1+Stock[[#This Row],[% GIẢM ĐỂ CẮT LỖ]]),"")</f>
        <v/>
      </c>
      <c r="Q1741" s="103"/>
      <c r="R1741" s="117" t="str">
        <f>IF(Stock[[#This Row],[CỔ TỨC TIỀN MẶT]]&gt;0,Stock[[#This Row],[CỔ TỨC TIỀN MẶT]]/(Stock[[#This Row],[GIÁ MUA]]*Stock[[#This Row],[SỐ LƯỢNG MUA]]),"")</f>
        <v/>
      </c>
      <c r="S1741" s="103"/>
      <c r="T1741" s="77"/>
      <c r="U1741" s="95"/>
      <c r="V1741" s="96"/>
      <c r="W1741" s="125" t="str">
        <f>IF(Stock[[#This Row],[SỐ LƯỢNG BÁN]]&gt;0,Stock[[#This Row],[GIÁ BÁN]]*Stock[[#This Row],[SỐ LƯỢNG BÁN]]*$D$11+Stock[[#This Row],[GIÁ BÁN]]*Stock[[#This Row],[SỐ LƯỢNG BÁN]]*$D$12,"")</f>
        <v/>
      </c>
      <c r="X1741" s="120">
        <f>Stock[[#This Row],[SỐ LƯỢNG MUA]]+Stock[[#This Row],[CỔ TỨC BẰNG CỔ PHIẾU]]-Stock[[#This Row],[SỐ LƯỢNG BÁN]]</f>
        <v>0</v>
      </c>
      <c r="Y17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1" s="120">
        <f ca="1">IF(Stock[[#This Row],[NGÀY BÁN]]&gt;0,Stock[[#This Row],[NGÀY BÁN]]-Stock[[#This Row],[NGÀY MUA]]+1,IF(Stock[[#This Row],[NGÀY MUA]]=0,0,TODAY()-Stock[[#This Row],[NGÀY MUA]]+1))</f>
        <v>0</v>
      </c>
      <c r="AA1741" s="121" t="str">
        <f>IFERROR(Stock[[#This Row],[CỔ TỨC TIỀN MẶT]]+Stock[[#This Row],[LÃI/(LỖ) TỪ BÁN CK
(auto-fill)]],"")</f>
        <v/>
      </c>
      <c r="AB17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1" s="79"/>
      <c r="AE1741" s="146" t="str">
        <f>IF(Stock[[#This Row],[TRẠNG THÁI
(auto-fill)]]="NẮM GIỮ",Stock[[#This Row],[GIÁ THỊ TRƯỜNG]]-Stock[[#This Row],[GIÁ MUA]],"")</f>
        <v/>
      </c>
      <c r="AF1741" s="150" t="str">
        <f>IFERROR(Stock[[#This Row],[TĂNG/
(GIẢM )]]/Stock[[#This Row],[GIÁ MUA]],"")</f>
        <v/>
      </c>
      <c r="AG1741" s="129" t="str">
        <f>IF(Stock[[#This Row],[GIÁ THỊ TRƯỜNG]]&gt;0,Stock[[#This Row],[GIÁ THỊ TRƯỜNG]]*Stock[[#This Row],[SỐ LƯỢNG CÒN LẠI
(auto-fill)]],"")</f>
        <v/>
      </c>
    </row>
    <row r="1742" spans="2:33">
      <c r="B1742" s="109" t="str">
        <f>IF(AND(Stock[[#This Row],[SỐ LƯỢNG MUA]]&gt;0,Stock[[#This Row],[SỐ LƯỢNG CÒN LẠI
(auto-fill)]]=0),"BÁN",
IF(AND(Stock[[#This Row],[SỐ LƯỢNG MUA]]&gt;0,Stock[[#This Row],[SỐ LƯỢNG CÒN LẠI
(auto-fill)]]&gt;0),"NẮM GIỮ",""))</f>
        <v/>
      </c>
      <c r="C1742" s="112">
        <f t="shared" si="26"/>
        <v>1729</v>
      </c>
      <c r="D1742" s="77"/>
      <c r="E1742" s="78"/>
      <c r="F1742" s="170"/>
      <c r="G1742" s="83"/>
      <c r="H1742" s="84"/>
      <c r="I1742" s="114" t="str">
        <f>IF(Stock[[#This Row],[SỐ LƯỢNG MUA]]&gt;0,Stock[[#This Row],[GIÁ MUA]]*Stock[[#This Row],[SỐ LƯỢNG MUA]]*$D$11,"")</f>
        <v/>
      </c>
      <c r="J1742" s="87"/>
      <c r="K1742" s="88"/>
      <c r="L1742" s="116" t="str">
        <f>IF(Stock[[#This Row],[SỐ LƯỢNG MUA]]&gt;0,Stock[[#This Row],[GIÁ MUA]]*(1+Stock[[#This Row],[% TĂNG KỲ VỌNG_1]]),"")</f>
        <v/>
      </c>
      <c r="M1742" s="89"/>
      <c r="N1742" s="116" t="str">
        <f>IF(Stock[[#This Row],[SỐ LƯỢNG MUA]]&gt;0,Stock[[#This Row],[GIÁ MUA]]*(1+Stock[[#This Row],[% TĂNG KỲ VỌNG_2]]),"")</f>
        <v/>
      </c>
      <c r="O1742" s="89"/>
      <c r="P1742" s="116" t="str">
        <f>IF(Stock[[#This Row],[SỐ LƯỢNG MUA]]&gt;0,Stock[[#This Row],[GIÁ MUA]]*(1+Stock[[#This Row],[% GIẢM ĐỂ CẮT LỖ]]),"")</f>
        <v/>
      </c>
      <c r="Q1742" s="103"/>
      <c r="R1742" s="117" t="str">
        <f>IF(Stock[[#This Row],[CỔ TỨC TIỀN MẶT]]&gt;0,Stock[[#This Row],[CỔ TỨC TIỀN MẶT]]/(Stock[[#This Row],[GIÁ MUA]]*Stock[[#This Row],[SỐ LƯỢNG MUA]]),"")</f>
        <v/>
      </c>
      <c r="S1742" s="103"/>
      <c r="T1742" s="77"/>
      <c r="U1742" s="95"/>
      <c r="V1742" s="96"/>
      <c r="W1742" s="125" t="str">
        <f>IF(Stock[[#This Row],[SỐ LƯỢNG BÁN]]&gt;0,Stock[[#This Row],[GIÁ BÁN]]*Stock[[#This Row],[SỐ LƯỢNG BÁN]]*$D$11+Stock[[#This Row],[GIÁ BÁN]]*Stock[[#This Row],[SỐ LƯỢNG BÁN]]*$D$12,"")</f>
        <v/>
      </c>
      <c r="X1742" s="120">
        <f>Stock[[#This Row],[SỐ LƯỢNG MUA]]+Stock[[#This Row],[CỔ TỨC BẰNG CỔ PHIẾU]]-Stock[[#This Row],[SỐ LƯỢNG BÁN]]</f>
        <v>0</v>
      </c>
      <c r="Y17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2" s="120">
        <f ca="1">IF(Stock[[#This Row],[NGÀY BÁN]]&gt;0,Stock[[#This Row],[NGÀY BÁN]]-Stock[[#This Row],[NGÀY MUA]]+1,IF(Stock[[#This Row],[NGÀY MUA]]=0,0,TODAY()-Stock[[#This Row],[NGÀY MUA]]+1))</f>
        <v>0</v>
      </c>
      <c r="AA1742" s="121" t="str">
        <f>IFERROR(Stock[[#This Row],[CỔ TỨC TIỀN MẶT]]+Stock[[#This Row],[LÃI/(LỖ) TỪ BÁN CK
(auto-fill)]],"")</f>
        <v/>
      </c>
      <c r="AB17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2" s="79"/>
      <c r="AE1742" s="146" t="str">
        <f>IF(Stock[[#This Row],[TRẠNG THÁI
(auto-fill)]]="NẮM GIỮ",Stock[[#This Row],[GIÁ THỊ TRƯỜNG]]-Stock[[#This Row],[GIÁ MUA]],"")</f>
        <v/>
      </c>
      <c r="AF1742" s="150" t="str">
        <f>IFERROR(Stock[[#This Row],[TĂNG/
(GIẢM )]]/Stock[[#This Row],[GIÁ MUA]],"")</f>
        <v/>
      </c>
      <c r="AG1742" s="129" t="str">
        <f>IF(Stock[[#This Row],[GIÁ THỊ TRƯỜNG]]&gt;0,Stock[[#This Row],[GIÁ THỊ TRƯỜNG]]*Stock[[#This Row],[SỐ LƯỢNG CÒN LẠI
(auto-fill)]],"")</f>
        <v/>
      </c>
    </row>
    <row r="1743" spans="2:33">
      <c r="B1743" s="109" t="str">
        <f>IF(AND(Stock[[#This Row],[SỐ LƯỢNG MUA]]&gt;0,Stock[[#This Row],[SỐ LƯỢNG CÒN LẠI
(auto-fill)]]=0),"BÁN",
IF(AND(Stock[[#This Row],[SỐ LƯỢNG MUA]]&gt;0,Stock[[#This Row],[SỐ LƯỢNG CÒN LẠI
(auto-fill)]]&gt;0),"NẮM GIỮ",""))</f>
        <v/>
      </c>
      <c r="C1743" s="112">
        <f t="shared" si="26"/>
        <v>1730</v>
      </c>
      <c r="D1743" s="77"/>
      <c r="E1743" s="78"/>
      <c r="F1743" s="170"/>
      <c r="G1743" s="83"/>
      <c r="H1743" s="84"/>
      <c r="I1743" s="114" t="str">
        <f>IF(Stock[[#This Row],[SỐ LƯỢNG MUA]]&gt;0,Stock[[#This Row],[GIÁ MUA]]*Stock[[#This Row],[SỐ LƯỢNG MUA]]*$D$11,"")</f>
        <v/>
      </c>
      <c r="J1743" s="87"/>
      <c r="K1743" s="88"/>
      <c r="L1743" s="116" t="str">
        <f>IF(Stock[[#This Row],[SỐ LƯỢNG MUA]]&gt;0,Stock[[#This Row],[GIÁ MUA]]*(1+Stock[[#This Row],[% TĂNG KỲ VỌNG_1]]),"")</f>
        <v/>
      </c>
      <c r="M1743" s="89"/>
      <c r="N1743" s="116" t="str">
        <f>IF(Stock[[#This Row],[SỐ LƯỢNG MUA]]&gt;0,Stock[[#This Row],[GIÁ MUA]]*(1+Stock[[#This Row],[% TĂNG KỲ VỌNG_2]]),"")</f>
        <v/>
      </c>
      <c r="O1743" s="89"/>
      <c r="P1743" s="116" t="str">
        <f>IF(Stock[[#This Row],[SỐ LƯỢNG MUA]]&gt;0,Stock[[#This Row],[GIÁ MUA]]*(1+Stock[[#This Row],[% GIẢM ĐỂ CẮT LỖ]]),"")</f>
        <v/>
      </c>
      <c r="Q1743" s="103"/>
      <c r="R1743" s="117" t="str">
        <f>IF(Stock[[#This Row],[CỔ TỨC TIỀN MẶT]]&gt;0,Stock[[#This Row],[CỔ TỨC TIỀN MẶT]]/(Stock[[#This Row],[GIÁ MUA]]*Stock[[#This Row],[SỐ LƯỢNG MUA]]),"")</f>
        <v/>
      </c>
      <c r="S1743" s="103"/>
      <c r="T1743" s="77"/>
      <c r="U1743" s="95"/>
      <c r="V1743" s="96"/>
      <c r="W1743" s="125" t="str">
        <f>IF(Stock[[#This Row],[SỐ LƯỢNG BÁN]]&gt;0,Stock[[#This Row],[GIÁ BÁN]]*Stock[[#This Row],[SỐ LƯỢNG BÁN]]*$D$11+Stock[[#This Row],[GIÁ BÁN]]*Stock[[#This Row],[SỐ LƯỢNG BÁN]]*$D$12,"")</f>
        <v/>
      </c>
      <c r="X1743" s="120">
        <f>Stock[[#This Row],[SỐ LƯỢNG MUA]]+Stock[[#This Row],[CỔ TỨC BẰNG CỔ PHIẾU]]-Stock[[#This Row],[SỐ LƯỢNG BÁN]]</f>
        <v>0</v>
      </c>
      <c r="Y17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3" s="120">
        <f ca="1">IF(Stock[[#This Row],[NGÀY BÁN]]&gt;0,Stock[[#This Row],[NGÀY BÁN]]-Stock[[#This Row],[NGÀY MUA]]+1,IF(Stock[[#This Row],[NGÀY MUA]]=0,0,TODAY()-Stock[[#This Row],[NGÀY MUA]]+1))</f>
        <v>0</v>
      </c>
      <c r="AA1743" s="121" t="str">
        <f>IFERROR(Stock[[#This Row],[CỔ TỨC TIỀN MẶT]]+Stock[[#This Row],[LÃI/(LỖ) TỪ BÁN CK
(auto-fill)]],"")</f>
        <v/>
      </c>
      <c r="AB17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3" s="79"/>
      <c r="AE1743" s="146" t="str">
        <f>IF(Stock[[#This Row],[TRẠNG THÁI
(auto-fill)]]="NẮM GIỮ",Stock[[#This Row],[GIÁ THỊ TRƯỜNG]]-Stock[[#This Row],[GIÁ MUA]],"")</f>
        <v/>
      </c>
      <c r="AF1743" s="150" t="str">
        <f>IFERROR(Stock[[#This Row],[TĂNG/
(GIẢM )]]/Stock[[#This Row],[GIÁ MUA]],"")</f>
        <v/>
      </c>
      <c r="AG1743" s="129" t="str">
        <f>IF(Stock[[#This Row],[GIÁ THỊ TRƯỜNG]]&gt;0,Stock[[#This Row],[GIÁ THỊ TRƯỜNG]]*Stock[[#This Row],[SỐ LƯỢNG CÒN LẠI
(auto-fill)]],"")</f>
        <v/>
      </c>
    </row>
    <row r="1744" spans="2:33">
      <c r="B1744" s="109" t="str">
        <f>IF(AND(Stock[[#This Row],[SỐ LƯỢNG MUA]]&gt;0,Stock[[#This Row],[SỐ LƯỢNG CÒN LẠI
(auto-fill)]]=0),"BÁN",
IF(AND(Stock[[#This Row],[SỐ LƯỢNG MUA]]&gt;0,Stock[[#This Row],[SỐ LƯỢNG CÒN LẠI
(auto-fill)]]&gt;0),"NẮM GIỮ",""))</f>
        <v/>
      </c>
      <c r="C1744" s="112">
        <f t="shared" ref="C1744:C1807" si="27">C1743+1</f>
        <v>1731</v>
      </c>
      <c r="D1744" s="77"/>
      <c r="E1744" s="78"/>
      <c r="F1744" s="170"/>
      <c r="G1744" s="83"/>
      <c r="H1744" s="84"/>
      <c r="I1744" s="114" t="str">
        <f>IF(Stock[[#This Row],[SỐ LƯỢNG MUA]]&gt;0,Stock[[#This Row],[GIÁ MUA]]*Stock[[#This Row],[SỐ LƯỢNG MUA]]*$D$11,"")</f>
        <v/>
      </c>
      <c r="J1744" s="87"/>
      <c r="K1744" s="88"/>
      <c r="L1744" s="116" t="str">
        <f>IF(Stock[[#This Row],[SỐ LƯỢNG MUA]]&gt;0,Stock[[#This Row],[GIÁ MUA]]*(1+Stock[[#This Row],[% TĂNG KỲ VỌNG_1]]),"")</f>
        <v/>
      </c>
      <c r="M1744" s="89"/>
      <c r="N1744" s="116" t="str">
        <f>IF(Stock[[#This Row],[SỐ LƯỢNG MUA]]&gt;0,Stock[[#This Row],[GIÁ MUA]]*(1+Stock[[#This Row],[% TĂNG KỲ VỌNG_2]]),"")</f>
        <v/>
      </c>
      <c r="O1744" s="89"/>
      <c r="P1744" s="116" t="str">
        <f>IF(Stock[[#This Row],[SỐ LƯỢNG MUA]]&gt;0,Stock[[#This Row],[GIÁ MUA]]*(1+Stock[[#This Row],[% GIẢM ĐỂ CẮT LỖ]]),"")</f>
        <v/>
      </c>
      <c r="Q1744" s="103"/>
      <c r="R1744" s="117" t="str">
        <f>IF(Stock[[#This Row],[CỔ TỨC TIỀN MẶT]]&gt;0,Stock[[#This Row],[CỔ TỨC TIỀN MẶT]]/(Stock[[#This Row],[GIÁ MUA]]*Stock[[#This Row],[SỐ LƯỢNG MUA]]),"")</f>
        <v/>
      </c>
      <c r="S1744" s="103"/>
      <c r="T1744" s="77"/>
      <c r="U1744" s="95"/>
      <c r="V1744" s="96"/>
      <c r="W1744" s="125" t="str">
        <f>IF(Stock[[#This Row],[SỐ LƯỢNG BÁN]]&gt;0,Stock[[#This Row],[GIÁ BÁN]]*Stock[[#This Row],[SỐ LƯỢNG BÁN]]*$D$11+Stock[[#This Row],[GIÁ BÁN]]*Stock[[#This Row],[SỐ LƯỢNG BÁN]]*$D$12,"")</f>
        <v/>
      </c>
      <c r="X1744" s="120">
        <f>Stock[[#This Row],[SỐ LƯỢNG MUA]]+Stock[[#This Row],[CỔ TỨC BẰNG CỔ PHIẾU]]-Stock[[#This Row],[SỐ LƯỢNG BÁN]]</f>
        <v>0</v>
      </c>
      <c r="Y17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4" s="120">
        <f ca="1">IF(Stock[[#This Row],[NGÀY BÁN]]&gt;0,Stock[[#This Row],[NGÀY BÁN]]-Stock[[#This Row],[NGÀY MUA]]+1,IF(Stock[[#This Row],[NGÀY MUA]]=0,0,TODAY()-Stock[[#This Row],[NGÀY MUA]]+1))</f>
        <v>0</v>
      </c>
      <c r="AA1744" s="121" t="str">
        <f>IFERROR(Stock[[#This Row],[CỔ TỨC TIỀN MẶT]]+Stock[[#This Row],[LÃI/(LỖ) TỪ BÁN CK
(auto-fill)]],"")</f>
        <v/>
      </c>
      <c r="AB17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4" s="79"/>
      <c r="AE1744" s="146" t="str">
        <f>IF(Stock[[#This Row],[TRẠNG THÁI
(auto-fill)]]="NẮM GIỮ",Stock[[#This Row],[GIÁ THỊ TRƯỜNG]]-Stock[[#This Row],[GIÁ MUA]],"")</f>
        <v/>
      </c>
      <c r="AF1744" s="150" t="str">
        <f>IFERROR(Stock[[#This Row],[TĂNG/
(GIẢM )]]/Stock[[#This Row],[GIÁ MUA]],"")</f>
        <v/>
      </c>
      <c r="AG1744" s="129" t="str">
        <f>IF(Stock[[#This Row],[GIÁ THỊ TRƯỜNG]]&gt;0,Stock[[#This Row],[GIÁ THỊ TRƯỜNG]]*Stock[[#This Row],[SỐ LƯỢNG CÒN LẠI
(auto-fill)]],"")</f>
        <v/>
      </c>
    </row>
    <row r="1745" spans="2:33">
      <c r="B1745" s="109" t="str">
        <f>IF(AND(Stock[[#This Row],[SỐ LƯỢNG MUA]]&gt;0,Stock[[#This Row],[SỐ LƯỢNG CÒN LẠI
(auto-fill)]]=0),"BÁN",
IF(AND(Stock[[#This Row],[SỐ LƯỢNG MUA]]&gt;0,Stock[[#This Row],[SỐ LƯỢNG CÒN LẠI
(auto-fill)]]&gt;0),"NẮM GIỮ",""))</f>
        <v/>
      </c>
      <c r="C1745" s="112">
        <f t="shared" si="27"/>
        <v>1732</v>
      </c>
      <c r="D1745" s="77"/>
      <c r="E1745" s="78"/>
      <c r="F1745" s="170"/>
      <c r="G1745" s="83"/>
      <c r="H1745" s="84"/>
      <c r="I1745" s="114" t="str">
        <f>IF(Stock[[#This Row],[SỐ LƯỢNG MUA]]&gt;0,Stock[[#This Row],[GIÁ MUA]]*Stock[[#This Row],[SỐ LƯỢNG MUA]]*$D$11,"")</f>
        <v/>
      </c>
      <c r="J1745" s="87"/>
      <c r="K1745" s="88"/>
      <c r="L1745" s="116" t="str">
        <f>IF(Stock[[#This Row],[SỐ LƯỢNG MUA]]&gt;0,Stock[[#This Row],[GIÁ MUA]]*(1+Stock[[#This Row],[% TĂNG KỲ VỌNG_1]]),"")</f>
        <v/>
      </c>
      <c r="M1745" s="89"/>
      <c r="N1745" s="116" t="str">
        <f>IF(Stock[[#This Row],[SỐ LƯỢNG MUA]]&gt;0,Stock[[#This Row],[GIÁ MUA]]*(1+Stock[[#This Row],[% TĂNG KỲ VỌNG_2]]),"")</f>
        <v/>
      </c>
      <c r="O1745" s="89"/>
      <c r="P1745" s="116" t="str">
        <f>IF(Stock[[#This Row],[SỐ LƯỢNG MUA]]&gt;0,Stock[[#This Row],[GIÁ MUA]]*(1+Stock[[#This Row],[% GIẢM ĐỂ CẮT LỖ]]),"")</f>
        <v/>
      </c>
      <c r="Q1745" s="103"/>
      <c r="R1745" s="117" t="str">
        <f>IF(Stock[[#This Row],[CỔ TỨC TIỀN MẶT]]&gt;0,Stock[[#This Row],[CỔ TỨC TIỀN MẶT]]/(Stock[[#This Row],[GIÁ MUA]]*Stock[[#This Row],[SỐ LƯỢNG MUA]]),"")</f>
        <v/>
      </c>
      <c r="S1745" s="103"/>
      <c r="T1745" s="77"/>
      <c r="U1745" s="95"/>
      <c r="V1745" s="96"/>
      <c r="W1745" s="125" t="str">
        <f>IF(Stock[[#This Row],[SỐ LƯỢNG BÁN]]&gt;0,Stock[[#This Row],[GIÁ BÁN]]*Stock[[#This Row],[SỐ LƯỢNG BÁN]]*$D$11+Stock[[#This Row],[GIÁ BÁN]]*Stock[[#This Row],[SỐ LƯỢNG BÁN]]*$D$12,"")</f>
        <v/>
      </c>
      <c r="X1745" s="120">
        <f>Stock[[#This Row],[SỐ LƯỢNG MUA]]+Stock[[#This Row],[CỔ TỨC BẰNG CỔ PHIẾU]]-Stock[[#This Row],[SỐ LƯỢNG BÁN]]</f>
        <v>0</v>
      </c>
      <c r="Y17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5" s="120">
        <f ca="1">IF(Stock[[#This Row],[NGÀY BÁN]]&gt;0,Stock[[#This Row],[NGÀY BÁN]]-Stock[[#This Row],[NGÀY MUA]]+1,IF(Stock[[#This Row],[NGÀY MUA]]=0,0,TODAY()-Stock[[#This Row],[NGÀY MUA]]+1))</f>
        <v>0</v>
      </c>
      <c r="AA1745" s="121" t="str">
        <f>IFERROR(Stock[[#This Row],[CỔ TỨC TIỀN MẶT]]+Stock[[#This Row],[LÃI/(LỖ) TỪ BÁN CK
(auto-fill)]],"")</f>
        <v/>
      </c>
      <c r="AB17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5" s="79"/>
      <c r="AE1745" s="146" t="str">
        <f>IF(Stock[[#This Row],[TRẠNG THÁI
(auto-fill)]]="NẮM GIỮ",Stock[[#This Row],[GIÁ THỊ TRƯỜNG]]-Stock[[#This Row],[GIÁ MUA]],"")</f>
        <v/>
      </c>
      <c r="AF1745" s="150" t="str">
        <f>IFERROR(Stock[[#This Row],[TĂNG/
(GIẢM )]]/Stock[[#This Row],[GIÁ MUA]],"")</f>
        <v/>
      </c>
      <c r="AG1745" s="129" t="str">
        <f>IF(Stock[[#This Row],[GIÁ THỊ TRƯỜNG]]&gt;0,Stock[[#This Row],[GIÁ THỊ TRƯỜNG]]*Stock[[#This Row],[SỐ LƯỢNG CÒN LẠI
(auto-fill)]],"")</f>
        <v/>
      </c>
    </row>
    <row r="1746" spans="2:33">
      <c r="B1746" s="109" t="str">
        <f>IF(AND(Stock[[#This Row],[SỐ LƯỢNG MUA]]&gt;0,Stock[[#This Row],[SỐ LƯỢNG CÒN LẠI
(auto-fill)]]=0),"BÁN",
IF(AND(Stock[[#This Row],[SỐ LƯỢNG MUA]]&gt;0,Stock[[#This Row],[SỐ LƯỢNG CÒN LẠI
(auto-fill)]]&gt;0),"NẮM GIỮ",""))</f>
        <v/>
      </c>
      <c r="C1746" s="112">
        <f t="shared" si="27"/>
        <v>1733</v>
      </c>
      <c r="D1746" s="77"/>
      <c r="E1746" s="78"/>
      <c r="F1746" s="170"/>
      <c r="G1746" s="83"/>
      <c r="H1746" s="84"/>
      <c r="I1746" s="114" t="str">
        <f>IF(Stock[[#This Row],[SỐ LƯỢNG MUA]]&gt;0,Stock[[#This Row],[GIÁ MUA]]*Stock[[#This Row],[SỐ LƯỢNG MUA]]*$D$11,"")</f>
        <v/>
      </c>
      <c r="J1746" s="87"/>
      <c r="K1746" s="88"/>
      <c r="L1746" s="116" t="str">
        <f>IF(Stock[[#This Row],[SỐ LƯỢNG MUA]]&gt;0,Stock[[#This Row],[GIÁ MUA]]*(1+Stock[[#This Row],[% TĂNG KỲ VỌNG_1]]),"")</f>
        <v/>
      </c>
      <c r="M1746" s="89"/>
      <c r="N1746" s="116" t="str">
        <f>IF(Stock[[#This Row],[SỐ LƯỢNG MUA]]&gt;0,Stock[[#This Row],[GIÁ MUA]]*(1+Stock[[#This Row],[% TĂNG KỲ VỌNG_2]]),"")</f>
        <v/>
      </c>
      <c r="O1746" s="89"/>
      <c r="P1746" s="116" t="str">
        <f>IF(Stock[[#This Row],[SỐ LƯỢNG MUA]]&gt;0,Stock[[#This Row],[GIÁ MUA]]*(1+Stock[[#This Row],[% GIẢM ĐỂ CẮT LỖ]]),"")</f>
        <v/>
      </c>
      <c r="Q1746" s="103"/>
      <c r="R1746" s="117" t="str">
        <f>IF(Stock[[#This Row],[CỔ TỨC TIỀN MẶT]]&gt;0,Stock[[#This Row],[CỔ TỨC TIỀN MẶT]]/(Stock[[#This Row],[GIÁ MUA]]*Stock[[#This Row],[SỐ LƯỢNG MUA]]),"")</f>
        <v/>
      </c>
      <c r="S1746" s="103"/>
      <c r="T1746" s="77"/>
      <c r="U1746" s="95"/>
      <c r="V1746" s="96"/>
      <c r="W1746" s="125" t="str">
        <f>IF(Stock[[#This Row],[SỐ LƯỢNG BÁN]]&gt;0,Stock[[#This Row],[GIÁ BÁN]]*Stock[[#This Row],[SỐ LƯỢNG BÁN]]*$D$11+Stock[[#This Row],[GIÁ BÁN]]*Stock[[#This Row],[SỐ LƯỢNG BÁN]]*$D$12,"")</f>
        <v/>
      </c>
      <c r="X1746" s="120">
        <f>Stock[[#This Row],[SỐ LƯỢNG MUA]]+Stock[[#This Row],[CỔ TỨC BẰNG CỔ PHIẾU]]-Stock[[#This Row],[SỐ LƯỢNG BÁN]]</f>
        <v>0</v>
      </c>
      <c r="Y17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6" s="120">
        <f ca="1">IF(Stock[[#This Row],[NGÀY BÁN]]&gt;0,Stock[[#This Row],[NGÀY BÁN]]-Stock[[#This Row],[NGÀY MUA]]+1,IF(Stock[[#This Row],[NGÀY MUA]]=0,0,TODAY()-Stock[[#This Row],[NGÀY MUA]]+1))</f>
        <v>0</v>
      </c>
      <c r="AA1746" s="121" t="str">
        <f>IFERROR(Stock[[#This Row],[CỔ TỨC TIỀN MẶT]]+Stock[[#This Row],[LÃI/(LỖ) TỪ BÁN CK
(auto-fill)]],"")</f>
        <v/>
      </c>
      <c r="AB17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6" s="79"/>
      <c r="AE1746" s="146" t="str">
        <f>IF(Stock[[#This Row],[TRẠNG THÁI
(auto-fill)]]="NẮM GIỮ",Stock[[#This Row],[GIÁ THỊ TRƯỜNG]]-Stock[[#This Row],[GIÁ MUA]],"")</f>
        <v/>
      </c>
      <c r="AF1746" s="150" t="str">
        <f>IFERROR(Stock[[#This Row],[TĂNG/
(GIẢM )]]/Stock[[#This Row],[GIÁ MUA]],"")</f>
        <v/>
      </c>
      <c r="AG1746" s="129" t="str">
        <f>IF(Stock[[#This Row],[GIÁ THỊ TRƯỜNG]]&gt;0,Stock[[#This Row],[GIÁ THỊ TRƯỜNG]]*Stock[[#This Row],[SỐ LƯỢNG CÒN LẠI
(auto-fill)]],"")</f>
        <v/>
      </c>
    </row>
    <row r="1747" spans="2:33">
      <c r="B1747" s="109" t="str">
        <f>IF(AND(Stock[[#This Row],[SỐ LƯỢNG MUA]]&gt;0,Stock[[#This Row],[SỐ LƯỢNG CÒN LẠI
(auto-fill)]]=0),"BÁN",
IF(AND(Stock[[#This Row],[SỐ LƯỢNG MUA]]&gt;0,Stock[[#This Row],[SỐ LƯỢNG CÒN LẠI
(auto-fill)]]&gt;0),"NẮM GIỮ",""))</f>
        <v/>
      </c>
      <c r="C1747" s="112">
        <f t="shared" si="27"/>
        <v>1734</v>
      </c>
      <c r="D1747" s="77"/>
      <c r="E1747" s="78"/>
      <c r="F1747" s="170"/>
      <c r="G1747" s="83"/>
      <c r="H1747" s="84"/>
      <c r="I1747" s="114" t="str">
        <f>IF(Stock[[#This Row],[SỐ LƯỢNG MUA]]&gt;0,Stock[[#This Row],[GIÁ MUA]]*Stock[[#This Row],[SỐ LƯỢNG MUA]]*$D$11,"")</f>
        <v/>
      </c>
      <c r="J1747" s="87"/>
      <c r="K1747" s="88"/>
      <c r="L1747" s="116" t="str">
        <f>IF(Stock[[#This Row],[SỐ LƯỢNG MUA]]&gt;0,Stock[[#This Row],[GIÁ MUA]]*(1+Stock[[#This Row],[% TĂNG KỲ VỌNG_1]]),"")</f>
        <v/>
      </c>
      <c r="M1747" s="89"/>
      <c r="N1747" s="116" t="str">
        <f>IF(Stock[[#This Row],[SỐ LƯỢNG MUA]]&gt;0,Stock[[#This Row],[GIÁ MUA]]*(1+Stock[[#This Row],[% TĂNG KỲ VỌNG_2]]),"")</f>
        <v/>
      </c>
      <c r="O1747" s="89"/>
      <c r="P1747" s="116" t="str">
        <f>IF(Stock[[#This Row],[SỐ LƯỢNG MUA]]&gt;0,Stock[[#This Row],[GIÁ MUA]]*(1+Stock[[#This Row],[% GIẢM ĐỂ CẮT LỖ]]),"")</f>
        <v/>
      </c>
      <c r="Q1747" s="103"/>
      <c r="R1747" s="117" t="str">
        <f>IF(Stock[[#This Row],[CỔ TỨC TIỀN MẶT]]&gt;0,Stock[[#This Row],[CỔ TỨC TIỀN MẶT]]/(Stock[[#This Row],[GIÁ MUA]]*Stock[[#This Row],[SỐ LƯỢNG MUA]]),"")</f>
        <v/>
      </c>
      <c r="S1747" s="103"/>
      <c r="T1747" s="77"/>
      <c r="U1747" s="95"/>
      <c r="V1747" s="96"/>
      <c r="W1747" s="125" t="str">
        <f>IF(Stock[[#This Row],[SỐ LƯỢNG BÁN]]&gt;0,Stock[[#This Row],[GIÁ BÁN]]*Stock[[#This Row],[SỐ LƯỢNG BÁN]]*$D$11+Stock[[#This Row],[GIÁ BÁN]]*Stock[[#This Row],[SỐ LƯỢNG BÁN]]*$D$12,"")</f>
        <v/>
      </c>
      <c r="X1747" s="120">
        <f>Stock[[#This Row],[SỐ LƯỢNG MUA]]+Stock[[#This Row],[CỔ TỨC BẰNG CỔ PHIẾU]]-Stock[[#This Row],[SỐ LƯỢNG BÁN]]</f>
        <v>0</v>
      </c>
      <c r="Y17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7" s="120">
        <f ca="1">IF(Stock[[#This Row],[NGÀY BÁN]]&gt;0,Stock[[#This Row],[NGÀY BÁN]]-Stock[[#This Row],[NGÀY MUA]]+1,IF(Stock[[#This Row],[NGÀY MUA]]=0,0,TODAY()-Stock[[#This Row],[NGÀY MUA]]+1))</f>
        <v>0</v>
      </c>
      <c r="AA1747" s="121" t="str">
        <f>IFERROR(Stock[[#This Row],[CỔ TỨC TIỀN MẶT]]+Stock[[#This Row],[LÃI/(LỖ) TỪ BÁN CK
(auto-fill)]],"")</f>
        <v/>
      </c>
      <c r="AB17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7" s="79"/>
      <c r="AE1747" s="146" t="str">
        <f>IF(Stock[[#This Row],[TRẠNG THÁI
(auto-fill)]]="NẮM GIỮ",Stock[[#This Row],[GIÁ THỊ TRƯỜNG]]-Stock[[#This Row],[GIÁ MUA]],"")</f>
        <v/>
      </c>
      <c r="AF1747" s="150" t="str">
        <f>IFERROR(Stock[[#This Row],[TĂNG/
(GIẢM )]]/Stock[[#This Row],[GIÁ MUA]],"")</f>
        <v/>
      </c>
      <c r="AG1747" s="129" t="str">
        <f>IF(Stock[[#This Row],[GIÁ THỊ TRƯỜNG]]&gt;0,Stock[[#This Row],[GIÁ THỊ TRƯỜNG]]*Stock[[#This Row],[SỐ LƯỢNG CÒN LẠI
(auto-fill)]],"")</f>
        <v/>
      </c>
    </row>
    <row r="1748" spans="2:33">
      <c r="B1748" s="109" t="str">
        <f>IF(AND(Stock[[#This Row],[SỐ LƯỢNG MUA]]&gt;0,Stock[[#This Row],[SỐ LƯỢNG CÒN LẠI
(auto-fill)]]=0),"BÁN",
IF(AND(Stock[[#This Row],[SỐ LƯỢNG MUA]]&gt;0,Stock[[#This Row],[SỐ LƯỢNG CÒN LẠI
(auto-fill)]]&gt;0),"NẮM GIỮ",""))</f>
        <v/>
      </c>
      <c r="C1748" s="112">
        <f t="shared" si="27"/>
        <v>1735</v>
      </c>
      <c r="D1748" s="77"/>
      <c r="E1748" s="78"/>
      <c r="F1748" s="170"/>
      <c r="G1748" s="83"/>
      <c r="H1748" s="84"/>
      <c r="I1748" s="114" t="str">
        <f>IF(Stock[[#This Row],[SỐ LƯỢNG MUA]]&gt;0,Stock[[#This Row],[GIÁ MUA]]*Stock[[#This Row],[SỐ LƯỢNG MUA]]*$D$11,"")</f>
        <v/>
      </c>
      <c r="J1748" s="87"/>
      <c r="K1748" s="88"/>
      <c r="L1748" s="116" t="str">
        <f>IF(Stock[[#This Row],[SỐ LƯỢNG MUA]]&gt;0,Stock[[#This Row],[GIÁ MUA]]*(1+Stock[[#This Row],[% TĂNG KỲ VỌNG_1]]),"")</f>
        <v/>
      </c>
      <c r="M1748" s="89"/>
      <c r="N1748" s="116" t="str">
        <f>IF(Stock[[#This Row],[SỐ LƯỢNG MUA]]&gt;0,Stock[[#This Row],[GIÁ MUA]]*(1+Stock[[#This Row],[% TĂNG KỲ VỌNG_2]]),"")</f>
        <v/>
      </c>
      <c r="O1748" s="89"/>
      <c r="P1748" s="116" t="str">
        <f>IF(Stock[[#This Row],[SỐ LƯỢNG MUA]]&gt;0,Stock[[#This Row],[GIÁ MUA]]*(1+Stock[[#This Row],[% GIẢM ĐỂ CẮT LỖ]]),"")</f>
        <v/>
      </c>
      <c r="Q1748" s="103"/>
      <c r="R1748" s="117" t="str">
        <f>IF(Stock[[#This Row],[CỔ TỨC TIỀN MẶT]]&gt;0,Stock[[#This Row],[CỔ TỨC TIỀN MẶT]]/(Stock[[#This Row],[GIÁ MUA]]*Stock[[#This Row],[SỐ LƯỢNG MUA]]),"")</f>
        <v/>
      </c>
      <c r="S1748" s="103"/>
      <c r="T1748" s="77"/>
      <c r="U1748" s="95"/>
      <c r="V1748" s="96"/>
      <c r="W1748" s="125" t="str">
        <f>IF(Stock[[#This Row],[SỐ LƯỢNG BÁN]]&gt;0,Stock[[#This Row],[GIÁ BÁN]]*Stock[[#This Row],[SỐ LƯỢNG BÁN]]*$D$11+Stock[[#This Row],[GIÁ BÁN]]*Stock[[#This Row],[SỐ LƯỢNG BÁN]]*$D$12,"")</f>
        <v/>
      </c>
      <c r="X1748" s="120">
        <f>Stock[[#This Row],[SỐ LƯỢNG MUA]]+Stock[[#This Row],[CỔ TỨC BẰNG CỔ PHIẾU]]-Stock[[#This Row],[SỐ LƯỢNG BÁN]]</f>
        <v>0</v>
      </c>
      <c r="Y17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8" s="120">
        <f ca="1">IF(Stock[[#This Row],[NGÀY BÁN]]&gt;0,Stock[[#This Row],[NGÀY BÁN]]-Stock[[#This Row],[NGÀY MUA]]+1,IF(Stock[[#This Row],[NGÀY MUA]]=0,0,TODAY()-Stock[[#This Row],[NGÀY MUA]]+1))</f>
        <v>0</v>
      </c>
      <c r="AA1748" s="121" t="str">
        <f>IFERROR(Stock[[#This Row],[CỔ TỨC TIỀN MẶT]]+Stock[[#This Row],[LÃI/(LỖ) TỪ BÁN CK
(auto-fill)]],"")</f>
        <v/>
      </c>
      <c r="AB17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8" s="79"/>
      <c r="AE1748" s="146" t="str">
        <f>IF(Stock[[#This Row],[TRẠNG THÁI
(auto-fill)]]="NẮM GIỮ",Stock[[#This Row],[GIÁ THỊ TRƯỜNG]]-Stock[[#This Row],[GIÁ MUA]],"")</f>
        <v/>
      </c>
      <c r="AF1748" s="150" t="str">
        <f>IFERROR(Stock[[#This Row],[TĂNG/
(GIẢM )]]/Stock[[#This Row],[GIÁ MUA]],"")</f>
        <v/>
      </c>
      <c r="AG1748" s="129" t="str">
        <f>IF(Stock[[#This Row],[GIÁ THỊ TRƯỜNG]]&gt;0,Stock[[#This Row],[GIÁ THỊ TRƯỜNG]]*Stock[[#This Row],[SỐ LƯỢNG CÒN LẠI
(auto-fill)]],"")</f>
        <v/>
      </c>
    </row>
    <row r="1749" spans="2:33">
      <c r="B1749" s="109" t="str">
        <f>IF(AND(Stock[[#This Row],[SỐ LƯỢNG MUA]]&gt;0,Stock[[#This Row],[SỐ LƯỢNG CÒN LẠI
(auto-fill)]]=0),"BÁN",
IF(AND(Stock[[#This Row],[SỐ LƯỢNG MUA]]&gt;0,Stock[[#This Row],[SỐ LƯỢNG CÒN LẠI
(auto-fill)]]&gt;0),"NẮM GIỮ",""))</f>
        <v/>
      </c>
      <c r="C1749" s="112">
        <f t="shared" si="27"/>
        <v>1736</v>
      </c>
      <c r="D1749" s="77"/>
      <c r="E1749" s="78"/>
      <c r="F1749" s="170"/>
      <c r="G1749" s="83"/>
      <c r="H1749" s="84"/>
      <c r="I1749" s="114" t="str">
        <f>IF(Stock[[#This Row],[SỐ LƯỢNG MUA]]&gt;0,Stock[[#This Row],[GIÁ MUA]]*Stock[[#This Row],[SỐ LƯỢNG MUA]]*$D$11,"")</f>
        <v/>
      </c>
      <c r="J1749" s="87"/>
      <c r="K1749" s="88"/>
      <c r="L1749" s="116" t="str">
        <f>IF(Stock[[#This Row],[SỐ LƯỢNG MUA]]&gt;0,Stock[[#This Row],[GIÁ MUA]]*(1+Stock[[#This Row],[% TĂNG KỲ VỌNG_1]]),"")</f>
        <v/>
      </c>
      <c r="M1749" s="89"/>
      <c r="N1749" s="116" t="str">
        <f>IF(Stock[[#This Row],[SỐ LƯỢNG MUA]]&gt;0,Stock[[#This Row],[GIÁ MUA]]*(1+Stock[[#This Row],[% TĂNG KỲ VỌNG_2]]),"")</f>
        <v/>
      </c>
      <c r="O1749" s="89"/>
      <c r="P1749" s="116" t="str">
        <f>IF(Stock[[#This Row],[SỐ LƯỢNG MUA]]&gt;0,Stock[[#This Row],[GIÁ MUA]]*(1+Stock[[#This Row],[% GIẢM ĐỂ CẮT LỖ]]),"")</f>
        <v/>
      </c>
      <c r="Q1749" s="103"/>
      <c r="R1749" s="117" t="str">
        <f>IF(Stock[[#This Row],[CỔ TỨC TIỀN MẶT]]&gt;0,Stock[[#This Row],[CỔ TỨC TIỀN MẶT]]/(Stock[[#This Row],[GIÁ MUA]]*Stock[[#This Row],[SỐ LƯỢNG MUA]]),"")</f>
        <v/>
      </c>
      <c r="S1749" s="103"/>
      <c r="T1749" s="77"/>
      <c r="U1749" s="95"/>
      <c r="V1749" s="96"/>
      <c r="W1749" s="125" t="str">
        <f>IF(Stock[[#This Row],[SỐ LƯỢNG BÁN]]&gt;0,Stock[[#This Row],[GIÁ BÁN]]*Stock[[#This Row],[SỐ LƯỢNG BÁN]]*$D$11+Stock[[#This Row],[GIÁ BÁN]]*Stock[[#This Row],[SỐ LƯỢNG BÁN]]*$D$12,"")</f>
        <v/>
      </c>
      <c r="X1749" s="120">
        <f>Stock[[#This Row],[SỐ LƯỢNG MUA]]+Stock[[#This Row],[CỔ TỨC BẰNG CỔ PHIẾU]]-Stock[[#This Row],[SỐ LƯỢNG BÁN]]</f>
        <v>0</v>
      </c>
      <c r="Y17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9" s="120">
        <f ca="1">IF(Stock[[#This Row],[NGÀY BÁN]]&gt;0,Stock[[#This Row],[NGÀY BÁN]]-Stock[[#This Row],[NGÀY MUA]]+1,IF(Stock[[#This Row],[NGÀY MUA]]=0,0,TODAY()-Stock[[#This Row],[NGÀY MUA]]+1))</f>
        <v>0</v>
      </c>
      <c r="AA1749" s="121" t="str">
        <f>IFERROR(Stock[[#This Row],[CỔ TỨC TIỀN MẶT]]+Stock[[#This Row],[LÃI/(LỖ) TỪ BÁN CK
(auto-fill)]],"")</f>
        <v/>
      </c>
      <c r="AB17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9" s="79"/>
      <c r="AE1749" s="146" t="str">
        <f>IF(Stock[[#This Row],[TRẠNG THÁI
(auto-fill)]]="NẮM GIỮ",Stock[[#This Row],[GIÁ THỊ TRƯỜNG]]-Stock[[#This Row],[GIÁ MUA]],"")</f>
        <v/>
      </c>
      <c r="AF1749" s="150" t="str">
        <f>IFERROR(Stock[[#This Row],[TĂNG/
(GIẢM )]]/Stock[[#This Row],[GIÁ MUA]],"")</f>
        <v/>
      </c>
      <c r="AG1749" s="129" t="str">
        <f>IF(Stock[[#This Row],[GIÁ THỊ TRƯỜNG]]&gt;0,Stock[[#This Row],[GIÁ THỊ TRƯỜNG]]*Stock[[#This Row],[SỐ LƯỢNG CÒN LẠI
(auto-fill)]],"")</f>
        <v/>
      </c>
    </row>
    <row r="1750" spans="2:33">
      <c r="B1750" s="109" t="str">
        <f>IF(AND(Stock[[#This Row],[SỐ LƯỢNG MUA]]&gt;0,Stock[[#This Row],[SỐ LƯỢNG CÒN LẠI
(auto-fill)]]=0),"BÁN",
IF(AND(Stock[[#This Row],[SỐ LƯỢNG MUA]]&gt;0,Stock[[#This Row],[SỐ LƯỢNG CÒN LẠI
(auto-fill)]]&gt;0),"NẮM GIỮ",""))</f>
        <v/>
      </c>
      <c r="C1750" s="112">
        <f t="shared" si="27"/>
        <v>1737</v>
      </c>
      <c r="D1750" s="77"/>
      <c r="E1750" s="78"/>
      <c r="F1750" s="170"/>
      <c r="G1750" s="83"/>
      <c r="H1750" s="84"/>
      <c r="I1750" s="114" t="str">
        <f>IF(Stock[[#This Row],[SỐ LƯỢNG MUA]]&gt;0,Stock[[#This Row],[GIÁ MUA]]*Stock[[#This Row],[SỐ LƯỢNG MUA]]*$D$11,"")</f>
        <v/>
      </c>
      <c r="J1750" s="87"/>
      <c r="K1750" s="88"/>
      <c r="L1750" s="116" t="str">
        <f>IF(Stock[[#This Row],[SỐ LƯỢNG MUA]]&gt;0,Stock[[#This Row],[GIÁ MUA]]*(1+Stock[[#This Row],[% TĂNG KỲ VỌNG_1]]),"")</f>
        <v/>
      </c>
      <c r="M1750" s="89"/>
      <c r="N1750" s="116" t="str">
        <f>IF(Stock[[#This Row],[SỐ LƯỢNG MUA]]&gt;0,Stock[[#This Row],[GIÁ MUA]]*(1+Stock[[#This Row],[% TĂNG KỲ VỌNG_2]]),"")</f>
        <v/>
      </c>
      <c r="O1750" s="89"/>
      <c r="P1750" s="116" t="str">
        <f>IF(Stock[[#This Row],[SỐ LƯỢNG MUA]]&gt;0,Stock[[#This Row],[GIÁ MUA]]*(1+Stock[[#This Row],[% GIẢM ĐỂ CẮT LỖ]]),"")</f>
        <v/>
      </c>
      <c r="Q1750" s="103"/>
      <c r="R1750" s="117" t="str">
        <f>IF(Stock[[#This Row],[CỔ TỨC TIỀN MẶT]]&gt;0,Stock[[#This Row],[CỔ TỨC TIỀN MẶT]]/(Stock[[#This Row],[GIÁ MUA]]*Stock[[#This Row],[SỐ LƯỢNG MUA]]),"")</f>
        <v/>
      </c>
      <c r="S1750" s="103"/>
      <c r="T1750" s="77"/>
      <c r="U1750" s="95"/>
      <c r="V1750" s="96"/>
      <c r="W1750" s="125" t="str">
        <f>IF(Stock[[#This Row],[SỐ LƯỢNG BÁN]]&gt;0,Stock[[#This Row],[GIÁ BÁN]]*Stock[[#This Row],[SỐ LƯỢNG BÁN]]*$D$11+Stock[[#This Row],[GIÁ BÁN]]*Stock[[#This Row],[SỐ LƯỢNG BÁN]]*$D$12,"")</f>
        <v/>
      </c>
      <c r="X1750" s="120">
        <f>Stock[[#This Row],[SỐ LƯỢNG MUA]]+Stock[[#This Row],[CỔ TỨC BẰNG CỔ PHIẾU]]-Stock[[#This Row],[SỐ LƯỢNG BÁN]]</f>
        <v>0</v>
      </c>
      <c r="Y17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0" s="120">
        <f ca="1">IF(Stock[[#This Row],[NGÀY BÁN]]&gt;0,Stock[[#This Row],[NGÀY BÁN]]-Stock[[#This Row],[NGÀY MUA]]+1,IF(Stock[[#This Row],[NGÀY MUA]]=0,0,TODAY()-Stock[[#This Row],[NGÀY MUA]]+1))</f>
        <v>0</v>
      </c>
      <c r="AA1750" s="121" t="str">
        <f>IFERROR(Stock[[#This Row],[CỔ TỨC TIỀN MẶT]]+Stock[[#This Row],[LÃI/(LỖ) TỪ BÁN CK
(auto-fill)]],"")</f>
        <v/>
      </c>
      <c r="AB17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0" s="79"/>
      <c r="AE1750" s="146" t="str">
        <f>IF(Stock[[#This Row],[TRẠNG THÁI
(auto-fill)]]="NẮM GIỮ",Stock[[#This Row],[GIÁ THỊ TRƯỜNG]]-Stock[[#This Row],[GIÁ MUA]],"")</f>
        <v/>
      </c>
      <c r="AF1750" s="150" t="str">
        <f>IFERROR(Stock[[#This Row],[TĂNG/
(GIẢM )]]/Stock[[#This Row],[GIÁ MUA]],"")</f>
        <v/>
      </c>
      <c r="AG1750" s="129" t="str">
        <f>IF(Stock[[#This Row],[GIÁ THỊ TRƯỜNG]]&gt;0,Stock[[#This Row],[GIÁ THỊ TRƯỜNG]]*Stock[[#This Row],[SỐ LƯỢNG CÒN LẠI
(auto-fill)]],"")</f>
        <v/>
      </c>
    </row>
    <row r="1751" spans="2:33">
      <c r="B1751" s="109" t="str">
        <f>IF(AND(Stock[[#This Row],[SỐ LƯỢNG MUA]]&gt;0,Stock[[#This Row],[SỐ LƯỢNG CÒN LẠI
(auto-fill)]]=0),"BÁN",
IF(AND(Stock[[#This Row],[SỐ LƯỢNG MUA]]&gt;0,Stock[[#This Row],[SỐ LƯỢNG CÒN LẠI
(auto-fill)]]&gt;0),"NẮM GIỮ",""))</f>
        <v/>
      </c>
      <c r="C1751" s="112">
        <f t="shared" si="27"/>
        <v>1738</v>
      </c>
      <c r="D1751" s="77"/>
      <c r="E1751" s="78"/>
      <c r="F1751" s="170"/>
      <c r="G1751" s="83"/>
      <c r="H1751" s="84"/>
      <c r="I1751" s="114" t="str">
        <f>IF(Stock[[#This Row],[SỐ LƯỢNG MUA]]&gt;0,Stock[[#This Row],[GIÁ MUA]]*Stock[[#This Row],[SỐ LƯỢNG MUA]]*$D$11,"")</f>
        <v/>
      </c>
      <c r="J1751" s="87"/>
      <c r="K1751" s="88"/>
      <c r="L1751" s="116" t="str">
        <f>IF(Stock[[#This Row],[SỐ LƯỢNG MUA]]&gt;0,Stock[[#This Row],[GIÁ MUA]]*(1+Stock[[#This Row],[% TĂNG KỲ VỌNG_1]]),"")</f>
        <v/>
      </c>
      <c r="M1751" s="89"/>
      <c r="N1751" s="116" t="str">
        <f>IF(Stock[[#This Row],[SỐ LƯỢNG MUA]]&gt;0,Stock[[#This Row],[GIÁ MUA]]*(1+Stock[[#This Row],[% TĂNG KỲ VỌNG_2]]),"")</f>
        <v/>
      </c>
      <c r="O1751" s="89"/>
      <c r="P1751" s="116" t="str">
        <f>IF(Stock[[#This Row],[SỐ LƯỢNG MUA]]&gt;0,Stock[[#This Row],[GIÁ MUA]]*(1+Stock[[#This Row],[% GIẢM ĐỂ CẮT LỖ]]),"")</f>
        <v/>
      </c>
      <c r="Q1751" s="103"/>
      <c r="R1751" s="117" t="str">
        <f>IF(Stock[[#This Row],[CỔ TỨC TIỀN MẶT]]&gt;0,Stock[[#This Row],[CỔ TỨC TIỀN MẶT]]/(Stock[[#This Row],[GIÁ MUA]]*Stock[[#This Row],[SỐ LƯỢNG MUA]]),"")</f>
        <v/>
      </c>
      <c r="S1751" s="103"/>
      <c r="T1751" s="77"/>
      <c r="U1751" s="95"/>
      <c r="V1751" s="96"/>
      <c r="W1751" s="125" t="str">
        <f>IF(Stock[[#This Row],[SỐ LƯỢNG BÁN]]&gt;0,Stock[[#This Row],[GIÁ BÁN]]*Stock[[#This Row],[SỐ LƯỢNG BÁN]]*$D$11+Stock[[#This Row],[GIÁ BÁN]]*Stock[[#This Row],[SỐ LƯỢNG BÁN]]*$D$12,"")</f>
        <v/>
      </c>
      <c r="X1751" s="120">
        <f>Stock[[#This Row],[SỐ LƯỢNG MUA]]+Stock[[#This Row],[CỔ TỨC BẰNG CỔ PHIẾU]]-Stock[[#This Row],[SỐ LƯỢNG BÁN]]</f>
        <v>0</v>
      </c>
      <c r="Y17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1" s="120">
        <f ca="1">IF(Stock[[#This Row],[NGÀY BÁN]]&gt;0,Stock[[#This Row],[NGÀY BÁN]]-Stock[[#This Row],[NGÀY MUA]]+1,IF(Stock[[#This Row],[NGÀY MUA]]=0,0,TODAY()-Stock[[#This Row],[NGÀY MUA]]+1))</f>
        <v>0</v>
      </c>
      <c r="AA1751" s="121" t="str">
        <f>IFERROR(Stock[[#This Row],[CỔ TỨC TIỀN MẶT]]+Stock[[#This Row],[LÃI/(LỖ) TỪ BÁN CK
(auto-fill)]],"")</f>
        <v/>
      </c>
      <c r="AB17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1" s="79"/>
      <c r="AE1751" s="146" t="str">
        <f>IF(Stock[[#This Row],[TRẠNG THÁI
(auto-fill)]]="NẮM GIỮ",Stock[[#This Row],[GIÁ THỊ TRƯỜNG]]-Stock[[#This Row],[GIÁ MUA]],"")</f>
        <v/>
      </c>
      <c r="AF1751" s="150" t="str">
        <f>IFERROR(Stock[[#This Row],[TĂNG/
(GIẢM )]]/Stock[[#This Row],[GIÁ MUA]],"")</f>
        <v/>
      </c>
      <c r="AG1751" s="129" t="str">
        <f>IF(Stock[[#This Row],[GIÁ THỊ TRƯỜNG]]&gt;0,Stock[[#This Row],[GIÁ THỊ TRƯỜNG]]*Stock[[#This Row],[SỐ LƯỢNG CÒN LẠI
(auto-fill)]],"")</f>
        <v/>
      </c>
    </row>
    <row r="1752" spans="2:33">
      <c r="B1752" s="109" t="str">
        <f>IF(AND(Stock[[#This Row],[SỐ LƯỢNG MUA]]&gt;0,Stock[[#This Row],[SỐ LƯỢNG CÒN LẠI
(auto-fill)]]=0),"BÁN",
IF(AND(Stock[[#This Row],[SỐ LƯỢNG MUA]]&gt;0,Stock[[#This Row],[SỐ LƯỢNG CÒN LẠI
(auto-fill)]]&gt;0),"NẮM GIỮ",""))</f>
        <v/>
      </c>
      <c r="C1752" s="112">
        <f t="shared" si="27"/>
        <v>1739</v>
      </c>
      <c r="D1752" s="77"/>
      <c r="E1752" s="78"/>
      <c r="F1752" s="170"/>
      <c r="G1752" s="83"/>
      <c r="H1752" s="84"/>
      <c r="I1752" s="114" t="str">
        <f>IF(Stock[[#This Row],[SỐ LƯỢNG MUA]]&gt;0,Stock[[#This Row],[GIÁ MUA]]*Stock[[#This Row],[SỐ LƯỢNG MUA]]*$D$11,"")</f>
        <v/>
      </c>
      <c r="J1752" s="87"/>
      <c r="K1752" s="88"/>
      <c r="L1752" s="116" t="str">
        <f>IF(Stock[[#This Row],[SỐ LƯỢNG MUA]]&gt;0,Stock[[#This Row],[GIÁ MUA]]*(1+Stock[[#This Row],[% TĂNG KỲ VỌNG_1]]),"")</f>
        <v/>
      </c>
      <c r="M1752" s="89"/>
      <c r="N1752" s="116" t="str">
        <f>IF(Stock[[#This Row],[SỐ LƯỢNG MUA]]&gt;0,Stock[[#This Row],[GIÁ MUA]]*(1+Stock[[#This Row],[% TĂNG KỲ VỌNG_2]]),"")</f>
        <v/>
      </c>
      <c r="O1752" s="89"/>
      <c r="P1752" s="116" t="str">
        <f>IF(Stock[[#This Row],[SỐ LƯỢNG MUA]]&gt;0,Stock[[#This Row],[GIÁ MUA]]*(1+Stock[[#This Row],[% GIẢM ĐỂ CẮT LỖ]]),"")</f>
        <v/>
      </c>
      <c r="Q1752" s="103"/>
      <c r="R1752" s="117" t="str">
        <f>IF(Stock[[#This Row],[CỔ TỨC TIỀN MẶT]]&gt;0,Stock[[#This Row],[CỔ TỨC TIỀN MẶT]]/(Stock[[#This Row],[GIÁ MUA]]*Stock[[#This Row],[SỐ LƯỢNG MUA]]),"")</f>
        <v/>
      </c>
      <c r="S1752" s="103"/>
      <c r="T1752" s="77"/>
      <c r="U1752" s="95"/>
      <c r="V1752" s="96"/>
      <c r="W1752" s="125" t="str">
        <f>IF(Stock[[#This Row],[SỐ LƯỢNG BÁN]]&gt;0,Stock[[#This Row],[GIÁ BÁN]]*Stock[[#This Row],[SỐ LƯỢNG BÁN]]*$D$11+Stock[[#This Row],[GIÁ BÁN]]*Stock[[#This Row],[SỐ LƯỢNG BÁN]]*$D$12,"")</f>
        <v/>
      </c>
      <c r="X1752" s="120">
        <f>Stock[[#This Row],[SỐ LƯỢNG MUA]]+Stock[[#This Row],[CỔ TỨC BẰNG CỔ PHIẾU]]-Stock[[#This Row],[SỐ LƯỢNG BÁN]]</f>
        <v>0</v>
      </c>
      <c r="Y17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2" s="120">
        <f ca="1">IF(Stock[[#This Row],[NGÀY BÁN]]&gt;0,Stock[[#This Row],[NGÀY BÁN]]-Stock[[#This Row],[NGÀY MUA]]+1,IF(Stock[[#This Row],[NGÀY MUA]]=0,0,TODAY()-Stock[[#This Row],[NGÀY MUA]]+1))</f>
        <v>0</v>
      </c>
      <c r="AA1752" s="121" t="str">
        <f>IFERROR(Stock[[#This Row],[CỔ TỨC TIỀN MẶT]]+Stock[[#This Row],[LÃI/(LỖ) TỪ BÁN CK
(auto-fill)]],"")</f>
        <v/>
      </c>
      <c r="AB17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2" s="79"/>
      <c r="AE1752" s="146" t="str">
        <f>IF(Stock[[#This Row],[TRẠNG THÁI
(auto-fill)]]="NẮM GIỮ",Stock[[#This Row],[GIÁ THỊ TRƯỜNG]]-Stock[[#This Row],[GIÁ MUA]],"")</f>
        <v/>
      </c>
      <c r="AF1752" s="150" t="str">
        <f>IFERROR(Stock[[#This Row],[TĂNG/
(GIẢM )]]/Stock[[#This Row],[GIÁ MUA]],"")</f>
        <v/>
      </c>
      <c r="AG1752" s="129" t="str">
        <f>IF(Stock[[#This Row],[GIÁ THỊ TRƯỜNG]]&gt;0,Stock[[#This Row],[GIÁ THỊ TRƯỜNG]]*Stock[[#This Row],[SỐ LƯỢNG CÒN LẠI
(auto-fill)]],"")</f>
        <v/>
      </c>
    </row>
    <row r="1753" spans="2:33">
      <c r="B1753" s="109" t="str">
        <f>IF(AND(Stock[[#This Row],[SỐ LƯỢNG MUA]]&gt;0,Stock[[#This Row],[SỐ LƯỢNG CÒN LẠI
(auto-fill)]]=0),"BÁN",
IF(AND(Stock[[#This Row],[SỐ LƯỢNG MUA]]&gt;0,Stock[[#This Row],[SỐ LƯỢNG CÒN LẠI
(auto-fill)]]&gt;0),"NẮM GIỮ",""))</f>
        <v/>
      </c>
      <c r="C1753" s="112">
        <f t="shared" si="27"/>
        <v>1740</v>
      </c>
      <c r="D1753" s="77"/>
      <c r="E1753" s="78"/>
      <c r="F1753" s="170"/>
      <c r="G1753" s="83"/>
      <c r="H1753" s="84"/>
      <c r="I1753" s="114" t="str">
        <f>IF(Stock[[#This Row],[SỐ LƯỢNG MUA]]&gt;0,Stock[[#This Row],[GIÁ MUA]]*Stock[[#This Row],[SỐ LƯỢNG MUA]]*$D$11,"")</f>
        <v/>
      </c>
      <c r="J1753" s="87"/>
      <c r="K1753" s="88"/>
      <c r="L1753" s="116" t="str">
        <f>IF(Stock[[#This Row],[SỐ LƯỢNG MUA]]&gt;0,Stock[[#This Row],[GIÁ MUA]]*(1+Stock[[#This Row],[% TĂNG KỲ VỌNG_1]]),"")</f>
        <v/>
      </c>
      <c r="M1753" s="89"/>
      <c r="N1753" s="116" t="str">
        <f>IF(Stock[[#This Row],[SỐ LƯỢNG MUA]]&gt;0,Stock[[#This Row],[GIÁ MUA]]*(1+Stock[[#This Row],[% TĂNG KỲ VỌNG_2]]),"")</f>
        <v/>
      </c>
      <c r="O1753" s="89"/>
      <c r="P1753" s="116" t="str">
        <f>IF(Stock[[#This Row],[SỐ LƯỢNG MUA]]&gt;0,Stock[[#This Row],[GIÁ MUA]]*(1+Stock[[#This Row],[% GIẢM ĐỂ CẮT LỖ]]),"")</f>
        <v/>
      </c>
      <c r="Q1753" s="103"/>
      <c r="R1753" s="117" t="str">
        <f>IF(Stock[[#This Row],[CỔ TỨC TIỀN MẶT]]&gt;0,Stock[[#This Row],[CỔ TỨC TIỀN MẶT]]/(Stock[[#This Row],[GIÁ MUA]]*Stock[[#This Row],[SỐ LƯỢNG MUA]]),"")</f>
        <v/>
      </c>
      <c r="S1753" s="103"/>
      <c r="T1753" s="77"/>
      <c r="U1753" s="95"/>
      <c r="V1753" s="96"/>
      <c r="W1753" s="125" t="str">
        <f>IF(Stock[[#This Row],[SỐ LƯỢNG BÁN]]&gt;0,Stock[[#This Row],[GIÁ BÁN]]*Stock[[#This Row],[SỐ LƯỢNG BÁN]]*$D$11+Stock[[#This Row],[GIÁ BÁN]]*Stock[[#This Row],[SỐ LƯỢNG BÁN]]*$D$12,"")</f>
        <v/>
      </c>
      <c r="X1753" s="120">
        <f>Stock[[#This Row],[SỐ LƯỢNG MUA]]+Stock[[#This Row],[CỔ TỨC BẰNG CỔ PHIẾU]]-Stock[[#This Row],[SỐ LƯỢNG BÁN]]</f>
        <v>0</v>
      </c>
      <c r="Y17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3" s="120">
        <f ca="1">IF(Stock[[#This Row],[NGÀY BÁN]]&gt;0,Stock[[#This Row],[NGÀY BÁN]]-Stock[[#This Row],[NGÀY MUA]]+1,IF(Stock[[#This Row],[NGÀY MUA]]=0,0,TODAY()-Stock[[#This Row],[NGÀY MUA]]+1))</f>
        <v>0</v>
      </c>
      <c r="AA1753" s="121" t="str">
        <f>IFERROR(Stock[[#This Row],[CỔ TỨC TIỀN MẶT]]+Stock[[#This Row],[LÃI/(LỖ) TỪ BÁN CK
(auto-fill)]],"")</f>
        <v/>
      </c>
      <c r="AB17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3" s="79"/>
      <c r="AE1753" s="146" t="str">
        <f>IF(Stock[[#This Row],[TRẠNG THÁI
(auto-fill)]]="NẮM GIỮ",Stock[[#This Row],[GIÁ THỊ TRƯỜNG]]-Stock[[#This Row],[GIÁ MUA]],"")</f>
        <v/>
      </c>
      <c r="AF1753" s="150" t="str">
        <f>IFERROR(Stock[[#This Row],[TĂNG/
(GIẢM )]]/Stock[[#This Row],[GIÁ MUA]],"")</f>
        <v/>
      </c>
      <c r="AG1753" s="129" t="str">
        <f>IF(Stock[[#This Row],[GIÁ THỊ TRƯỜNG]]&gt;0,Stock[[#This Row],[GIÁ THỊ TRƯỜNG]]*Stock[[#This Row],[SỐ LƯỢNG CÒN LẠI
(auto-fill)]],"")</f>
        <v/>
      </c>
    </row>
    <row r="1754" spans="2:33">
      <c r="B1754" s="109" t="str">
        <f>IF(AND(Stock[[#This Row],[SỐ LƯỢNG MUA]]&gt;0,Stock[[#This Row],[SỐ LƯỢNG CÒN LẠI
(auto-fill)]]=0),"BÁN",
IF(AND(Stock[[#This Row],[SỐ LƯỢNG MUA]]&gt;0,Stock[[#This Row],[SỐ LƯỢNG CÒN LẠI
(auto-fill)]]&gt;0),"NẮM GIỮ",""))</f>
        <v/>
      </c>
      <c r="C1754" s="112">
        <f t="shared" si="27"/>
        <v>1741</v>
      </c>
      <c r="D1754" s="77"/>
      <c r="E1754" s="78"/>
      <c r="F1754" s="170"/>
      <c r="G1754" s="83"/>
      <c r="H1754" s="84"/>
      <c r="I1754" s="114" t="str">
        <f>IF(Stock[[#This Row],[SỐ LƯỢNG MUA]]&gt;0,Stock[[#This Row],[GIÁ MUA]]*Stock[[#This Row],[SỐ LƯỢNG MUA]]*$D$11,"")</f>
        <v/>
      </c>
      <c r="J1754" s="87"/>
      <c r="K1754" s="88"/>
      <c r="L1754" s="116" t="str">
        <f>IF(Stock[[#This Row],[SỐ LƯỢNG MUA]]&gt;0,Stock[[#This Row],[GIÁ MUA]]*(1+Stock[[#This Row],[% TĂNG KỲ VỌNG_1]]),"")</f>
        <v/>
      </c>
      <c r="M1754" s="89"/>
      <c r="N1754" s="116" t="str">
        <f>IF(Stock[[#This Row],[SỐ LƯỢNG MUA]]&gt;0,Stock[[#This Row],[GIÁ MUA]]*(1+Stock[[#This Row],[% TĂNG KỲ VỌNG_2]]),"")</f>
        <v/>
      </c>
      <c r="O1754" s="89"/>
      <c r="P1754" s="116" t="str">
        <f>IF(Stock[[#This Row],[SỐ LƯỢNG MUA]]&gt;0,Stock[[#This Row],[GIÁ MUA]]*(1+Stock[[#This Row],[% GIẢM ĐỂ CẮT LỖ]]),"")</f>
        <v/>
      </c>
      <c r="Q1754" s="103"/>
      <c r="R1754" s="117" t="str">
        <f>IF(Stock[[#This Row],[CỔ TỨC TIỀN MẶT]]&gt;0,Stock[[#This Row],[CỔ TỨC TIỀN MẶT]]/(Stock[[#This Row],[GIÁ MUA]]*Stock[[#This Row],[SỐ LƯỢNG MUA]]),"")</f>
        <v/>
      </c>
      <c r="S1754" s="103"/>
      <c r="T1754" s="77"/>
      <c r="U1754" s="95"/>
      <c r="V1754" s="96"/>
      <c r="W1754" s="125" t="str">
        <f>IF(Stock[[#This Row],[SỐ LƯỢNG BÁN]]&gt;0,Stock[[#This Row],[GIÁ BÁN]]*Stock[[#This Row],[SỐ LƯỢNG BÁN]]*$D$11+Stock[[#This Row],[GIÁ BÁN]]*Stock[[#This Row],[SỐ LƯỢNG BÁN]]*$D$12,"")</f>
        <v/>
      </c>
      <c r="X1754" s="120">
        <f>Stock[[#This Row],[SỐ LƯỢNG MUA]]+Stock[[#This Row],[CỔ TỨC BẰNG CỔ PHIẾU]]-Stock[[#This Row],[SỐ LƯỢNG BÁN]]</f>
        <v>0</v>
      </c>
      <c r="Y17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4" s="120">
        <f ca="1">IF(Stock[[#This Row],[NGÀY BÁN]]&gt;0,Stock[[#This Row],[NGÀY BÁN]]-Stock[[#This Row],[NGÀY MUA]]+1,IF(Stock[[#This Row],[NGÀY MUA]]=0,0,TODAY()-Stock[[#This Row],[NGÀY MUA]]+1))</f>
        <v>0</v>
      </c>
      <c r="AA1754" s="121" t="str">
        <f>IFERROR(Stock[[#This Row],[CỔ TỨC TIỀN MẶT]]+Stock[[#This Row],[LÃI/(LỖ) TỪ BÁN CK
(auto-fill)]],"")</f>
        <v/>
      </c>
      <c r="AB17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4" s="79"/>
      <c r="AE1754" s="146" t="str">
        <f>IF(Stock[[#This Row],[TRẠNG THÁI
(auto-fill)]]="NẮM GIỮ",Stock[[#This Row],[GIÁ THỊ TRƯỜNG]]-Stock[[#This Row],[GIÁ MUA]],"")</f>
        <v/>
      </c>
      <c r="AF1754" s="150" t="str">
        <f>IFERROR(Stock[[#This Row],[TĂNG/
(GIẢM )]]/Stock[[#This Row],[GIÁ MUA]],"")</f>
        <v/>
      </c>
      <c r="AG1754" s="129" t="str">
        <f>IF(Stock[[#This Row],[GIÁ THỊ TRƯỜNG]]&gt;0,Stock[[#This Row],[GIÁ THỊ TRƯỜNG]]*Stock[[#This Row],[SỐ LƯỢNG CÒN LẠI
(auto-fill)]],"")</f>
        <v/>
      </c>
    </row>
    <row r="1755" spans="2:33">
      <c r="B1755" s="109" t="str">
        <f>IF(AND(Stock[[#This Row],[SỐ LƯỢNG MUA]]&gt;0,Stock[[#This Row],[SỐ LƯỢNG CÒN LẠI
(auto-fill)]]=0),"BÁN",
IF(AND(Stock[[#This Row],[SỐ LƯỢNG MUA]]&gt;0,Stock[[#This Row],[SỐ LƯỢNG CÒN LẠI
(auto-fill)]]&gt;0),"NẮM GIỮ",""))</f>
        <v/>
      </c>
      <c r="C1755" s="112">
        <f t="shared" si="27"/>
        <v>1742</v>
      </c>
      <c r="D1755" s="77"/>
      <c r="E1755" s="78"/>
      <c r="F1755" s="170"/>
      <c r="G1755" s="83"/>
      <c r="H1755" s="84"/>
      <c r="I1755" s="114" t="str">
        <f>IF(Stock[[#This Row],[SỐ LƯỢNG MUA]]&gt;0,Stock[[#This Row],[GIÁ MUA]]*Stock[[#This Row],[SỐ LƯỢNG MUA]]*$D$11,"")</f>
        <v/>
      </c>
      <c r="J1755" s="87"/>
      <c r="K1755" s="88"/>
      <c r="L1755" s="116" t="str">
        <f>IF(Stock[[#This Row],[SỐ LƯỢNG MUA]]&gt;0,Stock[[#This Row],[GIÁ MUA]]*(1+Stock[[#This Row],[% TĂNG KỲ VỌNG_1]]),"")</f>
        <v/>
      </c>
      <c r="M1755" s="89"/>
      <c r="N1755" s="116" t="str">
        <f>IF(Stock[[#This Row],[SỐ LƯỢNG MUA]]&gt;0,Stock[[#This Row],[GIÁ MUA]]*(1+Stock[[#This Row],[% TĂNG KỲ VỌNG_2]]),"")</f>
        <v/>
      </c>
      <c r="O1755" s="89"/>
      <c r="P1755" s="116" t="str">
        <f>IF(Stock[[#This Row],[SỐ LƯỢNG MUA]]&gt;0,Stock[[#This Row],[GIÁ MUA]]*(1+Stock[[#This Row],[% GIẢM ĐỂ CẮT LỖ]]),"")</f>
        <v/>
      </c>
      <c r="Q1755" s="103"/>
      <c r="R1755" s="117" t="str">
        <f>IF(Stock[[#This Row],[CỔ TỨC TIỀN MẶT]]&gt;0,Stock[[#This Row],[CỔ TỨC TIỀN MẶT]]/(Stock[[#This Row],[GIÁ MUA]]*Stock[[#This Row],[SỐ LƯỢNG MUA]]),"")</f>
        <v/>
      </c>
      <c r="S1755" s="103"/>
      <c r="T1755" s="77"/>
      <c r="U1755" s="95"/>
      <c r="V1755" s="96"/>
      <c r="W1755" s="125" t="str">
        <f>IF(Stock[[#This Row],[SỐ LƯỢNG BÁN]]&gt;0,Stock[[#This Row],[GIÁ BÁN]]*Stock[[#This Row],[SỐ LƯỢNG BÁN]]*$D$11+Stock[[#This Row],[GIÁ BÁN]]*Stock[[#This Row],[SỐ LƯỢNG BÁN]]*$D$12,"")</f>
        <v/>
      </c>
      <c r="X1755" s="120">
        <f>Stock[[#This Row],[SỐ LƯỢNG MUA]]+Stock[[#This Row],[CỔ TỨC BẰNG CỔ PHIẾU]]-Stock[[#This Row],[SỐ LƯỢNG BÁN]]</f>
        <v>0</v>
      </c>
      <c r="Y17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5" s="120">
        <f ca="1">IF(Stock[[#This Row],[NGÀY BÁN]]&gt;0,Stock[[#This Row],[NGÀY BÁN]]-Stock[[#This Row],[NGÀY MUA]]+1,IF(Stock[[#This Row],[NGÀY MUA]]=0,0,TODAY()-Stock[[#This Row],[NGÀY MUA]]+1))</f>
        <v>0</v>
      </c>
      <c r="AA1755" s="121" t="str">
        <f>IFERROR(Stock[[#This Row],[CỔ TỨC TIỀN MẶT]]+Stock[[#This Row],[LÃI/(LỖ) TỪ BÁN CK
(auto-fill)]],"")</f>
        <v/>
      </c>
      <c r="AB17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5" s="79"/>
      <c r="AE1755" s="146" t="str">
        <f>IF(Stock[[#This Row],[TRẠNG THÁI
(auto-fill)]]="NẮM GIỮ",Stock[[#This Row],[GIÁ THỊ TRƯỜNG]]-Stock[[#This Row],[GIÁ MUA]],"")</f>
        <v/>
      </c>
      <c r="AF1755" s="150" t="str">
        <f>IFERROR(Stock[[#This Row],[TĂNG/
(GIẢM )]]/Stock[[#This Row],[GIÁ MUA]],"")</f>
        <v/>
      </c>
      <c r="AG1755" s="129" t="str">
        <f>IF(Stock[[#This Row],[GIÁ THỊ TRƯỜNG]]&gt;0,Stock[[#This Row],[GIÁ THỊ TRƯỜNG]]*Stock[[#This Row],[SỐ LƯỢNG CÒN LẠI
(auto-fill)]],"")</f>
        <v/>
      </c>
    </row>
    <row r="1756" spans="2:33">
      <c r="B1756" s="109" t="str">
        <f>IF(AND(Stock[[#This Row],[SỐ LƯỢNG MUA]]&gt;0,Stock[[#This Row],[SỐ LƯỢNG CÒN LẠI
(auto-fill)]]=0),"BÁN",
IF(AND(Stock[[#This Row],[SỐ LƯỢNG MUA]]&gt;0,Stock[[#This Row],[SỐ LƯỢNG CÒN LẠI
(auto-fill)]]&gt;0),"NẮM GIỮ",""))</f>
        <v/>
      </c>
      <c r="C1756" s="112">
        <f t="shared" si="27"/>
        <v>1743</v>
      </c>
      <c r="D1756" s="77"/>
      <c r="E1756" s="78"/>
      <c r="F1756" s="170"/>
      <c r="G1756" s="83"/>
      <c r="H1756" s="84"/>
      <c r="I1756" s="114" t="str">
        <f>IF(Stock[[#This Row],[SỐ LƯỢNG MUA]]&gt;0,Stock[[#This Row],[GIÁ MUA]]*Stock[[#This Row],[SỐ LƯỢNG MUA]]*$D$11,"")</f>
        <v/>
      </c>
      <c r="J1756" s="87"/>
      <c r="K1756" s="88"/>
      <c r="L1756" s="116" t="str">
        <f>IF(Stock[[#This Row],[SỐ LƯỢNG MUA]]&gt;0,Stock[[#This Row],[GIÁ MUA]]*(1+Stock[[#This Row],[% TĂNG KỲ VỌNG_1]]),"")</f>
        <v/>
      </c>
      <c r="M1756" s="89"/>
      <c r="N1756" s="116" t="str">
        <f>IF(Stock[[#This Row],[SỐ LƯỢNG MUA]]&gt;0,Stock[[#This Row],[GIÁ MUA]]*(1+Stock[[#This Row],[% TĂNG KỲ VỌNG_2]]),"")</f>
        <v/>
      </c>
      <c r="O1756" s="89"/>
      <c r="P1756" s="116" t="str">
        <f>IF(Stock[[#This Row],[SỐ LƯỢNG MUA]]&gt;0,Stock[[#This Row],[GIÁ MUA]]*(1+Stock[[#This Row],[% GIẢM ĐỂ CẮT LỖ]]),"")</f>
        <v/>
      </c>
      <c r="Q1756" s="103"/>
      <c r="R1756" s="117" t="str">
        <f>IF(Stock[[#This Row],[CỔ TỨC TIỀN MẶT]]&gt;0,Stock[[#This Row],[CỔ TỨC TIỀN MẶT]]/(Stock[[#This Row],[GIÁ MUA]]*Stock[[#This Row],[SỐ LƯỢNG MUA]]),"")</f>
        <v/>
      </c>
      <c r="S1756" s="103"/>
      <c r="T1756" s="77"/>
      <c r="U1756" s="95"/>
      <c r="V1756" s="96"/>
      <c r="W1756" s="125" t="str">
        <f>IF(Stock[[#This Row],[SỐ LƯỢNG BÁN]]&gt;0,Stock[[#This Row],[GIÁ BÁN]]*Stock[[#This Row],[SỐ LƯỢNG BÁN]]*$D$11+Stock[[#This Row],[GIÁ BÁN]]*Stock[[#This Row],[SỐ LƯỢNG BÁN]]*$D$12,"")</f>
        <v/>
      </c>
      <c r="X1756" s="120">
        <f>Stock[[#This Row],[SỐ LƯỢNG MUA]]+Stock[[#This Row],[CỔ TỨC BẰNG CỔ PHIẾU]]-Stock[[#This Row],[SỐ LƯỢNG BÁN]]</f>
        <v>0</v>
      </c>
      <c r="Y17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6" s="120">
        <f ca="1">IF(Stock[[#This Row],[NGÀY BÁN]]&gt;0,Stock[[#This Row],[NGÀY BÁN]]-Stock[[#This Row],[NGÀY MUA]]+1,IF(Stock[[#This Row],[NGÀY MUA]]=0,0,TODAY()-Stock[[#This Row],[NGÀY MUA]]+1))</f>
        <v>0</v>
      </c>
      <c r="AA1756" s="121" t="str">
        <f>IFERROR(Stock[[#This Row],[CỔ TỨC TIỀN MẶT]]+Stock[[#This Row],[LÃI/(LỖ) TỪ BÁN CK
(auto-fill)]],"")</f>
        <v/>
      </c>
      <c r="AB17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6" s="79"/>
      <c r="AE1756" s="146" t="str">
        <f>IF(Stock[[#This Row],[TRẠNG THÁI
(auto-fill)]]="NẮM GIỮ",Stock[[#This Row],[GIÁ THỊ TRƯỜNG]]-Stock[[#This Row],[GIÁ MUA]],"")</f>
        <v/>
      </c>
      <c r="AF1756" s="150" t="str">
        <f>IFERROR(Stock[[#This Row],[TĂNG/
(GIẢM )]]/Stock[[#This Row],[GIÁ MUA]],"")</f>
        <v/>
      </c>
      <c r="AG1756" s="129" t="str">
        <f>IF(Stock[[#This Row],[GIÁ THỊ TRƯỜNG]]&gt;0,Stock[[#This Row],[GIÁ THỊ TRƯỜNG]]*Stock[[#This Row],[SỐ LƯỢNG CÒN LẠI
(auto-fill)]],"")</f>
        <v/>
      </c>
    </row>
    <row r="1757" spans="2:33">
      <c r="B1757" s="109" t="str">
        <f>IF(AND(Stock[[#This Row],[SỐ LƯỢNG MUA]]&gt;0,Stock[[#This Row],[SỐ LƯỢNG CÒN LẠI
(auto-fill)]]=0),"BÁN",
IF(AND(Stock[[#This Row],[SỐ LƯỢNG MUA]]&gt;0,Stock[[#This Row],[SỐ LƯỢNG CÒN LẠI
(auto-fill)]]&gt;0),"NẮM GIỮ",""))</f>
        <v/>
      </c>
      <c r="C1757" s="112">
        <f t="shared" si="27"/>
        <v>1744</v>
      </c>
      <c r="D1757" s="77"/>
      <c r="E1757" s="78"/>
      <c r="F1757" s="170"/>
      <c r="G1757" s="83"/>
      <c r="H1757" s="84"/>
      <c r="I1757" s="114" t="str">
        <f>IF(Stock[[#This Row],[SỐ LƯỢNG MUA]]&gt;0,Stock[[#This Row],[GIÁ MUA]]*Stock[[#This Row],[SỐ LƯỢNG MUA]]*$D$11,"")</f>
        <v/>
      </c>
      <c r="J1757" s="87"/>
      <c r="K1757" s="88"/>
      <c r="L1757" s="116" t="str">
        <f>IF(Stock[[#This Row],[SỐ LƯỢNG MUA]]&gt;0,Stock[[#This Row],[GIÁ MUA]]*(1+Stock[[#This Row],[% TĂNG KỲ VỌNG_1]]),"")</f>
        <v/>
      </c>
      <c r="M1757" s="89"/>
      <c r="N1757" s="116" t="str">
        <f>IF(Stock[[#This Row],[SỐ LƯỢNG MUA]]&gt;0,Stock[[#This Row],[GIÁ MUA]]*(1+Stock[[#This Row],[% TĂNG KỲ VỌNG_2]]),"")</f>
        <v/>
      </c>
      <c r="O1757" s="89"/>
      <c r="P1757" s="116" t="str">
        <f>IF(Stock[[#This Row],[SỐ LƯỢNG MUA]]&gt;0,Stock[[#This Row],[GIÁ MUA]]*(1+Stock[[#This Row],[% GIẢM ĐỂ CẮT LỖ]]),"")</f>
        <v/>
      </c>
      <c r="Q1757" s="103"/>
      <c r="R1757" s="117" t="str">
        <f>IF(Stock[[#This Row],[CỔ TỨC TIỀN MẶT]]&gt;0,Stock[[#This Row],[CỔ TỨC TIỀN MẶT]]/(Stock[[#This Row],[GIÁ MUA]]*Stock[[#This Row],[SỐ LƯỢNG MUA]]),"")</f>
        <v/>
      </c>
      <c r="S1757" s="103"/>
      <c r="T1757" s="77"/>
      <c r="U1757" s="95"/>
      <c r="V1757" s="96"/>
      <c r="W1757" s="125" t="str">
        <f>IF(Stock[[#This Row],[SỐ LƯỢNG BÁN]]&gt;0,Stock[[#This Row],[GIÁ BÁN]]*Stock[[#This Row],[SỐ LƯỢNG BÁN]]*$D$11+Stock[[#This Row],[GIÁ BÁN]]*Stock[[#This Row],[SỐ LƯỢNG BÁN]]*$D$12,"")</f>
        <v/>
      </c>
      <c r="X1757" s="120">
        <f>Stock[[#This Row],[SỐ LƯỢNG MUA]]+Stock[[#This Row],[CỔ TỨC BẰNG CỔ PHIẾU]]-Stock[[#This Row],[SỐ LƯỢNG BÁN]]</f>
        <v>0</v>
      </c>
      <c r="Y17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7" s="120">
        <f ca="1">IF(Stock[[#This Row],[NGÀY BÁN]]&gt;0,Stock[[#This Row],[NGÀY BÁN]]-Stock[[#This Row],[NGÀY MUA]]+1,IF(Stock[[#This Row],[NGÀY MUA]]=0,0,TODAY()-Stock[[#This Row],[NGÀY MUA]]+1))</f>
        <v>0</v>
      </c>
      <c r="AA1757" s="121" t="str">
        <f>IFERROR(Stock[[#This Row],[CỔ TỨC TIỀN MẶT]]+Stock[[#This Row],[LÃI/(LỖ) TỪ BÁN CK
(auto-fill)]],"")</f>
        <v/>
      </c>
      <c r="AB17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7" s="79"/>
      <c r="AE1757" s="146" t="str">
        <f>IF(Stock[[#This Row],[TRẠNG THÁI
(auto-fill)]]="NẮM GIỮ",Stock[[#This Row],[GIÁ THỊ TRƯỜNG]]-Stock[[#This Row],[GIÁ MUA]],"")</f>
        <v/>
      </c>
      <c r="AF1757" s="150" t="str">
        <f>IFERROR(Stock[[#This Row],[TĂNG/
(GIẢM )]]/Stock[[#This Row],[GIÁ MUA]],"")</f>
        <v/>
      </c>
      <c r="AG1757" s="129" t="str">
        <f>IF(Stock[[#This Row],[GIÁ THỊ TRƯỜNG]]&gt;0,Stock[[#This Row],[GIÁ THỊ TRƯỜNG]]*Stock[[#This Row],[SỐ LƯỢNG CÒN LẠI
(auto-fill)]],"")</f>
        <v/>
      </c>
    </row>
    <row r="1758" spans="2:33">
      <c r="B1758" s="109" t="str">
        <f>IF(AND(Stock[[#This Row],[SỐ LƯỢNG MUA]]&gt;0,Stock[[#This Row],[SỐ LƯỢNG CÒN LẠI
(auto-fill)]]=0),"BÁN",
IF(AND(Stock[[#This Row],[SỐ LƯỢNG MUA]]&gt;0,Stock[[#This Row],[SỐ LƯỢNG CÒN LẠI
(auto-fill)]]&gt;0),"NẮM GIỮ",""))</f>
        <v/>
      </c>
      <c r="C1758" s="112">
        <f t="shared" si="27"/>
        <v>1745</v>
      </c>
      <c r="D1758" s="77"/>
      <c r="E1758" s="78"/>
      <c r="F1758" s="170"/>
      <c r="G1758" s="83"/>
      <c r="H1758" s="84"/>
      <c r="I1758" s="114" t="str">
        <f>IF(Stock[[#This Row],[SỐ LƯỢNG MUA]]&gt;0,Stock[[#This Row],[GIÁ MUA]]*Stock[[#This Row],[SỐ LƯỢNG MUA]]*$D$11,"")</f>
        <v/>
      </c>
      <c r="J1758" s="87"/>
      <c r="K1758" s="88"/>
      <c r="L1758" s="116" t="str">
        <f>IF(Stock[[#This Row],[SỐ LƯỢNG MUA]]&gt;0,Stock[[#This Row],[GIÁ MUA]]*(1+Stock[[#This Row],[% TĂNG KỲ VỌNG_1]]),"")</f>
        <v/>
      </c>
      <c r="M1758" s="89"/>
      <c r="N1758" s="116" t="str">
        <f>IF(Stock[[#This Row],[SỐ LƯỢNG MUA]]&gt;0,Stock[[#This Row],[GIÁ MUA]]*(1+Stock[[#This Row],[% TĂNG KỲ VỌNG_2]]),"")</f>
        <v/>
      </c>
      <c r="O1758" s="89"/>
      <c r="P1758" s="116" t="str">
        <f>IF(Stock[[#This Row],[SỐ LƯỢNG MUA]]&gt;0,Stock[[#This Row],[GIÁ MUA]]*(1+Stock[[#This Row],[% GIẢM ĐỂ CẮT LỖ]]),"")</f>
        <v/>
      </c>
      <c r="Q1758" s="103"/>
      <c r="R1758" s="117" t="str">
        <f>IF(Stock[[#This Row],[CỔ TỨC TIỀN MẶT]]&gt;0,Stock[[#This Row],[CỔ TỨC TIỀN MẶT]]/(Stock[[#This Row],[GIÁ MUA]]*Stock[[#This Row],[SỐ LƯỢNG MUA]]),"")</f>
        <v/>
      </c>
      <c r="S1758" s="103"/>
      <c r="T1758" s="77"/>
      <c r="U1758" s="95"/>
      <c r="V1758" s="96"/>
      <c r="W1758" s="125" t="str">
        <f>IF(Stock[[#This Row],[SỐ LƯỢNG BÁN]]&gt;0,Stock[[#This Row],[GIÁ BÁN]]*Stock[[#This Row],[SỐ LƯỢNG BÁN]]*$D$11+Stock[[#This Row],[GIÁ BÁN]]*Stock[[#This Row],[SỐ LƯỢNG BÁN]]*$D$12,"")</f>
        <v/>
      </c>
      <c r="X1758" s="120">
        <f>Stock[[#This Row],[SỐ LƯỢNG MUA]]+Stock[[#This Row],[CỔ TỨC BẰNG CỔ PHIẾU]]-Stock[[#This Row],[SỐ LƯỢNG BÁN]]</f>
        <v>0</v>
      </c>
      <c r="Y17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8" s="120">
        <f ca="1">IF(Stock[[#This Row],[NGÀY BÁN]]&gt;0,Stock[[#This Row],[NGÀY BÁN]]-Stock[[#This Row],[NGÀY MUA]]+1,IF(Stock[[#This Row],[NGÀY MUA]]=0,0,TODAY()-Stock[[#This Row],[NGÀY MUA]]+1))</f>
        <v>0</v>
      </c>
      <c r="AA1758" s="121" t="str">
        <f>IFERROR(Stock[[#This Row],[CỔ TỨC TIỀN MẶT]]+Stock[[#This Row],[LÃI/(LỖ) TỪ BÁN CK
(auto-fill)]],"")</f>
        <v/>
      </c>
      <c r="AB17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8" s="79"/>
      <c r="AE1758" s="146" t="str">
        <f>IF(Stock[[#This Row],[TRẠNG THÁI
(auto-fill)]]="NẮM GIỮ",Stock[[#This Row],[GIÁ THỊ TRƯỜNG]]-Stock[[#This Row],[GIÁ MUA]],"")</f>
        <v/>
      </c>
      <c r="AF1758" s="150" t="str">
        <f>IFERROR(Stock[[#This Row],[TĂNG/
(GIẢM )]]/Stock[[#This Row],[GIÁ MUA]],"")</f>
        <v/>
      </c>
      <c r="AG1758" s="129" t="str">
        <f>IF(Stock[[#This Row],[GIÁ THỊ TRƯỜNG]]&gt;0,Stock[[#This Row],[GIÁ THỊ TRƯỜNG]]*Stock[[#This Row],[SỐ LƯỢNG CÒN LẠI
(auto-fill)]],"")</f>
        <v/>
      </c>
    </row>
    <row r="1759" spans="2:33">
      <c r="B1759" s="109" t="str">
        <f>IF(AND(Stock[[#This Row],[SỐ LƯỢNG MUA]]&gt;0,Stock[[#This Row],[SỐ LƯỢNG CÒN LẠI
(auto-fill)]]=0),"BÁN",
IF(AND(Stock[[#This Row],[SỐ LƯỢNG MUA]]&gt;0,Stock[[#This Row],[SỐ LƯỢNG CÒN LẠI
(auto-fill)]]&gt;0),"NẮM GIỮ",""))</f>
        <v/>
      </c>
      <c r="C1759" s="112">
        <f t="shared" si="27"/>
        <v>1746</v>
      </c>
      <c r="D1759" s="77"/>
      <c r="E1759" s="78"/>
      <c r="F1759" s="170"/>
      <c r="G1759" s="83"/>
      <c r="H1759" s="84"/>
      <c r="I1759" s="114" t="str">
        <f>IF(Stock[[#This Row],[SỐ LƯỢNG MUA]]&gt;0,Stock[[#This Row],[GIÁ MUA]]*Stock[[#This Row],[SỐ LƯỢNG MUA]]*$D$11,"")</f>
        <v/>
      </c>
      <c r="J1759" s="87"/>
      <c r="K1759" s="88"/>
      <c r="L1759" s="116" t="str">
        <f>IF(Stock[[#This Row],[SỐ LƯỢNG MUA]]&gt;0,Stock[[#This Row],[GIÁ MUA]]*(1+Stock[[#This Row],[% TĂNG KỲ VỌNG_1]]),"")</f>
        <v/>
      </c>
      <c r="M1759" s="89"/>
      <c r="N1759" s="116" t="str">
        <f>IF(Stock[[#This Row],[SỐ LƯỢNG MUA]]&gt;0,Stock[[#This Row],[GIÁ MUA]]*(1+Stock[[#This Row],[% TĂNG KỲ VỌNG_2]]),"")</f>
        <v/>
      </c>
      <c r="O1759" s="89"/>
      <c r="P1759" s="116" t="str">
        <f>IF(Stock[[#This Row],[SỐ LƯỢNG MUA]]&gt;0,Stock[[#This Row],[GIÁ MUA]]*(1+Stock[[#This Row],[% GIẢM ĐỂ CẮT LỖ]]),"")</f>
        <v/>
      </c>
      <c r="Q1759" s="103"/>
      <c r="R1759" s="117" t="str">
        <f>IF(Stock[[#This Row],[CỔ TỨC TIỀN MẶT]]&gt;0,Stock[[#This Row],[CỔ TỨC TIỀN MẶT]]/(Stock[[#This Row],[GIÁ MUA]]*Stock[[#This Row],[SỐ LƯỢNG MUA]]),"")</f>
        <v/>
      </c>
      <c r="S1759" s="103"/>
      <c r="T1759" s="77"/>
      <c r="U1759" s="95"/>
      <c r="V1759" s="96"/>
      <c r="W1759" s="125" t="str">
        <f>IF(Stock[[#This Row],[SỐ LƯỢNG BÁN]]&gt;0,Stock[[#This Row],[GIÁ BÁN]]*Stock[[#This Row],[SỐ LƯỢNG BÁN]]*$D$11+Stock[[#This Row],[GIÁ BÁN]]*Stock[[#This Row],[SỐ LƯỢNG BÁN]]*$D$12,"")</f>
        <v/>
      </c>
      <c r="X1759" s="120">
        <f>Stock[[#This Row],[SỐ LƯỢNG MUA]]+Stock[[#This Row],[CỔ TỨC BẰNG CỔ PHIẾU]]-Stock[[#This Row],[SỐ LƯỢNG BÁN]]</f>
        <v>0</v>
      </c>
      <c r="Y17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9" s="120">
        <f ca="1">IF(Stock[[#This Row],[NGÀY BÁN]]&gt;0,Stock[[#This Row],[NGÀY BÁN]]-Stock[[#This Row],[NGÀY MUA]]+1,IF(Stock[[#This Row],[NGÀY MUA]]=0,0,TODAY()-Stock[[#This Row],[NGÀY MUA]]+1))</f>
        <v>0</v>
      </c>
      <c r="AA1759" s="121" t="str">
        <f>IFERROR(Stock[[#This Row],[CỔ TỨC TIỀN MẶT]]+Stock[[#This Row],[LÃI/(LỖ) TỪ BÁN CK
(auto-fill)]],"")</f>
        <v/>
      </c>
      <c r="AB17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9" s="79"/>
      <c r="AE1759" s="146" t="str">
        <f>IF(Stock[[#This Row],[TRẠNG THÁI
(auto-fill)]]="NẮM GIỮ",Stock[[#This Row],[GIÁ THỊ TRƯỜNG]]-Stock[[#This Row],[GIÁ MUA]],"")</f>
        <v/>
      </c>
      <c r="AF1759" s="150" t="str">
        <f>IFERROR(Stock[[#This Row],[TĂNG/
(GIẢM )]]/Stock[[#This Row],[GIÁ MUA]],"")</f>
        <v/>
      </c>
      <c r="AG1759" s="129" t="str">
        <f>IF(Stock[[#This Row],[GIÁ THỊ TRƯỜNG]]&gt;0,Stock[[#This Row],[GIÁ THỊ TRƯỜNG]]*Stock[[#This Row],[SỐ LƯỢNG CÒN LẠI
(auto-fill)]],"")</f>
        <v/>
      </c>
    </row>
    <row r="1760" spans="2:33">
      <c r="B1760" s="109" t="str">
        <f>IF(AND(Stock[[#This Row],[SỐ LƯỢNG MUA]]&gt;0,Stock[[#This Row],[SỐ LƯỢNG CÒN LẠI
(auto-fill)]]=0),"BÁN",
IF(AND(Stock[[#This Row],[SỐ LƯỢNG MUA]]&gt;0,Stock[[#This Row],[SỐ LƯỢNG CÒN LẠI
(auto-fill)]]&gt;0),"NẮM GIỮ",""))</f>
        <v/>
      </c>
      <c r="C1760" s="112">
        <f t="shared" si="27"/>
        <v>1747</v>
      </c>
      <c r="D1760" s="77"/>
      <c r="E1760" s="78"/>
      <c r="F1760" s="170"/>
      <c r="G1760" s="83"/>
      <c r="H1760" s="84"/>
      <c r="I1760" s="114" t="str">
        <f>IF(Stock[[#This Row],[SỐ LƯỢNG MUA]]&gt;0,Stock[[#This Row],[GIÁ MUA]]*Stock[[#This Row],[SỐ LƯỢNG MUA]]*$D$11,"")</f>
        <v/>
      </c>
      <c r="J1760" s="87"/>
      <c r="K1760" s="88"/>
      <c r="L1760" s="116" t="str">
        <f>IF(Stock[[#This Row],[SỐ LƯỢNG MUA]]&gt;0,Stock[[#This Row],[GIÁ MUA]]*(1+Stock[[#This Row],[% TĂNG KỲ VỌNG_1]]),"")</f>
        <v/>
      </c>
      <c r="M1760" s="89"/>
      <c r="N1760" s="116" t="str">
        <f>IF(Stock[[#This Row],[SỐ LƯỢNG MUA]]&gt;0,Stock[[#This Row],[GIÁ MUA]]*(1+Stock[[#This Row],[% TĂNG KỲ VỌNG_2]]),"")</f>
        <v/>
      </c>
      <c r="O1760" s="89"/>
      <c r="P1760" s="116" t="str">
        <f>IF(Stock[[#This Row],[SỐ LƯỢNG MUA]]&gt;0,Stock[[#This Row],[GIÁ MUA]]*(1+Stock[[#This Row],[% GIẢM ĐỂ CẮT LỖ]]),"")</f>
        <v/>
      </c>
      <c r="Q1760" s="103"/>
      <c r="R1760" s="117" t="str">
        <f>IF(Stock[[#This Row],[CỔ TỨC TIỀN MẶT]]&gt;0,Stock[[#This Row],[CỔ TỨC TIỀN MẶT]]/(Stock[[#This Row],[GIÁ MUA]]*Stock[[#This Row],[SỐ LƯỢNG MUA]]),"")</f>
        <v/>
      </c>
      <c r="S1760" s="103"/>
      <c r="T1760" s="77"/>
      <c r="U1760" s="95"/>
      <c r="V1760" s="96"/>
      <c r="W1760" s="125" t="str">
        <f>IF(Stock[[#This Row],[SỐ LƯỢNG BÁN]]&gt;0,Stock[[#This Row],[GIÁ BÁN]]*Stock[[#This Row],[SỐ LƯỢNG BÁN]]*$D$11+Stock[[#This Row],[GIÁ BÁN]]*Stock[[#This Row],[SỐ LƯỢNG BÁN]]*$D$12,"")</f>
        <v/>
      </c>
      <c r="X1760" s="120">
        <f>Stock[[#This Row],[SỐ LƯỢNG MUA]]+Stock[[#This Row],[CỔ TỨC BẰNG CỔ PHIẾU]]-Stock[[#This Row],[SỐ LƯỢNG BÁN]]</f>
        <v>0</v>
      </c>
      <c r="Y17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0" s="120">
        <f ca="1">IF(Stock[[#This Row],[NGÀY BÁN]]&gt;0,Stock[[#This Row],[NGÀY BÁN]]-Stock[[#This Row],[NGÀY MUA]]+1,IF(Stock[[#This Row],[NGÀY MUA]]=0,0,TODAY()-Stock[[#This Row],[NGÀY MUA]]+1))</f>
        <v>0</v>
      </c>
      <c r="AA1760" s="121" t="str">
        <f>IFERROR(Stock[[#This Row],[CỔ TỨC TIỀN MẶT]]+Stock[[#This Row],[LÃI/(LỖ) TỪ BÁN CK
(auto-fill)]],"")</f>
        <v/>
      </c>
      <c r="AB17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0" s="79"/>
      <c r="AE1760" s="146" t="str">
        <f>IF(Stock[[#This Row],[TRẠNG THÁI
(auto-fill)]]="NẮM GIỮ",Stock[[#This Row],[GIÁ THỊ TRƯỜNG]]-Stock[[#This Row],[GIÁ MUA]],"")</f>
        <v/>
      </c>
      <c r="AF1760" s="150" t="str">
        <f>IFERROR(Stock[[#This Row],[TĂNG/
(GIẢM )]]/Stock[[#This Row],[GIÁ MUA]],"")</f>
        <v/>
      </c>
      <c r="AG1760" s="129" t="str">
        <f>IF(Stock[[#This Row],[GIÁ THỊ TRƯỜNG]]&gt;0,Stock[[#This Row],[GIÁ THỊ TRƯỜNG]]*Stock[[#This Row],[SỐ LƯỢNG CÒN LẠI
(auto-fill)]],"")</f>
        <v/>
      </c>
    </row>
    <row r="1761" spans="2:33">
      <c r="B1761" s="109" t="str">
        <f>IF(AND(Stock[[#This Row],[SỐ LƯỢNG MUA]]&gt;0,Stock[[#This Row],[SỐ LƯỢNG CÒN LẠI
(auto-fill)]]=0),"BÁN",
IF(AND(Stock[[#This Row],[SỐ LƯỢNG MUA]]&gt;0,Stock[[#This Row],[SỐ LƯỢNG CÒN LẠI
(auto-fill)]]&gt;0),"NẮM GIỮ",""))</f>
        <v/>
      </c>
      <c r="C1761" s="112">
        <f t="shared" si="27"/>
        <v>1748</v>
      </c>
      <c r="D1761" s="77"/>
      <c r="E1761" s="78"/>
      <c r="F1761" s="170"/>
      <c r="G1761" s="83"/>
      <c r="H1761" s="84"/>
      <c r="I1761" s="114" t="str">
        <f>IF(Stock[[#This Row],[SỐ LƯỢNG MUA]]&gt;0,Stock[[#This Row],[GIÁ MUA]]*Stock[[#This Row],[SỐ LƯỢNG MUA]]*$D$11,"")</f>
        <v/>
      </c>
      <c r="J1761" s="87"/>
      <c r="K1761" s="88"/>
      <c r="L1761" s="116" t="str">
        <f>IF(Stock[[#This Row],[SỐ LƯỢNG MUA]]&gt;0,Stock[[#This Row],[GIÁ MUA]]*(1+Stock[[#This Row],[% TĂNG KỲ VỌNG_1]]),"")</f>
        <v/>
      </c>
      <c r="M1761" s="89"/>
      <c r="N1761" s="116" t="str">
        <f>IF(Stock[[#This Row],[SỐ LƯỢNG MUA]]&gt;0,Stock[[#This Row],[GIÁ MUA]]*(1+Stock[[#This Row],[% TĂNG KỲ VỌNG_2]]),"")</f>
        <v/>
      </c>
      <c r="O1761" s="89"/>
      <c r="P1761" s="116" t="str">
        <f>IF(Stock[[#This Row],[SỐ LƯỢNG MUA]]&gt;0,Stock[[#This Row],[GIÁ MUA]]*(1+Stock[[#This Row],[% GIẢM ĐỂ CẮT LỖ]]),"")</f>
        <v/>
      </c>
      <c r="Q1761" s="103"/>
      <c r="R1761" s="117" t="str">
        <f>IF(Stock[[#This Row],[CỔ TỨC TIỀN MẶT]]&gt;0,Stock[[#This Row],[CỔ TỨC TIỀN MẶT]]/(Stock[[#This Row],[GIÁ MUA]]*Stock[[#This Row],[SỐ LƯỢNG MUA]]),"")</f>
        <v/>
      </c>
      <c r="S1761" s="103"/>
      <c r="T1761" s="77"/>
      <c r="U1761" s="95"/>
      <c r="V1761" s="96"/>
      <c r="W1761" s="125" t="str">
        <f>IF(Stock[[#This Row],[SỐ LƯỢNG BÁN]]&gt;0,Stock[[#This Row],[GIÁ BÁN]]*Stock[[#This Row],[SỐ LƯỢNG BÁN]]*$D$11+Stock[[#This Row],[GIÁ BÁN]]*Stock[[#This Row],[SỐ LƯỢNG BÁN]]*$D$12,"")</f>
        <v/>
      </c>
      <c r="X1761" s="120">
        <f>Stock[[#This Row],[SỐ LƯỢNG MUA]]+Stock[[#This Row],[CỔ TỨC BẰNG CỔ PHIẾU]]-Stock[[#This Row],[SỐ LƯỢNG BÁN]]</f>
        <v>0</v>
      </c>
      <c r="Y17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1" s="120">
        <f ca="1">IF(Stock[[#This Row],[NGÀY BÁN]]&gt;0,Stock[[#This Row],[NGÀY BÁN]]-Stock[[#This Row],[NGÀY MUA]]+1,IF(Stock[[#This Row],[NGÀY MUA]]=0,0,TODAY()-Stock[[#This Row],[NGÀY MUA]]+1))</f>
        <v>0</v>
      </c>
      <c r="AA1761" s="121" t="str">
        <f>IFERROR(Stock[[#This Row],[CỔ TỨC TIỀN MẶT]]+Stock[[#This Row],[LÃI/(LỖ) TỪ BÁN CK
(auto-fill)]],"")</f>
        <v/>
      </c>
      <c r="AB17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1" s="79"/>
      <c r="AE1761" s="146" t="str">
        <f>IF(Stock[[#This Row],[TRẠNG THÁI
(auto-fill)]]="NẮM GIỮ",Stock[[#This Row],[GIÁ THỊ TRƯỜNG]]-Stock[[#This Row],[GIÁ MUA]],"")</f>
        <v/>
      </c>
      <c r="AF1761" s="150" t="str">
        <f>IFERROR(Stock[[#This Row],[TĂNG/
(GIẢM )]]/Stock[[#This Row],[GIÁ MUA]],"")</f>
        <v/>
      </c>
      <c r="AG1761" s="129" t="str">
        <f>IF(Stock[[#This Row],[GIÁ THỊ TRƯỜNG]]&gt;0,Stock[[#This Row],[GIÁ THỊ TRƯỜNG]]*Stock[[#This Row],[SỐ LƯỢNG CÒN LẠI
(auto-fill)]],"")</f>
        <v/>
      </c>
    </row>
    <row r="1762" spans="2:33">
      <c r="B1762" s="109" t="str">
        <f>IF(AND(Stock[[#This Row],[SỐ LƯỢNG MUA]]&gt;0,Stock[[#This Row],[SỐ LƯỢNG CÒN LẠI
(auto-fill)]]=0),"BÁN",
IF(AND(Stock[[#This Row],[SỐ LƯỢNG MUA]]&gt;0,Stock[[#This Row],[SỐ LƯỢNG CÒN LẠI
(auto-fill)]]&gt;0),"NẮM GIỮ",""))</f>
        <v/>
      </c>
      <c r="C1762" s="112">
        <f t="shared" si="27"/>
        <v>1749</v>
      </c>
      <c r="D1762" s="77"/>
      <c r="E1762" s="78"/>
      <c r="F1762" s="170"/>
      <c r="G1762" s="83"/>
      <c r="H1762" s="84"/>
      <c r="I1762" s="114" t="str">
        <f>IF(Stock[[#This Row],[SỐ LƯỢNG MUA]]&gt;0,Stock[[#This Row],[GIÁ MUA]]*Stock[[#This Row],[SỐ LƯỢNG MUA]]*$D$11,"")</f>
        <v/>
      </c>
      <c r="J1762" s="87"/>
      <c r="K1762" s="88"/>
      <c r="L1762" s="116" t="str">
        <f>IF(Stock[[#This Row],[SỐ LƯỢNG MUA]]&gt;0,Stock[[#This Row],[GIÁ MUA]]*(1+Stock[[#This Row],[% TĂNG KỲ VỌNG_1]]),"")</f>
        <v/>
      </c>
      <c r="M1762" s="89"/>
      <c r="N1762" s="116" t="str">
        <f>IF(Stock[[#This Row],[SỐ LƯỢNG MUA]]&gt;0,Stock[[#This Row],[GIÁ MUA]]*(1+Stock[[#This Row],[% TĂNG KỲ VỌNG_2]]),"")</f>
        <v/>
      </c>
      <c r="O1762" s="89"/>
      <c r="P1762" s="116" t="str">
        <f>IF(Stock[[#This Row],[SỐ LƯỢNG MUA]]&gt;0,Stock[[#This Row],[GIÁ MUA]]*(1+Stock[[#This Row],[% GIẢM ĐỂ CẮT LỖ]]),"")</f>
        <v/>
      </c>
      <c r="Q1762" s="103"/>
      <c r="R1762" s="117" t="str">
        <f>IF(Stock[[#This Row],[CỔ TỨC TIỀN MẶT]]&gt;0,Stock[[#This Row],[CỔ TỨC TIỀN MẶT]]/(Stock[[#This Row],[GIÁ MUA]]*Stock[[#This Row],[SỐ LƯỢNG MUA]]),"")</f>
        <v/>
      </c>
      <c r="S1762" s="103"/>
      <c r="T1762" s="77"/>
      <c r="U1762" s="95"/>
      <c r="V1762" s="96"/>
      <c r="W1762" s="125" t="str">
        <f>IF(Stock[[#This Row],[SỐ LƯỢNG BÁN]]&gt;0,Stock[[#This Row],[GIÁ BÁN]]*Stock[[#This Row],[SỐ LƯỢNG BÁN]]*$D$11+Stock[[#This Row],[GIÁ BÁN]]*Stock[[#This Row],[SỐ LƯỢNG BÁN]]*$D$12,"")</f>
        <v/>
      </c>
      <c r="X1762" s="120">
        <f>Stock[[#This Row],[SỐ LƯỢNG MUA]]+Stock[[#This Row],[CỔ TỨC BẰNG CỔ PHIẾU]]-Stock[[#This Row],[SỐ LƯỢNG BÁN]]</f>
        <v>0</v>
      </c>
      <c r="Y17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2" s="120">
        <f ca="1">IF(Stock[[#This Row],[NGÀY BÁN]]&gt;0,Stock[[#This Row],[NGÀY BÁN]]-Stock[[#This Row],[NGÀY MUA]]+1,IF(Stock[[#This Row],[NGÀY MUA]]=0,0,TODAY()-Stock[[#This Row],[NGÀY MUA]]+1))</f>
        <v>0</v>
      </c>
      <c r="AA1762" s="121" t="str">
        <f>IFERROR(Stock[[#This Row],[CỔ TỨC TIỀN MẶT]]+Stock[[#This Row],[LÃI/(LỖ) TỪ BÁN CK
(auto-fill)]],"")</f>
        <v/>
      </c>
      <c r="AB17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2" s="79"/>
      <c r="AE1762" s="146" t="str">
        <f>IF(Stock[[#This Row],[TRẠNG THÁI
(auto-fill)]]="NẮM GIỮ",Stock[[#This Row],[GIÁ THỊ TRƯỜNG]]-Stock[[#This Row],[GIÁ MUA]],"")</f>
        <v/>
      </c>
      <c r="AF1762" s="150" t="str">
        <f>IFERROR(Stock[[#This Row],[TĂNG/
(GIẢM )]]/Stock[[#This Row],[GIÁ MUA]],"")</f>
        <v/>
      </c>
      <c r="AG1762" s="129" t="str">
        <f>IF(Stock[[#This Row],[GIÁ THỊ TRƯỜNG]]&gt;0,Stock[[#This Row],[GIÁ THỊ TRƯỜNG]]*Stock[[#This Row],[SỐ LƯỢNG CÒN LẠI
(auto-fill)]],"")</f>
        <v/>
      </c>
    </row>
    <row r="1763" spans="2:33">
      <c r="B1763" s="109" t="str">
        <f>IF(AND(Stock[[#This Row],[SỐ LƯỢNG MUA]]&gt;0,Stock[[#This Row],[SỐ LƯỢNG CÒN LẠI
(auto-fill)]]=0),"BÁN",
IF(AND(Stock[[#This Row],[SỐ LƯỢNG MUA]]&gt;0,Stock[[#This Row],[SỐ LƯỢNG CÒN LẠI
(auto-fill)]]&gt;0),"NẮM GIỮ",""))</f>
        <v/>
      </c>
      <c r="C1763" s="112">
        <f t="shared" si="27"/>
        <v>1750</v>
      </c>
      <c r="D1763" s="77"/>
      <c r="E1763" s="78"/>
      <c r="F1763" s="170"/>
      <c r="G1763" s="83"/>
      <c r="H1763" s="84"/>
      <c r="I1763" s="114" t="str">
        <f>IF(Stock[[#This Row],[SỐ LƯỢNG MUA]]&gt;0,Stock[[#This Row],[GIÁ MUA]]*Stock[[#This Row],[SỐ LƯỢNG MUA]]*$D$11,"")</f>
        <v/>
      </c>
      <c r="J1763" s="87"/>
      <c r="K1763" s="88"/>
      <c r="L1763" s="116" t="str">
        <f>IF(Stock[[#This Row],[SỐ LƯỢNG MUA]]&gt;0,Stock[[#This Row],[GIÁ MUA]]*(1+Stock[[#This Row],[% TĂNG KỲ VỌNG_1]]),"")</f>
        <v/>
      </c>
      <c r="M1763" s="89"/>
      <c r="N1763" s="116" t="str">
        <f>IF(Stock[[#This Row],[SỐ LƯỢNG MUA]]&gt;0,Stock[[#This Row],[GIÁ MUA]]*(1+Stock[[#This Row],[% TĂNG KỲ VỌNG_2]]),"")</f>
        <v/>
      </c>
      <c r="O1763" s="89"/>
      <c r="P1763" s="116" t="str">
        <f>IF(Stock[[#This Row],[SỐ LƯỢNG MUA]]&gt;0,Stock[[#This Row],[GIÁ MUA]]*(1+Stock[[#This Row],[% GIẢM ĐỂ CẮT LỖ]]),"")</f>
        <v/>
      </c>
      <c r="Q1763" s="103"/>
      <c r="R1763" s="117" t="str">
        <f>IF(Stock[[#This Row],[CỔ TỨC TIỀN MẶT]]&gt;0,Stock[[#This Row],[CỔ TỨC TIỀN MẶT]]/(Stock[[#This Row],[GIÁ MUA]]*Stock[[#This Row],[SỐ LƯỢNG MUA]]),"")</f>
        <v/>
      </c>
      <c r="S1763" s="103"/>
      <c r="T1763" s="77"/>
      <c r="U1763" s="95"/>
      <c r="V1763" s="96"/>
      <c r="W1763" s="125" t="str">
        <f>IF(Stock[[#This Row],[SỐ LƯỢNG BÁN]]&gt;0,Stock[[#This Row],[GIÁ BÁN]]*Stock[[#This Row],[SỐ LƯỢNG BÁN]]*$D$11+Stock[[#This Row],[GIÁ BÁN]]*Stock[[#This Row],[SỐ LƯỢNG BÁN]]*$D$12,"")</f>
        <v/>
      </c>
      <c r="X1763" s="120">
        <f>Stock[[#This Row],[SỐ LƯỢNG MUA]]+Stock[[#This Row],[CỔ TỨC BẰNG CỔ PHIẾU]]-Stock[[#This Row],[SỐ LƯỢNG BÁN]]</f>
        <v>0</v>
      </c>
      <c r="Y17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3" s="120">
        <f ca="1">IF(Stock[[#This Row],[NGÀY BÁN]]&gt;0,Stock[[#This Row],[NGÀY BÁN]]-Stock[[#This Row],[NGÀY MUA]]+1,IF(Stock[[#This Row],[NGÀY MUA]]=0,0,TODAY()-Stock[[#This Row],[NGÀY MUA]]+1))</f>
        <v>0</v>
      </c>
      <c r="AA1763" s="121" t="str">
        <f>IFERROR(Stock[[#This Row],[CỔ TỨC TIỀN MẶT]]+Stock[[#This Row],[LÃI/(LỖ) TỪ BÁN CK
(auto-fill)]],"")</f>
        <v/>
      </c>
      <c r="AB17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3" s="79"/>
      <c r="AE1763" s="146" t="str">
        <f>IF(Stock[[#This Row],[TRẠNG THÁI
(auto-fill)]]="NẮM GIỮ",Stock[[#This Row],[GIÁ THỊ TRƯỜNG]]-Stock[[#This Row],[GIÁ MUA]],"")</f>
        <v/>
      </c>
      <c r="AF1763" s="150" t="str">
        <f>IFERROR(Stock[[#This Row],[TĂNG/
(GIẢM )]]/Stock[[#This Row],[GIÁ MUA]],"")</f>
        <v/>
      </c>
      <c r="AG1763" s="129" t="str">
        <f>IF(Stock[[#This Row],[GIÁ THỊ TRƯỜNG]]&gt;0,Stock[[#This Row],[GIÁ THỊ TRƯỜNG]]*Stock[[#This Row],[SỐ LƯỢNG CÒN LẠI
(auto-fill)]],"")</f>
        <v/>
      </c>
    </row>
    <row r="1764" spans="2:33">
      <c r="B1764" s="109" t="str">
        <f>IF(AND(Stock[[#This Row],[SỐ LƯỢNG MUA]]&gt;0,Stock[[#This Row],[SỐ LƯỢNG CÒN LẠI
(auto-fill)]]=0),"BÁN",
IF(AND(Stock[[#This Row],[SỐ LƯỢNG MUA]]&gt;0,Stock[[#This Row],[SỐ LƯỢNG CÒN LẠI
(auto-fill)]]&gt;0),"NẮM GIỮ",""))</f>
        <v/>
      </c>
      <c r="C1764" s="112">
        <f t="shared" si="27"/>
        <v>1751</v>
      </c>
      <c r="D1764" s="77"/>
      <c r="E1764" s="78"/>
      <c r="F1764" s="170"/>
      <c r="G1764" s="83"/>
      <c r="H1764" s="84"/>
      <c r="I1764" s="114" t="str">
        <f>IF(Stock[[#This Row],[SỐ LƯỢNG MUA]]&gt;0,Stock[[#This Row],[GIÁ MUA]]*Stock[[#This Row],[SỐ LƯỢNG MUA]]*$D$11,"")</f>
        <v/>
      </c>
      <c r="J1764" s="87"/>
      <c r="K1764" s="88"/>
      <c r="L1764" s="116" t="str">
        <f>IF(Stock[[#This Row],[SỐ LƯỢNG MUA]]&gt;0,Stock[[#This Row],[GIÁ MUA]]*(1+Stock[[#This Row],[% TĂNG KỲ VỌNG_1]]),"")</f>
        <v/>
      </c>
      <c r="M1764" s="89"/>
      <c r="N1764" s="116" t="str">
        <f>IF(Stock[[#This Row],[SỐ LƯỢNG MUA]]&gt;0,Stock[[#This Row],[GIÁ MUA]]*(1+Stock[[#This Row],[% TĂNG KỲ VỌNG_2]]),"")</f>
        <v/>
      </c>
      <c r="O1764" s="89"/>
      <c r="P1764" s="116" t="str">
        <f>IF(Stock[[#This Row],[SỐ LƯỢNG MUA]]&gt;0,Stock[[#This Row],[GIÁ MUA]]*(1+Stock[[#This Row],[% GIẢM ĐỂ CẮT LỖ]]),"")</f>
        <v/>
      </c>
      <c r="Q1764" s="103"/>
      <c r="R1764" s="117" t="str">
        <f>IF(Stock[[#This Row],[CỔ TỨC TIỀN MẶT]]&gt;0,Stock[[#This Row],[CỔ TỨC TIỀN MẶT]]/(Stock[[#This Row],[GIÁ MUA]]*Stock[[#This Row],[SỐ LƯỢNG MUA]]),"")</f>
        <v/>
      </c>
      <c r="S1764" s="103"/>
      <c r="T1764" s="77"/>
      <c r="U1764" s="95"/>
      <c r="V1764" s="96"/>
      <c r="W1764" s="125" t="str">
        <f>IF(Stock[[#This Row],[SỐ LƯỢNG BÁN]]&gt;0,Stock[[#This Row],[GIÁ BÁN]]*Stock[[#This Row],[SỐ LƯỢNG BÁN]]*$D$11+Stock[[#This Row],[GIÁ BÁN]]*Stock[[#This Row],[SỐ LƯỢNG BÁN]]*$D$12,"")</f>
        <v/>
      </c>
      <c r="X1764" s="120">
        <f>Stock[[#This Row],[SỐ LƯỢNG MUA]]+Stock[[#This Row],[CỔ TỨC BẰNG CỔ PHIẾU]]-Stock[[#This Row],[SỐ LƯỢNG BÁN]]</f>
        <v>0</v>
      </c>
      <c r="Y17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4" s="120">
        <f ca="1">IF(Stock[[#This Row],[NGÀY BÁN]]&gt;0,Stock[[#This Row],[NGÀY BÁN]]-Stock[[#This Row],[NGÀY MUA]]+1,IF(Stock[[#This Row],[NGÀY MUA]]=0,0,TODAY()-Stock[[#This Row],[NGÀY MUA]]+1))</f>
        <v>0</v>
      </c>
      <c r="AA1764" s="121" t="str">
        <f>IFERROR(Stock[[#This Row],[CỔ TỨC TIỀN MẶT]]+Stock[[#This Row],[LÃI/(LỖ) TỪ BÁN CK
(auto-fill)]],"")</f>
        <v/>
      </c>
      <c r="AB17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4" s="79"/>
      <c r="AE1764" s="146" t="str">
        <f>IF(Stock[[#This Row],[TRẠNG THÁI
(auto-fill)]]="NẮM GIỮ",Stock[[#This Row],[GIÁ THỊ TRƯỜNG]]-Stock[[#This Row],[GIÁ MUA]],"")</f>
        <v/>
      </c>
      <c r="AF1764" s="150" t="str">
        <f>IFERROR(Stock[[#This Row],[TĂNG/
(GIẢM )]]/Stock[[#This Row],[GIÁ MUA]],"")</f>
        <v/>
      </c>
      <c r="AG1764" s="129" t="str">
        <f>IF(Stock[[#This Row],[GIÁ THỊ TRƯỜNG]]&gt;0,Stock[[#This Row],[GIÁ THỊ TRƯỜNG]]*Stock[[#This Row],[SỐ LƯỢNG CÒN LẠI
(auto-fill)]],"")</f>
        <v/>
      </c>
    </row>
    <row r="1765" spans="2:33">
      <c r="B1765" s="109" t="str">
        <f>IF(AND(Stock[[#This Row],[SỐ LƯỢNG MUA]]&gt;0,Stock[[#This Row],[SỐ LƯỢNG CÒN LẠI
(auto-fill)]]=0),"BÁN",
IF(AND(Stock[[#This Row],[SỐ LƯỢNG MUA]]&gt;0,Stock[[#This Row],[SỐ LƯỢNG CÒN LẠI
(auto-fill)]]&gt;0),"NẮM GIỮ",""))</f>
        <v/>
      </c>
      <c r="C1765" s="112">
        <f t="shared" si="27"/>
        <v>1752</v>
      </c>
      <c r="D1765" s="77"/>
      <c r="E1765" s="78"/>
      <c r="F1765" s="170"/>
      <c r="G1765" s="83"/>
      <c r="H1765" s="84"/>
      <c r="I1765" s="114" t="str">
        <f>IF(Stock[[#This Row],[SỐ LƯỢNG MUA]]&gt;0,Stock[[#This Row],[GIÁ MUA]]*Stock[[#This Row],[SỐ LƯỢNG MUA]]*$D$11,"")</f>
        <v/>
      </c>
      <c r="J1765" s="87"/>
      <c r="K1765" s="88"/>
      <c r="L1765" s="116" t="str">
        <f>IF(Stock[[#This Row],[SỐ LƯỢNG MUA]]&gt;0,Stock[[#This Row],[GIÁ MUA]]*(1+Stock[[#This Row],[% TĂNG KỲ VỌNG_1]]),"")</f>
        <v/>
      </c>
      <c r="M1765" s="89"/>
      <c r="N1765" s="116" t="str">
        <f>IF(Stock[[#This Row],[SỐ LƯỢNG MUA]]&gt;0,Stock[[#This Row],[GIÁ MUA]]*(1+Stock[[#This Row],[% TĂNG KỲ VỌNG_2]]),"")</f>
        <v/>
      </c>
      <c r="O1765" s="89"/>
      <c r="P1765" s="116" t="str">
        <f>IF(Stock[[#This Row],[SỐ LƯỢNG MUA]]&gt;0,Stock[[#This Row],[GIÁ MUA]]*(1+Stock[[#This Row],[% GIẢM ĐỂ CẮT LỖ]]),"")</f>
        <v/>
      </c>
      <c r="Q1765" s="103"/>
      <c r="R1765" s="117" t="str">
        <f>IF(Stock[[#This Row],[CỔ TỨC TIỀN MẶT]]&gt;0,Stock[[#This Row],[CỔ TỨC TIỀN MẶT]]/(Stock[[#This Row],[GIÁ MUA]]*Stock[[#This Row],[SỐ LƯỢNG MUA]]),"")</f>
        <v/>
      </c>
      <c r="S1765" s="103"/>
      <c r="T1765" s="77"/>
      <c r="U1765" s="95"/>
      <c r="V1765" s="96"/>
      <c r="W1765" s="125" t="str">
        <f>IF(Stock[[#This Row],[SỐ LƯỢNG BÁN]]&gt;0,Stock[[#This Row],[GIÁ BÁN]]*Stock[[#This Row],[SỐ LƯỢNG BÁN]]*$D$11+Stock[[#This Row],[GIÁ BÁN]]*Stock[[#This Row],[SỐ LƯỢNG BÁN]]*$D$12,"")</f>
        <v/>
      </c>
      <c r="X1765" s="120">
        <f>Stock[[#This Row],[SỐ LƯỢNG MUA]]+Stock[[#This Row],[CỔ TỨC BẰNG CỔ PHIẾU]]-Stock[[#This Row],[SỐ LƯỢNG BÁN]]</f>
        <v>0</v>
      </c>
      <c r="Y17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5" s="120">
        <f ca="1">IF(Stock[[#This Row],[NGÀY BÁN]]&gt;0,Stock[[#This Row],[NGÀY BÁN]]-Stock[[#This Row],[NGÀY MUA]]+1,IF(Stock[[#This Row],[NGÀY MUA]]=0,0,TODAY()-Stock[[#This Row],[NGÀY MUA]]+1))</f>
        <v>0</v>
      </c>
      <c r="AA1765" s="121" t="str">
        <f>IFERROR(Stock[[#This Row],[CỔ TỨC TIỀN MẶT]]+Stock[[#This Row],[LÃI/(LỖ) TỪ BÁN CK
(auto-fill)]],"")</f>
        <v/>
      </c>
      <c r="AB17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5" s="79"/>
      <c r="AE1765" s="146" t="str">
        <f>IF(Stock[[#This Row],[TRẠNG THÁI
(auto-fill)]]="NẮM GIỮ",Stock[[#This Row],[GIÁ THỊ TRƯỜNG]]-Stock[[#This Row],[GIÁ MUA]],"")</f>
        <v/>
      </c>
      <c r="AF1765" s="150" t="str">
        <f>IFERROR(Stock[[#This Row],[TĂNG/
(GIẢM )]]/Stock[[#This Row],[GIÁ MUA]],"")</f>
        <v/>
      </c>
      <c r="AG1765" s="129" t="str">
        <f>IF(Stock[[#This Row],[GIÁ THỊ TRƯỜNG]]&gt;0,Stock[[#This Row],[GIÁ THỊ TRƯỜNG]]*Stock[[#This Row],[SỐ LƯỢNG CÒN LẠI
(auto-fill)]],"")</f>
        <v/>
      </c>
    </row>
    <row r="1766" spans="2:33">
      <c r="B1766" s="109" t="str">
        <f>IF(AND(Stock[[#This Row],[SỐ LƯỢNG MUA]]&gt;0,Stock[[#This Row],[SỐ LƯỢNG CÒN LẠI
(auto-fill)]]=0),"BÁN",
IF(AND(Stock[[#This Row],[SỐ LƯỢNG MUA]]&gt;0,Stock[[#This Row],[SỐ LƯỢNG CÒN LẠI
(auto-fill)]]&gt;0),"NẮM GIỮ",""))</f>
        <v/>
      </c>
      <c r="C1766" s="112">
        <f t="shared" si="27"/>
        <v>1753</v>
      </c>
      <c r="D1766" s="77"/>
      <c r="E1766" s="78"/>
      <c r="F1766" s="170"/>
      <c r="G1766" s="83"/>
      <c r="H1766" s="84"/>
      <c r="I1766" s="114" t="str">
        <f>IF(Stock[[#This Row],[SỐ LƯỢNG MUA]]&gt;0,Stock[[#This Row],[GIÁ MUA]]*Stock[[#This Row],[SỐ LƯỢNG MUA]]*$D$11,"")</f>
        <v/>
      </c>
      <c r="J1766" s="87"/>
      <c r="K1766" s="88"/>
      <c r="L1766" s="116" t="str">
        <f>IF(Stock[[#This Row],[SỐ LƯỢNG MUA]]&gt;0,Stock[[#This Row],[GIÁ MUA]]*(1+Stock[[#This Row],[% TĂNG KỲ VỌNG_1]]),"")</f>
        <v/>
      </c>
      <c r="M1766" s="89"/>
      <c r="N1766" s="116" t="str">
        <f>IF(Stock[[#This Row],[SỐ LƯỢNG MUA]]&gt;0,Stock[[#This Row],[GIÁ MUA]]*(1+Stock[[#This Row],[% TĂNG KỲ VỌNG_2]]),"")</f>
        <v/>
      </c>
      <c r="O1766" s="89"/>
      <c r="P1766" s="116" t="str">
        <f>IF(Stock[[#This Row],[SỐ LƯỢNG MUA]]&gt;0,Stock[[#This Row],[GIÁ MUA]]*(1+Stock[[#This Row],[% GIẢM ĐỂ CẮT LỖ]]),"")</f>
        <v/>
      </c>
      <c r="Q1766" s="103"/>
      <c r="R1766" s="117" t="str">
        <f>IF(Stock[[#This Row],[CỔ TỨC TIỀN MẶT]]&gt;0,Stock[[#This Row],[CỔ TỨC TIỀN MẶT]]/(Stock[[#This Row],[GIÁ MUA]]*Stock[[#This Row],[SỐ LƯỢNG MUA]]),"")</f>
        <v/>
      </c>
      <c r="S1766" s="103"/>
      <c r="T1766" s="77"/>
      <c r="U1766" s="95"/>
      <c r="V1766" s="96"/>
      <c r="W1766" s="125" t="str">
        <f>IF(Stock[[#This Row],[SỐ LƯỢNG BÁN]]&gt;0,Stock[[#This Row],[GIÁ BÁN]]*Stock[[#This Row],[SỐ LƯỢNG BÁN]]*$D$11+Stock[[#This Row],[GIÁ BÁN]]*Stock[[#This Row],[SỐ LƯỢNG BÁN]]*$D$12,"")</f>
        <v/>
      </c>
      <c r="X1766" s="120">
        <f>Stock[[#This Row],[SỐ LƯỢNG MUA]]+Stock[[#This Row],[CỔ TỨC BẰNG CỔ PHIẾU]]-Stock[[#This Row],[SỐ LƯỢNG BÁN]]</f>
        <v>0</v>
      </c>
      <c r="Y17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6" s="120">
        <f ca="1">IF(Stock[[#This Row],[NGÀY BÁN]]&gt;0,Stock[[#This Row],[NGÀY BÁN]]-Stock[[#This Row],[NGÀY MUA]]+1,IF(Stock[[#This Row],[NGÀY MUA]]=0,0,TODAY()-Stock[[#This Row],[NGÀY MUA]]+1))</f>
        <v>0</v>
      </c>
      <c r="AA1766" s="121" t="str">
        <f>IFERROR(Stock[[#This Row],[CỔ TỨC TIỀN MẶT]]+Stock[[#This Row],[LÃI/(LỖ) TỪ BÁN CK
(auto-fill)]],"")</f>
        <v/>
      </c>
      <c r="AB17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6" s="79"/>
      <c r="AE1766" s="146" t="str">
        <f>IF(Stock[[#This Row],[TRẠNG THÁI
(auto-fill)]]="NẮM GIỮ",Stock[[#This Row],[GIÁ THỊ TRƯỜNG]]-Stock[[#This Row],[GIÁ MUA]],"")</f>
        <v/>
      </c>
      <c r="AF1766" s="150" t="str">
        <f>IFERROR(Stock[[#This Row],[TĂNG/
(GIẢM )]]/Stock[[#This Row],[GIÁ MUA]],"")</f>
        <v/>
      </c>
      <c r="AG1766" s="129" t="str">
        <f>IF(Stock[[#This Row],[GIÁ THỊ TRƯỜNG]]&gt;0,Stock[[#This Row],[GIÁ THỊ TRƯỜNG]]*Stock[[#This Row],[SỐ LƯỢNG CÒN LẠI
(auto-fill)]],"")</f>
        <v/>
      </c>
    </row>
    <row r="1767" spans="2:33">
      <c r="B1767" s="109" t="str">
        <f>IF(AND(Stock[[#This Row],[SỐ LƯỢNG MUA]]&gt;0,Stock[[#This Row],[SỐ LƯỢNG CÒN LẠI
(auto-fill)]]=0),"BÁN",
IF(AND(Stock[[#This Row],[SỐ LƯỢNG MUA]]&gt;0,Stock[[#This Row],[SỐ LƯỢNG CÒN LẠI
(auto-fill)]]&gt;0),"NẮM GIỮ",""))</f>
        <v/>
      </c>
      <c r="C1767" s="112">
        <f t="shared" si="27"/>
        <v>1754</v>
      </c>
      <c r="D1767" s="77"/>
      <c r="E1767" s="78"/>
      <c r="F1767" s="170"/>
      <c r="G1767" s="83"/>
      <c r="H1767" s="84"/>
      <c r="I1767" s="114" t="str">
        <f>IF(Stock[[#This Row],[SỐ LƯỢNG MUA]]&gt;0,Stock[[#This Row],[GIÁ MUA]]*Stock[[#This Row],[SỐ LƯỢNG MUA]]*$D$11,"")</f>
        <v/>
      </c>
      <c r="J1767" s="87"/>
      <c r="K1767" s="88"/>
      <c r="L1767" s="116" t="str">
        <f>IF(Stock[[#This Row],[SỐ LƯỢNG MUA]]&gt;0,Stock[[#This Row],[GIÁ MUA]]*(1+Stock[[#This Row],[% TĂNG KỲ VỌNG_1]]),"")</f>
        <v/>
      </c>
      <c r="M1767" s="89"/>
      <c r="N1767" s="116" t="str">
        <f>IF(Stock[[#This Row],[SỐ LƯỢNG MUA]]&gt;0,Stock[[#This Row],[GIÁ MUA]]*(1+Stock[[#This Row],[% TĂNG KỲ VỌNG_2]]),"")</f>
        <v/>
      </c>
      <c r="O1767" s="89"/>
      <c r="P1767" s="116" t="str">
        <f>IF(Stock[[#This Row],[SỐ LƯỢNG MUA]]&gt;0,Stock[[#This Row],[GIÁ MUA]]*(1+Stock[[#This Row],[% GIẢM ĐỂ CẮT LỖ]]),"")</f>
        <v/>
      </c>
      <c r="Q1767" s="103"/>
      <c r="R1767" s="117" t="str">
        <f>IF(Stock[[#This Row],[CỔ TỨC TIỀN MẶT]]&gt;0,Stock[[#This Row],[CỔ TỨC TIỀN MẶT]]/(Stock[[#This Row],[GIÁ MUA]]*Stock[[#This Row],[SỐ LƯỢNG MUA]]),"")</f>
        <v/>
      </c>
      <c r="S1767" s="103"/>
      <c r="T1767" s="77"/>
      <c r="U1767" s="95"/>
      <c r="V1767" s="96"/>
      <c r="W1767" s="125" t="str">
        <f>IF(Stock[[#This Row],[SỐ LƯỢNG BÁN]]&gt;0,Stock[[#This Row],[GIÁ BÁN]]*Stock[[#This Row],[SỐ LƯỢNG BÁN]]*$D$11+Stock[[#This Row],[GIÁ BÁN]]*Stock[[#This Row],[SỐ LƯỢNG BÁN]]*$D$12,"")</f>
        <v/>
      </c>
      <c r="X1767" s="120">
        <f>Stock[[#This Row],[SỐ LƯỢNG MUA]]+Stock[[#This Row],[CỔ TỨC BẰNG CỔ PHIẾU]]-Stock[[#This Row],[SỐ LƯỢNG BÁN]]</f>
        <v>0</v>
      </c>
      <c r="Y17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7" s="120">
        <f ca="1">IF(Stock[[#This Row],[NGÀY BÁN]]&gt;0,Stock[[#This Row],[NGÀY BÁN]]-Stock[[#This Row],[NGÀY MUA]]+1,IF(Stock[[#This Row],[NGÀY MUA]]=0,0,TODAY()-Stock[[#This Row],[NGÀY MUA]]+1))</f>
        <v>0</v>
      </c>
      <c r="AA1767" s="121" t="str">
        <f>IFERROR(Stock[[#This Row],[CỔ TỨC TIỀN MẶT]]+Stock[[#This Row],[LÃI/(LỖ) TỪ BÁN CK
(auto-fill)]],"")</f>
        <v/>
      </c>
      <c r="AB17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7" s="79"/>
      <c r="AE1767" s="146" t="str">
        <f>IF(Stock[[#This Row],[TRẠNG THÁI
(auto-fill)]]="NẮM GIỮ",Stock[[#This Row],[GIÁ THỊ TRƯỜNG]]-Stock[[#This Row],[GIÁ MUA]],"")</f>
        <v/>
      </c>
      <c r="AF1767" s="150" t="str">
        <f>IFERROR(Stock[[#This Row],[TĂNG/
(GIẢM )]]/Stock[[#This Row],[GIÁ MUA]],"")</f>
        <v/>
      </c>
      <c r="AG1767" s="129" t="str">
        <f>IF(Stock[[#This Row],[GIÁ THỊ TRƯỜNG]]&gt;0,Stock[[#This Row],[GIÁ THỊ TRƯỜNG]]*Stock[[#This Row],[SỐ LƯỢNG CÒN LẠI
(auto-fill)]],"")</f>
        <v/>
      </c>
    </row>
    <row r="1768" spans="2:33">
      <c r="B1768" s="109" t="str">
        <f>IF(AND(Stock[[#This Row],[SỐ LƯỢNG MUA]]&gt;0,Stock[[#This Row],[SỐ LƯỢNG CÒN LẠI
(auto-fill)]]=0),"BÁN",
IF(AND(Stock[[#This Row],[SỐ LƯỢNG MUA]]&gt;0,Stock[[#This Row],[SỐ LƯỢNG CÒN LẠI
(auto-fill)]]&gt;0),"NẮM GIỮ",""))</f>
        <v/>
      </c>
      <c r="C1768" s="112">
        <f t="shared" si="27"/>
        <v>1755</v>
      </c>
      <c r="D1768" s="77"/>
      <c r="E1768" s="78"/>
      <c r="F1768" s="170"/>
      <c r="G1768" s="83"/>
      <c r="H1768" s="84"/>
      <c r="I1768" s="114" t="str">
        <f>IF(Stock[[#This Row],[SỐ LƯỢNG MUA]]&gt;0,Stock[[#This Row],[GIÁ MUA]]*Stock[[#This Row],[SỐ LƯỢNG MUA]]*$D$11,"")</f>
        <v/>
      </c>
      <c r="J1768" s="87"/>
      <c r="K1768" s="88"/>
      <c r="L1768" s="116" t="str">
        <f>IF(Stock[[#This Row],[SỐ LƯỢNG MUA]]&gt;0,Stock[[#This Row],[GIÁ MUA]]*(1+Stock[[#This Row],[% TĂNG KỲ VỌNG_1]]),"")</f>
        <v/>
      </c>
      <c r="M1768" s="89"/>
      <c r="N1768" s="116" t="str">
        <f>IF(Stock[[#This Row],[SỐ LƯỢNG MUA]]&gt;0,Stock[[#This Row],[GIÁ MUA]]*(1+Stock[[#This Row],[% TĂNG KỲ VỌNG_2]]),"")</f>
        <v/>
      </c>
      <c r="O1768" s="89"/>
      <c r="P1768" s="116" t="str">
        <f>IF(Stock[[#This Row],[SỐ LƯỢNG MUA]]&gt;0,Stock[[#This Row],[GIÁ MUA]]*(1+Stock[[#This Row],[% GIẢM ĐỂ CẮT LỖ]]),"")</f>
        <v/>
      </c>
      <c r="Q1768" s="103"/>
      <c r="R1768" s="117" t="str">
        <f>IF(Stock[[#This Row],[CỔ TỨC TIỀN MẶT]]&gt;0,Stock[[#This Row],[CỔ TỨC TIỀN MẶT]]/(Stock[[#This Row],[GIÁ MUA]]*Stock[[#This Row],[SỐ LƯỢNG MUA]]),"")</f>
        <v/>
      </c>
      <c r="S1768" s="103"/>
      <c r="T1768" s="77"/>
      <c r="U1768" s="95"/>
      <c r="V1768" s="96"/>
      <c r="W1768" s="125" t="str">
        <f>IF(Stock[[#This Row],[SỐ LƯỢNG BÁN]]&gt;0,Stock[[#This Row],[GIÁ BÁN]]*Stock[[#This Row],[SỐ LƯỢNG BÁN]]*$D$11+Stock[[#This Row],[GIÁ BÁN]]*Stock[[#This Row],[SỐ LƯỢNG BÁN]]*$D$12,"")</f>
        <v/>
      </c>
      <c r="X1768" s="120">
        <f>Stock[[#This Row],[SỐ LƯỢNG MUA]]+Stock[[#This Row],[CỔ TỨC BẰNG CỔ PHIẾU]]-Stock[[#This Row],[SỐ LƯỢNG BÁN]]</f>
        <v>0</v>
      </c>
      <c r="Y17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8" s="120">
        <f ca="1">IF(Stock[[#This Row],[NGÀY BÁN]]&gt;0,Stock[[#This Row],[NGÀY BÁN]]-Stock[[#This Row],[NGÀY MUA]]+1,IF(Stock[[#This Row],[NGÀY MUA]]=0,0,TODAY()-Stock[[#This Row],[NGÀY MUA]]+1))</f>
        <v>0</v>
      </c>
      <c r="AA1768" s="121" t="str">
        <f>IFERROR(Stock[[#This Row],[CỔ TỨC TIỀN MẶT]]+Stock[[#This Row],[LÃI/(LỖ) TỪ BÁN CK
(auto-fill)]],"")</f>
        <v/>
      </c>
      <c r="AB17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8" s="79"/>
      <c r="AE1768" s="146" t="str">
        <f>IF(Stock[[#This Row],[TRẠNG THÁI
(auto-fill)]]="NẮM GIỮ",Stock[[#This Row],[GIÁ THỊ TRƯỜNG]]-Stock[[#This Row],[GIÁ MUA]],"")</f>
        <v/>
      </c>
      <c r="AF1768" s="150" t="str">
        <f>IFERROR(Stock[[#This Row],[TĂNG/
(GIẢM )]]/Stock[[#This Row],[GIÁ MUA]],"")</f>
        <v/>
      </c>
      <c r="AG1768" s="129" t="str">
        <f>IF(Stock[[#This Row],[GIÁ THỊ TRƯỜNG]]&gt;0,Stock[[#This Row],[GIÁ THỊ TRƯỜNG]]*Stock[[#This Row],[SỐ LƯỢNG CÒN LẠI
(auto-fill)]],"")</f>
        <v/>
      </c>
    </row>
    <row r="1769" spans="2:33">
      <c r="B1769" s="109" t="str">
        <f>IF(AND(Stock[[#This Row],[SỐ LƯỢNG MUA]]&gt;0,Stock[[#This Row],[SỐ LƯỢNG CÒN LẠI
(auto-fill)]]=0),"BÁN",
IF(AND(Stock[[#This Row],[SỐ LƯỢNG MUA]]&gt;0,Stock[[#This Row],[SỐ LƯỢNG CÒN LẠI
(auto-fill)]]&gt;0),"NẮM GIỮ",""))</f>
        <v/>
      </c>
      <c r="C1769" s="112">
        <f t="shared" si="27"/>
        <v>1756</v>
      </c>
      <c r="D1769" s="77"/>
      <c r="E1769" s="78"/>
      <c r="F1769" s="170"/>
      <c r="G1769" s="83"/>
      <c r="H1769" s="84"/>
      <c r="I1769" s="114" t="str">
        <f>IF(Stock[[#This Row],[SỐ LƯỢNG MUA]]&gt;0,Stock[[#This Row],[GIÁ MUA]]*Stock[[#This Row],[SỐ LƯỢNG MUA]]*$D$11,"")</f>
        <v/>
      </c>
      <c r="J1769" s="87"/>
      <c r="K1769" s="88"/>
      <c r="L1769" s="116" t="str">
        <f>IF(Stock[[#This Row],[SỐ LƯỢNG MUA]]&gt;0,Stock[[#This Row],[GIÁ MUA]]*(1+Stock[[#This Row],[% TĂNG KỲ VỌNG_1]]),"")</f>
        <v/>
      </c>
      <c r="M1769" s="89"/>
      <c r="N1769" s="116" t="str">
        <f>IF(Stock[[#This Row],[SỐ LƯỢNG MUA]]&gt;0,Stock[[#This Row],[GIÁ MUA]]*(1+Stock[[#This Row],[% TĂNG KỲ VỌNG_2]]),"")</f>
        <v/>
      </c>
      <c r="O1769" s="89"/>
      <c r="P1769" s="116" t="str">
        <f>IF(Stock[[#This Row],[SỐ LƯỢNG MUA]]&gt;0,Stock[[#This Row],[GIÁ MUA]]*(1+Stock[[#This Row],[% GIẢM ĐỂ CẮT LỖ]]),"")</f>
        <v/>
      </c>
      <c r="Q1769" s="103"/>
      <c r="R1769" s="117" t="str">
        <f>IF(Stock[[#This Row],[CỔ TỨC TIỀN MẶT]]&gt;0,Stock[[#This Row],[CỔ TỨC TIỀN MẶT]]/(Stock[[#This Row],[GIÁ MUA]]*Stock[[#This Row],[SỐ LƯỢNG MUA]]),"")</f>
        <v/>
      </c>
      <c r="S1769" s="103"/>
      <c r="T1769" s="77"/>
      <c r="U1769" s="95"/>
      <c r="V1769" s="96"/>
      <c r="W1769" s="125" t="str">
        <f>IF(Stock[[#This Row],[SỐ LƯỢNG BÁN]]&gt;0,Stock[[#This Row],[GIÁ BÁN]]*Stock[[#This Row],[SỐ LƯỢNG BÁN]]*$D$11+Stock[[#This Row],[GIÁ BÁN]]*Stock[[#This Row],[SỐ LƯỢNG BÁN]]*$D$12,"")</f>
        <v/>
      </c>
      <c r="X1769" s="120">
        <f>Stock[[#This Row],[SỐ LƯỢNG MUA]]+Stock[[#This Row],[CỔ TỨC BẰNG CỔ PHIẾU]]-Stock[[#This Row],[SỐ LƯỢNG BÁN]]</f>
        <v>0</v>
      </c>
      <c r="Y17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9" s="120">
        <f ca="1">IF(Stock[[#This Row],[NGÀY BÁN]]&gt;0,Stock[[#This Row],[NGÀY BÁN]]-Stock[[#This Row],[NGÀY MUA]]+1,IF(Stock[[#This Row],[NGÀY MUA]]=0,0,TODAY()-Stock[[#This Row],[NGÀY MUA]]+1))</f>
        <v>0</v>
      </c>
      <c r="AA1769" s="121" t="str">
        <f>IFERROR(Stock[[#This Row],[CỔ TỨC TIỀN MẶT]]+Stock[[#This Row],[LÃI/(LỖ) TỪ BÁN CK
(auto-fill)]],"")</f>
        <v/>
      </c>
      <c r="AB17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9" s="79"/>
      <c r="AE1769" s="146" t="str">
        <f>IF(Stock[[#This Row],[TRẠNG THÁI
(auto-fill)]]="NẮM GIỮ",Stock[[#This Row],[GIÁ THỊ TRƯỜNG]]-Stock[[#This Row],[GIÁ MUA]],"")</f>
        <v/>
      </c>
      <c r="AF1769" s="150" t="str">
        <f>IFERROR(Stock[[#This Row],[TĂNG/
(GIẢM )]]/Stock[[#This Row],[GIÁ MUA]],"")</f>
        <v/>
      </c>
      <c r="AG1769" s="129" t="str">
        <f>IF(Stock[[#This Row],[GIÁ THỊ TRƯỜNG]]&gt;0,Stock[[#This Row],[GIÁ THỊ TRƯỜNG]]*Stock[[#This Row],[SỐ LƯỢNG CÒN LẠI
(auto-fill)]],"")</f>
        <v/>
      </c>
    </row>
    <row r="1770" spans="2:33">
      <c r="B1770" s="109" t="str">
        <f>IF(AND(Stock[[#This Row],[SỐ LƯỢNG MUA]]&gt;0,Stock[[#This Row],[SỐ LƯỢNG CÒN LẠI
(auto-fill)]]=0),"BÁN",
IF(AND(Stock[[#This Row],[SỐ LƯỢNG MUA]]&gt;0,Stock[[#This Row],[SỐ LƯỢNG CÒN LẠI
(auto-fill)]]&gt;0),"NẮM GIỮ",""))</f>
        <v/>
      </c>
      <c r="C1770" s="112">
        <f t="shared" si="27"/>
        <v>1757</v>
      </c>
      <c r="D1770" s="77"/>
      <c r="E1770" s="78"/>
      <c r="F1770" s="170"/>
      <c r="G1770" s="83"/>
      <c r="H1770" s="84"/>
      <c r="I1770" s="114" t="str">
        <f>IF(Stock[[#This Row],[SỐ LƯỢNG MUA]]&gt;0,Stock[[#This Row],[GIÁ MUA]]*Stock[[#This Row],[SỐ LƯỢNG MUA]]*$D$11,"")</f>
        <v/>
      </c>
      <c r="J1770" s="87"/>
      <c r="K1770" s="88"/>
      <c r="L1770" s="116" t="str">
        <f>IF(Stock[[#This Row],[SỐ LƯỢNG MUA]]&gt;0,Stock[[#This Row],[GIÁ MUA]]*(1+Stock[[#This Row],[% TĂNG KỲ VỌNG_1]]),"")</f>
        <v/>
      </c>
      <c r="M1770" s="89"/>
      <c r="N1770" s="116" t="str">
        <f>IF(Stock[[#This Row],[SỐ LƯỢNG MUA]]&gt;0,Stock[[#This Row],[GIÁ MUA]]*(1+Stock[[#This Row],[% TĂNG KỲ VỌNG_2]]),"")</f>
        <v/>
      </c>
      <c r="O1770" s="89"/>
      <c r="P1770" s="116" t="str">
        <f>IF(Stock[[#This Row],[SỐ LƯỢNG MUA]]&gt;0,Stock[[#This Row],[GIÁ MUA]]*(1+Stock[[#This Row],[% GIẢM ĐỂ CẮT LỖ]]),"")</f>
        <v/>
      </c>
      <c r="Q1770" s="103"/>
      <c r="R1770" s="117" t="str">
        <f>IF(Stock[[#This Row],[CỔ TỨC TIỀN MẶT]]&gt;0,Stock[[#This Row],[CỔ TỨC TIỀN MẶT]]/(Stock[[#This Row],[GIÁ MUA]]*Stock[[#This Row],[SỐ LƯỢNG MUA]]),"")</f>
        <v/>
      </c>
      <c r="S1770" s="103"/>
      <c r="T1770" s="77"/>
      <c r="U1770" s="95"/>
      <c r="V1770" s="96"/>
      <c r="W1770" s="125" t="str">
        <f>IF(Stock[[#This Row],[SỐ LƯỢNG BÁN]]&gt;0,Stock[[#This Row],[GIÁ BÁN]]*Stock[[#This Row],[SỐ LƯỢNG BÁN]]*$D$11+Stock[[#This Row],[GIÁ BÁN]]*Stock[[#This Row],[SỐ LƯỢNG BÁN]]*$D$12,"")</f>
        <v/>
      </c>
      <c r="X1770" s="120">
        <f>Stock[[#This Row],[SỐ LƯỢNG MUA]]+Stock[[#This Row],[CỔ TỨC BẰNG CỔ PHIẾU]]-Stock[[#This Row],[SỐ LƯỢNG BÁN]]</f>
        <v>0</v>
      </c>
      <c r="Y17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0" s="120">
        <f ca="1">IF(Stock[[#This Row],[NGÀY BÁN]]&gt;0,Stock[[#This Row],[NGÀY BÁN]]-Stock[[#This Row],[NGÀY MUA]]+1,IF(Stock[[#This Row],[NGÀY MUA]]=0,0,TODAY()-Stock[[#This Row],[NGÀY MUA]]+1))</f>
        <v>0</v>
      </c>
      <c r="AA1770" s="121" t="str">
        <f>IFERROR(Stock[[#This Row],[CỔ TỨC TIỀN MẶT]]+Stock[[#This Row],[LÃI/(LỖ) TỪ BÁN CK
(auto-fill)]],"")</f>
        <v/>
      </c>
      <c r="AB17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0" s="79"/>
      <c r="AE1770" s="146" t="str">
        <f>IF(Stock[[#This Row],[TRẠNG THÁI
(auto-fill)]]="NẮM GIỮ",Stock[[#This Row],[GIÁ THỊ TRƯỜNG]]-Stock[[#This Row],[GIÁ MUA]],"")</f>
        <v/>
      </c>
      <c r="AF1770" s="150" t="str">
        <f>IFERROR(Stock[[#This Row],[TĂNG/
(GIẢM )]]/Stock[[#This Row],[GIÁ MUA]],"")</f>
        <v/>
      </c>
      <c r="AG1770" s="129" t="str">
        <f>IF(Stock[[#This Row],[GIÁ THỊ TRƯỜNG]]&gt;0,Stock[[#This Row],[GIÁ THỊ TRƯỜNG]]*Stock[[#This Row],[SỐ LƯỢNG CÒN LẠI
(auto-fill)]],"")</f>
        <v/>
      </c>
    </row>
    <row r="1771" spans="2:33">
      <c r="B1771" s="109" t="str">
        <f>IF(AND(Stock[[#This Row],[SỐ LƯỢNG MUA]]&gt;0,Stock[[#This Row],[SỐ LƯỢNG CÒN LẠI
(auto-fill)]]=0),"BÁN",
IF(AND(Stock[[#This Row],[SỐ LƯỢNG MUA]]&gt;0,Stock[[#This Row],[SỐ LƯỢNG CÒN LẠI
(auto-fill)]]&gt;0),"NẮM GIỮ",""))</f>
        <v/>
      </c>
      <c r="C1771" s="112">
        <f t="shared" si="27"/>
        <v>1758</v>
      </c>
      <c r="D1771" s="77"/>
      <c r="E1771" s="78"/>
      <c r="F1771" s="170"/>
      <c r="G1771" s="83"/>
      <c r="H1771" s="84"/>
      <c r="I1771" s="114" t="str">
        <f>IF(Stock[[#This Row],[SỐ LƯỢNG MUA]]&gt;0,Stock[[#This Row],[GIÁ MUA]]*Stock[[#This Row],[SỐ LƯỢNG MUA]]*$D$11,"")</f>
        <v/>
      </c>
      <c r="J1771" s="87"/>
      <c r="K1771" s="88"/>
      <c r="L1771" s="116" t="str">
        <f>IF(Stock[[#This Row],[SỐ LƯỢNG MUA]]&gt;0,Stock[[#This Row],[GIÁ MUA]]*(1+Stock[[#This Row],[% TĂNG KỲ VỌNG_1]]),"")</f>
        <v/>
      </c>
      <c r="M1771" s="89"/>
      <c r="N1771" s="116" t="str">
        <f>IF(Stock[[#This Row],[SỐ LƯỢNG MUA]]&gt;0,Stock[[#This Row],[GIÁ MUA]]*(1+Stock[[#This Row],[% TĂNG KỲ VỌNG_2]]),"")</f>
        <v/>
      </c>
      <c r="O1771" s="89"/>
      <c r="P1771" s="116" t="str">
        <f>IF(Stock[[#This Row],[SỐ LƯỢNG MUA]]&gt;0,Stock[[#This Row],[GIÁ MUA]]*(1+Stock[[#This Row],[% GIẢM ĐỂ CẮT LỖ]]),"")</f>
        <v/>
      </c>
      <c r="Q1771" s="103"/>
      <c r="R1771" s="117" t="str">
        <f>IF(Stock[[#This Row],[CỔ TỨC TIỀN MẶT]]&gt;0,Stock[[#This Row],[CỔ TỨC TIỀN MẶT]]/(Stock[[#This Row],[GIÁ MUA]]*Stock[[#This Row],[SỐ LƯỢNG MUA]]),"")</f>
        <v/>
      </c>
      <c r="S1771" s="103"/>
      <c r="T1771" s="77"/>
      <c r="U1771" s="95"/>
      <c r="V1771" s="96"/>
      <c r="W1771" s="125" t="str">
        <f>IF(Stock[[#This Row],[SỐ LƯỢNG BÁN]]&gt;0,Stock[[#This Row],[GIÁ BÁN]]*Stock[[#This Row],[SỐ LƯỢNG BÁN]]*$D$11+Stock[[#This Row],[GIÁ BÁN]]*Stock[[#This Row],[SỐ LƯỢNG BÁN]]*$D$12,"")</f>
        <v/>
      </c>
      <c r="X1771" s="120">
        <f>Stock[[#This Row],[SỐ LƯỢNG MUA]]+Stock[[#This Row],[CỔ TỨC BẰNG CỔ PHIẾU]]-Stock[[#This Row],[SỐ LƯỢNG BÁN]]</f>
        <v>0</v>
      </c>
      <c r="Y17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1" s="120">
        <f ca="1">IF(Stock[[#This Row],[NGÀY BÁN]]&gt;0,Stock[[#This Row],[NGÀY BÁN]]-Stock[[#This Row],[NGÀY MUA]]+1,IF(Stock[[#This Row],[NGÀY MUA]]=0,0,TODAY()-Stock[[#This Row],[NGÀY MUA]]+1))</f>
        <v>0</v>
      </c>
      <c r="AA1771" s="121" t="str">
        <f>IFERROR(Stock[[#This Row],[CỔ TỨC TIỀN MẶT]]+Stock[[#This Row],[LÃI/(LỖ) TỪ BÁN CK
(auto-fill)]],"")</f>
        <v/>
      </c>
      <c r="AB17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1" s="79"/>
      <c r="AE1771" s="146" t="str">
        <f>IF(Stock[[#This Row],[TRẠNG THÁI
(auto-fill)]]="NẮM GIỮ",Stock[[#This Row],[GIÁ THỊ TRƯỜNG]]-Stock[[#This Row],[GIÁ MUA]],"")</f>
        <v/>
      </c>
      <c r="AF1771" s="150" t="str">
        <f>IFERROR(Stock[[#This Row],[TĂNG/
(GIẢM )]]/Stock[[#This Row],[GIÁ MUA]],"")</f>
        <v/>
      </c>
      <c r="AG1771" s="129" t="str">
        <f>IF(Stock[[#This Row],[GIÁ THỊ TRƯỜNG]]&gt;0,Stock[[#This Row],[GIÁ THỊ TRƯỜNG]]*Stock[[#This Row],[SỐ LƯỢNG CÒN LẠI
(auto-fill)]],"")</f>
        <v/>
      </c>
    </row>
    <row r="1772" spans="2:33">
      <c r="B1772" s="109" t="str">
        <f>IF(AND(Stock[[#This Row],[SỐ LƯỢNG MUA]]&gt;0,Stock[[#This Row],[SỐ LƯỢNG CÒN LẠI
(auto-fill)]]=0),"BÁN",
IF(AND(Stock[[#This Row],[SỐ LƯỢNG MUA]]&gt;0,Stock[[#This Row],[SỐ LƯỢNG CÒN LẠI
(auto-fill)]]&gt;0),"NẮM GIỮ",""))</f>
        <v/>
      </c>
      <c r="C1772" s="112">
        <f t="shared" si="27"/>
        <v>1759</v>
      </c>
      <c r="D1772" s="77"/>
      <c r="E1772" s="78"/>
      <c r="F1772" s="170"/>
      <c r="G1772" s="83"/>
      <c r="H1772" s="84"/>
      <c r="I1772" s="114" t="str">
        <f>IF(Stock[[#This Row],[SỐ LƯỢNG MUA]]&gt;0,Stock[[#This Row],[GIÁ MUA]]*Stock[[#This Row],[SỐ LƯỢNG MUA]]*$D$11,"")</f>
        <v/>
      </c>
      <c r="J1772" s="87"/>
      <c r="K1772" s="88"/>
      <c r="L1772" s="116" t="str">
        <f>IF(Stock[[#This Row],[SỐ LƯỢNG MUA]]&gt;0,Stock[[#This Row],[GIÁ MUA]]*(1+Stock[[#This Row],[% TĂNG KỲ VỌNG_1]]),"")</f>
        <v/>
      </c>
      <c r="M1772" s="89"/>
      <c r="N1772" s="116" t="str">
        <f>IF(Stock[[#This Row],[SỐ LƯỢNG MUA]]&gt;0,Stock[[#This Row],[GIÁ MUA]]*(1+Stock[[#This Row],[% TĂNG KỲ VỌNG_2]]),"")</f>
        <v/>
      </c>
      <c r="O1772" s="89"/>
      <c r="P1772" s="116" t="str">
        <f>IF(Stock[[#This Row],[SỐ LƯỢNG MUA]]&gt;0,Stock[[#This Row],[GIÁ MUA]]*(1+Stock[[#This Row],[% GIẢM ĐỂ CẮT LỖ]]),"")</f>
        <v/>
      </c>
      <c r="Q1772" s="103"/>
      <c r="R1772" s="117" t="str">
        <f>IF(Stock[[#This Row],[CỔ TỨC TIỀN MẶT]]&gt;0,Stock[[#This Row],[CỔ TỨC TIỀN MẶT]]/(Stock[[#This Row],[GIÁ MUA]]*Stock[[#This Row],[SỐ LƯỢNG MUA]]),"")</f>
        <v/>
      </c>
      <c r="S1772" s="103"/>
      <c r="T1772" s="77"/>
      <c r="U1772" s="95"/>
      <c r="V1772" s="96"/>
      <c r="W1772" s="125" t="str">
        <f>IF(Stock[[#This Row],[SỐ LƯỢNG BÁN]]&gt;0,Stock[[#This Row],[GIÁ BÁN]]*Stock[[#This Row],[SỐ LƯỢNG BÁN]]*$D$11+Stock[[#This Row],[GIÁ BÁN]]*Stock[[#This Row],[SỐ LƯỢNG BÁN]]*$D$12,"")</f>
        <v/>
      </c>
      <c r="X1772" s="120">
        <f>Stock[[#This Row],[SỐ LƯỢNG MUA]]+Stock[[#This Row],[CỔ TỨC BẰNG CỔ PHIẾU]]-Stock[[#This Row],[SỐ LƯỢNG BÁN]]</f>
        <v>0</v>
      </c>
      <c r="Y17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2" s="120">
        <f ca="1">IF(Stock[[#This Row],[NGÀY BÁN]]&gt;0,Stock[[#This Row],[NGÀY BÁN]]-Stock[[#This Row],[NGÀY MUA]]+1,IF(Stock[[#This Row],[NGÀY MUA]]=0,0,TODAY()-Stock[[#This Row],[NGÀY MUA]]+1))</f>
        <v>0</v>
      </c>
      <c r="AA1772" s="121" t="str">
        <f>IFERROR(Stock[[#This Row],[CỔ TỨC TIỀN MẶT]]+Stock[[#This Row],[LÃI/(LỖ) TỪ BÁN CK
(auto-fill)]],"")</f>
        <v/>
      </c>
      <c r="AB17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2" s="79"/>
      <c r="AE1772" s="146" t="str">
        <f>IF(Stock[[#This Row],[TRẠNG THÁI
(auto-fill)]]="NẮM GIỮ",Stock[[#This Row],[GIÁ THỊ TRƯỜNG]]-Stock[[#This Row],[GIÁ MUA]],"")</f>
        <v/>
      </c>
      <c r="AF1772" s="150" t="str">
        <f>IFERROR(Stock[[#This Row],[TĂNG/
(GIẢM )]]/Stock[[#This Row],[GIÁ MUA]],"")</f>
        <v/>
      </c>
      <c r="AG1772" s="129" t="str">
        <f>IF(Stock[[#This Row],[GIÁ THỊ TRƯỜNG]]&gt;0,Stock[[#This Row],[GIÁ THỊ TRƯỜNG]]*Stock[[#This Row],[SỐ LƯỢNG CÒN LẠI
(auto-fill)]],"")</f>
        <v/>
      </c>
    </row>
    <row r="1773" spans="2:33">
      <c r="B1773" s="109" t="str">
        <f>IF(AND(Stock[[#This Row],[SỐ LƯỢNG MUA]]&gt;0,Stock[[#This Row],[SỐ LƯỢNG CÒN LẠI
(auto-fill)]]=0),"BÁN",
IF(AND(Stock[[#This Row],[SỐ LƯỢNG MUA]]&gt;0,Stock[[#This Row],[SỐ LƯỢNG CÒN LẠI
(auto-fill)]]&gt;0),"NẮM GIỮ",""))</f>
        <v/>
      </c>
      <c r="C1773" s="112">
        <f t="shared" si="27"/>
        <v>1760</v>
      </c>
      <c r="D1773" s="77"/>
      <c r="E1773" s="78"/>
      <c r="F1773" s="170"/>
      <c r="G1773" s="83"/>
      <c r="H1773" s="84"/>
      <c r="I1773" s="114" t="str">
        <f>IF(Stock[[#This Row],[SỐ LƯỢNG MUA]]&gt;0,Stock[[#This Row],[GIÁ MUA]]*Stock[[#This Row],[SỐ LƯỢNG MUA]]*$D$11,"")</f>
        <v/>
      </c>
      <c r="J1773" s="87"/>
      <c r="K1773" s="88"/>
      <c r="L1773" s="116" t="str">
        <f>IF(Stock[[#This Row],[SỐ LƯỢNG MUA]]&gt;0,Stock[[#This Row],[GIÁ MUA]]*(1+Stock[[#This Row],[% TĂNG KỲ VỌNG_1]]),"")</f>
        <v/>
      </c>
      <c r="M1773" s="89"/>
      <c r="N1773" s="116" t="str">
        <f>IF(Stock[[#This Row],[SỐ LƯỢNG MUA]]&gt;0,Stock[[#This Row],[GIÁ MUA]]*(1+Stock[[#This Row],[% TĂNG KỲ VỌNG_2]]),"")</f>
        <v/>
      </c>
      <c r="O1773" s="89"/>
      <c r="P1773" s="116" t="str">
        <f>IF(Stock[[#This Row],[SỐ LƯỢNG MUA]]&gt;0,Stock[[#This Row],[GIÁ MUA]]*(1+Stock[[#This Row],[% GIẢM ĐỂ CẮT LỖ]]),"")</f>
        <v/>
      </c>
      <c r="Q1773" s="103"/>
      <c r="R1773" s="117" t="str">
        <f>IF(Stock[[#This Row],[CỔ TỨC TIỀN MẶT]]&gt;0,Stock[[#This Row],[CỔ TỨC TIỀN MẶT]]/(Stock[[#This Row],[GIÁ MUA]]*Stock[[#This Row],[SỐ LƯỢNG MUA]]),"")</f>
        <v/>
      </c>
      <c r="S1773" s="103"/>
      <c r="T1773" s="77"/>
      <c r="U1773" s="95"/>
      <c r="V1773" s="96"/>
      <c r="W1773" s="125" t="str">
        <f>IF(Stock[[#This Row],[SỐ LƯỢNG BÁN]]&gt;0,Stock[[#This Row],[GIÁ BÁN]]*Stock[[#This Row],[SỐ LƯỢNG BÁN]]*$D$11+Stock[[#This Row],[GIÁ BÁN]]*Stock[[#This Row],[SỐ LƯỢNG BÁN]]*$D$12,"")</f>
        <v/>
      </c>
      <c r="X1773" s="120">
        <f>Stock[[#This Row],[SỐ LƯỢNG MUA]]+Stock[[#This Row],[CỔ TỨC BẰNG CỔ PHIẾU]]-Stock[[#This Row],[SỐ LƯỢNG BÁN]]</f>
        <v>0</v>
      </c>
      <c r="Y17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3" s="120">
        <f ca="1">IF(Stock[[#This Row],[NGÀY BÁN]]&gt;0,Stock[[#This Row],[NGÀY BÁN]]-Stock[[#This Row],[NGÀY MUA]]+1,IF(Stock[[#This Row],[NGÀY MUA]]=0,0,TODAY()-Stock[[#This Row],[NGÀY MUA]]+1))</f>
        <v>0</v>
      </c>
      <c r="AA1773" s="121" t="str">
        <f>IFERROR(Stock[[#This Row],[CỔ TỨC TIỀN MẶT]]+Stock[[#This Row],[LÃI/(LỖ) TỪ BÁN CK
(auto-fill)]],"")</f>
        <v/>
      </c>
      <c r="AB17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3" s="79"/>
      <c r="AE1773" s="146" t="str">
        <f>IF(Stock[[#This Row],[TRẠNG THÁI
(auto-fill)]]="NẮM GIỮ",Stock[[#This Row],[GIÁ THỊ TRƯỜNG]]-Stock[[#This Row],[GIÁ MUA]],"")</f>
        <v/>
      </c>
      <c r="AF1773" s="150" t="str">
        <f>IFERROR(Stock[[#This Row],[TĂNG/
(GIẢM )]]/Stock[[#This Row],[GIÁ MUA]],"")</f>
        <v/>
      </c>
      <c r="AG1773" s="129" t="str">
        <f>IF(Stock[[#This Row],[GIÁ THỊ TRƯỜNG]]&gt;0,Stock[[#This Row],[GIÁ THỊ TRƯỜNG]]*Stock[[#This Row],[SỐ LƯỢNG CÒN LẠI
(auto-fill)]],"")</f>
        <v/>
      </c>
    </row>
    <row r="1774" spans="2:33">
      <c r="B1774" s="109" t="str">
        <f>IF(AND(Stock[[#This Row],[SỐ LƯỢNG MUA]]&gt;0,Stock[[#This Row],[SỐ LƯỢNG CÒN LẠI
(auto-fill)]]=0),"BÁN",
IF(AND(Stock[[#This Row],[SỐ LƯỢNG MUA]]&gt;0,Stock[[#This Row],[SỐ LƯỢNG CÒN LẠI
(auto-fill)]]&gt;0),"NẮM GIỮ",""))</f>
        <v/>
      </c>
      <c r="C1774" s="112">
        <f t="shared" si="27"/>
        <v>1761</v>
      </c>
      <c r="D1774" s="77"/>
      <c r="E1774" s="78"/>
      <c r="F1774" s="170"/>
      <c r="G1774" s="83"/>
      <c r="H1774" s="84"/>
      <c r="I1774" s="114" t="str">
        <f>IF(Stock[[#This Row],[SỐ LƯỢNG MUA]]&gt;0,Stock[[#This Row],[GIÁ MUA]]*Stock[[#This Row],[SỐ LƯỢNG MUA]]*$D$11,"")</f>
        <v/>
      </c>
      <c r="J1774" s="87"/>
      <c r="K1774" s="88"/>
      <c r="L1774" s="116" t="str">
        <f>IF(Stock[[#This Row],[SỐ LƯỢNG MUA]]&gt;0,Stock[[#This Row],[GIÁ MUA]]*(1+Stock[[#This Row],[% TĂNG KỲ VỌNG_1]]),"")</f>
        <v/>
      </c>
      <c r="M1774" s="89"/>
      <c r="N1774" s="116" t="str">
        <f>IF(Stock[[#This Row],[SỐ LƯỢNG MUA]]&gt;0,Stock[[#This Row],[GIÁ MUA]]*(1+Stock[[#This Row],[% TĂNG KỲ VỌNG_2]]),"")</f>
        <v/>
      </c>
      <c r="O1774" s="89"/>
      <c r="P1774" s="116" t="str">
        <f>IF(Stock[[#This Row],[SỐ LƯỢNG MUA]]&gt;0,Stock[[#This Row],[GIÁ MUA]]*(1+Stock[[#This Row],[% GIẢM ĐỂ CẮT LỖ]]),"")</f>
        <v/>
      </c>
      <c r="Q1774" s="103"/>
      <c r="R1774" s="117" t="str">
        <f>IF(Stock[[#This Row],[CỔ TỨC TIỀN MẶT]]&gt;0,Stock[[#This Row],[CỔ TỨC TIỀN MẶT]]/(Stock[[#This Row],[GIÁ MUA]]*Stock[[#This Row],[SỐ LƯỢNG MUA]]),"")</f>
        <v/>
      </c>
      <c r="S1774" s="103"/>
      <c r="T1774" s="77"/>
      <c r="U1774" s="95"/>
      <c r="V1774" s="96"/>
      <c r="W1774" s="125" t="str">
        <f>IF(Stock[[#This Row],[SỐ LƯỢNG BÁN]]&gt;0,Stock[[#This Row],[GIÁ BÁN]]*Stock[[#This Row],[SỐ LƯỢNG BÁN]]*$D$11+Stock[[#This Row],[GIÁ BÁN]]*Stock[[#This Row],[SỐ LƯỢNG BÁN]]*$D$12,"")</f>
        <v/>
      </c>
      <c r="X1774" s="120">
        <f>Stock[[#This Row],[SỐ LƯỢNG MUA]]+Stock[[#This Row],[CỔ TỨC BẰNG CỔ PHIẾU]]-Stock[[#This Row],[SỐ LƯỢNG BÁN]]</f>
        <v>0</v>
      </c>
      <c r="Y17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4" s="120">
        <f ca="1">IF(Stock[[#This Row],[NGÀY BÁN]]&gt;0,Stock[[#This Row],[NGÀY BÁN]]-Stock[[#This Row],[NGÀY MUA]]+1,IF(Stock[[#This Row],[NGÀY MUA]]=0,0,TODAY()-Stock[[#This Row],[NGÀY MUA]]+1))</f>
        <v>0</v>
      </c>
      <c r="AA1774" s="121" t="str">
        <f>IFERROR(Stock[[#This Row],[CỔ TỨC TIỀN MẶT]]+Stock[[#This Row],[LÃI/(LỖ) TỪ BÁN CK
(auto-fill)]],"")</f>
        <v/>
      </c>
      <c r="AB17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4" s="79"/>
      <c r="AE1774" s="146" t="str">
        <f>IF(Stock[[#This Row],[TRẠNG THÁI
(auto-fill)]]="NẮM GIỮ",Stock[[#This Row],[GIÁ THỊ TRƯỜNG]]-Stock[[#This Row],[GIÁ MUA]],"")</f>
        <v/>
      </c>
      <c r="AF1774" s="150" t="str">
        <f>IFERROR(Stock[[#This Row],[TĂNG/
(GIẢM )]]/Stock[[#This Row],[GIÁ MUA]],"")</f>
        <v/>
      </c>
      <c r="AG1774" s="129" t="str">
        <f>IF(Stock[[#This Row],[GIÁ THỊ TRƯỜNG]]&gt;0,Stock[[#This Row],[GIÁ THỊ TRƯỜNG]]*Stock[[#This Row],[SỐ LƯỢNG CÒN LẠI
(auto-fill)]],"")</f>
        <v/>
      </c>
    </row>
    <row r="1775" spans="2:33">
      <c r="B1775" s="109" t="str">
        <f>IF(AND(Stock[[#This Row],[SỐ LƯỢNG MUA]]&gt;0,Stock[[#This Row],[SỐ LƯỢNG CÒN LẠI
(auto-fill)]]=0),"BÁN",
IF(AND(Stock[[#This Row],[SỐ LƯỢNG MUA]]&gt;0,Stock[[#This Row],[SỐ LƯỢNG CÒN LẠI
(auto-fill)]]&gt;0),"NẮM GIỮ",""))</f>
        <v/>
      </c>
      <c r="C1775" s="112">
        <f t="shared" si="27"/>
        <v>1762</v>
      </c>
      <c r="D1775" s="77"/>
      <c r="E1775" s="78"/>
      <c r="F1775" s="170"/>
      <c r="G1775" s="83"/>
      <c r="H1775" s="84"/>
      <c r="I1775" s="114" t="str">
        <f>IF(Stock[[#This Row],[SỐ LƯỢNG MUA]]&gt;0,Stock[[#This Row],[GIÁ MUA]]*Stock[[#This Row],[SỐ LƯỢNG MUA]]*$D$11,"")</f>
        <v/>
      </c>
      <c r="J1775" s="87"/>
      <c r="K1775" s="88"/>
      <c r="L1775" s="116" t="str">
        <f>IF(Stock[[#This Row],[SỐ LƯỢNG MUA]]&gt;0,Stock[[#This Row],[GIÁ MUA]]*(1+Stock[[#This Row],[% TĂNG KỲ VỌNG_1]]),"")</f>
        <v/>
      </c>
      <c r="M1775" s="89"/>
      <c r="N1775" s="116" t="str">
        <f>IF(Stock[[#This Row],[SỐ LƯỢNG MUA]]&gt;0,Stock[[#This Row],[GIÁ MUA]]*(1+Stock[[#This Row],[% TĂNG KỲ VỌNG_2]]),"")</f>
        <v/>
      </c>
      <c r="O1775" s="89"/>
      <c r="P1775" s="116" t="str">
        <f>IF(Stock[[#This Row],[SỐ LƯỢNG MUA]]&gt;0,Stock[[#This Row],[GIÁ MUA]]*(1+Stock[[#This Row],[% GIẢM ĐỂ CẮT LỖ]]),"")</f>
        <v/>
      </c>
      <c r="Q1775" s="103"/>
      <c r="R1775" s="117" t="str">
        <f>IF(Stock[[#This Row],[CỔ TỨC TIỀN MẶT]]&gt;0,Stock[[#This Row],[CỔ TỨC TIỀN MẶT]]/(Stock[[#This Row],[GIÁ MUA]]*Stock[[#This Row],[SỐ LƯỢNG MUA]]),"")</f>
        <v/>
      </c>
      <c r="S1775" s="103"/>
      <c r="T1775" s="77"/>
      <c r="U1775" s="95"/>
      <c r="V1775" s="96"/>
      <c r="W1775" s="125" t="str">
        <f>IF(Stock[[#This Row],[SỐ LƯỢNG BÁN]]&gt;0,Stock[[#This Row],[GIÁ BÁN]]*Stock[[#This Row],[SỐ LƯỢNG BÁN]]*$D$11+Stock[[#This Row],[GIÁ BÁN]]*Stock[[#This Row],[SỐ LƯỢNG BÁN]]*$D$12,"")</f>
        <v/>
      </c>
      <c r="X1775" s="120">
        <f>Stock[[#This Row],[SỐ LƯỢNG MUA]]+Stock[[#This Row],[CỔ TỨC BẰNG CỔ PHIẾU]]-Stock[[#This Row],[SỐ LƯỢNG BÁN]]</f>
        <v>0</v>
      </c>
      <c r="Y17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5" s="120">
        <f ca="1">IF(Stock[[#This Row],[NGÀY BÁN]]&gt;0,Stock[[#This Row],[NGÀY BÁN]]-Stock[[#This Row],[NGÀY MUA]]+1,IF(Stock[[#This Row],[NGÀY MUA]]=0,0,TODAY()-Stock[[#This Row],[NGÀY MUA]]+1))</f>
        <v>0</v>
      </c>
      <c r="AA1775" s="121" t="str">
        <f>IFERROR(Stock[[#This Row],[CỔ TỨC TIỀN MẶT]]+Stock[[#This Row],[LÃI/(LỖ) TỪ BÁN CK
(auto-fill)]],"")</f>
        <v/>
      </c>
      <c r="AB17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5" s="79"/>
      <c r="AE1775" s="146" t="str">
        <f>IF(Stock[[#This Row],[TRẠNG THÁI
(auto-fill)]]="NẮM GIỮ",Stock[[#This Row],[GIÁ THỊ TRƯỜNG]]-Stock[[#This Row],[GIÁ MUA]],"")</f>
        <v/>
      </c>
      <c r="AF1775" s="150" t="str">
        <f>IFERROR(Stock[[#This Row],[TĂNG/
(GIẢM )]]/Stock[[#This Row],[GIÁ MUA]],"")</f>
        <v/>
      </c>
      <c r="AG1775" s="129" t="str">
        <f>IF(Stock[[#This Row],[GIÁ THỊ TRƯỜNG]]&gt;0,Stock[[#This Row],[GIÁ THỊ TRƯỜNG]]*Stock[[#This Row],[SỐ LƯỢNG CÒN LẠI
(auto-fill)]],"")</f>
        <v/>
      </c>
    </row>
    <row r="1776" spans="2:33">
      <c r="B1776" s="109" t="str">
        <f>IF(AND(Stock[[#This Row],[SỐ LƯỢNG MUA]]&gt;0,Stock[[#This Row],[SỐ LƯỢNG CÒN LẠI
(auto-fill)]]=0),"BÁN",
IF(AND(Stock[[#This Row],[SỐ LƯỢNG MUA]]&gt;0,Stock[[#This Row],[SỐ LƯỢNG CÒN LẠI
(auto-fill)]]&gt;0),"NẮM GIỮ",""))</f>
        <v/>
      </c>
      <c r="C1776" s="112">
        <f t="shared" si="27"/>
        <v>1763</v>
      </c>
      <c r="D1776" s="77"/>
      <c r="E1776" s="78"/>
      <c r="F1776" s="170"/>
      <c r="G1776" s="83"/>
      <c r="H1776" s="84"/>
      <c r="I1776" s="114" t="str">
        <f>IF(Stock[[#This Row],[SỐ LƯỢNG MUA]]&gt;0,Stock[[#This Row],[GIÁ MUA]]*Stock[[#This Row],[SỐ LƯỢNG MUA]]*$D$11,"")</f>
        <v/>
      </c>
      <c r="J1776" s="87"/>
      <c r="K1776" s="88"/>
      <c r="L1776" s="116" t="str">
        <f>IF(Stock[[#This Row],[SỐ LƯỢNG MUA]]&gt;0,Stock[[#This Row],[GIÁ MUA]]*(1+Stock[[#This Row],[% TĂNG KỲ VỌNG_1]]),"")</f>
        <v/>
      </c>
      <c r="M1776" s="89"/>
      <c r="N1776" s="116" t="str">
        <f>IF(Stock[[#This Row],[SỐ LƯỢNG MUA]]&gt;0,Stock[[#This Row],[GIÁ MUA]]*(1+Stock[[#This Row],[% TĂNG KỲ VỌNG_2]]),"")</f>
        <v/>
      </c>
      <c r="O1776" s="89"/>
      <c r="P1776" s="116" t="str">
        <f>IF(Stock[[#This Row],[SỐ LƯỢNG MUA]]&gt;0,Stock[[#This Row],[GIÁ MUA]]*(1+Stock[[#This Row],[% GIẢM ĐỂ CẮT LỖ]]),"")</f>
        <v/>
      </c>
      <c r="Q1776" s="103"/>
      <c r="R1776" s="117" t="str">
        <f>IF(Stock[[#This Row],[CỔ TỨC TIỀN MẶT]]&gt;0,Stock[[#This Row],[CỔ TỨC TIỀN MẶT]]/(Stock[[#This Row],[GIÁ MUA]]*Stock[[#This Row],[SỐ LƯỢNG MUA]]),"")</f>
        <v/>
      </c>
      <c r="S1776" s="103"/>
      <c r="T1776" s="77"/>
      <c r="U1776" s="95"/>
      <c r="V1776" s="96"/>
      <c r="W1776" s="125" t="str">
        <f>IF(Stock[[#This Row],[SỐ LƯỢNG BÁN]]&gt;0,Stock[[#This Row],[GIÁ BÁN]]*Stock[[#This Row],[SỐ LƯỢNG BÁN]]*$D$11+Stock[[#This Row],[GIÁ BÁN]]*Stock[[#This Row],[SỐ LƯỢNG BÁN]]*$D$12,"")</f>
        <v/>
      </c>
      <c r="X1776" s="120">
        <f>Stock[[#This Row],[SỐ LƯỢNG MUA]]+Stock[[#This Row],[CỔ TỨC BẰNG CỔ PHIẾU]]-Stock[[#This Row],[SỐ LƯỢNG BÁN]]</f>
        <v>0</v>
      </c>
      <c r="Y17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6" s="120">
        <f ca="1">IF(Stock[[#This Row],[NGÀY BÁN]]&gt;0,Stock[[#This Row],[NGÀY BÁN]]-Stock[[#This Row],[NGÀY MUA]]+1,IF(Stock[[#This Row],[NGÀY MUA]]=0,0,TODAY()-Stock[[#This Row],[NGÀY MUA]]+1))</f>
        <v>0</v>
      </c>
      <c r="AA1776" s="121" t="str">
        <f>IFERROR(Stock[[#This Row],[CỔ TỨC TIỀN MẶT]]+Stock[[#This Row],[LÃI/(LỖ) TỪ BÁN CK
(auto-fill)]],"")</f>
        <v/>
      </c>
      <c r="AB17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6" s="79"/>
      <c r="AE1776" s="146" t="str">
        <f>IF(Stock[[#This Row],[TRẠNG THÁI
(auto-fill)]]="NẮM GIỮ",Stock[[#This Row],[GIÁ THỊ TRƯỜNG]]-Stock[[#This Row],[GIÁ MUA]],"")</f>
        <v/>
      </c>
      <c r="AF1776" s="150" t="str">
        <f>IFERROR(Stock[[#This Row],[TĂNG/
(GIẢM )]]/Stock[[#This Row],[GIÁ MUA]],"")</f>
        <v/>
      </c>
      <c r="AG1776" s="129" t="str">
        <f>IF(Stock[[#This Row],[GIÁ THỊ TRƯỜNG]]&gt;0,Stock[[#This Row],[GIÁ THỊ TRƯỜNG]]*Stock[[#This Row],[SỐ LƯỢNG CÒN LẠI
(auto-fill)]],"")</f>
        <v/>
      </c>
    </row>
    <row r="1777" spans="2:33">
      <c r="B1777" s="109" t="str">
        <f>IF(AND(Stock[[#This Row],[SỐ LƯỢNG MUA]]&gt;0,Stock[[#This Row],[SỐ LƯỢNG CÒN LẠI
(auto-fill)]]=0),"BÁN",
IF(AND(Stock[[#This Row],[SỐ LƯỢNG MUA]]&gt;0,Stock[[#This Row],[SỐ LƯỢNG CÒN LẠI
(auto-fill)]]&gt;0),"NẮM GIỮ",""))</f>
        <v/>
      </c>
      <c r="C1777" s="112">
        <f t="shared" si="27"/>
        <v>1764</v>
      </c>
      <c r="D1777" s="77"/>
      <c r="E1777" s="78"/>
      <c r="F1777" s="170"/>
      <c r="G1777" s="83"/>
      <c r="H1777" s="84"/>
      <c r="I1777" s="114" t="str">
        <f>IF(Stock[[#This Row],[SỐ LƯỢNG MUA]]&gt;0,Stock[[#This Row],[GIÁ MUA]]*Stock[[#This Row],[SỐ LƯỢNG MUA]]*$D$11,"")</f>
        <v/>
      </c>
      <c r="J1777" s="87"/>
      <c r="K1777" s="88"/>
      <c r="L1777" s="116" t="str">
        <f>IF(Stock[[#This Row],[SỐ LƯỢNG MUA]]&gt;0,Stock[[#This Row],[GIÁ MUA]]*(1+Stock[[#This Row],[% TĂNG KỲ VỌNG_1]]),"")</f>
        <v/>
      </c>
      <c r="M1777" s="89"/>
      <c r="N1777" s="116" t="str">
        <f>IF(Stock[[#This Row],[SỐ LƯỢNG MUA]]&gt;0,Stock[[#This Row],[GIÁ MUA]]*(1+Stock[[#This Row],[% TĂNG KỲ VỌNG_2]]),"")</f>
        <v/>
      </c>
      <c r="O1777" s="89"/>
      <c r="P1777" s="116" t="str">
        <f>IF(Stock[[#This Row],[SỐ LƯỢNG MUA]]&gt;0,Stock[[#This Row],[GIÁ MUA]]*(1+Stock[[#This Row],[% GIẢM ĐỂ CẮT LỖ]]),"")</f>
        <v/>
      </c>
      <c r="Q1777" s="103"/>
      <c r="R1777" s="117" t="str">
        <f>IF(Stock[[#This Row],[CỔ TỨC TIỀN MẶT]]&gt;0,Stock[[#This Row],[CỔ TỨC TIỀN MẶT]]/(Stock[[#This Row],[GIÁ MUA]]*Stock[[#This Row],[SỐ LƯỢNG MUA]]),"")</f>
        <v/>
      </c>
      <c r="S1777" s="103"/>
      <c r="T1777" s="77"/>
      <c r="U1777" s="95"/>
      <c r="V1777" s="96"/>
      <c r="W1777" s="125" t="str">
        <f>IF(Stock[[#This Row],[SỐ LƯỢNG BÁN]]&gt;0,Stock[[#This Row],[GIÁ BÁN]]*Stock[[#This Row],[SỐ LƯỢNG BÁN]]*$D$11+Stock[[#This Row],[GIÁ BÁN]]*Stock[[#This Row],[SỐ LƯỢNG BÁN]]*$D$12,"")</f>
        <v/>
      </c>
      <c r="X1777" s="120">
        <f>Stock[[#This Row],[SỐ LƯỢNG MUA]]+Stock[[#This Row],[CỔ TỨC BẰNG CỔ PHIẾU]]-Stock[[#This Row],[SỐ LƯỢNG BÁN]]</f>
        <v>0</v>
      </c>
      <c r="Y17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7" s="120">
        <f ca="1">IF(Stock[[#This Row],[NGÀY BÁN]]&gt;0,Stock[[#This Row],[NGÀY BÁN]]-Stock[[#This Row],[NGÀY MUA]]+1,IF(Stock[[#This Row],[NGÀY MUA]]=0,0,TODAY()-Stock[[#This Row],[NGÀY MUA]]+1))</f>
        <v>0</v>
      </c>
      <c r="AA1777" s="121" t="str">
        <f>IFERROR(Stock[[#This Row],[CỔ TỨC TIỀN MẶT]]+Stock[[#This Row],[LÃI/(LỖ) TỪ BÁN CK
(auto-fill)]],"")</f>
        <v/>
      </c>
      <c r="AB17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7" s="79"/>
      <c r="AE1777" s="146" t="str">
        <f>IF(Stock[[#This Row],[TRẠNG THÁI
(auto-fill)]]="NẮM GIỮ",Stock[[#This Row],[GIÁ THỊ TRƯỜNG]]-Stock[[#This Row],[GIÁ MUA]],"")</f>
        <v/>
      </c>
      <c r="AF1777" s="150" t="str">
        <f>IFERROR(Stock[[#This Row],[TĂNG/
(GIẢM )]]/Stock[[#This Row],[GIÁ MUA]],"")</f>
        <v/>
      </c>
      <c r="AG1777" s="129" t="str">
        <f>IF(Stock[[#This Row],[GIÁ THỊ TRƯỜNG]]&gt;0,Stock[[#This Row],[GIÁ THỊ TRƯỜNG]]*Stock[[#This Row],[SỐ LƯỢNG CÒN LẠI
(auto-fill)]],"")</f>
        <v/>
      </c>
    </row>
    <row r="1778" spans="2:33">
      <c r="B1778" s="109" t="str">
        <f>IF(AND(Stock[[#This Row],[SỐ LƯỢNG MUA]]&gt;0,Stock[[#This Row],[SỐ LƯỢNG CÒN LẠI
(auto-fill)]]=0),"BÁN",
IF(AND(Stock[[#This Row],[SỐ LƯỢNG MUA]]&gt;0,Stock[[#This Row],[SỐ LƯỢNG CÒN LẠI
(auto-fill)]]&gt;0),"NẮM GIỮ",""))</f>
        <v/>
      </c>
      <c r="C1778" s="112">
        <f t="shared" si="27"/>
        <v>1765</v>
      </c>
      <c r="D1778" s="77"/>
      <c r="E1778" s="78"/>
      <c r="F1778" s="170"/>
      <c r="G1778" s="83"/>
      <c r="H1778" s="84"/>
      <c r="I1778" s="114" t="str">
        <f>IF(Stock[[#This Row],[SỐ LƯỢNG MUA]]&gt;0,Stock[[#This Row],[GIÁ MUA]]*Stock[[#This Row],[SỐ LƯỢNG MUA]]*$D$11,"")</f>
        <v/>
      </c>
      <c r="J1778" s="87"/>
      <c r="K1778" s="88"/>
      <c r="L1778" s="116" t="str">
        <f>IF(Stock[[#This Row],[SỐ LƯỢNG MUA]]&gt;0,Stock[[#This Row],[GIÁ MUA]]*(1+Stock[[#This Row],[% TĂNG KỲ VỌNG_1]]),"")</f>
        <v/>
      </c>
      <c r="M1778" s="89"/>
      <c r="N1778" s="116" t="str">
        <f>IF(Stock[[#This Row],[SỐ LƯỢNG MUA]]&gt;0,Stock[[#This Row],[GIÁ MUA]]*(1+Stock[[#This Row],[% TĂNG KỲ VỌNG_2]]),"")</f>
        <v/>
      </c>
      <c r="O1778" s="89"/>
      <c r="P1778" s="116" t="str">
        <f>IF(Stock[[#This Row],[SỐ LƯỢNG MUA]]&gt;0,Stock[[#This Row],[GIÁ MUA]]*(1+Stock[[#This Row],[% GIẢM ĐỂ CẮT LỖ]]),"")</f>
        <v/>
      </c>
      <c r="Q1778" s="103"/>
      <c r="R1778" s="117" t="str">
        <f>IF(Stock[[#This Row],[CỔ TỨC TIỀN MẶT]]&gt;0,Stock[[#This Row],[CỔ TỨC TIỀN MẶT]]/(Stock[[#This Row],[GIÁ MUA]]*Stock[[#This Row],[SỐ LƯỢNG MUA]]),"")</f>
        <v/>
      </c>
      <c r="S1778" s="103"/>
      <c r="T1778" s="77"/>
      <c r="U1778" s="95"/>
      <c r="V1778" s="96"/>
      <c r="W1778" s="125" t="str">
        <f>IF(Stock[[#This Row],[SỐ LƯỢNG BÁN]]&gt;0,Stock[[#This Row],[GIÁ BÁN]]*Stock[[#This Row],[SỐ LƯỢNG BÁN]]*$D$11+Stock[[#This Row],[GIÁ BÁN]]*Stock[[#This Row],[SỐ LƯỢNG BÁN]]*$D$12,"")</f>
        <v/>
      </c>
      <c r="X1778" s="120">
        <f>Stock[[#This Row],[SỐ LƯỢNG MUA]]+Stock[[#This Row],[CỔ TỨC BẰNG CỔ PHIẾU]]-Stock[[#This Row],[SỐ LƯỢNG BÁN]]</f>
        <v>0</v>
      </c>
      <c r="Y17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8" s="120">
        <f ca="1">IF(Stock[[#This Row],[NGÀY BÁN]]&gt;0,Stock[[#This Row],[NGÀY BÁN]]-Stock[[#This Row],[NGÀY MUA]]+1,IF(Stock[[#This Row],[NGÀY MUA]]=0,0,TODAY()-Stock[[#This Row],[NGÀY MUA]]+1))</f>
        <v>0</v>
      </c>
      <c r="AA1778" s="121" t="str">
        <f>IFERROR(Stock[[#This Row],[CỔ TỨC TIỀN MẶT]]+Stock[[#This Row],[LÃI/(LỖ) TỪ BÁN CK
(auto-fill)]],"")</f>
        <v/>
      </c>
      <c r="AB17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8" s="79"/>
      <c r="AE1778" s="146" t="str">
        <f>IF(Stock[[#This Row],[TRẠNG THÁI
(auto-fill)]]="NẮM GIỮ",Stock[[#This Row],[GIÁ THỊ TRƯỜNG]]-Stock[[#This Row],[GIÁ MUA]],"")</f>
        <v/>
      </c>
      <c r="AF1778" s="150" t="str">
        <f>IFERROR(Stock[[#This Row],[TĂNG/
(GIẢM )]]/Stock[[#This Row],[GIÁ MUA]],"")</f>
        <v/>
      </c>
      <c r="AG1778" s="129" t="str">
        <f>IF(Stock[[#This Row],[GIÁ THỊ TRƯỜNG]]&gt;0,Stock[[#This Row],[GIÁ THỊ TRƯỜNG]]*Stock[[#This Row],[SỐ LƯỢNG CÒN LẠI
(auto-fill)]],"")</f>
        <v/>
      </c>
    </row>
    <row r="1779" spans="2:33">
      <c r="B1779" s="109" t="str">
        <f>IF(AND(Stock[[#This Row],[SỐ LƯỢNG MUA]]&gt;0,Stock[[#This Row],[SỐ LƯỢNG CÒN LẠI
(auto-fill)]]=0),"BÁN",
IF(AND(Stock[[#This Row],[SỐ LƯỢNG MUA]]&gt;0,Stock[[#This Row],[SỐ LƯỢNG CÒN LẠI
(auto-fill)]]&gt;0),"NẮM GIỮ",""))</f>
        <v/>
      </c>
      <c r="C1779" s="112">
        <f t="shared" si="27"/>
        <v>1766</v>
      </c>
      <c r="D1779" s="77"/>
      <c r="E1779" s="78"/>
      <c r="F1779" s="170"/>
      <c r="G1779" s="83"/>
      <c r="H1779" s="84"/>
      <c r="I1779" s="114" t="str">
        <f>IF(Stock[[#This Row],[SỐ LƯỢNG MUA]]&gt;0,Stock[[#This Row],[GIÁ MUA]]*Stock[[#This Row],[SỐ LƯỢNG MUA]]*$D$11,"")</f>
        <v/>
      </c>
      <c r="J1779" s="87"/>
      <c r="K1779" s="88"/>
      <c r="L1779" s="116" t="str">
        <f>IF(Stock[[#This Row],[SỐ LƯỢNG MUA]]&gt;0,Stock[[#This Row],[GIÁ MUA]]*(1+Stock[[#This Row],[% TĂNG KỲ VỌNG_1]]),"")</f>
        <v/>
      </c>
      <c r="M1779" s="89"/>
      <c r="N1779" s="116" t="str">
        <f>IF(Stock[[#This Row],[SỐ LƯỢNG MUA]]&gt;0,Stock[[#This Row],[GIÁ MUA]]*(1+Stock[[#This Row],[% TĂNG KỲ VỌNG_2]]),"")</f>
        <v/>
      </c>
      <c r="O1779" s="89"/>
      <c r="P1779" s="116" t="str">
        <f>IF(Stock[[#This Row],[SỐ LƯỢNG MUA]]&gt;0,Stock[[#This Row],[GIÁ MUA]]*(1+Stock[[#This Row],[% GIẢM ĐỂ CẮT LỖ]]),"")</f>
        <v/>
      </c>
      <c r="Q1779" s="103"/>
      <c r="R1779" s="117" t="str">
        <f>IF(Stock[[#This Row],[CỔ TỨC TIỀN MẶT]]&gt;0,Stock[[#This Row],[CỔ TỨC TIỀN MẶT]]/(Stock[[#This Row],[GIÁ MUA]]*Stock[[#This Row],[SỐ LƯỢNG MUA]]),"")</f>
        <v/>
      </c>
      <c r="S1779" s="103"/>
      <c r="T1779" s="77"/>
      <c r="U1779" s="95"/>
      <c r="V1779" s="96"/>
      <c r="W1779" s="125" t="str">
        <f>IF(Stock[[#This Row],[SỐ LƯỢNG BÁN]]&gt;0,Stock[[#This Row],[GIÁ BÁN]]*Stock[[#This Row],[SỐ LƯỢNG BÁN]]*$D$11+Stock[[#This Row],[GIÁ BÁN]]*Stock[[#This Row],[SỐ LƯỢNG BÁN]]*$D$12,"")</f>
        <v/>
      </c>
      <c r="X1779" s="120">
        <f>Stock[[#This Row],[SỐ LƯỢNG MUA]]+Stock[[#This Row],[CỔ TỨC BẰNG CỔ PHIẾU]]-Stock[[#This Row],[SỐ LƯỢNG BÁN]]</f>
        <v>0</v>
      </c>
      <c r="Y17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9" s="120">
        <f ca="1">IF(Stock[[#This Row],[NGÀY BÁN]]&gt;0,Stock[[#This Row],[NGÀY BÁN]]-Stock[[#This Row],[NGÀY MUA]]+1,IF(Stock[[#This Row],[NGÀY MUA]]=0,0,TODAY()-Stock[[#This Row],[NGÀY MUA]]+1))</f>
        <v>0</v>
      </c>
      <c r="AA1779" s="121" t="str">
        <f>IFERROR(Stock[[#This Row],[CỔ TỨC TIỀN MẶT]]+Stock[[#This Row],[LÃI/(LỖ) TỪ BÁN CK
(auto-fill)]],"")</f>
        <v/>
      </c>
      <c r="AB17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9" s="79"/>
      <c r="AE1779" s="146" t="str">
        <f>IF(Stock[[#This Row],[TRẠNG THÁI
(auto-fill)]]="NẮM GIỮ",Stock[[#This Row],[GIÁ THỊ TRƯỜNG]]-Stock[[#This Row],[GIÁ MUA]],"")</f>
        <v/>
      </c>
      <c r="AF1779" s="150" t="str">
        <f>IFERROR(Stock[[#This Row],[TĂNG/
(GIẢM )]]/Stock[[#This Row],[GIÁ MUA]],"")</f>
        <v/>
      </c>
      <c r="AG1779" s="129" t="str">
        <f>IF(Stock[[#This Row],[GIÁ THỊ TRƯỜNG]]&gt;0,Stock[[#This Row],[GIÁ THỊ TRƯỜNG]]*Stock[[#This Row],[SỐ LƯỢNG CÒN LẠI
(auto-fill)]],"")</f>
        <v/>
      </c>
    </row>
    <row r="1780" spans="2:33">
      <c r="B1780" s="109" t="str">
        <f>IF(AND(Stock[[#This Row],[SỐ LƯỢNG MUA]]&gt;0,Stock[[#This Row],[SỐ LƯỢNG CÒN LẠI
(auto-fill)]]=0),"BÁN",
IF(AND(Stock[[#This Row],[SỐ LƯỢNG MUA]]&gt;0,Stock[[#This Row],[SỐ LƯỢNG CÒN LẠI
(auto-fill)]]&gt;0),"NẮM GIỮ",""))</f>
        <v/>
      </c>
      <c r="C1780" s="112">
        <f t="shared" si="27"/>
        <v>1767</v>
      </c>
      <c r="D1780" s="77"/>
      <c r="E1780" s="78"/>
      <c r="F1780" s="170"/>
      <c r="G1780" s="83"/>
      <c r="H1780" s="84"/>
      <c r="I1780" s="114" t="str">
        <f>IF(Stock[[#This Row],[SỐ LƯỢNG MUA]]&gt;0,Stock[[#This Row],[GIÁ MUA]]*Stock[[#This Row],[SỐ LƯỢNG MUA]]*$D$11,"")</f>
        <v/>
      </c>
      <c r="J1780" s="87"/>
      <c r="K1780" s="88"/>
      <c r="L1780" s="116" t="str">
        <f>IF(Stock[[#This Row],[SỐ LƯỢNG MUA]]&gt;0,Stock[[#This Row],[GIÁ MUA]]*(1+Stock[[#This Row],[% TĂNG KỲ VỌNG_1]]),"")</f>
        <v/>
      </c>
      <c r="M1780" s="89"/>
      <c r="N1780" s="116" t="str">
        <f>IF(Stock[[#This Row],[SỐ LƯỢNG MUA]]&gt;0,Stock[[#This Row],[GIÁ MUA]]*(1+Stock[[#This Row],[% TĂNG KỲ VỌNG_2]]),"")</f>
        <v/>
      </c>
      <c r="O1780" s="89"/>
      <c r="P1780" s="116" t="str">
        <f>IF(Stock[[#This Row],[SỐ LƯỢNG MUA]]&gt;0,Stock[[#This Row],[GIÁ MUA]]*(1+Stock[[#This Row],[% GIẢM ĐỂ CẮT LỖ]]),"")</f>
        <v/>
      </c>
      <c r="Q1780" s="103"/>
      <c r="R1780" s="117" t="str">
        <f>IF(Stock[[#This Row],[CỔ TỨC TIỀN MẶT]]&gt;0,Stock[[#This Row],[CỔ TỨC TIỀN MẶT]]/(Stock[[#This Row],[GIÁ MUA]]*Stock[[#This Row],[SỐ LƯỢNG MUA]]),"")</f>
        <v/>
      </c>
      <c r="S1780" s="103"/>
      <c r="T1780" s="77"/>
      <c r="U1780" s="95"/>
      <c r="V1780" s="96"/>
      <c r="W1780" s="125" t="str">
        <f>IF(Stock[[#This Row],[SỐ LƯỢNG BÁN]]&gt;0,Stock[[#This Row],[GIÁ BÁN]]*Stock[[#This Row],[SỐ LƯỢNG BÁN]]*$D$11+Stock[[#This Row],[GIÁ BÁN]]*Stock[[#This Row],[SỐ LƯỢNG BÁN]]*$D$12,"")</f>
        <v/>
      </c>
      <c r="X1780" s="120">
        <f>Stock[[#This Row],[SỐ LƯỢNG MUA]]+Stock[[#This Row],[CỔ TỨC BẰNG CỔ PHIẾU]]-Stock[[#This Row],[SỐ LƯỢNG BÁN]]</f>
        <v>0</v>
      </c>
      <c r="Y17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0" s="120">
        <f ca="1">IF(Stock[[#This Row],[NGÀY BÁN]]&gt;0,Stock[[#This Row],[NGÀY BÁN]]-Stock[[#This Row],[NGÀY MUA]]+1,IF(Stock[[#This Row],[NGÀY MUA]]=0,0,TODAY()-Stock[[#This Row],[NGÀY MUA]]+1))</f>
        <v>0</v>
      </c>
      <c r="AA1780" s="121" t="str">
        <f>IFERROR(Stock[[#This Row],[CỔ TỨC TIỀN MẶT]]+Stock[[#This Row],[LÃI/(LỖ) TỪ BÁN CK
(auto-fill)]],"")</f>
        <v/>
      </c>
      <c r="AB17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0" s="79"/>
      <c r="AE1780" s="146" t="str">
        <f>IF(Stock[[#This Row],[TRẠNG THÁI
(auto-fill)]]="NẮM GIỮ",Stock[[#This Row],[GIÁ THỊ TRƯỜNG]]-Stock[[#This Row],[GIÁ MUA]],"")</f>
        <v/>
      </c>
      <c r="AF1780" s="150" t="str">
        <f>IFERROR(Stock[[#This Row],[TĂNG/
(GIẢM )]]/Stock[[#This Row],[GIÁ MUA]],"")</f>
        <v/>
      </c>
      <c r="AG1780" s="129" t="str">
        <f>IF(Stock[[#This Row],[GIÁ THỊ TRƯỜNG]]&gt;0,Stock[[#This Row],[GIÁ THỊ TRƯỜNG]]*Stock[[#This Row],[SỐ LƯỢNG CÒN LẠI
(auto-fill)]],"")</f>
        <v/>
      </c>
    </row>
    <row r="1781" spans="2:33">
      <c r="B1781" s="109" t="str">
        <f>IF(AND(Stock[[#This Row],[SỐ LƯỢNG MUA]]&gt;0,Stock[[#This Row],[SỐ LƯỢNG CÒN LẠI
(auto-fill)]]=0),"BÁN",
IF(AND(Stock[[#This Row],[SỐ LƯỢNG MUA]]&gt;0,Stock[[#This Row],[SỐ LƯỢNG CÒN LẠI
(auto-fill)]]&gt;0),"NẮM GIỮ",""))</f>
        <v/>
      </c>
      <c r="C1781" s="112">
        <f t="shared" si="27"/>
        <v>1768</v>
      </c>
      <c r="D1781" s="77"/>
      <c r="E1781" s="78"/>
      <c r="F1781" s="170"/>
      <c r="G1781" s="83"/>
      <c r="H1781" s="84"/>
      <c r="I1781" s="114" t="str">
        <f>IF(Stock[[#This Row],[SỐ LƯỢNG MUA]]&gt;0,Stock[[#This Row],[GIÁ MUA]]*Stock[[#This Row],[SỐ LƯỢNG MUA]]*$D$11,"")</f>
        <v/>
      </c>
      <c r="J1781" s="87"/>
      <c r="K1781" s="88"/>
      <c r="L1781" s="116" t="str">
        <f>IF(Stock[[#This Row],[SỐ LƯỢNG MUA]]&gt;0,Stock[[#This Row],[GIÁ MUA]]*(1+Stock[[#This Row],[% TĂNG KỲ VỌNG_1]]),"")</f>
        <v/>
      </c>
      <c r="M1781" s="89"/>
      <c r="N1781" s="116" t="str">
        <f>IF(Stock[[#This Row],[SỐ LƯỢNG MUA]]&gt;0,Stock[[#This Row],[GIÁ MUA]]*(1+Stock[[#This Row],[% TĂNG KỲ VỌNG_2]]),"")</f>
        <v/>
      </c>
      <c r="O1781" s="89"/>
      <c r="P1781" s="116" t="str">
        <f>IF(Stock[[#This Row],[SỐ LƯỢNG MUA]]&gt;0,Stock[[#This Row],[GIÁ MUA]]*(1+Stock[[#This Row],[% GIẢM ĐỂ CẮT LỖ]]),"")</f>
        <v/>
      </c>
      <c r="Q1781" s="103"/>
      <c r="R1781" s="117" t="str">
        <f>IF(Stock[[#This Row],[CỔ TỨC TIỀN MẶT]]&gt;0,Stock[[#This Row],[CỔ TỨC TIỀN MẶT]]/(Stock[[#This Row],[GIÁ MUA]]*Stock[[#This Row],[SỐ LƯỢNG MUA]]),"")</f>
        <v/>
      </c>
      <c r="S1781" s="103"/>
      <c r="T1781" s="77"/>
      <c r="U1781" s="95"/>
      <c r="V1781" s="96"/>
      <c r="W1781" s="125" t="str">
        <f>IF(Stock[[#This Row],[SỐ LƯỢNG BÁN]]&gt;0,Stock[[#This Row],[GIÁ BÁN]]*Stock[[#This Row],[SỐ LƯỢNG BÁN]]*$D$11+Stock[[#This Row],[GIÁ BÁN]]*Stock[[#This Row],[SỐ LƯỢNG BÁN]]*$D$12,"")</f>
        <v/>
      </c>
      <c r="X1781" s="120">
        <f>Stock[[#This Row],[SỐ LƯỢNG MUA]]+Stock[[#This Row],[CỔ TỨC BẰNG CỔ PHIẾU]]-Stock[[#This Row],[SỐ LƯỢNG BÁN]]</f>
        <v>0</v>
      </c>
      <c r="Y17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1" s="120">
        <f ca="1">IF(Stock[[#This Row],[NGÀY BÁN]]&gt;0,Stock[[#This Row],[NGÀY BÁN]]-Stock[[#This Row],[NGÀY MUA]]+1,IF(Stock[[#This Row],[NGÀY MUA]]=0,0,TODAY()-Stock[[#This Row],[NGÀY MUA]]+1))</f>
        <v>0</v>
      </c>
      <c r="AA1781" s="121" t="str">
        <f>IFERROR(Stock[[#This Row],[CỔ TỨC TIỀN MẶT]]+Stock[[#This Row],[LÃI/(LỖ) TỪ BÁN CK
(auto-fill)]],"")</f>
        <v/>
      </c>
      <c r="AB17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1" s="79"/>
      <c r="AE1781" s="146" t="str">
        <f>IF(Stock[[#This Row],[TRẠNG THÁI
(auto-fill)]]="NẮM GIỮ",Stock[[#This Row],[GIÁ THỊ TRƯỜNG]]-Stock[[#This Row],[GIÁ MUA]],"")</f>
        <v/>
      </c>
      <c r="AF1781" s="150" t="str">
        <f>IFERROR(Stock[[#This Row],[TĂNG/
(GIẢM )]]/Stock[[#This Row],[GIÁ MUA]],"")</f>
        <v/>
      </c>
      <c r="AG1781" s="129" t="str">
        <f>IF(Stock[[#This Row],[GIÁ THỊ TRƯỜNG]]&gt;0,Stock[[#This Row],[GIÁ THỊ TRƯỜNG]]*Stock[[#This Row],[SỐ LƯỢNG CÒN LẠI
(auto-fill)]],"")</f>
        <v/>
      </c>
    </row>
    <row r="1782" spans="2:33">
      <c r="B1782" s="109" t="str">
        <f>IF(AND(Stock[[#This Row],[SỐ LƯỢNG MUA]]&gt;0,Stock[[#This Row],[SỐ LƯỢNG CÒN LẠI
(auto-fill)]]=0),"BÁN",
IF(AND(Stock[[#This Row],[SỐ LƯỢNG MUA]]&gt;0,Stock[[#This Row],[SỐ LƯỢNG CÒN LẠI
(auto-fill)]]&gt;0),"NẮM GIỮ",""))</f>
        <v/>
      </c>
      <c r="C1782" s="112">
        <f t="shared" si="27"/>
        <v>1769</v>
      </c>
      <c r="D1782" s="77"/>
      <c r="E1782" s="78"/>
      <c r="F1782" s="170"/>
      <c r="G1782" s="83"/>
      <c r="H1782" s="84"/>
      <c r="I1782" s="114" t="str">
        <f>IF(Stock[[#This Row],[SỐ LƯỢNG MUA]]&gt;0,Stock[[#This Row],[GIÁ MUA]]*Stock[[#This Row],[SỐ LƯỢNG MUA]]*$D$11,"")</f>
        <v/>
      </c>
      <c r="J1782" s="87"/>
      <c r="K1782" s="88"/>
      <c r="L1782" s="116" t="str">
        <f>IF(Stock[[#This Row],[SỐ LƯỢNG MUA]]&gt;0,Stock[[#This Row],[GIÁ MUA]]*(1+Stock[[#This Row],[% TĂNG KỲ VỌNG_1]]),"")</f>
        <v/>
      </c>
      <c r="M1782" s="89"/>
      <c r="N1782" s="116" t="str">
        <f>IF(Stock[[#This Row],[SỐ LƯỢNG MUA]]&gt;0,Stock[[#This Row],[GIÁ MUA]]*(1+Stock[[#This Row],[% TĂNG KỲ VỌNG_2]]),"")</f>
        <v/>
      </c>
      <c r="O1782" s="89"/>
      <c r="P1782" s="116" t="str">
        <f>IF(Stock[[#This Row],[SỐ LƯỢNG MUA]]&gt;0,Stock[[#This Row],[GIÁ MUA]]*(1+Stock[[#This Row],[% GIẢM ĐỂ CẮT LỖ]]),"")</f>
        <v/>
      </c>
      <c r="Q1782" s="103"/>
      <c r="R1782" s="117" t="str">
        <f>IF(Stock[[#This Row],[CỔ TỨC TIỀN MẶT]]&gt;0,Stock[[#This Row],[CỔ TỨC TIỀN MẶT]]/(Stock[[#This Row],[GIÁ MUA]]*Stock[[#This Row],[SỐ LƯỢNG MUA]]),"")</f>
        <v/>
      </c>
      <c r="S1782" s="103"/>
      <c r="T1782" s="77"/>
      <c r="U1782" s="95"/>
      <c r="V1782" s="96"/>
      <c r="W1782" s="125" t="str">
        <f>IF(Stock[[#This Row],[SỐ LƯỢNG BÁN]]&gt;0,Stock[[#This Row],[GIÁ BÁN]]*Stock[[#This Row],[SỐ LƯỢNG BÁN]]*$D$11+Stock[[#This Row],[GIÁ BÁN]]*Stock[[#This Row],[SỐ LƯỢNG BÁN]]*$D$12,"")</f>
        <v/>
      </c>
      <c r="X1782" s="120">
        <f>Stock[[#This Row],[SỐ LƯỢNG MUA]]+Stock[[#This Row],[CỔ TỨC BẰNG CỔ PHIẾU]]-Stock[[#This Row],[SỐ LƯỢNG BÁN]]</f>
        <v>0</v>
      </c>
      <c r="Y17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2" s="120">
        <f ca="1">IF(Stock[[#This Row],[NGÀY BÁN]]&gt;0,Stock[[#This Row],[NGÀY BÁN]]-Stock[[#This Row],[NGÀY MUA]]+1,IF(Stock[[#This Row],[NGÀY MUA]]=0,0,TODAY()-Stock[[#This Row],[NGÀY MUA]]+1))</f>
        <v>0</v>
      </c>
      <c r="AA1782" s="121" t="str">
        <f>IFERROR(Stock[[#This Row],[CỔ TỨC TIỀN MẶT]]+Stock[[#This Row],[LÃI/(LỖ) TỪ BÁN CK
(auto-fill)]],"")</f>
        <v/>
      </c>
      <c r="AB17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2" s="79"/>
      <c r="AE1782" s="146" t="str">
        <f>IF(Stock[[#This Row],[TRẠNG THÁI
(auto-fill)]]="NẮM GIỮ",Stock[[#This Row],[GIÁ THỊ TRƯỜNG]]-Stock[[#This Row],[GIÁ MUA]],"")</f>
        <v/>
      </c>
      <c r="AF1782" s="150" t="str">
        <f>IFERROR(Stock[[#This Row],[TĂNG/
(GIẢM )]]/Stock[[#This Row],[GIÁ MUA]],"")</f>
        <v/>
      </c>
      <c r="AG1782" s="129" t="str">
        <f>IF(Stock[[#This Row],[GIÁ THỊ TRƯỜNG]]&gt;0,Stock[[#This Row],[GIÁ THỊ TRƯỜNG]]*Stock[[#This Row],[SỐ LƯỢNG CÒN LẠI
(auto-fill)]],"")</f>
        <v/>
      </c>
    </row>
    <row r="1783" spans="2:33">
      <c r="B1783" s="109" t="str">
        <f>IF(AND(Stock[[#This Row],[SỐ LƯỢNG MUA]]&gt;0,Stock[[#This Row],[SỐ LƯỢNG CÒN LẠI
(auto-fill)]]=0),"BÁN",
IF(AND(Stock[[#This Row],[SỐ LƯỢNG MUA]]&gt;0,Stock[[#This Row],[SỐ LƯỢNG CÒN LẠI
(auto-fill)]]&gt;0),"NẮM GIỮ",""))</f>
        <v/>
      </c>
      <c r="C1783" s="112">
        <f t="shared" si="27"/>
        <v>1770</v>
      </c>
      <c r="D1783" s="77"/>
      <c r="E1783" s="78"/>
      <c r="F1783" s="170"/>
      <c r="G1783" s="83"/>
      <c r="H1783" s="84"/>
      <c r="I1783" s="114" t="str">
        <f>IF(Stock[[#This Row],[SỐ LƯỢNG MUA]]&gt;0,Stock[[#This Row],[GIÁ MUA]]*Stock[[#This Row],[SỐ LƯỢNG MUA]]*$D$11,"")</f>
        <v/>
      </c>
      <c r="J1783" s="87"/>
      <c r="K1783" s="88"/>
      <c r="L1783" s="116" t="str">
        <f>IF(Stock[[#This Row],[SỐ LƯỢNG MUA]]&gt;0,Stock[[#This Row],[GIÁ MUA]]*(1+Stock[[#This Row],[% TĂNG KỲ VỌNG_1]]),"")</f>
        <v/>
      </c>
      <c r="M1783" s="89"/>
      <c r="N1783" s="116" t="str">
        <f>IF(Stock[[#This Row],[SỐ LƯỢNG MUA]]&gt;0,Stock[[#This Row],[GIÁ MUA]]*(1+Stock[[#This Row],[% TĂNG KỲ VỌNG_2]]),"")</f>
        <v/>
      </c>
      <c r="O1783" s="89"/>
      <c r="P1783" s="116" t="str">
        <f>IF(Stock[[#This Row],[SỐ LƯỢNG MUA]]&gt;0,Stock[[#This Row],[GIÁ MUA]]*(1+Stock[[#This Row],[% GIẢM ĐỂ CẮT LỖ]]),"")</f>
        <v/>
      </c>
      <c r="Q1783" s="103"/>
      <c r="R1783" s="117" t="str">
        <f>IF(Stock[[#This Row],[CỔ TỨC TIỀN MẶT]]&gt;0,Stock[[#This Row],[CỔ TỨC TIỀN MẶT]]/(Stock[[#This Row],[GIÁ MUA]]*Stock[[#This Row],[SỐ LƯỢNG MUA]]),"")</f>
        <v/>
      </c>
      <c r="S1783" s="103"/>
      <c r="T1783" s="77"/>
      <c r="U1783" s="95"/>
      <c r="V1783" s="96"/>
      <c r="W1783" s="125" t="str">
        <f>IF(Stock[[#This Row],[SỐ LƯỢNG BÁN]]&gt;0,Stock[[#This Row],[GIÁ BÁN]]*Stock[[#This Row],[SỐ LƯỢNG BÁN]]*$D$11+Stock[[#This Row],[GIÁ BÁN]]*Stock[[#This Row],[SỐ LƯỢNG BÁN]]*$D$12,"")</f>
        <v/>
      </c>
      <c r="X1783" s="120">
        <f>Stock[[#This Row],[SỐ LƯỢNG MUA]]+Stock[[#This Row],[CỔ TỨC BẰNG CỔ PHIẾU]]-Stock[[#This Row],[SỐ LƯỢNG BÁN]]</f>
        <v>0</v>
      </c>
      <c r="Y17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3" s="120">
        <f ca="1">IF(Stock[[#This Row],[NGÀY BÁN]]&gt;0,Stock[[#This Row],[NGÀY BÁN]]-Stock[[#This Row],[NGÀY MUA]]+1,IF(Stock[[#This Row],[NGÀY MUA]]=0,0,TODAY()-Stock[[#This Row],[NGÀY MUA]]+1))</f>
        <v>0</v>
      </c>
      <c r="AA1783" s="121" t="str">
        <f>IFERROR(Stock[[#This Row],[CỔ TỨC TIỀN MẶT]]+Stock[[#This Row],[LÃI/(LỖ) TỪ BÁN CK
(auto-fill)]],"")</f>
        <v/>
      </c>
      <c r="AB17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3" s="79"/>
      <c r="AE1783" s="146" t="str">
        <f>IF(Stock[[#This Row],[TRẠNG THÁI
(auto-fill)]]="NẮM GIỮ",Stock[[#This Row],[GIÁ THỊ TRƯỜNG]]-Stock[[#This Row],[GIÁ MUA]],"")</f>
        <v/>
      </c>
      <c r="AF1783" s="150" t="str">
        <f>IFERROR(Stock[[#This Row],[TĂNG/
(GIẢM )]]/Stock[[#This Row],[GIÁ MUA]],"")</f>
        <v/>
      </c>
      <c r="AG1783" s="129" t="str">
        <f>IF(Stock[[#This Row],[GIÁ THỊ TRƯỜNG]]&gt;0,Stock[[#This Row],[GIÁ THỊ TRƯỜNG]]*Stock[[#This Row],[SỐ LƯỢNG CÒN LẠI
(auto-fill)]],"")</f>
        <v/>
      </c>
    </row>
    <row r="1784" spans="2:33">
      <c r="B1784" s="109" t="str">
        <f>IF(AND(Stock[[#This Row],[SỐ LƯỢNG MUA]]&gt;0,Stock[[#This Row],[SỐ LƯỢNG CÒN LẠI
(auto-fill)]]=0),"BÁN",
IF(AND(Stock[[#This Row],[SỐ LƯỢNG MUA]]&gt;0,Stock[[#This Row],[SỐ LƯỢNG CÒN LẠI
(auto-fill)]]&gt;0),"NẮM GIỮ",""))</f>
        <v/>
      </c>
      <c r="C1784" s="112">
        <f t="shared" si="27"/>
        <v>1771</v>
      </c>
      <c r="D1784" s="77"/>
      <c r="E1784" s="78"/>
      <c r="F1784" s="170"/>
      <c r="G1784" s="83"/>
      <c r="H1784" s="84"/>
      <c r="I1784" s="114" t="str">
        <f>IF(Stock[[#This Row],[SỐ LƯỢNG MUA]]&gt;0,Stock[[#This Row],[GIÁ MUA]]*Stock[[#This Row],[SỐ LƯỢNG MUA]]*$D$11,"")</f>
        <v/>
      </c>
      <c r="J1784" s="87"/>
      <c r="K1784" s="88"/>
      <c r="L1784" s="116" t="str">
        <f>IF(Stock[[#This Row],[SỐ LƯỢNG MUA]]&gt;0,Stock[[#This Row],[GIÁ MUA]]*(1+Stock[[#This Row],[% TĂNG KỲ VỌNG_1]]),"")</f>
        <v/>
      </c>
      <c r="M1784" s="89"/>
      <c r="N1784" s="116" t="str">
        <f>IF(Stock[[#This Row],[SỐ LƯỢNG MUA]]&gt;0,Stock[[#This Row],[GIÁ MUA]]*(1+Stock[[#This Row],[% TĂNG KỲ VỌNG_2]]),"")</f>
        <v/>
      </c>
      <c r="O1784" s="89"/>
      <c r="P1784" s="116" t="str">
        <f>IF(Stock[[#This Row],[SỐ LƯỢNG MUA]]&gt;0,Stock[[#This Row],[GIÁ MUA]]*(1+Stock[[#This Row],[% GIẢM ĐỂ CẮT LỖ]]),"")</f>
        <v/>
      </c>
      <c r="Q1784" s="103"/>
      <c r="R1784" s="117" t="str">
        <f>IF(Stock[[#This Row],[CỔ TỨC TIỀN MẶT]]&gt;0,Stock[[#This Row],[CỔ TỨC TIỀN MẶT]]/(Stock[[#This Row],[GIÁ MUA]]*Stock[[#This Row],[SỐ LƯỢNG MUA]]),"")</f>
        <v/>
      </c>
      <c r="S1784" s="103"/>
      <c r="T1784" s="77"/>
      <c r="U1784" s="95"/>
      <c r="V1784" s="96"/>
      <c r="W1784" s="125" t="str">
        <f>IF(Stock[[#This Row],[SỐ LƯỢNG BÁN]]&gt;0,Stock[[#This Row],[GIÁ BÁN]]*Stock[[#This Row],[SỐ LƯỢNG BÁN]]*$D$11+Stock[[#This Row],[GIÁ BÁN]]*Stock[[#This Row],[SỐ LƯỢNG BÁN]]*$D$12,"")</f>
        <v/>
      </c>
      <c r="X1784" s="120">
        <f>Stock[[#This Row],[SỐ LƯỢNG MUA]]+Stock[[#This Row],[CỔ TỨC BẰNG CỔ PHIẾU]]-Stock[[#This Row],[SỐ LƯỢNG BÁN]]</f>
        <v>0</v>
      </c>
      <c r="Y17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4" s="120">
        <f ca="1">IF(Stock[[#This Row],[NGÀY BÁN]]&gt;0,Stock[[#This Row],[NGÀY BÁN]]-Stock[[#This Row],[NGÀY MUA]]+1,IF(Stock[[#This Row],[NGÀY MUA]]=0,0,TODAY()-Stock[[#This Row],[NGÀY MUA]]+1))</f>
        <v>0</v>
      </c>
      <c r="AA1784" s="121" t="str">
        <f>IFERROR(Stock[[#This Row],[CỔ TỨC TIỀN MẶT]]+Stock[[#This Row],[LÃI/(LỖ) TỪ BÁN CK
(auto-fill)]],"")</f>
        <v/>
      </c>
      <c r="AB17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4" s="79"/>
      <c r="AE1784" s="146" t="str">
        <f>IF(Stock[[#This Row],[TRẠNG THÁI
(auto-fill)]]="NẮM GIỮ",Stock[[#This Row],[GIÁ THỊ TRƯỜNG]]-Stock[[#This Row],[GIÁ MUA]],"")</f>
        <v/>
      </c>
      <c r="AF1784" s="150" t="str">
        <f>IFERROR(Stock[[#This Row],[TĂNG/
(GIẢM )]]/Stock[[#This Row],[GIÁ MUA]],"")</f>
        <v/>
      </c>
      <c r="AG1784" s="129" t="str">
        <f>IF(Stock[[#This Row],[GIÁ THỊ TRƯỜNG]]&gt;0,Stock[[#This Row],[GIÁ THỊ TRƯỜNG]]*Stock[[#This Row],[SỐ LƯỢNG CÒN LẠI
(auto-fill)]],"")</f>
        <v/>
      </c>
    </row>
    <row r="1785" spans="2:33">
      <c r="B1785" s="109" t="str">
        <f>IF(AND(Stock[[#This Row],[SỐ LƯỢNG MUA]]&gt;0,Stock[[#This Row],[SỐ LƯỢNG CÒN LẠI
(auto-fill)]]=0),"BÁN",
IF(AND(Stock[[#This Row],[SỐ LƯỢNG MUA]]&gt;0,Stock[[#This Row],[SỐ LƯỢNG CÒN LẠI
(auto-fill)]]&gt;0),"NẮM GIỮ",""))</f>
        <v/>
      </c>
      <c r="C1785" s="112">
        <f t="shared" si="27"/>
        <v>1772</v>
      </c>
      <c r="D1785" s="77"/>
      <c r="E1785" s="78"/>
      <c r="F1785" s="170"/>
      <c r="G1785" s="83"/>
      <c r="H1785" s="84"/>
      <c r="I1785" s="114" t="str">
        <f>IF(Stock[[#This Row],[SỐ LƯỢNG MUA]]&gt;0,Stock[[#This Row],[GIÁ MUA]]*Stock[[#This Row],[SỐ LƯỢNG MUA]]*$D$11,"")</f>
        <v/>
      </c>
      <c r="J1785" s="87"/>
      <c r="K1785" s="88"/>
      <c r="L1785" s="116" t="str">
        <f>IF(Stock[[#This Row],[SỐ LƯỢNG MUA]]&gt;0,Stock[[#This Row],[GIÁ MUA]]*(1+Stock[[#This Row],[% TĂNG KỲ VỌNG_1]]),"")</f>
        <v/>
      </c>
      <c r="M1785" s="89"/>
      <c r="N1785" s="116" t="str">
        <f>IF(Stock[[#This Row],[SỐ LƯỢNG MUA]]&gt;0,Stock[[#This Row],[GIÁ MUA]]*(1+Stock[[#This Row],[% TĂNG KỲ VỌNG_2]]),"")</f>
        <v/>
      </c>
      <c r="O1785" s="89"/>
      <c r="P1785" s="116" t="str">
        <f>IF(Stock[[#This Row],[SỐ LƯỢNG MUA]]&gt;0,Stock[[#This Row],[GIÁ MUA]]*(1+Stock[[#This Row],[% GIẢM ĐỂ CẮT LỖ]]),"")</f>
        <v/>
      </c>
      <c r="Q1785" s="103"/>
      <c r="R1785" s="117" t="str">
        <f>IF(Stock[[#This Row],[CỔ TỨC TIỀN MẶT]]&gt;0,Stock[[#This Row],[CỔ TỨC TIỀN MẶT]]/(Stock[[#This Row],[GIÁ MUA]]*Stock[[#This Row],[SỐ LƯỢNG MUA]]),"")</f>
        <v/>
      </c>
      <c r="S1785" s="103"/>
      <c r="T1785" s="77"/>
      <c r="U1785" s="95"/>
      <c r="V1785" s="96"/>
      <c r="W1785" s="125" t="str">
        <f>IF(Stock[[#This Row],[SỐ LƯỢNG BÁN]]&gt;0,Stock[[#This Row],[GIÁ BÁN]]*Stock[[#This Row],[SỐ LƯỢNG BÁN]]*$D$11+Stock[[#This Row],[GIÁ BÁN]]*Stock[[#This Row],[SỐ LƯỢNG BÁN]]*$D$12,"")</f>
        <v/>
      </c>
      <c r="X1785" s="120">
        <f>Stock[[#This Row],[SỐ LƯỢNG MUA]]+Stock[[#This Row],[CỔ TỨC BẰNG CỔ PHIẾU]]-Stock[[#This Row],[SỐ LƯỢNG BÁN]]</f>
        <v>0</v>
      </c>
      <c r="Y17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5" s="120">
        <f ca="1">IF(Stock[[#This Row],[NGÀY BÁN]]&gt;0,Stock[[#This Row],[NGÀY BÁN]]-Stock[[#This Row],[NGÀY MUA]]+1,IF(Stock[[#This Row],[NGÀY MUA]]=0,0,TODAY()-Stock[[#This Row],[NGÀY MUA]]+1))</f>
        <v>0</v>
      </c>
      <c r="AA1785" s="121" t="str">
        <f>IFERROR(Stock[[#This Row],[CỔ TỨC TIỀN MẶT]]+Stock[[#This Row],[LÃI/(LỖ) TỪ BÁN CK
(auto-fill)]],"")</f>
        <v/>
      </c>
      <c r="AB17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5" s="79"/>
      <c r="AE1785" s="146" t="str">
        <f>IF(Stock[[#This Row],[TRẠNG THÁI
(auto-fill)]]="NẮM GIỮ",Stock[[#This Row],[GIÁ THỊ TRƯỜNG]]-Stock[[#This Row],[GIÁ MUA]],"")</f>
        <v/>
      </c>
      <c r="AF1785" s="150" t="str">
        <f>IFERROR(Stock[[#This Row],[TĂNG/
(GIẢM )]]/Stock[[#This Row],[GIÁ MUA]],"")</f>
        <v/>
      </c>
      <c r="AG1785" s="129" t="str">
        <f>IF(Stock[[#This Row],[GIÁ THỊ TRƯỜNG]]&gt;0,Stock[[#This Row],[GIÁ THỊ TRƯỜNG]]*Stock[[#This Row],[SỐ LƯỢNG CÒN LẠI
(auto-fill)]],"")</f>
        <v/>
      </c>
    </row>
    <row r="1786" spans="2:33">
      <c r="B1786" s="109" t="str">
        <f>IF(AND(Stock[[#This Row],[SỐ LƯỢNG MUA]]&gt;0,Stock[[#This Row],[SỐ LƯỢNG CÒN LẠI
(auto-fill)]]=0),"BÁN",
IF(AND(Stock[[#This Row],[SỐ LƯỢNG MUA]]&gt;0,Stock[[#This Row],[SỐ LƯỢNG CÒN LẠI
(auto-fill)]]&gt;0),"NẮM GIỮ",""))</f>
        <v/>
      </c>
      <c r="C1786" s="112">
        <f t="shared" si="27"/>
        <v>1773</v>
      </c>
      <c r="D1786" s="77"/>
      <c r="E1786" s="78"/>
      <c r="F1786" s="170"/>
      <c r="G1786" s="83"/>
      <c r="H1786" s="84"/>
      <c r="I1786" s="114" t="str">
        <f>IF(Stock[[#This Row],[SỐ LƯỢNG MUA]]&gt;0,Stock[[#This Row],[GIÁ MUA]]*Stock[[#This Row],[SỐ LƯỢNG MUA]]*$D$11,"")</f>
        <v/>
      </c>
      <c r="J1786" s="87"/>
      <c r="K1786" s="88"/>
      <c r="L1786" s="116" t="str">
        <f>IF(Stock[[#This Row],[SỐ LƯỢNG MUA]]&gt;0,Stock[[#This Row],[GIÁ MUA]]*(1+Stock[[#This Row],[% TĂNG KỲ VỌNG_1]]),"")</f>
        <v/>
      </c>
      <c r="M1786" s="89"/>
      <c r="N1786" s="116" t="str">
        <f>IF(Stock[[#This Row],[SỐ LƯỢNG MUA]]&gt;0,Stock[[#This Row],[GIÁ MUA]]*(1+Stock[[#This Row],[% TĂNG KỲ VỌNG_2]]),"")</f>
        <v/>
      </c>
      <c r="O1786" s="89"/>
      <c r="P1786" s="116" t="str">
        <f>IF(Stock[[#This Row],[SỐ LƯỢNG MUA]]&gt;0,Stock[[#This Row],[GIÁ MUA]]*(1+Stock[[#This Row],[% GIẢM ĐỂ CẮT LỖ]]),"")</f>
        <v/>
      </c>
      <c r="Q1786" s="103"/>
      <c r="R1786" s="117" t="str">
        <f>IF(Stock[[#This Row],[CỔ TỨC TIỀN MẶT]]&gt;0,Stock[[#This Row],[CỔ TỨC TIỀN MẶT]]/(Stock[[#This Row],[GIÁ MUA]]*Stock[[#This Row],[SỐ LƯỢNG MUA]]),"")</f>
        <v/>
      </c>
      <c r="S1786" s="103"/>
      <c r="T1786" s="77"/>
      <c r="U1786" s="95"/>
      <c r="V1786" s="96"/>
      <c r="W1786" s="125" t="str">
        <f>IF(Stock[[#This Row],[SỐ LƯỢNG BÁN]]&gt;0,Stock[[#This Row],[GIÁ BÁN]]*Stock[[#This Row],[SỐ LƯỢNG BÁN]]*$D$11+Stock[[#This Row],[GIÁ BÁN]]*Stock[[#This Row],[SỐ LƯỢNG BÁN]]*$D$12,"")</f>
        <v/>
      </c>
      <c r="X1786" s="120">
        <f>Stock[[#This Row],[SỐ LƯỢNG MUA]]+Stock[[#This Row],[CỔ TỨC BẰNG CỔ PHIẾU]]-Stock[[#This Row],[SỐ LƯỢNG BÁN]]</f>
        <v>0</v>
      </c>
      <c r="Y17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6" s="120">
        <f ca="1">IF(Stock[[#This Row],[NGÀY BÁN]]&gt;0,Stock[[#This Row],[NGÀY BÁN]]-Stock[[#This Row],[NGÀY MUA]]+1,IF(Stock[[#This Row],[NGÀY MUA]]=0,0,TODAY()-Stock[[#This Row],[NGÀY MUA]]+1))</f>
        <v>0</v>
      </c>
      <c r="AA1786" s="121" t="str">
        <f>IFERROR(Stock[[#This Row],[CỔ TỨC TIỀN MẶT]]+Stock[[#This Row],[LÃI/(LỖ) TỪ BÁN CK
(auto-fill)]],"")</f>
        <v/>
      </c>
      <c r="AB17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6" s="79"/>
      <c r="AE1786" s="146" t="str">
        <f>IF(Stock[[#This Row],[TRẠNG THÁI
(auto-fill)]]="NẮM GIỮ",Stock[[#This Row],[GIÁ THỊ TRƯỜNG]]-Stock[[#This Row],[GIÁ MUA]],"")</f>
        <v/>
      </c>
      <c r="AF1786" s="150" t="str">
        <f>IFERROR(Stock[[#This Row],[TĂNG/
(GIẢM )]]/Stock[[#This Row],[GIÁ MUA]],"")</f>
        <v/>
      </c>
      <c r="AG1786" s="129" t="str">
        <f>IF(Stock[[#This Row],[GIÁ THỊ TRƯỜNG]]&gt;0,Stock[[#This Row],[GIÁ THỊ TRƯỜNG]]*Stock[[#This Row],[SỐ LƯỢNG CÒN LẠI
(auto-fill)]],"")</f>
        <v/>
      </c>
    </row>
    <row r="1787" spans="2:33">
      <c r="B1787" s="109" t="str">
        <f>IF(AND(Stock[[#This Row],[SỐ LƯỢNG MUA]]&gt;0,Stock[[#This Row],[SỐ LƯỢNG CÒN LẠI
(auto-fill)]]=0),"BÁN",
IF(AND(Stock[[#This Row],[SỐ LƯỢNG MUA]]&gt;0,Stock[[#This Row],[SỐ LƯỢNG CÒN LẠI
(auto-fill)]]&gt;0),"NẮM GIỮ",""))</f>
        <v/>
      </c>
      <c r="C1787" s="112">
        <f t="shared" si="27"/>
        <v>1774</v>
      </c>
      <c r="D1787" s="77"/>
      <c r="E1787" s="78"/>
      <c r="F1787" s="170"/>
      <c r="G1787" s="83"/>
      <c r="H1787" s="84"/>
      <c r="I1787" s="114" t="str">
        <f>IF(Stock[[#This Row],[SỐ LƯỢNG MUA]]&gt;0,Stock[[#This Row],[GIÁ MUA]]*Stock[[#This Row],[SỐ LƯỢNG MUA]]*$D$11,"")</f>
        <v/>
      </c>
      <c r="J1787" s="87"/>
      <c r="K1787" s="88"/>
      <c r="L1787" s="116" t="str">
        <f>IF(Stock[[#This Row],[SỐ LƯỢNG MUA]]&gt;0,Stock[[#This Row],[GIÁ MUA]]*(1+Stock[[#This Row],[% TĂNG KỲ VỌNG_1]]),"")</f>
        <v/>
      </c>
      <c r="M1787" s="89"/>
      <c r="N1787" s="116" t="str">
        <f>IF(Stock[[#This Row],[SỐ LƯỢNG MUA]]&gt;0,Stock[[#This Row],[GIÁ MUA]]*(1+Stock[[#This Row],[% TĂNG KỲ VỌNG_2]]),"")</f>
        <v/>
      </c>
      <c r="O1787" s="89"/>
      <c r="P1787" s="116" t="str">
        <f>IF(Stock[[#This Row],[SỐ LƯỢNG MUA]]&gt;0,Stock[[#This Row],[GIÁ MUA]]*(1+Stock[[#This Row],[% GIẢM ĐỂ CẮT LỖ]]),"")</f>
        <v/>
      </c>
      <c r="Q1787" s="103"/>
      <c r="R1787" s="117" t="str">
        <f>IF(Stock[[#This Row],[CỔ TỨC TIỀN MẶT]]&gt;0,Stock[[#This Row],[CỔ TỨC TIỀN MẶT]]/(Stock[[#This Row],[GIÁ MUA]]*Stock[[#This Row],[SỐ LƯỢNG MUA]]),"")</f>
        <v/>
      </c>
      <c r="S1787" s="103"/>
      <c r="T1787" s="77"/>
      <c r="U1787" s="95"/>
      <c r="V1787" s="96"/>
      <c r="W1787" s="125" t="str">
        <f>IF(Stock[[#This Row],[SỐ LƯỢNG BÁN]]&gt;0,Stock[[#This Row],[GIÁ BÁN]]*Stock[[#This Row],[SỐ LƯỢNG BÁN]]*$D$11+Stock[[#This Row],[GIÁ BÁN]]*Stock[[#This Row],[SỐ LƯỢNG BÁN]]*$D$12,"")</f>
        <v/>
      </c>
      <c r="X1787" s="120">
        <f>Stock[[#This Row],[SỐ LƯỢNG MUA]]+Stock[[#This Row],[CỔ TỨC BẰNG CỔ PHIẾU]]-Stock[[#This Row],[SỐ LƯỢNG BÁN]]</f>
        <v>0</v>
      </c>
      <c r="Y17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7" s="120">
        <f ca="1">IF(Stock[[#This Row],[NGÀY BÁN]]&gt;0,Stock[[#This Row],[NGÀY BÁN]]-Stock[[#This Row],[NGÀY MUA]]+1,IF(Stock[[#This Row],[NGÀY MUA]]=0,0,TODAY()-Stock[[#This Row],[NGÀY MUA]]+1))</f>
        <v>0</v>
      </c>
      <c r="AA1787" s="121" t="str">
        <f>IFERROR(Stock[[#This Row],[CỔ TỨC TIỀN MẶT]]+Stock[[#This Row],[LÃI/(LỖ) TỪ BÁN CK
(auto-fill)]],"")</f>
        <v/>
      </c>
      <c r="AB17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7" s="79"/>
      <c r="AE1787" s="146" t="str">
        <f>IF(Stock[[#This Row],[TRẠNG THÁI
(auto-fill)]]="NẮM GIỮ",Stock[[#This Row],[GIÁ THỊ TRƯỜNG]]-Stock[[#This Row],[GIÁ MUA]],"")</f>
        <v/>
      </c>
      <c r="AF1787" s="150" t="str">
        <f>IFERROR(Stock[[#This Row],[TĂNG/
(GIẢM )]]/Stock[[#This Row],[GIÁ MUA]],"")</f>
        <v/>
      </c>
      <c r="AG1787" s="129" t="str">
        <f>IF(Stock[[#This Row],[GIÁ THỊ TRƯỜNG]]&gt;0,Stock[[#This Row],[GIÁ THỊ TRƯỜNG]]*Stock[[#This Row],[SỐ LƯỢNG CÒN LẠI
(auto-fill)]],"")</f>
        <v/>
      </c>
    </row>
    <row r="1788" spans="2:33">
      <c r="B1788" s="109" t="str">
        <f>IF(AND(Stock[[#This Row],[SỐ LƯỢNG MUA]]&gt;0,Stock[[#This Row],[SỐ LƯỢNG CÒN LẠI
(auto-fill)]]=0),"BÁN",
IF(AND(Stock[[#This Row],[SỐ LƯỢNG MUA]]&gt;0,Stock[[#This Row],[SỐ LƯỢNG CÒN LẠI
(auto-fill)]]&gt;0),"NẮM GIỮ",""))</f>
        <v/>
      </c>
      <c r="C1788" s="112">
        <f t="shared" si="27"/>
        <v>1775</v>
      </c>
      <c r="D1788" s="77"/>
      <c r="E1788" s="78"/>
      <c r="F1788" s="170"/>
      <c r="G1788" s="83"/>
      <c r="H1788" s="84"/>
      <c r="I1788" s="114" t="str">
        <f>IF(Stock[[#This Row],[SỐ LƯỢNG MUA]]&gt;0,Stock[[#This Row],[GIÁ MUA]]*Stock[[#This Row],[SỐ LƯỢNG MUA]]*$D$11,"")</f>
        <v/>
      </c>
      <c r="J1788" s="87"/>
      <c r="K1788" s="88"/>
      <c r="L1788" s="116" t="str">
        <f>IF(Stock[[#This Row],[SỐ LƯỢNG MUA]]&gt;0,Stock[[#This Row],[GIÁ MUA]]*(1+Stock[[#This Row],[% TĂNG KỲ VỌNG_1]]),"")</f>
        <v/>
      </c>
      <c r="M1788" s="89"/>
      <c r="N1788" s="116" t="str">
        <f>IF(Stock[[#This Row],[SỐ LƯỢNG MUA]]&gt;0,Stock[[#This Row],[GIÁ MUA]]*(1+Stock[[#This Row],[% TĂNG KỲ VỌNG_2]]),"")</f>
        <v/>
      </c>
      <c r="O1788" s="89"/>
      <c r="P1788" s="116" t="str">
        <f>IF(Stock[[#This Row],[SỐ LƯỢNG MUA]]&gt;0,Stock[[#This Row],[GIÁ MUA]]*(1+Stock[[#This Row],[% GIẢM ĐỂ CẮT LỖ]]),"")</f>
        <v/>
      </c>
      <c r="Q1788" s="103"/>
      <c r="R1788" s="117" t="str">
        <f>IF(Stock[[#This Row],[CỔ TỨC TIỀN MẶT]]&gt;0,Stock[[#This Row],[CỔ TỨC TIỀN MẶT]]/(Stock[[#This Row],[GIÁ MUA]]*Stock[[#This Row],[SỐ LƯỢNG MUA]]),"")</f>
        <v/>
      </c>
      <c r="S1788" s="103"/>
      <c r="T1788" s="77"/>
      <c r="U1788" s="95"/>
      <c r="V1788" s="96"/>
      <c r="W1788" s="125" t="str">
        <f>IF(Stock[[#This Row],[SỐ LƯỢNG BÁN]]&gt;0,Stock[[#This Row],[GIÁ BÁN]]*Stock[[#This Row],[SỐ LƯỢNG BÁN]]*$D$11+Stock[[#This Row],[GIÁ BÁN]]*Stock[[#This Row],[SỐ LƯỢNG BÁN]]*$D$12,"")</f>
        <v/>
      </c>
      <c r="X1788" s="120">
        <f>Stock[[#This Row],[SỐ LƯỢNG MUA]]+Stock[[#This Row],[CỔ TỨC BẰNG CỔ PHIẾU]]-Stock[[#This Row],[SỐ LƯỢNG BÁN]]</f>
        <v>0</v>
      </c>
      <c r="Y17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8" s="120">
        <f ca="1">IF(Stock[[#This Row],[NGÀY BÁN]]&gt;0,Stock[[#This Row],[NGÀY BÁN]]-Stock[[#This Row],[NGÀY MUA]]+1,IF(Stock[[#This Row],[NGÀY MUA]]=0,0,TODAY()-Stock[[#This Row],[NGÀY MUA]]+1))</f>
        <v>0</v>
      </c>
      <c r="AA1788" s="121" t="str">
        <f>IFERROR(Stock[[#This Row],[CỔ TỨC TIỀN MẶT]]+Stock[[#This Row],[LÃI/(LỖ) TỪ BÁN CK
(auto-fill)]],"")</f>
        <v/>
      </c>
      <c r="AB17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8" s="79"/>
      <c r="AE1788" s="146" t="str">
        <f>IF(Stock[[#This Row],[TRẠNG THÁI
(auto-fill)]]="NẮM GIỮ",Stock[[#This Row],[GIÁ THỊ TRƯỜNG]]-Stock[[#This Row],[GIÁ MUA]],"")</f>
        <v/>
      </c>
      <c r="AF1788" s="150" t="str">
        <f>IFERROR(Stock[[#This Row],[TĂNG/
(GIẢM )]]/Stock[[#This Row],[GIÁ MUA]],"")</f>
        <v/>
      </c>
      <c r="AG1788" s="129" t="str">
        <f>IF(Stock[[#This Row],[GIÁ THỊ TRƯỜNG]]&gt;0,Stock[[#This Row],[GIÁ THỊ TRƯỜNG]]*Stock[[#This Row],[SỐ LƯỢNG CÒN LẠI
(auto-fill)]],"")</f>
        <v/>
      </c>
    </row>
    <row r="1789" spans="2:33">
      <c r="B1789" s="109" t="str">
        <f>IF(AND(Stock[[#This Row],[SỐ LƯỢNG MUA]]&gt;0,Stock[[#This Row],[SỐ LƯỢNG CÒN LẠI
(auto-fill)]]=0),"BÁN",
IF(AND(Stock[[#This Row],[SỐ LƯỢNG MUA]]&gt;0,Stock[[#This Row],[SỐ LƯỢNG CÒN LẠI
(auto-fill)]]&gt;0),"NẮM GIỮ",""))</f>
        <v/>
      </c>
      <c r="C1789" s="112">
        <f t="shared" si="27"/>
        <v>1776</v>
      </c>
      <c r="D1789" s="77"/>
      <c r="E1789" s="78"/>
      <c r="F1789" s="170"/>
      <c r="G1789" s="83"/>
      <c r="H1789" s="84"/>
      <c r="I1789" s="114" t="str">
        <f>IF(Stock[[#This Row],[SỐ LƯỢNG MUA]]&gt;0,Stock[[#This Row],[GIÁ MUA]]*Stock[[#This Row],[SỐ LƯỢNG MUA]]*$D$11,"")</f>
        <v/>
      </c>
      <c r="J1789" s="87"/>
      <c r="K1789" s="88"/>
      <c r="L1789" s="116" t="str">
        <f>IF(Stock[[#This Row],[SỐ LƯỢNG MUA]]&gt;0,Stock[[#This Row],[GIÁ MUA]]*(1+Stock[[#This Row],[% TĂNG KỲ VỌNG_1]]),"")</f>
        <v/>
      </c>
      <c r="M1789" s="89"/>
      <c r="N1789" s="116" t="str">
        <f>IF(Stock[[#This Row],[SỐ LƯỢNG MUA]]&gt;0,Stock[[#This Row],[GIÁ MUA]]*(1+Stock[[#This Row],[% TĂNG KỲ VỌNG_2]]),"")</f>
        <v/>
      </c>
      <c r="O1789" s="89"/>
      <c r="P1789" s="116" t="str">
        <f>IF(Stock[[#This Row],[SỐ LƯỢNG MUA]]&gt;0,Stock[[#This Row],[GIÁ MUA]]*(1+Stock[[#This Row],[% GIẢM ĐỂ CẮT LỖ]]),"")</f>
        <v/>
      </c>
      <c r="Q1789" s="103"/>
      <c r="R1789" s="117" t="str">
        <f>IF(Stock[[#This Row],[CỔ TỨC TIỀN MẶT]]&gt;0,Stock[[#This Row],[CỔ TỨC TIỀN MẶT]]/(Stock[[#This Row],[GIÁ MUA]]*Stock[[#This Row],[SỐ LƯỢNG MUA]]),"")</f>
        <v/>
      </c>
      <c r="S1789" s="103"/>
      <c r="T1789" s="77"/>
      <c r="U1789" s="95"/>
      <c r="V1789" s="96"/>
      <c r="W1789" s="125" t="str">
        <f>IF(Stock[[#This Row],[SỐ LƯỢNG BÁN]]&gt;0,Stock[[#This Row],[GIÁ BÁN]]*Stock[[#This Row],[SỐ LƯỢNG BÁN]]*$D$11+Stock[[#This Row],[GIÁ BÁN]]*Stock[[#This Row],[SỐ LƯỢNG BÁN]]*$D$12,"")</f>
        <v/>
      </c>
      <c r="X1789" s="120">
        <f>Stock[[#This Row],[SỐ LƯỢNG MUA]]+Stock[[#This Row],[CỔ TỨC BẰNG CỔ PHIẾU]]-Stock[[#This Row],[SỐ LƯỢNG BÁN]]</f>
        <v>0</v>
      </c>
      <c r="Y17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9" s="120">
        <f ca="1">IF(Stock[[#This Row],[NGÀY BÁN]]&gt;0,Stock[[#This Row],[NGÀY BÁN]]-Stock[[#This Row],[NGÀY MUA]]+1,IF(Stock[[#This Row],[NGÀY MUA]]=0,0,TODAY()-Stock[[#This Row],[NGÀY MUA]]+1))</f>
        <v>0</v>
      </c>
      <c r="AA1789" s="121" t="str">
        <f>IFERROR(Stock[[#This Row],[CỔ TỨC TIỀN MẶT]]+Stock[[#This Row],[LÃI/(LỖ) TỪ BÁN CK
(auto-fill)]],"")</f>
        <v/>
      </c>
      <c r="AB17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9" s="79"/>
      <c r="AE1789" s="146" t="str">
        <f>IF(Stock[[#This Row],[TRẠNG THÁI
(auto-fill)]]="NẮM GIỮ",Stock[[#This Row],[GIÁ THỊ TRƯỜNG]]-Stock[[#This Row],[GIÁ MUA]],"")</f>
        <v/>
      </c>
      <c r="AF1789" s="150" t="str">
        <f>IFERROR(Stock[[#This Row],[TĂNG/
(GIẢM )]]/Stock[[#This Row],[GIÁ MUA]],"")</f>
        <v/>
      </c>
      <c r="AG1789" s="129" t="str">
        <f>IF(Stock[[#This Row],[GIÁ THỊ TRƯỜNG]]&gt;0,Stock[[#This Row],[GIÁ THỊ TRƯỜNG]]*Stock[[#This Row],[SỐ LƯỢNG CÒN LẠI
(auto-fill)]],"")</f>
        <v/>
      </c>
    </row>
    <row r="1790" spans="2:33">
      <c r="B1790" s="109" t="str">
        <f>IF(AND(Stock[[#This Row],[SỐ LƯỢNG MUA]]&gt;0,Stock[[#This Row],[SỐ LƯỢNG CÒN LẠI
(auto-fill)]]=0),"BÁN",
IF(AND(Stock[[#This Row],[SỐ LƯỢNG MUA]]&gt;0,Stock[[#This Row],[SỐ LƯỢNG CÒN LẠI
(auto-fill)]]&gt;0),"NẮM GIỮ",""))</f>
        <v/>
      </c>
      <c r="C1790" s="112">
        <f t="shared" si="27"/>
        <v>1777</v>
      </c>
      <c r="D1790" s="77"/>
      <c r="E1790" s="78"/>
      <c r="F1790" s="170"/>
      <c r="G1790" s="83"/>
      <c r="H1790" s="84"/>
      <c r="I1790" s="114" t="str">
        <f>IF(Stock[[#This Row],[SỐ LƯỢNG MUA]]&gt;0,Stock[[#This Row],[GIÁ MUA]]*Stock[[#This Row],[SỐ LƯỢNG MUA]]*$D$11,"")</f>
        <v/>
      </c>
      <c r="J1790" s="87"/>
      <c r="K1790" s="88"/>
      <c r="L1790" s="116" t="str">
        <f>IF(Stock[[#This Row],[SỐ LƯỢNG MUA]]&gt;0,Stock[[#This Row],[GIÁ MUA]]*(1+Stock[[#This Row],[% TĂNG KỲ VỌNG_1]]),"")</f>
        <v/>
      </c>
      <c r="M1790" s="89"/>
      <c r="N1790" s="116" t="str">
        <f>IF(Stock[[#This Row],[SỐ LƯỢNG MUA]]&gt;0,Stock[[#This Row],[GIÁ MUA]]*(1+Stock[[#This Row],[% TĂNG KỲ VỌNG_2]]),"")</f>
        <v/>
      </c>
      <c r="O1790" s="89"/>
      <c r="P1790" s="116" t="str">
        <f>IF(Stock[[#This Row],[SỐ LƯỢNG MUA]]&gt;0,Stock[[#This Row],[GIÁ MUA]]*(1+Stock[[#This Row],[% GIẢM ĐỂ CẮT LỖ]]),"")</f>
        <v/>
      </c>
      <c r="Q1790" s="103"/>
      <c r="R1790" s="117" t="str">
        <f>IF(Stock[[#This Row],[CỔ TỨC TIỀN MẶT]]&gt;0,Stock[[#This Row],[CỔ TỨC TIỀN MẶT]]/(Stock[[#This Row],[GIÁ MUA]]*Stock[[#This Row],[SỐ LƯỢNG MUA]]),"")</f>
        <v/>
      </c>
      <c r="S1790" s="103"/>
      <c r="T1790" s="77"/>
      <c r="U1790" s="95"/>
      <c r="V1790" s="96"/>
      <c r="W1790" s="125" t="str">
        <f>IF(Stock[[#This Row],[SỐ LƯỢNG BÁN]]&gt;0,Stock[[#This Row],[GIÁ BÁN]]*Stock[[#This Row],[SỐ LƯỢNG BÁN]]*$D$11+Stock[[#This Row],[GIÁ BÁN]]*Stock[[#This Row],[SỐ LƯỢNG BÁN]]*$D$12,"")</f>
        <v/>
      </c>
      <c r="X1790" s="120">
        <f>Stock[[#This Row],[SỐ LƯỢNG MUA]]+Stock[[#This Row],[CỔ TỨC BẰNG CỔ PHIẾU]]-Stock[[#This Row],[SỐ LƯỢNG BÁN]]</f>
        <v>0</v>
      </c>
      <c r="Y17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0" s="120">
        <f ca="1">IF(Stock[[#This Row],[NGÀY BÁN]]&gt;0,Stock[[#This Row],[NGÀY BÁN]]-Stock[[#This Row],[NGÀY MUA]]+1,IF(Stock[[#This Row],[NGÀY MUA]]=0,0,TODAY()-Stock[[#This Row],[NGÀY MUA]]+1))</f>
        <v>0</v>
      </c>
      <c r="AA1790" s="121" t="str">
        <f>IFERROR(Stock[[#This Row],[CỔ TỨC TIỀN MẶT]]+Stock[[#This Row],[LÃI/(LỖ) TỪ BÁN CK
(auto-fill)]],"")</f>
        <v/>
      </c>
      <c r="AB17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0" s="79"/>
      <c r="AE1790" s="146" t="str">
        <f>IF(Stock[[#This Row],[TRẠNG THÁI
(auto-fill)]]="NẮM GIỮ",Stock[[#This Row],[GIÁ THỊ TRƯỜNG]]-Stock[[#This Row],[GIÁ MUA]],"")</f>
        <v/>
      </c>
      <c r="AF1790" s="150" t="str">
        <f>IFERROR(Stock[[#This Row],[TĂNG/
(GIẢM )]]/Stock[[#This Row],[GIÁ MUA]],"")</f>
        <v/>
      </c>
      <c r="AG1790" s="129" t="str">
        <f>IF(Stock[[#This Row],[GIÁ THỊ TRƯỜNG]]&gt;0,Stock[[#This Row],[GIÁ THỊ TRƯỜNG]]*Stock[[#This Row],[SỐ LƯỢNG CÒN LẠI
(auto-fill)]],"")</f>
        <v/>
      </c>
    </row>
    <row r="1791" spans="2:33">
      <c r="B1791" s="109" t="str">
        <f>IF(AND(Stock[[#This Row],[SỐ LƯỢNG MUA]]&gt;0,Stock[[#This Row],[SỐ LƯỢNG CÒN LẠI
(auto-fill)]]=0),"BÁN",
IF(AND(Stock[[#This Row],[SỐ LƯỢNG MUA]]&gt;0,Stock[[#This Row],[SỐ LƯỢNG CÒN LẠI
(auto-fill)]]&gt;0),"NẮM GIỮ",""))</f>
        <v/>
      </c>
      <c r="C1791" s="112">
        <f t="shared" si="27"/>
        <v>1778</v>
      </c>
      <c r="D1791" s="77"/>
      <c r="E1791" s="78"/>
      <c r="F1791" s="170"/>
      <c r="G1791" s="83"/>
      <c r="H1791" s="84"/>
      <c r="I1791" s="114" t="str">
        <f>IF(Stock[[#This Row],[SỐ LƯỢNG MUA]]&gt;0,Stock[[#This Row],[GIÁ MUA]]*Stock[[#This Row],[SỐ LƯỢNG MUA]]*$D$11,"")</f>
        <v/>
      </c>
      <c r="J1791" s="87"/>
      <c r="K1791" s="88"/>
      <c r="L1791" s="116" t="str">
        <f>IF(Stock[[#This Row],[SỐ LƯỢNG MUA]]&gt;0,Stock[[#This Row],[GIÁ MUA]]*(1+Stock[[#This Row],[% TĂNG KỲ VỌNG_1]]),"")</f>
        <v/>
      </c>
      <c r="M1791" s="89"/>
      <c r="N1791" s="116" t="str">
        <f>IF(Stock[[#This Row],[SỐ LƯỢNG MUA]]&gt;0,Stock[[#This Row],[GIÁ MUA]]*(1+Stock[[#This Row],[% TĂNG KỲ VỌNG_2]]),"")</f>
        <v/>
      </c>
      <c r="O1791" s="89"/>
      <c r="P1791" s="116" t="str">
        <f>IF(Stock[[#This Row],[SỐ LƯỢNG MUA]]&gt;0,Stock[[#This Row],[GIÁ MUA]]*(1+Stock[[#This Row],[% GIẢM ĐỂ CẮT LỖ]]),"")</f>
        <v/>
      </c>
      <c r="Q1791" s="103"/>
      <c r="R1791" s="117" t="str">
        <f>IF(Stock[[#This Row],[CỔ TỨC TIỀN MẶT]]&gt;0,Stock[[#This Row],[CỔ TỨC TIỀN MẶT]]/(Stock[[#This Row],[GIÁ MUA]]*Stock[[#This Row],[SỐ LƯỢNG MUA]]),"")</f>
        <v/>
      </c>
      <c r="S1791" s="103"/>
      <c r="T1791" s="77"/>
      <c r="U1791" s="95"/>
      <c r="V1791" s="96"/>
      <c r="W1791" s="125" t="str">
        <f>IF(Stock[[#This Row],[SỐ LƯỢNG BÁN]]&gt;0,Stock[[#This Row],[GIÁ BÁN]]*Stock[[#This Row],[SỐ LƯỢNG BÁN]]*$D$11+Stock[[#This Row],[GIÁ BÁN]]*Stock[[#This Row],[SỐ LƯỢNG BÁN]]*$D$12,"")</f>
        <v/>
      </c>
      <c r="X1791" s="120">
        <f>Stock[[#This Row],[SỐ LƯỢNG MUA]]+Stock[[#This Row],[CỔ TỨC BẰNG CỔ PHIẾU]]-Stock[[#This Row],[SỐ LƯỢNG BÁN]]</f>
        <v>0</v>
      </c>
      <c r="Y17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1" s="120">
        <f ca="1">IF(Stock[[#This Row],[NGÀY BÁN]]&gt;0,Stock[[#This Row],[NGÀY BÁN]]-Stock[[#This Row],[NGÀY MUA]]+1,IF(Stock[[#This Row],[NGÀY MUA]]=0,0,TODAY()-Stock[[#This Row],[NGÀY MUA]]+1))</f>
        <v>0</v>
      </c>
      <c r="AA1791" s="121" t="str">
        <f>IFERROR(Stock[[#This Row],[CỔ TỨC TIỀN MẶT]]+Stock[[#This Row],[LÃI/(LỖ) TỪ BÁN CK
(auto-fill)]],"")</f>
        <v/>
      </c>
      <c r="AB17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1" s="79"/>
      <c r="AE1791" s="146" t="str">
        <f>IF(Stock[[#This Row],[TRẠNG THÁI
(auto-fill)]]="NẮM GIỮ",Stock[[#This Row],[GIÁ THỊ TRƯỜNG]]-Stock[[#This Row],[GIÁ MUA]],"")</f>
        <v/>
      </c>
      <c r="AF1791" s="150" t="str">
        <f>IFERROR(Stock[[#This Row],[TĂNG/
(GIẢM )]]/Stock[[#This Row],[GIÁ MUA]],"")</f>
        <v/>
      </c>
      <c r="AG1791" s="129" t="str">
        <f>IF(Stock[[#This Row],[GIÁ THỊ TRƯỜNG]]&gt;0,Stock[[#This Row],[GIÁ THỊ TRƯỜNG]]*Stock[[#This Row],[SỐ LƯỢNG CÒN LẠI
(auto-fill)]],"")</f>
        <v/>
      </c>
    </row>
    <row r="1792" spans="2:33">
      <c r="B1792" s="109" t="str">
        <f>IF(AND(Stock[[#This Row],[SỐ LƯỢNG MUA]]&gt;0,Stock[[#This Row],[SỐ LƯỢNG CÒN LẠI
(auto-fill)]]=0),"BÁN",
IF(AND(Stock[[#This Row],[SỐ LƯỢNG MUA]]&gt;0,Stock[[#This Row],[SỐ LƯỢNG CÒN LẠI
(auto-fill)]]&gt;0),"NẮM GIỮ",""))</f>
        <v/>
      </c>
      <c r="C1792" s="112">
        <f t="shared" si="27"/>
        <v>1779</v>
      </c>
      <c r="D1792" s="77"/>
      <c r="E1792" s="78"/>
      <c r="F1792" s="170"/>
      <c r="G1792" s="83"/>
      <c r="H1792" s="84"/>
      <c r="I1792" s="114" t="str">
        <f>IF(Stock[[#This Row],[SỐ LƯỢNG MUA]]&gt;0,Stock[[#This Row],[GIÁ MUA]]*Stock[[#This Row],[SỐ LƯỢNG MUA]]*$D$11,"")</f>
        <v/>
      </c>
      <c r="J1792" s="87"/>
      <c r="K1792" s="88"/>
      <c r="L1792" s="116" t="str">
        <f>IF(Stock[[#This Row],[SỐ LƯỢNG MUA]]&gt;0,Stock[[#This Row],[GIÁ MUA]]*(1+Stock[[#This Row],[% TĂNG KỲ VỌNG_1]]),"")</f>
        <v/>
      </c>
      <c r="M1792" s="89"/>
      <c r="N1792" s="116" t="str">
        <f>IF(Stock[[#This Row],[SỐ LƯỢNG MUA]]&gt;0,Stock[[#This Row],[GIÁ MUA]]*(1+Stock[[#This Row],[% TĂNG KỲ VỌNG_2]]),"")</f>
        <v/>
      </c>
      <c r="O1792" s="89"/>
      <c r="P1792" s="116" t="str">
        <f>IF(Stock[[#This Row],[SỐ LƯỢNG MUA]]&gt;0,Stock[[#This Row],[GIÁ MUA]]*(1+Stock[[#This Row],[% GIẢM ĐỂ CẮT LỖ]]),"")</f>
        <v/>
      </c>
      <c r="Q1792" s="103"/>
      <c r="R1792" s="117" t="str">
        <f>IF(Stock[[#This Row],[CỔ TỨC TIỀN MẶT]]&gt;0,Stock[[#This Row],[CỔ TỨC TIỀN MẶT]]/(Stock[[#This Row],[GIÁ MUA]]*Stock[[#This Row],[SỐ LƯỢNG MUA]]),"")</f>
        <v/>
      </c>
      <c r="S1792" s="103"/>
      <c r="T1792" s="77"/>
      <c r="U1792" s="95"/>
      <c r="V1792" s="96"/>
      <c r="W1792" s="125" t="str">
        <f>IF(Stock[[#This Row],[SỐ LƯỢNG BÁN]]&gt;0,Stock[[#This Row],[GIÁ BÁN]]*Stock[[#This Row],[SỐ LƯỢNG BÁN]]*$D$11+Stock[[#This Row],[GIÁ BÁN]]*Stock[[#This Row],[SỐ LƯỢNG BÁN]]*$D$12,"")</f>
        <v/>
      </c>
      <c r="X1792" s="120">
        <f>Stock[[#This Row],[SỐ LƯỢNG MUA]]+Stock[[#This Row],[CỔ TỨC BẰNG CỔ PHIẾU]]-Stock[[#This Row],[SỐ LƯỢNG BÁN]]</f>
        <v>0</v>
      </c>
      <c r="Y17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2" s="120">
        <f ca="1">IF(Stock[[#This Row],[NGÀY BÁN]]&gt;0,Stock[[#This Row],[NGÀY BÁN]]-Stock[[#This Row],[NGÀY MUA]]+1,IF(Stock[[#This Row],[NGÀY MUA]]=0,0,TODAY()-Stock[[#This Row],[NGÀY MUA]]+1))</f>
        <v>0</v>
      </c>
      <c r="AA1792" s="121" t="str">
        <f>IFERROR(Stock[[#This Row],[CỔ TỨC TIỀN MẶT]]+Stock[[#This Row],[LÃI/(LỖ) TỪ BÁN CK
(auto-fill)]],"")</f>
        <v/>
      </c>
      <c r="AB17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2" s="79"/>
      <c r="AE1792" s="146" t="str">
        <f>IF(Stock[[#This Row],[TRẠNG THÁI
(auto-fill)]]="NẮM GIỮ",Stock[[#This Row],[GIÁ THỊ TRƯỜNG]]-Stock[[#This Row],[GIÁ MUA]],"")</f>
        <v/>
      </c>
      <c r="AF1792" s="150" t="str">
        <f>IFERROR(Stock[[#This Row],[TĂNG/
(GIẢM )]]/Stock[[#This Row],[GIÁ MUA]],"")</f>
        <v/>
      </c>
      <c r="AG1792" s="129" t="str">
        <f>IF(Stock[[#This Row],[GIÁ THỊ TRƯỜNG]]&gt;0,Stock[[#This Row],[GIÁ THỊ TRƯỜNG]]*Stock[[#This Row],[SỐ LƯỢNG CÒN LẠI
(auto-fill)]],"")</f>
        <v/>
      </c>
    </row>
    <row r="1793" spans="2:33">
      <c r="B1793" s="109" t="str">
        <f>IF(AND(Stock[[#This Row],[SỐ LƯỢNG MUA]]&gt;0,Stock[[#This Row],[SỐ LƯỢNG CÒN LẠI
(auto-fill)]]=0),"BÁN",
IF(AND(Stock[[#This Row],[SỐ LƯỢNG MUA]]&gt;0,Stock[[#This Row],[SỐ LƯỢNG CÒN LẠI
(auto-fill)]]&gt;0),"NẮM GIỮ",""))</f>
        <v/>
      </c>
      <c r="C1793" s="112">
        <f t="shared" si="27"/>
        <v>1780</v>
      </c>
      <c r="D1793" s="77"/>
      <c r="E1793" s="78"/>
      <c r="F1793" s="170"/>
      <c r="G1793" s="83"/>
      <c r="H1793" s="84"/>
      <c r="I1793" s="114" t="str">
        <f>IF(Stock[[#This Row],[SỐ LƯỢNG MUA]]&gt;0,Stock[[#This Row],[GIÁ MUA]]*Stock[[#This Row],[SỐ LƯỢNG MUA]]*$D$11,"")</f>
        <v/>
      </c>
      <c r="J1793" s="87"/>
      <c r="K1793" s="88"/>
      <c r="L1793" s="116" t="str">
        <f>IF(Stock[[#This Row],[SỐ LƯỢNG MUA]]&gt;0,Stock[[#This Row],[GIÁ MUA]]*(1+Stock[[#This Row],[% TĂNG KỲ VỌNG_1]]),"")</f>
        <v/>
      </c>
      <c r="M1793" s="89"/>
      <c r="N1793" s="116" t="str">
        <f>IF(Stock[[#This Row],[SỐ LƯỢNG MUA]]&gt;0,Stock[[#This Row],[GIÁ MUA]]*(1+Stock[[#This Row],[% TĂNG KỲ VỌNG_2]]),"")</f>
        <v/>
      </c>
      <c r="O1793" s="89"/>
      <c r="P1793" s="116" t="str">
        <f>IF(Stock[[#This Row],[SỐ LƯỢNG MUA]]&gt;0,Stock[[#This Row],[GIÁ MUA]]*(1+Stock[[#This Row],[% GIẢM ĐỂ CẮT LỖ]]),"")</f>
        <v/>
      </c>
      <c r="Q1793" s="103"/>
      <c r="R1793" s="117" t="str">
        <f>IF(Stock[[#This Row],[CỔ TỨC TIỀN MẶT]]&gt;0,Stock[[#This Row],[CỔ TỨC TIỀN MẶT]]/(Stock[[#This Row],[GIÁ MUA]]*Stock[[#This Row],[SỐ LƯỢNG MUA]]),"")</f>
        <v/>
      </c>
      <c r="S1793" s="103"/>
      <c r="T1793" s="77"/>
      <c r="U1793" s="95"/>
      <c r="V1793" s="96"/>
      <c r="W1793" s="125" t="str">
        <f>IF(Stock[[#This Row],[SỐ LƯỢNG BÁN]]&gt;0,Stock[[#This Row],[GIÁ BÁN]]*Stock[[#This Row],[SỐ LƯỢNG BÁN]]*$D$11+Stock[[#This Row],[GIÁ BÁN]]*Stock[[#This Row],[SỐ LƯỢNG BÁN]]*$D$12,"")</f>
        <v/>
      </c>
      <c r="X1793" s="120">
        <f>Stock[[#This Row],[SỐ LƯỢNG MUA]]+Stock[[#This Row],[CỔ TỨC BẰNG CỔ PHIẾU]]-Stock[[#This Row],[SỐ LƯỢNG BÁN]]</f>
        <v>0</v>
      </c>
      <c r="Y17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3" s="120">
        <f ca="1">IF(Stock[[#This Row],[NGÀY BÁN]]&gt;0,Stock[[#This Row],[NGÀY BÁN]]-Stock[[#This Row],[NGÀY MUA]]+1,IF(Stock[[#This Row],[NGÀY MUA]]=0,0,TODAY()-Stock[[#This Row],[NGÀY MUA]]+1))</f>
        <v>0</v>
      </c>
      <c r="AA1793" s="121" t="str">
        <f>IFERROR(Stock[[#This Row],[CỔ TỨC TIỀN MẶT]]+Stock[[#This Row],[LÃI/(LỖ) TỪ BÁN CK
(auto-fill)]],"")</f>
        <v/>
      </c>
      <c r="AB17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3" s="79"/>
      <c r="AE1793" s="146" t="str">
        <f>IF(Stock[[#This Row],[TRẠNG THÁI
(auto-fill)]]="NẮM GIỮ",Stock[[#This Row],[GIÁ THỊ TRƯỜNG]]-Stock[[#This Row],[GIÁ MUA]],"")</f>
        <v/>
      </c>
      <c r="AF1793" s="150" t="str">
        <f>IFERROR(Stock[[#This Row],[TĂNG/
(GIẢM )]]/Stock[[#This Row],[GIÁ MUA]],"")</f>
        <v/>
      </c>
      <c r="AG1793" s="129" t="str">
        <f>IF(Stock[[#This Row],[GIÁ THỊ TRƯỜNG]]&gt;0,Stock[[#This Row],[GIÁ THỊ TRƯỜNG]]*Stock[[#This Row],[SỐ LƯỢNG CÒN LẠI
(auto-fill)]],"")</f>
        <v/>
      </c>
    </row>
    <row r="1794" spans="2:33">
      <c r="B1794" s="109" t="str">
        <f>IF(AND(Stock[[#This Row],[SỐ LƯỢNG MUA]]&gt;0,Stock[[#This Row],[SỐ LƯỢNG CÒN LẠI
(auto-fill)]]=0),"BÁN",
IF(AND(Stock[[#This Row],[SỐ LƯỢNG MUA]]&gt;0,Stock[[#This Row],[SỐ LƯỢNG CÒN LẠI
(auto-fill)]]&gt;0),"NẮM GIỮ",""))</f>
        <v/>
      </c>
      <c r="C1794" s="112">
        <f t="shared" si="27"/>
        <v>1781</v>
      </c>
      <c r="D1794" s="77"/>
      <c r="E1794" s="78"/>
      <c r="F1794" s="170"/>
      <c r="G1794" s="83"/>
      <c r="H1794" s="84"/>
      <c r="I1794" s="114" t="str">
        <f>IF(Stock[[#This Row],[SỐ LƯỢNG MUA]]&gt;0,Stock[[#This Row],[GIÁ MUA]]*Stock[[#This Row],[SỐ LƯỢNG MUA]]*$D$11,"")</f>
        <v/>
      </c>
      <c r="J1794" s="87"/>
      <c r="K1794" s="88"/>
      <c r="L1794" s="116" t="str">
        <f>IF(Stock[[#This Row],[SỐ LƯỢNG MUA]]&gt;0,Stock[[#This Row],[GIÁ MUA]]*(1+Stock[[#This Row],[% TĂNG KỲ VỌNG_1]]),"")</f>
        <v/>
      </c>
      <c r="M1794" s="89"/>
      <c r="N1794" s="116" t="str">
        <f>IF(Stock[[#This Row],[SỐ LƯỢNG MUA]]&gt;0,Stock[[#This Row],[GIÁ MUA]]*(1+Stock[[#This Row],[% TĂNG KỲ VỌNG_2]]),"")</f>
        <v/>
      </c>
      <c r="O1794" s="89"/>
      <c r="P1794" s="116" t="str">
        <f>IF(Stock[[#This Row],[SỐ LƯỢNG MUA]]&gt;0,Stock[[#This Row],[GIÁ MUA]]*(1+Stock[[#This Row],[% GIẢM ĐỂ CẮT LỖ]]),"")</f>
        <v/>
      </c>
      <c r="Q1794" s="103"/>
      <c r="R1794" s="117" t="str">
        <f>IF(Stock[[#This Row],[CỔ TỨC TIỀN MẶT]]&gt;0,Stock[[#This Row],[CỔ TỨC TIỀN MẶT]]/(Stock[[#This Row],[GIÁ MUA]]*Stock[[#This Row],[SỐ LƯỢNG MUA]]),"")</f>
        <v/>
      </c>
      <c r="S1794" s="103"/>
      <c r="T1794" s="77"/>
      <c r="U1794" s="95"/>
      <c r="V1794" s="96"/>
      <c r="W1794" s="125" t="str">
        <f>IF(Stock[[#This Row],[SỐ LƯỢNG BÁN]]&gt;0,Stock[[#This Row],[GIÁ BÁN]]*Stock[[#This Row],[SỐ LƯỢNG BÁN]]*$D$11+Stock[[#This Row],[GIÁ BÁN]]*Stock[[#This Row],[SỐ LƯỢNG BÁN]]*$D$12,"")</f>
        <v/>
      </c>
      <c r="X1794" s="120">
        <f>Stock[[#This Row],[SỐ LƯỢNG MUA]]+Stock[[#This Row],[CỔ TỨC BẰNG CỔ PHIẾU]]-Stock[[#This Row],[SỐ LƯỢNG BÁN]]</f>
        <v>0</v>
      </c>
      <c r="Y17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4" s="120">
        <f ca="1">IF(Stock[[#This Row],[NGÀY BÁN]]&gt;0,Stock[[#This Row],[NGÀY BÁN]]-Stock[[#This Row],[NGÀY MUA]]+1,IF(Stock[[#This Row],[NGÀY MUA]]=0,0,TODAY()-Stock[[#This Row],[NGÀY MUA]]+1))</f>
        <v>0</v>
      </c>
      <c r="AA1794" s="121" t="str">
        <f>IFERROR(Stock[[#This Row],[CỔ TỨC TIỀN MẶT]]+Stock[[#This Row],[LÃI/(LỖ) TỪ BÁN CK
(auto-fill)]],"")</f>
        <v/>
      </c>
      <c r="AB17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4" s="79"/>
      <c r="AE1794" s="146" t="str">
        <f>IF(Stock[[#This Row],[TRẠNG THÁI
(auto-fill)]]="NẮM GIỮ",Stock[[#This Row],[GIÁ THỊ TRƯỜNG]]-Stock[[#This Row],[GIÁ MUA]],"")</f>
        <v/>
      </c>
      <c r="AF1794" s="150" t="str">
        <f>IFERROR(Stock[[#This Row],[TĂNG/
(GIẢM )]]/Stock[[#This Row],[GIÁ MUA]],"")</f>
        <v/>
      </c>
      <c r="AG1794" s="129" t="str">
        <f>IF(Stock[[#This Row],[GIÁ THỊ TRƯỜNG]]&gt;0,Stock[[#This Row],[GIÁ THỊ TRƯỜNG]]*Stock[[#This Row],[SỐ LƯỢNG CÒN LẠI
(auto-fill)]],"")</f>
        <v/>
      </c>
    </row>
    <row r="1795" spans="2:33">
      <c r="B1795" s="109" t="str">
        <f>IF(AND(Stock[[#This Row],[SỐ LƯỢNG MUA]]&gt;0,Stock[[#This Row],[SỐ LƯỢNG CÒN LẠI
(auto-fill)]]=0),"BÁN",
IF(AND(Stock[[#This Row],[SỐ LƯỢNG MUA]]&gt;0,Stock[[#This Row],[SỐ LƯỢNG CÒN LẠI
(auto-fill)]]&gt;0),"NẮM GIỮ",""))</f>
        <v/>
      </c>
      <c r="C1795" s="112">
        <f t="shared" si="27"/>
        <v>1782</v>
      </c>
      <c r="D1795" s="77"/>
      <c r="E1795" s="78"/>
      <c r="F1795" s="170"/>
      <c r="G1795" s="83"/>
      <c r="H1795" s="84"/>
      <c r="I1795" s="114" t="str">
        <f>IF(Stock[[#This Row],[SỐ LƯỢNG MUA]]&gt;0,Stock[[#This Row],[GIÁ MUA]]*Stock[[#This Row],[SỐ LƯỢNG MUA]]*$D$11,"")</f>
        <v/>
      </c>
      <c r="J1795" s="87"/>
      <c r="K1795" s="88"/>
      <c r="L1795" s="116" t="str">
        <f>IF(Stock[[#This Row],[SỐ LƯỢNG MUA]]&gt;0,Stock[[#This Row],[GIÁ MUA]]*(1+Stock[[#This Row],[% TĂNG KỲ VỌNG_1]]),"")</f>
        <v/>
      </c>
      <c r="M1795" s="89"/>
      <c r="N1795" s="116" t="str">
        <f>IF(Stock[[#This Row],[SỐ LƯỢNG MUA]]&gt;0,Stock[[#This Row],[GIÁ MUA]]*(1+Stock[[#This Row],[% TĂNG KỲ VỌNG_2]]),"")</f>
        <v/>
      </c>
      <c r="O1795" s="89"/>
      <c r="P1795" s="116" t="str">
        <f>IF(Stock[[#This Row],[SỐ LƯỢNG MUA]]&gt;0,Stock[[#This Row],[GIÁ MUA]]*(1+Stock[[#This Row],[% GIẢM ĐỂ CẮT LỖ]]),"")</f>
        <v/>
      </c>
      <c r="Q1795" s="103"/>
      <c r="R1795" s="117" t="str">
        <f>IF(Stock[[#This Row],[CỔ TỨC TIỀN MẶT]]&gt;0,Stock[[#This Row],[CỔ TỨC TIỀN MẶT]]/(Stock[[#This Row],[GIÁ MUA]]*Stock[[#This Row],[SỐ LƯỢNG MUA]]),"")</f>
        <v/>
      </c>
      <c r="S1795" s="103"/>
      <c r="T1795" s="77"/>
      <c r="U1795" s="95"/>
      <c r="V1795" s="96"/>
      <c r="W1795" s="125" t="str">
        <f>IF(Stock[[#This Row],[SỐ LƯỢNG BÁN]]&gt;0,Stock[[#This Row],[GIÁ BÁN]]*Stock[[#This Row],[SỐ LƯỢNG BÁN]]*$D$11+Stock[[#This Row],[GIÁ BÁN]]*Stock[[#This Row],[SỐ LƯỢNG BÁN]]*$D$12,"")</f>
        <v/>
      </c>
      <c r="X1795" s="120">
        <f>Stock[[#This Row],[SỐ LƯỢNG MUA]]+Stock[[#This Row],[CỔ TỨC BẰNG CỔ PHIẾU]]-Stock[[#This Row],[SỐ LƯỢNG BÁN]]</f>
        <v>0</v>
      </c>
      <c r="Y17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5" s="120">
        <f ca="1">IF(Stock[[#This Row],[NGÀY BÁN]]&gt;0,Stock[[#This Row],[NGÀY BÁN]]-Stock[[#This Row],[NGÀY MUA]]+1,IF(Stock[[#This Row],[NGÀY MUA]]=0,0,TODAY()-Stock[[#This Row],[NGÀY MUA]]+1))</f>
        <v>0</v>
      </c>
      <c r="AA1795" s="121" t="str">
        <f>IFERROR(Stock[[#This Row],[CỔ TỨC TIỀN MẶT]]+Stock[[#This Row],[LÃI/(LỖ) TỪ BÁN CK
(auto-fill)]],"")</f>
        <v/>
      </c>
      <c r="AB17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5" s="79"/>
      <c r="AE1795" s="146" t="str">
        <f>IF(Stock[[#This Row],[TRẠNG THÁI
(auto-fill)]]="NẮM GIỮ",Stock[[#This Row],[GIÁ THỊ TRƯỜNG]]-Stock[[#This Row],[GIÁ MUA]],"")</f>
        <v/>
      </c>
      <c r="AF1795" s="150" t="str">
        <f>IFERROR(Stock[[#This Row],[TĂNG/
(GIẢM )]]/Stock[[#This Row],[GIÁ MUA]],"")</f>
        <v/>
      </c>
      <c r="AG1795" s="129" t="str">
        <f>IF(Stock[[#This Row],[GIÁ THỊ TRƯỜNG]]&gt;0,Stock[[#This Row],[GIÁ THỊ TRƯỜNG]]*Stock[[#This Row],[SỐ LƯỢNG CÒN LẠI
(auto-fill)]],"")</f>
        <v/>
      </c>
    </row>
    <row r="1796" spans="2:33">
      <c r="B1796" s="109" t="str">
        <f>IF(AND(Stock[[#This Row],[SỐ LƯỢNG MUA]]&gt;0,Stock[[#This Row],[SỐ LƯỢNG CÒN LẠI
(auto-fill)]]=0),"BÁN",
IF(AND(Stock[[#This Row],[SỐ LƯỢNG MUA]]&gt;0,Stock[[#This Row],[SỐ LƯỢNG CÒN LẠI
(auto-fill)]]&gt;0),"NẮM GIỮ",""))</f>
        <v/>
      </c>
      <c r="C1796" s="112">
        <f t="shared" si="27"/>
        <v>1783</v>
      </c>
      <c r="D1796" s="77"/>
      <c r="E1796" s="78"/>
      <c r="F1796" s="170"/>
      <c r="G1796" s="83"/>
      <c r="H1796" s="84"/>
      <c r="I1796" s="114" t="str">
        <f>IF(Stock[[#This Row],[SỐ LƯỢNG MUA]]&gt;0,Stock[[#This Row],[GIÁ MUA]]*Stock[[#This Row],[SỐ LƯỢNG MUA]]*$D$11,"")</f>
        <v/>
      </c>
      <c r="J1796" s="87"/>
      <c r="K1796" s="88"/>
      <c r="L1796" s="116" t="str">
        <f>IF(Stock[[#This Row],[SỐ LƯỢNG MUA]]&gt;0,Stock[[#This Row],[GIÁ MUA]]*(1+Stock[[#This Row],[% TĂNG KỲ VỌNG_1]]),"")</f>
        <v/>
      </c>
      <c r="M1796" s="89"/>
      <c r="N1796" s="116" t="str">
        <f>IF(Stock[[#This Row],[SỐ LƯỢNG MUA]]&gt;0,Stock[[#This Row],[GIÁ MUA]]*(1+Stock[[#This Row],[% TĂNG KỲ VỌNG_2]]),"")</f>
        <v/>
      </c>
      <c r="O1796" s="89"/>
      <c r="P1796" s="116" t="str">
        <f>IF(Stock[[#This Row],[SỐ LƯỢNG MUA]]&gt;0,Stock[[#This Row],[GIÁ MUA]]*(1+Stock[[#This Row],[% GIẢM ĐỂ CẮT LỖ]]),"")</f>
        <v/>
      </c>
      <c r="Q1796" s="103"/>
      <c r="R1796" s="117" t="str">
        <f>IF(Stock[[#This Row],[CỔ TỨC TIỀN MẶT]]&gt;0,Stock[[#This Row],[CỔ TỨC TIỀN MẶT]]/(Stock[[#This Row],[GIÁ MUA]]*Stock[[#This Row],[SỐ LƯỢNG MUA]]),"")</f>
        <v/>
      </c>
      <c r="S1796" s="103"/>
      <c r="T1796" s="77"/>
      <c r="U1796" s="95"/>
      <c r="V1796" s="96"/>
      <c r="W1796" s="125" t="str">
        <f>IF(Stock[[#This Row],[SỐ LƯỢNG BÁN]]&gt;0,Stock[[#This Row],[GIÁ BÁN]]*Stock[[#This Row],[SỐ LƯỢNG BÁN]]*$D$11+Stock[[#This Row],[GIÁ BÁN]]*Stock[[#This Row],[SỐ LƯỢNG BÁN]]*$D$12,"")</f>
        <v/>
      </c>
      <c r="X1796" s="120">
        <f>Stock[[#This Row],[SỐ LƯỢNG MUA]]+Stock[[#This Row],[CỔ TỨC BẰNG CỔ PHIẾU]]-Stock[[#This Row],[SỐ LƯỢNG BÁN]]</f>
        <v>0</v>
      </c>
      <c r="Y17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6" s="120">
        <f ca="1">IF(Stock[[#This Row],[NGÀY BÁN]]&gt;0,Stock[[#This Row],[NGÀY BÁN]]-Stock[[#This Row],[NGÀY MUA]]+1,IF(Stock[[#This Row],[NGÀY MUA]]=0,0,TODAY()-Stock[[#This Row],[NGÀY MUA]]+1))</f>
        <v>0</v>
      </c>
      <c r="AA1796" s="121" t="str">
        <f>IFERROR(Stock[[#This Row],[CỔ TỨC TIỀN MẶT]]+Stock[[#This Row],[LÃI/(LỖ) TỪ BÁN CK
(auto-fill)]],"")</f>
        <v/>
      </c>
      <c r="AB17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6" s="79"/>
      <c r="AE1796" s="146" t="str">
        <f>IF(Stock[[#This Row],[TRẠNG THÁI
(auto-fill)]]="NẮM GIỮ",Stock[[#This Row],[GIÁ THỊ TRƯỜNG]]-Stock[[#This Row],[GIÁ MUA]],"")</f>
        <v/>
      </c>
      <c r="AF1796" s="150" t="str">
        <f>IFERROR(Stock[[#This Row],[TĂNG/
(GIẢM )]]/Stock[[#This Row],[GIÁ MUA]],"")</f>
        <v/>
      </c>
      <c r="AG1796" s="129" t="str">
        <f>IF(Stock[[#This Row],[GIÁ THỊ TRƯỜNG]]&gt;0,Stock[[#This Row],[GIÁ THỊ TRƯỜNG]]*Stock[[#This Row],[SỐ LƯỢNG CÒN LẠI
(auto-fill)]],"")</f>
        <v/>
      </c>
    </row>
    <row r="1797" spans="2:33">
      <c r="B1797" s="109" t="str">
        <f>IF(AND(Stock[[#This Row],[SỐ LƯỢNG MUA]]&gt;0,Stock[[#This Row],[SỐ LƯỢNG CÒN LẠI
(auto-fill)]]=0),"BÁN",
IF(AND(Stock[[#This Row],[SỐ LƯỢNG MUA]]&gt;0,Stock[[#This Row],[SỐ LƯỢNG CÒN LẠI
(auto-fill)]]&gt;0),"NẮM GIỮ",""))</f>
        <v/>
      </c>
      <c r="C1797" s="112">
        <f t="shared" si="27"/>
        <v>1784</v>
      </c>
      <c r="D1797" s="77"/>
      <c r="E1797" s="78"/>
      <c r="F1797" s="170"/>
      <c r="G1797" s="83"/>
      <c r="H1797" s="84"/>
      <c r="I1797" s="114" t="str">
        <f>IF(Stock[[#This Row],[SỐ LƯỢNG MUA]]&gt;0,Stock[[#This Row],[GIÁ MUA]]*Stock[[#This Row],[SỐ LƯỢNG MUA]]*$D$11,"")</f>
        <v/>
      </c>
      <c r="J1797" s="87"/>
      <c r="K1797" s="88"/>
      <c r="L1797" s="116" t="str">
        <f>IF(Stock[[#This Row],[SỐ LƯỢNG MUA]]&gt;0,Stock[[#This Row],[GIÁ MUA]]*(1+Stock[[#This Row],[% TĂNG KỲ VỌNG_1]]),"")</f>
        <v/>
      </c>
      <c r="M1797" s="89"/>
      <c r="N1797" s="116" t="str">
        <f>IF(Stock[[#This Row],[SỐ LƯỢNG MUA]]&gt;0,Stock[[#This Row],[GIÁ MUA]]*(1+Stock[[#This Row],[% TĂNG KỲ VỌNG_2]]),"")</f>
        <v/>
      </c>
      <c r="O1797" s="89"/>
      <c r="P1797" s="116" t="str">
        <f>IF(Stock[[#This Row],[SỐ LƯỢNG MUA]]&gt;0,Stock[[#This Row],[GIÁ MUA]]*(1+Stock[[#This Row],[% GIẢM ĐỂ CẮT LỖ]]),"")</f>
        <v/>
      </c>
      <c r="Q1797" s="103"/>
      <c r="R1797" s="117" t="str">
        <f>IF(Stock[[#This Row],[CỔ TỨC TIỀN MẶT]]&gt;0,Stock[[#This Row],[CỔ TỨC TIỀN MẶT]]/(Stock[[#This Row],[GIÁ MUA]]*Stock[[#This Row],[SỐ LƯỢNG MUA]]),"")</f>
        <v/>
      </c>
      <c r="S1797" s="103"/>
      <c r="T1797" s="77"/>
      <c r="U1797" s="95"/>
      <c r="V1797" s="96"/>
      <c r="W1797" s="125" t="str">
        <f>IF(Stock[[#This Row],[SỐ LƯỢNG BÁN]]&gt;0,Stock[[#This Row],[GIÁ BÁN]]*Stock[[#This Row],[SỐ LƯỢNG BÁN]]*$D$11+Stock[[#This Row],[GIÁ BÁN]]*Stock[[#This Row],[SỐ LƯỢNG BÁN]]*$D$12,"")</f>
        <v/>
      </c>
      <c r="X1797" s="120">
        <f>Stock[[#This Row],[SỐ LƯỢNG MUA]]+Stock[[#This Row],[CỔ TỨC BẰNG CỔ PHIẾU]]-Stock[[#This Row],[SỐ LƯỢNG BÁN]]</f>
        <v>0</v>
      </c>
      <c r="Y17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7" s="120">
        <f ca="1">IF(Stock[[#This Row],[NGÀY BÁN]]&gt;0,Stock[[#This Row],[NGÀY BÁN]]-Stock[[#This Row],[NGÀY MUA]]+1,IF(Stock[[#This Row],[NGÀY MUA]]=0,0,TODAY()-Stock[[#This Row],[NGÀY MUA]]+1))</f>
        <v>0</v>
      </c>
      <c r="AA1797" s="121" t="str">
        <f>IFERROR(Stock[[#This Row],[CỔ TỨC TIỀN MẶT]]+Stock[[#This Row],[LÃI/(LỖ) TỪ BÁN CK
(auto-fill)]],"")</f>
        <v/>
      </c>
      <c r="AB17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7" s="79"/>
      <c r="AE1797" s="146" t="str">
        <f>IF(Stock[[#This Row],[TRẠNG THÁI
(auto-fill)]]="NẮM GIỮ",Stock[[#This Row],[GIÁ THỊ TRƯỜNG]]-Stock[[#This Row],[GIÁ MUA]],"")</f>
        <v/>
      </c>
      <c r="AF1797" s="150" t="str">
        <f>IFERROR(Stock[[#This Row],[TĂNG/
(GIẢM )]]/Stock[[#This Row],[GIÁ MUA]],"")</f>
        <v/>
      </c>
      <c r="AG1797" s="129" t="str">
        <f>IF(Stock[[#This Row],[GIÁ THỊ TRƯỜNG]]&gt;0,Stock[[#This Row],[GIÁ THỊ TRƯỜNG]]*Stock[[#This Row],[SỐ LƯỢNG CÒN LẠI
(auto-fill)]],"")</f>
        <v/>
      </c>
    </row>
    <row r="1798" spans="2:33">
      <c r="B1798" s="109" t="str">
        <f>IF(AND(Stock[[#This Row],[SỐ LƯỢNG MUA]]&gt;0,Stock[[#This Row],[SỐ LƯỢNG CÒN LẠI
(auto-fill)]]=0),"BÁN",
IF(AND(Stock[[#This Row],[SỐ LƯỢNG MUA]]&gt;0,Stock[[#This Row],[SỐ LƯỢNG CÒN LẠI
(auto-fill)]]&gt;0),"NẮM GIỮ",""))</f>
        <v/>
      </c>
      <c r="C1798" s="112">
        <f t="shared" si="27"/>
        <v>1785</v>
      </c>
      <c r="D1798" s="77"/>
      <c r="E1798" s="78"/>
      <c r="F1798" s="170"/>
      <c r="G1798" s="83"/>
      <c r="H1798" s="84"/>
      <c r="I1798" s="114" t="str">
        <f>IF(Stock[[#This Row],[SỐ LƯỢNG MUA]]&gt;0,Stock[[#This Row],[GIÁ MUA]]*Stock[[#This Row],[SỐ LƯỢNG MUA]]*$D$11,"")</f>
        <v/>
      </c>
      <c r="J1798" s="87"/>
      <c r="K1798" s="88"/>
      <c r="L1798" s="116" t="str">
        <f>IF(Stock[[#This Row],[SỐ LƯỢNG MUA]]&gt;0,Stock[[#This Row],[GIÁ MUA]]*(1+Stock[[#This Row],[% TĂNG KỲ VỌNG_1]]),"")</f>
        <v/>
      </c>
      <c r="M1798" s="89"/>
      <c r="N1798" s="116" t="str">
        <f>IF(Stock[[#This Row],[SỐ LƯỢNG MUA]]&gt;0,Stock[[#This Row],[GIÁ MUA]]*(1+Stock[[#This Row],[% TĂNG KỲ VỌNG_2]]),"")</f>
        <v/>
      </c>
      <c r="O1798" s="89"/>
      <c r="P1798" s="116" t="str">
        <f>IF(Stock[[#This Row],[SỐ LƯỢNG MUA]]&gt;0,Stock[[#This Row],[GIÁ MUA]]*(1+Stock[[#This Row],[% GIẢM ĐỂ CẮT LỖ]]),"")</f>
        <v/>
      </c>
      <c r="Q1798" s="103"/>
      <c r="R1798" s="117" t="str">
        <f>IF(Stock[[#This Row],[CỔ TỨC TIỀN MẶT]]&gt;0,Stock[[#This Row],[CỔ TỨC TIỀN MẶT]]/(Stock[[#This Row],[GIÁ MUA]]*Stock[[#This Row],[SỐ LƯỢNG MUA]]),"")</f>
        <v/>
      </c>
      <c r="S1798" s="103"/>
      <c r="T1798" s="77"/>
      <c r="U1798" s="95"/>
      <c r="V1798" s="96"/>
      <c r="W1798" s="125" t="str">
        <f>IF(Stock[[#This Row],[SỐ LƯỢNG BÁN]]&gt;0,Stock[[#This Row],[GIÁ BÁN]]*Stock[[#This Row],[SỐ LƯỢNG BÁN]]*$D$11+Stock[[#This Row],[GIÁ BÁN]]*Stock[[#This Row],[SỐ LƯỢNG BÁN]]*$D$12,"")</f>
        <v/>
      </c>
      <c r="X1798" s="120">
        <f>Stock[[#This Row],[SỐ LƯỢNG MUA]]+Stock[[#This Row],[CỔ TỨC BẰNG CỔ PHIẾU]]-Stock[[#This Row],[SỐ LƯỢNG BÁN]]</f>
        <v>0</v>
      </c>
      <c r="Y17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8" s="120">
        <f ca="1">IF(Stock[[#This Row],[NGÀY BÁN]]&gt;0,Stock[[#This Row],[NGÀY BÁN]]-Stock[[#This Row],[NGÀY MUA]]+1,IF(Stock[[#This Row],[NGÀY MUA]]=0,0,TODAY()-Stock[[#This Row],[NGÀY MUA]]+1))</f>
        <v>0</v>
      </c>
      <c r="AA1798" s="121" t="str">
        <f>IFERROR(Stock[[#This Row],[CỔ TỨC TIỀN MẶT]]+Stock[[#This Row],[LÃI/(LỖ) TỪ BÁN CK
(auto-fill)]],"")</f>
        <v/>
      </c>
      <c r="AB17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8" s="79"/>
      <c r="AE1798" s="146" t="str">
        <f>IF(Stock[[#This Row],[TRẠNG THÁI
(auto-fill)]]="NẮM GIỮ",Stock[[#This Row],[GIÁ THỊ TRƯỜNG]]-Stock[[#This Row],[GIÁ MUA]],"")</f>
        <v/>
      </c>
      <c r="AF1798" s="150" t="str">
        <f>IFERROR(Stock[[#This Row],[TĂNG/
(GIẢM )]]/Stock[[#This Row],[GIÁ MUA]],"")</f>
        <v/>
      </c>
      <c r="AG1798" s="129" t="str">
        <f>IF(Stock[[#This Row],[GIÁ THỊ TRƯỜNG]]&gt;0,Stock[[#This Row],[GIÁ THỊ TRƯỜNG]]*Stock[[#This Row],[SỐ LƯỢNG CÒN LẠI
(auto-fill)]],"")</f>
        <v/>
      </c>
    </row>
    <row r="1799" spans="2:33">
      <c r="B1799" s="109" t="str">
        <f>IF(AND(Stock[[#This Row],[SỐ LƯỢNG MUA]]&gt;0,Stock[[#This Row],[SỐ LƯỢNG CÒN LẠI
(auto-fill)]]=0),"BÁN",
IF(AND(Stock[[#This Row],[SỐ LƯỢNG MUA]]&gt;0,Stock[[#This Row],[SỐ LƯỢNG CÒN LẠI
(auto-fill)]]&gt;0),"NẮM GIỮ",""))</f>
        <v/>
      </c>
      <c r="C1799" s="112">
        <f t="shared" si="27"/>
        <v>1786</v>
      </c>
      <c r="D1799" s="77"/>
      <c r="E1799" s="78"/>
      <c r="F1799" s="170"/>
      <c r="G1799" s="83"/>
      <c r="H1799" s="84"/>
      <c r="I1799" s="114" t="str">
        <f>IF(Stock[[#This Row],[SỐ LƯỢNG MUA]]&gt;0,Stock[[#This Row],[GIÁ MUA]]*Stock[[#This Row],[SỐ LƯỢNG MUA]]*$D$11,"")</f>
        <v/>
      </c>
      <c r="J1799" s="87"/>
      <c r="K1799" s="88"/>
      <c r="L1799" s="116" t="str">
        <f>IF(Stock[[#This Row],[SỐ LƯỢNG MUA]]&gt;0,Stock[[#This Row],[GIÁ MUA]]*(1+Stock[[#This Row],[% TĂNG KỲ VỌNG_1]]),"")</f>
        <v/>
      </c>
      <c r="M1799" s="89"/>
      <c r="N1799" s="116" t="str">
        <f>IF(Stock[[#This Row],[SỐ LƯỢNG MUA]]&gt;0,Stock[[#This Row],[GIÁ MUA]]*(1+Stock[[#This Row],[% TĂNG KỲ VỌNG_2]]),"")</f>
        <v/>
      </c>
      <c r="O1799" s="89"/>
      <c r="P1799" s="116" t="str">
        <f>IF(Stock[[#This Row],[SỐ LƯỢNG MUA]]&gt;0,Stock[[#This Row],[GIÁ MUA]]*(1+Stock[[#This Row],[% GIẢM ĐỂ CẮT LỖ]]),"")</f>
        <v/>
      </c>
      <c r="Q1799" s="103"/>
      <c r="R1799" s="117" t="str">
        <f>IF(Stock[[#This Row],[CỔ TỨC TIỀN MẶT]]&gt;0,Stock[[#This Row],[CỔ TỨC TIỀN MẶT]]/(Stock[[#This Row],[GIÁ MUA]]*Stock[[#This Row],[SỐ LƯỢNG MUA]]),"")</f>
        <v/>
      </c>
      <c r="S1799" s="103"/>
      <c r="T1799" s="77"/>
      <c r="U1799" s="95"/>
      <c r="V1799" s="96"/>
      <c r="W1799" s="125" t="str">
        <f>IF(Stock[[#This Row],[SỐ LƯỢNG BÁN]]&gt;0,Stock[[#This Row],[GIÁ BÁN]]*Stock[[#This Row],[SỐ LƯỢNG BÁN]]*$D$11+Stock[[#This Row],[GIÁ BÁN]]*Stock[[#This Row],[SỐ LƯỢNG BÁN]]*$D$12,"")</f>
        <v/>
      </c>
      <c r="X1799" s="120">
        <f>Stock[[#This Row],[SỐ LƯỢNG MUA]]+Stock[[#This Row],[CỔ TỨC BẰNG CỔ PHIẾU]]-Stock[[#This Row],[SỐ LƯỢNG BÁN]]</f>
        <v>0</v>
      </c>
      <c r="Y17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9" s="120">
        <f ca="1">IF(Stock[[#This Row],[NGÀY BÁN]]&gt;0,Stock[[#This Row],[NGÀY BÁN]]-Stock[[#This Row],[NGÀY MUA]]+1,IF(Stock[[#This Row],[NGÀY MUA]]=0,0,TODAY()-Stock[[#This Row],[NGÀY MUA]]+1))</f>
        <v>0</v>
      </c>
      <c r="AA1799" s="121" t="str">
        <f>IFERROR(Stock[[#This Row],[CỔ TỨC TIỀN MẶT]]+Stock[[#This Row],[LÃI/(LỖ) TỪ BÁN CK
(auto-fill)]],"")</f>
        <v/>
      </c>
      <c r="AB17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9" s="79"/>
      <c r="AE1799" s="146" t="str">
        <f>IF(Stock[[#This Row],[TRẠNG THÁI
(auto-fill)]]="NẮM GIỮ",Stock[[#This Row],[GIÁ THỊ TRƯỜNG]]-Stock[[#This Row],[GIÁ MUA]],"")</f>
        <v/>
      </c>
      <c r="AF1799" s="150" t="str">
        <f>IFERROR(Stock[[#This Row],[TĂNG/
(GIẢM )]]/Stock[[#This Row],[GIÁ MUA]],"")</f>
        <v/>
      </c>
      <c r="AG1799" s="129" t="str">
        <f>IF(Stock[[#This Row],[GIÁ THỊ TRƯỜNG]]&gt;0,Stock[[#This Row],[GIÁ THỊ TRƯỜNG]]*Stock[[#This Row],[SỐ LƯỢNG CÒN LẠI
(auto-fill)]],"")</f>
        <v/>
      </c>
    </row>
    <row r="1800" spans="2:33">
      <c r="B1800" s="109" t="str">
        <f>IF(AND(Stock[[#This Row],[SỐ LƯỢNG MUA]]&gt;0,Stock[[#This Row],[SỐ LƯỢNG CÒN LẠI
(auto-fill)]]=0),"BÁN",
IF(AND(Stock[[#This Row],[SỐ LƯỢNG MUA]]&gt;0,Stock[[#This Row],[SỐ LƯỢNG CÒN LẠI
(auto-fill)]]&gt;0),"NẮM GIỮ",""))</f>
        <v/>
      </c>
      <c r="C1800" s="112">
        <f t="shared" si="27"/>
        <v>1787</v>
      </c>
      <c r="D1800" s="77"/>
      <c r="E1800" s="78"/>
      <c r="F1800" s="170"/>
      <c r="G1800" s="83"/>
      <c r="H1800" s="84"/>
      <c r="I1800" s="114" t="str">
        <f>IF(Stock[[#This Row],[SỐ LƯỢNG MUA]]&gt;0,Stock[[#This Row],[GIÁ MUA]]*Stock[[#This Row],[SỐ LƯỢNG MUA]]*$D$11,"")</f>
        <v/>
      </c>
      <c r="J1800" s="87"/>
      <c r="K1800" s="88"/>
      <c r="L1800" s="116" t="str">
        <f>IF(Stock[[#This Row],[SỐ LƯỢNG MUA]]&gt;0,Stock[[#This Row],[GIÁ MUA]]*(1+Stock[[#This Row],[% TĂNG KỲ VỌNG_1]]),"")</f>
        <v/>
      </c>
      <c r="M1800" s="89"/>
      <c r="N1800" s="116" t="str">
        <f>IF(Stock[[#This Row],[SỐ LƯỢNG MUA]]&gt;0,Stock[[#This Row],[GIÁ MUA]]*(1+Stock[[#This Row],[% TĂNG KỲ VỌNG_2]]),"")</f>
        <v/>
      </c>
      <c r="O1800" s="89"/>
      <c r="P1800" s="116" t="str">
        <f>IF(Stock[[#This Row],[SỐ LƯỢNG MUA]]&gt;0,Stock[[#This Row],[GIÁ MUA]]*(1+Stock[[#This Row],[% GIẢM ĐỂ CẮT LỖ]]),"")</f>
        <v/>
      </c>
      <c r="Q1800" s="103"/>
      <c r="R1800" s="117" t="str">
        <f>IF(Stock[[#This Row],[CỔ TỨC TIỀN MẶT]]&gt;0,Stock[[#This Row],[CỔ TỨC TIỀN MẶT]]/(Stock[[#This Row],[GIÁ MUA]]*Stock[[#This Row],[SỐ LƯỢNG MUA]]),"")</f>
        <v/>
      </c>
      <c r="S1800" s="103"/>
      <c r="T1800" s="77"/>
      <c r="U1800" s="95"/>
      <c r="V1800" s="96"/>
      <c r="W1800" s="125" t="str">
        <f>IF(Stock[[#This Row],[SỐ LƯỢNG BÁN]]&gt;0,Stock[[#This Row],[GIÁ BÁN]]*Stock[[#This Row],[SỐ LƯỢNG BÁN]]*$D$11+Stock[[#This Row],[GIÁ BÁN]]*Stock[[#This Row],[SỐ LƯỢNG BÁN]]*$D$12,"")</f>
        <v/>
      </c>
      <c r="X1800" s="120">
        <f>Stock[[#This Row],[SỐ LƯỢNG MUA]]+Stock[[#This Row],[CỔ TỨC BẰNG CỔ PHIẾU]]-Stock[[#This Row],[SỐ LƯỢNG BÁN]]</f>
        <v>0</v>
      </c>
      <c r="Y18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0" s="120">
        <f ca="1">IF(Stock[[#This Row],[NGÀY BÁN]]&gt;0,Stock[[#This Row],[NGÀY BÁN]]-Stock[[#This Row],[NGÀY MUA]]+1,IF(Stock[[#This Row],[NGÀY MUA]]=0,0,TODAY()-Stock[[#This Row],[NGÀY MUA]]+1))</f>
        <v>0</v>
      </c>
      <c r="AA1800" s="121" t="str">
        <f>IFERROR(Stock[[#This Row],[CỔ TỨC TIỀN MẶT]]+Stock[[#This Row],[LÃI/(LỖ) TỪ BÁN CK
(auto-fill)]],"")</f>
        <v/>
      </c>
      <c r="AB18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0" s="79"/>
      <c r="AE1800" s="146" t="str">
        <f>IF(Stock[[#This Row],[TRẠNG THÁI
(auto-fill)]]="NẮM GIỮ",Stock[[#This Row],[GIÁ THỊ TRƯỜNG]]-Stock[[#This Row],[GIÁ MUA]],"")</f>
        <v/>
      </c>
      <c r="AF1800" s="150" t="str">
        <f>IFERROR(Stock[[#This Row],[TĂNG/
(GIẢM )]]/Stock[[#This Row],[GIÁ MUA]],"")</f>
        <v/>
      </c>
      <c r="AG1800" s="129" t="str">
        <f>IF(Stock[[#This Row],[GIÁ THỊ TRƯỜNG]]&gt;0,Stock[[#This Row],[GIÁ THỊ TRƯỜNG]]*Stock[[#This Row],[SỐ LƯỢNG CÒN LẠI
(auto-fill)]],"")</f>
        <v/>
      </c>
    </row>
    <row r="1801" spans="2:33">
      <c r="B1801" s="109" t="str">
        <f>IF(AND(Stock[[#This Row],[SỐ LƯỢNG MUA]]&gt;0,Stock[[#This Row],[SỐ LƯỢNG CÒN LẠI
(auto-fill)]]=0),"BÁN",
IF(AND(Stock[[#This Row],[SỐ LƯỢNG MUA]]&gt;0,Stock[[#This Row],[SỐ LƯỢNG CÒN LẠI
(auto-fill)]]&gt;0),"NẮM GIỮ",""))</f>
        <v/>
      </c>
      <c r="C1801" s="112">
        <f t="shared" si="27"/>
        <v>1788</v>
      </c>
      <c r="D1801" s="77"/>
      <c r="E1801" s="78"/>
      <c r="F1801" s="170"/>
      <c r="G1801" s="83"/>
      <c r="H1801" s="84"/>
      <c r="I1801" s="114" t="str">
        <f>IF(Stock[[#This Row],[SỐ LƯỢNG MUA]]&gt;0,Stock[[#This Row],[GIÁ MUA]]*Stock[[#This Row],[SỐ LƯỢNG MUA]]*$D$11,"")</f>
        <v/>
      </c>
      <c r="J1801" s="87"/>
      <c r="K1801" s="88"/>
      <c r="L1801" s="116" t="str">
        <f>IF(Stock[[#This Row],[SỐ LƯỢNG MUA]]&gt;0,Stock[[#This Row],[GIÁ MUA]]*(1+Stock[[#This Row],[% TĂNG KỲ VỌNG_1]]),"")</f>
        <v/>
      </c>
      <c r="M1801" s="89"/>
      <c r="N1801" s="116" t="str">
        <f>IF(Stock[[#This Row],[SỐ LƯỢNG MUA]]&gt;0,Stock[[#This Row],[GIÁ MUA]]*(1+Stock[[#This Row],[% TĂNG KỲ VỌNG_2]]),"")</f>
        <v/>
      </c>
      <c r="O1801" s="89"/>
      <c r="P1801" s="116" t="str">
        <f>IF(Stock[[#This Row],[SỐ LƯỢNG MUA]]&gt;0,Stock[[#This Row],[GIÁ MUA]]*(1+Stock[[#This Row],[% GIẢM ĐỂ CẮT LỖ]]),"")</f>
        <v/>
      </c>
      <c r="Q1801" s="103"/>
      <c r="R1801" s="117" t="str">
        <f>IF(Stock[[#This Row],[CỔ TỨC TIỀN MẶT]]&gt;0,Stock[[#This Row],[CỔ TỨC TIỀN MẶT]]/(Stock[[#This Row],[GIÁ MUA]]*Stock[[#This Row],[SỐ LƯỢNG MUA]]),"")</f>
        <v/>
      </c>
      <c r="S1801" s="103"/>
      <c r="T1801" s="77"/>
      <c r="U1801" s="95"/>
      <c r="V1801" s="96"/>
      <c r="W1801" s="125" t="str">
        <f>IF(Stock[[#This Row],[SỐ LƯỢNG BÁN]]&gt;0,Stock[[#This Row],[GIÁ BÁN]]*Stock[[#This Row],[SỐ LƯỢNG BÁN]]*$D$11+Stock[[#This Row],[GIÁ BÁN]]*Stock[[#This Row],[SỐ LƯỢNG BÁN]]*$D$12,"")</f>
        <v/>
      </c>
      <c r="X1801" s="120">
        <f>Stock[[#This Row],[SỐ LƯỢNG MUA]]+Stock[[#This Row],[CỔ TỨC BẰNG CỔ PHIẾU]]-Stock[[#This Row],[SỐ LƯỢNG BÁN]]</f>
        <v>0</v>
      </c>
      <c r="Y18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1" s="120">
        <f ca="1">IF(Stock[[#This Row],[NGÀY BÁN]]&gt;0,Stock[[#This Row],[NGÀY BÁN]]-Stock[[#This Row],[NGÀY MUA]]+1,IF(Stock[[#This Row],[NGÀY MUA]]=0,0,TODAY()-Stock[[#This Row],[NGÀY MUA]]+1))</f>
        <v>0</v>
      </c>
      <c r="AA1801" s="121" t="str">
        <f>IFERROR(Stock[[#This Row],[CỔ TỨC TIỀN MẶT]]+Stock[[#This Row],[LÃI/(LỖ) TỪ BÁN CK
(auto-fill)]],"")</f>
        <v/>
      </c>
      <c r="AB18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1" s="79"/>
      <c r="AE1801" s="146" t="str">
        <f>IF(Stock[[#This Row],[TRẠNG THÁI
(auto-fill)]]="NẮM GIỮ",Stock[[#This Row],[GIÁ THỊ TRƯỜNG]]-Stock[[#This Row],[GIÁ MUA]],"")</f>
        <v/>
      </c>
      <c r="AF1801" s="150" t="str">
        <f>IFERROR(Stock[[#This Row],[TĂNG/
(GIẢM )]]/Stock[[#This Row],[GIÁ MUA]],"")</f>
        <v/>
      </c>
      <c r="AG1801" s="129" t="str">
        <f>IF(Stock[[#This Row],[GIÁ THỊ TRƯỜNG]]&gt;0,Stock[[#This Row],[GIÁ THỊ TRƯỜNG]]*Stock[[#This Row],[SỐ LƯỢNG CÒN LẠI
(auto-fill)]],"")</f>
        <v/>
      </c>
    </row>
    <row r="1802" spans="2:33">
      <c r="B1802" s="109" t="str">
        <f>IF(AND(Stock[[#This Row],[SỐ LƯỢNG MUA]]&gt;0,Stock[[#This Row],[SỐ LƯỢNG CÒN LẠI
(auto-fill)]]=0),"BÁN",
IF(AND(Stock[[#This Row],[SỐ LƯỢNG MUA]]&gt;0,Stock[[#This Row],[SỐ LƯỢNG CÒN LẠI
(auto-fill)]]&gt;0),"NẮM GIỮ",""))</f>
        <v/>
      </c>
      <c r="C1802" s="112">
        <f t="shared" si="27"/>
        <v>1789</v>
      </c>
      <c r="D1802" s="77"/>
      <c r="E1802" s="78"/>
      <c r="F1802" s="170"/>
      <c r="G1802" s="83"/>
      <c r="H1802" s="84"/>
      <c r="I1802" s="114" t="str">
        <f>IF(Stock[[#This Row],[SỐ LƯỢNG MUA]]&gt;0,Stock[[#This Row],[GIÁ MUA]]*Stock[[#This Row],[SỐ LƯỢNG MUA]]*$D$11,"")</f>
        <v/>
      </c>
      <c r="J1802" s="87"/>
      <c r="K1802" s="88"/>
      <c r="L1802" s="116" t="str">
        <f>IF(Stock[[#This Row],[SỐ LƯỢNG MUA]]&gt;0,Stock[[#This Row],[GIÁ MUA]]*(1+Stock[[#This Row],[% TĂNG KỲ VỌNG_1]]),"")</f>
        <v/>
      </c>
      <c r="M1802" s="89"/>
      <c r="N1802" s="116" t="str">
        <f>IF(Stock[[#This Row],[SỐ LƯỢNG MUA]]&gt;0,Stock[[#This Row],[GIÁ MUA]]*(1+Stock[[#This Row],[% TĂNG KỲ VỌNG_2]]),"")</f>
        <v/>
      </c>
      <c r="O1802" s="89"/>
      <c r="P1802" s="116" t="str">
        <f>IF(Stock[[#This Row],[SỐ LƯỢNG MUA]]&gt;0,Stock[[#This Row],[GIÁ MUA]]*(1+Stock[[#This Row],[% GIẢM ĐỂ CẮT LỖ]]),"")</f>
        <v/>
      </c>
      <c r="Q1802" s="103"/>
      <c r="R1802" s="117" t="str">
        <f>IF(Stock[[#This Row],[CỔ TỨC TIỀN MẶT]]&gt;0,Stock[[#This Row],[CỔ TỨC TIỀN MẶT]]/(Stock[[#This Row],[GIÁ MUA]]*Stock[[#This Row],[SỐ LƯỢNG MUA]]),"")</f>
        <v/>
      </c>
      <c r="S1802" s="103"/>
      <c r="T1802" s="77"/>
      <c r="U1802" s="95"/>
      <c r="V1802" s="96"/>
      <c r="W1802" s="125" t="str">
        <f>IF(Stock[[#This Row],[SỐ LƯỢNG BÁN]]&gt;0,Stock[[#This Row],[GIÁ BÁN]]*Stock[[#This Row],[SỐ LƯỢNG BÁN]]*$D$11+Stock[[#This Row],[GIÁ BÁN]]*Stock[[#This Row],[SỐ LƯỢNG BÁN]]*$D$12,"")</f>
        <v/>
      </c>
      <c r="X1802" s="120">
        <f>Stock[[#This Row],[SỐ LƯỢNG MUA]]+Stock[[#This Row],[CỔ TỨC BẰNG CỔ PHIẾU]]-Stock[[#This Row],[SỐ LƯỢNG BÁN]]</f>
        <v>0</v>
      </c>
      <c r="Y18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2" s="120">
        <f ca="1">IF(Stock[[#This Row],[NGÀY BÁN]]&gt;0,Stock[[#This Row],[NGÀY BÁN]]-Stock[[#This Row],[NGÀY MUA]]+1,IF(Stock[[#This Row],[NGÀY MUA]]=0,0,TODAY()-Stock[[#This Row],[NGÀY MUA]]+1))</f>
        <v>0</v>
      </c>
      <c r="AA1802" s="121" t="str">
        <f>IFERROR(Stock[[#This Row],[CỔ TỨC TIỀN MẶT]]+Stock[[#This Row],[LÃI/(LỖ) TỪ BÁN CK
(auto-fill)]],"")</f>
        <v/>
      </c>
      <c r="AB18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2" s="79"/>
      <c r="AE1802" s="146" t="str">
        <f>IF(Stock[[#This Row],[TRẠNG THÁI
(auto-fill)]]="NẮM GIỮ",Stock[[#This Row],[GIÁ THỊ TRƯỜNG]]-Stock[[#This Row],[GIÁ MUA]],"")</f>
        <v/>
      </c>
      <c r="AF1802" s="150" t="str">
        <f>IFERROR(Stock[[#This Row],[TĂNG/
(GIẢM )]]/Stock[[#This Row],[GIÁ MUA]],"")</f>
        <v/>
      </c>
      <c r="AG1802" s="129" t="str">
        <f>IF(Stock[[#This Row],[GIÁ THỊ TRƯỜNG]]&gt;0,Stock[[#This Row],[GIÁ THỊ TRƯỜNG]]*Stock[[#This Row],[SỐ LƯỢNG CÒN LẠI
(auto-fill)]],"")</f>
        <v/>
      </c>
    </row>
    <row r="1803" spans="2:33">
      <c r="B1803" s="109" t="str">
        <f>IF(AND(Stock[[#This Row],[SỐ LƯỢNG MUA]]&gt;0,Stock[[#This Row],[SỐ LƯỢNG CÒN LẠI
(auto-fill)]]=0),"BÁN",
IF(AND(Stock[[#This Row],[SỐ LƯỢNG MUA]]&gt;0,Stock[[#This Row],[SỐ LƯỢNG CÒN LẠI
(auto-fill)]]&gt;0),"NẮM GIỮ",""))</f>
        <v/>
      </c>
      <c r="C1803" s="112">
        <f t="shared" si="27"/>
        <v>1790</v>
      </c>
      <c r="D1803" s="77"/>
      <c r="E1803" s="78"/>
      <c r="F1803" s="170"/>
      <c r="G1803" s="83"/>
      <c r="H1803" s="84"/>
      <c r="I1803" s="114" t="str">
        <f>IF(Stock[[#This Row],[SỐ LƯỢNG MUA]]&gt;0,Stock[[#This Row],[GIÁ MUA]]*Stock[[#This Row],[SỐ LƯỢNG MUA]]*$D$11,"")</f>
        <v/>
      </c>
      <c r="J1803" s="87"/>
      <c r="K1803" s="88"/>
      <c r="L1803" s="116" t="str">
        <f>IF(Stock[[#This Row],[SỐ LƯỢNG MUA]]&gt;0,Stock[[#This Row],[GIÁ MUA]]*(1+Stock[[#This Row],[% TĂNG KỲ VỌNG_1]]),"")</f>
        <v/>
      </c>
      <c r="M1803" s="89"/>
      <c r="N1803" s="116" t="str">
        <f>IF(Stock[[#This Row],[SỐ LƯỢNG MUA]]&gt;0,Stock[[#This Row],[GIÁ MUA]]*(1+Stock[[#This Row],[% TĂNG KỲ VỌNG_2]]),"")</f>
        <v/>
      </c>
      <c r="O1803" s="89"/>
      <c r="P1803" s="116" t="str">
        <f>IF(Stock[[#This Row],[SỐ LƯỢNG MUA]]&gt;0,Stock[[#This Row],[GIÁ MUA]]*(1+Stock[[#This Row],[% GIẢM ĐỂ CẮT LỖ]]),"")</f>
        <v/>
      </c>
      <c r="Q1803" s="103"/>
      <c r="R1803" s="117" t="str">
        <f>IF(Stock[[#This Row],[CỔ TỨC TIỀN MẶT]]&gt;0,Stock[[#This Row],[CỔ TỨC TIỀN MẶT]]/(Stock[[#This Row],[GIÁ MUA]]*Stock[[#This Row],[SỐ LƯỢNG MUA]]),"")</f>
        <v/>
      </c>
      <c r="S1803" s="103"/>
      <c r="T1803" s="77"/>
      <c r="U1803" s="95"/>
      <c r="V1803" s="96"/>
      <c r="W1803" s="125" t="str">
        <f>IF(Stock[[#This Row],[SỐ LƯỢNG BÁN]]&gt;0,Stock[[#This Row],[GIÁ BÁN]]*Stock[[#This Row],[SỐ LƯỢNG BÁN]]*$D$11+Stock[[#This Row],[GIÁ BÁN]]*Stock[[#This Row],[SỐ LƯỢNG BÁN]]*$D$12,"")</f>
        <v/>
      </c>
      <c r="X1803" s="120">
        <f>Stock[[#This Row],[SỐ LƯỢNG MUA]]+Stock[[#This Row],[CỔ TỨC BẰNG CỔ PHIẾU]]-Stock[[#This Row],[SỐ LƯỢNG BÁN]]</f>
        <v>0</v>
      </c>
      <c r="Y18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3" s="120">
        <f ca="1">IF(Stock[[#This Row],[NGÀY BÁN]]&gt;0,Stock[[#This Row],[NGÀY BÁN]]-Stock[[#This Row],[NGÀY MUA]]+1,IF(Stock[[#This Row],[NGÀY MUA]]=0,0,TODAY()-Stock[[#This Row],[NGÀY MUA]]+1))</f>
        <v>0</v>
      </c>
      <c r="AA1803" s="121" t="str">
        <f>IFERROR(Stock[[#This Row],[CỔ TỨC TIỀN MẶT]]+Stock[[#This Row],[LÃI/(LỖ) TỪ BÁN CK
(auto-fill)]],"")</f>
        <v/>
      </c>
      <c r="AB18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3" s="79"/>
      <c r="AE1803" s="146" t="str">
        <f>IF(Stock[[#This Row],[TRẠNG THÁI
(auto-fill)]]="NẮM GIỮ",Stock[[#This Row],[GIÁ THỊ TRƯỜNG]]-Stock[[#This Row],[GIÁ MUA]],"")</f>
        <v/>
      </c>
      <c r="AF1803" s="150" t="str">
        <f>IFERROR(Stock[[#This Row],[TĂNG/
(GIẢM )]]/Stock[[#This Row],[GIÁ MUA]],"")</f>
        <v/>
      </c>
      <c r="AG1803" s="129" t="str">
        <f>IF(Stock[[#This Row],[GIÁ THỊ TRƯỜNG]]&gt;0,Stock[[#This Row],[GIÁ THỊ TRƯỜNG]]*Stock[[#This Row],[SỐ LƯỢNG CÒN LẠI
(auto-fill)]],"")</f>
        <v/>
      </c>
    </row>
    <row r="1804" spans="2:33">
      <c r="B1804" s="109" t="str">
        <f>IF(AND(Stock[[#This Row],[SỐ LƯỢNG MUA]]&gt;0,Stock[[#This Row],[SỐ LƯỢNG CÒN LẠI
(auto-fill)]]=0),"BÁN",
IF(AND(Stock[[#This Row],[SỐ LƯỢNG MUA]]&gt;0,Stock[[#This Row],[SỐ LƯỢNG CÒN LẠI
(auto-fill)]]&gt;0),"NẮM GIỮ",""))</f>
        <v/>
      </c>
      <c r="C1804" s="112">
        <f t="shared" si="27"/>
        <v>1791</v>
      </c>
      <c r="D1804" s="77"/>
      <c r="E1804" s="78"/>
      <c r="F1804" s="170"/>
      <c r="G1804" s="83"/>
      <c r="H1804" s="84"/>
      <c r="I1804" s="114" t="str">
        <f>IF(Stock[[#This Row],[SỐ LƯỢNG MUA]]&gt;0,Stock[[#This Row],[GIÁ MUA]]*Stock[[#This Row],[SỐ LƯỢNG MUA]]*$D$11,"")</f>
        <v/>
      </c>
      <c r="J1804" s="87"/>
      <c r="K1804" s="88"/>
      <c r="L1804" s="116" t="str">
        <f>IF(Stock[[#This Row],[SỐ LƯỢNG MUA]]&gt;0,Stock[[#This Row],[GIÁ MUA]]*(1+Stock[[#This Row],[% TĂNG KỲ VỌNG_1]]),"")</f>
        <v/>
      </c>
      <c r="M1804" s="89"/>
      <c r="N1804" s="116" t="str">
        <f>IF(Stock[[#This Row],[SỐ LƯỢNG MUA]]&gt;0,Stock[[#This Row],[GIÁ MUA]]*(1+Stock[[#This Row],[% TĂNG KỲ VỌNG_2]]),"")</f>
        <v/>
      </c>
      <c r="O1804" s="89"/>
      <c r="P1804" s="116" t="str">
        <f>IF(Stock[[#This Row],[SỐ LƯỢNG MUA]]&gt;0,Stock[[#This Row],[GIÁ MUA]]*(1+Stock[[#This Row],[% GIẢM ĐỂ CẮT LỖ]]),"")</f>
        <v/>
      </c>
      <c r="Q1804" s="103"/>
      <c r="R1804" s="117" t="str">
        <f>IF(Stock[[#This Row],[CỔ TỨC TIỀN MẶT]]&gt;0,Stock[[#This Row],[CỔ TỨC TIỀN MẶT]]/(Stock[[#This Row],[GIÁ MUA]]*Stock[[#This Row],[SỐ LƯỢNG MUA]]),"")</f>
        <v/>
      </c>
      <c r="S1804" s="103"/>
      <c r="T1804" s="77"/>
      <c r="U1804" s="95"/>
      <c r="V1804" s="96"/>
      <c r="W1804" s="125" t="str">
        <f>IF(Stock[[#This Row],[SỐ LƯỢNG BÁN]]&gt;0,Stock[[#This Row],[GIÁ BÁN]]*Stock[[#This Row],[SỐ LƯỢNG BÁN]]*$D$11+Stock[[#This Row],[GIÁ BÁN]]*Stock[[#This Row],[SỐ LƯỢNG BÁN]]*$D$12,"")</f>
        <v/>
      </c>
      <c r="X1804" s="120">
        <f>Stock[[#This Row],[SỐ LƯỢNG MUA]]+Stock[[#This Row],[CỔ TỨC BẰNG CỔ PHIẾU]]-Stock[[#This Row],[SỐ LƯỢNG BÁN]]</f>
        <v>0</v>
      </c>
      <c r="Y18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4" s="120">
        <f ca="1">IF(Stock[[#This Row],[NGÀY BÁN]]&gt;0,Stock[[#This Row],[NGÀY BÁN]]-Stock[[#This Row],[NGÀY MUA]]+1,IF(Stock[[#This Row],[NGÀY MUA]]=0,0,TODAY()-Stock[[#This Row],[NGÀY MUA]]+1))</f>
        <v>0</v>
      </c>
      <c r="AA1804" s="121" t="str">
        <f>IFERROR(Stock[[#This Row],[CỔ TỨC TIỀN MẶT]]+Stock[[#This Row],[LÃI/(LỖ) TỪ BÁN CK
(auto-fill)]],"")</f>
        <v/>
      </c>
      <c r="AB18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4" s="79"/>
      <c r="AE1804" s="146" t="str">
        <f>IF(Stock[[#This Row],[TRẠNG THÁI
(auto-fill)]]="NẮM GIỮ",Stock[[#This Row],[GIÁ THỊ TRƯỜNG]]-Stock[[#This Row],[GIÁ MUA]],"")</f>
        <v/>
      </c>
      <c r="AF1804" s="150" t="str">
        <f>IFERROR(Stock[[#This Row],[TĂNG/
(GIẢM )]]/Stock[[#This Row],[GIÁ MUA]],"")</f>
        <v/>
      </c>
      <c r="AG1804" s="129" t="str">
        <f>IF(Stock[[#This Row],[GIÁ THỊ TRƯỜNG]]&gt;0,Stock[[#This Row],[GIÁ THỊ TRƯỜNG]]*Stock[[#This Row],[SỐ LƯỢNG CÒN LẠI
(auto-fill)]],"")</f>
        <v/>
      </c>
    </row>
    <row r="1805" spans="2:33">
      <c r="B1805" s="109" t="str">
        <f>IF(AND(Stock[[#This Row],[SỐ LƯỢNG MUA]]&gt;0,Stock[[#This Row],[SỐ LƯỢNG CÒN LẠI
(auto-fill)]]=0),"BÁN",
IF(AND(Stock[[#This Row],[SỐ LƯỢNG MUA]]&gt;0,Stock[[#This Row],[SỐ LƯỢNG CÒN LẠI
(auto-fill)]]&gt;0),"NẮM GIỮ",""))</f>
        <v/>
      </c>
      <c r="C1805" s="112">
        <f t="shared" si="27"/>
        <v>1792</v>
      </c>
      <c r="D1805" s="77"/>
      <c r="E1805" s="78"/>
      <c r="F1805" s="170"/>
      <c r="G1805" s="83"/>
      <c r="H1805" s="84"/>
      <c r="I1805" s="114" t="str">
        <f>IF(Stock[[#This Row],[SỐ LƯỢNG MUA]]&gt;0,Stock[[#This Row],[GIÁ MUA]]*Stock[[#This Row],[SỐ LƯỢNG MUA]]*$D$11,"")</f>
        <v/>
      </c>
      <c r="J1805" s="87"/>
      <c r="K1805" s="88"/>
      <c r="L1805" s="116" t="str">
        <f>IF(Stock[[#This Row],[SỐ LƯỢNG MUA]]&gt;0,Stock[[#This Row],[GIÁ MUA]]*(1+Stock[[#This Row],[% TĂNG KỲ VỌNG_1]]),"")</f>
        <v/>
      </c>
      <c r="M1805" s="89"/>
      <c r="N1805" s="116" t="str">
        <f>IF(Stock[[#This Row],[SỐ LƯỢNG MUA]]&gt;0,Stock[[#This Row],[GIÁ MUA]]*(1+Stock[[#This Row],[% TĂNG KỲ VỌNG_2]]),"")</f>
        <v/>
      </c>
      <c r="O1805" s="89"/>
      <c r="P1805" s="116" t="str">
        <f>IF(Stock[[#This Row],[SỐ LƯỢNG MUA]]&gt;0,Stock[[#This Row],[GIÁ MUA]]*(1+Stock[[#This Row],[% GIẢM ĐỂ CẮT LỖ]]),"")</f>
        <v/>
      </c>
      <c r="Q1805" s="103"/>
      <c r="R1805" s="117" t="str">
        <f>IF(Stock[[#This Row],[CỔ TỨC TIỀN MẶT]]&gt;0,Stock[[#This Row],[CỔ TỨC TIỀN MẶT]]/(Stock[[#This Row],[GIÁ MUA]]*Stock[[#This Row],[SỐ LƯỢNG MUA]]),"")</f>
        <v/>
      </c>
      <c r="S1805" s="103"/>
      <c r="T1805" s="77"/>
      <c r="U1805" s="95"/>
      <c r="V1805" s="96"/>
      <c r="W1805" s="125" t="str">
        <f>IF(Stock[[#This Row],[SỐ LƯỢNG BÁN]]&gt;0,Stock[[#This Row],[GIÁ BÁN]]*Stock[[#This Row],[SỐ LƯỢNG BÁN]]*$D$11+Stock[[#This Row],[GIÁ BÁN]]*Stock[[#This Row],[SỐ LƯỢNG BÁN]]*$D$12,"")</f>
        <v/>
      </c>
      <c r="X1805" s="120">
        <f>Stock[[#This Row],[SỐ LƯỢNG MUA]]+Stock[[#This Row],[CỔ TỨC BẰNG CỔ PHIẾU]]-Stock[[#This Row],[SỐ LƯỢNG BÁN]]</f>
        <v>0</v>
      </c>
      <c r="Y18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5" s="120">
        <f ca="1">IF(Stock[[#This Row],[NGÀY BÁN]]&gt;0,Stock[[#This Row],[NGÀY BÁN]]-Stock[[#This Row],[NGÀY MUA]]+1,IF(Stock[[#This Row],[NGÀY MUA]]=0,0,TODAY()-Stock[[#This Row],[NGÀY MUA]]+1))</f>
        <v>0</v>
      </c>
      <c r="AA1805" s="121" t="str">
        <f>IFERROR(Stock[[#This Row],[CỔ TỨC TIỀN MẶT]]+Stock[[#This Row],[LÃI/(LỖ) TỪ BÁN CK
(auto-fill)]],"")</f>
        <v/>
      </c>
      <c r="AB18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5" s="79"/>
      <c r="AE1805" s="146" t="str">
        <f>IF(Stock[[#This Row],[TRẠNG THÁI
(auto-fill)]]="NẮM GIỮ",Stock[[#This Row],[GIÁ THỊ TRƯỜNG]]-Stock[[#This Row],[GIÁ MUA]],"")</f>
        <v/>
      </c>
      <c r="AF1805" s="150" t="str">
        <f>IFERROR(Stock[[#This Row],[TĂNG/
(GIẢM )]]/Stock[[#This Row],[GIÁ MUA]],"")</f>
        <v/>
      </c>
      <c r="AG1805" s="129" t="str">
        <f>IF(Stock[[#This Row],[GIÁ THỊ TRƯỜNG]]&gt;0,Stock[[#This Row],[GIÁ THỊ TRƯỜNG]]*Stock[[#This Row],[SỐ LƯỢNG CÒN LẠI
(auto-fill)]],"")</f>
        <v/>
      </c>
    </row>
    <row r="1806" spans="2:33">
      <c r="B1806" s="109" t="str">
        <f>IF(AND(Stock[[#This Row],[SỐ LƯỢNG MUA]]&gt;0,Stock[[#This Row],[SỐ LƯỢNG CÒN LẠI
(auto-fill)]]=0),"BÁN",
IF(AND(Stock[[#This Row],[SỐ LƯỢNG MUA]]&gt;0,Stock[[#This Row],[SỐ LƯỢNG CÒN LẠI
(auto-fill)]]&gt;0),"NẮM GIỮ",""))</f>
        <v/>
      </c>
      <c r="C1806" s="112">
        <f t="shared" si="27"/>
        <v>1793</v>
      </c>
      <c r="D1806" s="77"/>
      <c r="E1806" s="78"/>
      <c r="F1806" s="170"/>
      <c r="G1806" s="83"/>
      <c r="H1806" s="84"/>
      <c r="I1806" s="114" t="str">
        <f>IF(Stock[[#This Row],[SỐ LƯỢNG MUA]]&gt;0,Stock[[#This Row],[GIÁ MUA]]*Stock[[#This Row],[SỐ LƯỢNG MUA]]*$D$11,"")</f>
        <v/>
      </c>
      <c r="J1806" s="87"/>
      <c r="K1806" s="88"/>
      <c r="L1806" s="116" t="str">
        <f>IF(Stock[[#This Row],[SỐ LƯỢNG MUA]]&gt;0,Stock[[#This Row],[GIÁ MUA]]*(1+Stock[[#This Row],[% TĂNG KỲ VỌNG_1]]),"")</f>
        <v/>
      </c>
      <c r="M1806" s="89"/>
      <c r="N1806" s="116" t="str">
        <f>IF(Stock[[#This Row],[SỐ LƯỢNG MUA]]&gt;0,Stock[[#This Row],[GIÁ MUA]]*(1+Stock[[#This Row],[% TĂNG KỲ VỌNG_2]]),"")</f>
        <v/>
      </c>
      <c r="O1806" s="89"/>
      <c r="P1806" s="116" t="str">
        <f>IF(Stock[[#This Row],[SỐ LƯỢNG MUA]]&gt;0,Stock[[#This Row],[GIÁ MUA]]*(1+Stock[[#This Row],[% GIẢM ĐỂ CẮT LỖ]]),"")</f>
        <v/>
      </c>
      <c r="Q1806" s="103"/>
      <c r="R1806" s="117" t="str">
        <f>IF(Stock[[#This Row],[CỔ TỨC TIỀN MẶT]]&gt;0,Stock[[#This Row],[CỔ TỨC TIỀN MẶT]]/(Stock[[#This Row],[GIÁ MUA]]*Stock[[#This Row],[SỐ LƯỢNG MUA]]),"")</f>
        <v/>
      </c>
      <c r="S1806" s="103"/>
      <c r="T1806" s="77"/>
      <c r="U1806" s="95"/>
      <c r="V1806" s="96"/>
      <c r="W1806" s="125" t="str">
        <f>IF(Stock[[#This Row],[SỐ LƯỢNG BÁN]]&gt;0,Stock[[#This Row],[GIÁ BÁN]]*Stock[[#This Row],[SỐ LƯỢNG BÁN]]*$D$11+Stock[[#This Row],[GIÁ BÁN]]*Stock[[#This Row],[SỐ LƯỢNG BÁN]]*$D$12,"")</f>
        <v/>
      </c>
      <c r="X1806" s="120">
        <f>Stock[[#This Row],[SỐ LƯỢNG MUA]]+Stock[[#This Row],[CỔ TỨC BẰNG CỔ PHIẾU]]-Stock[[#This Row],[SỐ LƯỢNG BÁN]]</f>
        <v>0</v>
      </c>
      <c r="Y18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6" s="120">
        <f ca="1">IF(Stock[[#This Row],[NGÀY BÁN]]&gt;0,Stock[[#This Row],[NGÀY BÁN]]-Stock[[#This Row],[NGÀY MUA]]+1,IF(Stock[[#This Row],[NGÀY MUA]]=0,0,TODAY()-Stock[[#This Row],[NGÀY MUA]]+1))</f>
        <v>0</v>
      </c>
      <c r="AA1806" s="121" t="str">
        <f>IFERROR(Stock[[#This Row],[CỔ TỨC TIỀN MẶT]]+Stock[[#This Row],[LÃI/(LỖ) TỪ BÁN CK
(auto-fill)]],"")</f>
        <v/>
      </c>
      <c r="AB18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6" s="79"/>
      <c r="AE1806" s="146" t="str">
        <f>IF(Stock[[#This Row],[TRẠNG THÁI
(auto-fill)]]="NẮM GIỮ",Stock[[#This Row],[GIÁ THỊ TRƯỜNG]]-Stock[[#This Row],[GIÁ MUA]],"")</f>
        <v/>
      </c>
      <c r="AF1806" s="150" t="str">
        <f>IFERROR(Stock[[#This Row],[TĂNG/
(GIẢM )]]/Stock[[#This Row],[GIÁ MUA]],"")</f>
        <v/>
      </c>
      <c r="AG1806" s="129" t="str">
        <f>IF(Stock[[#This Row],[GIÁ THỊ TRƯỜNG]]&gt;0,Stock[[#This Row],[GIÁ THỊ TRƯỜNG]]*Stock[[#This Row],[SỐ LƯỢNG CÒN LẠI
(auto-fill)]],"")</f>
        <v/>
      </c>
    </row>
    <row r="1807" spans="2:33">
      <c r="B1807" s="109" t="str">
        <f>IF(AND(Stock[[#This Row],[SỐ LƯỢNG MUA]]&gt;0,Stock[[#This Row],[SỐ LƯỢNG CÒN LẠI
(auto-fill)]]=0),"BÁN",
IF(AND(Stock[[#This Row],[SỐ LƯỢNG MUA]]&gt;0,Stock[[#This Row],[SỐ LƯỢNG CÒN LẠI
(auto-fill)]]&gt;0),"NẮM GIỮ",""))</f>
        <v/>
      </c>
      <c r="C1807" s="112">
        <f t="shared" si="27"/>
        <v>1794</v>
      </c>
      <c r="D1807" s="77"/>
      <c r="E1807" s="78"/>
      <c r="F1807" s="170"/>
      <c r="G1807" s="83"/>
      <c r="H1807" s="84"/>
      <c r="I1807" s="114" t="str">
        <f>IF(Stock[[#This Row],[SỐ LƯỢNG MUA]]&gt;0,Stock[[#This Row],[GIÁ MUA]]*Stock[[#This Row],[SỐ LƯỢNG MUA]]*$D$11,"")</f>
        <v/>
      </c>
      <c r="J1807" s="87"/>
      <c r="K1807" s="88"/>
      <c r="L1807" s="116" t="str">
        <f>IF(Stock[[#This Row],[SỐ LƯỢNG MUA]]&gt;0,Stock[[#This Row],[GIÁ MUA]]*(1+Stock[[#This Row],[% TĂNG KỲ VỌNG_1]]),"")</f>
        <v/>
      </c>
      <c r="M1807" s="89"/>
      <c r="N1807" s="116" t="str">
        <f>IF(Stock[[#This Row],[SỐ LƯỢNG MUA]]&gt;0,Stock[[#This Row],[GIÁ MUA]]*(1+Stock[[#This Row],[% TĂNG KỲ VỌNG_2]]),"")</f>
        <v/>
      </c>
      <c r="O1807" s="89"/>
      <c r="P1807" s="116" t="str">
        <f>IF(Stock[[#This Row],[SỐ LƯỢNG MUA]]&gt;0,Stock[[#This Row],[GIÁ MUA]]*(1+Stock[[#This Row],[% GIẢM ĐỂ CẮT LỖ]]),"")</f>
        <v/>
      </c>
      <c r="Q1807" s="103"/>
      <c r="R1807" s="117" t="str">
        <f>IF(Stock[[#This Row],[CỔ TỨC TIỀN MẶT]]&gt;0,Stock[[#This Row],[CỔ TỨC TIỀN MẶT]]/(Stock[[#This Row],[GIÁ MUA]]*Stock[[#This Row],[SỐ LƯỢNG MUA]]),"")</f>
        <v/>
      </c>
      <c r="S1807" s="103"/>
      <c r="T1807" s="77"/>
      <c r="U1807" s="95"/>
      <c r="V1807" s="96"/>
      <c r="W1807" s="125" t="str">
        <f>IF(Stock[[#This Row],[SỐ LƯỢNG BÁN]]&gt;0,Stock[[#This Row],[GIÁ BÁN]]*Stock[[#This Row],[SỐ LƯỢNG BÁN]]*$D$11+Stock[[#This Row],[GIÁ BÁN]]*Stock[[#This Row],[SỐ LƯỢNG BÁN]]*$D$12,"")</f>
        <v/>
      </c>
      <c r="X1807" s="120">
        <f>Stock[[#This Row],[SỐ LƯỢNG MUA]]+Stock[[#This Row],[CỔ TỨC BẰNG CỔ PHIẾU]]-Stock[[#This Row],[SỐ LƯỢNG BÁN]]</f>
        <v>0</v>
      </c>
      <c r="Y18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7" s="120">
        <f ca="1">IF(Stock[[#This Row],[NGÀY BÁN]]&gt;0,Stock[[#This Row],[NGÀY BÁN]]-Stock[[#This Row],[NGÀY MUA]]+1,IF(Stock[[#This Row],[NGÀY MUA]]=0,0,TODAY()-Stock[[#This Row],[NGÀY MUA]]+1))</f>
        <v>0</v>
      </c>
      <c r="AA1807" s="121" t="str">
        <f>IFERROR(Stock[[#This Row],[CỔ TỨC TIỀN MẶT]]+Stock[[#This Row],[LÃI/(LỖ) TỪ BÁN CK
(auto-fill)]],"")</f>
        <v/>
      </c>
      <c r="AB18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7" s="79"/>
      <c r="AE1807" s="146" t="str">
        <f>IF(Stock[[#This Row],[TRẠNG THÁI
(auto-fill)]]="NẮM GIỮ",Stock[[#This Row],[GIÁ THỊ TRƯỜNG]]-Stock[[#This Row],[GIÁ MUA]],"")</f>
        <v/>
      </c>
      <c r="AF1807" s="150" t="str">
        <f>IFERROR(Stock[[#This Row],[TĂNG/
(GIẢM )]]/Stock[[#This Row],[GIÁ MUA]],"")</f>
        <v/>
      </c>
      <c r="AG1807" s="129" t="str">
        <f>IF(Stock[[#This Row],[GIÁ THỊ TRƯỜNG]]&gt;0,Stock[[#This Row],[GIÁ THỊ TRƯỜNG]]*Stock[[#This Row],[SỐ LƯỢNG CÒN LẠI
(auto-fill)]],"")</f>
        <v/>
      </c>
    </row>
    <row r="1808" spans="2:33">
      <c r="B1808" s="109" t="str">
        <f>IF(AND(Stock[[#This Row],[SỐ LƯỢNG MUA]]&gt;0,Stock[[#This Row],[SỐ LƯỢNG CÒN LẠI
(auto-fill)]]=0),"BÁN",
IF(AND(Stock[[#This Row],[SỐ LƯỢNG MUA]]&gt;0,Stock[[#This Row],[SỐ LƯỢNG CÒN LẠI
(auto-fill)]]&gt;0),"NẮM GIỮ",""))</f>
        <v/>
      </c>
      <c r="C1808" s="112">
        <f t="shared" ref="C1808:C1871" si="28">C1807+1</f>
        <v>1795</v>
      </c>
      <c r="D1808" s="77"/>
      <c r="E1808" s="78"/>
      <c r="F1808" s="170"/>
      <c r="G1808" s="83"/>
      <c r="H1808" s="84"/>
      <c r="I1808" s="114" t="str">
        <f>IF(Stock[[#This Row],[SỐ LƯỢNG MUA]]&gt;0,Stock[[#This Row],[GIÁ MUA]]*Stock[[#This Row],[SỐ LƯỢNG MUA]]*$D$11,"")</f>
        <v/>
      </c>
      <c r="J1808" s="87"/>
      <c r="K1808" s="88"/>
      <c r="L1808" s="116" t="str">
        <f>IF(Stock[[#This Row],[SỐ LƯỢNG MUA]]&gt;0,Stock[[#This Row],[GIÁ MUA]]*(1+Stock[[#This Row],[% TĂNG KỲ VỌNG_1]]),"")</f>
        <v/>
      </c>
      <c r="M1808" s="89"/>
      <c r="N1808" s="116" t="str">
        <f>IF(Stock[[#This Row],[SỐ LƯỢNG MUA]]&gt;0,Stock[[#This Row],[GIÁ MUA]]*(1+Stock[[#This Row],[% TĂNG KỲ VỌNG_2]]),"")</f>
        <v/>
      </c>
      <c r="O1808" s="89"/>
      <c r="P1808" s="116" t="str">
        <f>IF(Stock[[#This Row],[SỐ LƯỢNG MUA]]&gt;0,Stock[[#This Row],[GIÁ MUA]]*(1+Stock[[#This Row],[% GIẢM ĐỂ CẮT LỖ]]),"")</f>
        <v/>
      </c>
      <c r="Q1808" s="103"/>
      <c r="R1808" s="117" t="str">
        <f>IF(Stock[[#This Row],[CỔ TỨC TIỀN MẶT]]&gt;0,Stock[[#This Row],[CỔ TỨC TIỀN MẶT]]/(Stock[[#This Row],[GIÁ MUA]]*Stock[[#This Row],[SỐ LƯỢNG MUA]]),"")</f>
        <v/>
      </c>
      <c r="S1808" s="103"/>
      <c r="T1808" s="77"/>
      <c r="U1808" s="95"/>
      <c r="V1808" s="96"/>
      <c r="W1808" s="125" t="str">
        <f>IF(Stock[[#This Row],[SỐ LƯỢNG BÁN]]&gt;0,Stock[[#This Row],[GIÁ BÁN]]*Stock[[#This Row],[SỐ LƯỢNG BÁN]]*$D$11+Stock[[#This Row],[GIÁ BÁN]]*Stock[[#This Row],[SỐ LƯỢNG BÁN]]*$D$12,"")</f>
        <v/>
      </c>
      <c r="X1808" s="120">
        <f>Stock[[#This Row],[SỐ LƯỢNG MUA]]+Stock[[#This Row],[CỔ TỨC BẰNG CỔ PHIẾU]]-Stock[[#This Row],[SỐ LƯỢNG BÁN]]</f>
        <v>0</v>
      </c>
      <c r="Y18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8" s="120">
        <f ca="1">IF(Stock[[#This Row],[NGÀY BÁN]]&gt;0,Stock[[#This Row],[NGÀY BÁN]]-Stock[[#This Row],[NGÀY MUA]]+1,IF(Stock[[#This Row],[NGÀY MUA]]=0,0,TODAY()-Stock[[#This Row],[NGÀY MUA]]+1))</f>
        <v>0</v>
      </c>
      <c r="AA1808" s="121" t="str">
        <f>IFERROR(Stock[[#This Row],[CỔ TỨC TIỀN MẶT]]+Stock[[#This Row],[LÃI/(LỖ) TỪ BÁN CK
(auto-fill)]],"")</f>
        <v/>
      </c>
      <c r="AB18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8" s="79"/>
      <c r="AE1808" s="146" t="str">
        <f>IF(Stock[[#This Row],[TRẠNG THÁI
(auto-fill)]]="NẮM GIỮ",Stock[[#This Row],[GIÁ THỊ TRƯỜNG]]-Stock[[#This Row],[GIÁ MUA]],"")</f>
        <v/>
      </c>
      <c r="AF1808" s="150" t="str">
        <f>IFERROR(Stock[[#This Row],[TĂNG/
(GIẢM )]]/Stock[[#This Row],[GIÁ MUA]],"")</f>
        <v/>
      </c>
      <c r="AG1808" s="129" t="str">
        <f>IF(Stock[[#This Row],[GIÁ THỊ TRƯỜNG]]&gt;0,Stock[[#This Row],[GIÁ THỊ TRƯỜNG]]*Stock[[#This Row],[SỐ LƯỢNG CÒN LẠI
(auto-fill)]],"")</f>
        <v/>
      </c>
    </row>
    <row r="1809" spans="2:33">
      <c r="B1809" s="109" t="str">
        <f>IF(AND(Stock[[#This Row],[SỐ LƯỢNG MUA]]&gt;0,Stock[[#This Row],[SỐ LƯỢNG CÒN LẠI
(auto-fill)]]=0),"BÁN",
IF(AND(Stock[[#This Row],[SỐ LƯỢNG MUA]]&gt;0,Stock[[#This Row],[SỐ LƯỢNG CÒN LẠI
(auto-fill)]]&gt;0),"NẮM GIỮ",""))</f>
        <v/>
      </c>
      <c r="C1809" s="112">
        <f t="shared" si="28"/>
        <v>1796</v>
      </c>
      <c r="D1809" s="77"/>
      <c r="E1809" s="78"/>
      <c r="F1809" s="170"/>
      <c r="G1809" s="83"/>
      <c r="H1809" s="84"/>
      <c r="I1809" s="114" t="str">
        <f>IF(Stock[[#This Row],[SỐ LƯỢNG MUA]]&gt;0,Stock[[#This Row],[GIÁ MUA]]*Stock[[#This Row],[SỐ LƯỢNG MUA]]*$D$11,"")</f>
        <v/>
      </c>
      <c r="J1809" s="87"/>
      <c r="K1809" s="88"/>
      <c r="L1809" s="116" t="str">
        <f>IF(Stock[[#This Row],[SỐ LƯỢNG MUA]]&gt;0,Stock[[#This Row],[GIÁ MUA]]*(1+Stock[[#This Row],[% TĂNG KỲ VỌNG_1]]),"")</f>
        <v/>
      </c>
      <c r="M1809" s="89"/>
      <c r="N1809" s="116" t="str">
        <f>IF(Stock[[#This Row],[SỐ LƯỢNG MUA]]&gt;0,Stock[[#This Row],[GIÁ MUA]]*(1+Stock[[#This Row],[% TĂNG KỲ VỌNG_2]]),"")</f>
        <v/>
      </c>
      <c r="O1809" s="89"/>
      <c r="P1809" s="116" t="str">
        <f>IF(Stock[[#This Row],[SỐ LƯỢNG MUA]]&gt;0,Stock[[#This Row],[GIÁ MUA]]*(1+Stock[[#This Row],[% GIẢM ĐỂ CẮT LỖ]]),"")</f>
        <v/>
      </c>
      <c r="Q1809" s="103"/>
      <c r="R1809" s="117" t="str">
        <f>IF(Stock[[#This Row],[CỔ TỨC TIỀN MẶT]]&gt;0,Stock[[#This Row],[CỔ TỨC TIỀN MẶT]]/(Stock[[#This Row],[GIÁ MUA]]*Stock[[#This Row],[SỐ LƯỢNG MUA]]),"")</f>
        <v/>
      </c>
      <c r="S1809" s="103"/>
      <c r="T1809" s="77"/>
      <c r="U1809" s="95"/>
      <c r="V1809" s="96"/>
      <c r="W1809" s="125" t="str">
        <f>IF(Stock[[#This Row],[SỐ LƯỢNG BÁN]]&gt;0,Stock[[#This Row],[GIÁ BÁN]]*Stock[[#This Row],[SỐ LƯỢNG BÁN]]*$D$11+Stock[[#This Row],[GIÁ BÁN]]*Stock[[#This Row],[SỐ LƯỢNG BÁN]]*$D$12,"")</f>
        <v/>
      </c>
      <c r="X1809" s="120">
        <f>Stock[[#This Row],[SỐ LƯỢNG MUA]]+Stock[[#This Row],[CỔ TỨC BẰNG CỔ PHIẾU]]-Stock[[#This Row],[SỐ LƯỢNG BÁN]]</f>
        <v>0</v>
      </c>
      <c r="Y18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9" s="120">
        <f ca="1">IF(Stock[[#This Row],[NGÀY BÁN]]&gt;0,Stock[[#This Row],[NGÀY BÁN]]-Stock[[#This Row],[NGÀY MUA]]+1,IF(Stock[[#This Row],[NGÀY MUA]]=0,0,TODAY()-Stock[[#This Row],[NGÀY MUA]]+1))</f>
        <v>0</v>
      </c>
      <c r="AA1809" s="121" t="str">
        <f>IFERROR(Stock[[#This Row],[CỔ TỨC TIỀN MẶT]]+Stock[[#This Row],[LÃI/(LỖ) TỪ BÁN CK
(auto-fill)]],"")</f>
        <v/>
      </c>
      <c r="AB18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9" s="79"/>
      <c r="AE1809" s="146" t="str">
        <f>IF(Stock[[#This Row],[TRẠNG THÁI
(auto-fill)]]="NẮM GIỮ",Stock[[#This Row],[GIÁ THỊ TRƯỜNG]]-Stock[[#This Row],[GIÁ MUA]],"")</f>
        <v/>
      </c>
      <c r="AF1809" s="150" t="str">
        <f>IFERROR(Stock[[#This Row],[TĂNG/
(GIẢM )]]/Stock[[#This Row],[GIÁ MUA]],"")</f>
        <v/>
      </c>
      <c r="AG1809" s="129" t="str">
        <f>IF(Stock[[#This Row],[GIÁ THỊ TRƯỜNG]]&gt;0,Stock[[#This Row],[GIÁ THỊ TRƯỜNG]]*Stock[[#This Row],[SỐ LƯỢNG CÒN LẠI
(auto-fill)]],"")</f>
        <v/>
      </c>
    </row>
    <row r="1810" spans="2:33">
      <c r="B1810" s="109" t="str">
        <f>IF(AND(Stock[[#This Row],[SỐ LƯỢNG MUA]]&gt;0,Stock[[#This Row],[SỐ LƯỢNG CÒN LẠI
(auto-fill)]]=0),"BÁN",
IF(AND(Stock[[#This Row],[SỐ LƯỢNG MUA]]&gt;0,Stock[[#This Row],[SỐ LƯỢNG CÒN LẠI
(auto-fill)]]&gt;0),"NẮM GIỮ",""))</f>
        <v/>
      </c>
      <c r="C1810" s="112">
        <f t="shared" si="28"/>
        <v>1797</v>
      </c>
      <c r="D1810" s="77"/>
      <c r="E1810" s="78"/>
      <c r="F1810" s="170"/>
      <c r="G1810" s="83"/>
      <c r="H1810" s="84"/>
      <c r="I1810" s="114" t="str">
        <f>IF(Stock[[#This Row],[SỐ LƯỢNG MUA]]&gt;0,Stock[[#This Row],[GIÁ MUA]]*Stock[[#This Row],[SỐ LƯỢNG MUA]]*$D$11,"")</f>
        <v/>
      </c>
      <c r="J1810" s="87"/>
      <c r="K1810" s="88"/>
      <c r="L1810" s="116" t="str">
        <f>IF(Stock[[#This Row],[SỐ LƯỢNG MUA]]&gt;0,Stock[[#This Row],[GIÁ MUA]]*(1+Stock[[#This Row],[% TĂNG KỲ VỌNG_1]]),"")</f>
        <v/>
      </c>
      <c r="M1810" s="89"/>
      <c r="N1810" s="116" t="str">
        <f>IF(Stock[[#This Row],[SỐ LƯỢNG MUA]]&gt;0,Stock[[#This Row],[GIÁ MUA]]*(1+Stock[[#This Row],[% TĂNG KỲ VỌNG_2]]),"")</f>
        <v/>
      </c>
      <c r="O1810" s="89"/>
      <c r="P1810" s="116" t="str">
        <f>IF(Stock[[#This Row],[SỐ LƯỢNG MUA]]&gt;0,Stock[[#This Row],[GIÁ MUA]]*(1+Stock[[#This Row],[% GIẢM ĐỂ CẮT LỖ]]),"")</f>
        <v/>
      </c>
      <c r="Q1810" s="103"/>
      <c r="R1810" s="117" t="str">
        <f>IF(Stock[[#This Row],[CỔ TỨC TIỀN MẶT]]&gt;0,Stock[[#This Row],[CỔ TỨC TIỀN MẶT]]/(Stock[[#This Row],[GIÁ MUA]]*Stock[[#This Row],[SỐ LƯỢNG MUA]]),"")</f>
        <v/>
      </c>
      <c r="S1810" s="103"/>
      <c r="T1810" s="77"/>
      <c r="U1810" s="95"/>
      <c r="V1810" s="96"/>
      <c r="W1810" s="125" t="str">
        <f>IF(Stock[[#This Row],[SỐ LƯỢNG BÁN]]&gt;0,Stock[[#This Row],[GIÁ BÁN]]*Stock[[#This Row],[SỐ LƯỢNG BÁN]]*$D$11+Stock[[#This Row],[GIÁ BÁN]]*Stock[[#This Row],[SỐ LƯỢNG BÁN]]*$D$12,"")</f>
        <v/>
      </c>
      <c r="X1810" s="120">
        <f>Stock[[#This Row],[SỐ LƯỢNG MUA]]+Stock[[#This Row],[CỔ TỨC BẰNG CỔ PHIẾU]]-Stock[[#This Row],[SỐ LƯỢNG BÁN]]</f>
        <v>0</v>
      </c>
      <c r="Y18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0" s="120">
        <f ca="1">IF(Stock[[#This Row],[NGÀY BÁN]]&gt;0,Stock[[#This Row],[NGÀY BÁN]]-Stock[[#This Row],[NGÀY MUA]]+1,IF(Stock[[#This Row],[NGÀY MUA]]=0,0,TODAY()-Stock[[#This Row],[NGÀY MUA]]+1))</f>
        <v>0</v>
      </c>
      <c r="AA1810" s="121" t="str">
        <f>IFERROR(Stock[[#This Row],[CỔ TỨC TIỀN MẶT]]+Stock[[#This Row],[LÃI/(LỖ) TỪ BÁN CK
(auto-fill)]],"")</f>
        <v/>
      </c>
      <c r="AB18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0" s="79"/>
      <c r="AE1810" s="146" t="str">
        <f>IF(Stock[[#This Row],[TRẠNG THÁI
(auto-fill)]]="NẮM GIỮ",Stock[[#This Row],[GIÁ THỊ TRƯỜNG]]-Stock[[#This Row],[GIÁ MUA]],"")</f>
        <v/>
      </c>
      <c r="AF1810" s="150" t="str">
        <f>IFERROR(Stock[[#This Row],[TĂNG/
(GIẢM )]]/Stock[[#This Row],[GIÁ MUA]],"")</f>
        <v/>
      </c>
      <c r="AG1810" s="129" t="str">
        <f>IF(Stock[[#This Row],[GIÁ THỊ TRƯỜNG]]&gt;0,Stock[[#This Row],[GIÁ THỊ TRƯỜNG]]*Stock[[#This Row],[SỐ LƯỢNG CÒN LẠI
(auto-fill)]],"")</f>
        <v/>
      </c>
    </row>
    <row r="1811" spans="2:33">
      <c r="B1811" s="109" t="str">
        <f>IF(AND(Stock[[#This Row],[SỐ LƯỢNG MUA]]&gt;0,Stock[[#This Row],[SỐ LƯỢNG CÒN LẠI
(auto-fill)]]=0),"BÁN",
IF(AND(Stock[[#This Row],[SỐ LƯỢNG MUA]]&gt;0,Stock[[#This Row],[SỐ LƯỢNG CÒN LẠI
(auto-fill)]]&gt;0),"NẮM GIỮ",""))</f>
        <v/>
      </c>
      <c r="C1811" s="112">
        <f t="shared" si="28"/>
        <v>1798</v>
      </c>
      <c r="D1811" s="77"/>
      <c r="E1811" s="78"/>
      <c r="F1811" s="170"/>
      <c r="G1811" s="83"/>
      <c r="H1811" s="84"/>
      <c r="I1811" s="114" t="str">
        <f>IF(Stock[[#This Row],[SỐ LƯỢNG MUA]]&gt;0,Stock[[#This Row],[GIÁ MUA]]*Stock[[#This Row],[SỐ LƯỢNG MUA]]*$D$11,"")</f>
        <v/>
      </c>
      <c r="J1811" s="87"/>
      <c r="K1811" s="88"/>
      <c r="L1811" s="116" t="str">
        <f>IF(Stock[[#This Row],[SỐ LƯỢNG MUA]]&gt;0,Stock[[#This Row],[GIÁ MUA]]*(1+Stock[[#This Row],[% TĂNG KỲ VỌNG_1]]),"")</f>
        <v/>
      </c>
      <c r="M1811" s="89"/>
      <c r="N1811" s="116" t="str">
        <f>IF(Stock[[#This Row],[SỐ LƯỢNG MUA]]&gt;0,Stock[[#This Row],[GIÁ MUA]]*(1+Stock[[#This Row],[% TĂNG KỲ VỌNG_2]]),"")</f>
        <v/>
      </c>
      <c r="O1811" s="89"/>
      <c r="P1811" s="116" t="str">
        <f>IF(Stock[[#This Row],[SỐ LƯỢNG MUA]]&gt;0,Stock[[#This Row],[GIÁ MUA]]*(1+Stock[[#This Row],[% GIẢM ĐỂ CẮT LỖ]]),"")</f>
        <v/>
      </c>
      <c r="Q1811" s="103"/>
      <c r="R1811" s="117" t="str">
        <f>IF(Stock[[#This Row],[CỔ TỨC TIỀN MẶT]]&gt;0,Stock[[#This Row],[CỔ TỨC TIỀN MẶT]]/(Stock[[#This Row],[GIÁ MUA]]*Stock[[#This Row],[SỐ LƯỢNG MUA]]),"")</f>
        <v/>
      </c>
      <c r="S1811" s="103"/>
      <c r="T1811" s="77"/>
      <c r="U1811" s="95"/>
      <c r="V1811" s="96"/>
      <c r="W1811" s="125" t="str">
        <f>IF(Stock[[#This Row],[SỐ LƯỢNG BÁN]]&gt;0,Stock[[#This Row],[GIÁ BÁN]]*Stock[[#This Row],[SỐ LƯỢNG BÁN]]*$D$11+Stock[[#This Row],[GIÁ BÁN]]*Stock[[#This Row],[SỐ LƯỢNG BÁN]]*$D$12,"")</f>
        <v/>
      </c>
      <c r="X1811" s="120">
        <f>Stock[[#This Row],[SỐ LƯỢNG MUA]]+Stock[[#This Row],[CỔ TỨC BẰNG CỔ PHIẾU]]-Stock[[#This Row],[SỐ LƯỢNG BÁN]]</f>
        <v>0</v>
      </c>
      <c r="Y18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1" s="120">
        <f ca="1">IF(Stock[[#This Row],[NGÀY BÁN]]&gt;0,Stock[[#This Row],[NGÀY BÁN]]-Stock[[#This Row],[NGÀY MUA]]+1,IF(Stock[[#This Row],[NGÀY MUA]]=0,0,TODAY()-Stock[[#This Row],[NGÀY MUA]]+1))</f>
        <v>0</v>
      </c>
      <c r="AA1811" s="121" t="str">
        <f>IFERROR(Stock[[#This Row],[CỔ TỨC TIỀN MẶT]]+Stock[[#This Row],[LÃI/(LỖ) TỪ BÁN CK
(auto-fill)]],"")</f>
        <v/>
      </c>
      <c r="AB18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1" s="79"/>
      <c r="AE1811" s="146" t="str">
        <f>IF(Stock[[#This Row],[TRẠNG THÁI
(auto-fill)]]="NẮM GIỮ",Stock[[#This Row],[GIÁ THỊ TRƯỜNG]]-Stock[[#This Row],[GIÁ MUA]],"")</f>
        <v/>
      </c>
      <c r="AF1811" s="150" t="str">
        <f>IFERROR(Stock[[#This Row],[TĂNG/
(GIẢM )]]/Stock[[#This Row],[GIÁ MUA]],"")</f>
        <v/>
      </c>
      <c r="AG1811" s="129" t="str">
        <f>IF(Stock[[#This Row],[GIÁ THỊ TRƯỜNG]]&gt;0,Stock[[#This Row],[GIÁ THỊ TRƯỜNG]]*Stock[[#This Row],[SỐ LƯỢNG CÒN LẠI
(auto-fill)]],"")</f>
        <v/>
      </c>
    </row>
    <row r="1812" spans="2:33">
      <c r="B1812" s="109" t="str">
        <f>IF(AND(Stock[[#This Row],[SỐ LƯỢNG MUA]]&gt;0,Stock[[#This Row],[SỐ LƯỢNG CÒN LẠI
(auto-fill)]]=0),"BÁN",
IF(AND(Stock[[#This Row],[SỐ LƯỢNG MUA]]&gt;0,Stock[[#This Row],[SỐ LƯỢNG CÒN LẠI
(auto-fill)]]&gt;0),"NẮM GIỮ",""))</f>
        <v/>
      </c>
      <c r="C1812" s="112">
        <f t="shared" si="28"/>
        <v>1799</v>
      </c>
      <c r="D1812" s="77"/>
      <c r="E1812" s="78"/>
      <c r="F1812" s="170"/>
      <c r="G1812" s="83"/>
      <c r="H1812" s="84"/>
      <c r="I1812" s="114" t="str">
        <f>IF(Stock[[#This Row],[SỐ LƯỢNG MUA]]&gt;0,Stock[[#This Row],[GIÁ MUA]]*Stock[[#This Row],[SỐ LƯỢNG MUA]]*$D$11,"")</f>
        <v/>
      </c>
      <c r="J1812" s="87"/>
      <c r="K1812" s="88"/>
      <c r="L1812" s="116" t="str">
        <f>IF(Stock[[#This Row],[SỐ LƯỢNG MUA]]&gt;0,Stock[[#This Row],[GIÁ MUA]]*(1+Stock[[#This Row],[% TĂNG KỲ VỌNG_1]]),"")</f>
        <v/>
      </c>
      <c r="M1812" s="89"/>
      <c r="N1812" s="116" t="str">
        <f>IF(Stock[[#This Row],[SỐ LƯỢNG MUA]]&gt;0,Stock[[#This Row],[GIÁ MUA]]*(1+Stock[[#This Row],[% TĂNG KỲ VỌNG_2]]),"")</f>
        <v/>
      </c>
      <c r="O1812" s="89"/>
      <c r="P1812" s="116" t="str">
        <f>IF(Stock[[#This Row],[SỐ LƯỢNG MUA]]&gt;0,Stock[[#This Row],[GIÁ MUA]]*(1+Stock[[#This Row],[% GIẢM ĐỂ CẮT LỖ]]),"")</f>
        <v/>
      </c>
      <c r="Q1812" s="103"/>
      <c r="R1812" s="117" t="str">
        <f>IF(Stock[[#This Row],[CỔ TỨC TIỀN MẶT]]&gt;0,Stock[[#This Row],[CỔ TỨC TIỀN MẶT]]/(Stock[[#This Row],[GIÁ MUA]]*Stock[[#This Row],[SỐ LƯỢNG MUA]]),"")</f>
        <v/>
      </c>
      <c r="S1812" s="103"/>
      <c r="T1812" s="77"/>
      <c r="U1812" s="95"/>
      <c r="V1812" s="96"/>
      <c r="W1812" s="125" t="str">
        <f>IF(Stock[[#This Row],[SỐ LƯỢNG BÁN]]&gt;0,Stock[[#This Row],[GIÁ BÁN]]*Stock[[#This Row],[SỐ LƯỢNG BÁN]]*$D$11+Stock[[#This Row],[GIÁ BÁN]]*Stock[[#This Row],[SỐ LƯỢNG BÁN]]*$D$12,"")</f>
        <v/>
      </c>
      <c r="X1812" s="120">
        <f>Stock[[#This Row],[SỐ LƯỢNG MUA]]+Stock[[#This Row],[CỔ TỨC BẰNG CỔ PHIẾU]]-Stock[[#This Row],[SỐ LƯỢNG BÁN]]</f>
        <v>0</v>
      </c>
      <c r="Y18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2" s="120">
        <f ca="1">IF(Stock[[#This Row],[NGÀY BÁN]]&gt;0,Stock[[#This Row],[NGÀY BÁN]]-Stock[[#This Row],[NGÀY MUA]]+1,IF(Stock[[#This Row],[NGÀY MUA]]=0,0,TODAY()-Stock[[#This Row],[NGÀY MUA]]+1))</f>
        <v>0</v>
      </c>
      <c r="AA1812" s="121" t="str">
        <f>IFERROR(Stock[[#This Row],[CỔ TỨC TIỀN MẶT]]+Stock[[#This Row],[LÃI/(LỖ) TỪ BÁN CK
(auto-fill)]],"")</f>
        <v/>
      </c>
      <c r="AB18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2" s="79"/>
      <c r="AE1812" s="146" t="str">
        <f>IF(Stock[[#This Row],[TRẠNG THÁI
(auto-fill)]]="NẮM GIỮ",Stock[[#This Row],[GIÁ THỊ TRƯỜNG]]-Stock[[#This Row],[GIÁ MUA]],"")</f>
        <v/>
      </c>
      <c r="AF1812" s="150" t="str">
        <f>IFERROR(Stock[[#This Row],[TĂNG/
(GIẢM )]]/Stock[[#This Row],[GIÁ MUA]],"")</f>
        <v/>
      </c>
      <c r="AG1812" s="129" t="str">
        <f>IF(Stock[[#This Row],[GIÁ THỊ TRƯỜNG]]&gt;0,Stock[[#This Row],[GIÁ THỊ TRƯỜNG]]*Stock[[#This Row],[SỐ LƯỢNG CÒN LẠI
(auto-fill)]],"")</f>
        <v/>
      </c>
    </row>
    <row r="1813" spans="2:33">
      <c r="B1813" s="109" t="str">
        <f>IF(AND(Stock[[#This Row],[SỐ LƯỢNG MUA]]&gt;0,Stock[[#This Row],[SỐ LƯỢNG CÒN LẠI
(auto-fill)]]=0),"BÁN",
IF(AND(Stock[[#This Row],[SỐ LƯỢNG MUA]]&gt;0,Stock[[#This Row],[SỐ LƯỢNG CÒN LẠI
(auto-fill)]]&gt;0),"NẮM GIỮ",""))</f>
        <v/>
      </c>
      <c r="C1813" s="112">
        <f t="shared" si="28"/>
        <v>1800</v>
      </c>
      <c r="D1813" s="77"/>
      <c r="E1813" s="78"/>
      <c r="F1813" s="170"/>
      <c r="G1813" s="83"/>
      <c r="H1813" s="84"/>
      <c r="I1813" s="114" t="str">
        <f>IF(Stock[[#This Row],[SỐ LƯỢNG MUA]]&gt;0,Stock[[#This Row],[GIÁ MUA]]*Stock[[#This Row],[SỐ LƯỢNG MUA]]*$D$11,"")</f>
        <v/>
      </c>
      <c r="J1813" s="87"/>
      <c r="K1813" s="88"/>
      <c r="L1813" s="116" t="str">
        <f>IF(Stock[[#This Row],[SỐ LƯỢNG MUA]]&gt;0,Stock[[#This Row],[GIÁ MUA]]*(1+Stock[[#This Row],[% TĂNG KỲ VỌNG_1]]),"")</f>
        <v/>
      </c>
      <c r="M1813" s="89"/>
      <c r="N1813" s="116" t="str">
        <f>IF(Stock[[#This Row],[SỐ LƯỢNG MUA]]&gt;0,Stock[[#This Row],[GIÁ MUA]]*(1+Stock[[#This Row],[% TĂNG KỲ VỌNG_2]]),"")</f>
        <v/>
      </c>
      <c r="O1813" s="89"/>
      <c r="P1813" s="116" t="str">
        <f>IF(Stock[[#This Row],[SỐ LƯỢNG MUA]]&gt;0,Stock[[#This Row],[GIÁ MUA]]*(1+Stock[[#This Row],[% GIẢM ĐỂ CẮT LỖ]]),"")</f>
        <v/>
      </c>
      <c r="Q1813" s="103"/>
      <c r="R1813" s="117" t="str">
        <f>IF(Stock[[#This Row],[CỔ TỨC TIỀN MẶT]]&gt;0,Stock[[#This Row],[CỔ TỨC TIỀN MẶT]]/(Stock[[#This Row],[GIÁ MUA]]*Stock[[#This Row],[SỐ LƯỢNG MUA]]),"")</f>
        <v/>
      </c>
      <c r="S1813" s="103"/>
      <c r="T1813" s="77"/>
      <c r="U1813" s="95"/>
      <c r="V1813" s="96"/>
      <c r="W1813" s="125" t="str">
        <f>IF(Stock[[#This Row],[SỐ LƯỢNG BÁN]]&gt;0,Stock[[#This Row],[GIÁ BÁN]]*Stock[[#This Row],[SỐ LƯỢNG BÁN]]*$D$11+Stock[[#This Row],[GIÁ BÁN]]*Stock[[#This Row],[SỐ LƯỢNG BÁN]]*$D$12,"")</f>
        <v/>
      </c>
      <c r="X1813" s="120">
        <f>Stock[[#This Row],[SỐ LƯỢNG MUA]]+Stock[[#This Row],[CỔ TỨC BẰNG CỔ PHIẾU]]-Stock[[#This Row],[SỐ LƯỢNG BÁN]]</f>
        <v>0</v>
      </c>
      <c r="Y18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3" s="120">
        <f ca="1">IF(Stock[[#This Row],[NGÀY BÁN]]&gt;0,Stock[[#This Row],[NGÀY BÁN]]-Stock[[#This Row],[NGÀY MUA]]+1,IF(Stock[[#This Row],[NGÀY MUA]]=0,0,TODAY()-Stock[[#This Row],[NGÀY MUA]]+1))</f>
        <v>0</v>
      </c>
      <c r="AA1813" s="121" t="str">
        <f>IFERROR(Stock[[#This Row],[CỔ TỨC TIỀN MẶT]]+Stock[[#This Row],[LÃI/(LỖ) TỪ BÁN CK
(auto-fill)]],"")</f>
        <v/>
      </c>
      <c r="AB18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3" s="79"/>
      <c r="AE1813" s="146" t="str">
        <f>IF(Stock[[#This Row],[TRẠNG THÁI
(auto-fill)]]="NẮM GIỮ",Stock[[#This Row],[GIÁ THỊ TRƯỜNG]]-Stock[[#This Row],[GIÁ MUA]],"")</f>
        <v/>
      </c>
      <c r="AF1813" s="150" t="str">
        <f>IFERROR(Stock[[#This Row],[TĂNG/
(GIẢM )]]/Stock[[#This Row],[GIÁ MUA]],"")</f>
        <v/>
      </c>
      <c r="AG1813" s="129" t="str">
        <f>IF(Stock[[#This Row],[GIÁ THỊ TRƯỜNG]]&gt;0,Stock[[#This Row],[GIÁ THỊ TRƯỜNG]]*Stock[[#This Row],[SỐ LƯỢNG CÒN LẠI
(auto-fill)]],"")</f>
        <v/>
      </c>
    </row>
    <row r="1814" spans="2:33">
      <c r="B1814" s="109" t="str">
        <f>IF(AND(Stock[[#This Row],[SỐ LƯỢNG MUA]]&gt;0,Stock[[#This Row],[SỐ LƯỢNG CÒN LẠI
(auto-fill)]]=0),"BÁN",
IF(AND(Stock[[#This Row],[SỐ LƯỢNG MUA]]&gt;0,Stock[[#This Row],[SỐ LƯỢNG CÒN LẠI
(auto-fill)]]&gt;0),"NẮM GIỮ",""))</f>
        <v/>
      </c>
      <c r="C1814" s="112">
        <f t="shared" si="28"/>
        <v>1801</v>
      </c>
      <c r="D1814" s="77"/>
      <c r="E1814" s="78"/>
      <c r="F1814" s="170"/>
      <c r="G1814" s="83"/>
      <c r="H1814" s="84"/>
      <c r="I1814" s="114" t="str">
        <f>IF(Stock[[#This Row],[SỐ LƯỢNG MUA]]&gt;0,Stock[[#This Row],[GIÁ MUA]]*Stock[[#This Row],[SỐ LƯỢNG MUA]]*$D$11,"")</f>
        <v/>
      </c>
      <c r="J1814" s="87"/>
      <c r="K1814" s="88"/>
      <c r="L1814" s="116" t="str">
        <f>IF(Stock[[#This Row],[SỐ LƯỢNG MUA]]&gt;0,Stock[[#This Row],[GIÁ MUA]]*(1+Stock[[#This Row],[% TĂNG KỲ VỌNG_1]]),"")</f>
        <v/>
      </c>
      <c r="M1814" s="89"/>
      <c r="N1814" s="116" t="str">
        <f>IF(Stock[[#This Row],[SỐ LƯỢNG MUA]]&gt;0,Stock[[#This Row],[GIÁ MUA]]*(1+Stock[[#This Row],[% TĂNG KỲ VỌNG_2]]),"")</f>
        <v/>
      </c>
      <c r="O1814" s="89"/>
      <c r="P1814" s="116" t="str">
        <f>IF(Stock[[#This Row],[SỐ LƯỢNG MUA]]&gt;0,Stock[[#This Row],[GIÁ MUA]]*(1+Stock[[#This Row],[% GIẢM ĐỂ CẮT LỖ]]),"")</f>
        <v/>
      </c>
      <c r="Q1814" s="103"/>
      <c r="R1814" s="117" t="str">
        <f>IF(Stock[[#This Row],[CỔ TỨC TIỀN MẶT]]&gt;0,Stock[[#This Row],[CỔ TỨC TIỀN MẶT]]/(Stock[[#This Row],[GIÁ MUA]]*Stock[[#This Row],[SỐ LƯỢNG MUA]]),"")</f>
        <v/>
      </c>
      <c r="S1814" s="103"/>
      <c r="T1814" s="77"/>
      <c r="U1814" s="95"/>
      <c r="V1814" s="96"/>
      <c r="W1814" s="125" t="str">
        <f>IF(Stock[[#This Row],[SỐ LƯỢNG BÁN]]&gt;0,Stock[[#This Row],[GIÁ BÁN]]*Stock[[#This Row],[SỐ LƯỢNG BÁN]]*$D$11+Stock[[#This Row],[GIÁ BÁN]]*Stock[[#This Row],[SỐ LƯỢNG BÁN]]*$D$12,"")</f>
        <v/>
      </c>
      <c r="X1814" s="120">
        <f>Stock[[#This Row],[SỐ LƯỢNG MUA]]+Stock[[#This Row],[CỔ TỨC BẰNG CỔ PHIẾU]]-Stock[[#This Row],[SỐ LƯỢNG BÁN]]</f>
        <v>0</v>
      </c>
      <c r="Y18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4" s="120">
        <f ca="1">IF(Stock[[#This Row],[NGÀY BÁN]]&gt;0,Stock[[#This Row],[NGÀY BÁN]]-Stock[[#This Row],[NGÀY MUA]]+1,IF(Stock[[#This Row],[NGÀY MUA]]=0,0,TODAY()-Stock[[#This Row],[NGÀY MUA]]+1))</f>
        <v>0</v>
      </c>
      <c r="AA1814" s="121" t="str">
        <f>IFERROR(Stock[[#This Row],[CỔ TỨC TIỀN MẶT]]+Stock[[#This Row],[LÃI/(LỖ) TỪ BÁN CK
(auto-fill)]],"")</f>
        <v/>
      </c>
      <c r="AB18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4" s="79"/>
      <c r="AE1814" s="146" t="str">
        <f>IF(Stock[[#This Row],[TRẠNG THÁI
(auto-fill)]]="NẮM GIỮ",Stock[[#This Row],[GIÁ THỊ TRƯỜNG]]-Stock[[#This Row],[GIÁ MUA]],"")</f>
        <v/>
      </c>
      <c r="AF1814" s="150" t="str">
        <f>IFERROR(Stock[[#This Row],[TĂNG/
(GIẢM )]]/Stock[[#This Row],[GIÁ MUA]],"")</f>
        <v/>
      </c>
      <c r="AG1814" s="129" t="str">
        <f>IF(Stock[[#This Row],[GIÁ THỊ TRƯỜNG]]&gt;0,Stock[[#This Row],[GIÁ THỊ TRƯỜNG]]*Stock[[#This Row],[SỐ LƯỢNG CÒN LẠI
(auto-fill)]],"")</f>
        <v/>
      </c>
    </row>
    <row r="1815" spans="2:33">
      <c r="B1815" s="109" t="str">
        <f>IF(AND(Stock[[#This Row],[SỐ LƯỢNG MUA]]&gt;0,Stock[[#This Row],[SỐ LƯỢNG CÒN LẠI
(auto-fill)]]=0),"BÁN",
IF(AND(Stock[[#This Row],[SỐ LƯỢNG MUA]]&gt;0,Stock[[#This Row],[SỐ LƯỢNG CÒN LẠI
(auto-fill)]]&gt;0),"NẮM GIỮ",""))</f>
        <v/>
      </c>
      <c r="C1815" s="112">
        <f t="shared" si="28"/>
        <v>1802</v>
      </c>
      <c r="D1815" s="77"/>
      <c r="E1815" s="78"/>
      <c r="F1815" s="170"/>
      <c r="G1815" s="83"/>
      <c r="H1815" s="84"/>
      <c r="I1815" s="114" t="str">
        <f>IF(Stock[[#This Row],[SỐ LƯỢNG MUA]]&gt;0,Stock[[#This Row],[GIÁ MUA]]*Stock[[#This Row],[SỐ LƯỢNG MUA]]*$D$11,"")</f>
        <v/>
      </c>
      <c r="J1815" s="87"/>
      <c r="K1815" s="88"/>
      <c r="L1815" s="116" t="str">
        <f>IF(Stock[[#This Row],[SỐ LƯỢNG MUA]]&gt;0,Stock[[#This Row],[GIÁ MUA]]*(1+Stock[[#This Row],[% TĂNG KỲ VỌNG_1]]),"")</f>
        <v/>
      </c>
      <c r="M1815" s="89"/>
      <c r="N1815" s="116" t="str">
        <f>IF(Stock[[#This Row],[SỐ LƯỢNG MUA]]&gt;0,Stock[[#This Row],[GIÁ MUA]]*(1+Stock[[#This Row],[% TĂNG KỲ VỌNG_2]]),"")</f>
        <v/>
      </c>
      <c r="O1815" s="89"/>
      <c r="P1815" s="116" t="str">
        <f>IF(Stock[[#This Row],[SỐ LƯỢNG MUA]]&gt;0,Stock[[#This Row],[GIÁ MUA]]*(1+Stock[[#This Row],[% GIẢM ĐỂ CẮT LỖ]]),"")</f>
        <v/>
      </c>
      <c r="Q1815" s="103"/>
      <c r="R1815" s="117" t="str">
        <f>IF(Stock[[#This Row],[CỔ TỨC TIỀN MẶT]]&gt;0,Stock[[#This Row],[CỔ TỨC TIỀN MẶT]]/(Stock[[#This Row],[GIÁ MUA]]*Stock[[#This Row],[SỐ LƯỢNG MUA]]),"")</f>
        <v/>
      </c>
      <c r="S1815" s="103"/>
      <c r="T1815" s="77"/>
      <c r="U1815" s="95"/>
      <c r="V1815" s="96"/>
      <c r="W1815" s="125" t="str">
        <f>IF(Stock[[#This Row],[SỐ LƯỢNG BÁN]]&gt;0,Stock[[#This Row],[GIÁ BÁN]]*Stock[[#This Row],[SỐ LƯỢNG BÁN]]*$D$11+Stock[[#This Row],[GIÁ BÁN]]*Stock[[#This Row],[SỐ LƯỢNG BÁN]]*$D$12,"")</f>
        <v/>
      </c>
      <c r="X1815" s="120">
        <f>Stock[[#This Row],[SỐ LƯỢNG MUA]]+Stock[[#This Row],[CỔ TỨC BẰNG CỔ PHIẾU]]-Stock[[#This Row],[SỐ LƯỢNG BÁN]]</f>
        <v>0</v>
      </c>
      <c r="Y18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5" s="120">
        <f ca="1">IF(Stock[[#This Row],[NGÀY BÁN]]&gt;0,Stock[[#This Row],[NGÀY BÁN]]-Stock[[#This Row],[NGÀY MUA]]+1,IF(Stock[[#This Row],[NGÀY MUA]]=0,0,TODAY()-Stock[[#This Row],[NGÀY MUA]]+1))</f>
        <v>0</v>
      </c>
      <c r="AA1815" s="121" t="str">
        <f>IFERROR(Stock[[#This Row],[CỔ TỨC TIỀN MẶT]]+Stock[[#This Row],[LÃI/(LỖ) TỪ BÁN CK
(auto-fill)]],"")</f>
        <v/>
      </c>
      <c r="AB18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5" s="79"/>
      <c r="AE1815" s="146" t="str">
        <f>IF(Stock[[#This Row],[TRẠNG THÁI
(auto-fill)]]="NẮM GIỮ",Stock[[#This Row],[GIÁ THỊ TRƯỜNG]]-Stock[[#This Row],[GIÁ MUA]],"")</f>
        <v/>
      </c>
      <c r="AF1815" s="150" t="str">
        <f>IFERROR(Stock[[#This Row],[TĂNG/
(GIẢM )]]/Stock[[#This Row],[GIÁ MUA]],"")</f>
        <v/>
      </c>
      <c r="AG1815" s="129" t="str">
        <f>IF(Stock[[#This Row],[GIÁ THỊ TRƯỜNG]]&gt;0,Stock[[#This Row],[GIÁ THỊ TRƯỜNG]]*Stock[[#This Row],[SỐ LƯỢNG CÒN LẠI
(auto-fill)]],"")</f>
        <v/>
      </c>
    </row>
    <row r="1816" spans="2:33">
      <c r="B1816" s="109" t="str">
        <f>IF(AND(Stock[[#This Row],[SỐ LƯỢNG MUA]]&gt;0,Stock[[#This Row],[SỐ LƯỢNG CÒN LẠI
(auto-fill)]]=0),"BÁN",
IF(AND(Stock[[#This Row],[SỐ LƯỢNG MUA]]&gt;0,Stock[[#This Row],[SỐ LƯỢNG CÒN LẠI
(auto-fill)]]&gt;0),"NẮM GIỮ",""))</f>
        <v/>
      </c>
      <c r="C1816" s="112">
        <f t="shared" si="28"/>
        <v>1803</v>
      </c>
      <c r="D1816" s="77"/>
      <c r="E1816" s="78"/>
      <c r="F1816" s="170"/>
      <c r="G1816" s="83"/>
      <c r="H1816" s="84"/>
      <c r="I1816" s="114" t="str">
        <f>IF(Stock[[#This Row],[SỐ LƯỢNG MUA]]&gt;0,Stock[[#This Row],[GIÁ MUA]]*Stock[[#This Row],[SỐ LƯỢNG MUA]]*$D$11,"")</f>
        <v/>
      </c>
      <c r="J1816" s="87"/>
      <c r="K1816" s="88"/>
      <c r="L1816" s="116" t="str">
        <f>IF(Stock[[#This Row],[SỐ LƯỢNG MUA]]&gt;0,Stock[[#This Row],[GIÁ MUA]]*(1+Stock[[#This Row],[% TĂNG KỲ VỌNG_1]]),"")</f>
        <v/>
      </c>
      <c r="M1816" s="89"/>
      <c r="N1816" s="116" t="str">
        <f>IF(Stock[[#This Row],[SỐ LƯỢNG MUA]]&gt;0,Stock[[#This Row],[GIÁ MUA]]*(1+Stock[[#This Row],[% TĂNG KỲ VỌNG_2]]),"")</f>
        <v/>
      </c>
      <c r="O1816" s="89"/>
      <c r="P1816" s="116" t="str">
        <f>IF(Stock[[#This Row],[SỐ LƯỢNG MUA]]&gt;0,Stock[[#This Row],[GIÁ MUA]]*(1+Stock[[#This Row],[% GIẢM ĐỂ CẮT LỖ]]),"")</f>
        <v/>
      </c>
      <c r="Q1816" s="103"/>
      <c r="R1816" s="117" t="str">
        <f>IF(Stock[[#This Row],[CỔ TỨC TIỀN MẶT]]&gt;0,Stock[[#This Row],[CỔ TỨC TIỀN MẶT]]/(Stock[[#This Row],[GIÁ MUA]]*Stock[[#This Row],[SỐ LƯỢNG MUA]]),"")</f>
        <v/>
      </c>
      <c r="S1816" s="103"/>
      <c r="T1816" s="77"/>
      <c r="U1816" s="95"/>
      <c r="V1816" s="96"/>
      <c r="W1816" s="125" t="str">
        <f>IF(Stock[[#This Row],[SỐ LƯỢNG BÁN]]&gt;0,Stock[[#This Row],[GIÁ BÁN]]*Stock[[#This Row],[SỐ LƯỢNG BÁN]]*$D$11+Stock[[#This Row],[GIÁ BÁN]]*Stock[[#This Row],[SỐ LƯỢNG BÁN]]*$D$12,"")</f>
        <v/>
      </c>
      <c r="X1816" s="120">
        <f>Stock[[#This Row],[SỐ LƯỢNG MUA]]+Stock[[#This Row],[CỔ TỨC BẰNG CỔ PHIẾU]]-Stock[[#This Row],[SỐ LƯỢNG BÁN]]</f>
        <v>0</v>
      </c>
      <c r="Y18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6" s="120">
        <f ca="1">IF(Stock[[#This Row],[NGÀY BÁN]]&gt;0,Stock[[#This Row],[NGÀY BÁN]]-Stock[[#This Row],[NGÀY MUA]]+1,IF(Stock[[#This Row],[NGÀY MUA]]=0,0,TODAY()-Stock[[#This Row],[NGÀY MUA]]+1))</f>
        <v>0</v>
      </c>
      <c r="AA1816" s="121" t="str">
        <f>IFERROR(Stock[[#This Row],[CỔ TỨC TIỀN MẶT]]+Stock[[#This Row],[LÃI/(LỖ) TỪ BÁN CK
(auto-fill)]],"")</f>
        <v/>
      </c>
      <c r="AB18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6" s="79"/>
      <c r="AE1816" s="146" t="str">
        <f>IF(Stock[[#This Row],[TRẠNG THÁI
(auto-fill)]]="NẮM GIỮ",Stock[[#This Row],[GIÁ THỊ TRƯỜNG]]-Stock[[#This Row],[GIÁ MUA]],"")</f>
        <v/>
      </c>
      <c r="AF1816" s="150" t="str">
        <f>IFERROR(Stock[[#This Row],[TĂNG/
(GIẢM )]]/Stock[[#This Row],[GIÁ MUA]],"")</f>
        <v/>
      </c>
      <c r="AG1816" s="129" t="str">
        <f>IF(Stock[[#This Row],[GIÁ THỊ TRƯỜNG]]&gt;0,Stock[[#This Row],[GIÁ THỊ TRƯỜNG]]*Stock[[#This Row],[SỐ LƯỢNG CÒN LẠI
(auto-fill)]],"")</f>
        <v/>
      </c>
    </row>
    <row r="1817" spans="2:33">
      <c r="B1817" s="109" t="str">
        <f>IF(AND(Stock[[#This Row],[SỐ LƯỢNG MUA]]&gt;0,Stock[[#This Row],[SỐ LƯỢNG CÒN LẠI
(auto-fill)]]=0),"BÁN",
IF(AND(Stock[[#This Row],[SỐ LƯỢNG MUA]]&gt;0,Stock[[#This Row],[SỐ LƯỢNG CÒN LẠI
(auto-fill)]]&gt;0),"NẮM GIỮ",""))</f>
        <v/>
      </c>
      <c r="C1817" s="112">
        <f t="shared" si="28"/>
        <v>1804</v>
      </c>
      <c r="D1817" s="77"/>
      <c r="E1817" s="78"/>
      <c r="F1817" s="170"/>
      <c r="G1817" s="83"/>
      <c r="H1817" s="84"/>
      <c r="I1817" s="114" t="str">
        <f>IF(Stock[[#This Row],[SỐ LƯỢNG MUA]]&gt;0,Stock[[#This Row],[GIÁ MUA]]*Stock[[#This Row],[SỐ LƯỢNG MUA]]*$D$11,"")</f>
        <v/>
      </c>
      <c r="J1817" s="87"/>
      <c r="K1817" s="88"/>
      <c r="L1817" s="116" t="str">
        <f>IF(Stock[[#This Row],[SỐ LƯỢNG MUA]]&gt;0,Stock[[#This Row],[GIÁ MUA]]*(1+Stock[[#This Row],[% TĂNG KỲ VỌNG_1]]),"")</f>
        <v/>
      </c>
      <c r="M1817" s="89"/>
      <c r="N1817" s="116" t="str">
        <f>IF(Stock[[#This Row],[SỐ LƯỢNG MUA]]&gt;0,Stock[[#This Row],[GIÁ MUA]]*(1+Stock[[#This Row],[% TĂNG KỲ VỌNG_2]]),"")</f>
        <v/>
      </c>
      <c r="O1817" s="89"/>
      <c r="P1817" s="116" t="str">
        <f>IF(Stock[[#This Row],[SỐ LƯỢNG MUA]]&gt;0,Stock[[#This Row],[GIÁ MUA]]*(1+Stock[[#This Row],[% GIẢM ĐỂ CẮT LỖ]]),"")</f>
        <v/>
      </c>
      <c r="Q1817" s="103"/>
      <c r="R1817" s="117" t="str">
        <f>IF(Stock[[#This Row],[CỔ TỨC TIỀN MẶT]]&gt;0,Stock[[#This Row],[CỔ TỨC TIỀN MẶT]]/(Stock[[#This Row],[GIÁ MUA]]*Stock[[#This Row],[SỐ LƯỢNG MUA]]),"")</f>
        <v/>
      </c>
      <c r="S1817" s="103"/>
      <c r="T1817" s="77"/>
      <c r="U1817" s="95"/>
      <c r="V1817" s="96"/>
      <c r="W1817" s="125" t="str">
        <f>IF(Stock[[#This Row],[SỐ LƯỢNG BÁN]]&gt;0,Stock[[#This Row],[GIÁ BÁN]]*Stock[[#This Row],[SỐ LƯỢNG BÁN]]*$D$11+Stock[[#This Row],[GIÁ BÁN]]*Stock[[#This Row],[SỐ LƯỢNG BÁN]]*$D$12,"")</f>
        <v/>
      </c>
      <c r="X1817" s="120">
        <f>Stock[[#This Row],[SỐ LƯỢNG MUA]]+Stock[[#This Row],[CỔ TỨC BẰNG CỔ PHIẾU]]-Stock[[#This Row],[SỐ LƯỢNG BÁN]]</f>
        <v>0</v>
      </c>
      <c r="Y18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7" s="120">
        <f ca="1">IF(Stock[[#This Row],[NGÀY BÁN]]&gt;0,Stock[[#This Row],[NGÀY BÁN]]-Stock[[#This Row],[NGÀY MUA]]+1,IF(Stock[[#This Row],[NGÀY MUA]]=0,0,TODAY()-Stock[[#This Row],[NGÀY MUA]]+1))</f>
        <v>0</v>
      </c>
      <c r="AA1817" s="121" t="str">
        <f>IFERROR(Stock[[#This Row],[CỔ TỨC TIỀN MẶT]]+Stock[[#This Row],[LÃI/(LỖ) TỪ BÁN CK
(auto-fill)]],"")</f>
        <v/>
      </c>
      <c r="AB18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7" s="79"/>
      <c r="AE1817" s="146" t="str">
        <f>IF(Stock[[#This Row],[TRẠNG THÁI
(auto-fill)]]="NẮM GIỮ",Stock[[#This Row],[GIÁ THỊ TRƯỜNG]]-Stock[[#This Row],[GIÁ MUA]],"")</f>
        <v/>
      </c>
      <c r="AF1817" s="150" t="str">
        <f>IFERROR(Stock[[#This Row],[TĂNG/
(GIẢM )]]/Stock[[#This Row],[GIÁ MUA]],"")</f>
        <v/>
      </c>
      <c r="AG1817" s="129" t="str">
        <f>IF(Stock[[#This Row],[GIÁ THỊ TRƯỜNG]]&gt;0,Stock[[#This Row],[GIÁ THỊ TRƯỜNG]]*Stock[[#This Row],[SỐ LƯỢNG CÒN LẠI
(auto-fill)]],"")</f>
        <v/>
      </c>
    </row>
    <row r="1818" spans="2:33">
      <c r="B1818" s="109" t="str">
        <f>IF(AND(Stock[[#This Row],[SỐ LƯỢNG MUA]]&gt;0,Stock[[#This Row],[SỐ LƯỢNG CÒN LẠI
(auto-fill)]]=0),"BÁN",
IF(AND(Stock[[#This Row],[SỐ LƯỢNG MUA]]&gt;0,Stock[[#This Row],[SỐ LƯỢNG CÒN LẠI
(auto-fill)]]&gt;0),"NẮM GIỮ",""))</f>
        <v/>
      </c>
      <c r="C1818" s="112">
        <f t="shared" si="28"/>
        <v>1805</v>
      </c>
      <c r="D1818" s="77"/>
      <c r="E1818" s="78"/>
      <c r="F1818" s="170"/>
      <c r="G1818" s="83"/>
      <c r="H1818" s="84"/>
      <c r="I1818" s="114" t="str">
        <f>IF(Stock[[#This Row],[SỐ LƯỢNG MUA]]&gt;0,Stock[[#This Row],[GIÁ MUA]]*Stock[[#This Row],[SỐ LƯỢNG MUA]]*$D$11,"")</f>
        <v/>
      </c>
      <c r="J1818" s="87"/>
      <c r="K1818" s="88"/>
      <c r="L1818" s="116" t="str">
        <f>IF(Stock[[#This Row],[SỐ LƯỢNG MUA]]&gt;0,Stock[[#This Row],[GIÁ MUA]]*(1+Stock[[#This Row],[% TĂNG KỲ VỌNG_1]]),"")</f>
        <v/>
      </c>
      <c r="M1818" s="89"/>
      <c r="N1818" s="116" t="str">
        <f>IF(Stock[[#This Row],[SỐ LƯỢNG MUA]]&gt;0,Stock[[#This Row],[GIÁ MUA]]*(1+Stock[[#This Row],[% TĂNG KỲ VỌNG_2]]),"")</f>
        <v/>
      </c>
      <c r="O1818" s="89"/>
      <c r="P1818" s="116" t="str">
        <f>IF(Stock[[#This Row],[SỐ LƯỢNG MUA]]&gt;0,Stock[[#This Row],[GIÁ MUA]]*(1+Stock[[#This Row],[% GIẢM ĐỂ CẮT LỖ]]),"")</f>
        <v/>
      </c>
      <c r="Q1818" s="103"/>
      <c r="R1818" s="117" t="str">
        <f>IF(Stock[[#This Row],[CỔ TỨC TIỀN MẶT]]&gt;0,Stock[[#This Row],[CỔ TỨC TIỀN MẶT]]/(Stock[[#This Row],[GIÁ MUA]]*Stock[[#This Row],[SỐ LƯỢNG MUA]]),"")</f>
        <v/>
      </c>
      <c r="S1818" s="103"/>
      <c r="T1818" s="77"/>
      <c r="U1818" s="95"/>
      <c r="V1818" s="96"/>
      <c r="W1818" s="125" t="str">
        <f>IF(Stock[[#This Row],[SỐ LƯỢNG BÁN]]&gt;0,Stock[[#This Row],[GIÁ BÁN]]*Stock[[#This Row],[SỐ LƯỢNG BÁN]]*$D$11+Stock[[#This Row],[GIÁ BÁN]]*Stock[[#This Row],[SỐ LƯỢNG BÁN]]*$D$12,"")</f>
        <v/>
      </c>
      <c r="X1818" s="120">
        <f>Stock[[#This Row],[SỐ LƯỢNG MUA]]+Stock[[#This Row],[CỔ TỨC BẰNG CỔ PHIẾU]]-Stock[[#This Row],[SỐ LƯỢNG BÁN]]</f>
        <v>0</v>
      </c>
      <c r="Y18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8" s="120">
        <f ca="1">IF(Stock[[#This Row],[NGÀY BÁN]]&gt;0,Stock[[#This Row],[NGÀY BÁN]]-Stock[[#This Row],[NGÀY MUA]]+1,IF(Stock[[#This Row],[NGÀY MUA]]=0,0,TODAY()-Stock[[#This Row],[NGÀY MUA]]+1))</f>
        <v>0</v>
      </c>
      <c r="AA1818" s="121" t="str">
        <f>IFERROR(Stock[[#This Row],[CỔ TỨC TIỀN MẶT]]+Stock[[#This Row],[LÃI/(LỖ) TỪ BÁN CK
(auto-fill)]],"")</f>
        <v/>
      </c>
      <c r="AB18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8" s="79"/>
      <c r="AE1818" s="146" t="str">
        <f>IF(Stock[[#This Row],[TRẠNG THÁI
(auto-fill)]]="NẮM GIỮ",Stock[[#This Row],[GIÁ THỊ TRƯỜNG]]-Stock[[#This Row],[GIÁ MUA]],"")</f>
        <v/>
      </c>
      <c r="AF1818" s="150" t="str">
        <f>IFERROR(Stock[[#This Row],[TĂNG/
(GIẢM )]]/Stock[[#This Row],[GIÁ MUA]],"")</f>
        <v/>
      </c>
      <c r="AG1818" s="129" t="str">
        <f>IF(Stock[[#This Row],[GIÁ THỊ TRƯỜNG]]&gt;0,Stock[[#This Row],[GIÁ THỊ TRƯỜNG]]*Stock[[#This Row],[SỐ LƯỢNG CÒN LẠI
(auto-fill)]],"")</f>
        <v/>
      </c>
    </row>
    <row r="1819" spans="2:33">
      <c r="B1819" s="109" t="str">
        <f>IF(AND(Stock[[#This Row],[SỐ LƯỢNG MUA]]&gt;0,Stock[[#This Row],[SỐ LƯỢNG CÒN LẠI
(auto-fill)]]=0),"BÁN",
IF(AND(Stock[[#This Row],[SỐ LƯỢNG MUA]]&gt;0,Stock[[#This Row],[SỐ LƯỢNG CÒN LẠI
(auto-fill)]]&gt;0),"NẮM GIỮ",""))</f>
        <v/>
      </c>
      <c r="C1819" s="112">
        <f t="shared" si="28"/>
        <v>1806</v>
      </c>
      <c r="D1819" s="77"/>
      <c r="E1819" s="78"/>
      <c r="F1819" s="170"/>
      <c r="G1819" s="83"/>
      <c r="H1819" s="84"/>
      <c r="I1819" s="114" t="str">
        <f>IF(Stock[[#This Row],[SỐ LƯỢNG MUA]]&gt;0,Stock[[#This Row],[GIÁ MUA]]*Stock[[#This Row],[SỐ LƯỢNG MUA]]*$D$11,"")</f>
        <v/>
      </c>
      <c r="J1819" s="87"/>
      <c r="K1819" s="88"/>
      <c r="L1819" s="116" t="str">
        <f>IF(Stock[[#This Row],[SỐ LƯỢNG MUA]]&gt;0,Stock[[#This Row],[GIÁ MUA]]*(1+Stock[[#This Row],[% TĂNG KỲ VỌNG_1]]),"")</f>
        <v/>
      </c>
      <c r="M1819" s="89"/>
      <c r="N1819" s="116" t="str">
        <f>IF(Stock[[#This Row],[SỐ LƯỢNG MUA]]&gt;0,Stock[[#This Row],[GIÁ MUA]]*(1+Stock[[#This Row],[% TĂNG KỲ VỌNG_2]]),"")</f>
        <v/>
      </c>
      <c r="O1819" s="89"/>
      <c r="P1819" s="116" t="str">
        <f>IF(Stock[[#This Row],[SỐ LƯỢNG MUA]]&gt;0,Stock[[#This Row],[GIÁ MUA]]*(1+Stock[[#This Row],[% GIẢM ĐỂ CẮT LỖ]]),"")</f>
        <v/>
      </c>
      <c r="Q1819" s="103"/>
      <c r="R1819" s="117" t="str">
        <f>IF(Stock[[#This Row],[CỔ TỨC TIỀN MẶT]]&gt;0,Stock[[#This Row],[CỔ TỨC TIỀN MẶT]]/(Stock[[#This Row],[GIÁ MUA]]*Stock[[#This Row],[SỐ LƯỢNG MUA]]),"")</f>
        <v/>
      </c>
      <c r="S1819" s="103"/>
      <c r="T1819" s="77"/>
      <c r="U1819" s="95"/>
      <c r="V1819" s="96"/>
      <c r="W1819" s="125" t="str">
        <f>IF(Stock[[#This Row],[SỐ LƯỢNG BÁN]]&gt;0,Stock[[#This Row],[GIÁ BÁN]]*Stock[[#This Row],[SỐ LƯỢNG BÁN]]*$D$11+Stock[[#This Row],[GIÁ BÁN]]*Stock[[#This Row],[SỐ LƯỢNG BÁN]]*$D$12,"")</f>
        <v/>
      </c>
      <c r="X1819" s="120">
        <f>Stock[[#This Row],[SỐ LƯỢNG MUA]]+Stock[[#This Row],[CỔ TỨC BẰNG CỔ PHIẾU]]-Stock[[#This Row],[SỐ LƯỢNG BÁN]]</f>
        <v>0</v>
      </c>
      <c r="Y18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9" s="120">
        <f ca="1">IF(Stock[[#This Row],[NGÀY BÁN]]&gt;0,Stock[[#This Row],[NGÀY BÁN]]-Stock[[#This Row],[NGÀY MUA]]+1,IF(Stock[[#This Row],[NGÀY MUA]]=0,0,TODAY()-Stock[[#This Row],[NGÀY MUA]]+1))</f>
        <v>0</v>
      </c>
      <c r="AA1819" s="121" t="str">
        <f>IFERROR(Stock[[#This Row],[CỔ TỨC TIỀN MẶT]]+Stock[[#This Row],[LÃI/(LỖ) TỪ BÁN CK
(auto-fill)]],"")</f>
        <v/>
      </c>
      <c r="AB18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9" s="79"/>
      <c r="AE1819" s="146" t="str">
        <f>IF(Stock[[#This Row],[TRẠNG THÁI
(auto-fill)]]="NẮM GIỮ",Stock[[#This Row],[GIÁ THỊ TRƯỜNG]]-Stock[[#This Row],[GIÁ MUA]],"")</f>
        <v/>
      </c>
      <c r="AF1819" s="150" t="str">
        <f>IFERROR(Stock[[#This Row],[TĂNG/
(GIẢM )]]/Stock[[#This Row],[GIÁ MUA]],"")</f>
        <v/>
      </c>
      <c r="AG1819" s="129" t="str">
        <f>IF(Stock[[#This Row],[GIÁ THỊ TRƯỜNG]]&gt;0,Stock[[#This Row],[GIÁ THỊ TRƯỜNG]]*Stock[[#This Row],[SỐ LƯỢNG CÒN LẠI
(auto-fill)]],"")</f>
        <v/>
      </c>
    </row>
    <row r="1820" spans="2:33">
      <c r="B1820" s="109" t="str">
        <f>IF(AND(Stock[[#This Row],[SỐ LƯỢNG MUA]]&gt;0,Stock[[#This Row],[SỐ LƯỢNG CÒN LẠI
(auto-fill)]]=0),"BÁN",
IF(AND(Stock[[#This Row],[SỐ LƯỢNG MUA]]&gt;0,Stock[[#This Row],[SỐ LƯỢNG CÒN LẠI
(auto-fill)]]&gt;0),"NẮM GIỮ",""))</f>
        <v/>
      </c>
      <c r="C1820" s="112">
        <f t="shared" si="28"/>
        <v>1807</v>
      </c>
      <c r="D1820" s="77"/>
      <c r="E1820" s="78"/>
      <c r="F1820" s="170"/>
      <c r="G1820" s="83"/>
      <c r="H1820" s="84"/>
      <c r="I1820" s="114" t="str">
        <f>IF(Stock[[#This Row],[SỐ LƯỢNG MUA]]&gt;0,Stock[[#This Row],[GIÁ MUA]]*Stock[[#This Row],[SỐ LƯỢNG MUA]]*$D$11,"")</f>
        <v/>
      </c>
      <c r="J1820" s="87"/>
      <c r="K1820" s="88"/>
      <c r="L1820" s="116" t="str">
        <f>IF(Stock[[#This Row],[SỐ LƯỢNG MUA]]&gt;0,Stock[[#This Row],[GIÁ MUA]]*(1+Stock[[#This Row],[% TĂNG KỲ VỌNG_1]]),"")</f>
        <v/>
      </c>
      <c r="M1820" s="89"/>
      <c r="N1820" s="116" t="str">
        <f>IF(Stock[[#This Row],[SỐ LƯỢNG MUA]]&gt;0,Stock[[#This Row],[GIÁ MUA]]*(1+Stock[[#This Row],[% TĂNG KỲ VỌNG_2]]),"")</f>
        <v/>
      </c>
      <c r="O1820" s="89"/>
      <c r="P1820" s="116" t="str">
        <f>IF(Stock[[#This Row],[SỐ LƯỢNG MUA]]&gt;0,Stock[[#This Row],[GIÁ MUA]]*(1+Stock[[#This Row],[% GIẢM ĐỂ CẮT LỖ]]),"")</f>
        <v/>
      </c>
      <c r="Q1820" s="103"/>
      <c r="R1820" s="117" t="str">
        <f>IF(Stock[[#This Row],[CỔ TỨC TIỀN MẶT]]&gt;0,Stock[[#This Row],[CỔ TỨC TIỀN MẶT]]/(Stock[[#This Row],[GIÁ MUA]]*Stock[[#This Row],[SỐ LƯỢNG MUA]]),"")</f>
        <v/>
      </c>
      <c r="S1820" s="103"/>
      <c r="T1820" s="77"/>
      <c r="U1820" s="95"/>
      <c r="V1820" s="96"/>
      <c r="W1820" s="125" t="str">
        <f>IF(Stock[[#This Row],[SỐ LƯỢNG BÁN]]&gt;0,Stock[[#This Row],[GIÁ BÁN]]*Stock[[#This Row],[SỐ LƯỢNG BÁN]]*$D$11+Stock[[#This Row],[GIÁ BÁN]]*Stock[[#This Row],[SỐ LƯỢNG BÁN]]*$D$12,"")</f>
        <v/>
      </c>
      <c r="X1820" s="120">
        <f>Stock[[#This Row],[SỐ LƯỢNG MUA]]+Stock[[#This Row],[CỔ TỨC BẰNG CỔ PHIẾU]]-Stock[[#This Row],[SỐ LƯỢNG BÁN]]</f>
        <v>0</v>
      </c>
      <c r="Y18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0" s="120">
        <f ca="1">IF(Stock[[#This Row],[NGÀY BÁN]]&gt;0,Stock[[#This Row],[NGÀY BÁN]]-Stock[[#This Row],[NGÀY MUA]]+1,IF(Stock[[#This Row],[NGÀY MUA]]=0,0,TODAY()-Stock[[#This Row],[NGÀY MUA]]+1))</f>
        <v>0</v>
      </c>
      <c r="AA1820" s="121" t="str">
        <f>IFERROR(Stock[[#This Row],[CỔ TỨC TIỀN MẶT]]+Stock[[#This Row],[LÃI/(LỖ) TỪ BÁN CK
(auto-fill)]],"")</f>
        <v/>
      </c>
      <c r="AB18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0" s="79"/>
      <c r="AE1820" s="146" t="str">
        <f>IF(Stock[[#This Row],[TRẠNG THÁI
(auto-fill)]]="NẮM GIỮ",Stock[[#This Row],[GIÁ THỊ TRƯỜNG]]-Stock[[#This Row],[GIÁ MUA]],"")</f>
        <v/>
      </c>
      <c r="AF1820" s="150" t="str">
        <f>IFERROR(Stock[[#This Row],[TĂNG/
(GIẢM )]]/Stock[[#This Row],[GIÁ MUA]],"")</f>
        <v/>
      </c>
      <c r="AG1820" s="129" t="str">
        <f>IF(Stock[[#This Row],[GIÁ THỊ TRƯỜNG]]&gt;0,Stock[[#This Row],[GIÁ THỊ TRƯỜNG]]*Stock[[#This Row],[SỐ LƯỢNG CÒN LẠI
(auto-fill)]],"")</f>
        <v/>
      </c>
    </row>
    <row r="1821" spans="2:33">
      <c r="B1821" s="109" t="str">
        <f>IF(AND(Stock[[#This Row],[SỐ LƯỢNG MUA]]&gt;0,Stock[[#This Row],[SỐ LƯỢNG CÒN LẠI
(auto-fill)]]=0),"BÁN",
IF(AND(Stock[[#This Row],[SỐ LƯỢNG MUA]]&gt;0,Stock[[#This Row],[SỐ LƯỢNG CÒN LẠI
(auto-fill)]]&gt;0),"NẮM GIỮ",""))</f>
        <v/>
      </c>
      <c r="C1821" s="112">
        <f t="shared" si="28"/>
        <v>1808</v>
      </c>
      <c r="D1821" s="77"/>
      <c r="E1821" s="78"/>
      <c r="F1821" s="170"/>
      <c r="G1821" s="83"/>
      <c r="H1821" s="84"/>
      <c r="I1821" s="114" t="str">
        <f>IF(Stock[[#This Row],[SỐ LƯỢNG MUA]]&gt;0,Stock[[#This Row],[GIÁ MUA]]*Stock[[#This Row],[SỐ LƯỢNG MUA]]*$D$11,"")</f>
        <v/>
      </c>
      <c r="J1821" s="87"/>
      <c r="K1821" s="88"/>
      <c r="L1821" s="116" t="str">
        <f>IF(Stock[[#This Row],[SỐ LƯỢNG MUA]]&gt;0,Stock[[#This Row],[GIÁ MUA]]*(1+Stock[[#This Row],[% TĂNG KỲ VỌNG_1]]),"")</f>
        <v/>
      </c>
      <c r="M1821" s="89"/>
      <c r="N1821" s="116" t="str">
        <f>IF(Stock[[#This Row],[SỐ LƯỢNG MUA]]&gt;0,Stock[[#This Row],[GIÁ MUA]]*(1+Stock[[#This Row],[% TĂNG KỲ VỌNG_2]]),"")</f>
        <v/>
      </c>
      <c r="O1821" s="89"/>
      <c r="P1821" s="116" t="str">
        <f>IF(Stock[[#This Row],[SỐ LƯỢNG MUA]]&gt;0,Stock[[#This Row],[GIÁ MUA]]*(1+Stock[[#This Row],[% GIẢM ĐỂ CẮT LỖ]]),"")</f>
        <v/>
      </c>
      <c r="Q1821" s="103"/>
      <c r="R1821" s="117" t="str">
        <f>IF(Stock[[#This Row],[CỔ TỨC TIỀN MẶT]]&gt;0,Stock[[#This Row],[CỔ TỨC TIỀN MẶT]]/(Stock[[#This Row],[GIÁ MUA]]*Stock[[#This Row],[SỐ LƯỢNG MUA]]),"")</f>
        <v/>
      </c>
      <c r="S1821" s="103"/>
      <c r="T1821" s="77"/>
      <c r="U1821" s="95"/>
      <c r="V1821" s="96"/>
      <c r="W1821" s="125" t="str">
        <f>IF(Stock[[#This Row],[SỐ LƯỢNG BÁN]]&gt;0,Stock[[#This Row],[GIÁ BÁN]]*Stock[[#This Row],[SỐ LƯỢNG BÁN]]*$D$11+Stock[[#This Row],[GIÁ BÁN]]*Stock[[#This Row],[SỐ LƯỢNG BÁN]]*$D$12,"")</f>
        <v/>
      </c>
      <c r="X1821" s="120">
        <f>Stock[[#This Row],[SỐ LƯỢNG MUA]]+Stock[[#This Row],[CỔ TỨC BẰNG CỔ PHIẾU]]-Stock[[#This Row],[SỐ LƯỢNG BÁN]]</f>
        <v>0</v>
      </c>
      <c r="Y18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1" s="120">
        <f ca="1">IF(Stock[[#This Row],[NGÀY BÁN]]&gt;0,Stock[[#This Row],[NGÀY BÁN]]-Stock[[#This Row],[NGÀY MUA]]+1,IF(Stock[[#This Row],[NGÀY MUA]]=0,0,TODAY()-Stock[[#This Row],[NGÀY MUA]]+1))</f>
        <v>0</v>
      </c>
      <c r="AA1821" s="121" t="str">
        <f>IFERROR(Stock[[#This Row],[CỔ TỨC TIỀN MẶT]]+Stock[[#This Row],[LÃI/(LỖ) TỪ BÁN CK
(auto-fill)]],"")</f>
        <v/>
      </c>
      <c r="AB18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1" s="79"/>
      <c r="AE1821" s="146" t="str">
        <f>IF(Stock[[#This Row],[TRẠNG THÁI
(auto-fill)]]="NẮM GIỮ",Stock[[#This Row],[GIÁ THỊ TRƯỜNG]]-Stock[[#This Row],[GIÁ MUA]],"")</f>
        <v/>
      </c>
      <c r="AF1821" s="150" t="str">
        <f>IFERROR(Stock[[#This Row],[TĂNG/
(GIẢM )]]/Stock[[#This Row],[GIÁ MUA]],"")</f>
        <v/>
      </c>
      <c r="AG1821" s="129" t="str">
        <f>IF(Stock[[#This Row],[GIÁ THỊ TRƯỜNG]]&gt;0,Stock[[#This Row],[GIÁ THỊ TRƯỜNG]]*Stock[[#This Row],[SỐ LƯỢNG CÒN LẠI
(auto-fill)]],"")</f>
        <v/>
      </c>
    </row>
    <row r="1822" spans="2:33">
      <c r="B1822" s="109" t="str">
        <f>IF(AND(Stock[[#This Row],[SỐ LƯỢNG MUA]]&gt;0,Stock[[#This Row],[SỐ LƯỢNG CÒN LẠI
(auto-fill)]]=0),"BÁN",
IF(AND(Stock[[#This Row],[SỐ LƯỢNG MUA]]&gt;0,Stock[[#This Row],[SỐ LƯỢNG CÒN LẠI
(auto-fill)]]&gt;0),"NẮM GIỮ",""))</f>
        <v/>
      </c>
      <c r="C1822" s="112">
        <f t="shared" si="28"/>
        <v>1809</v>
      </c>
      <c r="D1822" s="77"/>
      <c r="E1822" s="78"/>
      <c r="F1822" s="170"/>
      <c r="G1822" s="83"/>
      <c r="H1822" s="84"/>
      <c r="I1822" s="114" t="str">
        <f>IF(Stock[[#This Row],[SỐ LƯỢNG MUA]]&gt;0,Stock[[#This Row],[GIÁ MUA]]*Stock[[#This Row],[SỐ LƯỢNG MUA]]*$D$11,"")</f>
        <v/>
      </c>
      <c r="J1822" s="87"/>
      <c r="K1822" s="88"/>
      <c r="L1822" s="116" t="str">
        <f>IF(Stock[[#This Row],[SỐ LƯỢNG MUA]]&gt;0,Stock[[#This Row],[GIÁ MUA]]*(1+Stock[[#This Row],[% TĂNG KỲ VỌNG_1]]),"")</f>
        <v/>
      </c>
      <c r="M1822" s="89"/>
      <c r="N1822" s="116" t="str">
        <f>IF(Stock[[#This Row],[SỐ LƯỢNG MUA]]&gt;0,Stock[[#This Row],[GIÁ MUA]]*(1+Stock[[#This Row],[% TĂNG KỲ VỌNG_2]]),"")</f>
        <v/>
      </c>
      <c r="O1822" s="89"/>
      <c r="P1822" s="116" t="str">
        <f>IF(Stock[[#This Row],[SỐ LƯỢNG MUA]]&gt;0,Stock[[#This Row],[GIÁ MUA]]*(1+Stock[[#This Row],[% GIẢM ĐỂ CẮT LỖ]]),"")</f>
        <v/>
      </c>
      <c r="Q1822" s="103"/>
      <c r="R1822" s="117" t="str">
        <f>IF(Stock[[#This Row],[CỔ TỨC TIỀN MẶT]]&gt;0,Stock[[#This Row],[CỔ TỨC TIỀN MẶT]]/(Stock[[#This Row],[GIÁ MUA]]*Stock[[#This Row],[SỐ LƯỢNG MUA]]),"")</f>
        <v/>
      </c>
      <c r="S1822" s="103"/>
      <c r="T1822" s="77"/>
      <c r="U1822" s="95"/>
      <c r="V1822" s="96"/>
      <c r="W1822" s="125" t="str">
        <f>IF(Stock[[#This Row],[SỐ LƯỢNG BÁN]]&gt;0,Stock[[#This Row],[GIÁ BÁN]]*Stock[[#This Row],[SỐ LƯỢNG BÁN]]*$D$11+Stock[[#This Row],[GIÁ BÁN]]*Stock[[#This Row],[SỐ LƯỢNG BÁN]]*$D$12,"")</f>
        <v/>
      </c>
      <c r="X1822" s="120">
        <f>Stock[[#This Row],[SỐ LƯỢNG MUA]]+Stock[[#This Row],[CỔ TỨC BẰNG CỔ PHIẾU]]-Stock[[#This Row],[SỐ LƯỢNG BÁN]]</f>
        <v>0</v>
      </c>
      <c r="Y18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2" s="120">
        <f ca="1">IF(Stock[[#This Row],[NGÀY BÁN]]&gt;0,Stock[[#This Row],[NGÀY BÁN]]-Stock[[#This Row],[NGÀY MUA]]+1,IF(Stock[[#This Row],[NGÀY MUA]]=0,0,TODAY()-Stock[[#This Row],[NGÀY MUA]]+1))</f>
        <v>0</v>
      </c>
      <c r="AA1822" s="121" t="str">
        <f>IFERROR(Stock[[#This Row],[CỔ TỨC TIỀN MẶT]]+Stock[[#This Row],[LÃI/(LỖ) TỪ BÁN CK
(auto-fill)]],"")</f>
        <v/>
      </c>
      <c r="AB18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2" s="79"/>
      <c r="AE1822" s="146" t="str">
        <f>IF(Stock[[#This Row],[TRẠNG THÁI
(auto-fill)]]="NẮM GIỮ",Stock[[#This Row],[GIÁ THỊ TRƯỜNG]]-Stock[[#This Row],[GIÁ MUA]],"")</f>
        <v/>
      </c>
      <c r="AF1822" s="150" t="str">
        <f>IFERROR(Stock[[#This Row],[TĂNG/
(GIẢM )]]/Stock[[#This Row],[GIÁ MUA]],"")</f>
        <v/>
      </c>
      <c r="AG1822" s="129" t="str">
        <f>IF(Stock[[#This Row],[GIÁ THỊ TRƯỜNG]]&gt;0,Stock[[#This Row],[GIÁ THỊ TRƯỜNG]]*Stock[[#This Row],[SỐ LƯỢNG CÒN LẠI
(auto-fill)]],"")</f>
        <v/>
      </c>
    </row>
    <row r="1823" spans="2:33">
      <c r="B1823" s="109" t="str">
        <f>IF(AND(Stock[[#This Row],[SỐ LƯỢNG MUA]]&gt;0,Stock[[#This Row],[SỐ LƯỢNG CÒN LẠI
(auto-fill)]]=0),"BÁN",
IF(AND(Stock[[#This Row],[SỐ LƯỢNG MUA]]&gt;0,Stock[[#This Row],[SỐ LƯỢNG CÒN LẠI
(auto-fill)]]&gt;0),"NẮM GIỮ",""))</f>
        <v/>
      </c>
      <c r="C1823" s="112">
        <f t="shared" si="28"/>
        <v>1810</v>
      </c>
      <c r="D1823" s="77"/>
      <c r="E1823" s="78"/>
      <c r="F1823" s="170"/>
      <c r="G1823" s="83"/>
      <c r="H1823" s="84"/>
      <c r="I1823" s="114" t="str">
        <f>IF(Stock[[#This Row],[SỐ LƯỢNG MUA]]&gt;0,Stock[[#This Row],[GIÁ MUA]]*Stock[[#This Row],[SỐ LƯỢNG MUA]]*$D$11,"")</f>
        <v/>
      </c>
      <c r="J1823" s="87"/>
      <c r="K1823" s="88"/>
      <c r="L1823" s="116" t="str">
        <f>IF(Stock[[#This Row],[SỐ LƯỢNG MUA]]&gt;0,Stock[[#This Row],[GIÁ MUA]]*(1+Stock[[#This Row],[% TĂNG KỲ VỌNG_1]]),"")</f>
        <v/>
      </c>
      <c r="M1823" s="89"/>
      <c r="N1823" s="116" t="str">
        <f>IF(Stock[[#This Row],[SỐ LƯỢNG MUA]]&gt;0,Stock[[#This Row],[GIÁ MUA]]*(1+Stock[[#This Row],[% TĂNG KỲ VỌNG_2]]),"")</f>
        <v/>
      </c>
      <c r="O1823" s="89"/>
      <c r="P1823" s="116" t="str">
        <f>IF(Stock[[#This Row],[SỐ LƯỢNG MUA]]&gt;0,Stock[[#This Row],[GIÁ MUA]]*(1+Stock[[#This Row],[% GIẢM ĐỂ CẮT LỖ]]),"")</f>
        <v/>
      </c>
      <c r="Q1823" s="103"/>
      <c r="R1823" s="117" t="str">
        <f>IF(Stock[[#This Row],[CỔ TỨC TIỀN MẶT]]&gt;0,Stock[[#This Row],[CỔ TỨC TIỀN MẶT]]/(Stock[[#This Row],[GIÁ MUA]]*Stock[[#This Row],[SỐ LƯỢNG MUA]]),"")</f>
        <v/>
      </c>
      <c r="S1823" s="103"/>
      <c r="T1823" s="77"/>
      <c r="U1823" s="95"/>
      <c r="V1823" s="96"/>
      <c r="W1823" s="125" t="str">
        <f>IF(Stock[[#This Row],[SỐ LƯỢNG BÁN]]&gt;0,Stock[[#This Row],[GIÁ BÁN]]*Stock[[#This Row],[SỐ LƯỢNG BÁN]]*$D$11+Stock[[#This Row],[GIÁ BÁN]]*Stock[[#This Row],[SỐ LƯỢNG BÁN]]*$D$12,"")</f>
        <v/>
      </c>
      <c r="X1823" s="120">
        <f>Stock[[#This Row],[SỐ LƯỢNG MUA]]+Stock[[#This Row],[CỔ TỨC BẰNG CỔ PHIẾU]]-Stock[[#This Row],[SỐ LƯỢNG BÁN]]</f>
        <v>0</v>
      </c>
      <c r="Y18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3" s="120">
        <f ca="1">IF(Stock[[#This Row],[NGÀY BÁN]]&gt;0,Stock[[#This Row],[NGÀY BÁN]]-Stock[[#This Row],[NGÀY MUA]]+1,IF(Stock[[#This Row],[NGÀY MUA]]=0,0,TODAY()-Stock[[#This Row],[NGÀY MUA]]+1))</f>
        <v>0</v>
      </c>
      <c r="AA1823" s="121" t="str">
        <f>IFERROR(Stock[[#This Row],[CỔ TỨC TIỀN MẶT]]+Stock[[#This Row],[LÃI/(LỖ) TỪ BÁN CK
(auto-fill)]],"")</f>
        <v/>
      </c>
      <c r="AB18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3" s="79"/>
      <c r="AE1823" s="146" t="str">
        <f>IF(Stock[[#This Row],[TRẠNG THÁI
(auto-fill)]]="NẮM GIỮ",Stock[[#This Row],[GIÁ THỊ TRƯỜNG]]-Stock[[#This Row],[GIÁ MUA]],"")</f>
        <v/>
      </c>
      <c r="AF1823" s="150" t="str">
        <f>IFERROR(Stock[[#This Row],[TĂNG/
(GIẢM )]]/Stock[[#This Row],[GIÁ MUA]],"")</f>
        <v/>
      </c>
      <c r="AG1823" s="129" t="str">
        <f>IF(Stock[[#This Row],[GIÁ THỊ TRƯỜNG]]&gt;0,Stock[[#This Row],[GIÁ THỊ TRƯỜNG]]*Stock[[#This Row],[SỐ LƯỢNG CÒN LẠI
(auto-fill)]],"")</f>
        <v/>
      </c>
    </row>
    <row r="1824" spans="2:33">
      <c r="B1824" s="109" t="str">
        <f>IF(AND(Stock[[#This Row],[SỐ LƯỢNG MUA]]&gt;0,Stock[[#This Row],[SỐ LƯỢNG CÒN LẠI
(auto-fill)]]=0),"BÁN",
IF(AND(Stock[[#This Row],[SỐ LƯỢNG MUA]]&gt;0,Stock[[#This Row],[SỐ LƯỢNG CÒN LẠI
(auto-fill)]]&gt;0),"NẮM GIỮ",""))</f>
        <v/>
      </c>
      <c r="C1824" s="112">
        <f t="shared" si="28"/>
        <v>1811</v>
      </c>
      <c r="D1824" s="77"/>
      <c r="E1824" s="78"/>
      <c r="F1824" s="170"/>
      <c r="G1824" s="83"/>
      <c r="H1824" s="84"/>
      <c r="I1824" s="114" t="str">
        <f>IF(Stock[[#This Row],[SỐ LƯỢNG MUA]]&gt;0,Stock[[#This Row],[GIÁ MUA]]*Stock[[#This Row],[SỐ LƯỢNG MUA]]*$D$11,"")</f>
        <v/>
      </c>
      <c r="J1824" s="87"/>
      <c r="K1824" s="88"/>
      <c r="L1824" s="116" t="str">
        <f>IF(Stock[[#This Row],[SỐ LƯỢNG MUA]]&gt;0,Stock[[#This Row],[GIÁ MUA]]*(1+Stock[[#This Row],[% TĂNG KỲ VỌNG_1]]),"")</f>
        <v/>
      </c>
      <c r="M1824" s="89"/>
      <c r="N1824" s="116" t="str">
        <f>IF(Stock[[#This Row],[SỐ LƯỢNG MUA]]&gt;0,Stock[[#This Row],[GIÁ MUA]]*(1+Stock[[#This Row],[% TĂNG KỲ VỌNG_2]]),"")</f>
        <v/>
      </c>
      <c r="O1824" s="89"/>
      <c r="P1824" s="116" t="str">
        <f>IF(Stock[[#This Row],[SỐ LƯỢNG MUA]]&gt;0,Stock[[#This Row],[GIÁ MUA]]*(1+Stock[[#This Row],[% GIẢM ĐỂ CẮT LỖ]]),"")</f>
        <v/>
      </c>
      <c r="Q1824" s="103"/>
      <c r="R1824" s="117" t="str">
        <f>IF(Stock[[#This Row],[CỔ TỨC TIỀN MẶT]]&gt;0,Stock[[#This Row],[CỔ TỨC TIỀN MẶT]]/(Stock[[#This Row],[GIÁ MUA]]*Stock[[#This Row],[SỐ LƯỢNG MUA]]),"")</f>
        <v/>
      </c>
      <c r="S1824" s="103"/>
      <c r="T1824" s="77"/>
      <c r="U1824" s="95"/>
      <c r="V1824" s="96"/>
      <c r="W1824" s="125" t="str">
        <f>IF(Stock[[#This Row],[SỐ LƯỢNG BÁN]]&gt;0,Stock[[#This Row],[GIÁ BÁN]]*Stock[[#This Row],[SỐ LƯỢNG BÁN]]*$D$11+Stock[[#This Row],[GIÁ BÁN]]*Stock[[#This Row],[SỐ LƯỢNG BÁN]]*$D$12,"")</f>
        <v/>
      </c>
      <c r="X1824" s="120">
        <f>Stock[[#This Row],[SỐ LƯỢNG MUA]]+Stock[[#This Row],[CỔ TỨC BẰNG CỔ PHIẾU]]-Stock[[#This Row],[SỐ LƯỢNG BÁN]]</f>
        <v>0</v>
      </c>
      <c r="Y18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4" s="120">
        <f ca="1">IF(Stock[[#This Row],[NGÀY BÁN]]&gt;0,Stock[[#This Row],[NGÀY BÁN]]-Stock[[#This Row],[NGÀY MUA]]+1,IF(Stock[[#This Row],[NGÀY MUA]]=0,0,TODAY()-Stock[[#This Row],[NGÀY MUA]]+1))</f>
        <v>0</v>
      </c>
      <c r="AA1824" s="121" t="str">
        <f>IFERROR(Stock[[#This Row],[CỔ TỨC TIỀN MẶT]]+Stock[[#This Row],[LÃI/(LỖ) TỪ BÁN CK
(auto-fill)]],"")</f>
        <v/>
      </c>
      <c r="AB18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4" s="79"/>
      <c r="AE1824" s="146" t="str">
        <f>IF(Stock[[#This Row],[TRẠNG THÁI
(auto-fill)]]="NẮM GIỮ",Stock[[#This Row],[GIÁ THỊ TRƯỜNG]]-Stock[[#This Row],[GIÁ MUA]],"")</f>
        <v/>
      </c>
      <c r="AF1824" s="150" t="str">
        <f>IFERROR(Stock[[#This Row],[TĂNG/
(GIẢM )]]/Stock[[#This Row],[GIÁ MUA]],"")</f>
        <v/>
      </c>
      <c r="AG1824" s="129" t="str">
        <f>IF(Stock[[#This Row],[GIÁ THỊ TRƯỜNG]]&gt;0,Stock[[#This Row],[GIÁ THỊ TRƯỜNG]]*Stock[[#This Row],[SỐ LƯỢNG CÒN LẠI
(auto-fill)]],"")</f>
        <v/>
      </c>
    </row>
    <row r="1825" spans="2:33">
      <c r="B1825" s="109" t="str">
        <f>IF(AND(Stock[[#This Row],[SỐ LƯỢNG MUA]]&gt;0,Stock[[#This Row],[SỐ LƯỢNG CÒN LẠI
(auto-fill)]]=0),"BÁN",
IF(AND(Stock[[#This Row],[SỐ LƯỢNG MUA]]&gt;0,Stock[[#This Row],[SỐ LƯỢNG CÒN LẠI
(auto-fill)]]&gt;0),"NẮM GIỮ",""))</f>
        <v/>
      </c>
      <c r="C1825" s="112">
        <f t="shared" si="28"/>
        <v>1812</v>
      </c>
      <c r="D1825" s="77"/>
      <c r="E1825" s="78"/>
      <c r="F1825" s="170"/>
      <c r="G1825" s="83"/>
      <c r="H1825" s="84"/>
      <c r="I1825" s="114" t="str">
        <f>IF(Stock[[#This Row],[SỐ LƯỢNG MUA]]&gt;0,Stock[[#This Row],[GIÁ MUA]]*Stock[[#This Row],[SỐ LƯỢNG MUA]]*$D$11,"")</f>
        <v/>
      </c>
      <c r="J1825" s="87"/>
      <c r="K1825" s="88"/>
      <c r="L1825" s="116" t="str">
        <f>IF(Stock[[#This Row],[SỐ LƯỢNG MUA]]&gt;0,Stock[[#This Row],[GIÁ MUA]]*(1+Stock[[#This Row],[% TĂNG KỲ VỌNG_1]]),"")</f>
        <v/>
      </c>
      <c r="M1825" s="89"/>
      <c r="N1825" s="116" t="str">
        <f>IF(Stock[[#This Row],[SỐ LƯỢNG MUA]]&gt;0,Stock[[#This Row],[GIÁ MUA]]*(1+Stock[[#This Row],[% TĂNG KỲ VỌNG_2]]),"")</f>
        <v/>
      </c>
      <c r="O1825" s="89"/>
      <c r="P1825" s="116" t="str">
        <f>IF(Stock[[#This Row],[SỐ LƯỢNG MUA]]&gt;0,Stock[[#This Row],[GIÁ MUA]]*(1+Stock[[#This Row],[% GIẢM ĐỂ CẮT LỖ]]),"")</f>
        <v/>
      </c>
      <c r="Q1825" s="103"/>
      <c r="R1825" s="117" t="str">
        <f>IF(Stock[[#This Row],[CỔ TỨC TIỀN MẶT]]&gt;0,Stock[[#This Row],[CỔ TỨC TIỀN MẶT]]/(Stock[[#This Row],[GIÁ MUA]]*Stock[[#This Row],[SỐ LƯỢNG MUA]]),"")</f>
        <v/>
      </c>
      <c r="S1825" s="103"/>
      <c r="T1825" s="77"/>
      <c r="U1825" s="95"/>
      <c r="V1825" s="96"/>
      <c r="W1825" s="125" t="str">
        <f>IF(Stock[[#This Row],[SỐ LƯỢNG BÁN]]&gt;0,Stock[[#This Row],[GIÁ BÁN]]*Stock[[#This Row],[SỐ LƯỢNG BÁN]]*$D$11+Stock[[#This Row],[GIÁ BÁN]]*Stock[[#This Row],[SỐ LƯỢNG BÁN]]*$D$12,"")</f>
        <v/>
      </c>
      <c r="X1825" s="120">
        <f>Stock[[#This Row],[SỐ LƯỢNG MUA]]+Stock[[#This Row],[CỔ TỨC BẰNG CỔ PHIẾU]]-Stock[[#This Row],[SỐ LƯỢNG BÁN]]</f>
        <v>0</v>
      </c>
      <c r="Y18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5" s="120">
        <f ca="1">IF(Stock[[#This Row],[NGÀY BÁN]]&gt;0,Stock[[#This Row],[NGÀY BÁN]]-Stock[[#This Row],[NGÀY MUA]]+1,IF(Stock[[#This Row],[NGÀY MUA]]=0,0,TODAY()-Stock[[#This Row],[NGÀY MUA]]+1))</f>
        <v>0</v>
      </c>
      <c r="AA1825" s="121" t="str">
        <f>IFERROR(Stock[[#This Row],[CỔ TỨC TIỀN MẶT]]+Stock[[#This Row],[LÃI/(LỖ) TỪ BÁN CK
(auto-fill)]],"")</f>
        <v/>
      </c>
      <c r="AB18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5" s="79"/>
      <c r="AE1825" s="146" t="str">
        <f>IF(Stock[[#This Row],[TRẠNG THÁI
(auto-fill)]]="NẮM GIỮ",Stock[[#This Row],[GIÁ THỊ TRƯỜNG]]-Stock[[#This Row],[GIÁ MUA]],"")</f>
        <v/>
      </c>
      <c r="AF1825" s="150" t="str">
        <f>IFERROR(Stock[[#This Row],[TĂNG/
(GIẢM )]]/Stock[[#This Row],[GIÁ MUA]],"")</f>
        <v/>
      </c>
      <c r="AG1825" s="129" t="str">
        <f>IF(Stock[[#This Row],[GIÁ THỊ TRƯỜNG]]&gt;0,Stock[[#This Row],[GIÁ THỊ TRƯỜNG]]*Stock[[#This Row],[SỐ LƯỢNG CÒN LẠI
(auto-fill)]],"")</f>
        <v/>
      </c>
    </row>
    <row r="1826" spans="2:33">
      <c r="B1826" s="109" t="str">
        <f>IF(AND(Stock[[#This Row],[SỐ LƯỢNG MUA]]&gt;0,Stock[[#This Row],[SỐ LƯỢNG CÒN LẠI
(auto-fill)]]=0),"BÁN",
IF(AND(Stock[[#This Row],[SỐ LƯỢNG MUA]]&gt;0,Stock[[#This Row],[SỐ LƯỢNG CÒN LẠI
(auto-fill)]]&gt;0),"NẮM GIỮ",""))</f>
        <v/>
      </c>
      <c r="C1826" s="112">
        <f t="shared" si="28"/>
        <v>1813</v>
      </c>
      <c r="D1826" s="77"/>
      <c r="E1826" s="78"/>
      <c r="F1826" s="170"/>
      <c r="G1826" s="83"/>
      <c r="H1826" s="84"/>
      <c r="I1826" s="114" t="str">
        <f>IF(Stock[[#This Row],[SỐ LƯỢNG MUA]]&gt;0,Stock[[#This Row],[GIÁ MUA]]*Stock[[#This Row],[SỐ LƯỢNG MUA]]*$D$11,"")</f>
        <v/>
      </c>
      <c r="J1826" s="87"/>
      <c r="K1826" s="88"/>
      <c r="L1826" s="116" t="str">
        <f>IF(Stock[[#This Row],[SỐ LƯỢNG MUA]]&gt;0,Stock[[#This Row],[GIÁ MUA]]*(1+Stock[[#This Row],[% TĂNG KỲ VỌNG_1]]),"")</f>
        <v/>
      </c>
      <c r="M1826" s="89"/>
      <c r="N1826" s="116" t="str">
        <f>IF(Stock[[#This Row],[SỐ LƯỢNG MUA]]&gt;0,Stock[[#This Row],[GIÁ MUA]]*(1+Stock[[#This Row],[% TĂNG KỲ VỌNG_2]]),"")</f>
        <v/>
      </c>
      <c r="O1826" s="89"/>
      <c r="P1826" s="116" t="str">
        <f>IF(Stock[[#This Row],[SỐ LƯỢNG MUA]]&gt;0,Stock[[#This Row],[GIÁ MUA]]*(1+Stock[[#This Row],[% GIẢM ĐỂ CẮT LỖ]]),"")</f>
        <v/>
      </c>
      <c r="Q1826" s="103"/>
      <c r="R1826" s="117" t="str">
        <f>IF(Stock[[#This Row],[CỔ TỨC TIỀN MẶT]]&gt;0,Stock[[#This Row],[CỔ TỨC TIỀN MẶT]]/(Stock[[#This Row],[GIÁ MUA]]*Stock[[#This Row],[SỐ LƯỢNG MUA]]),"")</f>
        <v/>
      </c>
      <c r="S1826" s="103"/>
      <c r="T1826" s="77"/>
      <c r="U1826" s="95"/>
      <c r="V1826" s="96"/>
      <c r="W1826" s="125" t="str">
        <f>IF(Stock[[#This Row],[SỐ LƯỢNG BÁN]]&gt;0,Stock[[#This Row],[GIÁ BÁN]]*Stock[[#This Row],[SỐ LƯỢNG BÁN]]*$D$11+Stock[[#This Row],[GIÁ BÁN]]*Stock[[#This Row],[SỐ LƯỢNG BÁN]]*$D$12,"")</f>
        <v/>
      </c>
      <c r="X1826" s="120">
        <f>Stock[[#This Row],[SỐ LƯỢNG MUA]]+Stock[[#This Row],[CỔ TỨC BẰNG CỔ PHIẾU]]-Stock[[#This Row],[SỐ LƯỢNG BÁN]]</f>
        <v>0</v>
      </c>
      <c r="Y18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6" s="120">
        <f ca="1">IF(Stock[[#This Row],[NGÀY BÁN]]&gt;0,Stock[[#This Row],[NGÀY BÁN]]-Stock[[#This Row],[NGÀY MUA]]+1,IF(Stock[[#This Row],[NGÀY MUA]]=0,0,TODAY()-Stock[[#This Row],[NGÀY MUA]]+1))</f>
        <v>0</v>
      </c>
      <c r="AA1826" s="121" t="str">
        <f>IFERROR(Stock[[#This Row],[CỔ TỨC TIỀN MẶT]]+Stock[[#This Row],[LÃI/(LỖ) TỪ BÁN CK
(auto-fill)]],"")</f>
        <v/>
      </c>
      <c r="AB18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6" s="79"/>
      <c r="AE1826" s="146" t="str">
        <f>IF(Stock[[#This Row],[TRẠNG THÁI
(auto-fill)]]="NẮM GIỮ",Stock[[#This Row],[GIÁ THỊ TRƯỜNG]]-Stock[[#This Row],[GIÁ MUA]],"")</f>
        <v/>
      </c>
      <c r="AF1826" s="150" t="str">
        <f>IFERROR(Stock[[#This Row],[TĂNG/
(GIẢM )]]/Stock[[#This Row],[GIÁ MUA]],"")</f>
        <v/>
      </c>
      <c r="AG1826" s="129" t="str">
        <f>IF(Stock[[#This Row],[GIÁ THỊ TRƯỜNG]]&gt;0,Stock[[#This Row],[GIÁ THỊ TRƯỜNG]]*Stock[[#This Row],[SỐ LƯỢNG CÒN LẠI
(auto-fill)]],"")</f>
        <v/>
      </c>
    </row>
    <row r="1827" spans="2:33">
      <c r="B1827" s="109" t="str">
        <f>IF(AND(Stock[[#This Row],[SỐ LƯỢNG MUA]]&gt;0,Stock[[#This Row],[SỐ LƯỢNG CÒN LẠI
(auto-fill)]]=0),"BÁN",
IF(AND(Stock[[#This Row],[SỐ LƯỢNG MUA]]&gt;0,Stock[[#This Row],[SỐ LƯỢNG CÒN LẠI
(auto-fill)]]&gt;0),"NẮM GIỮ",""))</f>
        <v/>
      </c>
      <c r="C1827" s="112">
        <f t="shared" si="28"/>
        <v>1814</v>
      </c>
      <c r="D1827" s="77"/>
      <c r="E1827" s="78"/>
      <c r="F1827" s="170"/>
      <c r="G1827" s="83"/>
      <c r="H1827" s="84"/>
      <c r="I1827" s="114" t="str">
        <f>IF(Stock[[#This Row],[SỐ LƯỢNG MUA]]&gt;0,Stock[[#This Row],[GIÁ MUA]]*Stock[[#This Row],[SỐ LƯỢNG MUA]]*$D$11,"")</f>
        <v/>
      </c>
      <c r="J1827" s="87"/>
      <c r="K1827" s="88"/>
      <c r="L1827" s="116" t="str">
        <f>IF(Stock[[#This Row],[SỐ LƯỢNG MUA]]&gt;0,Stock[[#This Row],[GIÁ MUA]]*(1+Stock[[#This Row],[% TĂNG KỲ VỌNG_1]]),"")</f>
        <v/>
      </c>
      <c r="M1827" s="89"/>
      <c r="N1827" s="116" t="str">
        <f>IF(Stock[[#This Row],[SỐ LƯỢNG MUA]]&gt;0,Stock[[#This Row],[GIÁ MUA]]*(1+Stock[[#This Row],[% TĂNG KỲ VỌNG_2]]),"")</f>
        <v/>
      </c>
      <c r="O1827" s="89"/>
      <c r="P1827" s="116" t="str">
        <f>IF(Stock[[#This Row],[SỐ LƯỢNG MUA]]&gt;0,Stock[[#This Row],[GIÁ MUA]]*(1+Stock[[#This Row],[% GIẢM ĐỂ CẮT LỖ]]),"")</f>
        <v/>
      </c>
      <c r="Q1827" s="103"/>
      <c r="R1827" s="117" t="str">
        <f>IF(Stock[[#This Row],[CỔ TỨC TIỀN MẶT]]&gt;0,Stock[[#This Row],[CỔ TỨC TIỀN MẶT]]/(Stock[[#This Row],[GIÁ MUA]]*Stock[[#This Row],[SỐ LƯỢNG MUA]]),"")</f>
        <v/>
      </c>
      <c r="S1827" s="103"/>
      <c r="T1827" s="77"/>
      <c r="U1827" s="95"/>
      <c r="V1827" s="96"/>
      <c r="W1827" s="125" t="str">
        <f>IF(Stock[[#This Row],[SỐ LƯỢNG BÁN]]&gt;0,Stock[[#This Row],[GIÁ BÁN]]*Stock[[#This Row],[SỐ LƯỢNG BÁN]]*$D$11+Stock[[#This Row],[GIÁ BÁN]]*Stock[[#This Row],[SỐ LƯỢNG BÁN]]*$D$12,"")</f>
        <v/>
      </c>
      <c r="X1827" s="120">
        <f>Stock[[#This Row],[SỐ LƯỢNG MUA]]+Stock[[#This Row],[CỔ TỨC BẰNG CỔ PHIẾU]]-Stock[[#This Row],[SỐ LƯỢNG BÁN]]</f>
        <v>0</v>
      </c>
      <c r="Y18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7" s="120">
        <f ca="1">IF(Stock[[#This Row],[NGÀY BÁN]]&gt;0,Stock[[#This Row],[NGÀY BÁN]]-Stock[[#This Row],[NGÀY MUA]]+1,IF(Stock[[#This Row],[NGÀY MUA]]=0,0,TODAY()-Stock[[#This Row],[NGÀY MUA]]+1))</f>
        <v>0</v>
      </c>
      <c r="AA1827" s="121" t="str">
        <f>IFERROR(Stock[[#This Row],[CỔ TỨC TIỀN MẶT]]+Stock[[#This Row],[LÃI/(LỖ) TỪ BÁN CK
(auto-fill)]],"")</f>
        <v/>
      </c>
      <c r="AB18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7" s="79"/>
      <c r="AE1827" s="146" t="str">
        <f>IF(Stock[[#This Row],[TRẠNG THÁI
(auto-fill)]]="NẮM GIỮ",Stock[[#This Row],[GIÁ THỊ TRƯỜNG]]-Stock[[#This Row],[GIÁ MUA]],"")</f>
        <v/>
      </c>
      <c r="AF1827" s="150" t="str">
        <f>IFERROR(Stock[[#This Row],[TĂNG/
(GIẢM )]]/Stock[[#This Row],[GIÁ MUA]],"")</f>
        <v/>
      </c>
      <c r="AG1827" s="129" t="str">
        <f>IF(Stock[[#This Row],[GIÁ THỊ TRƯỜNG]]&gt;0,Stock[[#This Row],[GIÁ THỊ TRƯỜNG]]*Stock[[#This Row],[SỐ LƯỢNG CÒN LẠI
(auto-fill)]],"")</f>
        <v/>
      </c>
    </row>
    <row r="1828" spans="2:33">
      <c r="B1828" s="109" t="str">
        <f>IF(AND(Stock[[#This Row],[SỐ LƯỢNG MUA]]&gt;0,Stock[[#This Row],[SỐ LƯỢNG CÒN LẠI
(auto-fill)]]=0),"BÁN",
IF(AND(Stock[[#This Row],[SỐ LƯỢNG MUA]]&gt;0,Stock[[#This Row],[SỐ LƯỢNG CÒN LẠI
(auto-fill)]]&gt;0),"NẮM GIỮ",""))</f>
        <v/>
      </c>
      <c r="C1828" s="112">
        <f t="shared" si="28"/>
        <v>1815</v>
      </c>
      <c r="D1828" s="77"/>
      <c r="E1828" s="78"/>
      <c r="F1828" s="170"/>
      <c r="G1828" s="83"/>
      <c r="H1828" s="84"/>
      <c r="I1828" s="114" t="str">
        <f>IF(Stock[[#This Row],[SỐ LƯỢNG MUA]]&gt;0,Stock[[#This Row],[GIÁ MUA]]*Stock[[#This Row],[SỐ LƯỢNG MUA]]*$D$11,"")</f>
        <v/>
      </c>
      <c r="J1828" s="87"/>
      <c r="K1828" s="88"/>
      <c r="L1828" s="116" t="str">
        <f>IF(Stock[[#This Row],[SỐ LƯỢNG MUA]]&gt;0,Stock[[#This Row],[GIÁ MUA]]*(1+Stock[[#This Row],[% TĂNG KỲ VỌNG_1]]),"")</f>
        <v/>
      </c>
      <c r="M1828" s="89"/>
      <c r="N1828" s="116" t="str">
        <f>IF(Stock[[#This Row],[SỐ LƯỢNG MUA]]&gt;0,Stock[[#This Row],[GIÁ MUA]]*(1+Stock[[#This Row],[% TĂNG KỲ VỌNG_2]]),"")</f>
        <v/>
      </c>
      <c r="O1828" s="89"/>
      <c r="P1828" s="116" t="str">
        <f>IF(Stock[[#This Row],[SỐ LƯỢNG MUA]]&gt;0,Stock[[#This Row],[GIÁ MUA]]*(1+Stock[[#This Row],[% GIẢM ĐỂ CẮT LỖ]]),"")</f>
        <v/>
      </c>
      <c r="Q1828" s="103"/>
      <c r="R1828" s="117" t="str">
        <f>IF(Stock[[#This Row],[CỔ TỨC TIỀN MẶT]]&gt;0,Stock[[#This Row],[CỔ TỨC TIỀN MẶT]]/(Stock[[#This Row],[GIÁ MUA]]*Stock[[#This Row],[SỐ LƯỢNG MUA]]),"")</f>
        <v/>
      </c>
      <c r="S1828" s="103"/>
      <c r="T1828" s="77"/>
      <c r="U1828" s="95"/>
      <c r="V1828" s="96"/>
      <c r="W1828" s="125" t="str">
        <f>IF(Stock[[#This Row],[SỐ LƯỢNG BÁN]]&gt;0,Stock[[#This Row],[GIÁ BÁN]]*Stock[[#This Row],[SỐ LƯỢNG BÁN]]*$D$11+Stock[[#This Row],[GIÁ BÁN]]*Stock[[#This Row],[SỐ LƯỢNG BÁN]]*$D$12,"")</f>
        <v/>
      </c>
      <c r="X1828" s="120">
        <f>Stock[[#This Row],[SỐ LƯỢNG MUA]]+Stock[[#This Row],[CỔ TỨC BẰNG CỔ PHIẾU]]-Stock[[#This Row],[SỐ LƯỢNG BÁN]]</f>
        <v>0</v>
      </c>
      <c r="Y18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8" s="120">
        <f ca="1">IF(Stock[[#This Row],[NGÀY BÁN]]&gt;0,Stock[[#This Row],[NGÀY BÁN]]-Stock[[#This Row],[NGÀY MUA]]+1,IF(Stock[[#This Row],[NGÀY MUA]]=0,0,TODAY()-Stock[[#This Row],[NGÀY MUA]]+1))</f>
        <v>0</v>
      </c>
      <c r="AA1828" s="121" t="str">
        <f>IFERROR(Stock[[#This Row],[CỔ TỨC TIỀN MẶT]]+Stock[[#This Row],[LÃI/(LỖ) TỪ BÁN CK
(auto-fill)]],"")</f>
        <v/>
      </c>
      <c r="AB18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8" s="79"/>
      <c r="AE1828" s="146" t="str">
        <f>IF(Stock[[#This Row],[TRẠNG THÁI
(auto-fill)]]="NẮM GIỮ",Stock[[#This Row],[GIÁ THỊ TRƯỜNG]]-Stock[[#This Row],[GIÁ MUA]],"")</f>
        <v/>
      </c>
      <c r="AF1828" s="150" t="str">
        <f>IFERROR(Stock[[#This Row],[TĂNG/
(GIẢM )]]/Stock[[#This Row],[GIÁ MUA]],"")</f>
        <v/>
      </c>
      <c r="AG1828" s="129" t="str">
        <f>IF(Stock[[#This Row],[GIÁ THỊ TRƯỜNG]]&gt;0,Stock[[#This Row],[GIÁ THỊ TRƯỜNG]]*Stock[[#This Row],[SỐ LƯỢNG CÒN LẠI
(auto-fill)]],"")</f>
        <v/>
      </c>
    </row>
    <row r="1829" spans="2:33">
      <c r="B1829" s="109" t="str">
        <f>IF(AND(Stock[[#This Row],[SỐ LƯỢNG MUA]]&gt;0,Stock[[#This Row],[SỐ LƯỢNG CÒN LẠI
(auto-fill)]]=0),"BÁN",
IF(AND(Stock[[#This Row],[SỐ LƯỢNG MUA]]&gt;0,Stock[[#This Row],[SỐ LƯỢNG CÒN LẠI
(auto-fill)]]&gt;0),"NẮM GIỮ",""))</f>
        <v/>
      </c>
      <c r="C1829" s="112">
        <f t="shared" si="28"/>
        <v>1816</v>
      </c>
      <c r="D1829" s="77"/>
      <c r="E1829" s="78"/>
      <c r="F1829" s="170"/>
      <c r="G1829" s="83"/>
      <c r="H1829" s="84"/>
      <c r="I1829" s="114" t="str">
        <f>IF(Stock[[#This Row],[SỐ LƯỢNG MUA]]&gt;0,Stock[[#This Row],[GIÁ MUA]]*Stock[[#This Row],[SỐ LƯỢNG MUA]]*$D$11,"")</f>
        <v/>
      </c>
      <c r="J1829" s="87"/>
      <c r="K1829" s="88"/>
      <c r="L1829" s="116" t="str">
        <f>IF(Stock[[#This Row],[SỐ LƯỢNG MUA]]&gt;0,Stock[[#This Row],[GIÁ MUA]]*(1+Stock[[#This Row],[% TĂNG KỲ VỌNG_1]]),"")</f>
        <v/>
      </c>
      <c r="M1829" s="89"/>
      <c r="N1829" s="116" t="str">
        <f>IF(Stock[[#This Row],[SỐ LƯỢNG MUA]]&gt;0,Stock[[#This Row],[GIÁ MUA]]*(1+Stock[[#This Row],[% TĂNG KỲ VỌNG_2]]),"")</f>
        <v/>
      </c>
      <c r="O1829" s="89"/>
      <c r="P1829" s="116" t="str">
        <f>IF(Stock[[#This Row],[SỐ LƯỢNG MUA]]&gt;0,Stock[[#This Row],[GIÁ MUA]]*(1+Stock[[#This Row],[% GIẢM ĐỂ CẮT LỖ]]),"")</f>
        <v/>
      </c>
      <c r="Q1829" s="103"/>
      <c r="R1829" s="117" t="str">
        <f>IF(Stock[[#This Row],[CỔ TỨC TIỀN MẶT]]&gt;0,Stock[[#This Row],[CỔ TỨC TIỀN MẶT]]/(Stock[[#This Row],[GIÁ MUA]]*Stock[[#This Row],[SỐ LƯỢNG MUA]]),"")</f>
        <v/>
      </c>
      <c r="S1829" s="103"/>
      <c r="T1829" s="77"/>
      <c r="U1829" s="95"/>
      <c r="V1829" s="96"/>
      <c r="W1829" s="125" t="str">
        <f>IF(Stock[[#This Row],[SỐ LƯỢNG BÁN]]&gt;0,Stock[[#This Row],[GIÁ BÁN]]*Stock[[#This Row],[SỐ LƯỢNG BÁN]]*$D$11+Stock[[#This Row],[GIÁ BÁN]]*Stock[[#This Row],[SỐ LƯỢNG BÁN]]*$D$12,"")</f>
        <v/>
      </c>
      <c r="X1829" s="120">
        <f>Stock[[#This Row],[SỐ LƯỢNG MUA]]+Stock[[#This Row],[CỔ TỨC BẰNG CỔ PHIẾU]]-Stock[[#This Row],[SỐ LƯỢNG BÁN]]</f>
        <v>0</v>
      </c>
      <c r="Y18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9" s="120">
        <f ca="1">IF(Stock[[#This Row],[NGÀY BÁN]]&gt;0,Stock[[#This Row],[NGÀY BÁN]]-Stock[[#This Row],[NGÀY MUA]]+1,IF(Stock[[#This Row],[NGÀY MUA]]=0,0,TODAY()-Stock[[#This Row],[NGÀY MUA]]+1))</f>
        <v>0</v>
      </c>
      <c r="AA1829" s="121" t="str">
        <f>IFERROR(Stock[[#This Row],[CỔ TỨC TIỀN MẶT]]+Stock[[#This Row],[LÃI/(LỖ) TỪ BÁN CK
(auto-fill)]],"")</f>
        <v/>
      </c>
      <c r="AB18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9" s="79"/>
      <c r="AE1829" s="146" t="str">
        <f>IF(Stock[[#This Row],[TRẠNG THÁI
(auto-fill)]]="NẮM GIỮ",Stock[[#This Row],[GIÁ THỊ TRƯỜNG]]-Stock[[#This Row],[GIÁ MUA]],"")</f>
        <v/>
      </c>
      <c r="AF1829" s="150" t="str">
        <f>IFERROR(Stock[[#This Row],[TĂNG/
(GIẢM )]]/Stock[[#This Row],[GIÁ MUA]],"")</f>
        <v/>
      </c>
      <c r="AG1829" s="129" t="str">
        <f>IF(Stock[[#This Row],[GIÁ THỊ TRƯỜNG]]&gt;0,Stock[[#This Row],[GIÁ THỊ TRƯỜNG]]*Stock[[#This Row],[SỐ LƯỢNG CÒN LẠI
(auto-fill)]],"")</f>
        <v/>
      </c>
    </row>
    <row r="1830" spans="2:33">
      <c r="B1830" s="109" t="str">
        <f>IF(AND(Stock[[#This Row],[SỐ LƯỢNG MUA]]&gt;0,Stock[[#This Row],[SỐ LƯỢNG CÒN LẠI
(auto-fill)]]=0),"BÁN",
IF(AND(Stock[[#This Row],[SỐ LƯỢNG MUA]]&gt;0,Stock[[#This Row],[SỐ LƯỢNG CÒN LẠI
(auto-fill)]]&gt;0),"NẮM GIỮ",""))</f>
        <v/>
      </c>
      <c r="C1830" s="112">
        <f t="shared" si="28"/>
        <v>1817</v>
      </c>
      <c r="D1830" s="77"/>
      <c r="E1830" s="78"/>
      <c r="F1830" s="170"/>
      <c r="G1830" s="83"/>
      <c r="H1830" s="84"/>
      <c r="I1830" s="114" t="str">
        <f>IF(Stock[[#This Row],[SỐ LƯỢNG MUA]]&gt;0,Stock[[#This Row],[GIÁ MUA]]*Stock[[#This Row],[SỐ LƯỢNG MUA]]*$D$11,"")</f>
        <v/>
      </c>
      <c r="J1830" s="87"/>
      <c r="K1830" s="88"/>
      <c r="L1830" s="116" t="str">
        <f>IF(Stock[[#This Row],[SỐ LƯỢNG MUA]]&gt;0,Stock[[#This Row],[GIÁ MUA]]*(1+Stock[[#This Row],[% TĂNG KỲ VỌNG_1]]),"")</f>
        <v/>
      </c>
      <c r="M1830" s="89"/>
      <c r="N1830" s="116" t="str">
        <f>IF(Stock[[#This Row],[SỐ LƯỢNG MUA]]&gt;0,Stock[[#This Row],[GIÁ MUA]]*(1+Stock[[#This Row],[% TĂNG KỲ VỌNG_2]]),"")</f>
        <v/>
      </c>
      <c r="O1830" s="89"/>
      <c r="P1830" s="116" t="str">
        <f>IF(Stock[[#This Row],[SỐ LƯỢNG MUA]]&gt;0,Stock[[#This Row],[GIÁ MUA]]*(1+Stock[[#This Row],[% GIẢM ĐỂ CẮT LỖ]]),"")</f>
        <v/>
      </c>
      <c r="Q1830" s="103"/>
      <c r="R1830" s="117" t="str">
        <f>IF(Stock[[#This Row],[CỔ TỨC TIỀN MẶT]]&gt;0,Stock[[#This Row],[CỔ TỨC TIỀN MẶT]]/(Stock[[#This Row],[GIÁ MUA]]*Stock[[#This Row],[SỐ LƯỢNG MUA]]),"")</f>
        <v/>
      </c>
      <c r="S1830" s="103"/>
      <c r="T1830" s="77"/>
      <c r="U1830" s="95"/>
      <c r="V1830" s="96"/>
      <c r="W1830" s="125" t="str">
        <f>IF(Stock[[#This Row],[SỐ LƯỢNG BÁN]]&gt;0,Stock[[#This Row],[GIÁ BÁN]]*Stock[[#This Row],[SỐ LƯỢNG BÁN]]*$D$11+Stock[[#This Row],[GIÁ BÁN]]*Stock[[#This Row],[SỐ LƯỢNG BÁN]]*$D$12,"")</f>
        <v/>
      </c>
      <c r="X1830" s="120">
        <f>Stock[[#This Row],[SỐ LƯỢNG MUA]]+Stock[[#This Row],[CỔ TỨC BẰNG CỔ PHIẾU]]-Stock[[#This Row],[SỐ LƯỢNG BÁN]]</f>
        <v>0</v>
      </c>
      <c r="Y18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0" s="120">
        <f ca="1">IF(Stock[[#This Row],[NGÀY BÁN]]&gt;0,Stock[[#This Row],[NGÀY BÁN]]-Stock[[#This Row],[NGÀY MUA]]+1,IF(Stock[[#This Row],[NGÀY MUA]]=0,0,TODAY()-Stock[[#This Row],[NGÀY MUA]]+1))</f>
        <v>0</v>
      </c>
      <c r="AA1830" s="121" t="str">
        <f>IFERROR(Stock[[#This Row],[CỔ TỨC TIỀN MẶT]]+Stock[[#This Row],[LÃI/(LỖ) TỪ BÁN CK
(auto-fill)]],"")</f>
        <v/>
      </c>
      <c r="AB18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0" s="79"/>
      <c r="AE1830" s="146" t="str">
        <f>IF(Stock[[#This Row],[TRẠNG THÁI
(auto-fill)]]="NẮM GIỮ",Stock[[#This Row],[GIÁ THỊ TRƯỜNG]]-Stock[[#This Row],[GIÁ MUA]],"")</f>
        <v/>
      </c>
      <c r="AF1830" s="150" t="str">
        <f>IFERROR(Stock[[#This Row],[TĂNG/
(GIẢM )]]/Stock[[#This Row],[GIÁ MUA]],"")</f>
        <v/>
      </c>
      <c r="AG1830" s="129" t="str">
        <f>IF(Stock[[#This Row],[GIÁ THỊ TRƯỜNG]]&gt;0,Stock[[#This Row],[GIÁ THỊ TRƯỜNG]]*Stock[[#This Row],[SỐ LƯỢNG CÒN LẠI
(auto-fill)]],"")</f>
        <v/>
      </c>
    </row>
    <row r="1831" spans="2:33">
      <c r="B1831" s="109" t="str">
        <f>IF(AND(Stock[[#This Row],[SỐ LƯỢNG MUA]]&gt;0,Stock[[#This Row],[SỐ LƯỢNG CÒN LẠI
(auto-fill)]]=0),"BÁN",
IF(AND(Stock[[#This Row],[SỐ LƯỢNG MUA]]&gt;0,Stock[[#This Row],[SỐ LƯỢNG CÒN LẠI
(auto-fill)]]&gt;0),"NẮM GIỮ",""))</f>
        <v/>
      </c>
      <c r="C1831" s="112">
        <f t="shared" si="28"/>
        <v>1818</v>
      </c>
      <c r="D1831" s="77"/>
      <c r="E1831" s="78"/>
      <c r="F1831" s="170"/>
      <c r="G1831" s="83"/>
      <c r="H1831" s="84"/>
      <c r="I1831" s="114" t="str">
        <f>IF(Stock[[#This Row],[SỐ LƯỢNG MUA]]&gt;0,Stock[[#This Row],[GIÁ MUA]]*Stock[[#This Row],[SỐ LƯỢNG MUA]]*$D$11,"")</f>
        <v/>
      </c>
      <c r="J1831" s="87"/>
      <c r="K1831" s="88"/>
      <c r="L1831" s="116" t="str">
        <f>IF(Stock[[#This Row],[SỐ LƯỢNG MUA]]&gt;0,Stock[[#This Row],[GIÁ MUA]]*(1+Stock[[#This Row],[% TĂNG KỲ VỌNG_1]]),"")</f>
        <v/>
      </c>
      <c r="M1831" s="89"/>
      <c r="N1831" s="116" t="str">
        <f>IF(Stock[[#This Row],[SỐ LƯỢNG MUA]]&gt;0,Stock[[#This Row],[GIÁ MUA]]*(1+Stock[[#This Row],[% TĂNG KỲ VỌNG_2]]),"")</f>
        <v/>
      </c>
      <c r="O1831" s="89"/>
      <c r="P1831" s="116" t="str">
        <f>IF(Stock[[#This Row],[SỐ LƯỢNG MUA]]&gt;0,Stock[[#This Row],[GIÁ MUA]]*(1+Stock[[#This Row],[% GIẢM ĐỂ CẮT LỖ]]),"")</f>
        <v/>
      </c>
      <c r="Q1831" s="103"/>
      <c r="R1831" s="117" t="str">
        <f>IF(Stock[[#This Row],[CỔ TỨC TIỀN MẶT]]&gt;0,Stock[[#This Row],[CỔ TỨC TIỀN MẶT]]/(Stock[[#This Row],[GIÁ MUA]]*Stock[[#This Row],[SỐ LƯỢNG MUA]]),"")</f>
        <v/>
      </c>
      <c r="S1831" s="103"/>
      <c r="T1831" s="77"/>
      <c r="U1831" s="95"/>
      <c r="V1831" s="96"/>
      <c r="W1831" s="125" t="str">
        <f>IF(Stock[[#This Row],[SỐ LƯỢNG BÁN]]&gt;0,Stock[[#This Row],[GIÁ BÁN]]*Stock[[#This Row],[SỐ LƯỢNG BÁN]]*$D$11+Stock[[#This Row],[GIÁ BÁN]]*Stock[[#This Row],[SỐ LƯỢNG BÁN]]*$D$12,"")</f>
        <v/>
      </c>
      <c r="X1831" s="120">
        <f>Stock[[#This Row],[SỐ LƯỢNG MUA]]+Stock[[#This Row],[CỔ TỨC BẰNG CỔ PHIẾU]]-Stock[[#This Row],[SỐ LƯỢNG BÁN]]</f>
        <v>0</v>
      </c>
      <c r="Y18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1" s="120">
        <f ca="1">IF(Stock[[#This Row],[NGÀY BÁN]]&gt;0,Stock[[#This Row],[NGÀY BÁN]]-Stock[[#This Row],[NGÀY MUA]]+1,IF(Stock[[#This Row],[NGÀY MUA]]=0,0,TODAY()-Stock[[#This Row],[NGÀY MUA]]+1))</f>
        <v>0</v>
      </c>
      <c r="AA1831" s="121" t="str">
        <f>IFERROR(Stock[[#This Row],[CỔ TỨC TIỀN MẶT]]+Stock[[#This Row],[LÃI/(LỖ) TỪ BÁN CK
(auto-fill)]],"")</f>
        <v/>
      </c>
      <c r="AB18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1" s="79"/>
      <c r="AE1831" s="146" t="str">
        <f>IF(Stock[[#This Row],[TRẠNG THÁI
(auto-fill)]]="NẮM GIỮ",Stock[[#This Row],[GIÁ THỊ TRƯỜNG]]-Stock[[#This Row],[GIÁ MUA]],"")</f>
        <v/>
      </c>
      <c r="AF1831" s="150" t="str">
        <f>IFERROR(Stock[[#This Row],[TĂNG/
(GIẢM )]]/Stock[[#This Row],[GIÁ MUA]],"")</f>
        <v/>
      </c>
      <c r="AG1831" s="129" t="str">
        <f>IF(Stock[[#This Row],[GIÁ THỊ TRƯỜNG]]&gt;0,Stock[[#This Row],[GIÁ THỊ TRƯỜNG]]*Stock[[#This Row],[SỐ LƯỢNG CÒN LẠI
(auto-fill)]],"")</f>
        <v/>
      </c>
    </row>
    <row r="1832" spans="2:33">
      <c r="B1832" s="109" t="str">
        <f>IF(AND(Stock[[#This Row],[SỐ LƯỢNG MUA]]&gt;0,Stock[[#This Row],[SỐ LƯỢNG CÒN LẠI
(auto-fill)]]=0),"BÁN",
IF(AND(Stock[[#This Row],[SỐ LƯỢNG MUA]]&gt;0,Stock[[#This Row],[SỐ LƯỢNG CÒN LẠI
(auto-fill)]]&gt;0),"NẮM GIỮ",""))</f>
        <v/>
      </c>
      <c r="C1832" s="112">
        <f t="shared" si="28"/>
        <v>1819</v>
      </c>
      <c r="D1832" s="77"/>
      <c r="E1832" s="78"/>
      <c r="F1832" s="170"/>
      <c r="G1832" s="83"/>
      <c r="H1832" s="84"/>
      <c r="I1832" s="114" t="str">
        <f>IF(Stock[[#This Row],[SỐ LƯỢNG MUA]]&gt;0,Stock[[#This Row],[GIÁ MUA]]*Stock[[#This Row],[SỐ LƯỢNG MUA]]*$D$11,"")</f>
        <v/>
      </c>
      <c r="J1832" s="87"/>
      <c r="K1832" s="88"/>
      <c r="L1832" s="116" t="str">
        <f>IF(Stock[[#This Row],[SỐ LƯỢNG MUA]]&gt;0,Stock[[#This Row],[GIÁ MUA]]*(1+Stock[[#This Row],[% TĂNG KỲ VỌNG_1]]),"")</f>
        <v/>
      </c>
      <c r="M1832" s="89"/>
      <c r="N1832" s="116" t="str">
        <f>IF(Stock[[#This Row],[SỐ LƯỢNG MUA]]&gt;0,Stock[[#This Row],[GIÁ MUA]]*(1+Stock[[#This Row],[% TĂNG KỲ VỌNG_2]]),"")</f>
        <v/>
      </c>
      <c r="O1832" s="89"/>
      <c r="P1832" s="116" t="str">
        <f>IF(Stock[[#This Row],[SỐ LƯỢNG MUA]]&gt;0,Stock[[#This Row],[GIÁ MUA]]*(1+Stock[[#This Row],[% GIẢM ĐỂ CẮT LỖ]]),"")</f>
        <v/>
      </c>
      <c r="Q1832" s="103"/>
      <c r="R1832" s="117" t="str">
        <f>IF(Stock[[#This Row],[CỔ TỨC TIỀN MẶT]]&gt;0,Stock[[#This Row],[CỔ TỨC TIỀN MẶT]]/(Stock[[#This Row],[GIÁ MUA]]*Stock[[#This Row],[SỐ LƯỢNG MUA]]),"")</f>
        <v/>
      </c>
      <c r="S1832" s="103"/>
      <c r="T1832" s="77"/>
      <c r="U1832" s="95"/>
      <c r="V1832" s="96"/>
      <c r="W1832" s="125" t="str">
        <f>IF(Stock[[#This Row],[SỐ LƯỢNG BÁN]]&gt;0,Stock[[#This Row],[GIÁ BÁN]]*Stock[[#This Row],[SỐ LƯỢNG BÁN]]*$D$11+Stock[[#This Row],[GIÁ BÁN]]*Stock[[#This Row],[SỐ LƯỢNG BÁN]]*$D$12,"")</f>
        <v/>
      </c>
      <c r="X1832" s="120">
        <f>Stock[[#This Row],[SỐ LƯỢNG MUA]]+Stock[[#This Row],[CỔ TỨC BẰNG CỔ PHIẾU]]-Stock[[#This Row],[SỐ LƯỢNG BÁN]]</f>
        <v>0</v>
      </c>
      <c r="Y18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2" s="120">
        <f ca="1">IF(Stock[[#This Row],[NGÀY BÁN]]&gt;0,Stock[[#This Row],[NGÀY BÁN]]-Stock[[#This Row],[NGÀY MUA]]+1,IF(Stock[[#This Row],[NGÀY MUA]]=0,0,TODAY()-Stock[[#This Row],[NGÀY MUA]]+1))</f>
        <v>0</v>
      </c>
      <c r="AA1832" s="121" t="str">
        <f>IFERROR(Stock[[#This Row],[CỔ TỨC TIỀN MẶT]]+Stock[[#This Row],[LÃI/(LỖ) TỪ BÁN CK
(auto-fill)]],"")</f>
        <v/>
      </c>
      <c r="AB18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2" s="79"/>
      <c r="AE1832" s="146" t="str">
        <f>IF(Stock[[#This Row],[TRẠNG THÁI
(auto-fill)]]="NẮM GIỮ",Stock[[#This Row],[GIÁ THỊ TRƯỜNG]]-Stock[[#This Row],[GIÁ MUA]],"")</f>
        <v/>
      </c>
      <c r="AF1832" s="150" t="str">
        <f>IFERROR(Stock[[#This Row],[TĂNG/
(GIẢM )]]/Stock[[#This Row],[GIÁ MUA]],"")</f>
        <v/>
      </c>
      <c r="AG1832" s="129" t="str">
        <f>IF(Stock[[#This Row],[GIÁ THỊ TRƯỜNG]]&gt;0,Stock[[#This Row],[GIÁ THỊ TRƯỜNG]]*Stock[[#This Row],[SỐ LƯỢNG CÒN LẠI
(auto-fill)]],"")</f>
        <v/>
      </c>
    </row>
    <row r="1833" spans="2:33">
      <c r="B1833" s="109" t="str">
        <f>IF(AND(Stock[[#This Row],[SỐ LƯỢNG MUA]]&gt;0,Stock[[#This Row],[SỐ LƯỢNG CÒN LẠI
(auto-fill)]]=0),"BÁN",
IF(AND(Stock[[#This Row],[SỐ LƯỢNG MUA]]&gt;0,Stock[[#This Row],[SỐ LƯỢNG CÒN LẠI
(auto-fill)]]&gt;0),"NẮM GIỮ",""))</f>
        <v/>
      </c>
      <c r="C1833" s="112">
        <f t="shared" si="28"/>
        <v>1820</v>
      </c>
      <c r="D1833" s="77"/>
      <c r="E1833" s="78"/>
      <c r="F1833" s="170"/>
      <c r="G1833" s="83"/>
      <c r="H1833" s="84"/>
      <c r="I1833" s="114" t="str">
        <f>IF(Stock[[#This Row],[SỐ LƯỢNG MUA]]&gt;0,Stock[[#This Row],[GIÁ MUA]]*Stock[[#This Row],[SỐ LƯỢNG MUA]]*$D$11,"")</f>
        <v/>
      </c>
      <c r="J1833" s="87"/>
      <c r="K1833" s="88"/>
      <c r="L1833" s="116" t="str">
        <f>IF(Stock[[#This Row],[SỐ LƯỢNG MUA]]&gt;0,Stock[[#This Row],[GIÁ MUA]]*(1+Stock[[#This Row],[% TĂNG KỲ VỌNG_1]]),"")</f>
        <v/>
      </c>
      <c r="M1833" s="89"/>
      <c r="N1833" s="116" t="str">
        <f>IF(Stock[[#This Row],[SỐ LƯỢNG MUA]]&gt;0,Stock[[#This Row],[GIÁ MUA]]*(1+Stock[[#This Row],[% TĂNG KỲ VỌNG_2]]),"")</f>
        <v/>
      </c>
      <c r="O1833" s="89"/>
      <c r="P1833" s="116" t="str">
        <f>IF(Stock[[#This Row],[SỐ LƯỢNG MUA]]&gt;0,Stock[[#This Row],[GIÁ MUA]]*(1+Stock[[#This Row],[% GIẢM ĐỂ CẮT LỖ]]),"")</f>
        <v/>
      </c>
      <c r="Q1833" s="103"/>
      <c r="R1833" s="117" t="str">
        <f>IF(Stock[[#This Row],[CỔ TỨC TIỀN MẶT]]&gt;0,Stock[[#This Row],[CỔ TỨC TIỀN MẶT]]/(Stock[[#This Row],[GIÁ MUA]]*Stock[[#This Row],[SỐ LƯỢNG MUA]]),"")</f>
        <v/>
      </c>
      <c r="S1833" s="103"/>
      <c r="T1833" s="77"/>
      <c r="U1833" s="95"/>
      <c r="V1833" s="96"/>
      <c r="W1833" s="125" t="str">
        <f>IF(Stock[[#This Row],[SỐ LƯỢNG BÁN]]&gt;0,Stock[[#This Row],[GIÁ BÁN]]*Stock[[#This Row],[SỐ LƯỢNG BÁN]]*$D$11+Stock[[#This Row],[GIÁ BÁN]]*Stock[[#This Row],[SỐ LƯỢNG BÁN]]*$D$12,"")</f>
        <v/>
      </c>
      <c r="X1833" s="120">
        <f>Stock[[#This Row],[SỐ LƯỢNG MUA]]+Stock[[#This Row],[CỔ TỨC BẰNG CỔ PHIẾU]]-Stock[[#This Row],[SỐ LƯỢNG BÁN]]</f>
        <v>0</v>
      </c>
      <c r="Y18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3" s="120">
        <f ca="1">IF(Stock[[#This Row],[NGÀY BÁN]]&gt;0,Stock[[#This Row],[NGÀY BÁN]]-Stock[[#This Row],[NGÀY MUA]]+1,IF(Stock[[#This Row],[NGÀY MUA]]=0,0,TODAY()-Stock[[#This Row],[NGÀY MUA]]+1))</f>
        <v>0</v>
      </c>
      <c r="AA1833" s="121" t="str">
        <f>IFERROR(Stock[[#This Row],[CỔ TỨC TIỀN MẶT]]+Stock[[#This Row],[LÃI/(LỖ) TỪ BÁN CK
(auto-fill)]],"")</f>
        <v/>
      </c>
      <c r="AB18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3" s="79"/>
      <c r="AE1833" s="146" t="str">
        <f>IF(Stock[[#This Row],[TRẠNG THÁI
(auto-fill)]]="NẮM GIỮ",Stock[[#This Row],[GIÁ THỊ TRƯỜNG]]-Stock[[#This Row],[GIÁ MUA]],"")</f>
        <v/>
      </c>
      <c r="AF1833" s="150" t="str">
        <f>IFERROR(Stock[[#This Row],[TĂNG/
(GIẢM )]]/Stock[[#This Row],[GIÁ MUA]],"")</f>
        <v/>
      </c>
      <c r="AG1833" s="129" t="str">
        <f>IF(Stock[[#This Row],[GIÁ THỊ TRƯỜNG]]&gt;0,Stock[[#This Row],[GIÁ THỊ TRƯỜNG]]*Stock[[#This Row],[SỐ LƯỢNG CÒN LẠI
(auto-fill)]],"")</f>
        <v/>
      </c>
    </row>
    <row r="1834" spans="2:33">
      <c r="B1834" s="109" t="str">
        <f>IF(AND(Stock[[#This Row],[SỐ LƯỢNG MUA]]&gt;0,Stock[[#This Row],[SỐ LƯỢNG CÒN LẠI
(auto-fill)]]=0),"BÁN",
IF(AND(Stock[[#This Row],[SỐ LƯỢNG MUA]]&gt;0,Stock[[#This Row],[SỐ LƯỢNG CÒN LẠI
(auto-fill)]]&gt;0),"NẮM GIỮ",""))</f>
        <v/>
      </c>
      <c r="C1834" s="112">
        <f t="shared" si="28"/>
        <v>1821</v>
      </c>
      <c r="D1834" s="77"/>
      <c r="E1834" s="78"/>
      <c r="F1834" s="170"/>
      <c r="G1834" s="83"/>
      <c r="H1834" s="84"/>
      <c r="I1834" s="114" t="str">
        <f>IF(Stock[[#This Row],[SỐ LƯỢNG MUA]]&gt;0,Stock[[#This Row],[GIÁ MUA]]*Stock[[#This Row],[SỐ LƯỢNG MUA]]*$D$11,"")</f>
        <v/>
      </c>
      <c r="J1834" s="87"/>
      <c r="K1834" s="88"/>
      <c r="L1834" s="116" t="str">
        <f>IF(Stock[[#This Row],[SỐ LƯỢNG MUA]]&gt;0,Stock[[#This Row],[GIÁ MUA]]*(1+Stock[[#This Row],[% TĂNG KỲ VỌNG_1]]),"")</f>
        <v/>
      </c>
      <c r="M1834" s="89"/>
      <c r="N1834" s="116" t="str">
        <f>IF(Stock[[#This Row],[SỐ LƯỢNG MUA]]&gt;0,Stock[[#This Row],[GIÁ MUA]]*(1+Stock[[#This Row],[% TĂNG KỲ VỌNG_2]]),"")</f>
        <v/>
      </c>
      <c r="O1834" s="89"/>
      <c r="P1834" s="116" t="str">
        <f>IF(Stock[[#This Row],[SỐ LƯỢNG MUA]]&gt;0,Stock[[#This Row],[GIÁ MUA]]*(1+Stock[[#This Row],[% GIẢM ĐỂ CẮT LỖ]]),"")</f>
        <v/>
      </c>
      <c r="Q1834" s="103"/>
      <c r="R1834" s="117" t="str">
        <f>IF(Stock[[#This Row],[CỔ TỨC TIỀN MẶT]]&gt;0,Stock[[#This Row],[CỔ TỨC TIỀN MẶT]]/(Stock[[#This Row],[GIÁ MUA]]*Stock[[#This Row],[SỐ LƯỢNG MUA]]),"")</f>
        <v/>
      </c>
      <c r="S1834" s="103"/>
      <c r="T1834" s="77"/>
      <c r="U1834" s="95"/>
      <c r="V1834" s="96"/>
      <c r="W1834" s="125" t="str">
        <f>IF(Stock[[#This Row],[SỐ LƯỢNG BÁN]]&gt;0,Stock[[#This Row],[GIÁ BÁN]]*Stock[[#This Row],[SỐ LƯỢNG BÁN]]*$D$11+Stock[[#This Row],[GIÁ BÁN]]*Stock[[#This Row],[SỐ LƯỢNG BÁN]]*$D$12,"")</f>
        <v/>
      </c>
      <c r="X1834" s="120">
        <f>Stock[[#This Row],[SỐ LƯỢNG MUA]]+Stock[[#This Row],[CỔ TỨC BẰNG CỔ PHIẾU]]-Stock[[#This Row],[SỐ LƯỢNG BÁN]]</f>
        <v>0</v>
      </c>
      <c r="Y18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4" s="120">
        <f ca="1">IF(Stock[[#This Row],[NGÀY BÁN]]&gt;0,Stock[[#This Row],[NGÀY BÁN]]-Stock[[#This Row],[NGÀY MUA]]+1,IF(Stock[[#This Row],[NGÀY MUA]]=0,0,TODAY()-Stock[[#This Row],[NGÀY MUA]]+1))</f>
        <v>0</v>
      </c>
      <c r="AA1834" s="121" t="str">
        <f>IFERROR(Stock[[#This Row],[CỔ TỨC TIỀN MẶT]]+Stock[[#This Row],[LÃI/(LỖ) TỪ BÁN CK
(auto-fill)]],"")</f>
        <v/>
      </c>
      <c r="AB18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4" s="79"/>
      <c r="AE1834" s="146" t="str">
        <f>IF(Stock[[#This Row],[TRẠNG THÁI
(auto-fill)]]="NẮM GIỮ",Stock[[#This Row],[GIÁ THỊ TRƯỜNG]]-Stock[[#This Row],[GIÁ MUA]],"")</f>
        <v/>
      </c>
      <c r="AF1834" s="150" t="str">
        <f>IFERROR(Stock[[#This Row],[TĂNG/
(GIẢM )]]/Stock[[#This Row],[GIÁ MUA]],"")</f>
        <v/>
      </c>
      <c r="AG1834" s="129" t="str">
        <f>IF(Stock[[#This Row],[GIÁ THỊ TRƯỜNG]]&gt;0,Stock[[#This Row],[GIÁ THỊ TRƯỜNG]]*Stock[[#This Row],[SỐ LƯỢNG CÒN LẠI
(auto-fill)]],"")</f>
        <v/>
      </c>
    </row>
    <row r="1835" spans="2:33">
      <c r="B1835" s="109" t="str">
        <f>IF(AND(Stock[[#This Row],[SỐ LƯỢNG MUA]]&gt;0,Stock[[#This Row],[SỐ LƯỢNG CÒN LẠI
(auto-fill)]]=0),"BÁN",
IF(AND(Stock[[#This Row],[SỐ LƯỢNG MUA]]&gt;0,Stock[[#This Row],[SỐ LƯỢNG CÒN LẠI
(auto-fill)]]&gt;0),"NẮM GIỮ",""))</f>
        <v/>
      </c>
      <c r="C1835" s="112">
        <f t="shared" si="28"/>
        <v>1822</v>
      </c>
      <c r="D1835" s="77"/>
      <c r="E1835" s="78"/>
      <c r="F1835" s="170"/>
      <c r="G1835" s="83"/>
      <c r="H1835" s="84"/>
      <c r="I1835" s="114" t="str">
        <f>IF(Stock[[#This Row],[SỐ LƯỢNG MUA]]&gt;0,Stock[[#This Row],[GIÁ MUA]]*Stock[[#This Row],[SỐ LƯỢNG MUA]]*$D$11,"")</f>
        <v/>
      </c>
      <c r="J1835" s="87"/>
      <c r="K1835" s="88"/>
      <c r="L1835" s="116" t="str">
        <f>IF(Stock[[#This Row],[SỐ LƯỢNG MUA]]&gt;0,Stock[[#This Row],[GIÁ MUA]]*(1+Stock[[#This Row],[% TĂNG KỲ VỌNG_1]]),"")</f>
        <v/>
      </c>
      <c r="M1835" s="89"/>
      <c r="N1835" s="116" t="str">
        <f>IF(Stock[[#This Row],[SỐ LƯỢNG MUA]]&gt;0,Stock[[#This Row],[GIÁ MUA]]*(1+Stock[[#This Row],[% TĂNG KỲ VỌNG_2]]),"")</f>
        <v/>
      </c>
      <c r="O1835" s="89"/>
      <c r="P1835" s="116" t="str">
        <f>IF(Stock[[#This Row],[SỐ LƯỢNG MUA]]&gt;0,Stock[[#This Row],[GIÁ MUA]]*(1+Stock[[#This Row],[% GIẢM ĐỂ CẮT LỖ]]),"")</f>
        <v/>
      </c>
      <c r="Q1835" s="103"/>
      <c r="R1835" s="117" t="str">
        <f>IF(Stock[[#This Row],[CỔ TỨC TIỀN MẶT]]&gt;0,Stock[[#This Row],[CỔ TỨC TIỀN MẶT]]/(Stock[[#This Row],[GIÁ MUA]]*Stock[[#This Row],[SỐ LƯỢNG MUA]]),"")</f>
        <v/>
      </c>
      <c r="S1835" s="103"/>
      <c r="T1835" s="77"/>
      <c r="U1835" s="95"/>
      <c r="V1835" s="96"/>
      <c r="W1835" s="125" t="str">
        <f>IF(Stock[[#This Row],[SỐ LƯỢNG BÁN]]&gt;0,Stock[[#This Row],[GIÁ BÁN]]*Stock[[#This Row],[SỐ LƯỢNG BÁN]]*$D$11+Stock[[#This Row],[GIÁ BÁN]]*Stock[[#This Row],[SỐ LƯỢNG BÁN]]*$D$12,"")</f>
        <v/>
      </c>
      <c r="X1835" s="120">
        <f>Stock[[#This Row],[SỐ LƯỢNG MUA]]+Stock[[#This Row],[CỔ TỨC BẰNG CỔ PHIẾU]]-Stock[[#This Row],[SỐ LƯỢNG BÁN]]</f>
        <v>0</v>
      </c>
      <c r="Y18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5" s="120">
        <f ca="1">IF(Stock[[#This Row],[NGÀY BÁN]]&gt;0,Stock[[#This Row],[NGÀY BÁN]]-Stock[[#This Row],[NGÀY MUA]]+1,IF(Stock[[#This Row],[NGÀY MUA]]=0,0,TODAY()-Stock[[#This Row],[NGÀY MUA]]+1))</f>
        <v>0</v>
      </c>
      <c r="AA1835" s="121" t="str">
        <f>IFERROR(Stock[[#This Row],[CỔ TỨC TIỀN MẶT]]+Stock[[#This Row],[LÃI/(LỖ) TỪ BÁN CK
(auto-fill)]],"")</f>
        <v/>
      </c>
      <c r="AB18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5" s="79"/>
      <c r="AE1835" s="146" t="str">
        <f>IF(Stock[[#This Row],[TRẠNG THÁI
(auto-fill)]]="NẮM GIỮ",Stock[[#This Row],[GIÁ THỊ TRƯỜNG]]-Stock[[#This Row],[GIÁ MUA]],"")</f>
        <v/>
      </c>
      <c r="AF1835" s="150" t="str">
        <f>IFERROR(Stock[[#This Row],[TĂNG/
(GIẢM )]]/Stock[[#This Row],[GIÁ MUA]],"")</f>
        <v/>
      </c>
      <c r="AG1835" s="129" t="str">
        <f>IF(Stock[[#This Row],[GIÁ THỊ TRƯỜNG]]&gt;0,Stock[[#This Row],[GIÁ THỊ TRƯỜNG]]*Stock[[#This Row],[SỐ LƯỢNG CÒN LẠI
(auto-fill)]],"")</f>
        <v/>
      </c>
    </row>
    <row r="1836" spans="2:33">
      <c r="B1836" s="109" t="str">
        <f>IF(AND(Stock[[#This Row],[SỐ LƯỢNG MUA]]&gt;0,Stock[[#This Row],[SỐ LƯỢNG CÒN LẠI
(auto-fill)]]=0),"BÁN",
IF(AND(Stock[[#This Row],[SỐ LƯỢNG MUA]]&gt;0,Stock[[#This Row],[SỐ LƯỢNG CÒN LẠI
(auto-fill)]]&gt;0),"NẮM GIỮ",""))</f>
        <v/>
      </c>
      <c r="C1836" s="112">
        <f t="shared" si="28"/>
        <v>1823</v>
      </c>
      <c r="D1836" s="77"/>
      <c r="E1836" s="78"/>
      <c r="F1836" s="170"/>
      <c r="G1836" s="83"/>
      <c r="H1836" s="84"/>
      <c r="I1836" s="114" t="str">
        <f>IF(Stock[[#This Row],[SỐ LƯỢNG MUA]]&gt;0,Stock[[#This Row],[GIÁ MUA]]*Stock[[#This Row],[SỐ LƯỢNG MUA]]*$D$11,"")</f>
        <v/>
      </c>
      <c r="J1836" s="87"/>
      <c r="K1836" s="88"/>
      <c r="L1836" s="116" t="str">
        <f>IF(Stock[[#This Row],[SỐ LƯỢNG MUA]]&gt;0,Stock[[#This Row],[GIÁ MUA]]*(1+Stock[[#This Row],[% TĂNG KỲ VỌNG_1]]),"")</f>
        <v/>
      </c>
      <c r="M1836" s="89"/>
      <c r="N1836" s="116" t="str">
        <f>IF(Stock[[#This Row],[SỐ LƯỢNG MUA]]&gt;0,Stock[[#This Row],[GIÁ MUA]]*(1+Stock[[#This Row],[% TĂNG KỲ VỌNG_2]]),"")</f>
        <v/>
      </c>
      <c r="O1836" s="89"/>
      <c r="P1836" s="116" t="str">
        <f>IF(Stock[[#This Row],[SỐ LƯỢNG MUA]]&gt;0,Stock[[#This Row],[GIÁ MUA]]*(1+Stock[[#This Row],[% GIẢM ĐỂ CẮT LỖ]]),"")</f>
        <v/>
      </c>
      <c r="Q1836" s="103"/>
      <c r="R1836" s="117" t="str">
        <f>IF(Stock[[#This Row],[CỔ TỨC TIỀN MẶT]]&gt;0,Stock[[#This Row],[CỔ TỨC TIỀN MẶT]]/(Stock[[#This Row],[GIÁ MUA]]*Stock[[#This Row],[SỐ LƯỢNG MUA]]),"")</f>
        <v/>
      </c>
      <c r="S1836" s="103"/>
      <c r="T1836" s="77"/>
      <c r="U1836" s="95"/>
      <c r="V1836" s="96"/>
      <c r="W1836" s="125" t="str">
        <f>IF(Stock[[#This Row],[SỐ LƯỢNG BÁN]]&gt;0,Stock[[#This Row],[GIÁ BÁN]]*Stock[[#This Row],[SỐ LƯỢNG BÁN]]*$D$11+Stock[[#This Row],[GIÁ BÁN]]*Stock[[#This Row],[SỐ LƯỢNG BÁN]]*$D$12,"")</f>
        <v/>
      </c>
      <c r="X1836" s="120">
        <f>Stock[[#This Row],[SỐ LƯỢNG MUA]]+Stock[[#This Row],[CỔ TỨC BẰNG CỔ PHIẾU]]-Stock[[#This Row],[SỐ LƯỢNG BÁN]]</f>
        <v>0</v>
      </c>
      <c r="Y18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6" s="120">
        <f ca="1">IF(Stock[[#This Row],[NGÀY BÁN]]&gt;0,Stock[[#This Row],[NGÀY BÁN]]-Stock[[#This Row],[NGÀY MUA]]+1,IF(Stock[[#This Row],[NGÀY MUA]]=0,0,TODAY()-Stock[[#This Row],[NGÀY MUA]]+1))</f>
        <v>0</v>
      </c>
      <c r="AA1836" s="121" t="str">
        <f>IFERROR(Stock[[#This Row],[CỔ TỨC TIỀN MẶT]]+Stock[[#This Row],[LÃI/(LỖ) TỪ BÁN CK
(auto-fill)]],"")</f>
        <v/>
      </c>
      <c r="AB18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6" s="79"/>
      <c r="AE1836" s="146" t="str">
        <f>IF(Stock[[#This Row],[TRẠNG THÁI
(auto-fill)]]="NẮM GIỮ",Stock[[#This Row],[GIÁ THỊ TRƯỜNG]]-Stock[[#This Row],[GIÁ MUA]],"")</f>
        <v/>
      </c>
      <c r="AF1836" s="150" t="str">
        <f>IFERROR(Stock[[#This Row],[TĂNG/
(GIẢM )]]/Stock[[#This Row],[GIÁ MUA]],"")</f>
        <v/>
      </c>
      <c r="AG1836" s="129" t="str">
        <f>IF(Stock[[#This Row],[GIÁ THỊ TRƯỜNG]]&gt;0,Stock[[#This Row],[GIÁ THỊ TRƯỜNG]]*Stock[[#This Row],[SỐ LƯỢNG CÒN LẠI
(auto-fill)]],"")</f>
        <v/>
      </c>
    </row>
    <row r="1837" spans="2:33">
      <c r="B1837" s="109" t="str">
        <f>IF(AND(Stock[[#This Row],[SỐ LƯỢNG MUA]]&gt;0,Stock[[#This Row],[SỐ LƯỢNG CÒN LẠI
(auto-fill)]]=0),"BÁN",
IF(AND(Stock[[#This Row],[SỐ LƯỢNG MUA]]&gt;0,Stock[[#This Row],[SỐ LƯỢNG CÒN LẠI
(auto-fill)]]&gt;0),"NẮM GIỮ",""))</f>
        <v/>
      </c>
      <c r="C1837" s="112">
        <f t="shared" si="28"/>
        <v>1824</v>
      </c>
      <c r="D1837" s="77"/>
      <c r="E1837" s="78"/>
      <c r="F1837" s="170"/>
      <c r="G1837" s="83"/>
      <c r="H1837" s="84"/>
      <c r="I1837" s="114" t="str">
        <f>IF(Stock[[#This Row],[SỐ LƯỢNG MUA]]&gt;0,Stock[[#This Row],[GIÁ MUA]]*Stock[[#This Row],[SỐ LƯỢNG MUA]]*$D$11,"")</f>
        <v/>
      </c>
      <c r="J1837" s="87"/>
      <c r="K1837" s="88"/>
      <c r="L1837" s="116" t="str">
        <f>IF(Stock[[#This Row],[SỐ LƯỢNG MUA]]&gt;0,Stock[[#This Row],[GIÁ MUA]]*(1+Stock[[#This Row],[% TĂNG KỲ VỌNG_1]]),"")</f>
        <v/>
      </c>
      <c r="M1837" s="89"/>
      <c r="N1837" s="116" t="str">
        <f>IF(Stock[[#This Row],[SỐ LƯỢNG MUA]]&gt;0,Stock[[#This Row],[GIÁ MUA]]*(1+Stock[[#This Row],[% TĂNG KỲ VỌNG_2]]),"")</f>
        <v/>
      </c>
      <c r="O1837" s="89"/>
      <c r="P1837" s="116" t="str">
        <f>IF(Stock[[#This Row],[SỐ LƯỢNG MUA]]&gt;0,Stock[[#This Row],[GIÁ MUA]]*(1+Stock[[#This Row],[% GIẢM ĐỂ CẮT LỖ]]),"")</f>
        <v/>
      </c>
      <c r="Q1837" s="103"/>
      <c r="R1837" s="117" t="str">
        <f>IF(Stock[[#This Row],[CỔ TỨC TIỀN MẶT]]&gt;0,Stock[[#This Row],[CỔ TỨC TIỀN MẶT]]/(Stock[[#This Row],[GIÁ MUA]]*Stock[[#This Row],[SỐ LƯỢNG MUA]]),"")</f>
        <v/>
      </c>
      <c r="S1837" s="103"/>
      <c r="T1837" s="77"/>
      <c r="U1837" s="95"/>
      <c r="V1837" s="96"/>
      <c r="W1837" s="125" t="str">
        <f>IF(Stock[[#This Row],[SỐ LƯỢNG BÁN]]&gt;0,Stock[[#This Row],[GIÁ BÁN]]*Stock[[#This Row],[SỐ LƯỢNG BÁN]]*$D$11+Stock[[#This Row],[GIÁ BÁN]]*Stock[[#This Row],[SỐ LƯỢNG BÁN]]*$D$12,"")</f>
        <v/>
      </c>
      <c r="X1837" s="120">
        <f>Stock[[#This Row],[SỐ LƯỢNG MUA]]+Stock[[#This Row],[CỔ TỨC BẰNG CỔ PHIẾU]]-Stock[[#This Row],[SỐ LƯỢNG BÁN]]</f>
        <v>0</v>
      </c>
      <c r="Y18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7" s="120">
        <f ca="1">IF(Stock[[#This Row],[NGÀY BÁN]]&gt;0,Stock[[#This Row],[NGÀY BÁN]]-Stock[[#This Row],[NGÀY MUA]]+1,IF(Stock[[#This Row],[NGÀY MUA]]=0,0,TODAY()-Stock[[#This Row],[NGÀY MUA]]+1))</f>
        <v>0</v>
      </c>
      <c r="AA1837" s="121" t="str">
        <f>IFERROR(Stock[[#This Row],[CỔ TỨC TIỀN MẶT]]+Stock[[#This Row],[LÃI/(LỖ) TỪ BÁN CK
(auto-fill)]],"")</f>
        <v/>
      </c>
      <c r="AB18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7" s="79"/>
      <c r="AE1837" s="146" t="str">
        <f>IF(Stock[[#This Row],[TRẠNG THÁI
(auto-fill)]]="NẮM GIỮ",Stock[[#This Row],[GIÁ THỊ TRƯỜNG]]-Stock[[#This Row],[GIÁ MUA]],"")</f>
        <v/>
      </c>
      <c r="AF1837" s="150" t="str">
        <f>IFERROR(Stock[[#This Row],[TĂNG/
(GIẢM )]]/Stock[[#This Row],[GIÁ MUA]],"")</f>
        <v/>
      </c>
      <c r="AG1837" s="129" t="str">
        <f>IF(Stock[[#This Row],[GIÁ THỊ TRƯỜNG]]&gt;0,Stock[[#This Row],[GIÁ THỊ TRƯỜNG]]*Stock[[#This Row],[SỐ LƯỢNG CÒN LẠI
(auto-fill)]],"")</f>
        <v/>
      </c>
    </row>
    <row r="1838" spans="2:33">
      <c r="B1838" s="109" t="str">
        <f>IF(AND(Stock[[#This Row],[SỐ LƯỢNG MUA]]&gt;0,Stock[[#This Row],[SỐ LƯỢNG CÒN LẠI
(auto-fill)]]=0),"BÁN",
IF(AND(Stock[[#This Row],[SỐ LƯỢNG MUA]]&gt;0,Stock[[#This Row],[SỐ LƯỢNG CÒN LẠI
(auto-fill)]]&gt;0),"NẮM GIỮ",""))</f>
        <v/>
      </c>
      <c r="C1838" s="112">
        <f t="shared" si="28"/>
        <v>1825</v>
      </c>
      <c r="D1838" s="77"/>
      <c r="E1838" s="78"/>
      <c r="F1838" s="170"/>
      <c r="G1838" s="83"/>
      <c r="H1838" s="84"/>
      <c r="I1838" s="114" t="str">
        <f>IF(Stock[[#This Row],[SỐ LƯỢNG MUA]]&gt;0,Stock[[#This Row],[GIÁ MUA]]*Stock[[#This Row],[SỐ LƯỢNG MUA]]*$D$11,"")</f>
        <v/>
      </c>
      <c r="J1838" s="87"/>
      <c r="K1838" s="88"/>
      <c r="L1838" s="116" t="str">
        <f>IF(Stock[[#This Row],[SỐ LƯỢNG MUA]]&gt;0,Stock[[#This Row],[GIÁ MUA]]*(1+Stock[[#This Row],[% TĂNG KỲ VỌNG_1]]),"")</f>
        <v/>
      </c>
      <c r="M1838" s="89"/>
      <c r="N1838" s="116" t="str">
        <f>IF(Stock[[#This Row],[SỐ LƯỢNG MUA]]&gt;0,Stock[[#This Row],[GIÁ MUA]]*(1+Stock[[#This Row],[% TĂNG KỲ VỌNG_2]]),"")</f>
        <v/>
      </c>
      <c r="O1838" s="89"/>
      <c r="P1838" s="116" t="str">
        <f>IF(Stock[[#This Row],[SỐ LƯỢNG MUA]]&gt;0,Stock[[#This Row],[GIÁ MUA]]*(1+Stock[[#This Row],[% GIẢM ĐỂ CẮT LỖ]]),"")</f>
        <v/>
      </c>
      <c r="Q1838" s="103"/>
      <c r="R1838" s="117" t="str">
        <f>IF(Stock[[#This Row],[CỔ TỨC TIỀN MẶT]]&gt;0,Stock[[#This Row],[CỔ TỨC TIỀN MẶT]]/(Stock[[#This Row],[GIÁ MUA]]*Stock[[#This Row],[SỐ LƯỢNG MUA]]),"")</f>
        <v/>
      </c>
      <c r="S1838" s="103"/>
      <c r="T1838" s="77"/>
      <c r="U1838" s="95"/>
      <c r="V1838" s="96"/>
      <c r="W1838" s="125" t="str">
        <f>IF(Stock[[#This Row],[SỐ LƯỢNG BÁN]]&gt;0,Stock[[#This Row],[GIÁ BÁN]]*Stock[[#This Row],[SỐ LƯỢNG BÁN]]*$D$11+Stock[[#This Row],[GIÁ BÁN]]*Stock[[#This Row],[SỐ LƯỢNG BÁN]]*$D$12,"")</f>
        <v/>
      </c>
      <c r="X1838" s="120">
        <f>Stock[[#This Row],[SỐ LƯỢNG MUA]]+Stock[[#This Row],[CỔ TỨC BẰNG CỔ PHIẾU]]-Stock[[#This Row],[SỐ LƯỢNG BÁN]]</f>
        <v>0</v>
      </c>
      <c r="Y18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8" s="120">
        <f ca="1">IF(Stock[[#This Row],[NGÀY BÁN]]&gt;0,Stock[[#This Row],[NGÀY BÁN]]-Stock[[#This Row],[NGÀY MUA]]+1,IF(Stock[[#This Row],[NGÀY MUA]]=0,0,TODAY()-Stock[[#This Row],[NGÀY MUA]]+1))</f>
        <v>0</v>
      </c>
      <c r="AA1838" s="121" t="str">
        <f>IFERROR(Stock[[#This Row],[CỔ TỨC TIỀN MẶT]]+Stock[[#This Row],[LÃI/(LỖ) TỪ BÁN CK
(auto-fill)]],"")</f>
        <v/>
      </c>
      <c r="AB18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8" s="79"/>
      <c r="AE1838" s="146" t="str">
        <f>IF(Stock[[#This Row],[TRẠNG THÁI
(auto-fill)]]="NẮM GIỮ",Stock[[#This Row],[GIÁ THỊ TRƯỜNG]]-Stock[[#This Row],[GIÁ MUA]],"")</f>
        <v/>
      </c>
      <c r="AF1838" s="150" t="str">
        <f>IFERROR(Stock[[#This Row],[TĂNG/
(GIẢM )]]/Stock[[#This Row],[GIÁ MUA]],"")</f>
        <v/>
      </c>
      <c r="AG1838" s="129" t="str">
        <f>IF(Stock[[#This Row],[GIÁ THỊ TRƯỜNG]]&gt;0,Stock[[#This Row],[GIÁ THỊ TRƯỜNG]]*Stock[[#This Row],[SỐ LƯỢNG CÒN LẠI
(auto-fill)]],"")</f>
        <v/>
      </c>
    </row>
    <row r="1839" spans="2:33">
      <c r="B1839" s="109" t="str">
        <f>IF(AND(Stock[[#This Row],[SỐ LƯỢNG MUA]]&gt;0,Stock[[#This Row],[SỐ LƯỢNG CÒN LẠI
(auto-fill)]]=0),"BÁN",
IF(AND(Stock[[#This Row],[SỐ LƯỢNG MUA]]&gt;0,Stock[[#This Row],[SỐ LƯỢNG CÒN LẠI
(auto-fill)]]&gt;0),"NẮM GIỮ",""))</f>
        <v/>
      </c>
      <c r="C1839" s="112">
        <f t="shared" si="28"/>
        <v>1826</v>
      </c>
      <c r="D1839" s="77"/>
      <c r="E1839" s="78"/>
      <c r="F1839" s="170"/>
      <c r="G1839" s="83"/>
      <c r="H1839" s="84"/>
      <c r="I1839" s="114" t="str">
        <f>IF(Stock[[#This Row],[SỐ LƯỢNG MUA]]&gt;0,Stock[[#This Row],[GIÁ MUA]]*Stock[[#This Row],[SỐ LƯỢNG MUA]]*$D$11,"")</f>
        <v/>
      </c>
      <c r="J1839" s="87"/>
      <c r="K1839" s="88"/>
      <c r="L1839" s="116" t="str">
        <f>IF(Stock[[#This Row],[SỐ LƯỢNG MUA]]&gt;0,Stock[[#This Row],[GIÁ MUA]]*(1+Stock[[#This Row],[% TĂNG KỲ VỌNG_1]]),"")</f>
        <v/>
      </c>
      <c r="M1839" s="89"/>
      <c r="N1839" s="116" t="str">
        <f>IF(Stock[[#This Row],[SỐ LƯỢNG MUA]]&gt;0,Stock[[#This Row],[GIÁ MUA]]*(1+Stock[[#This Row],[% TĂNG KỲ VỌNG_2]]),"")</f>
        <v/>
      </c>
      <c r="O1839" s="89"/>
      <c r="P1839" s="116" t="str">
        <f>IF(Stock[[#This Row],[SỐ LƯỢNG MUA]]&gt;0,Stock[[#This Row],[GIÁ MUA]]*(1+Stock[[#This Row],[% GIẢM ĐỂ CẮT LỖ]]),"")</f>
        <v/>
      </c>
      <c r="Q1839" s="103"/>
      <c r="R1839" s="117" t="str">
        <f>IF(Stock[[#This Row],[CỔ TỨC TIỀN MẶT]]&gt;0,Stock[[#This Row],[CỔ TỨC TIỀN MẶT]]/(Stock[[#This Row],[GIÁ MUA]]*Stock[[#This Row],[SỐ LƯỢNG MUA]]),"")</f>
        <v/>
      </c>
      <c r="S1839" s="103"/>
      <c r="T1839" s="77"/>
      <c r="U1839" s="95"/>
      <c r="V1839" s="96"/>
      <c r="W1839" s="125" t="str">
        <f>IF(Stock[[#This Row],[SỐ LƯỢNG BÁN]]&gt;0,Stock[[#This Row],[GIÁ BÁN]]*Stock[[#This Row],[SỐ LƯỢNG BÁN]]*$D$11+Stock[[#This Row],[GIÁ BÁN]]*Stock[[#This Row],[SỐ LƯỢNG BÁN]]*$D$12,"")</f>
        <v/>
      </c>
      <c r="X1839" s="120">
        <f>Stock[[#This Row],[SỐ LƯỢNG MUA]]+Stock[[#This Row],[CỔ TỨC BẰNG CỔ PHIẾU]]-Stock[[#This Row],[SỐ LƯỢNG BÁN]]</f>
        <v>0</v>
      </c>
      <c r="Y18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9" s="120">
        <f ca="1">IF(Stock[[#This Row],[NGÀY BÁN]]&gt;0,Stock[[#This Row],[NGÀY BÁN]]-Stock[[#This Row],[NGÀY MUA]]+1,IF(Stock[[#This Row],[NGÀY MUA]]=0,0,TODAY()-Stock[[#This Row],[NGÀY MUA]]+1))</f>
        <v>0</v>
      </c>
      <c r="AA1839" s="121" t="str">
        <f>IFERROR(Stock[[#This Row],[CỔ TỨC TIỀN MẶT]]+Stock[[#This Row],[LÃI/(LỖ) TỪ BÁN CK
(auto-fill)]],"")</f>
        <v/>
      </c>
      <c r="AB18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9" s="79"/>
      <c r="AE1839" s="146" t="str">
        <f>IF(Stock[[#This Row],[TRẠNG THÁI
(auto-fill)]]="NẮM GIỮ",Stock[[#This Row],[GIÁ THỊ TRƯỜNG]]-Stock[[#This Row],[GIÁ MUA]],"")</f>
        <v/>
      </c>
      <c r="AF1839" s="150" t="str">
        <f>IFERROR(Stock[[#This Row],[TĂNG/
(GIẢM )]]/Stock[[#This Row],[GIÁ MUA]],"")</f>
        <v/>
      </c>
      <c r="AG1839" s="129" t="str">
        <f>IF(Stock[[#This Row],[GIÁ THỊ TRƯỜNG]]&gt;0,Stock[[#This Row],[GIÁ THỊ TRƯỜNG]]*Stock[[#This Row],[SỐ LƯỢNG CÒN LẠI
(auto-fill)]],"")</f>
        <v/>
      </c>
    </row>
    <row r="1840" spans="2:33">
      <c r="B1840" s="109" t="str">
        <f>IF(AND(Stock[[#This Row],[SỐ LƯỢNG MUA]]&gt;0,Stock[[#This Row],[SỐ LƯỢNG CÒN LẠI
(auto-fill)]]=0),"BÁN",
IF(AND(Stock[[#This Row],[SỐ LƯỢNG MUA]]&gt;0,Stock[[#This Row],[SỐ LƯỢNG CÒN LẠI
(auto-fill)]]&gt;0),"NẮM GIỮ",""))</f>
        <v/>
      </c>
      <c r="C1840" s="112">
        <f t="shared" si="28"/>
        <v>1827</v>
      </c>
      <c r="D1840" s="77"/>
      <c r="E1840" s="78"/>
      <c r="F1840" s="170"/>
      <c r="G1840" s="83"/>
      <c r="H1840" s="84"/>
      <c r="I1840" s="114" t="str">
        <f>IF(Stock[[#This Row],[SỐ LƯỢNG MUA]]&gt;0,Stock[[#This Row],[GIÁ MUA]]*Stock[[#This Row],[SỐ LƯỢNG MUA]]*$D$11,"")</f>
        <v/>
      </c>
      <c r="J1840" s="87"/>
      <c r="K1840" s="88"/>
      <c r="L1840" s="116" t="str">
        <f>IF(Stock[[#This Row],[SỐ LƯỢNG MUA]]&gt;0,Stock[[#This Row],[GIÁ MUA]]*(1+Stock[[#This Row],[% TĂNG KỲ VỌNG_1]]),"")</f>
        <v/>
      </c>
      <c r="M1840" s="89"/>
      <c r="N1840" s="116" t="str">
        <f>IF(Stock[[#This Row],[SỐ LƯỢNG MUA]]&gt;0,Stock[[#This Row],[GIÁ MUA]]*(1+Stock[[#This Row],[% TĂNG KỲ VỌNG_2]]),"")</f>
        <v/>
      </c>
      <c r="O1840" s="89"/>
      <c r="P1840" s="116" t="str">
        <f>IF(Stock[[#This Row],[SỐ LƯỢNG MUA]]&gt;0,Stock[[#This Row],[GIÁ MUA]]*(1+Stock[[#This Row],[% GIẢM ĐỂ CẮT LỖ]]),"")</f>
        <v/>
      </c>
      <c r="Q1840" s="103"/>
      <c r="R1840" s="117" t="str">
        <f>IF(Stock[[#This Row],[CỔ TỨC TIỀN MẶT]]&gt;0,Stock[[#This Row],[CỔ TỨC TIỀN MẶT]]/(Stock[[#This Row],[GIÁ MUA]]*Stock[[#This Row],[SỐ LƯỢNG MUA]]),"")</f>
        <v/>
      </c>
      <c r="S1840" s="103"/>
      <c r="T1840" s="77"/>
      <c r="U1840" s="95"/>
      <c r="V1840" s="96"/>
      <c r="W1840" s="125" t="str">
        <f>IF(Stock[[#This Row],[SỐ LƯỢNG BÁN]]&gt;0,Stock[[#This Row],[GIÁ BÁN]]*Stock[[#This Row],[SỐ LƯỢNG BÁN]]*$D$11+Stock[[#This Row],[GIÁ BÁN]]*Stock[[#This Row],[SỐ LƯỢNG BÁN]]*$D$12,"")</f>
        <v/>
      </c>
      <c r="X1840" s="120">
        <f>Stock[[#This Row],[SỐ LƯỢNG MUA]]+Stock[[#This Row],[CỔ TỨC BẰNG CỔ PHIẾU]]-Stock[[#This Row],[SỐ LƯỢNG BÁN]]</f>
        <v>0</v>
      </c>
      <c r="Y18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0" s="120">
        <f ca="1">IF(Stock[[#This Row],[NGÀY BÁN]]&gt;0,Stock[[#This Row],[NGÀY BÁN]]-Stock[[#This Row],[NGÀY MUA]]+1,IF(Stock[[#This Row],[NGÀY MUA]]=0,0,TODAY()-Stock[[#This Row],[NGÀY MUA]]+1))</f>
        <v>0</v>
      </c>
      <c r="AA1840" s="121" t="str">
        <f>IFERROR(Stock[[#This Row],[CỔ TỨC TIỀN MẶT]]+Stock[[#This Row],[LÃI/(LỖ) TỪ BÁN CK
(auto-fill)]],"")</f>
        <v/>
      </c>
      <c r="AB18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0" s="79"/>
      <c r="AE1840" s="146" t="str">
        <f>IF(Stock[[#This Row],[TRẠNG THÁI
(auto-fill)]]="NẮM GIỮ",Stock[[#This Row],[GIÁ THỊ TRƯỜNG]]-Stock[[#This Row],[GIÁ MUA]],"")</f>
        <v/>
      </c>
      <c r="AF1840" s="150" t="str">
        <f>IFERROR(Stock[[#This Row],[TĂNG/
(GIẢM )]]/Stock[[#This Row],[GIÁ MUA]],"")</f>
        <v/>
      </c>
      <c r="AG1840" s="129" t="str">
        <f>IF(Stock[[#This Row],[GIÁ THỊ TRƯỜNG]]&gt;0,Stock[[#This Row],[GIÁ THỊ TRƯỜNG]]*Stock[[#This Row],[SỐ LƯỢNG CÒN LẠI
(auto-fill)]],"")</f>
        <v/>
      </c>
    </row>
    <row r="1841" spans="2:33">
      <c r="B1841" s="109" t="str">
        <f>IF(AND(Stock[[#This Row],[SỐ LƯỢNG MUA]]&gt;0,Stock[[#This Row],[SỐ LƯỢNG CÒN LẠI
(auto-fill)]]=0),"BÁN",
IF(AND(Stock[[#This Row],[SỐ LƯỢNG MUA]]&gt;0,Stock[[#This Row],[SỐ LƯỢNG CÒN LẠI
(auto-fill)]]&gt;0),"NẮM GIỮ",""))</f>
        <v/>
      </c>
      <c r="C1841" s="112">
        <f t="shared" si="28"/>
        <v>1828</v>
      </c>
      <c r="D1841" s="77"/>
      <c r="E1841" s="78"/>
      <c r="F1841" s="170"/>
      <c r="G1841" s="83"/>
      <c r="H1841" s="84"/>
      <c r="I1841" s="114" t="str">
        <f>IF(Stock[[#This Row],[SỐ LƯỢNG MUA]]&gt;0,Stock[[#This Row],[GIÁ MUA]]*Stock[[#This Row],[SỐ LƯỢNG MUA]]*$D$11,"")</f>
        <v/>
      </c>
      <c r="J1841" s="87"/>
      <c r="K1841" s="88"/>
      <c r="L1841" s="116" t="str">
        <f>IF(Stock[[#This Row],[SỐ LƯỢNG MUA]]&gt;0,Stock[[#This Row],[GIÁ MUA]]*(1+Stock[[#This Row],[% TĂNG KỲ VỌNG_1]]),"")</f>
        <v/>
      </c>
      <c r="M1841" s="89"/>
      <c r="N1841" s="116" t="str">
        <f>IF(Stock[[#This Row],[SỐ LƯỢNG MUA]]&gt;0,Stock[[#This Row],[GIÁ MUA]]*(1+Stock[[#This Row],[% TĂNG KỲ VỌNG_2]]),"")</f>
        <v/>
      </c>
      <c r="O1841" s="89"/>
      <c r="P1841" s="116" t="str">
        <f>IF(Stock[[#This Row],[SỐ LƯỢNG MUA]]&gt;0,Stock[[#This Row],[GIÁ MUA]]*(1+Stock[[#This Row],[% GIẢM ĐỂ CẮT LỖ]]),"")</f>
        <v/>
      </c>
      <c r="Q1841" s="103"/>
      <c r="R1841" s="117" t="str">
        <f>IF(Stock[[#This Row],[CỔ TỨC TIỀN MẶT]]&gt;0,Stock[[#This Row],[CỔ TỨC TIỀN MẶT]]/(Stock[[#This Row],[GIÁ MUA]]*Stock[[#This Row],[SỐ LƯỢNG MUA]]),"")</f>
        <v/>
      </c>
      <c r="S1841" s="103"/>
      <c r="T1841" s="77"/>
      <c r="U1841" s="95"/>
      <c r="V1841" s="96"/>
      <c r="W1841" s="125" t="str">
        <f>IF(Stock[[#This Row],[SỐ LƯỢNG BÁN]]&gt;0,Stock[[#This Row],[GIÁ BÁN]]*Stock[[#This Row],[SỐ LƯỢNG BÁN]]*$D$11+Stock[[#This Row],[GIÁ BÁN]]*Stock[[#This Row],[SỐ LƯỢNG BÁN]]*$D$12,"")</f>
        <v/>
      </c>
      <c r="X1841" s="120">
        <f>Stock[[#This Row],[SỐ LƯỢNG MUA]]+Stock[[#This Row],[CỔ TỨC BẰNG CỔ PHIẾU]]-Stock[[#This Row],[SỐ LƯỢNG BÁN]]</f>
        <v>0</v>
      </c>
      <c r="Y18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1" s="120">
        <f ca="1">IF(Stock[[#This Row],[NGÀY BÁN]]&gt;0,Stock[[#This Row],[NGÀY BÁN]]-Stock[[#This Row],[NGÀY MUA]]+1,IF(Stock[[#This Row],[NGÀY MUA]]=0,0,TODAY()-Stock[[#This Row],[NGÀY MUA]]+1))</f>
        <v>0</v>
      </c>
      <c r="AA1841" s="121" t="str">
        <f>IFERROR(Stock[[#This Row],[CỔ TỨC TIỀN MẶT]]+Stock[[#This Row],[LÃI/(LỖ) TỪ BÁN CK
(auto-fill)]],"")</f>
        <v/>
      </c>
      <c r="AB18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1" s="79"/>
      <c r="AE1841" s="146" t="str">
        <f>IF(Stock[[#This Row],[TRẠNG THÁI
(auto-fill)]]="NẮM GIỮ",Stock[[#This Row],[GIÁ THỊ TRƯỜNG]]-Stock[[#This Row],[GIÁ MUA]],"")</f>
        <v/>
      </c>
      <c r="AF1841" s="150" t="str">
        <f>IFERROR(Stock[[#This Row],[TĂNG/
(GIẢM )]]/Stock[[#This Row],[GIÁ MUA]],"")</f>
        <v/>
      </c>
      <c r="AG1841" s="129" t="str">
        <f>IF(Stock[[#This Row],[GIÁ THỊ TRƯỜNG]]&gt;0,Stock[[#This Row],[GIÁ THỊ TRƯỜNG]]*Stock[[#This Row],[SỐ LƯỢNG CÒN LẠI
(auto-fill)]],"")</f>
        <v/>
      </c>
    </row>
    <row r="1842" spans="2:33">
      <c r="B1842" s="109" t="str">
        <f>IF(AND(Stock[[#This Row],[SỐ LƯỢNG MUA]]&gt;0,Stock[[#This Row],[SỐ LƯỢNG CÒN LẠI
(auto-fill)]]=0),"BÁN",
IF(AND(Stock[[#This Row],[SỐ LƯỢNG MUA]]&gt;0,Stock[[#This Row],[SỐ LƯỢNG CÒN LẠI
(auto-fill)]]&gt;0),"NẮM GIỮ",""))</f>
        <v/>
      </c>
      <c r="C1842" s="112">
        <f t="shared" si="28"/>
        <v>1829</v>
      </c>
      <c r="D1842" s="77"/>
      <c r="E1842" s="78"/>
      <c r="F1842" s="170"/>
      <c r="G1842" s="83"/>
      <c r="H1842" s="84"/>
      <c r="I1842" s="114" t="str">
        <f>IF(Stock[[#This Row],[SỐ LƯỢNG MUA]]&gt;0,Stock[[#This Row],[GIÁ MUA]]*Stock[[#This Row],[SỐ LƯỢNG MUA]]*$D$11,"")</f>
        <v/>
      </c>
      <c r="J1842" s="87"/>
      <c r="K1842" s="88"/>
      <c r="L1842" s="116" t="str">
        <f>IF(Stock[[#This Row],[SỐ LƯỢNG MUA]]&gt;0,Stock[[#This Row],[GIÁ MUA]]*(1+Stock[[#This Row],[% TĂNG KỲ VỌNG_1]]),"")</f>
        <v/>
      </c>
      <c r="M1842" s="89"/>
      <c r="N1842" s="116" t="str">
        <f>IF(Stock[[#This Row],[SỐ LƯỢNG MUA]]&gt;0,Stock[[#This Row],[GIÁ MUA]]*(1+Stock[[#This Row],[% TĂNG KỲ VỌNG_2]]),"")</f>
        <v/>
      </c>
      <c r="O1842" s="89"/>
      <c r="P1842" s="116" t="str">
        <f>IF(Stock[[#This Row],[SỐ LƯỢNG MUA]]&gt;0,Stock[[#This Row],[GIÁ MUA]]*(1+Stock[[#This Row],[% GIẢM ĐỂ CẮT LỖ]]),"")</f>
        <v/>
      </c>
      <c r="Q1842" s="103"/>
      <c r="R1842" s="117" t="str">
        <f>IF(Stock[[#This Row],[CỔ TỨC TIỀN MẶT]]&gt;0,Stock[[#This Row],[CỔ TỨC TIỀN MẶT]]/(Stock[[#This Row],[GIÁ MUA]]*Stock[[#This Row],[SỐ LƯỢNG MUA]]),"")</f>
        <v/>
      </c>
      <c r="S1842" s="103"/>
      <c r="T1842" s="77"/>
      <c r="U1842" s="95"/>
      <c r="V1842" s="96"/>
      <c r="W1842" s="125" t="str">
        <f>IF(Stock[[#This Row],[SỐ LƯỢNG BÁN]]&gt;0,Stock[[#This Row],[GIÁ BÁN]]*Stock[[#This Row],[SỐ LƯỢNG BÁN]]*$D$11+Stock[[#This Row],[GIÁ BÁN]]*Stock[[#This Row],[SỐ LƯỢNG BÁN]]*$D$12,"")</f>
        <v/>
      </c>
      <c r="X1842" s="120">
        <f>Stock[[#This Row],[SỐ LƯỢNG MUA]]+Stock[[#This Row],[CỔ TỨC BẰNG CỔ PHIẾU]]-Stock[[#This Row],[SỐ LƯỢNG BÁN]]</f>
        <v>0</v>
      </c>
      <c r="Y18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2" s="120">
        <f ca="1">IF(Stock[[#This Row],[NGÀY BÁN]]&gt;0,Stock[[#This Row],[NGÀY BÁN]]-Stock[[#This Row],[NGÀY MUA]]+1,IF(Stock[[#This Row],[NGÀY MUA]]=0,0,TODAY()-Stock[[#This Row],[NGÀY MUA]]+1))</f>
        <v>0</v>
      </c>
      <c r="AA1842" s="121" t="str">
        <f>IFERROR(Stock[[#This Row],[CỔ TỨC TIỀN MẶT]]+Stock[[#This Row],[LÃI/(LỖ) TỪ BÁN CK
(auto-fill)]],"")</f>
        <v/>
      </c>
      <c r="AB18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2" s="79"/>
      <c r="AE1842" s="146" t="str">
        <f>IF(Stock[[#This Row],[TRẠNG THÁI
(auto-fill)]]="NẮM GIỮ",Stock[[#This Row],[GIÁ THỊ TRƯỜNG]]-Stock[[#This Row],[GIÁ MUA]],"")</f>
        <v/>
      </c>
      <c r="AF1842" s="150" t="str">
        <f>IFERROR(Stock[[#This Row],[TĂNG/
(GIẢM )]]/Stock[[#This Row],[GIÁ MUA]],"")</f>
        <v/>
      </c>
      <c r="AG1842" s="129" t="str">
        <f>IF(Stock[[#This Row],[GIÁ THỊ TRƯỜNG]]&gt;0,Stock[[#This Row],[GIÁ THỊ TRƯỜNG]]*Stock[[#This Row],[SỐ LƯỢNG CÒN LẠI
(auto-fill)]],"")</f>
        <v/>
      </c>
    </row>
    <row r="1843" spans="2:33">
      <c r="B1843" s="109" t="str">
        <f>IF(AND(Stock[[#This Row],[SỐ LƯỢNG MUA]]&gt;0,Stock[[#This Row],[SỐ LƯỢNG CÒN LẠI
(auto-fill)]]=0),"BÁN",
IF(AND(Stock[[#This Row],[SỐ LƯỢNG MUA]]&gt;0,Stock[[#This Row],[SỐ LƯỢNG CÒN LẠI
(auto-fill)]]&gt;0),"NẮM GIỮ",""))</f>
        <v/>
      </c>
      <c r="C1843" s="112">
        <f t="shared" si="28"/>
        <v>1830</v>
      </c>
      <c r="D1843" s="77"/>
      <c r="E1843" s="78"/>
      <c r="F1843" s="170"/>
      <c r="G1843" s="83"/>
      <c r="H1843" s="84"/>
      <c r="I1843" s="114" t="str">
        <f>IF(Stock[[#This Row],[SỐ LƯỢNG MUA]]&gt;0,Stock[[#This Row],[GIÁ MUA]]*Stock[[#This Row],[SỐ LƯỢNG MUA]]*$D$11,"")</f>
        <v/>
      </c>
      <c r="J1843" s="87"/>
      <c r="K1843" s="88"/>
      <c r="L1843" s="116" t="str">
        <f>IF(Stock[[#This Row],[SỐ LƯỢNG MUA]]&gt;0,Stock[[#This Row],[GIÁ MUA]]*(1+Stock[[#This Row],[% TĂNG KỲ VỌNG_1]]),"")</f>
        <v/>
      </c>
      <c r="M1843" s="89"/>
      <c r="N1843" s="116" t="str">
        <f>IF(Stock[[#This Row],[SỐ LƯỢNG MUA]]&gt;0,Stock[[#This Row],[GIÁ MUA]]*(1+Stock[[#This Row],[% TĂNG KỲ VỌNG_2]]),"")</f>
        <v/>
      </c>
      <c r="O1843" s="89"/>
      <c r="P1843" s="116" t="str">
        <f>IF(Stock[[#This Row],[SỐ LƯỢNG MUA]]&gt;0,Stock[[#This Row],[GIÁ MUA]]*(1+Stock[[#This Row],[% GIẢM ĐỂ CẮT LỖ]]),"")</f>
        <v/>
      </c>
      <c r="Q1843" s="103"/>
      <c r="R1843" s="117" t="str">
        <f>IF(Stock[[#This Row],[CỔ TỨC TIỀN MẶT]]&gt;0,Stock[[#This Row],[CỔ TỨC TIỀN MẶT]]/(Stock[[#This Row],[GIÁ MUA]]*Stock[[#This Row],[SỐ LƯỢNG MUA]]),"")</f>
        <v/>
      </c>
      <c r="S1843" s="103"/>
      <c r="T1843" s="77"/>
      <c r="U1843" s="95"/>
      <c r="V1843" s="96"/>
      <c r="W1843" s="125" t="str">
        <f>IF(Stock[[#This Row],[SỐ LƯỢNG BÁN]]&gt;0,Stock[[#This Row],[GIÁ BÁN]]*Stock[[#This Row],[SỐ LƯỢNG BÁN]]*$D$11+Stock[[#This Row],[GIÁ BÁN]]*Stock[[#This Row],[SỐ LƯỢNG BÁN]]*$D$12,"")</f>
        <v/>
      </c>
      <c r="X1843" s="120">
        <f>Stock[[#This Row],[SỐ LƯỢNG MUA]]+Stock[[#This Row],[CỔ TỨC BẰNG CỔ PHIẾU]]-Stock[[#This Row],[SỐ LƯỢNG BÁN]]</f>
        <v>0</v>
      </c>
      <c r="Y18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3" s="120">
        <f ca="1">IF(Stock[[#This Row],[NGÀY BÁN]]&gt;0,Stock[[#This Row],[NGÀY BÁN]]-Stock[[#This Row],[NGÀY MUA]]+1,IF(Stock[[#This Row],[NGÀY MUA]]=0,0,TODAY()-Stock[[#This Row],[NGÀY MUA]]+1))</f>
        <v>0</v>
      </c>
      <c r="AA1843" s="121" t="str">
        <f>IFERROR(Stock[[#This Row],[CỔ TỨC TIỀN MẶT]]+Stock[[#This Row],[LÃI/(LỖ) TỪ BÁN CK
(auto-fill)]],"")</f>
        <v/>
      </c>
      <c r="AB18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3" s="79"/>
      <c r="AE1843" s="146" t="str">
        <f>IF(Stock[[#This Row],[TRẠNG THÁI
(auto-fill)]]="NẮM GIỮ",Stock[[#This Row],[GIÁ THỊ TRƯỜNG]]-Stock[[#This Row],[GIÁ MUA]],"")</f>
        <v/>
      </c>
      <c r="AF1843" s="150" t="str">
        <f>IFERROR(Stock[[#This Row],[TĂNG/
(GIẢM )]]/Stock[[#This Row],[GIÁ MUA]],"")</f>
        <v/>
      </c>
      <c r="AG1843" s="129" t="str">
        <f>IF(Stock[[#This Row],[GIÁ THỊ TRƯỜNG]]&gt;0,Stock[[#This Row],[GIÁ THỊ TRƯỜNG]]*Stock[[#This Row],[SỐ LƯỢNG CÒN LẠI
(auto-fill)]],"")</f>
        <v/>
      </c>
    </row>
    <row r="1844" spans="2:33">
      <c r="B1844" s="109" t="str">
        <f>IF(AND(Stock[[#This Row],[SỐ LƯỢNG MUA]]&gt;0,Stock[[#This Row],[SỐ LƯỢNG CÒN LẠI
(auto-fill)]]=0),"BÁN",
IF(AND(Stock[[#This Row],[SỐ LƯỢNG MUA]]&gt;0,Stock[[#This Row],[SỐ LƯỢNG CÒN LẠI
(auto-fill)]]&gt;0),"NẮM GIỮ",""))</f>
        <v/>
      </c>
      <c r="C1844" s="112">
        <f t="shared" si="28"/>
        <v>1831</v>
      </c>
      <c r="D1844" s="77"/>
      <c r="E1844" s="78"/>
      <c r="F1844" s="170"/>
      <c r="G1844" s="83"/>
      <c r="H1844" s="84"/>
      <c r="I1844" s="114" t="str">
        <f>IF(Stock[[#This Row],[SỐ LƯỢNG MUA]]&gt;0,Stock[[#This Row],[GIÁ MUA]]*Stock[[#This Row],[SỐ LƯỢNG MUA]]*$D$11,"")</f>
        <v/>
      </c>
      <c r="J1844" s="87"/>
      <c r="K1844" s="88"/>
      <c r="L1844" s="116" t="str">
        <f>IF(Stock[[#This Row],[SỐ LƯỢNG MUA]]&gt;0,Stock[[#This Row],[GIÁ MUA]]*(1+Stock[[#This Row],[% TĂNG KỲ VỌNG_1]]),"")</f>
        <v/>
      </c>
      <c r="M1844" s="89"/>
      <c r="N1844" s="116" t="str">
        <f>IF(Stock[[#This Row],[SỐ LƯỢNG MUA]]&gt;0,Stock[[#This Row],[GIÁ MUA]]*(1+Stock[[#This Row],[% TĂNG KỲ VỌNG_2]]),"")</f>
        <v/>
      </c>
      <c r="O1844" s="89"/>
      <c r="P1844" s="116" t="str">
        <f>IF(Stock[[#This Row],[SỐ LƯỢNG MUA]]&gt;0,Stock[[#This Row],[GIÁ MUA]]*(1+Stock[[#This Row],[% GIẢM ĐỂ CẮT LỖ]]),"")</f>
        <v/>
      </c>
      <c r="Q1844" s="103"/>
      <c r="R1844" s="117" t="str">
        <f>IF(Stock[[#This Row],[CỔ TỨC TIỀN MẶT]]&gt;0,Stock[[#This Row],[CỔ TỨC TIỀN MẶT]]/(Stock[[#This Row],[GIÁ MUA]]*Stock[[#This Row],[SỐ LƯỢNG MUA]]),"")</f>
        <v/>
      </c>
      <c r="S1844" s="103"/>
      <c r="T1844" s="77"/>
      <c r="U1844" s="95"/>
      <c r="V1844" s="96"/>
      <c r="W1844" s="125" t="str">
        <f>IF(Stock[[#This Row],[SỐ LƯỢNG BÁN]]&gt;0,Stock[[#This Row],[GIÁ BÁN]]*Stock[[#This Row],[SỐ LƯỢNG BÁN]]*$D$11+Stock[[#This Row],[GIÁ BÁN]]*Stock[[#This Row],[SỐ LƯỢNG BÁN]]*$D$12,"")</f>
        <v/>
      </c>
      <c r="X1844" s="120">
        <f>Stock[[#This Row],[SỐ LƯỢNG MUA]]+Stock[[#This Row],[CỔ TỨC BẰNG CỔ PHIẾU]]-Stock[[#This Row],[SỐ LƯỢNG BÁN]]</f>
        <v>0</v>
      </c>
      <c r="Y18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4" s="120">
        <f ca="1">IF(Stock[[#This Row],[NGÀY BÁN]]&gt;0,Stock[[#This Row],[NGÀY BÁN]]-Stock[[#This Row],[NGÀY MUA]]+1,IF(Stock[[#This Row],[NGÀY MUA]]=0,0,TODAY()-Stock[[#This Row],[NGÀY MUA]]+1))</f>
        <v>0</v>
      </c>
      <c r="AA1844" s="121" t="str">
        <f>IFERROR(Stock[[#This Row],[CỔ TỨC TIỀN MẶT]]+Stock[[#This Row],[LÃI/(LỖ) TỪ BÁN CK
(auto-fill)]],"")</f>
        <v/>
      </c>
      <c r="AB18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4" s="79"/>
      <c r="AE1844" s="146" t="str">
        <f>IF(Stock[[#This Row],[TRẠNG THÁI
(auto-fill)]]="NẮM GIỮ",Stock[[#This Row],[GIÁ THỊ TRƯỜNG]]-Stock[[#This Row],[GIÁ MUA]],"")</f>
        <v/>
      </c>
      <c r="AF1844" s="150" t="str">
        <f>IFERROR(Stock[[#This Row],[TĂNG/
(GIẢM )]]/Stock[[#This Row],[GIÁ MUA]],"")</f>
        <v/>
      </c>
      <c r="AG1844" s="129" t="str">
        <f>IF(Stock[[#This Row],[GIÁ THỊ TRƯỜNG]]&gt;0,Stock[[#This Row],[GIÁ THỊ TRƯỜNG]]*Stock[[#This Row],[SỐ LƯỢNG CÒN LẠI
(auto-fill)]],"")</f>
        <v/>
      </c>
    </row>
    <row r="1845" spans="2:33">
      <c r="B1845" s="109" t="str">
        <f>IF(AND(Stock[[#This Row],[SỐ LƯỢNG MUA]]&gt;0,Stock[[#This Row],[SỐ LƯỢNG CÒN LẠI
(auto-fill)]]=0),"BÁN",
IF(AND(Stock[[#This Row],[SỐ LƯỢNG MUA]]&gt;0,Stock[[#This Row],[SỐ LƯỢNG CÒN LẠI
(auto-fill)]]&gt;0),"NẮM GIỮ",""))</f>
        <v/>
      </c>
      <c r="C1845" s="112">
        <f t="shared" si="28"/>
        <v>1832</v>
      </c>
      <c r="D1845" s="77"/>
      <c r="E1845" s="78"/>
      <c r="F1845" s="170"/>
      <c r="G1845" s="83"/>
      <c r="H1845" s="84"/>
      <c r="I1845" s="114" t="str">
        <f>IF(Stock[[#This Row],[SỐ LƯỢNG MUA]]&gt;0,Stock[[#This Row],[GIÁ MUA]]*Stock[[#This Row],[SỐ LƯỢNG MUA]]*$D$11,"")</f>
        <v/>
      </c>
      <c r="J1845" s="87"/>
      <c r="K1845" s="88"/>
      <c r="L1845" s="116" t="str">
        <f>IF(Stock[[#This Row],[SỐ LƯỢNG MUA]]&gt;0,Stock[[#This Row],[GIÁ MUA]]*(1+Stock[[#This Row],[% TĂNG KỲ VỌNG_1]]),"")</f>
        <v/>
      </c>
      <c r="M1845" s="89"/>
      <c r="N1845" s="116" t="str">
        <f>IF(Stock[[#This Row],[SỐ LƯỢNG MUA]]&gt;0,Stock[[#This Row],[GIÁ MUA]]*(1+Stock[[#This Row],[% TĂNG KỲ VỌNG_2]]),"")</f>
        <v/>
      </c>
      <c r="O1845" s="89"/>
      <c r="P1845" s="116" t="str">
        <f>IF(Stock[[#This Row],[SỐ LƯỢNG MUA]]&gt;0,Stock[[#This Row],[GIÁ MUA]]*(1+Stock[[#This Row],[% GIẢM ĐỂ CẮT LỖ]]),"")</f>
        <v/>
      </c>
      <c r="Q1845" s="103"/>
      <c r="R1845" s="117" t="str">
        <f>IF(Stock[[#This Row],[CỔ TỨC TIỀN MẶT]]&gt;0,Stock[[#This Row],[CỔ TỨC TIỀN MẶT]]/(Stock[[#This Row],[GIÁ MUA]]*Stock[[#This Row],[SỐ LƯỢNG MUA]]),"")</f>
        <v/>
      </c>
      <c r="S1845" s="103"/>
      <c r="T1845" s="77"/>
      <c r="U1845" s="95"/>
      <c r="V1845" s="96"/>
      <c r="W1845" s="125" t="str">
        <f>IF(Stock[[#This Row],[SỐ LƯỢNG BÁN]]&gt;0,Stock[[#This Row],[GIÁ BÁN]]*Stock[[#This Row],[SỐ LƯỢNG BÁN]]*$D$11+Stock[[#This Row],[GIÁ BÁN]]*Stock[[#This Row],[SỐ LƯỢNG BÁN]]*$D$12,"")</f>
        <v/>
      </c>
      <c r="X1845" s="120">
        <f>Stock[[#This Row],[SỐ LƯỢNG MUA]]+Stock[[#This Row],[CỔ TỨC BẰNG CỔ PHIẾU]]-Stock[[#This Row],[SỐ LƯỢNG BÁN]]</f>
        <v>0</v>
      </c>
      <c r="Y18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5" s="120">
        <f ca="1">IF(Stock[[#This Row],[NGÀY BÁN]]&gt;0,Stock[[#This Row],[NGÀY BÁN]]-Stock[[#This Row],[NGÀY MUA]]+1,IF(Stock[[#This Row],[NGÀY MUA]]=0,0,TODAY()-Stock[[#This Row],[NGÀY MUA]]+1))</f>
        <v>0</v>
      </c>
      <c r="AA1845" s="121" t="str">
        <f>IFERROR(Stock[[#This Row],[CỔ TỨC TIỀN MẶT]]+Stock[[#This Row],[LÃI/(LỖ) TỪ BÁN CK
(auto-fill)]],"")</f>
        <v/>
      </c>
      <c r="AB18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5" s="79"/>
      <c r="AE1845" s="146" t="str">
        <f>IF(Stock[[#This Row],[TRẠNG THÁI
(auto-fill)]]="NẮM GIỮ",Stock[[#This Row],[GIÁ THỊ TRƯỜNG]]-Stock[[#This Row],[GIÁ MUA]],"")</f>
        <v/>
      </c>
      <c r="AF1845" s="150" t="str">
        <f>IFERROR(Stock[[#This Row],[TĂNG/
(GIẢM )]]/Stock[[#This Row],[GIÁ MUA]],"")</f>
        <v/>
      </c>
      <c r="AG1845" s="129" t="str">
        <f>IF(Stock[[#This Row],[GIÁ THỊ TRƯỜNG]]&gt;0,Stock[[#This Row],[GIÁ THỊ TRƯỜNG]]*Stock[[#This Row],[SỐ LƯỢNG CÒN LẠI
(auto-fill)]],"")</f>
        <v/>
      </c>
    </row>
    <row r="1846" spans="2:33">
      <c r="B1846" s="109" t="str">
        <f>IF(AND(Stock[[#This Row],[SỐ LƯỢNG MUA]]&gt;0,Stock[[#This Row],[SỐ LƯỢNG CÒN LẠI
(auto-fill)]]=0),"BÁN",
IF(AND(Stock[[#This Row],[SỐ LƯỢNG MUA]]&gt;0,Stock[[#This Row],[SỐ LƯỢNG CÒN LẠI
(auto-fill)]]&gt;0),"NẮM GIỮ",""))</f>
        <v/>
      </c>
      <c r="C1846" s="112">
        <f t="shared" si="28"/>
        <v>1833</v>
      </c>
      <c r="D1846" s="77"/>
      <c r="E1846" s="78"/>
      <c r="F1846" s="170"/>
      <c r="G1846" s="83"/>
      <c r="H1846" s="84"/>
      <c r="I1846" s="114" t="str">
        <f>IF(Stock[[#This Row],[SỐ LƯỢNG MUA]]&gt;0,Stock[[#This Row],[GIÁ MUA]]*Stock[[#This Row],[SỐ LƯỢNG MUA]]*$D$11,"")</f>
        <v/>
      </c>
      <c r="J1846" s="87"/>
      <c r="K1846" s="88"/>
      <c r="L1846" s="116" t="str">
        <f>IF(Stock[[#This Row],[SỐ LƯỢNG MUA]]&gt;0,Stock[[#This Row],[GIÁ MUA]]*(1+Stock[[#This Row],[% TĂNG KỲ VỌNG_1]]),"")</f>
        <v/>
      </c>
      <c r="M1846" s="89"/>
      <c r="N1846" s="116" t="str">
        <f>IF(Stock[[#This Row],[SỐ LƯỢNG MUA]]&gt;0,Stock[[#This Row],[GIÁ MUA]]*(1+Stock[[#This Row],[% TĂNG KỲ VỌNG_2]]),"")</f>
        <v/>
      </c>
      <c r="O1846" s="89"/>
      <c r="P1846" s="116" t="str">
        <f>IF(Stock[[#This Row],[SỐ LƯỢNG MUA]]&gt;0,Stock[[#This Row],[GIÁ MUA]]*(1+Stock[[#This Row],[% GIẢM ĐỂ CẮT LỖ]]),"")</f>
        <v/>
      </c>
      <c r="Q1846" s="103"/>
      <c r="R1846" s="117" t="str">
        <f>IF(Stock[[#This Row],[CỔ TỨC TIỀN MẶT]]&gt;0,Stock[[#This Row],[CỔ TỨC TIỀN MẶT]]/(Stock[[#This Row],[GIÁ MUA]]*Stock[[#This Row],[SỐ LƯỢNG MUA]]),"")</f>
        <v/>
      </c>
      <c r="S1846" s="103"/>
      <c r="T1846" s="77"/>
      <c r="U1846" s="95"/>
      <c r="V1846" s="96"/>
      <c r="W1846" s="125" t="str">
        <f>IF(Stock[[#This Row],[SỐ LƯỢNG BÁN]]&gt;0,Stock[[#This Row],[GIÁ BÁN]]*Stock[[#This Row],[SỐ LƯỢNG BÁN]]*$D$11+Stock[[#This Row],[GIÁ BÁN]]*Stock[[#This Row],[SỐ LƯỢNG BÁN]]*$D$12,"")</f>
        <v/>
      </c>
      <c r="X1846" s="120">
        <f>Stock[[#This Row],[SỐ LƯỢNG MUA]]+Stock[[#This Row],[CỔ TỨC BẰNG CỔ PHIẾU]]-Stock[[#This Row],[SỐ LƯỢNG BÁN]]</f>
        <v>0</v>
      </c>
      <c r="Y18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6" s="120">
        <f ca="1">IF(Stock[[#This Row],[NGÀY BÁN]]&gt;0,Stock[[#This Row],[NGÀY BÁN]]-Stock[[#This Row],[NGÀY MUA]]+1,IF(Stock[[#This Row],[NGÀY MUA]]=0,0,TODAY()-Stock[[#This Row],[NGÀY MUA]]+1))</f>
        <v>0</v>
      </c>
      <c r="AA1846" s="121" t="str">
        <f>IFERROR(Stock[[#This Row],[CỔ TỨC TIỀN MẶT]]+Stock[[#This Row],[LÃI/(LỖ) TỪ BÁN CK
(auto-fill)]],"")</f>
        <v/>
      </c>
      <c r="AB18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6" s="79"/>
      <c r="AE1846" s="146" t="str">
        <f>IF(Stock[[#This Row],[TRẠNG THÁI
(auto-fill)]]="NẮM GIỮ",Stock[[#This Row],[GIÁ THỊ TRƯỜNG]]-Stock[[#This Row],[GIÁ MUA]],"")</f>
        <v/>
      </c>
      <c r="AF1846" s="150" t="str">
        <f>IFERROR(Stock[[#This Row],[TĂNG/
(GIẢM )]]/Stock[[#This Row],[GIÁ MUA]],"")</f>
        <v/>
      </c>
      <c r="AG1846" s="129" t="str">
        <f>IF(Stock[[#This Row],[GIÁ THỊ TRƯỜNG]]&gt;0,Stock[[#This Row],[GIÁ THỊ TRƯỜNG]]*Stock[[#This Row],[SỐ LƯỢNG CÒN LẠI
(auto-fill)]],"")</f>
        <v/>
      </c>
    </row>
    <row r="1847" spans="2:33">
      <c r="B1847" s="109" t="str">
        <f>IF(AND(Stock[[#This Row],[SỐ LƯỢNG MUA]]&gt;0,Stock[[#This Row],[SỐ LƯỢNG CÒN LẠI
(auto-fill)]]=0),"BÁN",
IF(AND(Stock[[#This Row],[SỐ LƯỢNG MUA]]&gt;0,Stock[[#This Row],[SỐ LƯỢNG CÒN LẠI
(auto-fill)]]&gt;0),"NẮM GIỮ",""))</f>
        <v/>
      </c>
      <c r="C1847" s="112">
        <f t="shared" si="28"/>
        <v>1834</v>
      </c>
      <c r="D1847" s="77"/>
      <c r="E1847" s="78"/>
      <c r="F1847" s="170"/>
      <c r="G1847" s="83"/>
      <c r="H1847" s="84"/>
      <c r="I1847" s="114" t="str">
        <f>IF(Stock[[#This Row],[SỐ LƯỢNG MUA]]&gt;0,Stock[[#This Row],[GIÁ MUA]]*Stock[[#This Row],[SỐ LƯỢNG MUA]]*$D$11,"")</f>
        <v/>
      </c>
      <c r="J1847" s="87"/>
      <c r="K1847" s="88"/>
      <c r="L1847" s="116" t="str">
        <f>IF(Stock[[#This Row],[SỐ LƯỢNG MUA]]&gt;0,Stock[[#This Row],[GIÁ MUA]]*(1+Stock[[#This Row],[% TĂNG KỲ VỌNG_1]]),"")</f>
        <v/>
      </c>
      <c r="M1847" s="89"/>
      <c r="N1847" s="116" t="str">
        <f>IF(Stock[[#This Row],[SỐ LƯỢNG MUA]]&gt;0,Stock[[#This Row],[GIÁ MUA]]*(1+Stock[[#This Row],[% TĂNG KỲ VỌNG_2]]),"")</f>
        <v/>
      </c>
      <c r="O1847" s="89"/>
      <c r="P1847" s="116" t="str">
        <f>IF(Stock[[#This Row],[SỐ LƯỢNG MUA]]&gt;0,Stock[[#This Row],[GIÁ MUA]]*(1+Stock[[#This Row],[% GIẢM ĐỂ CẮT LỖ]]),"")</f>
        <v/>
      </c>
      <c r="Q1847" s="103"/>
      <c r="R1847" s="117" t="str">
        <f>IF(Stock[[#This Row],[CỔ TỨC TIỀN MẶT]]&gt;0,Stock[[#This Row],[CỔ TỨC TIỀN MẶT]]/(Stock[[#This Row],[GIÁ MUA]]*Stock[[#This Row],[SỐ LƯỢNG MUA]]),"")</f>
        <v/>
      </c>
      <c r="S1847" s="103"/>
      <c r="T1847" s="77"/>
      <c r="U1847" s="95"/>
      <c r="V1847" s="96"/>
      <c r="W1847" s="125" t="str">
        <f>IF(Stock[[#This Row],[SỐ LƯỢNG BÁN]]&gt;0,Stock[[#This Row],[GIÁ BÁN]]*Stock[[#This Row],[SỐ LƯỢNG BÁN]]*$D$11+Stock[[#This Row],[GIÁ BÁN]]*Stock[[#This Row],[SỐ LƯỢNG BÁN]]*$D$12,"")</f>
        <v/>
      </c>
      <c r="X1847" s="120">
        <f>Stock[[#This Row],[SỐ LƯỢNG MUA]]+Stock[[#This Row],[CỔ TỨC BẰNG CỔ PHIẾU]]-Stock[[#This Row],[SỐ LƯỢNG BÁN]]</f>
        <v>0</v>
      </c>
      <c r="Y18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7" s="120">
        <f ca="1">IF(Stock[[#This Row],[NGÀY BÁN]]&gt;0,Stock[[#This Row],[NGÀY BÁN]]-Stock[[#This Row],[NGÀY MUA]]+1,IF(Stock[[#This Row],[NGÀY MUA]]=0,0,TODAY()-Stock[[#This Row],[NGÀY MUA]]+1))</f>
        <v>0</v>
      </c>
      <c r="AA1847" s="121" t="str">
        <f>IFERROR(Stock[[#This Row],[CỔ TỨC TIỀN MẶT]]+Stock[[#This Row],[LÃI/(LỖ) TỪ BÁN CK
(auto-fill)]],"")</f>
        <v/>
      </c>
      <c r="AB18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7" s="79"/>
      <c r="AE1847" s="146" t="str">
        <f>IF(Stock[[#This Row],[TRẠNG THÁI
(auto-fill)]]="NẮM GIỮ",Stock[[#This Row],[GIÁ THỊ TRƯỜNG]]-Stock[[#This Row],[GIÁ MUA]],"")</f>
        <v/>
      </c>
      <c r="AF1847" s="150" t="str">
        <f>IFERROR(Stock[[#This Row],[TĂNG/
(GIẢM )]]/Stock[[#This Row],[GIÁ MUA]],"")</f>
        <v/>
      </c>
      <c r="AG1847" s="129" t="str">
        <f>IF(Stock[[#This Row],[GIÁ THỊ TRƯỜNG]]&gt;0,Stock[[#This Row],[GIÁ THỊ TRƯỜNG]]*Stock[[#This Row],[SỐ LƯỢNG CÒN LẠI
(auto-fill)]],"")</f>
        <v/>
      </c>
    </row>
    <row r="1848" spans="2:33">
      <c r="B1848" s="109" t="str">
        <f>IF(AND(Stock[[#This Row],[SỐ LƯỢNG MUA]]&gt;0,Stock[[#This Row],[SỐ LƯỢNG CÒN LẠI
(auto-fill)]]=0),"BÁN",
IF(AND(Stock[[#This Row],[SỐ LƯỢNG MUA]]&gt;0,Stock[[#This Row],[SỐ LƯỢNG CÒN LẠI
(auto-fill)]]&gt;0),"NẮM GIỮ",""))</f>
        <v/>
      </c>
      <c r="C1848" s="112">
        <f t="shared" si="28"/>
        <v>1835</v>
      </c>
      <c r="D1848" s="77"/>
      <c r="E1848" s="78"/>
      <c r="F1848" s="170"/>
      <c r="G1848" s="83"/>
      <c r="H1848" s="84"/>
      <c r="I1848" s="114" t="str">
        <f>IF(Stock[[#This Row],[SỐ LƯỢNG MUA]]&gt;0,Stock[[#This Row],[GIÁ MUA]]*Stock[[#This Row],[SỐ LƯỢNG MUA]]*$D$11,"")</f>
        <v/>
      </c>
      <c r="J1848" s="87"/>
      <c r="K1848" s="88"/>
      <c r="L1848" s="116" t="str">
        <f>IF(Stock[[#This Row],[SỐ LƯỢNG MUA]]&gt;0,Stock[[#This Row],[GIÁ MUA]]*(1+Stock[[#This Row],[% TĂNG KỲ VỌNG_1]]),"")</f>
        <v/>
      </c>
      <c r="M1848" s="89"/>
      <c r="N1848" s="116" t="str">
        <f>IF(Stock[[#This Row],[SỐ LƯỢNG MUA]]&gt;0,Stock[[#This Row],[GIÁ MUA]]*(1+Stock[[#This Row],[% TĂNG KỲ VỌNG_2]]),"")</f>
        <v/>
      </c>
      <c r="O1848" s="89"/>
      <c r="P1848" s="116" t="str">
        <f>IF(Stock[[#This Row],[SỐ LƯỢNG MUA]]&gt;0,Stock[[#This Row],[GIÁ MUA]]*(1+Stock[[#This Row],[% GIẢM ĐỂ CẮT LỖ]]),"")</f>
        <v/>
      </c>
      <c r="Q1848" s="103"/>
      <c r="R1848" s="117" t="str">
        <f>IF(Stock[[#This Row],[CỔ TỨC TIỀN MẶT]]&gt;0,Stock[[#This Row],[CỔ TỨC TIỀN MẶT]]/(Stock[[#This Row],[GIÁ MUA]]*Stock[[#This Row],[SỐ LƯỢNG MUA]]),"")</f>
        <v/>
      </c>
      <c r="S1848" s="103"/>
      <c r="T1848" s="77"/>
      <c r="U1848" s="95"/>
      <c r="V1848" s="96"/>
      <c r="W1848" s="125" t="str">
        <f>IF(Stock[[#This Row],[SỐ LƯỢNG BÁN]]&gt;0,Stock[[#This Row],[GIÁ BÁN]]*Stock[[#This Row],[SỐ LƯỢNG BÁN]]*$D$11+Stock[[#This Row],[GIÁ BÁN]]*Stock[[#This Row],[SỐ LƯỢNG BÁN]]*$D$12,"")</f>
        <v/>
      </c>
      <c r="X1848" s="120">
        <f>Stock[[#This Row],[SỐ LƯỢNG MUA]]+Stock[[#This Row],[CỔ TỨC BẰNG CỔ PHIẾU]]-Stock[[#This Row],[SỐ LƯỢNG BÁN]]</f>
        <v>0</v>
      </c>
      <c r="Y18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8" s="120">
        <f ca="1">IF(Stock[[#This Row],[NGÀY BÁN]]&gt;0,Stock[[#This Row],[NGÀY BÁN]]-Stock[[#This Row],[NGÀY MUA]]+1,IF(Stock[[#This Row],[NGÀY MUA]]=0,0,TODAY()-Stock[[#This Row],[NGÀY MUA]]+1))</f>
        <v>0</v>
      </c>
      <c r="AA1848" s="121" t="str">
        <f>IFERROR(Stock[[#This Row],[CỔ TỨC TIỀN MẶT]]+Stock[[#This Row],[LÃI/(LỖ) TỪ BÁN CK
(auto-fill)]],"")</f>
        <v/>
      </c>
      <c r="AB18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8" s="79"/>
      <c r="AE1848" s="146" t="str">
        <f>IF(Stock[[#This Row],[TRẠNG THÁI
(auto-fill)]]="NẮM GIỮ",Stock[[#This Row],[GIÁ THỊ TRƯỜNG]]-Stock[[#This Row],[GIÁ MUA]],"")</f>
        <v/>
      </c>
      <c r="AF1848" s="150" t="str">
        <f>IFERROR(Stock[[#This Row],[TĂNG/
(GIẢM )]]/Stock[[#This Row],[GIÁ MUA]],"")</f>
        <v/>
      </c>
      <c r="AG1848" s="129" t="str">
        <f>IF(Stock[[#This Row],[GIÁ THỊ TRƯỜNG]]&gt;0,Stock[[#This Row],[GIÁ THỊ TRƯỜNG]]*Stock[[#This Row],[SỐ LƯỢNG CÒN LẠI
(auto-fill)]],"")</f>
        <v/>
      </c>
    </row>
    <row r="1849" spans="2:33">
      <c r="B1849" s="109" t="str">
        <f>IF(AND(Stock[[#This Row],[SỐ LƯỢNG MUA]]&gt;0,Stock[[#This Row],[SỐ LƯỢNG CÒN LẠI
(auto-fill)]]=0),"BÁN",
IF(AND(Stock[[#This Row],[SỐ LƯỢNG MUA]]&gt;0,Stock[[#This Row],[SỐ LƯỢNG CÒN LẠI
(auto-fill)]]&gt;0),"NẮM GIỮ",""))</f>
        <v/>
      </c>
      <c r="C1849" s="112">
        <f t="shared" si="28"/>
        <v>1836</v>
      </c>
      <c r="D1849" s="77"/>
      <c r="E1849" s="78"/>
      <c r="F1849" s="170"/>
      <c r="G1849" s="83"/>
      <c r="H1849" s="84"/>
      <c r="I1849" s="114" t="str">
        <f>IF(Stock[[#This Row],[SỐ LƯỢNG MUA]]&gt;0,Stock[[#This Row],[GIÁ MUA]]*Stock[[#This Row],[SỐ LƯỢNG MUA]]*$D$11,"")</f>
        <v/>
      </c>
      <c r="J1849" s="87"/>
      <c r="K1849" s="88"/>
      <c r="L1849" s="116" t="str">
        <f>IF(Stock[[#This Row],[SỐ LƯỢNG MUA]]&gt;0,Stock[[#This Row],[GIÁ MUA]]*(1+Stock[[#This Row],[% TĂNG KỲ VỌNG_1]]),"")</f>
        <v/>
      </c>
      <c r="M1849" s="89"/>
      <c r="N1849" s="116" t="str">
        <f>IF(Stock[[#This Row],[SỐ LƯỢNG MUA]]&gt;0,Stock[[#This Row],[GIÁ MUA]]*(1+Stock[[#This Row],[% TĂNG KỲ VỌNG_2]]),"")</f>
        <v/>
      </c>
      <c r="O1849" s="89"/>
      <c r="P1849" s="116" t="str">
        <f>IF(Stock[[#This Row],[SỐ LƯỢNG MUA]]&gt;0,Stock[[#This Row],[GIÁ MUA]]*(1+Stock[[#This Row],[% GIẢM ĐỂ CẮT LỖ]]),"")</f>
        <v/>
      </c>
      <c r="Q1849" s="103"/>
      <c r="R1849" s="117" t="str">
        <f>IF(Stock[[#This Row],[CỔ TỨC TIỀN MẶT]]&gt;0,Stock[[#This Row],[CỔ TỨC TIỀN MẶT]]/(Stock[[#This Row],[GIÁ MUA]]*Stock[[#This Row],[SỐ LƯỢNG MUA]]),"")</f>
        <v/>
      </c>
      <c r="S1849" s="103"/>
      <c r="T1849" s="77"/>
      <c r="U1849" s="95"/>
      <c r="V1849" s="96"/>
      <c r="W1849" s="125" t="str">
        <f>IF(Stock[[#This Row],[SỐ LƯỢNG BÁN]]&gt;0,Stock[[#This Row],[GIÁ BÁN]]*Stock[[#This Row],[SỐ LƯỢNG BÁN]]*$D$11+Stock[[#This Row],[GIÁ BÁN]]*Stock[[#This Row],[SỐ LƯỢNG BÁN]]*$D$12,"")</f>
        <v/>
      </c>
      <c r="X1849" s="120">
        <f>Stock[[#This Row],[SỐ LƯỢNG MUA]]+Stock[[#This Row],[CỔ TỨC BẰNG CỔ PHIẾU]]-Stock[[#This Row],[SỐ LƯỢNG BÁN]]</f>
        <v>0</v>
      </c>
      <c r="Y18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9" s="120">
        <f ca="1">IF(Stock[[#This Row],[NGÀY BÁN]]&gt;0,Stock[[#This Row],[NGÀY BÁN]]-Stock[[#This Row],[NGÀY MUA]]+1,IF(Stock[[#This Row],[NGÀY MUA]]=0,0,TODAY()-Stock[[#This Row],[NGÀY MUA]]+1))</f>
        <v>0</v>
      </c>
      <c r="AA1849" s="121" t="str">
        <f>IFERROR(Stock[[#This Row],[CỔ TỨC TIỀN MẶT]]+Stock[[#This Row],[LÃI/(LỖ) TỪ BÁN CK
(auto-fill)]],"")</f>
        <v/>
      </c>
      <c r="AB18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9" s="79"/>
      <c r="AE1849" s="146" t="str">
        <f>IF(Stock[[#This Row],[TRẠNG THÁI
(auto-fill)]]="NẮM GIỮ",Stock[[#This Row],[GIÁ THỊ TRƯỜNG]]-Stock[[#This Row],[GIÁ MUA]],"")</f>
        <v/>
      </c>
      <c r="AF1849" s="150" t="str">
        <f>IFERROR(Stock[[#This Row],[TĂNG/
(GIẢM )]]/Stock[[#This Row],[GIÁ MUA]],"")</f>
        <v/>
      </c>
      <c r="AG1849" s="129" t="str">
        <f>IF(Stock[[#This Row],[GIÁ THỊ TRƯỜNG]]&gt;0,Stock[[#This Row],[GIÁ THỊ TRƯỜNG]]*Stock[[#This Row],[SỐ LƯỢNG CÒN LẠI
(auto-fill)]],"")</f>
        <v/>
      </c>
    </row>
    <row r="1850" spans="2:33">
      <c r="B1850" s="109" t="str">
        <f>IF(AND(Stock[[#This Row],[SỐ LƯỢNG MUA]]&gt;0,Stock[[#This Row],[SỐ LƯỢNG CÒN LẠI
(auto-fill)]]=0),"BÁN",
IF(AND(Stock[[#This Row],[SỐ LƯỢNG MUA]]&gt;0,Stock[[#This Row],[SỐ LƯỢNG CÒN LẠI
(auto-fill)]]&gt;0),"NẮM GIỮ",""))</f>
        <v/>
      </c>
      <c r="C1850" s="112">
        <f t="shared" si="28"/>
        <v>1837</v>
      </c>
      <c r="D1850" s="77"/>
      <c r="E1850" s="78"/>
      <c r="F1850" s="170"/>
      <c r="G1850" s="83"/>
      <c r="H1850" s="84"/>
      <c r="I1850" s="114" t="str">
        <f>IF(Stock[[#This Row],[SỐ LƯỢNG MUA]]&gt;0,Stock[[#This Row],[GIÁ MUA]]*Stock[[#This Row],[SỐ LƯỢNG MUA]]*$D$11,"")</f>
        <v/>
      </c>
      <c r="J1850" s="87"/>
      <c r="K1850" s="88"/>
      <c r="L1850" s="116" t="str">
        <f>IF(Stock[[#This Row],[SỐ LƯỢNG MUA]]&gt;0,Stock[[#This Row],[GIÁ MUA]]*(1+Stock[[#This Row],[% TĂNG KỲ VỌNG_1]]),"")</f>
        <v/>
      </c>
      <c r="M1850" s="89"/>
      <c r="N1850" s="116" t="str">
        <f>IF(Stock[[#This Row],[SỐ LƯỢNG MUA]]&gt;0,Stock[[#This Row],[GIÁ MUA]]*(1+Stock[[#This Row],[% TĂNG KỲ VỌNG_2]]),"")</f>
        <v/>
      </c>
      <c r="O1850" s="89"/>
      <c r="P1850" s="116" t="str">
        <f>IF(Stock[[#This Row],[SỐ LƯỢNG MUA]]&gt;0,Stock[[#This Row],[GIÁ MUA]]*(1+Stock[[#This Row],[% GIẢM ĐỂ CẮT LỖ]]),"")</f>
        <v/>
      </c>
      <c r="Q1850" s="103"/>
      <c r="R1850" s="117" t="str">
        <f>IF(Stock[[#This Row],[CỔ TỨC TIỀN MẶT]]&gt;0,Stock[[#This Row],[CỔ TỨC TIỀN MẶT]]/(Stock[[#This Row],[GIÁ MUA]]*Stock[[#This Row],[SỐ LƯỢNG MUA]]),"")</f>
        <v/>
      </c>
      <c r="S1850" s="103"/>
      <c r="T1850" s="77"/>
      <c r="U1850" s="95"/>
      <c r="V1850" s="96"/>
      <c r="W1850" s="125" t="str">
        <f>IF(Stock[[#This Row],[SỐ LƯỢNG BÁN]]&gt;0,Stock[[#This Row],[GIÁ BÁN]]*Stock[[#This Row],[SỐ LƯỢNG BÁN]]*$D$11+Stock[[#This Row],[GIÁ BÁN]]*Stock[[#This Row],[SỐ LƯỢNG BÁN]]*$D$12,"")</f>
        <v/>
      </c>
      <c r="X1850" s="120">
        <f>Stock[[#This Row],[SỐ LƯỢNG MUA]]+Stock[[#This Row],[CỔ TỨC BẰNG CỔ PHIẾU]]-Stock[[#This Row],[SỐ LƯỢNG BÁN]]</f>
        <v>0</v>
      </c>
      <c r="Y18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0" s="120">
        <f ca="1">IF(Stock[[#This Row],[NGÀY BÁN]]&gt;0,Stock[[#This Row],[NGÀY BÁN]]-Stock[[#This Row],[NGÀY MUA]]+1,IF(Stock[[#This Row],[NGÀY MUA]]=0,0,TODAY()-Stock[[#This Row],[NGÀY MUA]]+1))</f>
        <v>0</v>
      </c>
      <c r="AA1850" s="121" t="str">
        <f>IFERROR(Stock[[#This Row],[CỔ TỨC TIỀN MẶT]]+Stock[[#This Row],[LÃI/(LỖ) TỪ BÁN CK
(auto-fill)]],"")</f>
        <v/>
      </c>
      <c r="AB18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0" s="79"/>
      <c r="AE1850" s="146" t="str">
        <f>IF(Stock[[#This Row],[TRẠNG THÁI
(auto-fill)]]="NẮM GIỮ",Stock[[#This Row],[GIÁ THỊ TRƯỜNG]]-Stock[[#This Row],[GIÁ MUA]],"")</f>
        <v/>
      </c>
      <c r="AF1850" s="150" t="str">
        <f>IFERROR(Stock[[#This Row],[TĂNG/
(GIẢM )]]/Stock[[#This Row],[GIÁ MUA]],"")</f>
        <v/>
      </c>
      <c r="AG1850" s="129" t="str">
        <f>IF(Stock[[#This Row],[GIÁ THỊ TRƯỜNG]]&gt;0,Stock[[#This Row],[GIÁ THỊ TRƯỜNG]]*Stock[[#This Row],[SỐ LƯỢNG CÒN LẠI
(auto-fill)]],"")</f>
        <v/>
      </c>
    </row>
    <row r="1851" spans="2:33">
      <c r="B1851" s="109" t="str">
        <f>IF(AND(Stock[[#This Row],[SỐ LƯỢNG MUA]]&gt;0,Stock[[#This Row],[SỐ LƯỢNG CÒN LẠI
(auto-fill)]]=0),"BÁN",
IF(AND(Stock[[#This Row],[SỐ LƯỢNG MUA]]&gt;0,Stock[[#This Row],[SỐ LƯỢNG CÒN LẠI
(auto-fill)]]&gt;0),"NẮM GIỮ",""))</f>
        <v/>
      </c>
      <c r="C1851" s="112">
        <f t="shared" si="28"/>
        <v>1838</v>
      </c>
      <c r="D1851" s="77"/>
      <c r="E1851" s="78"/>
      <c r="F1851" s="170"/>
      <c r="G1851" s="83"/>
      <c r="H1851" s="84"/>
      <c r="I1851" s="114" t="str">
        <f>IF(Stock[[#This Row],[SỐ LƯỢNG MUA]]&gt;0,Stock[[#This Row],[GIÁ MUA]]*Stock[[#This Row],[SỐ LƯỢNG MUA]]*$D$11,"")</f>
        <v/>
      </c>
      <c r="J1851" s="87"/>
      <c r="K1851" s="88"/>
      <c r="L1851" s="116" t="str">
        <f>IF(Stock[[#This Row],[SỐ LƯỢNG MUA]]&gt;0,Stock[[#This Row],[GIÁ MUA]]*(1+Stock[[#This Row],[% TĂNG KỲ VỌNG_1]]),"")</f>
        <v/>
      </c>
      <c r="M1851" s="89"/>
      <c r="N1851" s="116" t="str">
        <f>IF(Stock[[#This Row],[SỐ LƯỢNG MUA]]&gt;0,Stock[[#This Row],[GIÁ MUA]]*(1+Stock[[#This Row],[% TĂNG KỲ VỌNG_2]]),"")</f>
        <v/>
      </c>
      <c r="O1851" s="89"/>
      <c r="P1851" s="116" t="str">
        <f>IF(Stock[[#This Row],[SỐ LƯỢNG MUA]]&gt;0,Stock[[#This Row],[GIÁ MUA]]*(1+Stock[[#This Row],[% GIẢM ĐỂ CẮT LỖ]]),"")</f>
        <v/>
      </c>
      <c r="Q1851" s="103"/>
      <c r="R1851" s="117" t="str">
        <f>IF(Stock[[#This Row],[CỔ TỨC TIỀN MẶT]]&gt;0,Stock[[#This Row],[CỔ TỨC TIỀN MẶT]]/(Stock[[#This Row],[GIÁ MUA]]*Stock[[#This Row],[SỐ LƯỢNG MUA]]),"")</f>
        <v/>
      </c>
      <c r="S1851" s="103"/>
      <c r="T1851" s="77"/>
      <c r="U1851" s="95"/>
      <c r="V1851" s="96"/>
      <c r="W1851" s="125" t="str">
        <f>IF(Stock[[#This Row],[SỐ LƯỢNG BÁN]]&gt;0,Stock[[#This Row],[GIÁ BÁN]]*Stock[[#This Row],[SỐ LƯỢNG BÁN]]*$D$11+Stock[[#This Row],[GIÁ BÁN]]*Stock[[#This Row],[SỐ LƯỢNG BÁN]]*$D$12,"")</f>
        <v/>
      </c>
      <c r="X1851" s="120">
        <f>Stock[[#This Row],[SỐ LƯỢNG MUA]]+Stock[[#This Row],[CỔ TỨC BẰNG CỔ PHIẾU]]-Stock[[#This Row],[SỐ LƯỢNG BÁN]]</f>
        <v>0</v>
      </c>
      <c r="Y18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1" s="120">
        <f ca="1">IF(Stock[[#This Row],[NGÀY BÁN]]&gt;0,Stock[[#This Row],[NGÀY BÁN]]-Stock[[#This Row],[NGÀY MUA]]+1,IF(Stock[[#This Row],[NGÀY MUA]]=0,0,TODAY()-Stock[[#This Row],[NGÀY MUA]]+1))</f>
        <v>0</v>
      </c>
      <c r="AA1851" s="121" t="str">
        <f>IFERROR(Stock[[#This Row],[CỔ TỨC TIỀN MẶT]]+Stock[[#This Row],[LÃI/(LỖ) TỪ BÁN CK
(auto-fill)]],"")</f>
        <v/>
      </c>
      <c r="AB18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1" s="79"/>
      <c r="AE1851" s="146" t="str">
        <f>IF(Stock[[#This Row],[TRẠNG THÁI
(auto-fill)]]="NẮM GIỮ",Stock[[#This Row],[GIÁ THỊ TRƯỜNG]]-Stock[[#This Row],[GIÁ MUA]],"")</f>
        <v/>
      </c>
      <c r="AF1851" s="150" t="str">
        <f>IFERROR(Stock[[#This Row],[TĂNG/
(GIẢM )]]/Stock[[#This Row],[GIÁ MUA]],"")</f>
        <v/>
      </c>
      <c r="AG1851" s="129" t="str">
        <f>IF(Stock[[#This Row],[GIÁ THỊ TRƯỜNG]]&gt;0,Stock[[#This Row],[GIÁ THỊ TRƯỜNG]]*Stock[[#This Row],[SỐ LƯỢNG CÒN LẠI
(auto-fill)]],"")</f>
        <v/>
      </c>
    </row>
    <row r="1852" spans="2:33">
      <c r="B1852" s="109" t="str">
        <f>IF(AND(Stock[[#This Row],[SỐ LƯỢNG MUA]]&gt;0,Stock[[#This Row],[SỐ LƯỢNG CÒN LẠI
(auto-fill)]]=0),"BÁN",
IF(AND(Stock[[#This Row],[SỐ LƯỢNG MUA]]&gt;0,Stock[[#This Row],[SỐ LƯỢNG CÒN LẠI
(auto-fill)]]&gt;0),"NẮM GIỮ",""))</f>
        <v/>
      </c>
      <c r="C1852" s="112">
        <f t="shared" si="28"/>
        <v>1839</v>
      </c>
      <c r="D1852" s="77"/>
      <c r="E1852" s="78"/>
      <c r="F1852" s="170"/>
      <c r="G1852" s="83"/>
      <c r="H1852" s="84"/>
      <c r="I1852" s="114" t="str">
        <f>IF(Stock[[#This Row],[SỐ LƯỢNG MUA]]&gt;0,Stock[[#This Row],[GIÁ MUA]]*Stock[[#This Row],[SỐ LƯỢNG MUA]]*$D$11,"")</f>
        <v/>
      </c>
      <c r="J1852" s="87"/>
      <c r="K1852" s="88"/>
      <c r="L1852" s="116" t="str">
        <f>IF(Stock[[#This Row],[SỐ LƯỢNG MUA]]&gt;0,Stock[[#This Row],[GIÁ MUA]]*(1+Stock[[#This Row],[% TĂNG KỲ VỌNG_1]]),"")</f>
        <v/>
      </c>
      <c r="M1852" s="89"/>
      <c r="N1852" s="116" t="str">
        <f>IF(Stock[[#This Row],[SỐ LƯỢNG MUA]]&gt;0,Stock[[#This Row],[GIÁ MUA]]*(1+Stock[[#This Row],[% TĂNG KỲ VỌNG_2]]),"")</f>
        <v/>
      </c>
      <c r="O1852" s="89"/>
      <c r="P1852" s="116" t="str">
        <f>IF(Stock[[#This Row],[SỐ LƯỢNG MUA]]&gt;0,Stock[[#This Row],[GIÁ MUA]]*(1+Stock[[#This Row],[% GIẢM ĐỂ CẮT LỖ]]),"")</f>
        <v/>
      </c>
      <c r="Q1852" s="103"/>
      <c r="R1852" s="117" t="str">
        <f>IF(Stock[[#This Row],[CỔ TỨC TIỀN MẶT]]&gt;0,Stock[[#This Row],[CỔ TỨC TIỀN MẶT]]/(Stock[[#This Row],[GIÁ MUA]]*Stock[[#This Row],[SỐ LƯỢNG MUA]]),"")</f>
        <v/>
      </c>
      <c r="S1852" s="103"/>
      <c r="T1852" s="77"/>
      <c r="U1852" s="95"/>
      <c r="V1852" s="96"/>
      <c r="W1852" s="125" t="str">
        <f>IF(Stock[[#This Row],[SỐ LƯỢNG BÁN]]&gt;0,Stock[[#This Row],[GIÁ BÁN]]*Stock[[#This Row],[SỐ LƯỢNG BÁN]]*$D$11+Stock[[#This Row],[GIÁ BÁN]]*Stock[[#This Row],[SỐ LƯỢNG BÁN]]*$D$12,"")</f>
        <v/>
      </c>
      <c r="X1852" s="120">
        <f>Stock[[#This Row],[SỐ LƯỢNG MUA]]+Stock[[#This Row],[CỔ TỨC BẰNG CỔ PHIẾU]]-Stock[[#This Row],[SỐ LƯỢNG BÁN]]</f>
        <v>0</v>
      </c>
      <c r="Y18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2" s="120">
        <f ca="1">IF(Stock[[#This Row],[NGÀY BÁN]]&gt;0,Stock[[#This Row],[NGÀY BÁN]]-Stock[[#This Row],[NGÀY MUA]]+1,IF(Stock[[#This Row],[NGÀY MUA]]=0,0,TODAY()-Stock[[#This Row],[NGÀY MUA]]+1))</f>
        <v>0</v>
      </c>
      <c r="AA1852" s="121" t="str">
        <f>IFERROR(Stock[[#This Row],[CỔ TỨC TIỀN MẶT]]+Stock[[#This Row],[LÃI/(LỖ) TỪ BÁN CK
(auto-fill)]],"")</f>
        <v/>
      </c>
      <c r="AB18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2" s="79"/>
      <c r="AE1852" s="146" t="str">
        <f>IF(Stock[[#This Row],[TRẠNG THÁI
(auto-fill)]]="NẮM GIỮ",Stock[[#This Row],[GIÁ THỊ TRƯỜNG]]-Stock[[#This Row],[GIÁ MUA]],"")</f>
        <v/>
      </c>
      <c r="AF1852" s="150" t="str">
        <f>IFERROR(Stock[[#This Row],[TĂNG/
(GIẢM )]]/Stock[[#This Row],[GIÁ MUA]],"")</f>
        <v/>
      </c>
      <c r="AG1852" s="129" t="str">
        <f>IF(Stock[[#This Row],[GIÁ THỊ TRƯỜNG]]&gt;0,Stock[[#This Row],[GIÁ THỊ TRƯỜNG]]*Stock[[#This Row],[SỐ LƯỢNG CÒN LẠI
(auto-fill)]],"")</f>
        <v/>
      </c>
    </row>
    <row r="1853" spans="2:33">
      <c r="B1853" s="109" t="str">
        <f>IF(AND(Stock[[#This Row],[SỐ LƯỢNG MUA]]&gt;0,Stock[[#This Row],[SỐ LƯỢNG CÒN LẠI
(auto-fill)]]=0),"BÁN",
IF(AND(Stock[[#This Row],[SỐ LƯỢNG MUA]]&gt;0,Stock[[#This Row],[SỐ LƯỢNG CÒN LẠI
(auto-fill)]]&gt;0),"NẮM GIỮ",""))</f>
        <v/>
      </c>
      <c r="C1853" s="112">
        <f t="shared" si="28"/>
        <v>1840</v>
      </c>
      <c r="D1853" s="77"/>
      <c r="E1853" s="78"/>
      <c r="F1853" s="170"/>
      <c r="G1853" s="83"/>
      <c r="H1853" s="84"/>
      <c r="I1853" s="114" t="str">
        <f>IF(Stock[[#This Row],[SỐ LƯỢNG MUA]]&gt;0,Stock[[#This Row],[GIÁ MUA]]*Stock[[#This Row],[SỐ LƯỢNG MUA]]*$D$11,"")</f>
        <v/>
      </c>
      <c r="J1853" s="87"/>
      <c r="K1853" s="88"/>
      <c r="L1853" s="116" t="str">
        <f>IF(Stock[[#This Row],[SỐ LƯỢNG MUA]]&gt;0,Stock[[#This Row],[GIÁ MUA]]*(1+Stock[[#This Row],[% TĂNG KỲ VỌNG_1]]),"")</f>
        <v/>
      </c>
      <c r="M1853" s="89"/>
      <c r="N1853" s="116" t="str">
        <f>IF(Stock[[#This Row],[SỐ LƯỢNG MUA]]&gt;0,Stock[[#This Row],[GIÁ MUA]]*(1+Stock[[#This Row],[% TĂNG KỲ VỌNG_2]]),"")</f>
        <v/>
      </c>
      <c r="O1853" s="89"/>
      <c r="P1853" s="116" t="str">
        <f>IF(Stock[[#This Row],[SỐ LƯỢNG MUA]]&gt;0,Stock[[#This Row],[GIÁ MUA]]*(1+Stock[[#This Row],[% GIẢM ĐỂ CẮT LỖ]]),"")</f>
        <v/>
      </c>
      <c r="Q1853" s="103"/>
      <c r="R1853" s="117" t="str">
        <f>IF(Stock[[#This Row],[CỔ TỨC TIỀN MẶT]]&gt;0,Stock[[#This Row],[CỔ TỨC TIỀN MẶT]]/(Stock[[#This Row],[GIÁ MUA]]*Stock[[#This Row],[SỐ LƯỢNG MUA]]),"")</f>
        <v/>
      </c>
      <c r="S1853" s="103"/>
      <c r="T1853" s="77"/>
      <c r="U1853" s="95"/>
      <c r="V1853" s="96"/>
      <c r="W1853" s="125" t="str">
        <f>IF(Stock[[#This Row],[SỐ LƯỢNG BÁN]]&gt;0,Stock[[#This Row],[GIÁ BÁN]]*Stock[[#This Row],[SỐ LƯỢNG BÁN]]*$D$11+Stock[[#This Row],[GIÁ BÁN]]*Stock[[#This Row],[SỐ LƯỢNG BÁN]]*$D$12,"")</f>
        <v/>
      </c>
      <c r="X1853" s="120">
        <f>Stock[[#This Row],[SỐ LƯỢNG MUA]]+Stock[[#This Row],[CỔ TỨC BẰNG CỔ PHIẾU]]-Stock[[#This Row],[SỐ LƯỢNG BÁN]]</f>
        <v>0</v>
      </c>
      <c r="Y18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3" s="120">
        <f ca="1">IF(Stock[[#This Row],[NGÀY BÁN]]&gt;0,Stock[[#This Row],[NGÀY BÁN]]-Stock[[#This Row],[NGÀY MUA]]+1,IF(Stock[[#This Row],[NGÀY MUA]]=0,0,TODAY()-Stock[[#This Row],[NGÀY MUA]]+1))</f>
        <v>0</v>
      </c>
      <c r="AA1853" s="121" t="str">
        <f>IFERROR(Stock[[#This Row],[CỔ TỨC TIỀN MẶT]]+Stock[[#This Row],[LÃI/(LỖ) TỪ BÁN CK
(auto-fill)]],"")</f>
        <v/>
      </c>
      <c r="AB18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3" s="79"/>
      <c r="AE1853" s="146" t="str">
        <f>IF(Stock[[#This Row],[TRẠNG THÁI
(auto-fill)]]="NẮM GIỮ",Stock[[#This Row],[GIÁ THỊ TRƯỜNG]]-Stock[[#This Row],[GIÁ MUA]],"")</f>
        <v/>
      </c>
      <c r="AF1853" s="150" t="str">
        <f>IFERROR(Stock[[#This Row],[TĂNG/
(GIẢM )]]/Stock[[#This Row],[GIÁ MUA]],"")</f>
        <v/>
      </c>
      <c r="AG1853" s="129" t="str">
        <f>IF(Stock[[#This Row],[GIÁ THỊ TRƯỜNG]]&gt;0,Stock[[#This Row],[GIÁ THỊ TRƯỜNG]]*Stock[[#This Row],[SỐ LƯỢNG CÒN LẠI
(auto-fill)]],"")</f>
        <v/>
      </c>
    </row>
    <row r="1854" spans="2:33">
      <c r="B1854" s="109" t="str">
        <f>IF(AND(Stock[[#This Row],[SỐ LƯỢNG MUA]]&gt;0,Stock[[#This Row],[SỐ LƯỢNG CÒN LẠI
(auto-fill)]]=0),"BÁN",
IF(AND(Stock[[#This Row],[SỐ LƯỢNG MUA]]&gt;0,Stock[[#This Row],[SỐ LƯỢNG CÒN LẠI
(auto-fill)]]&gt;0),"NẮM GIỮ",""))</f>
        <v/>
      </c>
      <c r="C1854" s="112">
        <f t="shared" si="28"/>
        <v>1841</v>
      </c>
      <c r="D1854" s="77"/>
      <c r="E1854" s="78"/>
      <c r="F1854" s="170"/>
      <c r="G1854" s="83"/>
      <c r="H1854" s="84"/>
      <c r="I1854" s="114" t="str">
        <f>IF(Stock[[#This Row],[SỐ LƯỢNG MUA]]&gt;0,Stock[[#This Row],[GIÁ MUA]]*Stock[[#This Row],[SỐ LƯỢNG MUA]]*$D$11,"")</f>
        <v/>
      </c>
      <c r="J1854" s="87"/>
      <c r="K1854" s="88"/>
      <c r="L1854" s="116" t="str">
        <f>IF(Stock[[#This Row],[SỐ LƯỢNG MUA]]&gt;0,Stock[[#This Row],[GIÁ MUA]]*(1+Stock[[#This Row],[% TĂNG KỲ VỌNG_1]]),"")</f>
        <v/>
      </c>
      <c r="M1854" s="89"/>
      <c r="N1854" s="116" t="str">
        <f>IF(Stock[[#This Row],[SỐ LƯỢNG MUA]]&gt;0,Stock[[#This Row],[GIÁ MUA]]*(1+Stock[[#This Row],[% TĂNG KỲ VỌNG_2]]),"")</f>
        <v/>
      </c>
      <c r="O1854" s="89"/>
      <c r="P1854" s="116" t="str">
        <f>IF(Stock[[#This Row],[SỐ LƯỢNG MUA]]&gt;0,Stock[[#This Row],[GIÁ MUA]]*(1+Stock[[#This Row],[% GIẢM ĐỂ CẮT LỖ]]),"")</f>
        <v/>
      </c>
      <c r="Q1854" s="103"/>
      <c r="R1854" s="117" t="str">
        <f>IF(Stock[[#This Row],[CỔ TỨC TIỀN MẶT]]&gt;0,Stock[[#This Row],[CỔ TỨC TIỀN MẶT]]/(Stock[[#This Row],[GIÁ MUA]]*Stock[[#This Row],[SỐ LƯỢNG MUA]]),"")</f>
        <v/>
      </c>
      <c r="S1854" s="103"/>
      <c r="T1854" s="77"/>
      <c r="U1854" s="95"/>
      <c r="V1854" s="96"/>
      <c r="W1854" s="125" t="str">
        <f>IF(Stock[[#This Row],[SỐ LƯỢNG BÁN]]&gt;0,Stock[[#This Row],[GIÁ BÁN]]*Stock[[#This Row],[SỐ LƯỢNG BÁN]]*$D$11+Stock[[#This Row],[GIÁ BÁN]]*Stock[[#This Row],[SỐ LƯỢNG BÁN]]*$D$12,"")</f>
        <v/>
      </c>
      <c r="X1854" s="120">
        <f>Stock[[#This Row],[SỐ LƯỢNG MUA]]+Stock[[#This Row],[CỔ TỨC BẰNG CỔ PHIẾU]]-Stock[[#This Row],[SỐ LƯỢNG BÁN]]</f>
        <v>0</v>
      </c>
      <c r="Y18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4" s="120">
        <f ca="1">IF(Stock[[#This Row],[NGÀY BÁN]]&gt;0,Stock[[#This Row],[NGÀY BÁN]]-Stock[[#This Row],[NGÀY MUA]]+1,IF(Stock[[#This Row],[NGÀY MUA]]=0,0,TODAY()-Stock[[#This Row],[NGÀY MUA]]+1))</f>
        <v>0</v>
      </c>
      <c r="AA1854" s="121" t="str">
        <f>IFERROR(Stock[[#This Row],[CỔ TỨC TIỀN MẶT]]+Stock[[#This Row],[LÃI/(LỖ) TỪ BÁN CK
(auto-fill)]],"")</f>
        <v/>
      </c>
      <c r="AB18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4" s="79"/>
      <c r="AE1854" s="146" t="str">
        <f>IF(Stock[[#This Row],[TRẠNG THÁI
(auto-fill)]]="NẮM GIỮ",Stock[[#This Row],[GIÁ THỊ TRƯỜNG]]-Stock[[#This Row],[GIÁ MUA]],"")</f>
        <v/>
      </c>
      <c r="AF1854" s="150" t="str">
        <f>IFERROR(Stock[[#This Row],[TĂNG/
(GIẢM )]]/Stock[[#This Row],[GIÁ MUA]],"")</f>
        <v/>
      </c>
      <c r="AG1854" s="129" t="str">
        <f>IF(Stock[[#This Row],[GIÁ THỊ TRƯỜNG]]&gt;0,Stock[[#This Row],[GIÁ THỊ TRƯỜNG]]*Stock[[#This Row],[SỐ LƯỢNG CÒN LẠI
(auto-fill)]],"")</f>
        <v/>
      </c>
    </row>
    <row r="1855" spans="2:33">
      <c r="B1855" s="109" t="str">
        <f>IF(AND(Stock[[#This Row],[SỐ LƯỢNG MUA]]&gt;0,Stock[[#This Row],[SỐ LƯỢNG CÒN LẠI
(auto-fill)]]=0),"BÁN",
IF(AND(Stock[[#This Row],[SỐ LƯỢNG MUA]]&gt;0,Stock[[#This Row],[SỐ LƯỢNG CÒN LẠI
(auto-fill)]]&gt;0),"NẮM GIỮ",""))</f>
        <v/>
      </c>
      <c r="C1855" s="112">
        <f t="shared" si="28"/>
        <v>1842</v>
      </c>
      <c r="D1855" s="77"/>
      <c r="E1855" s="78"/>
      <c r="F1855" s="170"/>
      <c r="G1855" s="83"/>
      <c r="H1855" s="84"/>
      <c r="I1855" s="114" t="str">
        <f>IF(Stock[[#This Row],[SỐ LƯỢNG MUA]]&gt;0,Stock[[#This Row],[GIÁ MUA]]*Stock[[#This Row],[SỐ LƯỢNG MUA]]*$D$11,"")</f>
        <v/>
      </c>
      <c r="J1855" s="87"/>
      <c r="K1855" s="88"/>
      <c r="L1855" s="116" t="str">
        <f>IF(Stock[[#This Row],[SỐ LƯỢNG MUA]]&gt;0,Stock[[#This Row],[GIÁ MUA]]*(1+Stock[[#This Row],[% TĂNG KỲ VỌNG_1]]),"")</f>
        <v/>
      </c>
      <c r="M1855" s="89"/>
      <c r="N1855" s="116" t="str">
        <f>IF(Stock[[#This Row],[SỐ LƯỢNG MUA]]&gt;0,Stock[[#This Row],[GIÁ MUA]]*(1+Stock[[#This Row],[% TĂNG KỲ VỌNG_2]]),"")</f>
        <v/>
      </c>
      <c r="O1855" s="89"/>
      <c r="P1855" s="116" t="str">
        <f>IF(Stock[[#This Row],[SỐ LƯỢNG MUA]]&gt;0,Stock[[#This Row],[GIÁ MUA]]*(1+Stock[[#This Row],[% GIẢM ĐỂ CẮT LỖ]]),"")</f>
        <v/>
      </c>
      <c r="Q1855" s="103"/>
      <c r="R1855" s="117" t="str">
        <f>IF(Stock[[#This Row],[CỔ TỨC TIỀN MẶT]]&gt;0,Stock[[#This Row],[CỔ TỨC TIỀN MẶT]]/(Stock[[#This Row],[GIÁ MUA]]*Stock[[#This Row],[SỐ LƯỢNG MUA]]),"")</f>
        <v/>
      </c>
      <c r="S1855" s="103"/>
      <c r="T1855" s="77"/>
      <c r="U1855" s="95"/>
      <c r="V1855" s="96"/>
      <c r="W1855" s="125" t="str">
        <f>IF(Stock[[#This Row],[SỐ LƯỢNG BÁN]]&gt;0,Stock[[#This Row],[GIÁ BÁN]]*Stock[[#This Row],[SỐ LƯỢNG BÁN]]*$D$11+Stock[[#This Row],[GIÁ BÁN]]*Stock[[#This Row],[SỐ LƯỢNG BÁN]]*$D$12,"")</f>
        <v/>
      </c>
      <c r="X1855" s="120">
        <f>Stock[[#This Row],[SỐ LƯỢNG MUA]]+Stock[[#This Row],[CỔ TỨC BẰNG CỔ PHIẾU]]-Stock[[#This Row],[SỐ LƯỢNG BÁN]]</f>
        <v>0</v>
      </c>
      <c r="Y18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5" s="120">
        <f ca="1">IF(Stock[[#This Row],[NGÀY BÁN]]&gt;0,Stock[[#This Row],[NGÀY BÁN]]-Stock[[#This Row],[NGÀY MUA]]+1,IF(Stock[[#This Row],[NGÀY MUA]]=0,0,TODAY()-Stock[[#This Row],[NGÀY MUA]]+1))</f>
        <v>0</v>
      </c>
      <c r="AA1855" s="121" t="str">
        <f>IFERROR(Stock[[#This Row],[CỔ TỨC TIỀN MẶT]]+Stock[[#This Row],[LÃI/(LỖ) TỪ BÁN CK
(auto-fill)]],"")</f>
        <v/>
      </c>
      <c r="AB18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5" s="79"/>
      <c r="AE1855" s="146" t="str">
        <f>IF(Stock[[#This Row],[TRẠNG THÁI
(auto-fill)]]="NẮM GIỮ",Stock[[#This Row],[GIÁ THỊ TRƯỜNG]]-Stock[[#This Row],[GIÁ MUA]],"")</f>
        <v/>
      </c>
      <c r="AF1855" s="150" t="str">
        <f>IFERROR(Stock[[#This Row],[TĂNG/
(GIẢM )]]/Stock[[#This Row],[GIÁ MUA]],"")</f>
        <v/>
      </c>
      <c r="AG1855" s="129" t="str">
        <f>IF(Stock[[#This Row],[GIÁ THỊ TRƯỜNG]]&gt;0,Stock[[#This Row],[GIÁ THỊ TRƯỜNG]]*Stock[[#This Row],[SỐ LƯỢNG CÒN LẠI
(auto-fill)]],"")</f>
        <v/>
      </c>
    </row>
    <row r="1856" spans="2:33">
      <c r="B1856" s="109" t="str">
        <f>IF(AND(Stock[[#This Row],[SỐ LƯỢNG MUA]]&gt;0,Stock[[#This Row],[SỐ LƯỢNG CÒN LẠI
(auto-fill)]]=0),"BÁN",
IF(AND(Stock[[#This Row],[SỐ LƯỢNG MUA]]&gt;0,Stock[[#This Row],[SỐ LƯỢNG CÒN LẠI
(auto-fill)]]&gt;0),"NẮM GIỮ",""))</f>
        <v/>
      </c>
      <c r="C1856" s="112">
        <f t="shared" si="28"/>
        <v>1843</v>
      </c>
      <c r="D1856" s="77"/>
      <c r="E1856" s="78"/>
      <c r="F1856" s="170"/>
      <c r="G1856" s="83"/>
      <c r="H1856" s="84"/>
      <c r="I1856" s="114" t="str">
        <f>IF(Stock[[#This Row],[SỐ LƯỢNG MUA]]&gt;0,Stock[[#This Row],[GIÁ MUA]]*Stock[[#This Row],[SỐ LƯỢNG MUA]]*$D$11,"")</f>
        <v/>
      </c>
      <c r="J1856" s="87"/>
      <c r="K1856" s="88"/>
      <c r="L1856" s="116" t="str">
        <f>IF(Stock[[#This Row],[SỐ LƯỢNG MUA]]&gt;0,Stock[[#This Row],[GIÁ MUA]]*(1+Stock[[#This Row],[% TĂNG KỲ VỌNG_1]]),"")</f>
        <v/>
      </c>
      <c r="M1856" s="89"/>
      <c r="N1856" s="116" t="str">
        <f>IF(Stock[[#This Row],[SỐ LƯỢNG MUA]]&gt;0,Stock[[#This Row],[GIÁ MUA]]*(1+Stock[[#This Row],[% TĂNG KỲ VỌNG_2]]),"")</f>
        <v/>
      </c>
      <c r="O1856" s="89"/>
      <c r="P1856" s="116" t="str">
        <f>IF(Stock[[#This Row],[SỐ LƯỢNG MUA]]&gt;0,Stock[[#This Row],[GIÁ MUA]]*(1+Stock[[#This Row],[% GIẢM ĐỂ CẮT LỖ]]),"")</f>
        <v/>
      </c>
      <c r="Q1856" s="103"/>
      <c r="R1856" s="117" t="str">
        <f>IF(Stock[[#This Row],[CỔ TỨC TIỀN MẶT]]&gt;0,Stock[[#This Row],[CỔ TỨC TIỀN MẶT]]/(Stock[[#This Row],[GIÁ MUA]]*Stock[[#This Row],[SỐ LƯỢNG MUA]]),"")</f>
        <v/>
      </c>
      <c r="S1856" s="103"/>
      <c r="T1856" s="77"/>
      <c r="U1856" s="95"/>
      <c r="V1856" s="96"/>
      <c r="W1856" s="125" t="str">
        <f>IF(Stock[[#This Row],[SỐ LƯỢNG BÁN]]&gt;0,Stock[[#This Row],[GIÁ BÁN]]*Stock[[#This Row],[SỐ LƯỢNG BÁN]]*$D$11+Stock[[#This Row],[GIÁ BÁN]]*Stock[[#This Row],[SỐ LƯỢNG BÁN]]*$D$12,"")</f>
        <v/>
      </c>
      <c r="X1856" s="120">
        <f>Stock[[#This Row],[SỐ LƯỢNG MUA]]+Stock[[#This Row],[CỔ TỨC BẰNG CỔ PHIẾU]]-Stock[[#This Row],[SỐ LƯỢNG BÁN]]</f>
        <v>0</v>
      </c>
      <c r="Y18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6" s="120">
        <f ca="1">IF(Stock[[#This Row],[NGÀY BÁN]]&gt;0,Stock[[#This Row],[NGÀY BÁN]]-Stock[[#This Row],[NGÀY MUA]]+1,IF(Stock[[#This Row],[NGÀY MUA]]=0,0,TODAY()-Stock[[#This Row],[NGÀY MUA]]+1))</f>
        <v>0</v>
      </c>
      <c r="AA1856" s="121" t="str">
        <f>IFERROR(Stock[[#This Row],[CỔ TỨC TIỀN MẶT]]+Stock[[#This Row],[LÃI/(LỖ) TỪ BÁN CK
(auto-fill)]],"")</f>
        <v/>
      </c>
      <c r="AB18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6" s="79"/>
      <c r="AE1856" s="146" t="str">
        <f>IF(Stock[[#This Row],[TRẠNG THÁI
(auto-fill)]]="NẮM GIỮ",Stock[[#This Row],[GIÁ THỊ TRƯỜNG]]-Stock[[#This Row],[GIÁ MUA]],"")</f>
        <v/>
      </c>
      <c r="AF1856" s="150" t="str">
        <f>IFERROR(Stock[[#This Row],[TĂNG/
(GIẢM )]]/Stock[[#This Row],[GIÁ MUA]],"")</f>
        <v/>
      </c>
      <c r="AG1856" s="129" t="str">
        <f>IF(Stock[[#This Row],[GIÁ THỊ TRƯỜNG]]&gt;0,Stock[[#This Row],[GIÁ THỊ TRƯỜNG]]*Stock[[#This Row],[SỐ LƯỢNG CÒN LẠI
(auto-fill)]],"")</f>
        <v/>
      </c>
    </row>
    <row r="1857" spans="2:33">
      <c r="B1857" s="109" t="str">
        <f>IF(AND(Stock[[#This Row],[SỐ LƯỢNG MUA]]&gt;0,Stock[[#This Row],[SỐ LƯỢNG CÒN LẠI
(auto-fill)]]=0),"BÁN",
IF(AND(Stock[[#This Row],[SỐ LƯỢNG MUA]]&gt;0,Stock[[#This Row],[SỐ LƯỢNG CÒN LẠI
(auto-fill)]]&gt;0),"NẮM GIỮ",""))</f>
        <v/>
      </c>
      <c r="C1857" s="112">
        <f t="shared" si="28"/>
        <v>1844</v>
      </c>
      <c r="D1857" s="77"/>
      <c r="E1857" s="78"/>
      <c r="F1857" s="170"/>
      <c r="G1857" s="83"/>
      <c r="H1857" s="84"/>
      <c r="I1857" s="114" t="str">
        <f>IF(Stock[[#This Row],[SỐ LƯỢNG MUA]]&gt;0,Stock[[#This Row],[GIÁ MUA]]*Stock[[#This Row],[SỐ LƯỢNG MUA]]*$D$11,"")</f>
        <v/>
      </c>
      <c r="J1857" s="87"/>
      <c r="K1857" s="88"/>
      <c r="L1857" s="116" t="str">
        <f>IF(Stock[[#This Row],[SỐ LƯỢNG MUA]]&gt;0,Stock[[#This Row],[GIÁ MUA]]*(1+Stock[[#This Row],[% TĂNG KỲ VỌNG_1]]),"")</f>
        <v/>
      </c>
      <c r="M1857" s="89"/>
      <c r="N1857" s="116" t="str">
        <f>IF(Stock[[#This Row],[SỐ LƯỢNG MUA]]&gt;0,Stock[[#This Row],[GIÁ MUA]]*(1+Stock[[#This Row],[% TĂNG KỲ VỌNG_2]]),"")</f>
        <v/>
      </c>
      <c r="O1857" s="89"/>
      <c r="P1857" s="116" t="str">
        <f>IF(Stock[[#This Row],[SỐ LƯỢNG MUA]]&gt;0,Stock[[#This Row],[GIÁ MUA]]*(1+Stock[[#This Row],[% GIẢM ĐỂ CẮT LỖ]]),"")</f>
        <v/>
      </c>
      <c r="Q1857" s="103"/>
      <c r="R1857" s="117" t="str">
        <f>IF(Stock[[#This Row],[CỔ TỨC TIỀN MẶT]]&gt;0,Stock[[#This Row],[CỔ TỨC TIỀN MẶT]]/(Stock[[#This Row],[GIÁ MUA]]*Stock[[#This Row],[SỐ LƯỢNG MUA]]),"")</f>
        <v/>
      </c>
      <c r="S1857" s="103"/>
      <c r="T1857" s="77"/>
      <c r="U1857" s="95"/>
      <c r="V1857" s="96"/>
      <c r="W1857" s="125" t="str">
        <f>IF(Stock[[#This Row],[SỐ LƯỢNG BÁN]]&gt;0,Stock[[#This Row],[GIÁ BÁN]]*Stock[[#This Row],[SỐ LƯỢNG BÁN]]*$D$11+Stock[[#This Row],[GIÁ BÁN]]*Stock[[#This Row],[SỐ LƯỢNG BÁN]]*$D$12,"")</f>
        <v/>
      </c>
      <c r="X1857" s="120">
        <f>Stock[[#This Row],[SỐ LƯỢNG MUA]]+Stock[[#This Row],[CỔ TỨC BẰNG CỔ PHIẾU]]-Stock[[#This Row],[SỐ LƯỢNG BÁN]]</f>
        <v>0</v>
      </c>
      <c r="Y18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7" s="120">
        <f ca="1">IF(Stock[[#This Row],[NGÀY BÁN]]&gt;0,Stock[[#This Row],[NGÀY BÁN]]-Stock[[#This Row],[NGÀY MUA]]+1,IF(Stock[[#This Row],[NGÀY MUA]]=0,0,TODAY()-Stock[[#This Row],[NGÀY MUA]]+1))</f>
        <v>0</v>
      </c>
      <c r="AA1857" s="121" t="str">
        <f>IFERROR(Stock[[#This Row],[CỔ TỨC TIỀN MẶT]]+Stock[[#This Row],[LÃI/(LỖ) TỪ BÁN CK
(auto-fill)]],"")</f>
        <v/>
      </c>
      <c r="AB18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7" s="79"/>
      <c r="AE1857" s="146" t="str">
        <f>IF(Stock[[#This Row],[TRẠNG THÁI
(auto-fill)]]="NẮM GIỮ",Stock[[#This Row],[GIÁ THỊ TRƯỜNG]]-Stock[[#This Row],[GIÁ MUA]],"")</f>
        <v/>
      </c>
      <c r="AF1857" s="150" t="str">
        <f>IFERROR(Stock[[#This Row],[TĂNG/
(GIẢM )]]/Stock[[#This Row],[GIÁ MUA]],"")</f>
        <v/>
      </c>
      <c r="AG1857" s="129" t="str">
        <f>IF(Stock[[#This Row],[GIÁ THỊ TRƯỜNG]]&gt;0,Stock[[#This Row],[GIÁ THỊ TRƯỜNG]]*Stock[[#This Row],[SỐ LƯỢNG CÒN LẠI
(auto-fill)]],"")</f>
        <v/>
      </c>
    </row>
    <row r="1858" spans="2:33">
      <c r="B1858" s="109" t="str">
        <f>IF(AND(Stock[[#This Row],[SỐ LƯỢNG MUA]]&gt;0,Stock[[#This Row],[SỐ LƯỢNG CÒN LẠI
(auto-fill)]]=0),"BÁN",
IF(AND(Stock[[#This Row],[SỐ LƯỢNG MUA]]&gt;0,Stock[[#This Row],[SỐ LƯỢNG CÒN LẠI
(auto-fill)]]&gt;0),"NẮM GIỮ",""))</f>
        <v/>
      </c>
      <c r="C1858" s="112">
        <f t="shared" si="28"/>
        <v>1845</v>
      </c>
      <c r="D1858" s="77"/>
      <c r="E1858" s="78"/>
      <c r="F1858" s="170"/>
      <c r="G1858" s="83"/>
      <c r="H1858" s="84"/>
      <c r="I1858" s="114" t="str">
        <f>IF(Stock[[#This Row],[SỐ LƯỢNG MUA]]&gt;0,Stock[[#This Row],[GIÁ MUA]]*Stock[[#This Row],[SỐ LƯỢNG MUA]]*$D$11,"")</f>
        <v/>
      </c>
      <c r="J1858" s="87"/>
      <c r="K1858" s="88"/>
      <c r="L1858" s="116" t="str">
        <f>IF(Stock[[#This Row],[SỐ LƯỢNG MUA]]&gt;0,Stock[[#This Row],[GIÁ MUA]]*(1+Stock[[#This Row],[% TĂNG KỲ VỌNG_1]]),"")</f>
        <v/>
      </c>
      <c r="M1858" s="89"/>
      <c r="N1858" s="116" t="str">
        <f>IF(Stock[[#This Row],[SỐ LƯỢNG MUA]]&gt;0,Stock[[#This Row],[GIÁ MUA]]*(1+Stock[[#This Row],[% TĂNG KỲ VỌNG_2]]),"")</f>
        <v/>
      </c>
      <c r="O1858" s="89"/>
      <c r="P1858" s="116" t="str">
        <f>IF(Stock[[#This Row],[SỐ LƯỢNG MUA]]&gt;0,Stock[[#This Row],[GIÁ MUA]]*(1+Stock[[#This Row],[% GIẢM ĐỂ CẮT LỖ]]),"")</f>
        <v/>
      </c>
      <c r="Q1858" s="103"/>
      <c r="R1858" s="117" t="str">
        <f>IF(Stock[[#This Row],[CỔ TỨC TIỀN MẶT]]&gt;0,Stock[[#This Row],[CỔ TỨC TIỀN MẶT]]/(Stock[[#This Row],[GIÁ MUA]]*Stock[[#This Row],[SỐ LƯỢNG MUA]]),"")</f>
        <v/>
      </c>
      <c r="S1858" s="103"/>
      <c r="T1858" s="77"/>
      <c r="U1858" s="95"/>
      <c r="V1858" s="96"/>
      <c r="W1858" s="125" t="str">
        <f>IF(Stock[[#This Row],[SỐ LƯỢNG BÁN]]&gt;0,Stock[[#This Row],[GIÁ BÁN]]*Stock[[#This Row],[SỐ LƯỢNG BÁN]]*$D$11+Stock[[#This Row],[GIÁ BÁN]]*Stock[[#This Row],[SỐ LƯỢNG BÁN]]*$D$12,"")</f>
        <v/>
      </c>
      <c r="X1858" s="120">
        <f>Stock[[#This Row],[SỐ LƯỢNG MUA]]+Stock[[#This Row],[CỔ TỨC BẰNG CỔ PHIẾU]]-Stock[[#This Row],[SỐ LƯỢNG BÁN]]</f>
        <v>0</v>
      </c>
      <c r="Y18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8" s="120">
        <f ca="1">IF(Stock[[#This Row],[NGÀY BÁN]]&gt;0,Stock[[#This Row],[NGÀY BÁN]]-Stock[[#This Row],[NGÀY MUA]]+1,IF(Stock[[#This Row],[NGÀY MUA]]=0,0,TODAY()-Stock[[#This Row],[NGÀY MUA]]+1))</f>
        <v>0</v>
      </c>
      <c r="AA1858" s="121" t="str">
        <f>IFERROR(Stock[[#This Row],[CỔ TỨC TIỀN MẶT]]+Stock[[#This Row],[LÃI/(LỖ) TỪ BÁN CK
(auto-fill)]],"")</f>
        <v/>
      </c>
      <c r="AB18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8" s="79"/>
      <c r="AE1858" s="146" t="str">
        <f>IF(Stock[[#This Row],[TRẠNG THÁI
(auto-fill)]]="NẮM GIỮ",Stock[[#This Row],[GIÁ THỊ TRƯỜNG]]-Stock[[#This Row],[GIÁ MUA]],"")</f>
        <v/>
      </c>
      <c r="AF1858" s="150" t="str">
        <f>IFERROR(Stock[[#This Row],[TĂNG/
(GIẢM )]]/Stock[[#This Row],[GIÁ MUA]],"")</f>
        <v/>
      </c>
      <c r="AG1858" s="129" t="str">
        <f>IF(Stock[[#This Row],[GIÁ THỊ TRƯỜNG]]&gt;0,Stock[[#This Row],[GIÁ THỊ TRƯỜNG]]*Stock[[#This Row],[SỐ LƯỢNG CÒN LẠI
(auto-fill)]],"")</f>
        <v/>
      </c>
    </row>
    <row r="1859" spans="2:33">
      <c r="B1859" s="109" t="str">
        <f>IF(AND(Stock[[#This Row],[SỐ LƯỢNG MUA]]&gt;0,Stock[[#This Row],[SỐ LƯỢNG CÒN LẠI
(auto-fill)]]=0),"BÁN",
IF(AND(Stock[[#This Row],[SỐ LƯỢNG MUA]]&gt;0,Stock[[#This Row],[SỐ LƯỢNG CÒN LẠI
(auto-fill)]]&gt;0),"NẮM GIỮ",""))</f>
        <v/>
      </c>
      <c r="C1859" s="112">
        <f t="shared" si="28"/>
        <v>1846</v>
      </c>
      <c r="D1859" s="77"/>
      <c r="E1859" s="78"/>
      <c r="F1859" s="170"/>
      <c r="G1859" s="83"/>
      <c r="H1859" s="84"/>
      <c r="I1859" s="114" t="str">
        <f>IF(Stock[[#This Row],[SỐ LƯỢNG MUA]]&gt;0,Stock[[#This Row],[GIÁ MUA]]*Stock[[#This Row],[SỐ LƯỢNG MUA]]*$D$11,"")</f>
        <v/>
      </c>
      <c r="J1859" s="87"/>
      <c r="K1859" s="88"/>
      <c r="L1859" s="116" t="str">
        <f>IF(Stock[[#This Row],[SỐ LƯỢNG MUA]]&gt;0,Stock[[#This Row],[GIÁ MUA]]*(1+Stock[[#This Row],[% TĂNG KỲ VỌNG_1]]),"")</f>
        <v/>
      </c>
      <c r="M1859" s="89"/>
      <c r="N1859" s="116" t="str">
        <f>IF(Stock[[#This Row],[SỐ LƯỢNG MUA]]&gt;0,Stock[[#This Row],[GIÁ MUA]]*(1+Stock[[#This Row],[% TĂNG KỲ VỌNG_2]]),"")</f>
        <v/>
      </c>
      <c r="O1859" s="89"/>
      <c r="P1859" s="116" t="str">
        <f>IF(Stock[[#This Row],[SỐ LƯỢNG MUA]]&gt;0,Stock[[#This Row],[GIÁ MUA]]*(1+Stock[[#This Row],[% GIẢM ĐỂ CẮT LỖ]]),"")</f>
        <v/>
      </c>
      <c r="Q1859" s="103"/>
      <c r="R1859" s="117" t="str">
        <f>IF(Stock[[#This Row],[CỔ TỨC TIỀN MẶT]]&gt;0,Stock[[#This Row],[CỔ TỨC TIỀN MẶT]]/(Stock[[#This Row],[GIÁ MUA]]*Stock[[#This Row],[SỐ LƯỢNG MUA]]),"")</f>
        <v/>
      </c>
      <c r="S1859" s="103"/>
      <c r="T1859" s="77"/>
      <c r="U1859" s="95"/>
      <c r="V1859" s="96"/>
      <c r="W1859" s="125" t="str">
        <f>IF(Stock[[#This Row],[SỐ LƯỢNG BÁN]]&gt;0,Stock[[#This Row],[GIÁ BÁN]]*Stock[[#This Row],[SỐ LƯỢNG BÁN]]*$D$11+Stock[[#This Row],[GIÁ BÁN]]*Stock[[#This Row],[SỐ LƯỢNG BÁN]]*$D$12,"")</f>
        <v/>
      </c>
      <c r="X1859" s="120">
        <f>Stock[[#This Row],[SỐ LƯỢNG MUA]]+Stock[[#This Row],[CỔ TỨC BẰNG CỔ PHIẾU]]-Stock[[#This Row],[SỐ LƯỢNG BÁN]]</f>
        <v>0</v>
      </c>
      <c r="Y18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9" s="120">
        <f ca="1">IF(Stock[[#This Row],[NGÀY BÁN]]&gt;0,Stock[[#This Row],[NGÀY BÁN]]-Stock[[#This Row],[NGÀY MUA]]+1,IF(Stock[[#This Row],[NGÀY MUA]]=0,0,TODAY()-Stock[[#This Row],[NGÀY MUA]]+1))</f>
        <v>0</v>
      </c>
      <c r="AA1859" s="121" t="str">
        <f>IFERROR(Stock[[#This Row],[CỔ TỨC TIỀN MẶT]]+Stock[[#This Row],[LÃI/(LỖ) TỪ BÁN CK
(auto-fill)]],"")</f>
        <v/>
      </c>
      <c r="AB18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9" s="79"/>
      <c r="AE1859" s="146" t="str">
        <f>IF(Stock[[#This Row],[TRẠNG THÁI
(auto-fill)]]="NẮM GIỮ",Stock[[#This Row],[GIÁ THỊ TRƯỜNG]]-Stock[[#This Row],[GIÁ MUA]],"")</f>
        <v/>
      </c>
      <c r="AF1859" s="150" t="str">
        <f>IFERROR(Stock[[#This Row],[TĂNG/
(GIẢM )]]/Stock[[#This Row],[GIÁ MUA]],"")</f>
        <v/>
      </c>
      <c r="AG1859" s="129" t="str">
        <f>IF(Stock[[#This Row],[GIÁ THỊ TRƯỜNG]]&gt;0,Stock[[#This Row],[GIÁ THỊ TRƯỜNG]]*Stock[[#This Row],[SỐ LƯỢNG CÒN LẠI
(auto-fill)]],"")</f>
        <v/>
      </c>
    </row>
    <row r="1860" spans="2:33">
      <c r="B1860" s="109" t="str">
        <f>IF(AND(Stock[[#This Row],[SỐ LƯỢNG MUA]]&gt;0,Stock[[#This Row],[SỐ LƯỢNG CÒN LẠI
(auto-fill)]]=0),"BÁN",
IF(AND(Stock[[#This Row],[SỐ LƯỢNG MUA]]&gt;0,Stock[[#This Row],[SỐ LƯỢNG CÒN LẠI
(auto-fill)]]&gt;0),"NẮM GIỮ",""))</f>
        <v/>
      </c>
      <c r="C1860" s="112">
        <f t="shared" si="28"/>
        <v>1847</v>
      </c>
      <c r="D1860" s="77"/>
      <c r="E1860" s="78"/>
      <c r="F1860" s="170"/>
      <c r="G1860" s="83"/>
      <c r="H1860" s="84"/>
      <c r="I1860" s="114" t="str">
        <f>IF(Stock[[#This Row],[SỐ LƯỢNG MUA]]&gt;0,Stock[[#This Row],[GIÁ MUA]]*Stock[[#This Row],[SỐ LƯỢNG MUA]]*$D$11,"")</f>
        <v/>
      </c>
      <c r="J1860" s="87"/>
      <c r="K1860" s="88"/>
      <c r="L1860" s="116" t="str">
        <f>IF(Stock[[#This Row],[SỐ LƯỢNG MUA]]&gt;0,Stock[[#This Row],[GIÁ MUA]]*(1+Stock[[#This Row],[% TĂNG KỲ VỌNG_1]]),"")</f>
        <v/>
      </c>
      <c r="M1860" s="89"/>
      <c r="N1860" s="116" t="str">
        <f>IF(Stock[[#This Row],[SỐ LƯỢNG MUA]]&gt;0,Stock[[#This Row],[GIÁ MUA]]*(1+Stock[[#This Row],[% TĂNG KỲ VỌNG_2]]),"")</f>
        <v/>
      </c>
      <c r="O1860" s="89"/>
      <c r="P1860" s="116" t="str">
        <f>IF(Stock[[#This Row],[SỐ LƯỢNG MUA]]&gt;0,Stock[[#This Row],[GIÁ MUA]]*(1+Stock[[#This Row],[% GIẢM ĐỂ CẮT LỖ]]),"")</f>
        <v/>
      </c>
      <c r="Q1860" s="103"/>
      <c r="R1860" s="117" t="str">
        <f>IF(Stock[[#This Row],[CỔ TỨC TIỀN MẶT]]&gt;0,Stock[[#This Row],[CỔ TỨC TIỀN MẶT]]/(Stock[[#This Row],[GIÁ MUA]]*Stock[[#This Row],[SỐ LƯỢNG MUA]]),"")</f>
        <v/>
      </c>
      <c r="S1860" s="103"/>
      <c r="T1860" s="77"/>
      <c r="U1860" s="95"/>
      <c r="V1860" s="96"/>
      <c r="W1860" s="125" t="str">
        <f>IF(Stock[[#This Row],[SỐ LƯỢNG BÁN]]&gt;0,Stock[[#This Row],[GIÁ BÁN]]*Stock[[#This Row],[SỐ LƯỢNG BÁN]]*$D$11+Stock[[#This Row],[GIÁ BÁN]]*Stock[[#This Row],[SỐ LƯỢNG BÁN]]*$D$12,"")</f>
        <v/>
      </c>
      <c r="X1860" s="120">
        <f>Stock[[#This Row],[SỐ LƯỢNG MUA]]+Stock[[#This Row],[CỔ TỨC BẰNG CỔ PHIẾU]]-Stock[[#This Row],[SỐ LƯỢNG BÁN]]</f>
        <v>0</v>
      </c>
      <c r="Y18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0" s="120">
        <f ca="1">IF(Stock[[#This Row],[NGÀY BÁN]]&gt;0,Stock[[#This Row],[NGÀY BÁN]]-Stock[[#This Row],[NGÀY MUA]]+1,IF(Stock[[#This Row],[NGÀY MUA]]=0,0,TODAY()-Stock[[#This Row],[NGÀY MUA]]+1))</f>
        <v>0</v>
      </c>
      <c r="AA1860" s="121" t="str">
        <f>IFERROR(Stock[[#This Row],[CỔ TỨC TIỀN MẶT]]+Stock[[#This Row],[LÃI/(LỖ) TỪ BÁN CK
(auto-fill)]],"")</f>
        <v/>
      </c>
      <c r="AB18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0" s="79"/>
      <c r="AE1860" s="146" t="str">
        <f>IF(Stock[[#This Row],[TRẠNG THÁI
(auto-fill)]]="NẮM GIỮ",Stock[[#This Row],[GIÁ THỊ TRƯỜNG]]-Stock[[#This Row],[GIÁ MUA]],"")</f>
        <v/>
      </c>
      <c r="AF1860" s="150" t="str">
        <f>IFERROR(Stock[[#This Row],[TĂNG/
(GIẢM )]]/Stock[[#This Row],[GIÁ MUA]],"")</f>
        <v/>
      </c>
      <c r="AG1860" s="129" t="str">
        <f>IF(Stock[[#This Row],[GIÁ THỊ TRƯỜNG]]&gt;0,Stock[[#This Row],[GIÁ THỊ TRƯỜNG]]*Stock[[#This Row],[SỐ LƯỢNG CÒN LẠI
(auto-fill)]],"")</f>
        <v/>
      </c>
    </row>
    <row r="1861" spans="2:33">
      <c r="B1861" s="109" t="str">
        <f>IF(AND(Stock[[#This Row],[SỐ LƯỢNG MUA]]&gt;0,Stock[[#This Row],[SỐ LƯỢNG CÒN LẠI
(auto-fill)]]=0),"BÁN",
IF(AND(Stock[[#This Row],[SỐ LƯỢNG MUA]]&gt;0,Stock[[#This Row],[SỐ LƯỢNG CÒN LẠI
(auto-fill)]]&gt;0),"NẮM GIỮ",""))</f>
        <v/>
      </c>
      <c r="C1861" s="112">
        <f t="shared" si="28"/>
        <v>1848</v>
      </c>
      <c r="D1861" s="77"/>
      <c r="E1861" s="78"/>
      <c r="F1861" s="170"/>
      <c r="G1861" s="83"/>
      <c r="H1861" s="84"/>
      <c r="I1861" s="114" t="str">
        <f>IF(Stock[[#This Row],[SỐ LƯỢNG MUA]]&gt;0,Stock[[#This Row],[GIÁ MUA]]*Stock[[#This Row],[SỐ LƯỢNG MUA]]*$D$11,"")</f>
        <v/>
      </c>
      <c r="J1861" s="87"/>
      <c r="K1861" s="88"/>
      <c r="L1861" s="116" t="str">
        <f>IF(Stock[[#This Row],[SỐ LƯỢNG MUA]]&gt;0,Stock[[#This Row],[GIÁ MUA]]*(1+Stock[[#This Row],[% TĂNG KỲ VỌNG_1]]),"")</f>
        <v/>
      </c>
      <c r="M1861" s="89"/>
      <c r="N1861" s="116" t="str">
        <f>IF(Stock[[#This Row],[SỐ LƯỢNG MUA]]&gt;0,Stock[[#This Row],[GIÁ MUA]]*(1+Stock[[#This Row],[% TĂNG KỲ VỌNG_2]]),"")</f>
        <v/>
      </c>
      <c r="O1861" s="89"/>
      <c r="P1861" s="116" t="str">
        <f>IF(Stock[[#This Row],[SỐ LƯỢNG MUA]]&gt;0,Stock[[#This Row],[GIÁ MUA]]*(1+Stock[[#This Row],[% GIẢM ĐỂ CẮT LỖ]]),"")</f>
        <v/>
      </c>
      <c r="Q1861" s="103"/>
      <c r="R1861" s="117" t="str">
        <f>IF(Stock[[#This Row],[CỔ TỨC TIỀN MẶT]]&gt;0,Stock[[#This Row],[CỔ TỨC TIỀN MẶT]]/(Stock[[#This Row],[GIÁ MUA]]*Stock[[#This Row],[SỐ LƯỢNG MUA]]),"")</f>
        <v/>
      </c>
      <c r="S1861" s="103"/>
      <c r="T1861" s="77"/>
      <c r="U1861" s="95"/>
      <c r="V1861" s="96"/>
      <c r="W1861" s="125" t="str">
        <f>IF(Stock[[#This Row],[SỐ LƯỢNG BÁN]]&gt;0,Stock[[#This Row],[GIÁ BÁN]]*Stock[[#This Row],[SỐ LƯỢNG BÁN]]*$D$11+Stock[[#This Row],[GIÁ BÁN]]*Stock[[#This Row],[SỐ LƯỢNG BÁN]]*$D$12,"")</f>
        <v/>
      </c>
      <c r="X1861" s="120">
        <f>Stock[[#This Row],[SỐ LƯỢNG MUA]]+Stock[[#This Row],[CỔ TỨC BẰNG CỔ PHIẾU]]-Stock[[#This Row],[SỐ LƯỢNG BÁN]]</f>
        <v>0</v>
      </c>
      <c r="Y18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1" s="120">
        <f ca="1">IF(Stock[[#This Row],[NGÀY BÁN]]&gt;0,Stock[[#This Row],[NGÀY BÁN]]-Stock[[#This Row],[NGÀY MUA]]+1,IF(Stock[[#This Row],[NGÀY MUA]]=0,0,TODAY()-Stock[[#This Row],[NGÀY MUA]]+1))</f>
        <v>0</v>
      </c>
      <c r="AA1861" s="121" t="str">
        <f>IFERROR(Stock[[#This Row],[CỔ TỨC TIỀN MẶT]]+Stock[[#This Row],[LÃI/(LỖ) TỪ BÁN CK
(auto-fill)]],"")</f>
        <v/>
      </c>
      <c r="AB18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1" s="79"/>
      <c r="AE1861" s="146" t="str">
        <f>IF(Stock[[#This Row],[TRẠNG THÁI
(auto-fill)]]="NẮM GIỮ",Stock[[#This Row],[GIÁ THỊ TRƯỜNG]]-Stock[[#This Row],[GIÁ MUA]],"")</f>
        <v/>
      </c>
      <c r="AF1861" s="150" t="str">
        <f>IFERROR(Stock[[#This Row],[TĂNG/
(GIẢM )]]/Stock[[#This Row],[GIÁ MUA]],"")</f>
        <v/>
      </c>
      <c r="AG1861" s="129" t="str">
        <f>IF(Stock[[#This Row],[GIÁ THỊ TRƯỜNG]]&gt;0,Stock[[#This Row],[GIÁ THỊ TRƯỜNG]]*Stock[[#This Row],[SỐ LƯỢNG CÒN LẠI
(auto-fill)]],"")</f>
        <v/>
      </c>
    </row>
    <row r="1862" spans="2:33">
      <c r="B1862" s="109" t="str">
        <f>IF(AND(Stock[[#This Row],[SỐ LƯỢNG MUA]]&gt;0,Stock[[#This Row],[SỐ LƯỢNG CÒN LẠI
(auto-fill)]]=0),"BÁN",
IF(AND(Stock[[#This Row],[SỐ LƯỢNG MUA]]&gt;0,Stock[[#This Row],[SỐ LƯỢNG CÒN LẠI
(auto-fill)]]&gt;0),"NẮM GIỮ",""))</f>
        <v/>
      </c>
      <c r="C1862" s="112">
        <f t="shared" si="28"/>
        <v>1849</v>
      </c>
      <c r="D1862" s="77"/>
      <c r="E1862" s="78"/>
      <c r="F1862" s="170"/>
      <c r="G1862" s="83"/>
      <c r="H1862" s="84"/>
      <c r="I1862" s="114" t="str">
        <f>IF(Stock[[#This Row],[SỐ LƯỢNG MUA]]&gt;0,Stock[[#This Row],[GIÁ MUA]]*Stock[[#This Row],[SỐ LƯỢNG MUA]]*$D$11,"")</f>
        <v/>
      </c>
      <c r="J1862" s="87"/>
      <c r="K1862" s="88"/>
      <c r="L1862" s="116" t="str">
        <f>IF(Stock[[#This Row],[SỐ LƯỢNG MUA]]&gt;0,Stock[[#This Row],[GIÁ MUA]]*(1+Stock[[#This Row],[% TĂNG KỲ VỌNG_1]]),"")</f>
        <v/>
      </c>
      <c r="M1862" s="89"/>
      <c r="N1862" s="116" t="str">
        <f>IF(Stock[[#This Row],[SỐ LƯỢNG MUA]]&gt;0,Stock[[#This Row],[GIÁ MUA]]*(1+Stock[[#This Row],[% TĂNG KỲ VỌNG_2]]),"")</f>
        <v/>
      </c>
      <c r="O1862" s="89"/>
      <c r="P1862" s="116" t="str">
        <f>IF(Stock[[#This Row],[SỐ LƯỢNG MUA]]&gt;0,Stock[[#This Row],[GIÁ MUA]]*(1+Stock[[#This Row],[% GIẢM ĐỂ CẮT LỖ]]),"")</f>
        <v/>
      </c>
      <c r="Q1862" s="103"/>
      <c r="R1862" s="117" t="str">
        <f>IF(Stock[[#This Row],[CỔ TỨC TIỀN MẶT]]&gt;0,Stock[[#This Row],[CỔ TỨC TIỀN MẶT]]/(Stock[[#This Row],[GIÁ MUA]]*Stock[[#This Row],[SỐ LƯỢNG MUA]]),"")</f>
        <v/>
      </c>
      <c r="S1862" s="103"/>
      <c r="T1862" s="77"/>
      <c r="U1862" s="95"/>
      <c r="V1862" s="96"/>
      <c r="W1862" s="125" t="str">
        <f>IF(Stock[[#This Row],[SỐ LƯỢNG BÁN]]&gt;0,Stock[[#This Row],[GIÁ BÁN]]*Stock[[#This Row],[SỐ LƯỢNG BÁN]]*$D$11+Stock[[#This Row],[GIÁ BÁN]]*Stock[[#This Row],[SỐ LƯỢNG BÁN]]*$D$12,"")</f>
        <v/>
      </c>
      <c r="X1862" s="120">
        <f>Stock[[#This Row],[SỐ LƯỢNG MUA]]+Stock[[#This Row],[CỔ TỨC BẰNG CỔ PHIẾU]]-Stock[[#This Row],[SỐ LƯỢNG BÁN]]</f>
        <v>0</v>
      </c>
      <c r="Y18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2" s="120">
        <f ca="1">IF(Stock[[#This Row],[NGÀY BÁN]]&gt;0,Stock[[#This Row],[NGÀY BÁN]]-Stock[[#This Row],[NGÀY MUA]]+1,IF(Stock[[#This Row],[NGÀY MUA]]=0,0,TODAY()-Stock[[#This Row],[NGÀY MUA]]+1))</f>
        <v>0</v>
      </c>
      <c r="AA1862" s="121" t="str">
        <f>IFERROR(Stock[[#This Row],[CỔ TỨC TIỀN MẶT]]+Stock[[#This Row],[LÃI/(LỖ) TỪ BÁN CK
(auto-fill)]],"")</f>
        <v/>
      </c>
      <c r="AB18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2" s="79"/>
      <c r="AE1862" s="146" t="str">
        <f>IF(Stock[[#This Row],[TRẠNG THÁI
(auto-fill)]]="NẮM GIỮ",Stock[[#This Row],[GIÁ THỊ TRƯỜNG]]-Stock[[#This Row],[GIÁ MUA]],"")</f>
        <v/>
      </c>
      <c r="AF1862" s="150" t="str">
        <f>IFERROR(Stock[[#This Row],[TĂNG/
(GIẢM )]]/Stock[[#This Row],[GIÁ MUA]],"")</f>
        <v/>
      </c>
      <c r="AG1862" s="129" t="str">
        <f>IF(Stock[[#This Row],[GIÁ THỊ TRƯỜNG]]&gt;0,Stock[[#This Row],[GIÁ THỊ TRƯỜNG]]*Stock[[#This Row],[SỐ LƯỢNG CÒN LẠI
(auto-fill)]],"")</f>
        <v/>
      </c>
    </row>
    <row r="1863" spans="2:33">
      <c r="B1863" s="109" t="str">
        <f>IF(AND(Stock[[#This Row],[SỐ LƯỢNG MUA]]&gt;0,Stock[[#This Row],[SỐ LƯỢNG CÒN LẠI
(auto-fill)]]=0),"BÁN",
IF(AND(Stock[[#This Row],[SỐ LƯỢNG MUA]]&gt;0,Stock[[#This Row],[SỐ LƯỢNG CÒN LẠI
(auto-fill)]]&gt;0),"NẮM GIỮ",""))</f>
        <v/>
      </c>
      <c r="C1863" s="112">
        <f t="shared" si="28"/>
        <v>1850</v>
      </c>
      <c r="D1863" s="77"/>
      <c r="E1863" s="78"/>
      <c r="F1863" s="170"/>
      <c r="G1863" s="83"/>
      <c r="H1863" s="84"/>
      <c r="I1863" s="114" t="str">
        <f>IF(Stock[[#This Row],[SỐ LƯỢNG MUA]]&gt;0,Stock[[#This Row],[GIÁ MUA]]*Stock[[#This Row],[SỐ LƯỢNG MUA]]*$D$11,"")</f>
        <v/>
      </c>
      <c r="J1863" s="87"/>
      <c r="K1863" s="88"/>
      <c r="L1863" s="116" t="str">
        <f>IF(Stock[[#This Row],[SỐ LƯỢNG MUA]]&gt;0,Stock[[#This Row],[GIÁ MUA]]*(1+Stock[[#This Row],[% TĂNG KỲ VỌNG_1]]),"")</f>
        <v/>
      </c>
      <c r="M1863" s="89"/>
      <c r="N1863" s="116" t="str">
        <f>IF(Stock[[#This Row],[SỐ LƯỢNG MUA]]&gt;0,Stock[[#This Row],[GIÁ MUA]]*(1+Stock[[#This Row],[% TĂNG KỲ VỌNG_2]]),"")</f>
        <v/>
      </c>
      <c r="O1863" s="89"/>
      <c r="P1863" s="116" t="str">
        <f>IF(Stock[[#This Row],[SỐ LƯỢNG MUA]]&gt;0,Stock[[#This Row],[GIÁ MUA]]*(1+Stock[[#This Row],[% GIẢM ĐỂ CẮT LỖ]]),"")</f>
        <v/>
      </c>
      <c r="Q1863" s="103"/>
      <c r="R1863" s="117" t="str">
        <f>IF(Stock[[#This Row],[CỔ TỨC TIỀN MẶT]]&gt;0,Stock[[#This Row],[CỔ TỨC TIỀN MẶT]]/(Stock[[#This Row],[GIÁ MUA]]*Stock[[#This Row],[SỐ LƯỢNG MUA]]),"")</f>
        <v/>
      </c>
      <c r="S1863" s="103"/>
      <c r="T1863" s="77"/>
      <c r="U1863" s="95"/>
      <c r="V1863" s="96"/>
      <c r="W1863" s="125" t="str">
        <f>IF(Stock[[#This Row],[SỐ LƯỢNG BÁN]]&gt;0,Stock[[#This Row],[GIÁ BÁN]]*Stock[[#This Row],[SỐ LƯỢNG BÁN]]*$D$11+Stock[[#This Row],[GIÁ BÁN]]*Stock[[#This Row],[SỐ LƯỢNG BÁN]]*$D$12,"")</f>
        <v/>
      </c>
      <c r="X1863" s="120">
        <f>Stock[[#This Row],[SỐ LƯỢNG MUA]]+Stock[[#This Row],[CỔ TỨC BẰNG CỔ PHIẾU]]-Stock[[#This Row],[SỐ LƯỢNG BÁN]]</f>
        <v>0</v>
      </c>
      <c r="Y18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3" s="120">
        <f ca="1">IF(Stock[[#This Row],[NGÀY BÁN]]&gt;0,Stock[[#This Row],[NGÀY BÁN]]-Stock[[#This Row],[NGÀY MUA]]+1,IF(Stock[[#This Row],[NGÀY MUA]]=0,0,TODAY()-Stock[[#This Row],[NGÀY MUA]]+1))</f>
        <v>0</v>
      </c>
      <c r="AA1863" s="121" t="str">
        <f>IFERROR(Stock[[#This Row],[CỔ TỨC TIỀN MẶT]]+Stock[[#This Row],[LÃI/(LỖ) TỪ BÁN CK
(auto-fill)]],"")</f>
        <v/>
      </c>
      <c r="AB18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3" s="79"/>
      <c r="AE1863" s="146" t="str">
        <f>IF(Stock[[#This Row],[TRẠNG THÁI
(auto-fill)]]="NẮM GIỮ",Stock[[#This Row],[GIÁ THỊ TRƯỜNG]]-Stock[[#This Row],[GIÁ MUA]],"")</f>
        <v/>
      </c>
      <c r="AF1863" s="150" t="str">
        <f>IFERROR(Stock[[#This Row],[TĂNG/
(GIẢM )]]/Stock[[#This Row],[GIÁ MUA]],"")</f>
        <v/>
      </c>
      <c r="AG1863" s="129" t="str">
        <f>IF(Stock[[#This Row],[GIÁ THỊ TRƯỜNG]]&gt;0,Stock[[#This Row],[GIÁ THỊ TRƯỜNG]]*Stock[[#This Row],[SỐ LƯỢNG CÒN LẠI
(auto-fill)]],"")</f>
        <v/>
      </c>
    </row>
    <row r="1864" spans="2:33">
      <c r="B1864" s="109" t="str">
        <f>IF(AND(Stock[[#This Row],[SỐ LƯỢNG MUA]]&gt;0,Stock[[#This Row],[SỐ LƯỢNG CÒN LẠI
(auto-fill)]]=0),"BÁN",
IF(AND(Stock[[#This Row],[SỐ LƯỢNG MUA]]&gt;0,Stock[[#This Row],[SỐ LƯỢNG CÒN LẠI
(auto-fill)]]&gt;0),"NẮM GIỮ",""))</f>
        <v/>
      </c>
      <c r="C1864" s="112">
        <f t="shared" si="28"/>
        <v>1851</v>
      </c>
      <c r="D1864" s="77"/>
      <c r="E1864" s="78"/>
      <c r="F1864" s="170"/>
      <c r="G1864" s="83"/>
      <c r="H1864" s="84"/>
      <c r="I1864" s="114" t="str">
        <f>IF(Stock[[#This Row],[SỐ LƯỢNG MUA]]&gt;0,Stock[[#This Row],[GIÁ MUA]]*Stock[[#This Row],[SỐ LƯỢNG MUA]]*$D$11,"")</f>
        <v/>
      </c>
      <c r="J1864" s="87"/>
      <c r="K1864" s="88"/>
      <c r="L1864" s="116" t="str">
        <f>IF(Stock[[#This Row],[SỐ LƯỢNG MUA]]&gt;0,Stock[[#This Row],[GIÁ MUA]]*(1+Stock[[#This Row],[% TĂNG KỲ VỌNG_1]]),"")</f>
        <v/>
      </c>
      <c r="M1864" s="89"/>
      <c r="N1864" s="116" t="str">
        <f>IF(Stock[[#This Row],[SỐ LƯỢNG MUA]]&gt;0,Stock[[#This Row],[GIÁ MUA]]*(1+Stock[[#This Row],[% TĂNG KỲ VỌNG_2]]),"")</f>
        <v/>
      </c>
      <c r="O1864" s="89"/>
      <c r="P1864" s="116" t="str">
        <f>IF(Stock[[#This Row],[SỐ LƯỢNG MUA]]&gt;0,Stock[[#This Row],[GIÁ MUA]]*(1+Stock[[#This Row],[% GIẢM ĐỂ CẮT LỖ]]),"")</f>
        <v/>
      </c>
      <c r="Q1864" s="103"/>
      <c r="R1864" s="117" t="str">
        <f>IF(Stock[[#This Row],[CỔ TỨC TIỀN MẶT]]&gt;0,Stock[[#This Row],[CỔ TỨC TIỀN MẶT]]/(Stock[[#This Row],[GIÁ MUA]]*Stock[[#This Row],[SỐ LƯỢNG MUA]]),"")</f>
        <v/>
      </c>
      <c r="S1864" s="103"/>
      <c r="T1864" s="77"/>
      <c r="U1864" s="95"/>
      <c r="V1864" s="96"/>
      <c r="W1864" s="125" t="str">
        <f>IF(Stock[[#This Row],[SỐ LƯỢNG BÁN]]&gt;0,Stock[[#This Row],[GIÁ BÁN]]*Stock[[#This Row],[SỐ LƯỢNG BÁN]]*$D$11+Stock[[#This Row],[GIÁ BÁN]]*Stock[[#This Row],[SỐ LƯỢNG BÁN]]*$D$12,"")</f>
        <v/>
      </c>
      <c r="X1864" s="120">
        <f>Stock[[#This Row],[SỐ LƯỢNG MUA]]+Stock[[#This Row],[CỔ TỨC BẰNG CỔ PHIẾU]]-Stock[[#This Row],[SỐ LƯỢNG BÁN]]</f>
        <v>0</v>
      </c>
      <c r="Y18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4" s="120">
        <f ca="1">IF(Stock[[#This Row],[NGÀY BÁN]]&gt;0,Stock[[#This Row],[NGÀY BÁN]]-Stock[[#This Row],[NGÀY MUA]]+1,IF(Stock[[#This Row],[NGÀY MUA]]=0,0,TODAY()-Stock[[#This Row],[NGÀY MUA]]+1))</f>
        <v>0</v>
      </c>
      <c r="AA1864" s="121" t="str">
        <f>IFERROR(Stock[[#This Row],[CỔ TỨC TIỀN MẶT]]+Stock[[#This Row],[LÃI/(LỖ) TỪ BÁN CK
(auto-fill)]],"")</f>
        <v/>
      </c>
      <c r="AB18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4" s="79"/>
      <c r="AE1864" s="146" t="str">
        <f>IF(Stock[[#This Row],[TRẠNG THÁI
(auto-fill)]]="NẮM GIỮ",Stock[[#This Row],[GIÁ THỊ TRƯỜNG]]-Stock[[#This Row],[GIÁ MUA]],"")</f>
        <v/>
      </c>
      <c r="AF1864" s="150" t="str">
        <f>IFERROR(Stock[[#This Row],[TĂNG/
(GIẢM )]]/Stock[[#This Row],[GIÁ MUA]],"")</f>
        <v/>
      </c>
      <c r="AG1864" s="129" t="str">
        <f>IF(Stock[[#This Row],[GIÁ THỊ TRƯỜNG]]&gt;0,Stock[[#This Row],[GIÁ THỊ TRƯỜNG]]*Stock[[#This Row],[SỐ LƯỢNG CÒN LẠI
(auto-fill)]],"")</f>
        <v/>
      </c>
    </row>
    <row r="1865" spans="2:33">
      <c r="B1865" s="109" t="str">
        <f>IF(AND(Stock[[#This Row],[SỐ LƯỢNG MUA]]&gt;0,Stock[[#This Row],[SỐ LƯỢNG CÒN LẠI
(auto-fill)]]=0),"BÁN",
IF(AND(Stock[[#This Row],[SỐ LƯỢNG MUA]]&gt;0,Stock[[#This Row],[SỐ LƯỢNG CÒN LẠI
(auto-fill)]]&gt;0),"NẮM GIỮ",""))</f>
        <v/>
      </c>
      <c r="C1865" s="112">
        <f t="shared" si="28"/>
        <v>1852</v>
      </c>
      <c r="D1865" s="77"/>
      <c r="E1865" s="78"/>
      <c r="F1865" s="170"/>
      <c r="G1865" s="83"/>
      <c r="H1865" s="84"/>
      <c r="I1865" s="114" t="str">
        <f>IF(Stock[[#This Row],[SỐ LƯỢNG MUA]]&gt;0,Stock[[#This Row],[GIÁ MUA]]*Stock[[#This Row],[SỐ LƯỢNG MUA]]*$D$11,"")</f>
        <v/>
      </c>
      <c r="J1865" s="87"/>
      <c r="K1865" s="88"/>
      <c r="L1865" s="116" t="str">
        <f>IF(Stock[[#This Row],[SỐ LƯỢNG MUA]]&gt;0,Stock[[#This Row],[GIÁ MUA]]*(1+Stock[[#This Row],[% TĂNG KỲ VỌNG_1]]),"")</f>
        <v/>
      </c>
      <c r="M1865" s="89"/>
      <c r="N1865" s="116" t="str">
        <f>IF(Stock[[#This Row],[SỐ LƯỢNG MUA]]&gt;0,Stock[[#This Row],[GIÁ MUA]]*(1+Stock[[#This Row],[% TĂNG KỲ VỌNG_2]]),"")</f>
        <v/>
      </c>
      <c r="O1865" s="89"/>
      <c r="P1865" s="116" t="str">
        <f>IF(Stock[[#This Row],[SỐ LƯỢNG MUA]]&gt;0,Stock[[#This Row],[GIÁ MUA]]*(1+Stock[[#This Row],[% GIẢM ĐỂ CẮT LỖ]]),"")</f>
        <v/>
      </c>
      <c r="Q1865" s="103"/>
      <c r="R1865" s="117" t="str">
        <f>IF(Stock[[#This Row],[CỔ TỨC TIỀN MẶT]]&gt;0,Stock[[#This Row],[CỔ TỨC TIỀN MẶT]]/(Stock[[#This Row],[GIÁ MUA]]*Stock[[#This Row],[SỐ LƯỢNG MUA]]),"")</f>
        <v/>
      </c>
      <c r="S1865" s="103"/>
      <c r="T1865" s="77"/>
      <c r="U1865" s="95"/>
      <c r="V1865" s="96"/>
      <c r="W1865" s="125" t="str">
        <f>IF(Stock[[#This Row],[SỐ LƯỢNG BÁN]]&gt;0,Stock[[#This Row],[GIÁ BÁN]]*Stock[[#This Row],[SỐ LƯỢNG BÁN]]*$D$11+Stock[[#This Row],[GIÁ BÁN]]*Stock[[#This Row],[SỐ LƯỢNG BÁN]]*$D$12,"")</f>
        <v/>
      </c>
      <c r="X1865" s="120">
        <f>Stock[[#This Row],[SỐ LƯỢNG MUA]]+Stock[[#This Row],[CỔ TỨC BẰNG CỔ PHIẾU]]-Stock[[#This Row],[SỐ LƯỢNG BÁN]]</f>
        <v>0</v>
      </c>
      <c r="Y18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5" s="120">
        <f ca="1">IF(Stock[[#This Row],[NGÀY BÁN]]&gt;0,Stock[[#This Row],[NGÀY BÁN]]-Stock[[#This Row],[NGÀY MUA]]+1,IF(Stock[[#This Row],[NGÀY MUA]]=0,0,TODAY()-Stock[[#This Row],[NGÀY MUA]]+1))</f>
        <v>0</v>
      </c>
      <c r="AA1865" s="121" t="str">
        <f>IFERROR(Stock[[#This Row],[CỔ TỨC TIỀN MẶT]]+Stock[[#This Row],[LÃI/(LỖ) TỪ BÁN CK
(auto-fill)]],"")</f>
        <v/>
      </c>
      <c r="AB18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5" s="79"/>
      <c r="AE1865" s="146" t="str">
        <f>IF(Stock[[#This Row],[TRẠNG THÁI
(auto-fill)]]="NẮM GIỮ",Stock[[#This Row],[GIÁ THỊ TRƯỜNG]]-Stock[[#This Row],[GIÁ MUA]],"")</f>
        <v/>
      </c>
      <c r="AF1865" s="150" t="str">
        <f>IFERROR(Stock[[#This Row],[TĂNG/
(GIẢM )]]/Stock[[#This Row],[GIÁ MUA]],"")</f>
        <v/>
      </c>
      <c r="AG1865" s="129" t="str">
        <f>IF(Stock[[#This Row],[GIÁ THỊ TRƯỜNG]]&gt;0,Stock[[#This Row],[GIÁ THỊ TRƯỜNG]]*Stock[[#This Row],[SỐ LƯỢNG CÒN LẠI
(auto-fill)]],"")</f>
        <v/>
      </c>
    </row>
    <row r="1866" spans="2:33">
      <c r="B1866" s="109" t="str">
        <f>IF(AND(Stock[[#This Row],[SỐ LƯỢNG MUA]]&gt;0,Stock[[#This Row],[SỐ LƯỢNG CÒN LẠI
(auto-fill)]]=0),"BÁN",
IF(AND(Stock[[#This Row],[SỐ LƯỢNG MUA]]&gt;0,Stock[[#This Row],[SỐ LƯỢNG CÒN LẠI
(auto-fill)]]&gt;0),"NẮM GIỮ",""))</f>
        <v/>
      </c>
      <c r="C1866" s="112">
        <f t="shared" si="28"/>
        <v>1853</v>
      </c>
      <c r="D1866" s="77"/>
      <c r="E1866" s="78"/>
      <c r="F1866" s="170"/>
      <c r="G1866" s="83"/>
      <c r="H1866" s="84"/>
      <c r="I1866" s="114" t="str">
        <f>IF(Stock[[#This Row],[SỐ LƯỢNG MUA]]&gt;0,Stock[[#This Row],[GIÁ MUA]]*Stock[[#This Row],[SỐ LƯỢNG MUA]]*$D$11,"")</f>
        <v/>
      </c>
      <c r="J1866" s="87"/>
      <c r="K1866" s="88"/>
      <c r="L1866" s="116" t="str">
        <f>IF(Stock[[#This Row],[SỐ LƯỢNG MUA]]&gt;0,Stock[[#This Row],[GIÁ MUA]]*(1+Stock[[#This Row],[% TĂNG KỲ VỌNG_1]]),"")</f>
        <v/>
      </c>
      <c r="M1866" s="89"/>
      <c r="N1866" s="116" t="str">
        <f>IF(Stock[[#This Row],[SỐ LƯỢNG MUA]]&gt;0,Stock[[#This Row],[GIÁ MUA]]*(1+Stock[[#This Row],[% TĂNG KỲ VỌNG_2]]),"")</f>
        <v/>
      </c>
      <c r="O1866" s="89"/>
      <c r="P1866" s="116" t="str">
        <f>IF(Stock[[#This Row],[SỐ LƯỢNG MUA]]&gt;0,Stock[[#This Row],[GIÁ MUA]]*(1+Stock[[#This Row],[% GIẢM ĐỂ CẮT LỖ]]),"")</f>
        <v/>
      </c>
      <c r="Q1866" s="103"/>
      <c r="R1866" s="117" t="str">
        <f>IF(Stock[[#This Row],[CỔ TỨC TIỀN MẶT]]&gt;0,Stock[[#This Row],[CỔ TỨC TIỀN MẶT]]/(Stock[[#This Row],[GIÁ MUA]]*Stock[[#This Row],[SỐ LƯỢNG MUA]]),"")</f>
        <v/>
      </c>
      <c r="S1866" s="103"/>
      <c r="T1866" s="77"/>
      <c r="U1866" s="95"/>
      <c r="V1866" s="96"/>
      <c r="W1866" s="125" t="str">
        <f>IF(Stock[[#This Row],[SỐ LƯỢNG BÁN]]&gt;0,Stock[[#This Row],[GIÁ BÁN]]*Stock[[#This Row],[SỐ LƯỢNG BÁN]]*$D$11+Stock[[#This Row],[GIÁ BÁN]]*Stock[[#This Row],[SỐ LƯỢNG BÁN]]*$D$12,"")</f>
        <v/>
      </c>
      <c r="X1866" s="120">
        <f>Stock[[#This Row],[SỐ LƯỢNG MUA]]+Stock[[#This Row],[CỔ TỨC BẰNG CỔ PHIẾU]]-Stock[[#This Row],[SỐ LƯỢNG BÁN]]</f>
        <v>0</v>
      </c>
      <c r="Y18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6" s="120">
        <f ca="1">IF(Stock[[#This Row],[NGÀY BÁN]]&gt;0,Stock[[#This Row],[NGÀY BÁN]]-Stock[[#This Row],[NGÀY MUA]]+1,IF(Stock[[#This Row],[NGÀY MUA]]=0,0,TODAY()-Stock[[#This Row],[NGÀY MUA]]+1))</f>
        <v>0</v>
      </c>
      <c r="AA1866" s="121" t="str">
        <f>IFERROR(Stock[[#This Row],[CỔ TỨC TIỀN MẶT]]+Stock[[#This Row],[LÃI/(LỖ) TỪ BÁN CK
(auto-fill)]],"")</f>
        <v/>
      </c>
      <c r="AB18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6" s="79"/>
      <c r="AE1866" s="146" t="str">
        <f>IF(Stock[[#This Row],[TRẠNG THÁI
(auto-fill)]]="NẮM GIỮ",Stock[[#This Row],[GIÁ THỊ TRƯỜNG]]-Stock[[#This Row],[GIÁ MUA]],"")</f>
        <v/>
      </c>
      <c r="AF1866" s="150" t="str">
        <f>IFERROR(Stock[[#This Row],[TĂNG/
(GIẢM )]]/Stock[[#This Row],[GIÁ MUA]],"")</f>
        <v/>
      </c>
      <c r="AG1866" s="129" t="str">
        <f>IF(Stock[[#This Row],[GIÁ THỊ TRƯỜNG]]&gt;0,Stock[[#This Row],[GIÁ THỊ TRƯỜNG]]*Stock[[#This Row],[SỐ LƯỢNG CÒN LẠI
(auto-fill)]],"")</f>
        <v/>
      </c>
    </row>
    <row r="1867" spans="2:33">
      <c r="B1867" s="109" t="str">
        <f>IF(AND(Stock[[#This Row],[SỐ LƯỢNG MUA]]&gt;0,Stock[[#This Row],[SỐ LƯỢNG CÒN LẠI
(auto-fill)]]=0),"BÁN",
IF(AND(Stock[[#This Row],[SỐ LƯỢNG MUA]]&gt;0,Stock[[#This Row],[SỐ LƯỢNG CÒN LẠI
(auto-fill)]]&gt;0),"NẮM GIỮ",""))</f>
        <v/>
      </c>
      <c r="C1867" s="112">
        <f t="shared" si="28"/>
        <v>1854</v>
      </c>
      <c r="D1867" s="77"/>
      <c r="E1867" s="78"/>
      <c r="F1867" s="170"/>
      <c r="G1867" s="83"/>
      <c r="H1867" s="84"/>
      <c r="I1867" s="114" t="str">
        <f>IF(Stock[[#This Row],[SỐ LƯỢNG MUA]]&gt;0,Stock[[#This Row],[GIÁ MUA]]*Stock[[#This Row],[SỐ LƯỢNG MUA]]*$D$11,"")</f>
        <v/>
      </c>
      <c r="J1867" s="87"/>
      <c r="K1867" s="88"/>
      <c r="L1867" s="116" t="str">
        <f>IF(Stock[[#This Row],[SỐ LƯỢNG MUA]]&gt;0,Stock[[#This Row],[GIÁ MUA]]*(1+Stock[[#This Row],[% TĂNG KỲ VỌNG_1]]),"")</f>
        <v/>
      </c>
      <c r="M1867" s="89"/>
      <c r="N1867" s="116" t="str">
        <f>IF(Stock[[#This Row],[SỐ LƯỢNG MUA]]&gt;0,Stock[[#This Row],[GIÁ MUA]]*(1+Stock[[#This Row],[% TĂNG KỲ VỌNG_2]]),"")</f>
        <v/>
      </c>
      <c r="O1867" s="89"/>
      <c r="P1867" s="116" t="str">
        <f>IF(Stock[[#This Row],[SỐ LƯỢNG MUA]]&gt;0,Stock[[#This Row],[GIÁ MUA]]*(1+Stock[[#This Row],[% GIẢM ĐỂ CẮT LỖ]]),"")</f>
        <v/>
      </c>
      <c r="Q1867" s="103"/>
      <c r="R1867" s="117" t="str">
        <f>IF(Stock[[#This Row],[CỔ TỨC TIỀN MẶT]]&gt;0,Stock[[#This Row],[CỔ TỨC TIỀN MẶT]]/(Stock[[#This Row],[GIÁ MUA]]*Stock[[#This Row],[SỐ LƯỢNG MUA]]),"")</f>
        <v/>
      </c>
      <c r="S1867" s="103"/>
      <c r="T1867" s="77"/>
      <c r="U1867" s="95"/>
      <c r="V1867" s="96"/>
      <c r="W1867" s="125" t="str">
        <f>IF(Stock[[#This Row],[SỐ LƯỢNG BÁN]]&gt;0,Stock[[#This Row],[GIÁ BÁN]]*Stock[[#This Row],[SỐ LƯỢNG BÁN]]*$D$11+Stock[[#This Row],[GIÁ BÁN]]*Stock[[#This Row],[SỐ LƯỢNG BÁN]]*$D$12,"")</f>
        <v/>
      </c>
      <c r="X1867" s="120">
        <f>Stock[[#This Row],[SỐ LƯỢNG MUA]]+Stock[[#This Row],[CỔ TỨC BẰNG CỔ PHIẾU]]-Stock[[#This Row],[SỐ LƯỢNG BÁN]]</f>
        <v>0</v>
      </c>
      <c r="Y18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7" s="120">
        <f ca="1">IF(Stock[[#This Row],[NGÀY BÁN]]&gt;0,Stock[[#This Row],[NGÀY BÁN]]-Stock[[#This Row],[NGÀY MUA]]+1,IF(Stock[[#This Row],[NGÀY MUA]]=0,0,TODAY()-Stock[[#This Row],[NGÀY MUA]]+1))</f>
        <v>0</v>
      </c>
      <c r="AA1867" s="121" t="str">
        <f>IFERROR(Stock[[#This Row],[CỔ TỨC TIỀN MẶT]]+Stock[[#This Row],[LÃI/(LỖ) TỪ BÁN CK
(auto-fill)]],"")</f>
        <v/>
      </c>
      <c r="AB18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7" s="79"/>
      <c r="AE1867" s="146" t="str">
        <f>IF(Stock[[#This Row],[TRẠNG THÁI
(auto-fill)]]="NẮM GIỮ",Stock[[#This Row],[GIÁ THỊ TRƯỜNG]]-Stock[[#This Row],[GIÁ MUA]],"")</f>
        <v/>
      </c>
      <c r="AF1867" s="150" t="str">
        <f>IFERROR(Stock[[#This Row],[TĂNG/
(GIẢM )]]/Stock[[#This Row],[GIÁ MUA]],"")</f>
        <v/>
      </c>
      <c r="AG1867" s="129" t="str">
        <f>IF(Stock[[#This Row],[GIÁ THỊ TRƯỜNG]]&gt;0,Stock[[#This Row],[GIÁ THỊ TRƯỜNG]]*Stock[[#This Row],[SỐ LƯỢNG CÒN LẠI
(auto-fill)]],"")</f>
        <v/>
      </c>
    </row>
    <row r="1868" spans="2:33">
      <c r="B1868" s="109" t="str">
        <f>IF(AND(Stock[[#This Row],[SỐ LƯỢNG MUA]]&gt;0,Stock[[#This Row],[SỐ LƯỢNG CÒN LẠI
(auto-fill)]]=0),"BÁN",
IF(AND(Stock[[#This Row],[SỐ LƯỢNG MUA]]&gt;0,Stock[[#This Row],[SỐ LƯỢNG CÒN LẠI
(auto-fill)]]&gt;0),"NẮM GIỮ",""))</f>
        <v/>
      </c>
      <c r="C1868" s="112">
        <f t="shared" si="28"/>
        <v>1855</v>
      </c>
      <c r="D1868" s="77"/>
      <c r="E1868" s="78"/>
      <c r="F1868" s="170"/>
      <c r="G1868" s="83"/>
      <c r="H1868" s="84"/>
      <c r="I1868" s="114" t="str">
        <f>IF(Stock[[#This Row],[SỐ LƯỢNG MUA]]&gt;0,Stock[[#This Row],[GIÁ MUA]]*Stock[[#This Row],[SỐ LƯỢNG MUA]]*$D$11,"")</f>
        <v/>
      </c>
      <c r="J1868" s="87"/>
      <c r="K1868" s="88"/>
      <c r="L1868" s="116" t="str">
        <f>IF(Stock[[#This Row],[SỐ LƯỢNG MUA]]&gt;0,Stock[[#This Row],[GIÁ MUA]]*(1+Stock[[#This Row],[% TĂNG KỲ VỌNG_1]]),"")</f>
        <v/>
      </c>
      <c r="M1868" s="89"/>
      <c r="N1868" s="116" t="str">
        <f>IF(Stock[[#This Row],[SỐ LƯỢNG MUA]]&gt;0,Stock[[#This Row],[GIÁ MUA]]*(1+Stock[[#This Row],[% TĂNG KỲ VỌNG_2]]),"")</f>
        <v/>
      </c>
      <c r="O1868" s="89"/>
      <c r="P1868" s="116" t="str">
        <f>IF(Stock[[#This Row],[SỐ LƯỢNG MUA]]&gt;0,Stock[[#This Row],[GIÁ MUA]]*(1+Stock[[#This Row],[% GIẢM ĐỂ CẮT LỖ]]),"")</f>
        <v/>
      </c>
      <c r="Q1868" s="103"/>
      <c r="R1868" s="117" t="str">
        <f>IF(Stock[[#This Row],[CỔ TỨC TIỀN MẶT]]&gt;0,Stock[[#This Row],[CỔ TỨC TIỀN MẶT]]/(Stock[[#This Row],[GIÁ MUA]]*Stock[[#This Row],[SỐ LƯỢNG MUA]]),"")</f>
        <v/>
      </c>
      <c r="S1868" s="103"/>
      <c r="T1868" s="77"/>
      <c r="U1868" s="95"/>
      <c r="V1868" s="96"/>
      <c r="W1868" s="125" t="str">
        <f>IF(Stock[[#This Row],[SỐ LƯỢNG BÁN]]&gt;0,Stock[[#This Row],[GIÁ BÁN]]*Stock[[#This Row],[SỐ LƯỢNG BÁN]]*$D$11+Stock[[#This Row],[GIÁ BÁN]]*Stock[[#This Row],[SỐ LƯỢNG BÁN]]*$D$12,"")</f>
        <v/>
      </c>
      <c r="X1868" s="120">
        <f>Stock[[#This Row],[SỐ LƯỢNG MUA]]+Stock[[#This Row],[CỔ TỨC BẰNG CỔ PHIẾU]]-Stock[[#This Row],[SỐ LƯỢNG BÁN]]</f>
        <v>0</v>
      </c>
      <c r="Y18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8" s="120">
        <f ca="1">IF(Stock[[#This Row],[NGÀY BÁN]]&gt;0,Stock[[#This Row],[NGÀY BÁN]]-Stock[[#This Row],[NGÀY MUA]]+1,IF(Stock[[#This Row],[NGÀY MUA]]=0,0,TODAY()-Stock[[#This Row],[NGÀY MUA]]+1))</f>
        <v>0</v>
      </c>
      <c r="AA1868" s="121" t="str">
        <f>IFERROR(Stock[[#This Row],[CỔ TỨC TIỀN MẶT]]+Stock[[#This Row],[LÃI/(LỖ) TỪ BÁN CK
(auto-fill)]],"")</f>
        <v/>
      </c>
      <c r="AB18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8" s="79"/>
      <c r="AE1868" s="146" t="str">
        <f>IF(Stock[[#This Row],[TRẠNG THÁI
(auto-fill)]]="NẮM GIỮ",Stock[[#This Row],[GIÁ THỊ TRƯỜNG]]-Stock[[#This Row],[GIÁ MUA]],"")</f>
        <v/>
      </c>
      <c r="AF1868" s="150" t="str">
        <f>IFERROR(Stock[[#This Row],[TĂNG/
(GIẢM )]]/Stock[[#This Row],[GIÁ MUA]],"")</f>
        <v/>
      </c>
      <c r="AG1868" s="129" t="str">
        <f>IF(Stock[[#This Row],[GIÁ THỊ TRƯỜNG]]&gt;0,Stock[[#This Row],[GIÁ THỊ TRƯỜNG]]*Stock[[#This Row],[SỐ LƯỢNG CÒN LẠI
(auto-fill)]],"")</f>
        <v/>
      </c>
    </row>
    <row r="1869" spans="2:33">
      <c r="B1869" s="109" t="str">
        <f>IF(AND(Stock[[#This Row],[SỐ LƯỢNG MUA]]&gt;0,Stock[[#This Row],[SỐ LƯỢNG CÒN LẠI
(auto-fill)]]=0),"BÁN",
IF(AND(Stock[[#This Row],[SỐ LƯỢNG MUA]]&gt;0,Stock[[#This Row],[SỐ LƯỢNG CÒN LẠI
(auto-fill)]]&gt;0),"NẮM GIỮ",""))</f>
        <v/>
      </c>
      <c r="C1869" s="112">
        <f t="shared" si="28"/>
        <v>1856</v>
      </c>
      <c r="D1869" s="77"/>
      <c r="E1869" s="78"/>
      <c r="F1869" s="170"/>
      <c r="G1869" s="83"/>
      <c r="H1869" s="84"/>
      <c r="I1869" s="114" t="str">
        <f>IF(Stock[[#This Row],[SỐ LƯỢNG MUA]]&gt;0,Stock[[#This Row],[GIÁ MUA]]*Stock[[#This Row],[SỐ LƯỢNG MUA]]*$D$11,"")</f>
        <v/>
      </c>
      <c r="J1869" s="87"/>
      <c r="K1869" s="88"/>
      <c r="L1869" s="116" t="str">
        <f>IF(Stock[[#This Row],[SỐ LƯỢNG MUA]]&gt;0,Stock[[#This Row],[GIÁ MUA]]*(1+Stock[[#This Row],[% TĂNG KỲ VỌNG_1]]),"")</f>
        <v/>
      </c>
      <c r="M1869" s="89"/>
      <c r="N1869" s="116" t="str">
        <f>IF(Stock[[#This Row],[SỐ LƯỢNG MUA]]&gt;0,Stock[[#This Row],[GIÁ MUA]]*(1+Stock[[#This Row],[% TĂNG KỲ VỌNG_2]]),"")</f>
        <v/>
      </c>
      <c r="O1869" s="89"/>
      <c r="P1869" s="116" t="str">
        <f>IF(Stock[[#This Row],[SỐ LƯỢNG MUA]]&gt;0,Stock[[#This Row],[GIÁ MUA]]*(1+Stock[[#This Row],[% GIẢM ĐỂ CẮT LỖ]]),"")</f>
        <v/>
      </c>
      <c r="Q1869" s="103"/>
      <c r="R1869" s="117" t="str">
        <f>IF(Stock[[#This Row],[CỔ TỨC TIỀN MẶT]]&gt;0,Stock[[#This Row],[CỔ TỨC TIỀN MẶT]]/(Stock[[#This Row],[GIÁ MUA]]*Stock[[#This Row],[SỐ LƯỢNG MUA]]),"")</f>
        <v/>
      </c>
      <c r="S1869" s="103"/>
      <c r="T1869" s="77"/>
      <c r="U1869" s="95"/>
      <c r="V1869" s="96"/>
      <c r="W1869" s="125" t="str">
        <f>IF(Stock[[#This Row],[SỐ LƯỢNG BÁN]]&gt;0,Stock[[#This Row],[GIÁ BÁN]]*Stock[[#This Row],[SỐ LƯỢNG BÁN]]*$D$11+Stock[[#This Row],[GIÁ BÁN]]*Stock[[#This Row],[SỐ LƯỢNG BÁN]]*$D$12,"")</f>
        <v/>
      </c>
      <c r="X1869" s="120">
        <f>Stock[[#This Row],[SỐ LƯỢNG MUA]]+Stock[[#This Row],[CỔ TỨC BẰNG CỔ PHIẾU]]-Stock[[#This Row],[SỐ LƯỢNG BÁN]]</f>
        <v>0</v>
      </c>
      <c r="Y18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9" s="120">
        <f ca="1">IF(Stock[[#This Row],[NGÀY BÁN]]&gt;0,Stock[[#This Row],[NGÀY BÁN]]-Stock[[#This Row],[NGÀY MUA]]+1,IF(Stock[[#This Row],[NGÀY MUA]]=0,0,TODAY()-Stock[[#This Row],[NGÀY MUA]]+1))</f>
        <v>0</v>
      </c>
      <c r="AA1869" s="121" t="str">
        <f>IFERROR(Stock[[#This Row],[CỔ TỨC TIỀN MẶT]]+Stock[[#This Row],[LÃI/(LỖ) TỪ BÁN CK
(auto-fill)]],"")</f>
        <v/>
      </c>
      <c r="AB18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9" s="79"/>
      <c r="AE1869" s="146" t="str">
        <f>IF(Stock[[#This Row],[TRẠNG THÁI
(auto-fill)]]="NẮM GIỮ",Stock[[#This Row],[GIÁ THỊ TRƯỜNG]]-Stock[[#This Row],[GIÁ MUA]],"")</f>
        <v/>
      </c>
      <c r="AF1869" s="150" t="str">
        <f>IFERROR(Stock[[#This Row],[TĂNG/
(GIẢM )]]/Stock[[#This Row],[GIÁ MUA]],"")</f>
        <v/>
      </c>
      <c r="AG1869" s="129" t="str">
        <f>IF(Stock[[#This Row],[GIÁ THỊ TRƯỜNG]]&gt;0,Stock[[#This Row],[GIÁ THỊ TRƯỜNG]]*Stock[[#This Row],[SỐ LƯỢNG CÒN LẠI
(auto-fill)]],"")</f>
        <v/>
      </c>
    </row>
    <row r="1870" spans="2:33">
      <c r="B1870" s="109" t="str">
        <f>IF(AND(Stock[[#This Row],[SỐ LƯỢNG MUA]]&gt;0,Stock[[#This Row],[SỐ LƯỢNG CÒN LẠI
(auto-fill)]]=0),"BÁN",
IF(AND(Stock[[#This Row],[SỐ LƯỢNG MUA]]&gt;0,Stock[[#This Row],[SỐ LƯỢNG CÒN LẠI
(auto-fill)]]&gt;0),"NẮM GIỮ",""))</f>
        <v/>
      </c>
      <c r="C1870" s="112">
        <f t="shared" si="28"/>
        <v>1857</v>
      </c>
      <c r="D1870" s="77"/>
      <c r="E1870" s="78"/>
      <c r="F1870" s="170"/>
      <c r="G1870" s="83"/>
      <c r="H1870" s="84"/>
      <c r="I1870" s="114" t="str">
        <f>IF(Stock[[#This Row],[SỐ LƯỢNG MUA]]&gt;0,Stock[[#This Row],[GIÁ MUA]]*Stock[[#This Row],[SỐ LƯỢNG MUA]]*$D$11,"")</f>
        <v/>
      </c>
      <c r="J1870" s="87"/>
      <c r="K1870" s="88"/>
      <c r="L1870" s="116" t="str">
        <f>IF(Stock[[#This Row],[SỐ LƯỢNG MUA]]&gt;0,Stock[[#This Row],[GIÁ MUA]]*(1+Stock[[#This Row],[% TĂNG KỲ VỌNG_1]]),"")</f>
        <v/>
      </c>
      <c r="M1870" s="89"/>
      <c r="N1870" s="116" t="str">
        <f>IF(Stock[[#This Row],[SỐ LƯỢNG MUA]]&gt;0,Stock[[#This Row],[GIÁ MUA]]*(1+Stock[[#This Row],[% TĂNG KỲ VỌNG_2]]),"")</f>
        <v/>
      </c>
      <c r="O1870" s="89"/>
      <c r="P1870" s="116" t="str">
        <f>IF(Stock[[#This Row],[SỐ LƯỢNG MUA]]&gt;0,Stock[[#This Row],[GIÁ MUA]]*(1+Stock[[#This Row],[% GIẢM ĐỂ CẮT LỖ]]),"")</f>
        <v/>
      </c>
      <c r="Q1870" s="103"/>
      <c r="R1870" s="117" t="str">
        <f>IF(Stock[[#This Row],[CỔ TỨC TIỀN MẶT]]&gt;0,Stock[[#This Row],[CỔ TỨC TIỀN MẶT]]/(Stock[[#This Row],[GIÁ MUA]]*Stock[[#This Row],[SỐ LƯỢNG MUA]]),"")</f>
        <v/>
      </c>
      <c r="S1870" s="103"/>
      <c r="T1870" s="77"/>
      <c r="U1870" s="95"/>
      <c r="V1870" s="96"/>
      <c r="W1870" s="125" t="str">
        <f>IF(Stock[[#This Row],[SỐ LƯỢNG BÁN]]&gt;0,Stock[[#This Row],[GIÁ BÁN]]*Stock[[#This Row],[SỐ LƯỢNG BÁN]]*$D$11+Stock[[#This Row],[GIÁ BÁN]]*Stock[[#This Row],[SỐ LƯỢNG BÁN]]*$D$12,"")</f>
        <v/>
      </c>
      <c r="X1870" s="120">
        <f>Stock[[#This Row],[SỐ LƯỢNG MUA]]+Stock[[#This Row],[CỔ TỨC BẰNG CỔ PHIẾU]]-Stock[[#This Row],[SỐ LƯỢNG BÁN]]</f>
        <v>0</v>
      </c>
      <c r="Y18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0" s="120">
        <f ca="1">IF(Stock[[#This Row],[NGÀY BÁN]]&gt;0,Stock[[#This Row],[NGÀY BÁN]]-Stock[[#This Row],[NGÀY MUA]]+1,IF(Stock[[#This Row],[NGÀY MUA]]=0,0,TODAY()-Stock[[#This Row],[NGÀY MUA]]+1))</f>
        <v>0</v>
      </c>
      <c r="AA1870" s="121" t="str">
        <f>IFERROR(Stock[[#This Row],[CỔ TỨC TIỀN MẶT]]+Stock[[#This Row],[LÃI/(LỖ) TỪ BÁN CK
(auto-fill)]],"")</f>
        <v/>
      </c>
      <c r="AB18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0" s="79"/>
      <c r="AE1870" s="146" t="str">
        <f>IF(Stock[[#This Row],[TRẠNG THÁI
(auto-fill)]]="NẮM GIỮ",Stock[[#This Row],[GIÁ THỊ TRƯỜNG]]-Stock[[#This Row],[GIÁ MUA]],"")</f>
        <v/>
      </c>
      <c r="AF1870" s="150" t="str">
        <f>IFERROR(Stock[[#This Row],[TĂNG/
(GIẢM )]]/Stock[[#This Row],[GIÁ MUA]],"")</f>
        <v/>
      </c>
      <c r="AG1870" s="129" t="str">
        <f>IF(Stock[[#This Row],[GIÁ THỊ TRƯỜNG]]&gt;0,Stock[[#This Row],[GIÁ THỊ TRƯỜNG]]*Stock[[#This Row],[SỐ LƯỢNG CÒN LẠI
(auto-fill)]],"")</f>
        <v/>
      </c>
    </row>
    <row r="1871" spans="2:33">
      <c r="B1871" s="109" t="str">
        <f>IF(AND(Stock[[#This Row],[SỐ LƯỢNG MUA]]&gt;0,Stock[[#This Row],[SỐ LƯỢNG CÒN LẠI
(auto-fill)]]=0),"BÁN",
IF(AND(Stock[[#This Row],[SỐ LƯỢNG MUA]]&gt;0,Stock[[#This Row],[SỐ LƯỢNG CÒN LẠI
(auto-fill)]]&gt;0),"NẮM GIỮ",""))</f>
        <v/>
      </c>
      <c r="C1871" s="112">
        <f t="shared" si="28"/>
        <v>1858</v>
      </c>
      <c r="D1871" s="77"/>
      <c r="E1871" s="78"/>
      <c r="F1871" s="170"/>
      <c r="G1871" s="83"/>
      <c r="H1871" s="84"/>
      <c r="I1871" s="114" t="str">
        <f>IF(Stock[[#This Row],[SỐ LƯỢNG MUA]]&gt;0,Stock[[#This Row],[GIÁ MUA]]*Stock[[#This Row],[SỐ LƯỢNG MUA]]*$D$11,"")</f>
        <v/>
      </c>
      <c r="J1871" s="87"/>
      <c r="K1871" s="88"/>
      <c r="L1871" s="116" t="str">
        <f>IF(Stock[[#This Row],[SỐ LƯỢNG MUA]]&gt;0,Stock[[#This Row],[GIÁ MUA]]*(1+Stock[[#This Row],[% TĂNG KỲ VỌNG_1]]),"")</f>
        <v/>
      </c>
      <c r="M1871" s="89"/>
      <c r="N1871" s="116" t="str">
        <f>IF(Stock[[#This Row],[SỐ LƯỢNG MUA]]&gt;0,Stock[[#This Row],[GIÁ MUA]]*(1+Stock[[#This Row],[% TĂNG KỲ VỌNG_2]]),"")</f>
        <v/>
      </c>
      <c r="O1871" s="89"/>
      <c r="P1871" s="116" t="str">
        <f>IF(Stock[[#This Row],[SỐ LƯỢNG MUA]]&gt;0,Stock[[#This Row],[GIÁ MUA]]*(1+Stock[[#This Row],[% GIẢM ĐỂ CẮT LỖ]]),"")</f>
        <v/>
      </c>
      <c r="Q1871" s="103"/>
      <c r="R1871" s="117" t="str">
        <f>IF(Stock[[#This Row],[CỔ TỨC TIỀN MẶT]]&gt;0,Stock[[#This Row],[CỔ TỨC TIỀN MẶT]]/(Stock[[#This Row],[GIÁ MUA]]*Stock[[#This Row],[SỐ LƯỢNG MUA]]),"")</f>
        <v/>
      </c>
      <c r="S1871" s="103"/>
      <c r="T1871" s="77"/>
      <c r="U1871" s="95"/>
      <c r="V1871" s="96"/>
      <c r="W1871" s="125" t="str">
        <f>IF(Stock[[#This Row],[SỐ LƯỢNG BÁN]]&gt;0,Stock[[#This Row],[GIÁ BÁN]]*Stock[[#This Row],[SỐ LƯỢNG BÁN]]*$D$11+Stock[[#This Row],[GIÁ BÁN]]*Stock[[#This Row],[SỐ LƯỢNG BÁN]]*$D$12,"")</f>
        <v/>
      </c>
      <c r="X1871" s="120">
        <f>Stock[[#This Row],[SỐ LƯỢNG MUA]]+Stock[[#This Row],[CỔ TỨC BẰNG CỔ PHIẾU]]-Stock[[#This Row],[SỐ LƯỢNG BÁN]]</f>
        <v>0</v>
      </c>
      <c r="Y18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1" s="120">
        <f ca="1">IF(Stock[[#This Row],[NGÀY BÁN]]&gt;0,Stock[[#This Row],[NGÀY BÁN]]-Stock[[#This Row],[NGÀY MUA]]+1,IF(Stock[[#This Row],[NGÀY MUA]]=0,0,TODAY()-Stock[[#This Row],[NGÀY MUA]]+1))</f>
        <v>0</v>
      </c>
      <c r="AA1871" s="121" t="str">
        <f>IFERROR(Stock[[#This Row],[CỔ TỨC TIỀN MẶT]]+Stock[[#This Row],[LÃI/(LỖ) TỪ BÁN CK
(auto-fill)]],"")</f>
        <v/>
      </c>
      <c r="AB18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1" s="79"/>
      <c r="AE1871" s="146" t="str">
        <f>IF(Stock[[#This Row],[TRẠNG THÁI
(auto-fill)]]="NẮM GIỮ",Stock[[#This Row],[GIÁ THỊ TRƯỜNG]]-Stock[[#This Row],[GIÁ MUA]],"")</f>
        <v/>
      </c>
      <c r="AF1871" s="150" t="str">
        <f>IFERROR(Stock[[#This Row],[TĂNG/
(GIẢM )]]/Stock[[#This Row],[GIÁ MUA]],"")</f>
        <v/>
      </c>
      <c r="AG1871" s="129" t="str">
        <f>IF(Stock[[#This Row],[GIÁ THỊ TRƯỜNG]]&gt;0,Stock[[#This Row],[GIÁ THỊ TRƯỜNG]]*Stock[[#This Row],[SỐ LƯỢNG CÒN LẠI
(auto-fill)]],"")</f>
        <v/>
      </c>
    </row>
    <row r="1872" spans="2:33">
      <c r="B1872" s="109" t="str">
        <f>IF(AND(Stock[[#This Row],[SỐ LƯỢNG MUA]]&gt;0,Stock[[#This Row],[SỐ LƯỢNG CÒN LẠI
(auto-fill)]]=0),"BÁN",
IF(AND(Stock[[#This Row],[SỐ LƯỢNG MUA]]&gt;0,Stock[[#This Row],[SỐ LƯỢNG CÒN LẠI
(auto-fill)]]&gt;0),"NẮM GIỮ",""))</f>
        <v/>
      </c>
      <c r="C1872" s="112">
        <f t="shared" ref="C1872:C1935" si="29">C1871+1</f>
        <v>1859</v>
      </c>
      <c r="D1872" s="77"/>
      <c r="E1872" s="78"/>
      <c r="F1872" s="170"/>
      <c r="G1872" s="83"/>
      <c r="H1872" s="84"/>
      <c r="I1872" s="114" t="str">
        <f>IF(Stock[[#This Row],[SỐ LƯỢNG MUA]]&gt;0,Stock[[#This Row],[GIÁ MUA]]*Stock[[#This Row],[SỐ LƯỢNG MUA]]*$D$11,"")</f>
        <v/>
      </c>
      <c r="J1872" s="87"/>
      <c r="K1872" s="88"/>
      <c r="L1872" s="116" t="str">
        <f>IF(Stock[[#This Row],[SỐ LƯỢNG MUA]]&gt;0,Stock[[#This Row],[GIÁ MUA]]*(1+Stock[[#This Row],[% TĂNG KỲ VỌNG_1]]),"")</f>
        <v/>
      </c>
      <c r="M1872" s="89"/>
      <c r="N1872" s="116" t="str">
        <f>IF(Stock[[#This Row],[SỐ LƯỢNG MUA]]&gt;0,Stock[[#This Row],[GIÁ MUA]]*(1+Stock[[#This Row],[% TĂNG KỲ VỌNG_2]]),"")</f>
        <v/>
      </c>
      <c r="O1872" s="89"/>
      <c r="P1872" s="116" t="str">
        <f>IF(Stock[[#This Row],[SỐ LƯỢNG MUA]]&gt;0,Stock[[#This Row],[GIÁ MUA]]*(1+Stock[[#This Row],[% GIẢM ĐỂ CẮT LỖ]]),"")</f>
        <v/>
      </c>
      <c r="Q1872" s="103"/>
      <c r="R1872" s="117" t="str">
        <f>IF(Stock[[#This Row],[CỔ TỨC TIỀN MẶT]]&gt;0,Stock[[#This Row],[CỔ TỨC TIỀN MẶT]]/(Stock[[#This Row],[GIÁ MUA]]*Stock[[#This Row],[SỐ LƯỢNG MUA]]),"")</f>
        <v/>
      </c>
      <c r="S1872" s="103"/>
      <c r="T1872" s="77"/>
      <c r="U1872" s="95"/>
      <c r="V1872" s="96"/>
      <c r="W1872" s="125" t="str">
        <f>IF(Stock[[#This Row],[SỐ LƯỢNG BÁN]]&gt;0,Stock[[#This Row],[GIÁ BÁN]]*Stock[[#This Row],[SỐ LƯỢNG BÁN]]*$D$11+Stock[[#This Row],[GIÁ BÁN]]*Stock[[#This Row],[SỐ LƯỢNG BÁN]]*$D$12,"")</f>
        <v/>
      </c>
      <c r="X1872" s="120">
        <f>Stock[[#This Row],[SỐ LƯỢNG MUA]]+Stock[[#This Row],[CỔ TỨC BẰNG CỔ PHIẾU]]-Stock[[#This Row],[SỐ LƯỢNG BÁN]]</f>
        <v>0</v>
      </c>
      <c r="Y18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2" s="120">
        <f ca="1">IF(Stock[[#This Row],[NGÀY BÁN]]&gt;0,Stock[[#This Row],[NGÀY BÁN]]-Stock[[#This Row],[NGÀY MUA]]+1,IF(Stock[[#This Row],[NGÀY MUA]]=0,0,TODAY()-Stock[[#This Row],[NGÀY MUA]]+1))</f>
        <v>0</v>
      </c>
      <c r="AA1872" s="121" t="str">
        <f>IFERROR(Stock[[#This Row],[CỔ TỨC TIỀN MẶT]]+Stock[[#This Row],[LÃI/(LỖ) TỪ BÁN CK
(auto-fill)]],"")</f>
        <v/>
      </c>
      <c r="AB18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2" s="79"/>
      <c r="AE1872" s="146" t="str">
        <f>IF(Stock[[#This Row],[TRẠNG THÁI
(auto-fill)]]="NẮM GIỮ",Stock[[#This Row],[GIÁ THỊ TRƯỜNG]]-Stock[[#This Row],[GIÁ MUA]],"")</f>
        <v/>
      </c>
      <c r="AF1872" s="150" t="str">
        <f>IFERROR(Stock[[#This Row],[TĂNG/
(GIẢM )]]/Stock[[#This Row],[GIÁ MUA]],"")</f>
        <v/>
      </c>
      <c r="AG1872" s="129" t="str">
        <f>IF(Stock[[#This Row],[GIÁ THỊ TRƯỜNG]]&gt;0,Stock[[#This Row],[GIÁ THỊ TRƯỜNG]]*Stock[[#This Row],[SỐ LƯỢNG CÒN LẠI
(auto-fill)]],"")</f>
        <v/>
      </c>
    </row>
    <row r="1873" spans="2:33">
      <c r="B1873" s="109" t="str">
        <f>IF(AND(Stock[[#This Row],[SỐ LƯỢNG MUA]]&gt;0,Stock[[#This Row],[SỐ LƯỢNG CÒN LẠI
(auto-fill)]]=0),"BÁN",
IF(AND(Stock[[#This Row],[SỐ LƯỢNG MUA]]&gt;0,Stock[[#This Row],[SỐ LƯỢNG CÒN LẠI
(auto-fill)]]&gt;0),"NẮM GIỮ",""))</f>
        <v/>
      </c>
      <c r="C1873" s="112">
        <f t="shared" si="29"/>
        <v>1860</v>
      </c>
      <c r="D1873" s="77"/>
      <c r="E1873" s="78"/>
      <c r="F1873" s="170"/>
      <c r="G1873" s="83"/>
      <c r="H1873" s="84"/>
      <c r="I1873" s="114" t="str">
        <f>IF(Stock[[#This Row],[SỐ LƯỢNG MUA]]&gt;0,Stock[[#This Row],[GIÁ MUA]]*Stock[[#This Row],[SỐ LƯỢNG MUA]]*$D$11,"")</f>
        <v/>
      </c>
      <c r="J1873" s="87"/>
      <c r="K1873" s="88"/>
      <c r="L1873" s="116" t="str">
        <f>IF(Stock[[#This Row],[SỐ LƯỢNG MUA]]&gt;0,Stock[[#This Row],[GIÁ MUA]]*(1+Stock[[#This Row],[% TĂNG KỲ VỌNG_1]]),"")</f>
        <v/>
      </c>
      <c r="M1873" s="89"/>
      <c r="N1873" s="116" t="str">
        <f>IF(Stock[[#This Row],[SỐ LƯỢNG MUA]]&gt;0,Stock[[#This Row],[GIÁ MUA]]*(1+Stock[[#This Row],[% TĂNG KỲ VỌNG_2]]),"")</f>
        <v/>
      </c>
      <c r="O1873" s="89"/>
      <c r="P1873" s="116" t="str">
        <f>IF(Stock[[#This Row],[SỐ LƯỢNG MUA]]&gt;0,Stock[[#This Row],[GIÁ MUA]]*(1+Stock[[#This Row],[% GIẢM ĐỂ CẮT LỖ]]),"")</f>
        <v/>
      </c>
      <c r="Q1873" s="103"/>
      <c r="R1873" s="117" t="str">
        <f>IF(Stock[[#This Row],[CỔ TỨC TIỀN MẶT]]&gt;0,Stock[[#This Row],[CỔ TỨC TIỀN MẶT]]/(Stock[[#This Row],[GIÁ MUA]]*Stock[[#This Row],[SỐ LƯỢNG MUA]]),"")</f>
        <v/>
      </c>
      <c r="S1873" s="103"/>
      <c r="T1873" s="77"/>
      <c r="U1873" s="95"/>
      <c r="V1873" s="96"/>
      <c r="W1873" s="125" t="str">
        <f>IF(Stock[[#This Row],[SỐ LƯỢNG BÁN]]&gt;0,Stock[[#This Row],[GIÁ BÁN]]*Stock[[#This Row],[SỐ LƯỢNG BÁN]]*$D$11+Stock[[#This Row],[GIÁ BÁN]]*Stock[[#This Row],[SỐ LƯỢNG BÁN]]*$D$12,"")</f>
        <v/>
      </c>
      <c r="X1873" s="120">
        <f>Stock[[#This Row],[SỐ LƯỢNG MUA]]+Stock[[#This Row],[CỔ TỨC BẰNG CỔ PHIẾU]]-Stock[[#This Row],[SỐ LƯỢNG BÁN]]</f>
        <v>0</v>
      </c>
      <c r="Y18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3" s="120">
        <f ca="1">IF(Stock[[#This Row],[NGÀY BÁN]]&gt;0,Stock[[#This Row],[NGÀY BÁN]]-Stock[[#This Row],[NGÀY MUA]]+1,IF(Stock[[#This Row],[NGÀY MUA]]=0,0,TODAY()-Stock[[#This Row],[NGÀY MUA]]+1))</f>
        <v>0</v>
      </c>
      <c r="AA1873" s="121" t="str">
        <f>IFERROR(Stock[[#This Row],[CỔ TỨC TIỀN MẶT]]+Stock[[#This Row],[LÃI/(LỖ) TỪ BÁN CK
(auto-fill)]],"")</f>
        <v/>
      </c>
      <c r="AB18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3" s="79"/>
      <c r="AE1873" s="146" t="str">
        <f>IF(Stock[[#This Row],[TRẠNG THÁI
(auto-fill)]]="NẮM GIỮ",Stock[[#This Row],[GIÁ THỊ TRƯỜNG]]-Stock[[#This Row],[GIÁ MUA]],"")</f>
        <v/>
      </c>
      <c r="AF1873" s="150" t="str">
        <f>IFERROR(Stock[[#This Row],[TĂNG/
(GIẢM )]]/Stock[[#This Row],[GIÁ MUA]],"")</f>
        <v/>
      </c>
      <c r="AG1873" s="129" t="str">
        <f>IF(Stock[[#This Row],[GIÁ THỊ TRƯỜNG]]&gt;0,Stock[[#This Row],[GIÁ THỊ TRƯỜNG]]*Stock[[#This Row],[SỐ LƯỢNG CÒN LẠI
(auto-fill)]],"")</f>
        <v/>
      </c>
    </row>
    <row r="1874" spans="2:33">
      <c r="B1874" s="109" t="str">
        <f>IF(AND(Stock[[#This Row],[SỐ LƯỢNG MUA]]&gt;0,Stock[[#This Row],[SỐ LƯỢNG CÒN LẠI
(auto-fill)]]=0),"BÁN",
IF(AND(Stock[[#This Row],[SỐ LƯỢNG MUA]]&gt;0,Stock[[#This Row],[SỐ LƯỢNG CÒN LẠI
(auto-fill)]]&gt;0),"NẮM GIỮ",""))</f>
        <v/>
      </c>
      <c r="C1874" s="112">
        <f t="shared" si="29"/>
        <v>1861</v>
      </c>
      <c r="D1874" s="77"/>
      <c r="E1874" s="78"/>
      <c r="F1874" s="170"/>
      <c r="G1874" s="83"/>
      <c r="H1874" s="84"/>
      <c r="I1874" s="114" t="str">
        <f>IF(Stock[[#This Row],[SỐ LƯỢNG MUA]]&gt;0,Stock[[#This Row],[GIÁ MUA]]*Stock[[#This Row],[SỐ LƯỢNG MUA]]*$D$11,"")</f>
        <v/>
      </c>
      <c r="J1874" s="87"/>
      <c r="K1874" s="88"/>
      <c r="L1874" s="116" t="str">
        <f>IF(Stock[[#This Row],[SỐ LƯỢNG MUA]]&gt;0,Stock[[#This Row],[GIÁ MUA]]*(1+Stock[[#This Row],[% TĂNG KỲ VỌNG_1]]),"")</f>
        <v/>
      </c>
      <c r="M1874" s="89"/>
      <c r="N1874" s="116" t="str">
        <f>IF(Stock[[#This Row],[SỐ LƯỢNG MUA]]&gt;0,Stock[[#This Row],[GIÁ MUA]]*(1+Stock[[#This Row],[% TĂNG KỲ VỌNG_2]]),"")</f>
        <v/>
      </c>
      <c r="O1874" s="89"/>
      <c r="P1874" s="116" t="str">
        <f>IF(Stock[[#This Row],[SỐ LƯỢNG MUA]]&gt;0,Stock[[#This Row],[GIÁ MUA]]*(1+Stock[[#This Row],[% GIẢM ĐỂ CẮT LỖ]]),"")</f>
        <v/>
      </c>
      <c r="Q1874" s="103"/>
      <c r="R1874" s="117" t="str">
        <f>IF(Stock[[#This Row],[CỔ TỨC TIỀN MẶT]]&gt;0,Stock[[#This Row],[CỔ TỨC TIỀN MẶT]]/(Stock[[#This Row],[GIÁ MUA]]*Stock[[#This Row],[SỐ LƯỢNG MUA]]),"")</f>
        <v/>
      </c>
      <c r="S1874" s="103"/>
      <c r="T1874" s="77"/>
      <c r="U1874" s="95"/>
      <c r="V1874" s="96"/>
      <c r="W1874" s="125" t="str">
        <f>IF(Stock[[#This Row],[SỐ LƯỢNG BÁN]]&gt;0,Stock[[#This Row],[GIÁ BÁN]]*Stock[[#This Row],[SỐ LƯỢNG BÁN]]*$D$11+Stock[[#This Row],[GIÁ BÁN]]*Stock[[#This Row],[SỐ LƯỢNG BÁN]]*$D$12,"")</f>
        <v/>
      </c>
      <c r="X1874" s="120">
        <f>Stock[[#This Row],[SỐ LƯỢNG MUA]]+Stock[[#This Row],[CỔ TỨC BẰNG CỔ PHIẾU]]-Stock[[#This Row],[SỐ LƯỢNG BÁN]]</f>
        <v>0</v>
      </c>
      <c r="Y18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4" s="120">
        <f ca="1">IF(Stock[[#This Row],[NGÀY BÁN]]&gt;0,Stock[[#This Row],[NGÀY BÁN]]-Stock[[#This Row],[NGÀY MUA]]+1,IF(Stock[[#This Row],[NGÀY MUA]]=0,0,TODAY()-Stock[[#This Row],[NGÀY MUA]]+1))</f>
        <v>0</v>
      </c>
      <c r="AA1874" s="121" t="str">
        <f>IFERROR(Stock[[#This Row],[CỔ TỨC TIỀN MẶT]]+Stock[[#This Row],[LÃI/(LỖ) TỪ BÁN CK
(auto-fill)]],"")</f>
        <v/>
      </c>
      <c r="AB18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4" s="79"/>
      <c r="AE1874" s="146" t="str">
        <f>IF(Stock[[#This Row],[TRẠNG THÁI
(auto-fill)]]="NẮM GIỮ",Stock[[#This Row],[GIÁ THỊ TRƯỜNG]]-Stock[[#This Row],[GIÁ MUA]],"")</f>
        <v/>
      </c>
      <c r="AF1874" s="150" t="str">
        <f>IFERROR(Stock[[#This Row],[TĂNG/
(GIẢM )]]/Stock[[#This Row],[GIÁ MUA]],"")</f>
        <v/>
      </c>
      <c r="AG1874" s="129" t="str">
        <f>IF(Stock[[#This Row],[GIÁ THỊ TRƯỜNG]]&gt;0,Stock[[#This Row],[GIÁ THỊ TRƯỜNG]]*Stock[[#This Row],[SỐ LƯỢNG CÒN LẠI
(auto-fill)]],"")</f>
        <v/>
      </c>
    </row>
    <row r="1875" spans="2:33">
      <c r="B1875" s="109" t="str">
        <f>IF(AND(Stock[[#This Row],[SỐ LƯỢNG MUA]]&gt;0,Stock[[#This Row],[SỐ LƯỢNG CÒN LẠI
(auto-fill)]]=0),"BÁN",
IF(AND(Stock[[#This Row],[SỐ LƯỢNG MUA]]&gt;0,Stock[[#This Row],[SỐ LƯỢNG CÒN LẠI
(auto-fill)]]&gt;0),"NẮM GIỮ",""))</f>
        <v/>
      </c>
      <c r="C1875" s="112">
        <f t="shared" si="29"/>
        <v>1862</v>
      </c>
      <c r="D1875" s="77"/>
      <c r="E1875" s="78"/>
      <c r="F1875" s="170"/>
      <c r="G1875" s="83"/>
      <c r="H1875" s="84"/>
      <c r="I1875" s="114" t="str">
        <f>IF(Stock[[#This Row],[SỐ LƯỢNG MUA]]&gt;0,Stock[[#This Row],[GIÁ MUA]]*Stock[[#This Row],[SỐ LƯỢNG MUA]]*$D$11,"")</f>
        <v/>
      </c>
      <c r="J1875" s="87"/>
      <c r="K1875" s="88"/>
      <c r="L1875" s="116" t="str">
        <f>IF(Stock[[#This Row],[SỐ LƯỢNG MUA]]&gt;0,Stock[[#This Row],[GIÁ MUA]]*(1+Stock[[#This Row],[% TĂNG KỲ VỌNG_1]]),"")</f>
        <v/>
      </c>
      <c r="M1875" s="89"/>
      <c r="N1875" s="116" t="str">
        <f>IF(Stock[[#This Row],[SỐ LƯỢNG MUA]]&gt;0,Stock[[#This Row],[GIÁ MUA]]*(1+Stock[[#This Row],[% TĂNG KỲ VỌNG_2]]),"")</f>
        <v/>
      </c>
      <c r="O1875" s="89"/>
      <c r="P1875" s="116" t="str">
        <f>IF(Stock[[#This Row],[SỐ LƯỢNG MUA]]&gt;0,Stock[[#This Row],[GIÁ MUA]]*(1+Stock[[#This Row],[% GIẢM ĐỂ CẮT LỖ]]),"")</f>
        <v/>
      </c>
      <c r="Q1875" s="103"/>
      <c r="R1875" s="117" t="str">
        <f>IF(Stock[[#This Row],[CỔ TỨC TIỀN MẶT]]&gt;0,Stock[[#This Row],[CỔ TỨC TIỀN MẶT]]/(Stock[[#This Row],[GIÁ MUA]]*Stock[[#This Row],[SỐ LƯỢNG MUA]]),"")</f>
        <v/>
      </c>
      <c r="S1875" s="103"/>
      <c r="T1875" s="77"/>
      <c r="U1875" s="95"/>
      <c r="V1875" s="96"/>
      <c r="W1875" s="125" t="str">
        <f>IF(Stock[[#This Row],[SỐ LƯỢNG BÁN]]&gt;0,Stock[[#This Row],[GIÁ BÁN]]*Stock[[#This Row],[SỐ LƯỢNG BÁN]]*$D$11+Stock[[#This Row],[GIÁ BÁN]]*Stock[[#This Row],[SỐ LƯỢNG BÁN]]*$D$12,"")</f>
        <v/>
      </c>
      <c r="X1875" s="120">
        <f>Stock[[#This Row],[SỐ LƯỢNG MUA]]+Stock[[#This Row],[CỔ TỨC BẰNG CỔ PHIẾU]]-Stock[[#This Row],[SỐ LƯỢNG BÁN]]</f>
        <v>0</v>
      </c>
      <c r="Y18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5" s="120">
        <f ca="1">IF(Stock[[#This Row],[NGÀY BÁN]]&gt;0,Stock[[#This Row],[NGÀY BÁN]]-Stock[[#This Row],[NGÀY MUA]]+1,IF(Stock[[#This Row],[NGÀY MUA]]=0,0,TODAY()-Stock[[#This Row],[NGÀY MUA]]+1))</f>
        <v>0</v>
      </c>
      <c r="AA1875" s="121" t="str">
        <f>IFERROR(Stock[[#This Row],[CỔ TỨC TIỀN MẶT]]+Stock[[#This Row],[LÃI/(LỖ) TỪ BÁN CK
(auto-fill)]],"")</f>
        <v/>
      </c>
      <c r="AB18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5" s="79"/>
      <c r="AE1875" s="146" t="str">
        <f>IF(Stock[[#This Row],[TRẠNG THÁI
(auto-fill)]]="NẮM GIỮ",Stock[[#This Row],[GIÁ THỊ TRƯỜNG]]-Stock[[#This Row],[GIÁ MUA]],"")</f>
        <v/>
      </c>
      <c r="AF1875" s="150" t="str">
        <f>IFERROR(Stock[[#This Row],[TĂNG/
(GIẢM )]]/Stock[[#This Row],[GIÁ MUA]],"")</f>
        <v/>
      </c>
      <c r="AG1875" s="129" t="str">
        <f>IF(Stock[[#This Row],[GIÁ THỊ TRƯỜNG]]&gt;0,Stock[[#This Row],[GIÁ THỊ TRƯỜNG]]*Stock[[#This Row],[SỐ LƯỢNG CÒN LẠI
(auto-fill)]],"")</f>
        <v/>
      </c>
    </row>
    <row r="1876" spans="2:33">
      <c r="B1876" s="109" t="str">
        <f>IF(AND(Stock[[#This Row],[SỐ LƯỢNG MUA]]&gt;0,Stock[[#This Row],[SỐ LƯỢNG CÒN LẠI
(auto-fill)]]=0),"BÁN",
IF(AND(Stock[[#This Row],[SỐ LƯỢNG MUA]]&gt;0,Stock[[#This Row],[SỐ LƯỢNG CÒN LẠI
(auto-fill)]]&gt;0),"NẮM GIỮ",""))</f>
        <v/>
      </c>
      <c r="C1876" s="112">
        <f t="shared" si="29"/>
        <v>1863</v>
      </c>
      <c r="D1876" s="77"/>
      <c r="E1876" s="78"/>
      <c r="F1876" s="170"/>
      <c r="G1876" s="83"/>
      <c r="H1876" s="84"/>
      <c r="I1876" s="114" t="str">
        <f>IF(Stock[[#This Row],[SỐ LƯỢNG MUA]]&gt;0,Stock[[#This Row],[GIÁ MUA]]*Stock[[#This Row],[SỐ LƯỢNG MUA]]*$D$11,"")</f>
        <v/>
      </c>
      <c r="J1876" s="87"/>
      <c r="K1876" s="88"/>
      <c r="L1876" s="116" t="str">
        <f>IF(Stock[[#This Row],[SỐ LƯỢNG MUA]]&gt;0,Stock[[#This Row],[GIÁ MUA]]*(1+Stock[[#This Row],[% TĂNG KỲ VỌNG_1]]),"")</f>
        <v/>
      </c>
      <c r="M1876" s="89"/>
      <c r="N1876" s="116" t="str">
        <f>IF(Stock[[#This Row],[SỐ LƯỢNG MUA]]&gt;0,Stock[[#This Row],[GIÁ MUA]]*(1+Stock[[#This Row],[% TĂNG KỲ VỌNG_2]]),"")</f>
        <v/>
      </c>
      <c r="O1876" s="89"/>
      <c r="P1876" s="116" t="str">
        <f>IF(Stock[[#This Row],[SỐ LƯỢNG MUA]]&gt;0,Stock[[#This Row],[GIÁ MUA]]*(1+Stock[[#This Row],[% GIẢM ĐỂ CẮT LỖ]]),"")</f>
        <v/>
      </c>
      <c r="Q1876" s="103"/>
      <c r="R1876" s="117" t="str">
        <f>IF(Stock[[#This Row],[CỔ TỨC TIỀN MẶT]]&gt;0,Stock[[#This Row],[CỔ TỨC TIỀN MẶT]]/(Stock[[#This Row],[GIÁ MUA]]*Stock[[#This Row],[SỐ LƯỢNG MUA]]),"")</f>
        <v/>
      </c>
      <c r="S1876" s="103"/>
      <c r="T1876" s="77"/>
      <c r="U1876" s="95"/>
      <c r="V1876" s="96"/>
      <c r="W1876" s="125" t="str">
        <f>IF(Stock[[#This Row],[SỐ LƯỢNG BÁN]]&gt;0,Stock[[#This Row],[GIÁ BÁN]]*Stock[[#This Row],[SỐ LƯỢNG BÁN]]*$D$11+Stock[[#This Row],[GIÁ BÁN]]*Stock[[#This Row],[SỐ LƯỢNG BÁN]]*$D$12,"")</f>
        <v/>
      </c>
      <c r="X1876" s="120">
        <f>Stock[[#This Row],[SỐ LƯỢNG MUA]]+Stock[[#This Row],[CỔ TỨC BẰNG CỔ PHIẾU]]-Stock[[#This Row],[SỐ LƯỢNG BÁN]]</f>
        <v>0</v>
      </c>
      <c r="Y18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6" s="120">
        <f ca="1">IF(Stock[[#This Row],[NGÀY BÁN]]&gt;0,Stock[[#This Row],[NGÀY BÁN]]-Stock[[#This Row],[NGÀY MUA]]+1,IF(Stock[[#This Row],[NGÀY MUA]]=0,0,TODAY()-Stock[[#This Row],[NGÀY MUA]]+1))</f>
        <v>0</v>
      </c>
      <c r="AA1876" s="121" t="str">
        <f>IFERROR(Stock[[#This Row],[CỔ TỨC TIỀN MẶT]]+Stock[[#This Row],[LÃI/(LỖ) TỪ BÁN CK
(auto-fill)]],"")</f>
        <v/>
      </c>
      <c r="AB18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6" s="79"/>
      <c r="AE1876" s="146" t="str">
        <f>IF(Stock[[#This Row],[TRẠNG THÁI
(auto-fill)]]="NẮM GIỮ",Stock[[#This Row],[GIÁ THỊ TRƯỜNG]]-Stock[[#This Row],[GIÁ MUA]],"")</f>
        <v/>
      </c>
      <c r="AF1876" s="150" t="str">
        <f>IFERROR(Stock[[#This Row],[TĂNG/
(GIẢM )]]/Stock[[#This Row],[GIÁ MUA]],"")</f>
        <v/>
      </c>
      <c r="AG1876" s="129" t="str">
        <f>IF(Stock[[#This Row],[GIÁ THỊ TRƯỜNG]]&gt;0,Stock[[#This Row],[GIÁ THỊ TRƯỜNG]]*Stock[[#This Row],[SỐ LƯỢNG CÒN LẠI
(auto-fill)]],"")</f>
        <v/>
      </c>
    </row>
    <row r="1877" spans="2:33">
      <c r="B1877" s="109" t="str">
        <f>IF(AND(Stock[[#This Row],[SỐ LƯỢNG MUA]]&gt;0,Stock[[#This Row],[SỐ LƯỢNG CÒN LẠI
(auto-fill)]]=0),"BÁN",
IF(AND(Stock[[#This Row],[SỐ LƯỢNG MUA]]&gt;0,Stock[[#This Row],[SỐ LƯỢNG CÒN LẠI
(auto-fill)]]&gt;0),"NẮM GIỮ",""))</f>
        <v/>
      </c>
      <c r="C1877" s="112">
        <f t="shared" si="29"/>
        <v>1864</v>
      </c>
      <c r="D1877" s="77"/>
      <c r="E1877" s="78"/>
      <c r="F1877" s="170"/>
      <c r="G1877" s="83"/>
      <c r="H1877" s="84"/>
      <c r="I1877" s="114" t="str">
        <f>IF(Stock[[#This Row],[SỐ LƯỢNG MUA]]&gt;0,Stock[[#This Row],[GIÁ MUA]]*Stock[[#This Row],[SỐ LƯỢNG MUA]]*$D$11,"")</f>
        <v/>
      </c>
      <c r="J1877" s="87"/>
      <c r="K1877" s="88"/>
      <c r="L1877" s="116" t="str">
        <f>IF(Stock[[#This Row],[SỐ LƯỢNG MUA]]&gt;0,Stock[[#This Row],[GIÁ MUA]]*(1+Stock[[#This Row],[% TĂNG KỲ VỌNG_1]]),"")</f>
        <v/>
      </c>
      <c r="M1877" s="89"/>
      <c r="N1877" s="116" t="str">
        <f>IF(Stock[[#This Row],[SỐ LƯỢNG MUA]]&gt;0,Stock[[#This Row],[GIÁ MUA]]*(1+Stock[[#This Row],[% TĂNG KỲ VỌNG_2]]),"")</f>
        <v/>
      </c>
      <c r="O1877" s="89"/>
      <c r="P1877" s="116" t="str">
        <f>IF(Stock[[#This Row],[SỐ LƯỢNG MUA]]&gt;0,Stock[[#This Row],[GIÁ MUA]]*(1+Stock[[#This Row],[% GIẢM ĐỂ CẮT LỖ]]),"")</f>
        <v/>
      </c>
      <c r="Q1877" s="103"/>
      <c r="R1877" s="117" t="str">
        <f>IF(Stock[[#This Row],[CỔ TỨC TIỀN MẶT]]&gt;0,Stock[[#This Row],[CỔ TỨC TIỀN MẶT]]/(Stock[[#This Row],[GIÁ MUA]]*Stock[[#This Row],[SỐ LƯỢNG MUA]]),"")</f>
        <v/>
      </c>
      <c r="S1877" s="103"/>
      <c r="T1877" s="77"/>
      <c r="U1877" s="95"/>
      <c r="V1877" s="96"/>
      <c r="W1877" s="125" t="str">
        <f>IF(Stock[[#This Row],[SỐ LƯỢNG BÁN]]&gt;0,Stock[[#This Row],[GIÁ BÁN]]*Stock[[#This Row],[SỐ LƯỢNG BÁN]]*$D$11+Stock[[#This Row],[GIÁ BÁN]]*Stock[[#This Row],[SỐ LƯỢNG BÁN]]*$D$12,"")</f>
        <v/>
      </c>
      <c r="X1877" s="120">
        <f>Stock[[#This Row],[SỐ LƯỢNG MUA]]+Stock[[#This Row],[CỔ TỨC BẰNG CỔ PHIẾU]]-Stock[[#This Row],[SỐ LƯỢNG BÁN]]</f>
        <v>0</v>
      </c>
      <c r="Y18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7" s="120">
        <f ca="1">IF(Stock[[#This Row],[NGÀY BÁN]]&gt;0,Stock[[#This Row],[NGÀY BÁN]]-Stock[[#This Row],[NGÀY MUA]]+1,IF(Stock[[#This Row],[NGÀY MUA]]=0,0,TODAY()-Stock[[#This Row],[NGÀY MUA]]+1))</f>
        <v>0</v>
      </c>
      <c r="AA1877" s="121" t="str">
        <f>IFERROR(Stock[[#This Row],[CỔ TỨC TIỀN MẶT]]+Stock[[#This Row],[LÃI/(LỖ) TỪ BÁN CK
(auto-fill)]],"")</f>
        <v/>
      </c>
      <c r="AB18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7" s="79"/>
      <c r="AE1877" s="146" t="str">
        <f>IF(Stock[[#This Row],[TRẠNG THÁI
(auto-fill)]]="NẮM GIỮ",Stock[[#This Row],[GIÁ THỊ TRƯỜNG]]-Stock[[#This Row],[GIÁ MUA]],"")</f>
        <v/>
      </c>
      <c r="AF1877" s="150" t="str">
        <f>IFERROR(Stock[[#This Row],[TĂNG/
(GIẢM )]]/Stock[[#This Row],[GIÁ MUA]],"")</f>
        <v/>
      </c>
      <c r="AG1877" s="129" t="str">
        <f>IF(Stock[[#This Row],[GIÁ THỊ TRƯỜNG]]&gt;0,Stock[[#This Row],[GIÁ THỊ TRƯỜNG]]*Stock[[#This Row],[SỐ LƯỢNG CÒN LẠI
(auto-fill)]],"")</f>
        <v/>
      </c>
    </row>
    <row r="1878" spans="2:33">
      <c r="B1878" s="109" t="str">
        <f>IF(AND(Stock[[#This Row],[SỐ LƯỢNG MUA]]&gt;0,Stock[[#This Row],[SỐ LƯỢNG CÒN LẠI
(auto-fill)]]=0),"BÁN",
IF(AND(Stock[[#This Row],[SỐ LƯỢNG MUA]]&gt;0,Stock[[#This Row],[SỐ LƯỢNG CÒN LẠI
(auto-fill)]]&gt;0),"NẮM GIỮ",""))</f>
        <v/>
      </c>
      <c r="C1878" s="112">
        <f t="shared" si="29"/>
        <v>1865</v>
      </c>
      <c r="D1878" s="77"/>
      <c r="E1878" s="78"/>
      <c r="F1878" s="170"/>
      <c r="G1878" s="83"/>
      <c r="H1878" s="84"/>
      <c r="I1878" s="114" t="str">
        <f>IF(Stock[[#This Row],[SỐ LƯỢNG MUA]]&gt;0,Stock[[#This Row],[GIÁ MUA]]*Stock[[#This Row],[SỐ LƯỢNG MUA]]*$D$11,"")</f>
        <v/>
      </c>
      <c r="J1878" s="87"/>
      <c r="K1878" s="88"/>
      <c r="L1878" s="116" t="str">
        <f>IF(Stock[[#This Row],[SỐ LƯỢNG MUA]]&gt;0,Stock[[#This Row],[GIÁ MUA]]*(1+Stock[[#This Row],[% TĂNG KỲ VỌNG_1]]),"")</f>
        <v/>
      </c>
      <c r="M1878" s="89"/>
      <c r="N1878" s="116" t="str">
        <f>IF(Stock[[#This Row],[SỐ LƯỢNG MUA]]&gt;0,Stock[[#This Row],[GIÁ MUA]]*(1+Stock[[#This Row],[% TĂNG KỲ VỌNG_2]]),"")</f>
        <v/>
      </c>
      <c r="O1878" s="89"/>
      <c r="P1878" s="116" t="str">
        <f>IF(Stock[[#This Row],[SỐ LƯỢNG MUA]]&gt;0,Stock[[#This Row],[GIÁ MUA]]*(1+Stock[[#This Row],[% GIẢM ĐỂ CẮT LỖ]]),"")</f>
        <v/>
      </c>
      <c r="Q1878" s="103"/>
      <c r="R1878" s="117" t="str">
        <f>IF(Stock[[#This Row],[CỔ TỨC TIỀN MẶT]]&gt;0,Stock[[#This Row],[CỔ TỨC TIỀN MẶT]]/(Stock[[#This Row],[GIÁ MUA]]*Stock[[#This Row],[SỐ LƯỢNG MUA]]),"")</f>
        <v/>
      </c>
      <c r="S1878" s="103"/>
      <c r="T1878" s="77"/>
      <c r="U1878" s="95"/>
      <c r="V1878" s="96"/>
      <c r="W1878" s="125" t="str">
        <f>IF(Stock[[#This Row],[SỐ LƯỢNG BÁN]]&gt;0,Stock[[#This Row],[GIÁ BÁN]]*Stock[[#This Row],[SỐ LƯỢNG BÁN]]*$D$11+Stock[[#This Row],[GIÁ BÁN]]*Stock[[#This Row],[SỐ LƯỢNG BÁN]]*$D$12,"")</f>
        <v/>
      </c>
      <c r="X1878" s="120">
        <f>Stock[[#This Row],[SỐ LƯỢNG MUA]]+Stock[[#This Row],[CỔ TỨC BẰNG CỔ PHIẾU]]-Stock[[#This Row],[SỐ LƯỢNG BÁN]]</f>
        <v>0</v>
      </c>
      <c r="Y18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8" s="120">
        <f ca="1">IF(Stock[[#This Row],[NGÀY BÁN]]&gt;0,Stock[[#This Row],[NGÀY BÁN]]-Stock[[#This Row],[NGÀY MUA]]+1,IF(Stock[[#This Row],[NGÀY MUA]]=0,0,TODAY()-Stock[[#This Row],[NGÀY MUA]]+1))</f>
        <v>0</v>
      </c>
      <c r="AA1878" s="121" t="str">
        <f>IFERROR(Stock[[#This Row],[CỔ TỨC TIỀN MẶT]]+Stock[[#This Row],[LÃI/(LỖ) TỪ BÁN CK
(auto-fill)]],"")</f>
        <v/>
      </c>
      <c r="AB18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8" s="79"/>
      <c r="AE1878" s="146" t="str">
        <f>IF(Stock[[#This Row],[TRẠNG THÁI
(auto-fill)]]="NẮM GIỮ",Stock[[#This Row],[GIÁ THỊ TRƯỜNG]]-Stock[[#This Row],[GIÁ MUA]],"")</f>
        <v/>
      </c>
      <c r="AF1878" s="150" t="str">
        <f>IFERROR(Stock[[#This Row],[TĂNG/
(GIẢM )]]/Stock[[#This Row],[GIÁ MUA]],"")</f>
        <v/>
      </c>
      <c r="AG1878" s="129" t="str">
        <f>IF(Stock[[#This Row],[GIÁ THỊ TRƯỜNG]]&gt;0,Stock[[#This Row],[GIÁ THỊ TRƯỜNG]]*Stock[[#This Row],[SỐ LƯỢNG CÒN LẠI
(auto-fill)]],"")</f>
        <v/>
      </c>
    </row>
    <row r="1879" spans="2:33">
      <c r="B1879" s="109" t="str">
        <f>IF(AND(Stock[[#This Row],[SỐ LƯỢNG MUA]]&gt;0,Stock[[#This Row],[SỐ LƯỢNG CÒN LẠI
(auto-fill)]]=0),"BÁN",
IF(AND(Stock[[#This Row],[SỐ LƯỢNG MUA]]&gt;0,Stock[[#This Row],[SỐ LƯỢNG CÒN LẠI
(auto-fill)]]&gt;0),"NẮM GIỮ",""))</f>
        <v/>
      </c>
      <c r="C1879" s="112">
        <f t="shared" si="29"/>
        <v>1866</v>
      </c>
      <c r="D1879" s="77"/>
      <c r="E1879" s="78"/>
      <c r="F1879" s="170"/>
      <c r="G1879" s="83"/>
      <c r="H1879" s="84"/>
      <c r="I1879" s="114" t="str">
        <f>IF(Stock[[#This Row],[SỐ LƯỢNG MUA]]&gt;0,Stock[[#This Row],[GIÁ MUA]]*Stock[[#This Row],[SỐ LƯỢNG MUA]]*$D$11,"")</f>
        <v/>
      </c>
      <c r="J1879" s="87"/>
      <c r="K1879" s="88"/>
      <c r="L1879" s="116" t="str">
        <f>IF(Stock[[#This Row],[SỐ LƯỢNG MUA]]&gt;0,Stock[[#This Row],[GIÁ MUA]]*(1+Stock[[#This Row],[% TĂNG KỲ VỌNG_1]]),"")</f>
        <v/>
      </c>
      <c r="M1879" s="89"/>
      <c r="N1879" s="116" t="str">
        <f>IF(Stock[[#This Row],[SỐ LƯỢNG MUA]]&gt;0,Stock[[#This Row],[GIÁ MUA]]*(1+Stock[[#This Row],[% TĂNG KỲ VỌNG_2]]),"")</f>
        <v/>
      </c>
      <c r="O1879" s="89"/>
      <c r="P1879" s="116" t="str">
        <f>IF(Stock[[#This Row],[SỐ LƯỢNG MUA]]&gt;0,Stock[[#This Row],[GIÁ MUA]]*(1+Stock[[#This Row],[% GIẢM ĐỂ CẮT LỖ]]),"")</f>
        <v/>
      </c>
      <c r="Q1879" s="103"/>
      <c r="R1879" s="117" t="str">
        <f>IF(Stock[[#This Row],[CỔ TỨC TIỀN MẶT]]&gt;0,Stock[[#This Row],[CỔ TỨC TIỀN MẶT]]/(Stock[[#This Row],[GIÁ MUA]]*Stock[[#This Row],[SỐ LƯỢNG MUA]]),"")</f>
        <v/>
      </c>
      <c r="S1879" s="103"/>
      <c r="T1879" s="77"/>
      <c r="U1879" s="95"/>
      <c r="V1879" s="96"/>
      <c r="W1879" s="125" t="str">
        <f>IF(Stock[[#This Row],[SỐ LƯỢNG BÁN]]&gt;0,Stock[[#This Row],[GIÁ BÁN]]*Stock[[#This Row],[SỐ LƯỢNG BÁN]]*$D$11+Stock[[#This Row],[GIÁ BÁN]]*Stock[[#This Row],[SỐ LƯỢNG BÁN]]*$D$12,"")</f>
        <v/>
      </c>
      <c r="X1879" s="120">
        <f>Stock[[#This Row],[SỐ LƯỢNG MUA]]+Stock[[#This Row],[CỔ TỨC BẰNG CỔ PHIẾU]]-Stock[[#This Row],[SỐ LƯỢNG BÁN]]</f>
        <v>0</v>
      </c>
      <c r="Y18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9" s="120">
        <f ca="1">IF(Stock[[#This Row],[NGÀY BÁN]]&gt;0,Stock[[#This Row],[NGÀY BÁN]]-Stock[[#This Row],[NGÀY MUA]]+1,IF(Stock[[#This Row],[NGÀY MUA]]=0,0,TODAY()-Stock[[#This Row],[NGÀY MUA]]+1))</f>
        <v>0</v>
      </c>
      <c r="AA1879" s="121" t="str">
        <f>IFERROR(Stock[[#This Row],[CỔ TỨC TIỀN MẶT]]+Stock[[#This Row],[LÃI/(LỖ) TỪ BÁN CK
(auto-fill)]],"")</f>
        <v/>
      </c>
      <c r="AB18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9" s="79"/>
      <c r="AE1879" s="146" t="str">
        <f>IF(Stock[[#This Row],[TRẠNG THÁI
(auto-fill)]]="NẮM GIỮ",Stock[[#This Row],[GIÁ THỊ TRƯỜNG]]-Stock[[#This Row],[GIÁ MUA]],"")</f>
        <v/>
      </c>
      <c r="AF1879" s="150" t="str">
        <f>IFERROR(Stock[[#This Row],[TĂNG/
(GIẢM )]]/Stock[[#This Row],[GIÁ MUA]],"")</f>
        <v/>
      </c>
      <c r="AG1879" s="129" t="str">
        <f>IF(Stock[[#This Row],[GIÁ THỊ TRƯỜNG]]&gt;0,Stock[[#This Row],[GIÁ THỊ TRƯỜNG]]*Stock[[#This Row],[SỐ LƯỢNG CÒN LẠI
(auto-fill)]],"")</f>
        <v/>
      </c>
    </row>
    <row r="1880" spans="2:33">
      <c r="B1880" s="109" t="str">
        <f>IF(AND(Stock[[#This Row],[SỐ LƯỢNG MUA]]&gt;0,Stock[[#This Row],[SỐ LƯỢNG CÒN LẠI
(auto-fill)]]=0),"BÁN",
IF(AND(Stock[[#This Row],[SỐ LƯỢNG MUA]]&gt;0,Stock[[#This Row],[SỐ LƯỢNG CÒN LẠI
(auto-fill)]]&gt;0),"NẮM GIỮ",""))</f>
        <v/>
      </c>
      <c r="C1880" s="112">
        <f t="shared" si="29"/>
        <v>1867</v>
      </c>
      <c r="D1880" s="77"/>
      <c r="E1880" s="78"/>
      <c r="F1880" s="170"/>
      <c r="G1880" s="83"/>
      <c r="H1880" s="84"/>
      <c r="I1880" s="114" t="str">
        <f>IF(Stock[[#This Row],[SỐ LƯỢNG MUA]]&gt;0,Stock[[#This Row],[GIÁ MUA]]*Stock[[#This Row],[SỐ LƯỢNG MUA]]*$D$11,"")</f>
        <v/>
      </c>
      <c r="J1880" s="87"/>
      <c r="K1880" s="88"/>
      <c r="L1880" s="116" t="str">
        <f>IF(Stock[[#This Row],[SỐ LƯỢNG MUA]]&gt;0,Stock[[#This Row],[GIÁ MUA]]*(1+Stock[[#This Row],[% TĂNG KỲ VỌNG_1]]),"")</f>
        <v/>
      </c>
      <c r="M1880" s="89"/>
      <c r="N1880" s="116" t="str">
        <f>IF(Stock[[#This Row],[SỐ LƯỢNG MUA]]&gt;0,Stock[[#This Row],[GIÁ MUA]]*(1+Stock[[#This Row],[% TĂNG KỲ VỌNG_2]]),"")</f>
        <v/>
      </c>
      <c r="O1880" s="89"/>
      <c r="P1880" s="116" t="str">
        <f>IF(Stock[[#This Row],[SỐ LƯỢNG MUA]]&gt;0,Stock[[#This Row],[GIÁ MUA]]*(1+Stock[[#This Row],[% GIẢM ĐỂ CẮT LỖ]]),"")</f>
        <v/>
      </c>
      <c r="Q1880" s="103"/>
      <c r="R1880" s="117" t="str">
        <f>IF(Stock[[#This Row],[CỔ TỨC TIỀN MẶT]]&gt;0,Stock[[#This Row],[CỔ TỨC TIỀN MẶT]]/(Stock[[#This Row],[GIÁ MUA]]*Stock[[#This Row],[SỐ LƯỢNG MUA]]),"")</f>
        <v/>
      </c>
      <c r="S1880" s="103"/>
      <c r="T1880" s="77"/>
      <c r="U1880" s="95"/>
      <c r="V1880" s="96"/>
      <c r="W1880" s="125" t="str">
        <f>IF(Stock[[#This Row],[SỐ LƯỢNG BÁN]]&gt;0,Stock[[#This Row],[GIÁ BÁN]]*Stock[[#This Row],[SỐ LƯỢNG BÁN]]*$D$11+Stock[[#This Row],[GIÁ BÁN]]*Stock[[#This Row],[SỐ LƯỢNG BÁN]]*$D$12,"")</f>
        <v/>
      </c>
      <c r="X1880" s="120">
        <f>Stock[[#This Row],[SỐ LƯỢNG MUA]]+Stock[[#This Row],[CỔ TỨC BẰNG CỔ PHIẾU]]-Stock[[#This Row],[SỐ LƯỢNG BÁN]]</f>
        <v>0</v>
      </c>
      <c r="Y18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0" s="120">
        <f ca="1">IF(Stock[[#This Row],[NGÀY BÁN]]&gt;0,Stock[[#This Row],[NGÀY BÁN]]-Stock[[#This Row],[NGÀY MUA]]+1,IF(Stock[[#This Row],[NGÀY MUA]]=0,0,TODAY()-Stock[[#This Row],[NGÀY MUA]]+1))</f>
        <v>0</v>
      </c>
      <c r="AA1880" s="121" t="str">
        <f>IFERROR(Stock[[#This Row],[CỔ TỨC TIỀN MẶT]]+Stock[[#This Row],[LÃI/(LỖ) TỪ BÁN CK
(auto-fill)]],"")</f>
        <v/>
      </c>
      <c r="AB18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0" s="79"/>
      <c r="AE1880" s="146" t="str">
        <f>IF(Stock[[#This Row],[TRẠNG THÁI
(auto-fill)]]="NẮM GIỮ",Stock[[#This Row],[GIÁ THỊ TRƯỜNG]]-Stock[[#This Row],[GIÁ MUA]],"")</f>
        <v/>
      </c>
      <c r="AF1880" s="150" t="str">
        <f>IFERROR(Stock[[#This Row],[TĂNG/
(GIẢM )]]/Stock[[#This Row],[GIÁ MUA]],"")</f>
        <v/>
      </c>
      <c r="AG1880" s="129" t="str">
        <f>IF(Stock[[#This Row],[GIÁ THỊ TRƯỜNG]]&gt;0,Stock[[#This Row],[GIÁ THỊ TRƯỜNG]]*Stock[[#This Row],[SỐ LƯỢNG CÒN LẠI
(auto-fill)]],"")</f>
        <v/>
      </c>
    </row>
    <row r="1881" spans="2:33">
      <c r="B1881" s="109" t="str">
        <f>IF(AND(Stock[[#This Row],[SỐ LƯỢNG MUA]]&gt;0,Stock[[#This Row],[SỐ LƯỢNG CÒN LẠI
(auto-fill)]]=0),"BÁN",
IF(AND(Stock[[#This Row],[SỐ LƯỢNG MUA]]&gt;0,Stock[[#This Row],[SỐ LƯỢNG CÒN LẠI
(auto-fill)]]&gt;0),"NẮM GIỮ",""))</f>
        <v/>
      </c>
      <c r="C1881" s="112">
        <f t="shared" si="29"/>
        <v>1868</v>
      </c>
      <c r="D1881" s="77"/>
      <c r="E1881" s="78"/>
      <c r="F1881" s="170"/>
      <c r="G1881" s="83"/>
      <c r="H1881" s="84"/>
      <c r="I1881" s="114" t="str">
        <f>IF(Stock[[#This Row],[SỐ LƯỢNG MUA]]&gt;0,Stock[[#This Row],[GIÁ MUA]]*Stock[[#This Row],[SỐ LƯỢNG MUA]]*$D$11,"")</f>
        <v/>
      </c>
      <c r="J1881" s="87"/>
      <c r="K1881" s="88"/>
      <c r="L1881" s="116" t="str">
        <f>IF(Stock[[#This Row],[SỐ LƯỢNG MUA]]&gt;0,Stock[[#This Row],[GIÁ MUA]]*(1+Stock[[#This Row],[% TĂNG KỲ VỌNG_1]]),"")</f>
        <v/>
      </c>
      <c r="M1881" s="89"/>
      <c r="N1881" s="116" t="str">
        <f>IF(Stock[[#This Row],[SỐ LƯỢNG MUA]]&gt;0,Stock[[#This Row],[GIÁ MUA]]*(1+Stock[[#This Row],[% TĂNG KỲ VỌNG_2]]),"")</f>
        <v/>
      </c>
      <c r="O1881" s="89"/>
      <c r="P1881" s="116" t="str">
        <f>IF(Stock[[#This Row],[SỐ LƯỢNG MUA]]&gt;0,Stock[[#This Row],[GIÁ MUA]]*(1+Stock[[#This Row],[% GIẢM ĐỂ CẮT LỖ]]),"")</f>
        <v/>
      </c>
      <c r="Q1881" s="103"/>
      <c r="R1881" s="117" t="str">
        <f>IF(Stock[[#This Row],[CỔ TỨC TIỀN MẶT]]&gt;0,Stock[[#This Row],[CỔ TỨC TIỀN MẶT]]/(Stock[[#This Row],[GIÁ MUA]]*Stock[[#This Row],[SỐ LƯỢNG MUA]]),"")</f>
        <v/>
      </c>
      <c r="S1881" s="103"/>
      <c r="T1881" s="77"/>
      <c r="U1881" s="95"/>
      <c r="V1881" s="96"/>
      <c r="W1881" s="125" t="str">
        <f>IF(Stock[[#This Row],[SỐ LƯỢNG BÁN]]&gt;0,Stock[[#This Row],[GIÁ BÁN]]*Stock[[#This Row],[SỐ LƯỢNG BÁN]]*$D$11+Stock[[#This Row],[GIÁ BÁN]]*Stock[[#This Row],[SỐ LƯỢNG BÁN]]*$D$12,"")</f>
        <v/>
      </c>
      <c r="X1881" s="120">
        <f>Stock[[#This Row],[SỐ LƯỢNG MUA]]+Stock[[#This Row],[CỔ TỨC BẰNG CỔ PHIẾU]]-Stock[[#This Row],[SỐ LƯỢNG BÁN]]</f>
        <v>0</v>
      </c>
      <c r="Y18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1" s="120">
        <f ca="1">IF(Stock[[#This Row],[NGÀY BÁN]]&gt;0,Stock[[#This Row],[NGÀY BÁN]]-Stock[[#This Row],[NGÀY MUA]]+1,IF(Stock[[#This Row],[NGÀY MUA]]=0,0,TODAY()-Stock[[#This Row],[NGÀY MUA]]+1))</f>
        <v>0</v>
      </c>
      <c r="AA1881" s="121" t="str">
        <f>IFERROR(Stock[[#This Row],[CỔ TỨC TIỀN MẶT]]+Stock[[#This Row],[LÃI/(LỖ) TỪ BÁN CK
(auto-fill)]],"")</f>
        <v/>
      </c>
      <c r="AB18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1" s="79"/>
      <c r="AE1881" s="146" t="str">
        <f>IF(Stock[[#This Row],[TRẠNG THÁI
(auto-fill)]]="NẮM GIỮ",Stock[[#This Row],[GIÁ THỊ TRƯỜNG]]-Stock[[#This Row],[GIÁ MUA]],"")</f>
        <v/>
      </c>
      <c r="AF1881" s="150" t="str">
        <f>IFERROR(Stock[[#This Row],[TĂNG/
(GIẢM )]]/Stock[[#This Row],[GIÁ MUA]],"")</f>
        <v/>
      </c>
      <c r="AG1881" s="129" t="str">
        <f>IF(Stock[[#This Row],[GIÁ THỊ TRƯỜNG]]&gt;0,Stock[[#This Row],[GIÁ THỊ TRƯỜNG]]*Stock[[#This Row],[SỐ LƯỢNG CÒN LẠI
(auto-fill)]],"")</f>
        <v/>
      </c>
    </row>
    <row r="1882" spans="2:33">
      <c r="B1882" s="109" t="str">
        <f>IF(AND(Stock[[#This Row],[SỐ LƯỢNG MUA]]&gt;0,Stock[[#This Row],[SỐ LƯỢNG CÒN LẠI
(auto-fill)]]=0),"BÁN",
IF(AND(Stock[[#This Row],[SỐ LƯỢNG MUA]]&gt;0,Stock[[#This Row],[SỐ LƯỢNG CÒN LẠI
(auto-fill)]]&gt;0),"NẮM GIỮ",""))</f>
        <v/>
      </c>
      <c r="C1882" s="112">
        <f t="shared" si="29"/>
        <v>1869</v>
      </c>
      <c r="D1882" s="77"/>
      <c r="E1882" s="78"/>
      <c r="F1882" s="170"/>
      <c r="G1882" s="83"/>
      <c r="H1882" s="84"/>
      <c r="I1882" s="114" t="str">
        <f>IF(Stock[[#This Row],[SỐ LƯỢNG MUA]]&gt;0,Stock[[#This Row],[GIÁ MUA]]*Stock[[#This Row],[SỐ LƯỢNG MUA]]*$D$11,"")</f>
        <v/>
      </c>
      <c r="J1882" s="87"/>
      <c r="K1882" s="88"/>
      <c r="L1882" s="116" t="str">
        <f>IF(Stock[[#This Row],[SỐ LƯỢNG MUA]]&gt;0,Stock[[#This Row],[GIÁ MUA]]*(1+Stock[[#This Row],[% TĂNG KỲ VỌNG_1]]),"")</f>
        <v/>
      </c>
      <c r="M1882" s="89"/>
      <c r="N1882" s="116" t="str">
        <f>IF(Stock[[#This Row],[SỐ LƯỢNG MUA]]&gt;0,Stock[[#This Row],[GIÁ MUA]]*(1+Stock[[#This Row],[% TĂNG KỲ VỌNG_2]]),"")</f>
        <v/>
      </c>
      <c r="O1882" s="89"/>
      <c r="P1882" s="116" t="str">
        <f>IF(Stock[[#This Row],[SỐ LƯỢNG MUA]]&gt;0,Stock[[#This Row],[GIÁ MUA]]*(1+Stock[[#This Row],[% GIẢM ĐỂ CẮT LỖ]]),"")</f>
        <v/>
      </c>
      <c r="Q1882" s="103"/>
      <c r="R1882" s="117" t="str">
        <f>IF(Stock[[#This Row],[CỔ TỨC TIỀN MẶT]]&gt;0,Stock[[#This Row],[CỔ TỨC TIỀN MẶT]]/(Stock[[#This Row],[GIÁ MUA]]*Stock[[#This Row],[SỐ LƯỢNG MUA]]),"")</f>
        <v/>
      </c>
      <c r="S1882" s="103"/>
      <c r="T1882" s="77"/>
      <c r="U1882" s="95"/>
      <c r="V1882" s="96"/>
      <c r="W1882" s="125" t="str">
        <f>IF(Stock[[#This Row],[SỐ LƯỢNG BÁN]]&gt;0,Stock[[#This Row],[GIÁ BÁN]]*Stock[[#This Row],[SỐ LƯỢNG BÁN]]*$D$11+Stock[[#This Row],[GIÁ BÁN]]*Stock[[#This Row],[SỐ LƯỢNG BÁN]]*$D$12,"")</f>
        <v/>
      </c>
      <c r="X1882" s="120">
        <f>Stock[[#This Row],[SỐ LƯỢNG MUA]]+Stock[[#This Row],[CỔ TỨC BẰNG CỔ PHIẾU]]-Stock[[#This Row],[SỐ LƯỢNG BÁN]]</f>
        <v>0</v>
      </c>
      <c r="Y18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2" s="120">
        <f ca="1">IF(Stock[[#This Row],[NGÀY BÁN]]&gt;0,Stock[[#This Row],[NGÀY BÁN]]-Stock[[#This Row],[NGÀY MUA]]+1,IF(Stock[[#This Row],[NGÀY MUA]]=0,0,TODAY()-Stock[[#This Row],[NGÀY MUA]]+1))</f>
        <v>0</v>
      </c>
      <c r="AA1882" s="121" t="str">
        <f>IFERROR(Stock[[#This Row],[CỔ TỨC TIỀN MẶT]]+Stock[[#This Row],[LÃI/(LỖ) TỪ BÁN CK
(auto-fill)]],"")</f>
        <v/>
      </c>
      <c r="AB18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2" s="79"/>
      <c r="AE1882" s="146" t="str">
        <f>IF(Stock[[#This Row],[TRẠNG THÁI
(auto-fill)]]="NẮM GIỮ",Stock[[#This Row],[GIÁ THỊ TRƯỜNG]]-Stock[[#This Row],[GIÁ MUA]],"")</f>
        <v/>
      </c>
      <c r="AF1882" s="150" t="str">
        <f>IFERROR(Stock[[#This Row],[TĂNG/
(GIẢM )]]/Stock[[#This Row],[GIÁ MUA]],"")</f>
        <v/>
      </c>
      <c r="AG1882" s="129" t="str">
        <f>IF(Stock[[#This Row],[GIÁ THỊ TRƯỜNG]]&gt;0,Stock[[#This Row],[GIÁ THỊ TRƯỜNG]]*Stock[[#This Row],[SỐ LƯỢNG CÒN LẠI
(auto-fill)]],"")</f>
        <v/>
      </c>
    </row>
    <row r="1883" spans="2:33">
      <c r="B1883" s="109" t="str">
        <f>IF(AND(Stock[[#This Row],[SỐ LƯỢNG MUA]]&gt;0,Stock[[#This Row],[SỐ LƯỢNG CÒN LẠI
(auto-fill)]]=0),"BÁN",
IF(AND(Stock[[#This Row],[SỐ LƯỢNG MUA]]&gt;0,Stock[[#This Row],[SỐ LƯỢNG CÒN LẠI
(auto-fill)]]&gt;0),"NẮM GIỮ",""))</f>
        <v/>
      </c>
      <c r="C1883" s="112">
        <f t="shared" si="29"/>
        <v>1870</v>
      </c>
      <c r="D1883" s="77"/>
      <c r="E1883" s="78"/>
      <c r="F1883" s="170"/>
      <c r="G1883" s="83"/>
      <c r="H1883" s="84"/>
      <c r="I1883" s="114" t="str">
        <f>IF(Stock[[#This Row],[SỐ LƯỢNG MUA]]&gt;0,Stock[[#This Row],[GIÁ MUA]]*Stock[[#This Row],[SỐ LƯỢNG MUA]]*$D$11,"")</f>
        <v/>
      </c>
      <c r="J1883" s="87"/>
      <c r="K1883" s="88"/>
      <c r="L1883" s="116" t="str">
        <f>IF(Stock[[#This Row],[SỐ LƯỢNG MUA]]&gt;0,Stock[[#This Row],[GIÁ MUA]]*(1+Stock[[#This Row],[% TĂNG KỲ VỌNG_1]]),"")</f>
        <v/>
      </c>
      <c r="M1883" s="89"/>
      <c r="N1883" s="116" t="str">
        <f>IF(Stock[[#This Row],[SỐ LƯỢNG MUA]]&gt;0,Stock[[#This Row],[GIÁ MUA]]*(1+Stock[[#This Row],[% TĂNG KỲ VỌNG_2]]),"")</f>
        <v/>
      </c>
      <c r="O1883" s="89"/>
      <c r="P1883" s="116" t="str">
        <f>IF(Stock[[#This Row],[SỐ LƯỢNG MUA]]&gt;0,Stock[[#This Row],[GIÁ MUA]]*(1+Stock[[#This Row],[% GIẢM ĐỂ CẮT LỖ]]),"")</f>
        <v/>
      </c>
      <c r="Q1883" s="103"/>
      <c r="R1883" s="117" t="str">
        <f>IF(Stock[[#This Row],[CỔ TỨC TIỀN MẶT]]&gt;0,Stock[[#This Row],[CỔ TỨC TIỀN MẶT]]/(Stock[[#This Row],[GIÁ MUA]]*Stock[[#This Row],[SỐ LƯỢNG MUA]]),"")</f>
        <v/>
      </c>
      <c r="S1883" s="103"/>
      <c r="T1883" s="77"/>
      <c r="U1883" s="95"/>
      <c r="V1883" s="96"/>
      <c r="W1883" s="125" t="str">
        <f>IF(Stock[[#This Row],[SỐ LƯỢNG BÁN]]&gt;0,Stock[[#This Row],[GIÁ BÁN]]*Stock[[#This Row],[SỐ LƯỢNG BÁN]]*$D$11+Stock[[#This Row],[GIÁ BÁN]]*Stock[[#This Row],[SỐ LƯỢNG BÁN]]*$D$12,"")</f>
        <v/>
      </c>
      <c r="X1883" s="120">
        <f>Stock[[#This Row],[SỐ LƯỢNG MUA]]+Stock[[#This Row],[CỔ TỨC BẰNG CỔ PHIẾU]]-Stock[[#This Row],[SỐ LƯỢNG BÁN]]</f>
        <v>0</v>
      </c>
      <c r="Y18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3" s="120">
        <f ca="1">IF(Stock[[#This Row],[NGÀY BÁN]]&gt;0,Stock[[#This Row],[NGÀY BÁN]]-Stock[[#This Row],[NGÀY MUA]]+1,IF(Stock[[#This Row],[NGÀY MUA]]=0,0,TODAY()-Stock[[#This Row],[NGÀY MUA]]+1))</f>
        <v>0</v>
      </c>
      <c r="AA1883" s="121" t="str">
        <f>IFERROR(Stock[[#This Row],[CỔ TỨC TIỀN MẶT]]+Stock[[#This Row],[LÃI/(LỖ) TỪ BÁN CK
(auto-fill)]],"")</f>
        <v/>
      </c>
      <c r="AB18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3" s="79"/>
      <c r="AE1883" s="146" t="str">
        <f>IF(Stock[[#This Row],[TRẠNG THÁI
(auto-fill)]]="NẮM GIỮ",Stock[[#This Row],[GIÁ THỊ TRƯỜNG]]-Stock[[#This Row],[GIÁ MUA]],"")</f>
        <v/>
      </c>
      <c r="AF1883" s="150" t="str">
        <f>IFERROR(Stock[[#This Row],[TĂNG/
(GIẢM )]]/Stock[[#This Row],[GIÁ MUA]],"")</f>
        <v/>
      </c>
      <c r="AG1883" s="129" t="str">
        <f>IF(Stock[[#This Row],[GIÁ THỊ TRƯỜNG]]&gt;0,Stock[[#This Row],[GIÁ THỊ TRƯỜNG]]*Stock[[#This Row],[SỐ LƯỢNG CÒN LẠI
(auto-fill)]],"")</f>
        <v/>
      </c>
    </row>
    <row r="1884" spans="2:33">
      <c r="B1884" s="109" t="str">
        <f>IF(AND(Stock[[#This Row],[SỐ LƯỢNG MUA]]&gt;0,Stock[[#This Row],[SỐ LƯỢNG CÒN LẠI
(auto-fill)]]=0),"BÁN",
IF(AND(Stock[[#This Row],[SỐ LƯỢNG MUA]]&gt;0,Stock[[#This Row],[SỐ LƯỢNG CÒN LẠI
(auto-fill)]]&gt;0),"NẮM GIỮ",""))</f>
        <v/>
      </c>
      <c r="C1884" s="112">
        <f t="shared" si="29"/>
        <v>1871</v>
      </c>
      <c r="D1884" s="77"/>
      <c r="E1884" s="78"/>
      <c r="F1884" s="170"/>
      <c r="G1884" s="83"/>
      <c r="H1884" s="84"/>
      <c r="I1884" s="114" t="str">
        <f>IF(Stock[[#This Row],[SỐ LƯỢNG MUA]]&gt;0,Stock[[#This Row],[GIÁ MUA]]*Stock[[#This Row],[SỐ LƯỢNG MUA]]*$D$11,"")</f>
        <v/>
      </c>
      <c r="J1884" s="87"/>
      <c r="K1884" s="88"/>
      <c r="L1884" s="116" t="str">
        <f>IF(Stock[[#This Row],[SỐ LƯỢNG MUA]]&gt;0,Stock[[#This Row],[GIÁ MUA]]*(1+Stock[[#This Row],[% TĂNG KỲ VỌNG_1]]),"")</f>
        <v/>
      </c>
      <c r="M1884" s="89"/>
      <c r="N1884" s="116" t="str">
        <f>IF(Stock[[#This Row],[SỐ LƯỢNG MUA]]&gt;0,Stock[[#This Row],[GIÁ MUA]]*(1+Stock[[#This Row],[% TĂNG KỲ VỌNG_2]]),"")</f>
        <v/>
      </c>
      <c r="O1884" s="89"/>
      <c r="P1884" s="116" t="str">
        <f>IF(Stock[[#This Row],[SỐ LƯỢNG MUA]]&gt;0,Stock[[#This Row],[GIÁ MUA]]*(1+Stock[[#This Row],[% GIẢM ĐỂ CẮT LỖ]]),"")</f>
        <v/>
      </c>
      <c r="Q1884" s="103"/>
      <c r="R1884" s="117" t="str">
        <f>IF(Stock[[#This Row],[CỔ TỨC TIỀN MẶT]]&gt;0,Stock[[#This Row],[CỔ TỨC TIỀN MẶT]]/(Stock[[#This Row],[GIÁ MUA]]*Stock[[#This Row],[SỐ LƯỢNG MUA]]),"")</f>
        <v/>
      </c>
      <c r="S1884" s="103"/>
      <c r="T1884" s="77"/>
      <c r="U1884" s="95"/>
      <c r="V1884" s="96"/>
      <c r="W1884" s="125" t="str">
        <f>IF(Stock[[#This Row],[SỐ LƯỢNG BÁN]]&gt;0,Stock[[#This Row],[GIÁ BÁN]]*Stock[[#This Row],[SỐ LƯỢNG BÁN]]*$D$11+Stock[[#This Row],[GIÁ BÁN]]*Stock[[#This Row],[SỐ LƯỢNG BÁN]]*$D$12,"")</f>
        <v/>
      </c>
      <c r="X1884" s="120">
        <f>Stock[[#This Row],[SỐ LƯỢNG MUA]]+Stock[[#This Row],[CỔ TỨC BẰNG CỔ PHIẾU]]-Stock[[#This Row],[SỐ LƯỢNG BÁN]]</f>
        <v>0</v>
      </c>
      <c r="Y18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4" s="120">
        <f ca="1">IF(Stock[[#This Row],[NGÀY BÁN]]&gt;0,Stock[[#This Row],[NGÀY BÁN]]-Stock[[#This Row],[NGÀY MUA]]+1,IF(Stock[[#This Row],[NGÀY MUA]]=0,0,TODAY()-Stock[[#This Row],[NGÀY MUA]]+1))</f>
        <v>0</v>
      </c>
      <c r="AA1884" s="121" t="str">
        <f>IFERROR(Stock[[#This Row],[CỔ TỨC TIỀN MẶT]]+Stock[[#This Row],[LÃI/(LỖ) TỪ BÁN CK
(auto-fill)]],"")</f>
        <v/>
      </c>
      <c r="AB18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4" s="79"/>
      <c r="AE1884" s="146" t="str">
        <f>IF(Stock[[#This Row],[TRẠNG THÁI
(auto-fill)]]="NẮM GIỮ",Stock[[#This Row],[GIÁ THỊ TRƯỜNG]]-Stock[[#This Row],[GIÁ MUA]],"")</f>
        <v/>
      </c>
      <c r="AF1884" s="150" t="str">
        <f>IFERROR(Stock[[#This Row],[TĂNG/
(GIẢM )]]/Stock[[#This Row],[GIÁ MUA]],"")</f>
        <v/>
      </c>
      <c r="AG1884" s="129" t="str">
        <f>IF(Stock[[#This Row],[GIÁ THỊ TRƯỜNG]]&gt;0,Stock[[#This Row],[GIÁ THỊ TRƯỜNG]]*Stock[[#This Row],[SỐ LƯỢNG CÒN LẠI
(auto-fill)]],"")</f>
        <v/>
      </c>
    </row>
    <row r="1885" spans="2:33">
      <c r="B1885" s="109" t="str">
        <f>IF(AND(Stock[[#This Row],[SỐ LƯỢNG MUA]]&gt;0,Stock[[#This Row],[SỐ LƯỢNG CÒN LẠI
(auto-fill)]]=0),"BÁN",
IF(AND(Stock[[#This Row],[SỐ LƯỢNG MUA]]&gt;0,Stock[[#This Row],[SỐ LƯỢNG CÒN LẠI
(auto-fill)]]&gt;0),"NẮM GIỮ",""))</f>
        <v/>
      </c>
      <c r="C1885" s="112">
        <f t="shared" si="29"/>
        <v>1872</v>
      </c>
      <c r="D1885" s="77"/>
      <c r="E1885" s="78"/>
      <c r="F1885" s="170"/>
      <c r="G1885" s="83"/>
      <c r="H1885" s="84"/>
      <c r="I1885" s="114" t="str">
        <f>IF(Stock[[#This Row],[SỐ LƯỢNG MUA]]&gt;0,Stock[[#This Row],[GIÁ MUA]]*Stock[[#This Row],[SỐ LƯỢNG MUA]]*$D$11,"")</f>
        <v/>
      </c>
      <c r="J1885" s="87"/>
      <c r="K1885" s="88"/>
      <c r="L1885" s="116" t="str">
        <f>IF(Stock[[#This Row],[SỐ LƯỢNG MUA]]&gt;0,Stock[[#This Row],[GIÁ MUA]]*(1+Stock[[#This Row],[% TĂNG KỲ VỌNG_1]]),"")</f>
        <v/>
      </c>
      <c r="M1885" s="89"/>
      <c r="N1885" s="116" t="str">
        <f>IF(Stock[[#This Row],[SỐ LƯỢNG MUA]]&gt;0,Stock[[#This Row],[GIÁ MUA]]*(1+Stock[[#This Row],[% TĂNG KỲ VỌNG_2]]),"")</f>
        <v/>
      </c>
      <c r="O1885" s="89"/>
      <c r="P1885" s="116" t="str">
        <f>IF(Stock[[#This Row],[SỐ LƯỢNG MUA]]&gt;0,Stock[[#This Row],[GIÁ MUA]]*(1+Stock[[#This Row],[% GIẢM ĐỂ CẮT LỖ]]),"")</f>
        <v/>
      </c>
      <c r="Q1885" s="103"/>
      <c r="R1885" s="117" t="str">
        <f>IF(Stock[[#This Row],[CỔ TỨC TIỀN MẶT]]&gt;0,Stock[[#This Row],[CỔ TỨC TIỀN MẶT]]/(Stock[[#This Row],[GIÁ MUA]]*Stock[[#This Row],[SỐ LƯỢNG MUA]]),"")</f>
        <v/>
      </c>
      <c r="S1885" s="103"/>
      <c r="T1885" s="77"/>
      <c r="U1885" s="95"/>
      <c r="V1885" s="96"/>
      <c r="W1885" s="125" t="str">
        <f>IF(Stock[[#This Row],[SỐ LƯỢNG BÁN]]&gt;0,Stock[[#This Row],[GIÁ BÁN]]*Stock[[#This Row],[SỐ LƯỢNG BÁN]]*$D$11+Stock[[#This Row],[GIÁ BÁN]]*Stock[[#This Row],[SỐ LƯỢNG BÁN]]*$D$12,"")</f>
        <v/>
      </c>
      <c r="X1885" s="120">
        <f>Stock[[#This Row],[SỐ LƯỢNG MUA]]+Stock[[#This Row],[CỔ TỨC BẰNG CỔ PHIẾU]]-Stock[[#This Row],[SỐ LƯỢNG BÁN]]</f>
        <v>0</v>
      </c>
      <c r="Y18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5" s="120">
        <f ca="1">IF(Stock[[#This Row],[NGÀY BÁN]]&gt;0,Stock[[#This Row],[NGÀY BÁN]]-Stock[[#This Row],[NGÀY MUA]]+1,IF(Stock[[#This Row],[NGÀY MUA]]=0,0,TODAY()-Stock[[#This Row],[NGÀY MUA]]+1))</f>
        <v>0</v>
      </c>
      <c r="AA1885" s="121" t="str">
        <f>IFERROR(Stock[[#This Row],[CỔ TỨC TIỀN MẶT]]+Stock[[#This Row],[LÃI/(LỖ) TỪ BÁN CK
(auto-fill)]],"")</f>
        <v/>
      </c>
      <c r="AB18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5" s="79"/>
      <c r="AE1885" s="146" t="str">
        <f>IF(Stock[[#This Row],[TRẠNG THÁI
(auto-fill)]]="NẮM GIỮ",Stock[[#This Row],[GIÁ THỊ TRƯỜNG]]-Stock[[#This Row],[GIÁ MUA]],"")</f>
        <v/>
      </c>
      <c r="AF1885" s="150" t="str">
        <f>IFERROR(Stock[[#This Row],[TĂNG/
(GIẢM )]]/Stock[[#This Row],[GIÁ MUA]],"")</f>
        <v/>
      </c>
      <c r="AG1885" s="129" t="str">
        <f>IF(Stock[[#This Row],[GIÁ THỊ TRƯỜNG]]&gt;0,Stock[[#This Row],[GIÁ THỊ TRƯỜNG]]*Stock[[#This Row],[SỐ LƯỢNG CÒN LẠI
(auto-fill)]],"")</f>
        <v/>
      </c>
    </row>
    <row r="1886" spans="2:33">
      <c r="B1886" s="109" t="str">
        <f>IF(AND(Stock[[#This Row],[SỐ LƯỢNG MUA]]&gt;0,Stock[[#This Row],[SỐ LƯỢNG CÒN LẠI
(auto-fill)]]=0),"BÁN",
IF(AND(Stock[[#This Row],[SỐ LƯỢNG MUA]]&gt;0,Stock[[#This Row],[SỐ LƯỢNG CÒN LẠI
(auto-fill)]]&gt;0),"NẮM GIỮ",""))</f>
        <v/>
      </c>
      <c r="C1886" s="112">
        <f t="shared" si="29"/>
        <v>1873</v>
      </c>
      <c r="D1886" s="77"/>
      <c r="E1886" s="78"/>
      <c r="F1886" s="170"/>
      <c r="G1886" s="83"/>
      <c r="H1886" s="84"/>
      <c r="I1886" s="114" t="str">
        <f>IF(Stock[[#This Row],[SỐ LƯỢNG MUA]]&gt;0,Stock[[#This Row],[GIÁ MUA]]*Stock[[#This Row],[SỐ LƯỢNG MUA]]*$D$11,"")</f>
        <v/>
      </c>
      <c r="J1886" s="87"/>
      <c r="K1886" s="88"/>
      <c r="L1886" s="116" t="str">
        <f>IF(Stock[[#This Row],[SỐ LƯỢNG MUA]]&gt;0,Stock[[#This Row],[GIÁ MUA]]*(1+Stock[[#This Row],[% TĂNG KỲ VỌNG_1]]),"")</f>
        <v/>
      </c>
      <c r="M1886" s="89"/>
      <c r="N1886" s="116" t="str">
        <f>IF(Stock[[#This Row],[SỐ LƯỢNG MUA]]&gt;0,Stock[[#This Row],[GIÁ MUA]]*(1+Stock[[#This Row],[% TĂNG KỲ VỌNG_2]]),"")</f>
        <v/>
      </c>
      <c r="O1886" s="89"/>
      <c r="P1886" s="116" t="str">
        <f>IF(Stock[[#This Row],[SỐ LƯỢNG MUA]]&gt;0,Stock[[#This Row],[GIÁ MUA]]*(1+Stock[[#This Row],[% GIẢM ĐỂ CẮT LỖ]]),"")</f>
        <v/>
      </c>
      <c r="Q1886" s="103"/>
      <c r="R1886" s="117" t="str">
        <f>IF(Stock[[#This Row],[CỔ TỨC TIỀN MẶT]]&gt;0,Stock[[#This Row],[CỔ TỨC TIỀN MẶT]]/(Stock[[#This Row],[GIÁ MUA]]*Stock[[#This Row],[SỐ LƯỢNG MUA]]),"")</f>
        <v/>
      </c>
      <c r="S1886" s="103"/>
      <c r="T1886" s="77"/>
      <c r="U1886" s="95"/>
      <c r="V1886" s="96"/>
      <c r="W1886" s="125" t="str">
        <f>IF(Stock[[#This Row],[SỐ LƯỢNG BÁN]]&gt;0,Stock[[#This Row],[GIÁ BÁN]]*Stock[[#This Row],[SỐ LƯỢNG BÁN]]*$D$11+Stock[[#This Row],[GIÁ BÁN]]*Stock[[#This Row],[SỐ LƯỢNG BÁN]]*$D$12,"")</f>
        <v/>
      </c>
      <c r="X1886" s="120">
        <f>Stock[[#This Row],[SỐ LƯỢNG MUA]]+Stock[[#This Row],[CỔ TỨC BẰNG CỔ PHIẾU]]-Stock[[#This Row],[SỐ LƯỢNG BÁN]]</f>
        <v>0</v>
      </c>
      <c r="Y18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6" s="120">
        <f ca="1">IF(Stock[[#This Row],[NGÀY BÁN]]&gt;0,Stock[[#This Row],[NGÀY BÁN]]-Stock[[#This Row],[NGÀY MUA]]+1,IF(Stock[[#This Row],[NGÀY MUA]]=0,0,TODAY()-Stock[[#This Row],[NGÀY MUA]]+1))</f>
        <v>0</v>
      </c>
      <c r="AA1886" s="121" t="str">
        <f>IFERROR(Stock[[#This Row],[CỔ TỨC TIỀN MẶT]]+Stock[[#This Row],[LÃI/(LỖ) TỪ BÁN CK
(auto-fill)]],"")</f>
        <v/>
      </c>
      <c r="AB18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6" s="79"/>
      <c r="AE1886" s="146" t="str">
        <f>IF(Stock[[#This Row],[TRẠNG THÁI
(auto-fill)]]="NẮM GIỮ",Stock[[#This Row],[GIÁ THỊ TRƯỜNG]]-Stock[[#This Row],[GIÁ MUA]],"")</f>
        <v/>
      </c>
      <c r="AF1886" s="150" t="str">
        <f>IFERROR(Stock[[#This Row],[TĂNG/
(GIẢM )]]/Stock[[#This Row],[GIÁ MUA]],"")</f>
        <v/>
      </c>
      <c r="AG1886" s="129" t="str">
        <f>IF(Stock[[#This Row],[GIÁ THỊ TRƯỜNG]]&gt;0,Stock[[#This Row],[GIÁ THỊ TRƯỜNG]]*Stock[[#This Row],[SỐ LƯỢNG CÒN LẠI
(auto-fill)]],"")</f>
        <v/>
      </c>
    </row>
    <row r="1887" spans="2:33">
      <c r="B1887" s="109" t="str">
        <f>IF(AND(Stock[[#This Row],[SỐ LƯỢNG MUA]]&gt;0,Stock[[#This Row],[SỐ LƯỢNG CÒN LẠI
(auto-fill)]]=0),"BÁN",
IF(AND(Stock[[#This Row],[SỐ LƯỢNG MUA]]&gt;0,Stock[[#This Row],[SỐ LƯỢNG CÒN LẠI
(auto-fill)]]&gt;0),"NẮM GIỮ",""))</f>
        <v/>
      </c>
      <c r="C1887" s="112">
        <f t="shared" si="29"/>
        <v>1874</v>
      </c>
      <c r="D1887" s="77"/>
      <c r="E1887" s="78"/>
      <c r="F1887" s="170"/>
      <c r="G1887" s="83"/>
      <c r="H1887" s="84"/>
      <c r="I1887" s="114" t="str">
        <f>IF(Stock[[#This Row],[SỐ LƯỢNG MUA]]&gt;0,Stock[[#This Row],[GIÁ MUA]]*Stock[[#This Row],[SỐ LƯỢNG MUA]]*$D$11,"")</f>
        <v/>
      </c>
      <c r="J1887" s="87"/>
      <c r="K1887" s="88"/>
      <c r="L1887" s="116" t="str">
        <f>IF(Stock[[#This Row],[SỐ LƯỢNG MUA]]&gt;0,Stock[[#This Row],[GIÁ MUA]]*(1+Stock[[#This Row],[% TĂNG KỲ VỌNG_1]]),"")</f>
        <v/>
      </c>
      <c r="M1887" s="89"/>
      <c r="N1887" s="116" t="str">
        <f>IF(Stock[[#This Row],[SỐ LƯỢNG MUA]]&gt;0,Stock[[#This Row],[GIÁ MUA]]*(1+Stock[[#This Row],[% TĂNG KỲ VỌNG_2]]),"")</f>
        <v/>
      </c>
      <c r="O1887" s="89"/>
      <c r="P1887" s="116" t="str">
        <f>IF(Stock[[#This Row],[SỐ LƯỢNG MUA]]&gt;0,Stock[[#This Row],[GIÁ MUA]]*(1+Stock[[#This Row],[% GIẢM ĐỂ CẮT LỖ]]),"")</f>
        <v/>
      </c>
      <c r="Q1887" s="103"/>
      <c r="R1887" s="117" t="str">
        <f>IF(Stock[[#This Row],[CỔ TỨC TIỀN MẶT]]&gt;0,Stock[[#This Row],[CỔ TỨC TIỀN MẶT]]/(Stock[[#This Row],[GIÁ MUA]]*Stock[[#This Row],[SỐ LƯỢNG MUA]]),"")</f>
        <v/>
      </c>
      <c r="S1887" s="103"/>
      <c r="T1887" s="77"/>
      <c r="U1887" s="95"/>
      <c r="V1887" s="96"/>
      <c r="W1887" s="125" t="str">
        <f>IF(Stock[[#This Row],[SỐ LƯỢNG BÁN]]&gt;0,Stock[[#This Row],[GIÁ BÁN]]*Stock[[#This Row],[SỐ LƯỢNG BÁN]]*$D$11+Stock[[#This Row],[GIÁ BÁN]]*Stock[[#This Row],[SỐ LƯỢNG BÁN]]*$D$12,"")</f>
        <v/>
      </c>
      <c r="X1887" s="120">
        <f>Stock[[#This Row],[SỐ LƯỢNG MUA]]+Stock[[#This Row],[CỔ TỨC BẰNG CỔ PHIẾU]]-Stock[[#This Row],[SỐ LƯỢNG BÁN]]</f>
        <v>0</v>
      </c>
      <c r="Y18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7" s="120">
        <f ca="1">IF(Stock[[#This Row],[NGÀY BÁN]]&gt;0,Stock[[#This Row],[NGÀY BÁN]]-Stock[[#This Row],[NGÀY MUA]]+1,IF(Stock[[#This Row],[NGÀY MUA]]=0,0,TODAY()-Stock[[#This Row],[NGÀY MUA]]+1))</f>
        <v>0</v>
      </c>
      <c r="AA1887" s="121" t="str">
        <f>IFERROR(Stock[[#This Row],[CỔ TỨC TIỀN MẶT]]+Stock[[#This Row],[LÃI/(LỖ) TỪ BÁN CK
(auto-fill)]],"")</f>
        <v/>
      </c>
      <c r="AB18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7" s="79"/>
      <c r="AE1887" s="146" t="str">
        <f>IF(Stock[[#This Row],[TRẠNG THÁI
(auto-fill)]]="NẮM GIỮ",Stock[[#This Row],[GIÁ THỊ TRƯỜNG]]-Stock[[#This Row],[GIÁ MUA]],"")</f>
        <v/>
      </c>
      <c r="AF1887" s="150" t="str">
        <f>IFERROR(Stock[[#This Row],[TĂNG/
(GIẢM )]]/Stock[[#This Row],[GIÁ MUA]],"")</f>
        <v/>
      </c>
      <c r="AG1887" s="129" t="str">
        <f>IF(Stock[[#This Row],[GIÁ THỊ TRƯỜNG]]&gt;0,Stock[[#This Row],[GIÁ THỊ TRƯỜNG]]*Stock[[#This Row],[SỐ LƯỢNG CÒN LẠI
(auto-fill)]],"")</f>
        <v/>
      </c>
    </row>
    <row r="1888" spans="2:33">
      <c r="B1888" s="109" t="str">
        <f>IF(AND(Stock[[#This Row],[SỐ LƯỢNG MUA]]&gt;0,Stock[[#This Row],[SỐ LƯỢNG CÒN LẠI
(auto-fill)]]=0),"BÁN",
IF(AND(Stock[[#This Row],[SỐ LƯỢNG MUA]]&gt;0,Stock[[#This Row],[SỐ LƯỢNG CÒN LẠI
(auto-fill)]]&gt;0),"NẮM GIỮ",""))</f>
        <v/>
      </c>
      <c r="C1888" s="112">
        <f t="shared" si="29"/>
        <v>1875</v>
      </c>
      <c r="D1888" s="77"/>
      <c r="E1888" s="78"/>
      <c r="F1888" s="170"/>
      <c r="G1888" s="83"/>
      <c r="H1888" s="84"/>
      <c r="I1888" s="114" t="str">
        <f>IF(Stock[[#This Row],[SỐ LƯỢNG MUA]]&gt;0,Stock[[#This Row],[GIÁ MUA]]*Stock[[#This Row],[SỐ LƯỢNG MUA]]*$D$11,"")</f>
        <v/>
      </c>
      <c r="J1888" s="87"/>
      <c r="K1888" s="88"/>
      <c r="L1888" s="116" t="str">
        <f>IF(Stock[[#This Row],[SỐ LƯỢNG MUA]]&gt;0,Stock[[#This Row],[GIÁ MUA]]*(1+Stock[[#This Row],[% TĂNG KỲ VỌNG_1]]),"")</f>
        <v/>
      </c>
      <c r="M1888" s="89"/>
      <c r="N1888" s="116" t="str">
        <f>IF(Stock[[#This Row],[SỐ LƯỢNG MUA]]&gt;0,Stock[[#This Row],[GIÁ MUA]]*(1+Stock[[#This Row],[% TĂNG KỲ VỌNG_2]]),"")</f>
        <v/>
      </c>
      <c r="O1888" s="89"/>
      <c r="P1888" s="116" t="str">
        <f>IF(Stock[[#This Row],[SỐ LƯỢNG MUA]]&gt;0,Stock[[#This Row],[GIÁ MUA]]*(1+Stock[[#This Row],[% GIẢM ĐỂ CẮT LỖ]]),"")</f>
        <v/>
      </c>
      <c r="Q1888" s="103"/>
      <c r="R1888" s="117" t="str">
        <f>IF(Stock[[#This Row],[CỔ TỨC TIỀN MẶT]]&gt;0,Stock[[#This Row],[CỔ TỨC TIỀN MẶT]]/(Stock[[#This Row],[GIÁ MUA]]*Stock[[#This Row],[SỐ LƯỢNG MUA]]),"")</f>
        <v/>
      </c>
      <c r="S1888" s="103"/>
      <c r="T1888" s="77"/>
      <c r="U1888" s="95"/>
      <c r="V1888" s="96"/>
      <c r="W1888" s="125" t="str">
        <f>IF(Stock[[#This Row],[SỐ LƯỢNG BÁN]]&gt;0,Stock[[#This Row],[GIÁ BÁN]]*Stock[[#This Row],[SỐ LƯỢNG BÁN]]*$D$11+Stock[[#This Row],[GIÁ BÁN]]*Stock[[#This Row],[SỐ LƯỢNG BÁN]]*$D$12,"")</f>
        <v/>
      </c>
      <c r="X1888" s="120">
        <f>Stock[[#This Row],[SỐ LƯỢNG MUA]]+Stock[[#This Row],[CỔ TỨC BẰNG CỔ PHIẾU]]-Stock[[#This Row],[SỐ LƯỢNG BÁN]]</f>
        <v>0</v>
      </c>
      <c r="Y18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8" s="120">
        <f ca="1">IF(Stock[[#This Row],[NGÀY BÁN]]&gt;0,Stock[[#This Row],[NGÀY BÁN]]-Stock[[#This Row],[NGÀY MUA]]+1,IF(Stock[[#This Row],[NGÀY MUA]]=0,0,TODAY()-Stock[[#This Row],[NGÀY MUA]]+1))</f>
        <v>0</v>
      </c>
      <c r="AA1888" s="121" t="str">
        <f>IFERROR(Stock[[#This Row],[CỔ TỨC TIỀN MẶT]]+Stock[[#This Row],[LÃI/(LỖ) TỪ BÁN CK
(auto-fill)]],"")</f>
        <v/>
      </c>
      <c r="AB18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8" s="79"/>
      <c r="AE1888" s="146" t="str">
        <f>IF(Stock[[#This Row],[TRẠNG THÁI
(auto-fill)]]="NẮM GIỮ",Stock[[#This Row],[GIÁ THỊ TRƯỜNG]]-Stock[[#This Row],[GIÁ MUA]],"")</f>
        <v/>
      </c>
      <c r="AF1888" s="150" t="str">
        <f>IFERROR(Stock[[#This Row],[TĂNG/
(GIẢM )]]/Stock[[#This Row],[GIÁ MUA]],"")</f>
        <v/>
      </c>
      <c r="AG1888" s="129" t="str">
        <f>IF(Stock[[#This Row],[GIÁ THỊ TRƯỜNG]]&gt;0,Stock[[#This Row],[GIÁ THỊ TRƯỜNG]]*Stock[[#This Row],[SỐ LƯỢNG CÒN LẠI
(auto-fill)]],"")</f>
        <v/>
      </c>
    </row>
    <row r="1889" spans="2:33">
      <c r="B1889" s="109" t="str">
        <f>IF(AND(Stock[[#This Row],[SỐ LƯỢNG MUA]]&gt;0,Stock[[#This Row],[SỐ LƯỢNG CÒN LẠI
(auto-fill)]]=0),"BÁN",
IF(AND(Stock[[#This Row],[SỐ LƯỢNG MUA]]&gt;0,Stock[[#This Row],[SỐ LƯỢNG CÒN LẠI
(auto-fill)]]&gt;0),"NẮM GIỮ",""))</f>
        <v/>
      </c>
      <c r="C1889" s="112">
        <f t="shared" si="29"/>
        <v>1876</v>
      </c>
      <c r="D1889" s="77"/>
      <c r="E1889" s="78"/>
      <c r="F1889" s="170"/>
      <c r="G1889" s="83"/>
      <c r="H1889" s="84"/>
      <c r="I1889" s="114" t="str">
        <f>IF(Stock[[#This Row],[SỐ LƯỢNG MUA]]&gt;0,Stock[[#This Row],[GIÁ MUA]]*Stock[[#This Row],[SỐ LƯỢNG MUA]]*$D$11,"")</f>
        <v/>
      </c>
      <c r="J1889" s="87"/>
      <c r="K1889" s="88"/>
      <c r="L1889" s="116" t="str">
        <f>IF(Stock[[#This Row],[SỐ LƯỢNG MUA]]&gt;0,Stock[[#This Row],[GIÁ MUA]]*(1+Stock[[#This Row],[% TĂNG KỲ VỌNG_1]]),"")</f>
        <v/>
      </c>
      <c r="M1889" s="89"/>
      <c r="N1889" s="116" t="str">
        <f>IF(Stock[[#This Row],[SỐ LƯỢNG MUA]]&gt;0,Stock[[#This Row],[GIÁ MUA]]*(1+Stock[[#This Row],[% TĂNG KỲ VỌNG_2]]),"")</f>
        <v/>
      </c>
      <c r="O1889" s="89"/>
      <c r="P1889" s="116" t="str">
        <f>IF(Stock[[#This Row],[SỐ LƯỢNG MUA]]&gt;0,Stock[[#This Row],[GIÁ MUA]]*(1+Stock[[#This Row],[% GIẢM ĐỂ CẮT LỖ]]),"")</f>
        <v/>
      </c>
      <c r="Q1889" s="103"/>
      <c r="R1889" s="117" t="str">
        <f>IF(Stock[[#This Row],[CỔ TỨC TIỀN MẶT]]&gt;0,Stock[[#This Row],[CỔ TỨC TIỀN MẶT]]/(Stock[[#This Row],[GIÁ MUA]]*Stock[[#This Row],[SỐ LƯỢNG MUA]]),"")</f>
        <v/>
      </c>
      <c r="S1889" s="103"/>
      <c r="T1889" s="77"/>
      <c r="U1889" s="95"/>
      <c r="V1889" s="96"/>
      <c r="W1889" s="125" t="str">
        <f>IF(Stock[[#This Row],[SỐ LƯỢNG BÁN]]&gt;0,Stock[[#This Row],[GIÁ BÁN]]*Stock[[#This Row],[SỐ LƯỢNG BÁN]]*$D$11+Stock[[#This Row],[GIÁ BÁN]]*Stock[[#This Row],[SỐ LƯỢNG BÁN]]*$D$12,"")</f>
        <v/>
      </c>
      <c r="X1889" s="120">
        <f>Stock[[#This Row],[SỐ LƯỢNG MUA]]+Stock[[#This Row],[CỔ TỨC BẰNG CỔ PHIẾU]]-Stock[[#This Row],[SỐ LƯỢNG BÁN]]</f>
        <v>0</v>
      </c>
      <c r="Y18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9" s="120">
        <f ca="1">IF(Stock[[#This Row],[NGÀY BÁN]]&gt;0,Stock[[#This Row],[NGÀY BÁN]]-Stock[[#This Row],[NGÀY MUA]]+1,IF(Stock[[#This Row],[NGÀY MUA]]=0,0,TODAY()-Stock[[#This Row],[NGÀY MUA]]+1))</f>
        <v>0</v>
      </c>
      <c r="AA1889" s="121" t="str">
        <f>IFERROR(Stock[[#This Row],[CỔ TỨC TIỀN MẶT]]+Stock[[#This Row],[LÃI/(LỖ) TỪ BÁN CK
(auto-fill)]],"")</f>
        <v/>
      </c>
      <c r="AB18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9" s="79"/>
      <c r="AE1889" s="146" t="str">
        <f>IF(Stock[[#This Row],[TRẠNG THÁI
(auto-fill)]]="NẮM GIỮ",Stock[[#This Row],[GIÁ THỊ TRƯỜNG]]-Stock[[#This Row],[GIÁ MUA]],"")</f>
        <v/>
      </c>
      <c r="AF1889" s="150" t="str">
        <f>IFERROR(Stock[[#This Row],[TĂNG/
(GIẢM )]]/Stock[[#This Row],[GIÁ MUA]],"")</f>
        <v/>
      </c>
      <c r="AG1889" s="129" t="str">
        <f>IF(Stock[[#This Row],[GIÁ THỊ TRƯỜNG]]&gt;0,Stock[[#This Row],[GIÁ THỊ TRƯỜNG]]*Stock[[#This Row],[SỐ LƯỢNG CÒN LẠI
(auto-fill)]],"")</f>
        <v/>
      </c>
    </row>
    <row r="1890" spans="2:33">
      <c r="B1890" s="109" t="str">
        <f>IF(AND(Stock[[#This Row],[SỐ LƯỢNG MUA]]&gt;0,Stock[[#This Row],[SỐ LƯỢNG CÒN LẠI
(auto-fill)]]=0),"BÁN",
IF(AND(Stock[[#This Row],[SỐ LƯỢNG MUA]]&gt;0,Stock[[#This Row],[SỐ LƯỢNG CÒN LẠI
(auto-fill)]]&gt;0),"NẮM GIỮ",""))</f>
        <v/>
      </c>
      <c r="C1890" s="112">
        <f t="shared" si="29"/>
        <v>1877</v>
      </c>
      <c r="D1890" s="77"/>
      <c r="E1890" s="78"/>
      <c r="F1890" s="170"/>
      <c r="G1890" s="83"/>
      <c r="H1890" s="84"/>
      <c r="I1890" s="114" t="str">
        <f>IF(Stock[[#This Row],[SỐ LƯỢNG MUA]]&gt;0,Stock[[#This Row],[GIÁ MUA]]*Stock[[#This Row],[SỐ LƯỢNG MUA]]*$D$11,"")</f>
        <v/>
      </c>
      <c r="J1890" s="87"/>
      <c r="K1890" s="88"/>
      <c r="L1890" s="116" t="str">
        <f>IF(Stock[[#This Row],[SỐ LƯỢNG MUA]]&gt;0,Stock[[#This Row],[GIÁ MUA]]*(1+Stock[[#This Row],[% TĂNG KỲ VỌNG_1]]),"")</f>
        <v/>
      </c>
      <c r="M1890" s="89"/>
      <c r="N1890" s="116" t="str">
        <f>IF(Stock[[#This Row],[SỐ LƯỢNG MUA]]&gt;0,Stock[[#This Row],[GIÁ MUA]]*(1+Stock[[#This Row],[% TĂNG KỲ VỌNG_2]]),"")</f>
        <v/>
      </c>
      <c r="O1890" s="89"/>
      <c r="P1890" s="116" t="str">
        <f>IF(Stock[[#This Row],[SỐ LƯỢNG MUA]]&gt;0,Stock[[#This Row],[GIÁ MUA]]*(1+Stock[[#This Row],[% GIẢM ĐỂ CẮT LỖ]]),"")</f>
        <v/>
      </c>
      <c r="Q1890" s="103"/>
      <c r="R1890" s="117" t="str">
        <f>IF(Stock[[#This Row],[CỔ TỨC TIỀN MẶT]]&gt;0,Stock[[#This Row],[CỔ TỨC TIỀN MẶT]]/(Stock[[#This Row],[GIÁ MUA]]*Stock[[#This Row],[SỐ LƯỢNG MUA]]),"")</f>
        <v/>
      </c>
      <c r="S1890" s="103"/>
      <c r="T1890" s="77"/>
      <c r="U1890" s="95"/>
      <c r="V1890" s="96"/>
      <c r="W1890" s="125" t="str">
        <f>IF(Stock[[#This Row],[SỐ LƯỢNG BÁN]]&gt;0,Stock[[#This Row],[GIÁ BÁN]]*Stock[[#This Row],[SỐ LƯỢNG BÁN]]*$D$11+Stock[[#This Row],[GIÁ BÁN]]*Stock[[#This Row],[SỐ LƯỢNG BÁN]]*$D$12,"")</f>
        <v/>
      </c>
      <c r="X1890" s="120">
        <f>Stock[[#This Row],[SỐ LƯỢNG MUA]]+Stock[[#This Row],[CỔ TỨC BẰNG CỔ PHIẾU]]-Stock[[#This Row],[SỐ LƯỢNG BÁN]]</f>
        <v>0</v>
      </c>
      <c r="Y18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0" s="120">
        <f ca="1">IF(Stock[[#This Row],[NGÀY BÁN]]&gt;0,Stock[[#This Row],[NGÀY BÁN]]-Stock[[#This Row],[NGÀY MUA]]+1,IF(Stock[[#This Row],[NGÀY MUA]]=0,0,TODAY()-Stock[[#This Row],[NGÀY MUA]]+1))</f>
        <v>0</v>
      </c>
      <c r="AA1890" s="121" t="str">
        <f>IFERROR(Stock[[#This Row],[CỔ TỨC TIỀN MẶT]]+Stock[[#This Row],[LÃI/(LỖ) TỪ BÁN CK
(auto-fill)]],"")</f>
        <v/>
      </c>
      <c r="AB18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0" s="79"/>
      <c r="AE1890" s="146" t="str">
        <f>IF(Stock[[#This Row],[TRẠNG THÁI
(auto-fill)]]="NẮM GIỮ",Stock[[#This Row],[GIÁ THỊ TRƯỜNG]]-Stock[[#This Row],[GIÁ MUA]],"")</f>
        <v/>
      </c>
      <c r="AF1890" s="150" t="str">
        <f>IFERROR(Stock[[#This Row],[TĂNG/
(GIẢM )]]/Stock[[#This Row],[GIÁ MUA]],"")</f>
        <v/>
      </c>
      <c r="AG1890" s="129" t="str">
        <f>IF(Stock[[#This Row],[GIÁ THỊ TRƯỜNG]]&gt;0,Stock[[#This Row],[GIÁ THỊ TRƯỜNG]]*Stock[[#This Row],[SỐ LƯỢNG CÒN LẠI
(auto-fill)]],"")</f>
        <v/>
      </c>
    </row>
    <row r="1891" spans="2:33">
      <c r="B1891" s="109" t="str">
        <f>IF(AND(Stock[[#This Row],[SỐ LƯỢNG MUA]]&gt;0,Stock[[#This Row],[SỐ LƯỢNG CÒN LẠI
(auto-fill)]]=0),"BÁN",
IF(AND(Stock[[#This Row],[SỐ LƯỢNG MUA]]&gt;0,Stock[[#This Row],[SỐ LƯỢNG CÒN LẠI
(auto-fill)]]&gt;0),"NẮM GIỮ",""))</f>
        <v/>
      </c>
      <c r="C1891" s="112">
        <f t="shared" si="29"/>
        <v>1878</v>
      </c>
      <c r="D1891" s="77"/>
      <c r="E1891" s="78"/>
      <c r="F1891" s="170"/>
      <c r="G1891" s="83"/>
      <c r="H1891" s="84"/>
      <c r="I1891" s="114" t="str">
        <f>IF(Stock[[#This Row],[SỐ LƯỢNG MUA]]&gt;0,Stock[[#This Row],[GIÁ MUA]]*Stock[[#This Row],[SỐ LƯỢNG MUA]]*$D$11,"")</f>
        <v/>
      </c>
      <c r="J1891" s="87"/>
      <c r="K1891" s="88"/>
      <c r="L1891" s="116" t="str">
        <f>IF(Stock[[#This Row],[SỐ LƯỢNG MUA]]&gt;0,Stock[[#This Row],[GIÁ MUA]]*(1+Stock[[#This Row],[% TĂNG KỲ VỌNG_1]]),"")</f>
        <v/>
      </c>
      <c r="M1891" s="89"/>
      <c r="N1891" s="116" t="str">
        <f>IF(Stock[[#This Row],[SỐ LƯỢNG MUA]]&gt;0,Stock[[#This Row],[GIÁ MUA]]*(1+Stock[[#This Row],[% TĂNG KỲ VỌNG_2]]),"")</f>
        <v/>
      </c>
      <c r="O1891" s="89"/>
      <c r="P1891" s="116" t="str">
        <f>IF(Stock[[#This Row],[SỐ LƯỢNG MUA]]&gt;0,Stock[[#This Row],[GIÁ MUA]]*(1+Stock[[#This Row],[% GIẢM ĐỂ CẮT LỖ]]),"")</f>
        <v/>
      </c>
      <c r="Q1891" s="103"/>
      <c r="R1891" s="117" t="str">
        <f>IF(Stock[[#This Row],[CỔ TỨC TIỀN MẶT]]&gt;0,Stock[[#This Row],[CỔ TỨC TIỀN MẶT]]/(Stock[[#This Row],[GIÁ MUA]]*Stock[[#This Row],[SỐ LƯỢNG MUA]]),"")</f>
        <v/>
      </c>
      <c r="S1891" s="103"/>
      <c r="T1891" s="77"/>
      <c r="U1891" s="95"/>
      <c r="V1891" s="96"/>
      <c r="W1891" s="125" t="str">
        <f>IF(Stock[[#This Row],[SỐ LƯỢNG BÁN]]&gt;0,Stock[[#This Row],[GIÁ BÁN]]*Stock[[#This Row],[SỐ LƯỢNG BÁN]]*$D$11+Stock[[#This Row],[GIÁ BÁN]]*Stock[[#This Row],[SỐ LƯỢNG BÁN]]*$D$12,"")</f>
        <v/>
      </c>
      <c r="X1891" s="120">
        <f>Stock[[#This Row],[SỐ LƯỢNG MUA]]+Stock[[#This Row],[CỔ TỨC BẰNG CỔ PHIẾU]]-Stock[[#This Row],[SỐ LƯỢNG BÁN]]</f>
        <v>0</v>
      </c>
      <c r="Y18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1" s="120">
        <f ca="1">IF(Stock[[#This Row],[NGÀY BÁN]]&gt;0,Stock[[#This Row],[NGÀY BÁN]]-Stock[[#This Row],[NGÀY MUA]]+1,IF(Stock[[#This Row],[NGÀY MUA]]=0,0,TODAY()-Stock[[#This Row],[NGÀY MUA]]+1))</f>
        <v>0</v>
      </c>
      <c r="AA1891" s="121" t="str">
        <f>IFERROR(Stock[[#This Row],[CỔ TỨC TIỀN MẶT]]+Stock[[#This Row],[LÃI/(LỖ) TỪ BÁN CK
(auto-fill)]],"")</f>
        <v/>
      </c>
      <c r="AB18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1" s="79"/>
      <c r="AE1891" s="146" t="str">
        <f>IF(Stock[[#This Row],[TRẠNG THÁI
(auto-fill)]]="NẮM GIỮ",Stock[[#This Row],[GIÁ THỊ TRƯỜNG]]-Stock[[#This Row],[GIÁ MUA]],"")</f>
        <v/>
      </c>
      <c r="AF1891" s="150" t="str">
        <f>IFERROR(Stock[[#This Row],[TĂNG/
(GIẢM )]]/Stock[[#This Row],[GIÁ MUA]],"")</f>
        <v/>
      </c>
      <c r="AG1891" s="129" t="str">
        <f>IF(Stock[[#This Row],[GIÁ THỊ TRƯỜNG]]&gt;0,Stock[[#This Row],[GIÁ THỊ TRƯỜNG]]*Stock[[#This Row],[SỐ LƯỢNG CÒN LẠI
(auto-fill)]],"")</f>
        <v/>
      </c>
    </row>
    <row r="1892" spans="2:33">
      <c r="B1892" s="109" t="str">
        <f>IF(AND(Stock[[#This Row],[SỐ LƯỢNG MUA]]&gt;0,Stock[[#This Row],[SỐ LƯỢNG CÒN LẠI
(auto-fill)]]=0),"BÁN",
IF(AND(Stock[[#This Row],[SỐ LƯỢNG MUA]]&gt;0,Stock[[#This Row],[SỐ LƯỢNG CÒN LẠI
(auto-fill)]]&gt;0),"NẮM GIỮ",""))</f>
        <v/>
      </c>
      <c r="C1892" s="112">
        <f t="shared" si="29"/>
        <v>1879</v>
      </c>
      <c r="D1892" s="77"/>
      <c r="E1892" s="78"/>
      <c r="F1892" s="170"/>
      <c r="G1892" s="83"/>
      <c r="H1892" s="84"/>
      <c r="I1892" s="114" t="str">
        <f>IF(Stock[[#This Row],[SỐ LƯỢNG MUA]]&gt;0,Stock[[#This Row],[GIÁ MUA]]*Stock[[#This Row],[SỐ LƯỢNG MUA]]*$D$11,"")</f>
        <v/>
      </c>
      <c r="J1892" s="87"/>
      <c r="K1892" s="88"/>
      <c r="L1892" s="116" t="str">
        <f>IF(Stock[[#This Row],[SỐ LƯỢNG MUA]]&gt;0,Stock[[#This Row],[GIÁ MUA]]*(1+Stock[[#This Row],[% TĂNG KỲ VỌNG_1]]),"")</f>
        <v/>
      </c>
      <c r="M1892" s="89"/>
      <c r="N1892" s="116" t="str">
        <f>IF(Stock[[#This Row],[SỐ LƯỢNG MUA]]&gt;0,Stock[[#This Row],[GIÁ MUA]]*(1+Stock[[#This Row],[% TĂNG KỲ VỌNG_2]]),"")</f>
        <v/>
      </c>
      <c r="O1892" s="89"/>
      <c r="P1892" s="116" t="str">
        <f>IF(Stock[[#This Row],[SỐ LƯỢNG MUA]]&gt;0,Stock[[#This Row],[GIÁ MUA]]*(1+Stock[[#This Row],[% GIẢM ĐỂ CẮT LỖ]]),"")</f>
        <v/>
      </c>
      <c r="Q1892" s="103"/>
      <c r="R1892" s="117" t="str">
        <f>IF(Stock[[#This Row],[CỔ TỨC TIỀN MẶT]]&gt;0,Stock[[#This Row],[CỔ TỨC TIỀN MẶT]]/(Stock[[#This Row],[GIÁ MUA]]*Stock[[#This Row],[SỐ LƯỢNG MUA]]),"")</f>
        <v/>
      </c>
      <c r="S1892" s="103"/>
      <c r="T1892" s="77"/>
      <c r="U1892" s="95"/>
      <c r="V1892" s="96"/>
      <c r="W1892" s="125" t="str">
        <f>IF(Stock[[#This Row],[SỐ LƯỢNG BÁN]]&gt;0,Stock[[#This Row],[GIÁ BÁN]]*Stock[[#This Row],[SỐ LƯỢNG BÁN]]*$D$11+Stock[[#This Row],[GIÁ BÁN]]*Stock[[#This Row],[SỐ LƯỢNG BÁN]]*$D$12,"")</f>
        <v/>
      </c>
      <c r="X1892" s="120">
        <f>Stock[[#This Row],[SỐ LƯỢNG MUA]]+Stock[[#This Row],[CỔ TỨC BẰNG CỔ PHIẾU]]-Stock[[#This Row],[SỐ LƯỢNG BÁN]]</f>
        <v>0</v>
      </c>
      <c r="Y18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2" s="120">
        <f ca="1">IF(Stock[[#This Row],[NGÀY BÁN]]&gt;0,Stock[[#This Row],[NGÀY BÁN]]-Stock[[#This Row],[NGÀY MUA]]+1,IF(Stock[[#This Row],[NGÀY MUA]]=0,0,TODAY()-Stock[[#This Row],[NGÀY MUA]]+1))</f>
        <v>0</v>
      </c>
      <c r="AA1892" s="121" t="str">
        <f>IFERROR(Stock[[#This Row],[CỔ TỨC TIỀN MẶT]]+Stock[[#This Row],[LÃI/(LỖ) TỪ BÁN CK
(auto-fill)]],"")</f>
        <v/>
      </c>
      <c r="AB18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2" s="79"/>
      <c r="AE1892" s="146" t="str">
        <f>IF(Stock[[#This Row],[TRẠNG THÁI
(auto-fill)]]="NẮM GIỮ",Stock[[#This Row],[GIÁ THỊ TRƯỜNG]]-Stock[[#This Row],[GIÁ MUA]],"")</f>
        <v/>
      </c>
      <c r="AF1892" s="150" t="str">
        <f>IFERROR(Stock[[#This Row],[TĂNG/
(GIẢM )]]/Stock[[#This Row],[GIÁ MUA]],"")</f>
        <v/>
      </c>
      <c r="AG1892" s="129" t="str">
        <f>IF(Stock[[#This Row],[GIÁ THỊ TRƯỜNG]]&gt;0,Stock[[#This Row],[GIÁ THỊ TRƯỜNG]]*Stock[[#This Row],[SỐ LƯỢNG CÒN LẠI
(auto-fill)]],"")</f>
        <v/>
      </c>
    </row>
    <row r="1893" spans="2:33">
      <c r="B1893" s="109" t="str">
        <f>IF(AND(Stock[[#This Row],[SỐ LƯỢNG MUA]]&gt;0,Stock[[#This Row],[SỐ LƯỢNG CÒN LẠI
(auto-fill)]]=0),"BÁN",
IF(AND(Stock[[#This Row],[SỐ LƯỢNG MUA]]&gt;0,Stock[[#This Row],[SỐ LƯỢNG CÒN LẠI
(auto-fill)]]&gt;0),"NẮM GIỮ",""))</f>
        <v/>
      </c>
      <c r="C1893" s="112">
        <f t="shared" si="29"/>
        <v>1880</v>
      </c>
      <c r="D1893" s="77"/>
      <c r="E1893" s="78"/>
      <c r="F1893" s="170"/>
      <c r="G1893" s="83"/>
      <c r="H1893" s="84"/>
      <c r="I1893" s="114" t="str">
        <f>IF(Stock[[#This Row],[SỐ LƯỢNG MUA]]&gt;0,Stock[[#This Row],[GIÁ MUA]]*Stock[[#This Row],[SỐ LƯỢNG MUA]]*$D$11,"")</f>
        <v/>
      </c>
      <c r="J1893" s="87"/>
      <c r="K1893" s="88"/>
      <c r="L1893" s="116" t="str">
        <f>IF(Stock[[#This Row],[SỐ LƯỢNG MUA]]&gt;0,Stock[[#This Row],[GIÁ MUA]]*(1+Stock[[#This Row],[% TĂNG KỲ VỌNG_1]]),"")</f>
        <v/>
      </c>
      <c r="M1893" s="89"/>
      <c r="N1893" s="116" t="str">
        <f>IF(Stock[[#This Row],[SỐ LƯỢNG MUA]]&gt;0,Stock[[#This Row],[GIÁ MUA]]*(1+Stock[[#This Row],[% TĂNG KỲ VỌNG_2]]),"")</f>
        <v/>
      </c>
      <c r="O1893" s="89"/>
      <c r="P1893" s="116" t="str">
        <f>IF(Stock[[#This Row],[SỐ LƯỢNG MUA]]&gt;0,Stock[[#This Row],[GIÁ MUA]]*(1+Stock[[#This Row],[% GIẢM ĐỂ CẮT LỖ]]),"")</f>
        <v/>
      </c>
      <c r="Q1893" s="103"/>
      <c r="R1893" s="117" t="str">
        <f>IF(Stock[[#This Row],[CỔ TỨC TIỀN MẶT]]&gt;0,Stock[[#This Row],[CỔ TỨC TIỀN MẶT]]/(Stock[[#This Row],[GIÁ MUA]]*Stock[[#This Row],[SỐ LƯỢNG MUA]]),"")</f>
        <v/>
      </c>
      <c r="S1893" s="103"/>
      <c r="T1893" s="77"/>
      <c r="U1893" s="95"/>
      <c r="V1893" s="96"/>
      <c r="W1893" s="125" t="str">
        <f>IF(Stock[[#This Row],[SỐ LƯỢNG BÁN]]&gt;0,Stock[[#This Row],[GIÁ BÁN]]*Stock[[#This Row],[SỐ LƯỢNG BÁN]]*$D$11+Stock[[#This Row],[GIÁ BÁN]]*Stock[[#This Row],[SỐ LƯỢNG BÁN]]*$D$12,"")</f>
        <v/>
      </c>
      <c r="X1893" s="120">
        <f>Stock[[#This Row],[SỐ LƯỢNG MUA]]+Stock[[#This Row],[CỔ TỨC BẰNG CỔ PHIẾU]]-Stock[[#This Row],[SỐ LƯỢNG BÁN]]</f>
        <v>0</v>
      </c>
      <c r="Y18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3" s="120">
        <f ca="1">IF(Stock[[#This Row],[NGÀY BÁN]]&gt;0,Stock[[#This Row],[NGÀY BÁN]]-Stock[[#This Row],[NGÀY MUA]]+1,IF(Stock[[#This Row],[NGÀY MUA]]=0,0,TODAY()-Stock[[#This Row],[NGÀY MUA]]+1))</f>
        <v>0</v>
      </c>
      <c r="AA1893" s="121" t="str">
        <f>IFERROR(Stock[[#This Row],[CỔ TỨC TIỀN MẶT]]+Stock[[#This Row],[LÃI/(LỖ) TỪ BÁN CK
(auto-fill)]],"")</f>
        <v/>
      </c>
      <c r="AB18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3" s="79"/>
      <c r="AE1893" s="146" t="str">
        <f>IF(Stock[[#This Row],[TRẠNG THÁI
(auto-fill)]]="NẮM GIỮ",Stock[[#This Row],[GIÁ THỊ TRƯỜNG]]-Stock[[#This Row],[GIÁ MUA]],"")</f>
        <v/>
      </c>
      <c r="AF1893" s="150" t="str">
        <f>IFERROR(Stock[[#This Row],[TĂNG/
(GIẢM )]]/Stock[[#This Row],[GIÁ MUA]],"")</f>
        <v/>
      </c>
      <c r="AG1893" s="129" t="str">
        <f>IF(Stock[[#This Row],[GIÁ THỊ TRƯỜNG]]&gt;0,Stock[[#This Row],[GIÁ THỊ TRƯỜNG]]*Stock[[#This Row],[SỐ LƯỢNG CÒN LẠI
(auto-fill)]],"")</f>
        <v/>
      </c>
    </row>
    <row r="1894" spans="2:33">
      <c r="B1894" s="109" t="str">
        <f>IF(AND(Stock[[#This Row],[SỐ LƯỢNG MUA]]&gt;0,Stock[[#This Row],[SỐ LƯỢNG CÒN LẠI
(auto-fill)]]=0),"BÁN",
IF(AND(Stock[[#This Row],[SỐ LƯỢNG MUA]]&gt;0,Stock[[#This Row],[SỐ LƯỢNG CÒN LẠI
(auto-fill)]]&gt;0),"NẮM GIỮ",""))</f>
        <v/>
      </c>
      <c r="C1894" s="112">
        <f t="shared" si="29"/>
        <v>1881</v>
      </c>
      <c r="D1894" s="77"/>
      <c r="E1894" s="78"/>
      <c r="F1894" s="170"/>
      <c r="G1894" s="83"/>
      <c r="H1894" s="84"/>
      <c r="I1894" s="114" t="str">
        <f>IF(Stock[[#This Row],[SỐ LƯỢNG MUA]]&gt;0,Stock[[#This Row],[GIÁ MUA]]*Stock[[#This Row],[SỐ LƯỢNG MUA]]*$D$11,"")</f>
        <v/>
      </c>
      <c r="J1894" s="87"/>
      <c r="K1894" s="88"/>
      <c r="L1894" s="116" t="str">
        <f>IF(Stock[[#This Row],[SỐ LƯỢNG MUA]]&gt;0,Stock[[#This Row],[GIÁ MUA]]*(1+Stock[[#This Row],[% TĂNG KỲ VỌNG_1]]),"")</f>
        <v/>
      </c>
      <c r="M1894" s="89"/>
      <c r="N1894" s="116" t="str">
        <f>IF(Stock[[#This Row],[SỐ LƯỢNG MUA]]&gt;0,Stock[[#This Row],[GIÁ MUA]]*(1+Stock[[#This Row],[% TĂNG KỲ VỌNG_2]]),"")</f>
        <v/>
      </c>
      <c r="O1894" s="89"/>
      <c r="P1894" s="116" t="str">
        <f>IF(Stock[[#This Row],[SỐ LƯỢNG MUA]]&gt;0,Stock[[#This Row],[GIÁ MUA]]*(1+Stock[[#This Row],[% GIẢM ĐỂ CẮT LỖ]]),"")</f>
        <v/>
      </c>
      <c r="Q1894" s="103"/>
      <c r="R1894" s="117" t="str">
        <f>IF(Stock[[#This Row],[CỔ TỨC TIỀN MẶT]]&gt;0,Stock[[#This Row],[CỔ TỨC TIỀN MẶT]]/(Stock[[#This Row],[GIÁ MUA]]*Stock[[#This Row],[SỐ LƯỢNG MUA]]),"")</f>
        <v/>
      </c>
      <c r="S1894" s="103"/>
      <c r="T1894" s="77"/>
      <c r="U1894" s="95"/>
      <c r="V1894" s="96"/>
      <c r="W1894" s="125" t="str">
        <f>IF(Stock[[#This Row],[SỐ LƯỢNG BÁN]]&gt;0,Stock[[#This Row],[GIÁ BÁN]]*Stock[[#This Row],[SỐ LƯỢNG BÁN]]*$D$11+Stock[[#This Row],[GIÁ BÁN]]*Stock[[#This Row],[SỐ LƯỢNG BÁN]]*$D$12,"")</f>
        <v/>
      </c>
      <c r="X1894" s="120">
        <f>Stock[[#This Row],[SỐ LƯỢNG MUA]]+Stock[[#This Row],[CỔ TỨC BẰNG CỔ PHIẾU]]-Stock[[#This Row],[SỐ LƯỢNG BÁN]]</f>
        <v>0</v>
      </c>
      <c r="Y18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4" s="120">
        <f ca="1">IF(Stock[[#This Row],[NGÀY BÁN]]&gt;0,Stock[[#This Row],[NGÀY BÁN]]-Stock[[#This Row],[NGÀY MUA]]+1,IF(Stock[[#This Row],[NGÀY MUA]]=0,0,TODAY()-Stock[[#This Row],[NGÀY MUA]]+1))</f>
        <v>0</v>
      </c>
      <c r="AA1894" s="121" t="str">
        <f>IFERROR(Stock[[#This Row],[CỔ TỨC TIỀN MẶT]]+Stock[[#This Row],[LÃI/(LỖ) TỪ BÁN CK
(auto-fill)]],"")</f>
        <v/>
      </c>
      <c r="AB18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4" s="79"/>
      <c r="AE1894" s="146" t="str">
        <f>IF(Stock[[#This Row],[TRẠNG THÁI
(auto-fill)]]="NẮM GIỮ",Stock[[#This Row],[GIÁ THỊ TRƯỜNG]]-Stock[[#This Row],[GIÁ MUA]],"")</f>
        <v/>
      </c>
      <c r="AF1894" s="150" t="str">
        <f>IFERROR(Stock[[#This Row],[TĂNG/
(GIẢM )]]/Stock[[#This Row],[GIÁ MUA]],"")</f>
        <v/>
      </c>
      <c r="AG1894" s="129" t="str">
        <f>IF(Stock[[#This Row],[GIÁ THỊ TRƯỜNG]]&gt;0,Stock[[#This Row],[GIÁ THỊ TRƯỜNG]]*Stock[[#This Row],[SỐ LƯỢNG CÒN LẠI
(auto-fill)]],"")</f>
        <v/>
      </c>
    </row>
    <row r="1895" spans="2:33">
      <c r="B1895" s="109" t="str">
        <f>IF(AND(Stock[[#This Row],[SỐ LƯỢNG MUA]]&gt;0,Stock[[#This Row],[SỐ LƯỢNG CÒN LẠI
(auto-fill)]]=0),"BÁN",
IF(AND(Stock[[#This Row],[SỐ LƯỢNG MUA]]&gt;0,Stock[[#This Row],[SỐ LƯỢNG CÒN LẠI
(auto-fill)]]&gt;0),"NẮM GIỮ",""))</f>
        <v/>
      </c>
      <c r="C1895" s="112">
        <f t="shared" si="29"/>
        <v>1882</v>
      </c>
      <c r="D1895" s="77"/>
      <c r="E1895" s="78"/>
      <c r="F1895" s="170"/>
      <c r="G1895" s="83"/>
      <c r="H1895" s="84"/>
      <c r="I1895" s="114" t="str">
        <f>IF(Stock[[#This Row],[SỐ LƯỢNG MUA]]&gt;0,Stock[[#This Row],[GIÁ MUA]]*Stock[[#This Row],[SỐ LƯỢNG MUA]]*$D$11,"")</f>
        <v/>
      </c>
      <c r="J1895" s="87"/>
      <c r="K1895" s="88"/>
      <c r="L1895" s="116" t="str">
        <f>IF(Stock[[#This Row],[SỐ LƯỢNG MUA]]&gt;0,Stock[[#This Row],[GIÁ MUA]]*(1+Stock[[#This Row],[% TĂNG KỲ VỌNG_1]]),"")</f>
        <v/>
      </c>
      <c r="M1895" s="89"/>
      <c r="N1895" s="116" t="str">
        <f>IF(Stock[[#This Row],[SỐ LƯỢNG MUA]]&gt;0,Stock[[#This Row],[GIÁ MUA]]*(1+Stock[[#This Row],[% TĂNG KỲ VỌNG_2]]),"")</f>
        <v/>
      </c>
      <c r="O1895" s="89"/>
      <c r="P1895" s="116" t="str">
        <f>IF(Stock[[#This Row],[SỐ LƯỢNG MUA]]&gt;0,Stock[[#This Row],[GIÁ MUA]]*(1+Stock[[#This Row],[% GIẢM ĐỂ CẮT LỖ]]),"")</f>
        <v/>
      </c>
      <c r="Q1895" s="103"/>
      <c r="R1895" s="117" t="str">
        <f>IF(Stock[[#This Row],[CỔ TỨC TIỀN MẶT]]&gt;0,Stock[[#This Row],[CỔ TỨC TIỀN MẶT]]/(Stock[[#This Row],[GIÁ MUA]]*Stock[[#This Row],[SỐ LƯỢNG MUA]]),"")</f>
        <v/>
      </c>
      <c r="S1895" s="103"/>
      <c r="T1895" s="77"/>
      <c r="U1895" s="95"/>
      <c r="V1895" s="96"/>
      <c r="W1895" s="125" t="str">
        <f>IF(Stock[[#This Row],[SỐ LƯỢNG BÁN]]&gt;0,Stock[[#This Row],[GIÁ BÁN]]*Stock[[#This Row],[SỐ LƯỢNG BÁN]]*$D$11+Stock[[#This Row],[GIÁ BÁN]]*Stock[[#This Row],[SỐ LƯỢNG BÁN]]*$D$12,"")</f>
        <v/>
      </c>
      <c r="X1895" s="120">
        <f>Stock[[#This Row],[SỐ LƯỢNG MUA]]+Stock[[#This Row],[CỔ TỨC BẰNG CỔ PHIẾU]]-Stock[[#This Row],[SỐ LƯỢNG BÁN]]</f>
        <v>0</v>
      </c>
      <c r="Y18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5" s="120">
        <f ca="1">IF(Stock[[#This Row],[NGÀY BÁN]]&gt;0,Stock[[#This Row],[NGÀY BÁN]]-Stock[[#This Row],[NGÀY MUA]]+1,IF(Stock[[#This Row],[NGÀY MUA]]=0,0,TODAY()-Stock[[#This Row],[NGÀY MUA]]+1))</f>
        <v>0</v>
      </c>
      <c r="AA1895" s="121" t="str">
        <f>IFERROR(Stock[[#This Row],[CỔ TỨC TIỀN MẶT]]+Stock[[#This Row],[LÃI/(LỖ) TỪ BÁN CK
(auto-fill)]],"")</f>
        <v/>
      </c>
      <c r="AB18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5" s="79"/>
      <c r="AE1895" s="146" t="str">
        <f>IF(Stock[[#This Row],[TRẠNG THÁI
(auto-fill)]]="NẮM GIỮ",Stock[[#This Row],[GIÁ THỊ TRƯỜNG]]-Stock[[#This Row],[GIÁ MUA]],"")</f>
        <v/>
      </c>
      <c r="AF1895" s="150" t="str">
        <f>IFERROR(Stock[[#This Row],[TĂNG/
(GIẢM )]]/Stock[[#This Row],[GIÁ MUA]],"")</f>
        <v/>
      </c>
      <c r="AG1895" s="129" t="str">
        <f>IF(Stock[[#This Row],[GIÁ THỊ TRƯỜNG]]&gt;0,Stock[[#This Row],[GIÁ THỊ TRƯỜNG]]*Stock[[#This Row],[SỐ LƯỢNG CÒN LẠI
(auto-fill)]],"")</f>
        <v/>
      </c>
    </row>
    <row r="1896" spans="2:33">
      <c r="B1896" s="109" t="str">
        <f>IF(AND(Stock[[#This Row],[SỐ LƯỢNG MUA]]&gt;0,Stock[[#This Row],[SỐ LƯỢNG CÒN LẠI
(auto-fill)]]=0),"BÁN",
IF(AND(Stock[[#This Row],[SỐ LƯỢNG MUA]]&gt;0,Stock[[#This Row],[SỐ LƯỢNG CÒN LẠI
(auto-fill)]]&gt;0),"NẮM GIỮ",""))</f>
        <v/>
      </c>
      <c r="C1896" s="112">
        <f t="shared" si="29"/>
        <v>1883</v>
      </c>
      <c r="D1896" s="77"/>
      <c r="E1896" s="78"/>
      <c r="F1896" s="170"/>
      <c r="G1896" s="83"/>
      <c r="H1896" s="84"/>
      <c r="I1896" s="114" t="str">
        <f>IF(Stock[[#This Row],[SỐ LƯỢNG MUA]]&gt;0,Stock[[#This Row],[GIÁ MUA]]*Stock[[#This Row],[SỐ LƯỢNG MUA]]*$D$11,"")</f>
        <v/>
      </c>
      <c r="J1896" s="87"/>
      <c r="K1896" s="88"/>
      <c r="L1896" s="116" t="str">
        <f>IF(Stock[[#This Row],[SỐ LƯỢNG MUA]]&gt;0,Stock[[#This Row],[GIÁ MUA]]*(1+Stock[[#This Row],[% TĂNG KỲ VỌNG_1]]),"")</f>
        <v/>
      </c>
      <c r="M1896" s="89"/>
      <c r="N1896" s="116" t="str">
        <f>IF(Stock[[#This Row],[SỐ LƯỢNG MUA]]&gt;0,Stock[[#This Row],[GIÁ MUA]]*(1+Stock[[#This Row],[% TĂNG KỲ VỌNG_2]]),"")</f>
        <v/>
      </c>
      <c r="O1896" s="89"/>
      <c r="P1896" s="116" t="str">
        <f>IF(Stock[[#This Row],[SỐ LƯỢNG MUA]]&gt;0,Stock[[#This Row],[GIÁ MUA]]*(1+Stock[[#This Row],[% GIẢM ĐỂ CẮT LỖ]]),"")</f>
        <v/>
      </c>
      <c r="Q1896" s="103"/>
      <c r="R1896" s="117" t="str">
        <f>IF(Stock[[#This Row],[CỔ TỨC TIỀN MẶT]]&gt;0,Stock[[#This Row],[CỔ TỨC TIỀN MẶT]]/(Stock[[#This Row],[GIÁ MUA]]*Stock[[#This Row],[SỐ LƯỢNG MUA]]),"")</f>
        <v/>
      </c>
      <c r="S1896" s="103"/>
      <c r="T1896" s="77"/>
      <c r="U1896" s="95"/>
      <c r="V1896" s="96"/>
      <c r="W1896" s="125" t="str">
        <f>IF(Stock[[#This Row],[SỐ LƯỢNG BÁN]]&gt;0,Stock[[#This Row],[GIÁ BÁN]]*Stock[[#This Row],[SỐ LƯỢNG BÁN]]*$D$11+Stock[[#This Row],[GIÁ BÁN]]*Stock[[#This Row],[SỐ LƯỢNG BÁN]]*$D$12,"")</f>
        <v/>
      </c>
      <c r="X1896" s="120">
        <f>Stock[[#This Row],[SỐ LƯỢNG MUA]]+Stock[[#This Row],[CỔ TỨC BẰNG CỔ PHIẾU]]-Stock[[#This Row],[SỐ LƯỢNG BÁN]]</f>
        <v>0</v>
      </c>
      <c r="Y18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6" s="120">
        <f ca="1">IF(Stock[[#This Row],[NGÀY BÁN]]&gt;0,Stock[[#This Row],[NGÀY BÁN]]-Stock[[#This Row],[NGÀY MUA]]+1,IF(Stock[[#This Row],[NGÀY MUA]]=0,0,TODAY()-Stock[[#This Row],[NGÀY MUA]]+1))</f>
        <v>0</v>
      </c>
      <c r="AA1896" s="121" t="str">
        <f>IFERROR(Stock[[#This Row],[CỔ TỨC TIỀN MẶT]]+Stock[[#This Row],[LÃI/(LỖ) TỪ BÁN CK
(auto-fill)]],"")</f>
        <v/>
      </c>
      <c r="AB18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6" s="79"/>
      <c r="AE1896" s="146" t="str">
        <f>IF(Stock[[#This Row],[TRẠNG THÁI
(auto-fill)]]="NẮM GIỮ",Stock[[#This Row],[GIÁ THỊ TRƯỜNG]]-Stock[[#This Row],[GIÁ MUA]],"")</f>
        <v/>
      </c>
      <c r="AF1896" s="150" t="str">
        <f>IFERROR(Stock[[#This Row],[TĂNG/
(GIẢM )]]/Stock[[#This Row],[GIÁ MUA]],"")</f>
        <v/>
      </c>
      <c r="AG1896" s="129" t="str">
        <f>IF(Stock[[#This Row],[GIÁ THỊ TRƯỜNG]]&gt;0,Stock[[#This Row],[GIÁ THỊ TRƯỜNG]]*Stock[[#This Row],[SỐ LƯỢNG CÒN LẠI
(auto-fill)]],"")</f>
        <v/>
      </c>
    </row>
    <row r="1897" spans="2:33">
      <c r="B1897" s="109" t="str">
        <f>IF(AND(Stock[[#This Row],[SỐ LƯỢNG MUA]]&gt;0,Stock[[#This Row],[SỐ LƯỢNG CÒN LẠI
(auto-fill)]]=0),"BÁN",
IF(AND(Stock[[#This Row],[SỐ LƯỢNG MUA]]&gt;0,Stock[[#This Row],[SỐ LƯỢNG CÒN LẠI
(auto-fill)]]&gt;0),"NẮM GIỮ",""))</f>
        <v/>
      </c>
      <c r="C1897" s="112">
        <f t="shared" si="29"/>
        <v>1884</v>
      </c>
      <c r="D1897" s="77"/>
      <c r="E1897" s="78"/>
      <c r="F1897" s="170"/>
      <c r="G1897" s="83"/>
      <c r="H1897" s="84"/>
      <c r="I1897" s="114" t="str">
        <f>IF(Stock[[#This Row],[SỐ LƯỢNG MUA]]&gt;0,Stock[[#This Row],[GIÁ MUA]]*Stock[[#This Row],[SỐ LƯỢNG MUA]]*$D$11,"")</f>
        <v/>
      </c>
      <c r="J1897" s="87"/>
      <c r="K1897" s="88"/>
      <c r="L1897" s="116" t="str">
        <f>IF(Stock[[#This Row],[SỐ LƯỢNG MUA]]&gt;0,Stock[[#This Row],[GIÁ MUA]]*(1+Stock[[#This Row],[% TĂNG KỲ VỌNG_1]]),"")</f>
        <v/>
      </c>
      <c r="M1897" s="89"/>
      <c r="N1897" s="116" t="str">
        <f>IF(Stock[[#This Row],[SỐ LƯỢNG MUA]]&gt;0,Stock[[#This Row],[GIÁ MUA]]*(1+Stock[[#This Row],[% TĂNG KỲ VỌNG_2]]),"")</f>
        <v/>
      </c>
      <c r="O1897" s="89"/>
      <c r="P1897" s="116" t="str">
        <f>IF(Stock[[#This Row],[SỐ LƯỢNG MUA]]&gt;0,Stock[[#This Row],[GIÁ MUA]]*(1+Stock[[#This Row],[% GIẢM ĐỂ CẮT LỖ]]),"")</f>
        <v/>
      </c>
      <c r="Q1897" s="103"/>
      <c r="R1897" s="117" t="str">
        <f>IF(Stock[[#This Row],[CỔ TỨC TIỀN MẶT]]&gt;0,Stock[[#This Row],[CỔ TỨC TIỀN MẶT]]/(Stock[[#This Row],[GIÁ MUA]]*Stock[[#This Row],[SỐ LƯỢNG MUA]]),"")</f>
        <v/>
      </c>
      <c r="S1897" s="103"/>
      <c r="T1897" s="77"/>
      <c r="U1897" s="95"/>
      <c r="V1897" s="96"/>
      <c r="W1897" s="125" t="str">
        <f>IF(Stock[[#This Row],[SỐ LƯỢNG BÁN]]&gt;0,Stock[[#This Row],[GIÁ BÁN]]*Stock[[#This Row],[SỐ LƯỢNG BÁN]]*$D$11+Stock[[#This Row],[GIÁ BÁN]]*Stock[[#This Row],[SỐ LƯỢNG BÁN]]*$D$12,"")</f>
        <v/>
      </c>
      <c r="X1897" s="120">
        <f>Stock[[#This Row],[SỐ LƯỢNG MUA]]+Stock[[#This Row],[CỔ TỨC BẰNG CỔ PHIẾU]]-Stock[[#This Row],[SỐ LƯỢNG BÁN]]</f>
        <v>0</v>
      </c>
      <c r="Y18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7" s="120">
        <f ca="1">IF(Stock[[#This Row],[NGÀY BÁN]]&gt;0,Stock[[#This Row],[NGÀY BÁN]]-Stock[[#This Row],[NGÀY MUA]]+1,IF(Stock[[#This Row],[NGÀY MUA]]=0,0,TODAY()-Stock[[#This Row],[NGÀY MUA]]+1))</f>
        <v>0</v>
      </c>
      <c r="AA1897" s="121" t="str">
        <f>IFERROR(Stock[[#This Row],[CỔ TỨC TIỀN MẶT]]+Stock[[#This Row],[LÃI/(LỖ) TỪ BÁN CK
(auto-fill)]],"")</f>
        <v/>
      </c>
      <c r="AB18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7" s="79"/>
      <c r="AE1897" s="146" t="str">
        <f>IF(Stock[[#This Row],[TRẠNG THÁI
(auto-fill)]]="NẮM GIỮ",Stock[[#This Row],[GIÁ THỊ TRƯỜNG]]-Stock[[#This Row],[GIÁ MUA]],"")</f>
        <v/>
      </c>
      <c r="AF1897" s="150" t="str">
        <f>IFERROR(Stock[[#This Row],[TĂNG/
(GIẢM )]]/Stock[[#This Row],[GIÁ MUA]],"")</f>
        <v/>
      </c>
      <c r="AG1897" s="129" t="str">
        <f>IF(Stock[[#This Row],[GIÁ THỊ TRƯỜNG]]&gt;0,Stock[[#This Row],[GIÁ THỊ TRƯỜNG]]*Stock[[#This Row],[SỐ LƯỢNG CÒN LẠI
(auto-fill)]],"")</f>
        <v/>
      </c>
    </row>
    <row r="1898" spans="2:33">
      <c r="B1898" s="109" t="str">
        <f>IF(AND(Stock[[#This Row],[SỐ LƯỢNG MUA]]&gt;0,Stock[[#This Row],[SỐ LƯỢNG CÒN LẠI
(auto-fill)]]=0),"BÁN",
IF(AND(Stock[[#This Row],[SỐ LƯỢNG MUA]]&gt;0,Stock[[#This Row],[SỐ LƯỢNG CÒN LẠI
(auto-fill)]]&gt;0),"NẮM GIỮ",""))</f>
        <v/>
      </c>
      <c r="C1898" s="112">
        <f t="shared" si="29"/>
        <v>1885</v>
      </c>
      <c r="D1898" s="77"/>
      <c r="E1898" s="78"/>
      <c r="F1898" s="170"/>
      <c r="G1898" s="83"/>
      <c r="H1898" s="84"/>
      <c r="I1898" s="114" t="str">
        <f>IF(Stock[[#This Row],[SỐ LƯỢNG MUA]]&gt;0,Stock[[#This Row],[GIÁ MUA]]*Stock[[#This Row],[SỐ LƯỢNG MUA]]*$D$11,"")</f>
        <v/>
      </c>
      <c r="J1898" s="87"/>
      <c r="K1898" s="88"/>
      <c r="L1898" s="116" t="str">
        <f>IF(Stock[[#This Row],[SỐ LƯỢNG MUA]]&gt;0,Stock[[#This Row],[GIÁ MUA]]*(1+Stock[[#This Row],[% TĂNG KỲ VỌNG_1]]),"")</f>
        <v/>
      </c>
      <c r="M1898" s="89"/>
      <c r="N1898" s="116" t="str">
        <f>IF(Stock[[#This Row],[SỐ LƯỢNG MUA]]&gt;0,Stock[[#This Row],[GIÁ MUA]]*(1+Stock[[#This Row],[% TĂNG KỲ VỌNG_2]]),"")</f>
        <v/>
      </c>
      <c r="O1898" s="89"/>
      <c r="P1898" s="116" t="str">
        <f>IF(Stock[[#This Row],[SỐ LƯỢNG MUA]]&gt;0,Stock[[#This Row],[GIÁ MUA]]*(1+Stock[[#This Row],[% GIẢM ĐỂ CẮT LỖ]]),"")</f>
        <v/>
      </c>
      <c r="Q1898" s="103"/>
      <c r="R1898" s="117" t="str">
        <f>IF(Stock[[#This Row],[CỔ TỨC TIỀN MẶT]]&gt;0,Stock[[#This Row],[CỔ TỨC TIỀN MẶT]]/(Stock[[#This Row],[GIÁ MUA]]*Stock[[#This Row],[SỐ LƯỢNG MUA]]),"")</f>
        <v/>
      </c>
      <c r="S1898" s="103"/>
      <c r="T1898" s="77"/>
      <c r="U1898" s="95"/>
      <c r="V1898" s="96"/>
      <c r="W1898" s="125" t="str">
        <f>IF(Stock[[#This Row],[SỐ LƯỢNG BÁN]]&gt;0,Stock[[#This Row],[GIÁ BÁN]]*Stock[[#This Row],[SỐ LƯỢNG BÁN]]*$D$11+Stock[[#This Row],[GIÁ BÁN]]*Stock[[#This Row],[SỐ LƯỢNG BÁN]]*$D$12,"")</f>
        <v/>
      </c>
      <c r="X1898" s="120">
        <f>Stock[[#This Row],[SỐ LƯỢNG MUA]]+Stock[[#This Row],[CỔ TỨC BẰNG CỔ PHIẾU]]-Stock[[#This Row],[SỐ LƯỢNG BÁN]]</f>
        <v>0</v>
      </c>
      <c r="Y18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8" s="120">
        <f ca="1">IF(Stock[[#This Row],[NGÀY BÁN]]&gt;0,Stock[[#This Row],[NGÀY BÁN]]-Stock[[#This Row],[NGÀY MUA]]+1,IF(Stock[[#This Row],[NGÀY MUA]]=0,0,TODAY()-Stock[[#This Row],[NGÀY MUA]]+1))</f>
        <v>0</v>
      </c>
      <c r="AA1898" s="121" t="str">
        <f>IFERROR(Stock[[#This Row],[CỔ TỨC TIỀN MẶT]]+Stock[[#This Row],[LÃI/(LỖ) TỪ BÁN CK
(auto-fill)]],"")</f>
        <v/>
      </c>
      <c r="AB18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8" s="79"/>
      <c r="AE1898" s="146" t="str">
        <f>IF(Stock[[#This Row],[TRẠNG THÁI
(auto-fill)]]="NẮM GIỮ",Stock[[#This Row],[GIÁ THỊ TRƯỜNG]]-Stock[[#This Row],[GIÁ MUA]],"")</f>
        <v/>
      </c>
      <c r="AF1898" s="150" t="str">
        <f>IFERROR(Stock[[#This Row],[TĂNG/
(GIẢM )]]/Stock[[#This Row],[GIÁ MUA]],"")</f>
        <v/>
      </c>
      <c r="AG1898" s="129" t="str">
        <f>IF(Stock[[#This Row],[GIÁ THỊ TRƯỜNG]]&gt;0,Stock[[#This Row],[GIÁ THỊ TRƯỜNG]]*Stock[[#This Row],[SỐ LƯỢNG CÒN LẠI
(auto-fill)]],"")</f>
        <v/>
      </c>
    </row>
    <row r="1899" spans="2:33">
      <c r="B1899" s="109" t="str">
        <f>IF(AND(Stock[[#This Row],[SỐ LƯỢNG MUA]]&gt;0,Stock[[#This Row],[SỐ LƯỢNG CÒN LẠI
(auto-fill)]]=0),"BÁN",
IF(AND(Stock[[#This Row],[SỐ LƯỢNG MUA]]&gt;0,Stock[[#This Row],[SỐ LƯỢNG CÒN LẠI
(auto-fill)]]&gt;0),"NẮM GIỮ",""))</f>
        <v/>
      </c>
      <c r="C1899" s="112">
        <f t="shared" si="29"/>
        <v>1886</v>
      </c>
      <c r="D1899" s="77"/>
      <c r="E1899" s="78"/>
      <c r="F1899" s="170"/>
      <c r="G1899" s="83"/>
      <c r="H1899" s="84"/>
      <c r="I1899" s="114" t="str">
        <f>IF(Stock[[#This Row],[SỐ LƯỢNG MUA]]&gt;0,Stock[[#This Row],[GIÁ MUA]]*Stock[[#This Row],[SỐ LƯỢNG MUA]]*$D$11,"")</f>
        <v/>
      </c>
      <c r="J1899" s="87"/>
      <c r="K1899" s="88"/>
      <c r="L1899" s="116" t="str">
        <f>IF(Stock[[#This Row],[SỐ LƯỢNG MUA]]&gt;0,Stock[[#This Row],[GIÁ MUA]]*(1+Stock[[#This Row],[% TĂNG KỲ VỌNG_1]]),"")</f>
        <v/>
      </c>
      <c r="M1899" s="89"/>
      <c r="N1899" s="116" t="str">
        <f>IF(Stock[[#This Row],[SỐ LƯỢNG MUA]]&gt;0,Stock[[#This Row],[GIÁ MUA]]*(1+Stock[[#This Row],[% TĂNG KỲ VỌNG_2]]),"")</f>
        <v/>
      </c>
      <c r="O1899" s="89"/>
      <c r="P1899" s="116" t="str">
        <f>IF(Stock[[#This Row],[SỐ LƯỢNG MUA]]&gt;0,Stock[[#This Row],[GIÁ MUA]]*(1+Stock[[#This Row],[% GIẢM ĐỂ CẮT LỖ]]),"")</f>
        <v/>
      </c>
      <c r="Q1899" s="103"/>
      <c r="R1899" s="117" t="str">
        <f>IF(Stock[[#This Row],[CỔ TỨC TIỀN MẶT]]&gt;0,Stock[[#This Row],[CỔ TỨC TIỀN MẶT]]/(Stock[[#This Row],[GIÁ MUA]]*Stock[[#This Row],[SỐ LƯỢNG MUA]]),"")</f>
        <v/>
      </c>
      <c r="S1899" s="103"/>
      <c r="T1899" s="77"/>
      <c r="U1899" s="95"/>
      <c r="V1899" s="96"/>
      <c r="W1899" s="125" t="str">
        <f>IF(Stock[[#This Row],[SỐ LƯỢNG BÁN]]&gt;0,Stock[[#This Row],[GIÁ BÁN]]*Stock[[#This Row],[SỐ LƯỢNG BÁN]]*$D$11+Stock[[#This Row],[GIÁ BÁN]]*Stock[[#This Row],[SỐ LƯỢNG BÁN]]*$D$12,"")</f>
        <v/>
      </c>
      <c r="X1899" s="120">
        <f>Stock[[#This Row],[SỐ LƯỢNG MUA]]+Stock[[#This Row],[CỔ TỨC BẰNG CỔ PHIẾU]]-Stock[[#This Row],[SỐ LƯỢNG BÁN]]</f>
        <v>0</v>
      </c>
      <c r="Y18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9" s="120">
        <f ca="1">IF(Stock[[#This Row],[NGÀY BÁN]]&gt;0,Stock[[#This Row],[NGÀY BÁN]]-Stock[[#This Row],[NGÀY MUA]]+1,IF(Stock[[#This Row],[NGÀY MUA]]=0,0,TODAY()-Stock[[#This Row],[NGÀY MUA]]+1))</f>
        <v>0</v>
      </c>
      <c r="AA1899" s="121" t="str">
        <f>IFERROR(Stock[[#This Row],[CỔ TỨC TIỀN MẶT]]+Stock[[#This Row],[LÃI/(LỖ) TỪ BÁN CK
(auto-fill)]],"")</f>
        <v/>
      </c>
      <c r="AB18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9" s="79"/>
      <c r="AE1899" s="146" t="str">
        <f>IF(Stock[[#This Row],[TRẠNG THÁI
(auto-fill)]]="NẮM GIỮ",Stock[[#This Row],[GIÁ THỊ TRƯỜNG]]-Stock[[#This Row],[GIÁ MUA]],"")</f>
        <v/>
      </c>
      <c r="AF1899" s="150" t="str">
        <f>IFERROR(Stock[[#This Row],[TĂNG/
(GIẢM )]]/Stock[[#This Row],[GIÁ MUA]],"")</f>
        <v/>
      </c>
      <c r="AG1899" s="129" t="str">
        <f>IF(Stock[[#This Row],[GIÁ THỊ TRƯỜNG]]&gt;0,Stock[[#This Row],[GIÁ THỊ TRƯỜNG]]*Stock[[#This Row],[SỐ LƯỢNG CÒN LẠI
(auto-fill)]],"")</f>
        <v/>
      </c>
    </row>
    <row r="1900" spans="2:33">
      <c r="B1900" s="109" t="str">
        <f>IF(AND(Stock[[#This Row],[SỐ LƯỢNG MUA]]&gt;0,Stock[[#This Row],[SỐ LƯỢNG CÒN LẠI
(auto-fill)]]=0),"BÁN",
IF(AND(Stock[[#This Row],[SỐ LƯỢNG MUA]]&gt;0,Stock[[#This Row],[SỐ LƯỢNG CÒN LẠI
(auto-fill)]]&gt;0),"NẮM GIỮ",""))</f>
        <v/>
      </c>
      <c r="C1900" s="112">
        <f t="shared" si="29"/>
        <v>1887</v>
      </c>
      <c r="D1900" s="77"/>
      <c r="E1900" s="78"/>
      <c r="F1900" s="170"/>
      <c r="G1900" s="83"/>
      <c r="H1900" s="84"/>
      <c r="I1900" s="114" t="str">
        <f>IF(Stock[[#This Row],[SỐ LƯỢNG MUA]]&gt;0,Stock[[#This Row],[GIÁ MUA]]*Stock[[#This Row],[SỐ LƯỢNG MUA]]*$D$11,"")</f>
        <v/>
      </c>
      <c r="J1900" s="87"/>
      <c r="K1900" s="88"/>
      <c r="L1900" s="116" t="str">
        <f>IF(Stock[[#This Row],[SỐ LƯỢNG MUA]]&gt;0,Stock[[#This Row],[GIÁ MUA]]*(1+Stock[[#This Row],[% TĂNG KỲ VỌNG_1]]),"")</f>
        <v/>
      </c>
      <c r="M1900" s="89"/>
      <c r="N1900" s="116" t="str">
        <f>IF(Stock[[#This Row],[SỐ LƯỢNG MUA]]&gt;0,Stock[[#This Row],[GIÁ MUA]]*(1+Stock[[#This Row],[% TĂNG KỲ VỌNG_2]]),"")</f>
        <v/>
      </c>
      <c r="O1900" s="89"/>
      <c r="P1900" s="116" t="str">
        <f>IF(Stock[[#This Row],[SỐ LƯỢNG MUA]]&gt;0,Stock[[#This Row],[GIÁ MUA]]*(1+Stock[[#This Row],[% GIẢM ĐỂ CẮT LỖ]]),"")</f>
        <v/>
      </c>
      <c r="Q1900" s="103"/>
      <c r="R1900" s="117" t="str">
        <f>IF(Stock[[#This Row],[CỔ TỨC TIỀN MẶT]]&gt;0,Stock[[#This Row],[CỔ TỨC TIỀN MẶT]]/(Stock[[#This Row],[GIÁ MUA]]*Stock[[#This Row],[SỐ LƯỢNG MUA]]),"")</f>
        <v/>
      </c>
      <c r="S1900" s="103"/>
      <c r="T1900" s="77"/>
      <c r="U1900" s="95"/>
      <c r="V1900" s="96"/>
      <c r="W1900" s="125" t="str">
        <f>IF(Stock[[#This Row],[SỐ LƯỢNG BÁN]]&gt;0,Stock[[#This Row],[GIÁ BÁN]]*Stock[[#This Row],[SỐ LƯỢNG BÁN]]*$D$11+Stock[[#This Row],[GIÁ BÁN]]*Stock[[#This Row],[SỐ LƯỢNG BÁN]]*$D$12,"")</f>
        <v/>
      </c>
      <c r="X1900" s="120">
        <f>Stock[[#This Row],[SỐ LƯỢNG MUA]]+Stock[[#This Row],[CỔ TỨC BẰNG CỔ PHIẾU]]-Stock[[#This Row],[SỐ LƯỢNG BÁN]]</f>
        <v>0</v>
      </c>
      <c r="Y19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0" s="120">
        <f ca="1">IF(Stock[[#This Row],[NGÀY BÁN]]&gt;0,Stock[[#This Row],[NGÀY BÁN]]-Stock[[#This Row],[NGÀY MUA]]+1,IF(Stock[[#This Row],[NGÀY MUA]]=0,0,TODAY()-Stock[[#This Row],[NGÀY MUA]]+1))</f>
        <v>0</v>
      </c>
      <c r="AA1900" s="121" t="str">
        <f>IFERROR(Stock[[#This Row],[CỔ TỨC TIỀN MẶT]]+Stock[[#This Row],[LÃI/(LỖ) TỪ BÁN CK
(auto-fill)]],"")</f>
        <v/>
      </c>
      <c r="AB19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0" s="79"/>
      <c r="AE1900" s="146" t="str">
        <f>IF(Stock[[#This Row],[TRẠNG THÁI
(auto-fill)]]="NẮM GIỮ",Stock[[#This Row],[GIÁ THỊ TRƯỜNG]]-Stock[[#This Row],[GIÁ MUA]],"")</f>
        <v/>
      </c>
      <c r="AF1900" s="150" t="str">
        <f>IFERROR(Stock[[#This Row],[TĂNG/
(GIẢM )]]/Stock[[#This Row],[GIÁ MUA]],"")</f>
        <v/>
      </c>
      <c r="AG1900" s="129" t="str">
        <f>IF(Stock[[#This Row],[GIÁ THỊ TRƯỜNG]]&gt;0,Stock[[#This Row],[GIÁ THỊ TRƯỜNG]]*Stock[[#This Row],[SỐ LƯỢNG CÒN LẠI
(auto-fill)]],"")</f>
        <v/>
      </c>
    </row>
    <row r="1901" spans="2:33">
      <c r="B1901" s="109" t="str">
        <f>IF(AND(Stock[[#This Row],[SỐ LƯỢNG MUA]]&gt;0,Stock[[#This Row],[SỐ LƯỢNG CÒN LẠI
(auto-fill)]]=0),"BÁN",
IF(AND(Stock[[#This Row],[SỐ LƯỢNG MUA]]&gt;0,Stock[[#This Row],[SỐ LƯỢNG CÒN LẠI
(auto-fill)]]&gt;0),"NẮM GIỮ",""))</f>
        <v/>
      </c>
      <c r="C1901" s="112">
        <f t="shared" si="29"/>
        <v>1888</v>
      </c>
      <c r="D1901" s="77"/>
      <c r="E1901" s="78"/>
      <c r="F1901" s="170"/>
      <c r="G1901" s="83"/>
      <c r="H1901" s="84"/>
      <c r="I1901" s="114" t="str">
        <f>IF(Stock[[#This Row],[SỐ LƯỢNG MUA]]&gt;0,Stock[[#This Row],[GIÁ MUA]]*Stock[[#This Row],[SỐ LƯỢNG MUA]]*$D$11,"")</f>
        <v/>
      </c>
      <c r="J1901" s="87"/>
      <c r="K1901" s="88"/>
      <c r="L1901" s="116" t="str">
        <f>IF(Stock[[#This Row],[SỐ LƯỢNG MUA]]&gt;0,Stock[[#This Row],[GIÁ MUA]]*(1+Stock[[#This Row],[% TĂNG KỲ VỌNG_1]]),"")</f>
        <v/>
      </c>
      <c r="M1901" s="89"/>
      <c r="N1901" s="116" t="str">
        <f>IF(Stock[[#This Row],[SỐ LƯỢNG MUA]]&gt;0,Stock[[#This Row],[GIÁ MUA]]*(1+Stock[[#This Row],[% TĂNG KỲ VỌNG_2]]),"")</f>
        <v/>
      </c>
      <c r="O1901" s="89"/>
      <c r="P1901" s="116" t="str">
        <f>IF(Stock[[#This Row],[SỐ LƯỢNG MUA]]&gt;0,Stock[[#This Row],[GIÁ MUA]]*(1+Stock[[#This Row],[% GIẢM ĐỂ CẮT LỖ]]),"")</f>
        <v/>
      </c>
      <c r="Q1901" s="103"/>
      <c r="R1901" s="117" t="str">
        <f>IF(Stock[[#This Row],[CỔ TỨC TIỀN MẶT]]&gt;0,Stock[[#This Row],[CỔ TỨC TIỀN MẶT]]/(Stock[[#This Row],[GIÁ MUA]]*Stock[[#This Row],[SỐ LƯỢNG MUA]]),"")</f>
        <v/>
      </c>
      <c r="S1901" s="103"/>
      <c r="T1901" s="77"/>
      <c r="U1901" s="95"/>
      <c r="V1901" s="96"/>
      <c r="W1901" s="125" t="str">
        <f>IF(Stock[[#This Row],[SỐ LƯỢNG BÁN]]&gt;0,Stock[[#This Row],[GIÁ BÁN]]*Stock[[#This Row],[SỐ LƯỢNG BÁN]]*$D$11+Stock[[#This Row],[GIÁ BÁN]]*Stock[[#This Row],[SỐ LƯỢNG BÁN]]*$D$12,"")</f>
        <v/>
      </c>
      <c r="X1901" s="120">
        <f>Stock[[#This Row],[SỐ LƯỢNG MUA]]+Stock[[#This Row],[CỔ TỨC BẰNG CỔ PHIẾU]]-Stock[[#This Row],[SỐ LƯỢNG BÁN]]</f>
        <v>0</v>
      </c>
      <c r="Y19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1" s="120">
        <f ca="1">IF(Stock[[#This Row],[NGÀY BÁN]]&gt;0,Stock[[#This Row],[NGÀY BÁN]]-Stock[[#This Row],[NGÀY MUA]]+1,IF(Stock[[#This Row],[NGÀY MUA]]=0,0,TODAY()-Stock[[#This Row],[NGÀY MUA]]+1))</f>
        <v>0</v>
      </c>
      <c r="AA1901" s="121" t="str">
        <f>IFERROR(Stock[[#This Row],[CỔ TỨC TIỀN MẶT]]+Stock[[#This Row],[LÃI/(LỖ) TỪ BÁN CK
(auto-fill)]],"")</f>
        <v/>
      </c>
      <c r="AB19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1" s="79"/>
      <c r="AE1901" s="146" t="str">
        <f>IF(Stock[[#This Row],[TRẠNG THÁI
(auto-fill)]]="NẮM GIỮ",Stock[[#This Row],[GIÁ THỊ TRƯỜNG]]-Stock[[#This Row],[GIÁ MUA]],"")</f>
        <v/>
      </c>
      <c r="AF1901" s="150" t="str">
        <f>IFERROR(Stock[[#This Row],[TĂNG/
(GIẢM )]]/Stock[[#This Row],[GIÁ MUA]],"")</f>
        <v/>
      </c>
      <c r="AG1901" s="129" t="str">
        <f>IF(Stock[[#This Row],[GIÁ THỊ TRƯỜNG]]&gt;0,Stock[[#This Row],[GIÁ THỊ TRƯỜNG]]*Stock[[#This Row],[SỐ LƯỢNG CÒN LẠI
(auto-fill)]],"")</f>
        <v/>
      </c>
    </row>
    <row r="1902" spans="2:33">
      <c r="B1902" s="109" t="str">
        <f>IF(AND(Stock[[#This Row],[SỐ LƯỢNG MUA]]&gt;0,Stock[[#This Row],[SỐ LƯỢNG CÒN LẠI
(auto-fill)]]=0),"BÁN",
IF(AND(Stock[[#This Row],[SỐ LƯỢNG MUA]]&gt;0,Stock[[#This Row],[SỐ LƯỢNG CÒN LẠI
(auto-fill)]]&gt;0),"NẮM GIỮ",""))</f>
        <v/>
      </c>
      <c r="C1902" s="112">
        <f t="shared" si="29"/>
        <v>1889</v>
      </c>
      <c r="D1902" s="77"/>
      <c r="E1902" s="78"/>
      <c r="F1902" s="170"/>
      <c r="G1902" s="83"/>
      <c r="H1902" s="84"/>
      <c r="I1902" s="114" t="str">
        <f>IF(Stock[[#This Row],[SỐ LƯỢNG MUA]]&gt;0,Stock[[#This Row],[GIÁ MUA]]*Stock[[#This Row],[SỐ LƯỢNG MUA]]*$D$11,"")</f>
        <v/>
      </c>
      <c r="J1902" s="87"/>
      <c r="K1902" s="88"/>
      <c r="L1902" s="116" t="str">
        <f>IF(Stock[[#This Row],[SỐ LƯỢNG MUA]]&gt;0,Stock[[#This Row],[GIÁ MUA]]*(1+Stock[[#This Row],[% TĂNG KỲ VỌNG_1]]),"")</f>
        <v/>
      </c>
      <c r="M1902" s="89"/>
      <c r="N1902" s="116" t="str">
        <f>IF(Stock[[#This Row],[SỐ LƯỢNG MUA]]&gt;0,Stock[[#This Row],[GIÁ MUA]]*(1+Stock[[#This Row],[% TĂNG KỲ VỌNG_2]]),"")</f>
        <v/>
      </c>
      <c r="O1902" s="89"/>
      <c r="P1902" s="116" t="str">
        <f>IF(Stock[[#This Row],[SỐ LƯỢNG MUA]]&gt;0,Stock[[#This Row],[GIÁ MUA]]*(1+Stock[[#This Row],[% GIẢM ĐỂ CẮT LỖ]]),"")</f>
        <v/>
      </c>
      <c r="Q1902" s="103"/>
      <c r="R1902" s="117" t="str">
        <f>IF(Stock[[#This Row],[CỔ TỨC TIỀN MẶT]]&gt;0,Stock[[#This Row],[CỔ TỨC TIỀN MẶT]]/(Stock[[#This Row],[GIÁ MUA]]*Stock[[#This Row],[SỐ LƯỢNG MUA]]),"")</f>
        <v/>
      </c>
      <c r="S1902" s="103"/>
      <c r="T1902" s="77"/>
      <c r="U1902" s="95"/>
      <c r="V1902" s="96"/>
      <c r="W1902" s="125" t="str">
        <f>IF(Stock[[#This Row],[SỐ LƯỢNG BÁN]]&gt;0,Stock[[#This Row],[GIÁ BÁN]]*Stock[[#This Row],[SỐ LƯỢNG BÁN]]*$D$11+Stock[[#This Row],[GIÁ BÁN]]*Stock[[#This Row],[SỐ LƯỢNG BÁN]]*$D$12,"")</f>
        <v/>
      </c>
      <c r="X1902" s="120">
        <f>Stock[[#This Row],[SỐ LƯỢNG MUA]]+Stock[[#This Row],[CỔ TỨC BẰNG CỔ PHIẾU]]-Stock[[#This Row],[SỐ LƯỢNG BÁN]]</f>
        <v>0</v>
      </c>
      <c r="Y19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2" s="120">
        <f ca="1">IF(Stock[[#This Row],[NGÀY BÁN]]&gt;0,Stock[[#This Row],[NGÀY BÁN]]-Stock[[#This Row],[NGÀY MUA]]+1,IF(Stock[[#This Row],[NGÀY MUA]]=0,0,TODAY()-Stock[[#This Row],[NGÀY MUA]]+1))</f>
        <v>0</v>
      </c>
      <c r="AA1902" s="121" t="str">
        <f>IFERROR(Stock[[#This Row],[CỔ TỨC TIỀN MẶT]]+Stock[[#This Row],[LÃI/(LỖ) TỪ BÁN CK
(auto-fill)]],"")</f>
        <v/>
      </c>
      <c r="AB19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2" s="79"/>
      <c r="AE1902" s="146" t="str">
        <f>IF(Stock[[#This Row],[TRẠNG THÁI
(auto-fill)]]="NẮM GIỮ",Stock[[#This Row],[GIÁ THỊ TRƯỜNG]]-Stock[[#This Row],[GIÁ MUA]],"")</f>
        <v/>
      </c>
      <c r="AF1902" s="150" t="str">
        <f>IFERROR(Stock[[#This Row],[TĂNG/
(GIẢM )]]/Stock[[#This Row],[GIÁ MUA]],"")</f>
        <v/>
      </c>
      <c r="AG1902" s="129" t="str">
        <f>IF(Stock[[#This Row],[GIÁ THỊ TRƯỜNG]]&gt;0,Stock[[#This Row],[GIÁ THỊ TRƯỜNG]]*Stock[[#This Row],[SỐ LƯỢNG CÒN LẠI
(auto-fill)]],"")</f>
        <v/>
      </c>
    </row>
    <row r="1903" spans="2:33">
      <c r="B1903" s="109" t="str">
        <f>IF(AND(Stock[[#This Row],[SỐ LƯỢNG MUA]]&gt;0,Stock[[#This Row],[SỐ LƯỢNG CÒN LẠI
(auto-fill)]]=0),"BÁN",
IF(AND(Stock[[#This Row],[SỐ LƯỢNG MUA]]&gt;0,Stock[[#This Row],[SỐ LƯỢNG CÒN LẠI
(auto-fill)]]&gt;0),"NẮM GIỮ",""))</f>
        <v/>
      </c>
      <c r="C1903" s="112">
        <f t="shared" si="29"/>
        <v>1890</v>
      </c>
      <c r="D1903" s="77"/>
      <c r="E1903" s="78"/>
      <c r="F1903" s="170"/>
      <c r="G1903" s="83"/>
      <c r="H1903" s="84"/>
      <c r="I1903" s="114" t="str">
        <f>IF(Stock[[#This Row],[SỐ LƯỢNG MUA]]&gt;0,Stock[[#This Row],[GIÁ MUA]]*Stock[[#This Row],[SỐ LƯỢNG MUA]]*$D$11,"")</f>
        <v/>
      </c>
      <c r="J1903" s="87"/>
      <c r="K1903" s="88"/>
      <c r="L1903" s="116" t="str">
        <f>IF(Stock[[#This Row],[SỐ LƯỢNG MUA]]&gt;0,Stock[[#This Row],[GIÁ MUA]]*(1+Stock[[#This Row],[% TĂNG KỲ VỌNG_1]]),"")</f>
        <v/>
      </c>
      <c r="M1903" s="89"/>
      <c r="N1903" s="116" t="str">
        <f>IF(Stock[[#This Row],[SỐ LƯỢNG MUA]]&gt;0,Stock[[#This Row],[GIÁ MUA]]*(1+Stock[[#This Row],[% TĂNG KỲ VỌNG_2]]),"")</f>
        <v/>
      </c>
      <c r="O1903" s="89"/>
      <c r="P1903" s="116" t="str">
        <f>IF(Stock[[#This Row],[SỐ LƯỢNG MUA]]&gt;0,Stock[[#This Row],[GIÁ MUA]]*(1+Stock[[#This Row],[% GIẢM ĐỂ CẮT LỖ]]),"")</f>
        <v/>
      </c>
      <c r="Q1903" s="103"/>
      <c r="R1903" s="117" t="str">
        <f>IF(Stock[[#This Row],[CỔ TỨC TIỀN MẶT]]&gt;0,Stock[[#This Row],[CỔ TỨC TIỀN MẶT]]/(Stock[[#This Row],[GIÁ MUA]]*Stock[[#This Row],[SỐ LƯỢNG MUA]]),"")</f>
        <v/>
      </c>
      <c r="S1903" s="103"/>
      <c r="T1903" s="77"/>
      <c r="U1903" s="95"/>
      <c r="V1903" s="96"/>
      <c r="W1903" s="125" t="str">
        <f>IF(Stock[[#This Row],[SỐ LƯỢNG BÁN]]&gt;0,Stock[[#This Row],[GIÁ BÁN]]*Stock[[#This Row],[SỐ LƯỢNG BÁN]]*$D$11+Stock[[#This Row],[GIÁ BÁN]]*Stock[[#This Row],[SỐ LƯỢNG BÁN]]*$D$12,"")</f>
        <v/>
      </c>
      <c r="X1903" s="120">
        <f>Stock[[#This Row],[SỐ LƯỢNG MUA]]+Stock[[#This Row],[CỔ TỨC BẰNG CỔ PHIẾU]]-Stock[[#This Row],[SỐ LƯỢNG BÁN]]</f>
        <v>0</v>
      </c>
      <c r="Y19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3" s="120">
        <f ca="1">IF(Stock[[#This Row],[NGÀY BÁN]]&gt;0,Stock[[#This Row],[NGÀY BÁN]]-Stock[[#This Row],[NGÀY MUA]]+1,IF(Stock[[#This Row],[NGÀY MUA]]=0,0,TODAY()-Stock[[#This Row],[NGÀY MUA]]+1))</f>
        <v>0</v>
      </c>
      <c r="AA1903" s="121" t="str">
        <f>IFERROR(Stock[[#This Row],[CỔ TỨC TIỀN MẶT]]+Stock[[#This Row],[LÃI/(LỖ) TỪ BÁN CK
(auto-fill)]],"")</f>
        <v/>
      </c>
      <c r="AB19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3" s="79"/>
      <c r="AE1903" s="146" t="str">
        <f>IF(Stock[[#This Row],[TRẠNG THÁI
(auto-fill)]]="NẮM GIỮ",Stock[[#This Row],[GIÁ THỊ TRƯỜNG]]-Stock[[#This Row],[GIÁ MUA]],"")</f>
        <v/>
      </c>
      <c r="AF1903" s="150" t="str">
        <f>IFERROR(Stock[[#This Row],[TĂNG/
(GIẢM )]]/Stock[[#This Row],[GIÁ MUA]],"")</f>
        <v/>
      </c>
      <c r="AG1903" s="129" t="str">
        <f>IF(Stock[[#This Row],[GIÁ THỊ TRƯỜNG]]&gt;0,Stock[[#This Row],[GIÁ THỊ TRƯỜNG]]*Stock[[#This Row],[SỐ LƯỢNG CÒN LẠI
(auto-fill)]],"")</f>
        <v/>
      </c>
    </row>
    <row r="1904" spans="2:33">
      <c r="B1904" s="109" t="str">
        <f>IF(AND(Stock[[#This Row],[SỐ LƯỢNG MUA]]&gt;0,Stock[[#This Row],[SỐ LƯỢNG CÒN LẠI
(auto-fill)]]=0),"BÁN",
IF(AND(Stock[[#This Row],[SỐ LƯỢNG MUA]]&gt;0,Stock[[#This Row],[SỐ LƯỢNG CÒN LẠI
(auto-fill)]]&gt;0),"NẮM GIỮ",""))</f>
        <v/>
      </c>
      <c r="C1904" s="112">
        <f t="shared" si="29"/>
        <v>1891</v>
      </c>
      <c r="D1904" s="77"/>
      <c r="E1904" s="78"/>
      <c r="F1904" s="170"/>
      <c r="G1904" s="83"/>
      <c r="H1904" s="84"/>
      <c r="I1904" s="114" t="str">
        <f>IF(Stock[[#This Row],[SỐ LƯỢNG MUA]]&gt;0,Stock[[#This Row],[GIÁ MUA]]*Stock[[#This Row],[SỐ LƯỢNG MUA]]*$D$11,"")</f>
        <v/>
      </c>
      <c r="J1904" s="87"/>
      <c r="K1904" s="88"/>
      <c r="L1904" s="116" t="str">
        <f>IF(Stock[[#This Row],[SỐ LƯỢNG MUA]]&gt;0,Stock[[#This Row],[GIÁ MUA]]*(1+Stock[[#This Row],[% TĂNG KỲ VỌNG_1]]),"")</f>
        <v/>
      </c>
      <c r="M1904" s="89"/>
      <c r="N1904" s="116" t="str">
        <f>IF(Stock[[#This Row],[SỐ LƯỢNG MUA]]&gt;0,Stock[[#This Row],[GIÁ MUA]]*(1+Stock[[#This Row],[% TĂNG KỲ VỌNG_2]]),"")</f>
        <v/>
      </c>
      <c r="O1904" s="89"/>
      <c r="P1904" s="116" t="str">
        <f>IF(Stock[[#This Row],[SỐ LƯỢNG MUA]]&gt;0,Stock[[#This Row],[GIÁ MUA]]*(1+Stock[[#This Row],[% GIẢM ĐỂ CẮT LỖ]]),"")</f>
        <v/>
      </c>
      <c r="Q1904" s="103"/>
      <c r="R1904" s="117" t="str">
        <f>IF(Stock[[#This Row],[CỔ TỨC TIỀN MẶT]]&gt;0,Stock[[#This Row],[CỔ TỨC TIỀN MẶT]]/(Stock[[#This Row],[GIÁ MUA]]*Stock[[#This Row],[SỐ LƯỢNG MUA]]),"")</f>
        <v/>
      </c>
      <c r="S1904" s="103"/>
      <c r="T1904" s="77"/>
      <c r="U1904" s="95"/>
      <c r="V1904" s="96"/>
      <c r="W1904" s="125" t="str">
        <f>IF(Stock[[#This Row],[SỐ LƯỢNG BÁN]]&gt;0,Stock[[#This Row],[GIÁ BÁN]]*Stock[[#This Row],[SỐ LƯỢNG BÁN]]*$D$11+Stock[[#This Row],[GIÁ BÁN]]*Stock[[#This Row],[SỐ LƯỢNG BÁN]]*$D$12,"")</f>
        <v/>
      </c>
      <c r="X1904" s="120">
        <f>Stock[[#This Row],[SỐ LƯỢNG MUA]]+Stock[[#This Row],[CỔ TỨC BẰNG CỔ PHIẾU]]-Stock[[#This Row],[SỐ LƯỢNG BÁN]]</f>
        <v>0</v>
      </c>
      <c r="Y19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4" s="120">
        <f ca="1">IF(Stock[[#This Row],[NGÀY BÁN]]&gt;0,Stock[[#This Row],[NGÀY BÁN]]-Stock[[#This Row],[NGÀY MUA]]+1,IF(Stock[[#This Row],[NGÀY MUA]]=0,0,TODAY()-Stock[[#This Row],[NGÀY MUA]]+1))</f>
        <v>0</v>
      </c>
      <c r="AA1904" s="121" t="str">
        <f>IFERROR(Stock[[#This Row],[CỔ TỨC TIỀN MẶT]]+Stock[[#This Row],[LÃI/(LỖ) TỪ BÁN CK
(auto-fill)]],"")</f>
        <v/>
      </c>
      <c r="AB19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4" s="79"/>
      <c r="AE1904" s="146" t="str">
        <f>IF(Stock[[#This Row],[TRẠNG THÁI
(auto-fill)]]="NẮM GIỮ",Stock[[#This Row],[GIÁ THỊ TRƯỜNG]]-Stock[[#This Row],[GIÁ MUA]],"")</f>
        <v/>
      </c>
      <c r="AF1904" s="150" t="str">
        <f>IFERROR(Stock[[#This Row],[TĂNG/
(GIẢM )]]/Stock[[#This Row],[GIÁ MUA]],"")</f>
        <v/>
      </c>
      <c r="AG1904" s="129" t="str">
        <f>IF(Stock[[#This Row],[GIÁ THỊ TRƯỜNG]]&gt;0,Stock[[#This Row],[GIÁ THỊ TRƯỜNG]]*Stock[[#This Row],[SỐ LƯỢNG CÒN LẠI
(auto-fill)]],"")</f>
        <v/>
      </c>
    </row>
    <row r="1905" spans="2:33">
      <c r="B1905" s="109" t="str">
        <f>IF(AND(Stock[[#This Row],[SỐ LƯỢNG MUA]]&gt;0,Stock[[#This Row],[SỐ LƯỢNG CÒN LẠI
(auto-fill)]]=0),"BÁN",
IF(AND(Stock[[#This Row],[SỐ LƯỢNG MUA]]&gt;0,Stock[[#This Row],[SỐ LƯỢNG CÒN LẠI
(auto-fill)]]&gt;0),"NẮM GIỮ",""))</f>
        <v/>
      </c>
      <c r="C1905" s="112">
        <f t="shared" si="29"/>
        <v>1892</v>
      </c>
      <c r="D1905" s="77"/>
      <c r="E1905" s="78"/>
      <c r="F1905" s="170"/>
      <c r="G1905" s="83"/>
      <c r="H1905" s="84"/>
      <c r="I1905" s="114" t="str">
        <f>IF(Stock[[#This Row],[SỐ LƯỢNG MUA]]&gt;0,Stock[[#This Row],[GIÁ MUA]]*Stock[[#This Row],[SỐ LƯỢNG MUA]]*$D$11,"")</f>
        <v/>
      </c>
      <c r="J1905" s="87"/>
      <c r="K1905" s="88"/>
      <c r="L1905" s="116" t="str">
        <f>IF(Stock[[#This Row],[SỐ LƯỢNG MUA]]&gt;0,Stock[[#This Row],[GIÁ MUA]]*(1+Stock[[#This Row],[% TĂNG KỲ VỌNG_1]]),"")</f>
        <v/>
      </c>
      <c r="M1905" s="89"/>
      <c r="N1905" s="116" t="str">
        <f>IF(Stock[[#This Row],[SỐ LƯỢNG MUA]]&gt;0,Stock[[#This Row],[GIÁ MUA]]*(1+Stock[[#This Row],[% TĂNG KỲ VỌNG_2]]),"")</f>
        <v/>
      </c>
      <c r="O1905" s="89"/>
      <c r="P1905" s="116" t="str">
        <f>IF(Stock[[#This Row],[SỐ LƯỢNG MUA]]&gt;0,Stock[[#This Row],[GIÁ MUA]]*(1+Stock[[#This Row],[% GIẢM ĐỂ CẮT LỖ]]),"")</f>
        <v/>
      </c>
      <c r="Q1905" s="103"/>
      <c r="R1905" s="117" t="str">
        <f>IF(Stock[[#This Row],[CỔ TỨC TIỀN MẶT]]&gt;0,Stock[[#This Row],[CỔ TỨC TIỀN MẶT]]/(Stock[[#This Row],[GIÁ MUA]]*Stock[[#This Row],[SỐ LƯỢNG MUA]]),"")</f>
        <v/>
      </c>
      <c r="S1905" s="103"/>
      <c r="T1905" s="77"/>
      <c r="U1905" s="95"/>
      <c r="V1905" s="96"/>
      <c r="W1905" s="125" t="str">
        <f>IF(Stock[[#This Row],[SỐ LƯỢNG BÁN]]&gt;0,Stock[[#This Row],[GIÁ BÁN]]*Stock[[#This Row],[SỐ LƯỢNG BÁN]]*$D$11+Stock[[#This Row],[GIÁ BÁN]]*Stock[[#This Row],[SỐ LƯỢNG BÁN]]*$D$12,"")</f>
        <v/>
      </c>
      <c r="X1905" s="120">
        <f>Stock[[#This Row],[SỐ LƯỢNG MUA]]+Stock[[#This Row],[CỔ TỨC BẰNG CỔ PHIẾU]]-Stock[[#This Row],[SỐ LƯỢNG BÁN]]</f>
        <v>0</v>
      </c>
      <c r="Y19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5" s="120">
        <f ca="1">IF(Stock[[#This Row],[NGÀY BÁN]]&gt;0,Stock[[#This Row],[NGÀY BÁN]]-Stock[[#This Row],[NGÀY MUA]]+1,IF(Stock[[#This Row],[NGÀY MUA]]=0,0,TODAY()-Stock[[#This Row],[NGÀY MUA]]+1))</f>
        <v>0</v>
      </c>
      <c r="AA1905" s="121" t="str">
        <f>IFERROR(Stock[[#This Row],[CỔ TỨC TIỀN MẶT]]+Stock[[#This Row],[LÃI/(LỖ) TỪ BÁN CK
(auto-fill)]],"")</f>
        <v/>
      </c>
      <c r="AB19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5" s="79"/>
      <c r="AE1905" s="146" t="str">
        <f>IF(Stock[[#This Row],[TRẠNG THÁI
(auto-fill)]]="NẮM GIỮ",Stock[[#This Row],[GIÁ THỊ TRƯỜNG]]-Stock[[#This Row],[GIÁ MUA]],"")</f>
        <v/>
      </c>
      <c r="AF1905" s="150" t="str">
        <f>IFERROR(Stock[[#This Row],[TĂNG/
(GIẢM )]]/Stock[[#This Row],[GIÁ MUA]],"")</f>
        <v/>
      </c>
      <c r="AG1905" s="129" t="str">
        <f>IF(Stock[[#This Row],[GIÁ THỊ TRƯỜNG]]&gt;0,Stock[[#This Row],[GIÁ THỊ TRƯỜNG]]*Stock[[#This Row],[SỐ LƯỢNG CÒN LẠI
(auto-fill)]],"")</f>
        <v/>
      </c>
    </row>
    <row r="1906" spans="2:33">
      <c r="B1906" s="109" t="str">
        <f>IF(AND(Stock[[#This Row],[SỐ LƯỢNG MUA]]&gt;0,Stock[[#This Row],[SỐ LƯỢNG CÒN LẠI
(auto-fill)]]=0),"BÁN",
IF(AND(Stock[[#This Row],[SỐ LƯỢNG MUA]]&gt;0,Stock[[#This Row],[SỐ LƯỢNG CÒN LẠI
(auto-fill)]]&gt;0),"NẮM GIỮ",""))</f>
        <v/>
      </c>
      <c r="C1906" s="112">
        <f t="shared" si="29"/>
        <v>1893</v>
      </c>
      <c r="D1906" s="77"/>
      <c r="E1906" s="78"/>
      <c r="F1906" s="170"/>
      <c r="G1906" s="83"/>
      <c r="H1906" s="84"/>
      <c r="I1906" s="114" t="str">
        <f>IF(Stock[[#This Row],[SỐ LƯỢNG MUA]]&gt;0,Stock[[#This Row],[GIÁ MUA]]*Stock[[#This Row],[SỐ LƯỢNG MUA]]*$D$11,"")</f>
        <v/>
      </c>
      <c r="J1906" s="87"/>
      <c r="K1906" s="88"/>
      <c r="L1906" s="116" t="str">
        <f>IF(Stock[[#This Row],[SỐ LƯỢNG MUA]]&gt;0,Stock[[#This Row],[GIÁ MUA]]*(1+Stock[[#This Row],[% TĂNG KỲ VỌNG_1]]),"")</f>
        <v/>
      </c>
      <c r="M1906" s="89"/>
      <c r="N1906" s="116" t="str">
        <f>IF(Stock[[#This Row],[SỐ LƯỢNG MUA]]&gt;0,Stock[[#This Row],[GIÁ MUA]]*(1+Stock[[#This Row],[% TĂNG KỲ VỌNG_2]]),"")</f>
        <v/>
      </c>
      <c r="O1906" s="89"/>
      <c r="P1906" s="116" t="str">
        <f>IF(Stock[[#This Row],[SỐ LƯỢNG MUA]]&gt;0,Stock[[#This Row],[GIÁ MUA]]*(1+Stock[[#This Row],[% GIẢM ĐỂ CẮT LỖ]]),"")</f>
        <v/>
      </c>
      <c r="Q1906" s="103"/>
      <c r="R1906" s="117" t="str">
        <f>IF(Stock[[#This Row],[CỔ TỨC TIỀN MẶT]]&gt;0,Stock[[#This Row],[CỔ TỨC TIỀN MẶT]]/(Stock[[#This Row],[GIÁ MUA]]*Stock[[#This Row],[SỐ LƯỢNG MUA]]),"")</f>
        <v/>
      </c>
      <c r="S1906" s="103"/>
      <c r="T1906" s="77"/>
      <c r="U1906" s="95"/>
      <c r="V1906" s="96"/>
      <c r="W1906" s="125" t="str">
        <f>IF(Stock[[#This Row],[SỐ LƯỢNG BÁN]]&gt;0,Stock[[#This Row],[GIÁ BÁN]]*Stock[[#This Row],[SỐ LƯỢNG BÁN]]*$D$11+Stock[[#This Row],[GIÁ BÁN]]*Stock[[#This Row],[SỐ LƯỢNG BÁN]]*$D$12,"")</f>
        <v/>
      </c>
      <c r="X1906" s="120">
        <f>Stock[[#This Row],[SỐ LƯỢNG MUA]]+Stock[[#This Row],[CỔ TỨC BẰNG CỔ PHIẾU]]-Stock[[#This Row],[SỐ LƯỢNG BÁN]]</f>
        <v>0</v>
      </c>
      <c r="Y19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6" s="120">
        <f ca="1">IF(Stock[[#This Row],[NGÀY BÁN]]&gt;0,Stock[[#This Row],[NGÀY BÁN]]-Stock[[#This Row],[NGÀY MUA]]+1,IF(Stock[[#This Row],[NGÀY MUA]]=0,0,TODAY()-Stock[[#This Row],[NGÀY MUA]]+1))</f>
        <v>0</v>
      </c>
      <c r="AA1906" s="121" t="str">
        <f>IFERROR(Stock[[#This Row],[CỔ TỨC TIỀN MẶT]]+Stock[[#This Row],[LÃI/(LỖ) TỪ BÁN CK
(auto-fill)]],"")</f>
        <v/>
      </c>
      <c r="AB19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6" s="79"/>
      <c r="AE1906" s="146" t="str">
        <f>IF(Stock[[#This Row],[TRẠNG THÁI
(auto-fill)]]="NẮM GIỮ",Stock[[#This Row],[GIÁ THỊ TRƯỜNG]]-Stock[[#This Row],[GIÁ MUA]],"")</f>
        <v/>
      </c>
      <c r="AF1906" s="150" t="str">
        <f>IFERROR(Stock[[#This Row],[TĂNG/
(GIẢM )]]/Stock[[#This Row],[GIÁ MUA]],"")</f>
        <v/>
      </c>
      <c r="AG1906" s="129" t="str">
        <f>IF(Stock[[#This Row],[GIÁ THỊ TRƯỜNG]]&gt;0,Stock[[#This Row],[GIÁ THỊ TRƯỜNG]]*Stock[[#This Row],[SỐ LƯỢNG CÒN LẠI
(auto-fill)]],"")</f>
        <v/>
      </c>
    </row>
    <row r="1907" spans="2:33">
      <c r="B1907" s="109" t="str">
        <f>IF(AND(Stock[[#This Row],[SỐ LƯỢNG MUA]]&gt;0,Stock[[#This Row],[SỐ LƯỢNG CÒN LẠI
(auto-fill)]]=0),"BÁN",
IF(AND(Stock[[#This Row],[SỐ LƯỢNG MUA]]&gt;0,Stock[[#This Row],[SỐ LƯỢNG CÒN LẠI
(auto-fill)]]&gt;0),"NẮM GIỮ",""))</f>
        <v/>
      </c>
      <c r="C1907" s="112">
        <f t="shared" si="29"/>
        <v>1894</v>
      </c>
      <c r="D1907" s="77"/>
      <c r="E1907" s="78"/>
      <c r="F1907" s="170"/>
      <c r="G1907" s="83"/>
      <c r="H1907" s="84"/>
      <c r="I1907" s="114" t="str">
        <f>IF(Stock[[#This Row],[SỐ LƯỢNG MUA]]&gt;0,Stock[[#This Row],[GIÁ MUA]]*Stock[[#This Row],[SỐ LƯỢNG MUA]]*$D$11,"")</f>
        <v/>
      </c>
      <c r="J1907" s="87"/>
      <c r="K1907" s="88"/>
      <c r="L1907" s="116" t="str">
        <f>IF(Stock[[#This Row],[SỐ LƯỢNG MUA]]&gt;0,Stock[[#This Row],[GIÁ MUA]]*(1+Stock[[#This Row],[% TĂNG KỲ VỌNG_1]]),"")</f>
        <v/>
      </c>
      <c r="M1907" s="89"/>
      <c r="N1907" s="116" t="str">
        <f>IF(Stock[[#This Row],[SỐ LƯỢNG MUA]]&gt;0,Stock[[#This Row],[GIÁ MUA]]*(1+Stock[[#This Row],[% TĂNG KỲ VỌNG_2]]),"")</f>
        <v/>
      </c>
      <c r="O1907" s="89"/>
      <c r="P1907" s="116" t="str">
        <f>IF(Stock[[#This Row],[SỐ LƯỢNG MUA]]&gt;0,Stock[[#This Row],[GIÁ MUA]]*(1+Stock[[#This Row],[% GIẢM ĐỂ CẮT LỖ]]),"")</f>
        <v/>
      </c>
      <c r="Q1907" s="103"/>
      <c r="R1907" s="117" t="str">
        <f>IF(Stock[[#This Row],[CỔ TỨC TIỀN MẶT]]&gt;0,Stock[[#This Row],[CỔ TỨC TIỀN MẶT]]/(Stock[[#This Row],[GIÁ MUA]]*Stock[[#This Row],[SỐ LƯỢNG MUA]]),"")</f>
        <v/>
      </c>
      <c r="S1907" s="103"/>
      <c r="T1907" s="77"/>
      <c r="U1907" s="95"/>
      <c r="V1907" s="96"/>
      <c r="W1907" s="125" t="str">
        <f>IF(Stock[[#This Row],[SỐ LƯỢNG BÁN]]&gt;0,Stock[[#This Row],[GIÁ BÁN]]*Stock[[#This Row],[SỐ LƯỢNG BÁN]]*$D$11+Stock[[#This Row],[GIÁ BÁN]]*Stock[[#This Row],[SỐ LƯỢNG BÁN]]*$D$12,"")</f>
        <v/>
      </c>
      <c r="X1907" s="120">
        <f>Stock[[#This Row],[SỐ LƯỢNG MUA]]+Stock[[#This Row],[CỔ TỨC BẰNG CỔ PHIẾU]]-Stock[[#This Row],[SỐ LƯỢNG BÁN]]</f>
        <v>0</v>
      </c>
      <c r="Y19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7" s="120">
        <f ca="1">IF(Stock[[#This Row],[NGÀY BÁN]]&gt;0,Stock[[#This Row],[NGÀY BÁN]]-Stock[[#This Row],[NGÀY MUA]]+1,IF(Stock[[#This Row],[NGÀY MUA]]=0,0,TODAY()-Stock[[#This Row],[NGÀY MUA]]+1))</f>
        <v>0</v>
      </c>
      <c r="AA1907" s="121" t="str">
        <f>IFERROR(Stock[[#This Row],[CỔ TỨC TIỀN MẶT]]+Stock[[#This Row],[LÃI/(LỖ) TỪ BÁN CK
(auto-fill)]],"")</f>
        <v/>
      </c>
      <c r="AB19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7" s="79"/>
      <c r="AE1907" s="146" t="str">
        <f>IF(Stock[[#This Row],[TRẠNG THÁI
(auto-fill)]]="NẮM GIỮ",Stock[[#This Row],[GIÁ THỊ TRƯỜNG]]-Stock[[#This Row],[GIÁ MUA]],"")</f>
        <v/>
      </c>
      <c r="AF1907" s="150" t="str">
        <f>IFERROR(Stock[[#This Row],[TĂNG/
(GIẢM )]]/Stock[[#This Row],[GIÁ MUA]],"")</f>
        <v/>
      </c>
      <c r="AG1907" s="129" t="str">
        <f>IF(Stock[[#This Row],[GIÁ THỊ TRƯỜNG]]&gt;0,Stock[[#This Row],[GIÁ THỊ TRƯỜNG]]*Stock[[#This Row],[SỐ LƯỢNG CÒN LẠI
(auto-fill)]],"")</f>
        <v/>
      </c>
    </row>
    <row r="1908" spans="2:33">
      <c r="B1908" s="109" t="str">
        <f>IF(AND(Stock[[#This Row],[SỐ LƯỢNG MUA]]&gt;0,Stock[[#This Row],[SỐ LƯỢNG CÒN LẠI
(auto-fill)]]=0),"BÁN",
IF(AND(Stock[[#This Row],[SỐ LƯỢNG MUA]]&gt;0,Stock[[#This Row],[SỐ LƯỢNG CÒN LẠI
(auto-fill)]]&gt;0),"NẮM GIỮ",""))</f>
        <v/>
      </c>
      <c r="C1908" s="112">
        <f t="shared" si="29"/>
        <v>1895</v>
      </c>
      <c r="D1908" s="77"/>
      <c r="E1908" s="78"/>
      <c r="F1908" s="170"/>
      <c r="G1908" s="83"/>
      <c r="H1908" s="84"/>
      <c r="I1908" s="114" t="str">
        <f>IF(Stock[[#This Row],[SỐ LƯỢNG MUA]]&gt;0,Stock[[#This Row],[GIÁ MUA]]*Stock[[#This Row],[SỐ LƯỢNG MUA]]*$D$11,"")</f>
        <v/>
      </c>
      <c r="J1908" s="87"/>
      <c r="K1908" s="88"/>
      <c r="L1908" s="116" t="str">
        <f>IF(Stock[[#This Row],[SỐ LƯỢNG MUA]]&gt;0,Stock[[#This Row],[GIÁ MUA]]*(1+Stock[[#This Row],[% TĂNG KỲ VỌNG_1]]),"")</f>
        <v/>
      </c>
      <c r="M1908" s="89"/>
      <c r="N1908" s="116" t="str">
        <f>IF(Stock[[#This Row],[SỐ LƯỢNG MUA]]&gt;0,Stock[[#This Row],[GIÁ MUA]]*(1+Stock[[#This Row],[% TĂNG KỲ VỌNG_2]]),"")</f>
        <v/>
      </c>
      <c r="O1908" s="89"/>
      <c r="P1908" s="116" t="str">
        <f>IF(Stock[[#This Row],[SỐ LƯỢNG MUA]]&gt;0,Stock[[#This Row],[GIÁ MUA]]*(1+Stock[[#This Row],[% GIẢM ĐỂ CẮT LỖ]]),"")</f>
        <v/>
      </c>
      <c r="Q1908" s="103"/>
      <c r="R1908" s="117" t="str">
        <f>IF(Stock[[#This Row],[CỔ TỨC TIỀN MẶT]]&gt;0,Stock[[#This Row],[CỔ TỨC TIỀN MẶT]]/(Stock[[#This Row],[GIÁ MUA]]*Stock[[#This Row],[SỐ LƯỢNG MUA]]),"")</f>
        <v/>
      </c>
      <c r="S1908" s="103"/>
      <c r="T1908" s="77"/>
      <c r="U1908" s="95"/>
      <c r="V1908" s="96"/>
      <c r="W1908" s="125" t="str">
        <f>IF(Stock[[#This Row],[SỐ LƯỢNG BÁN]]&gt;0,Stock[[#This Row],[GIÁ BÁN]]*Stock[[#This Row],[SỐ LƯỢNG BÁN]]*$D$11+Stock[[#This Row],[GIÁ BÁN]]*Stock[[#This Row],[SỐ LƯỢNG BÁN]]*$D$12,"")</f>
        <v/>
      </c>
      <c r="X1908" s="120">
        <f>Stock[[#This Row],[SỐ LƯỢNG MUA]]+Stock[[#This Row],[CỔ TỨC BẰNG CỔ PHIẾU]]-Stock[[#This Row],[SỐ LƯỢNG BÁN]]</f>
        <v>0</v>
      </c>
      <c r="Y19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8" s="120">
        <f ca="1">IF(Stock[[#This Row],[NGÀY BÁN]]&gt;0,Stock[[#This Row],[NGÀY BÁN]]-Stock[[#This Row],[NGÀY MUA]]+1,IF(Stock[[#This Row],[NGÀY MUA]]=0,0,TODAY()-Stock[[#This Row],[NGÀY MUA]]+1))</f>
        <v>0</v>
      </c>
      <c r="AA1908" s="121" t="str">
        <f>IFERROR(Stock[[#This Row],[CỔ TỨC TIỀN MẶT]]+Stock[[#This Row],[LÃI/(LỖ) TỪ BÁN CK
(auto-fill)]],"")</f>
        <v/>
      </c>
      <c r="AB19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8" s="79"/>
      <c r="AE1908" s="146" t="str">
        <f>IF(Stock[[#This Row],[TRẠNG THÁI
(auto-fill)]]="NẮM GIỮ",Stock[[#This Row],[GIÁ THỊ TRƯỜNG]]-Stock[[#This Row],[GIÁ MUA]],"")</f>
        <v/>
      </c>
      <c r="AF1908" s="150" t="str">
        <f>IFERROR(Stock[[#This Row],[TĂNG/
(GIẢM )]]/Stock[[#This Row],[GIÁ MUA]],"")</f>
        <v/>
      </c>
      <c r="AG1908" s="129" t="str">
        <f>IF(Stock[[#This Row],[GIÁ THỊ TRƯỜNG]]&gt;0,Stock[[#This Row],[GIÁ THỊ TRƯỜNG]]*Stock[[#This Row],[SỐ LƯỢNG CÒN LẠI
(auto-fill)]],"")</f>
        <v/>
      </c>
    </row>
    <row r="1909" spans="2:33">
      <c r="B1909" s="109" t="str">
        <f>IF(AND(Stock[[#This Row],[SỐ LƯỢNG MUA]]&gt;0,Stock[[#This Row],[SỐ LƯỢNG CÒN LẠI
(auto-fill)]]=0),"BÁN",
IF(AND(Stock[[#This Row],[SỐ LƯỢNG MUA]]&gt;0,Stock[[#This Row],[SỐ LƯỢNG CÒN LẠI
(auto-fill)]]&gt;0),"NẮM GIỮ",""))</f>
        <v/>
      </c>
      <c r="C1909" s="112">
        <f t="shared" si="29"/>
        <v>1896</v>
      </c>
      <c r="D1909" s="77"/>
      <c r="E1909" s="78"/>
      <c r="F1909" s="170"/>
      <c r="G1909" s="83"/>
      <c r="H1909" s="84"/>
      <c r="I1909" s="114" t="str">
        <f>IF(Stock[[#This Row],[SỐ LƯỢNG MUA]]&gt;0,Stock[[#This Row],[GIÁ MUA]]*Stock[[#This Row],[SỐ LƯỢNG MUA]]*$D$11,"")</f>
        <v/>
      </c>
      <c r="J1909" s="87"/>
      <c r="K1909" s="88"/>
      <c r="L1909" s="116" t="str">
        <f>IF(Stock[[#This Row],[SỐ LƯỢNG MUA]]&gt;0,Stock[[#This Row],[GIÁ MUA]]*(1+Stock[[#This Row],[% TĂNG KỲ VỌNG_1]]),"")</f>
        <v/>
      </c>
      <c r="M1909" s="89"/>
      <c r="N1909" s="116" t="str">
        <f>IF(Stock[[#This Row],[SỐ LƯỢNG MUA]]&gt;0,Stock[[#This Row],[GIÁ MUA]]*(1+Stock[[#This Row],[% TĂNG KỲ VỌNG_2]]),"")</f>
        <v/>
      </c>
      <c r="O1909" s="89"/>
      <c r="P1909" s="116" t="str">
        <f>IF(Stock[[#This Row],[SỐ LƯỢNG MUA]]&gt;0,Stock[[#This Row],[GIÁ MUA]]*(1+Stock[[#This Row],[% GIẢM ĐỂ CẮT LỖ]]),"")</f>
        <v/>
      </c>
      <c r="Q1909" s="103"/>
      <c r="R1909" s="117" t="str">
        <f>IF(Stock[[#This Row],[CỔ TỨC TIỀN MẶT]]&gt;0,Stock[[#This Row],[CỔ TỨC TIỀN MẶT]]/(Stock[[#This Row],[GIÁ MUA]]*Stock[[#This Row],[SỐ LƯỢNG MUA]]),"")</f>
        <v/>
      </c>
      <c r="S1909" s="103"/>
      <c r="T1909" s="77"/>
      <c r="U1909" s="95"/>
      <c r="V1909" s="96"/>
      <c r="W1909" s="125" t="str">
        <f>IF(Stock[[#This Row],[SỐ LƯỢNG BÁN]]&gt;0,Stock[[#This Row],[GIÁ BÁN]]*Stock[[#This Row],[SỐ LƯỢNG BÁN]]*$D$11+Stock[[#This Row],[GIÁ BÁN]]*Stock[[#This Row],[SỐ LƯỢNG BÁN]]*$D$12,"")</f>
        <v/>
      </c>
      <c r="X1909" s="120">
        <f>Stock[[#This Row],[SỐ LƯỢNG MUA]]+Stock[[#This Row],[CỔ TỨC BẰNG CỔ PHIẾU]]-Stock[[#This Row],[SỐ LƯỢNG BÁN]]</f>
        <v>0</v>
      </c>
      <c r="Y19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9" s="120">
        <f ca="1">IF(Stock[[#This Row],[NGÀY BÁN]]&gt;0,Stock[[#This Row],[NGÀY BÁN]]-Stock[[#This Row],[NGÀY MUA]]+1,IF(Stock[[#This Row],[NGÀY MUA]]=0,0,TODAY()-Stock[[#This Row],[NGÀY MUA]]+1))</f>
        <v>0</v>
      </c>
      <c r="AA1909" s="121" t="str">
        <f>IFERROR(Stock[[#This Row],[CỔ TỨC TIỀN MẶT]]+Stock[[#This Row],[LÃI/(LỖ) TỪ BÁN CK
(auto-fill)]],"")</f>
        <v/>
      </c>
      <c r="AB19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9" s="79"/>
      <c r="AE1909" s="146" t="str">
        <f>IF(Stock[[#This Row],[TRẠNG THÁI
(auto-fill)]]="NẮM GIỮ",Stock[[#This Row],[GIÁ THỊ TRƯỜNG]]-Stock[[#This Row],[GIÁ MUA]],"")</f>
        <v/>
      </c>
      <c r="AF1909" s="150" t="str">
        <f>IFERROR(Stock[[#This Row],[TĂNG/
(GIẢM )]]/Stock[[#This Row],[GIÁ MUA]],"")</f>
        <v/>
      </c>
      <c r="AG1909" s="129" t="str">
        <f>IF(Stock[[#This Row],[GIÁ THỊ TRƯỜNG]]&gt;0,Stock[[#This Row],[GIÁ THỊ TRƯỜNG]]*Stock[[#This Row],[SỐ LƯỢNG CÒN LẠI
(auto-fill)]],"")</f>
        <v/>
      </c>
    </row>
    <row r="1910" spans="2:33">
      <c r="B1910" s="109" t="str">
        <f>IF(AND(Stock[[#This Row],[SỐ LƯỢNG MUA]]&gt;0,Stock[[#This Row],[SỐ LƯỢNG CÒN LẠI
(auto-fill)]]=0),"BÁN",
IF(AND(Stock[[#This Row],[SỐ LƯỢNG MUA]]&gt;0,Stock[[#This Row],[SỐ LƯỢNG CÒN LẠI
(auto-fill)]]&gt;0),"NẮM GIỮ",""))</f>
        <v/>
      </c>
      <c r="C1910" s="112">
        <f t="shared" si="29"/>
        <v>1897</v>
      </c>
      <c r="D1910" s="77"/>
      <c r="E1910" s="78"/>
      <c r="F1910" s="170"/>
      <c r="G1910" s="83"/>
      <c r="H1910" s="84"/>
      <c r="I1910" s="114" t="str">
        <f>IF(Stock[[#This Row],[SỐ LƯỢNG MUA]]&gt;0,Stock[[#This Row],[GIÁ MUA]]*Stock[[#This Row],[SỐ LƯỢNG MUA]]*$D$11,"")</f>
        <v/>
      </c>
      <c r="J1910" s="87"/>
      <c r="K1910" s="88"/>
      <c r="L1910" s="116" t="str">
        <f>IF(Stock[[#This Row],[SỐ LƯỢNG MUA]]&gt;0,Stock[[#This Row],[GIÁ MUA]]*(1+Stock[[#This Row],[% TĂNG KỲ VỌNG_1]]),"")</f>
        <v/>
      </c>
      <c r="M1910" s="89"/>
      <c r="N1910" s="116" t="str">
        <f>IF(Stock[[#This Row],[SỐ LƯỢNG MUA]]&gt;0,Stock[[#This Row],[GIÁ MUA]]*(1+Stock[[#This Row],[% TĂNG KỲ VỌNG_2]]),"")</f>
        <v/>
      </c>
      <c r="O1910" s="89"/>
      <c r="P1910" s="116" t="str">
        <f>IF(Stock[[#This Row],[SỐ LƯỢNG MUA]]&gt;0,Stock[[#This Row],[GIÁ MUA]]*(1+Stock[[#This Row],[% GIẢM ĐỂ CẮT LỖ]]),"")</f>
        <v/>
      </c>
      <c r="Q1910" s="103"/>
      <c r="R1910" s="117" t="str">
        <f>IF(Stock[[#This Row],[CỔ TỨC TIỀN MẶT]]&gt;0,Stock[[#This Row],[CỔ TỨC TIỀN MẶT]]/(Stock[[#This Row],[GIÁ MUA]]*Stock[[#This Row],[SỐ LƯỢNG MUA]]),"")</f>
        <v/>
      </c>
      <c r="S1910" s="103"/>
      <c r="T1910" s="77"/>
      <c r="U1910" s="95"/>
      <c r="V1910" s="96"/>
      <c r="W1910" s="125" t="str">
        <f>IF(Stock[[#This Row],[SỐ LƯỢNG BÁN]]&gt;0,Stock[[#This Row],[GIÁ BÁN]]*Stock[[#This Row],[SỐ LƯỢNG BÁN]]*$D$11+Stock[[#This Row],[GIÁ BÁN]]*Stock[[#This Row],[SỐ LƯỢNG BÁN]]*$D$12,"")</f>
        <v/>
      </c>
      <c r="X1910" s="120">
        <f>Stock[[#This Row],[SỐ LƯỢNG MUA]]+Stock[[#This Row],[CỔ TỨC BẰNG CỔ PHIẾU]]-Stock[[#This Row],[SỐ LƯỢNG BÁN]]</f>
        <v>0</v>
      </c>
      <c r="Y19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0" s="120">
        <f ca="1">IF(Stock[[#This Row],[NGÀY BÁN]]&gt;0,Stock[[#This Row],[NGÀY BÁN]]-Stock[[#This Row],[NGÀY MUA]]+1,IF(Stock[[#This Row],[NGÀY MUA]]=0,0,TODAY()-Stock[[#This Row],[NGÀY MUA]]+1))</f>
        <v>0</v>
      </c>
      <c r="AA1910" s="121" t="str">
        <f>IFERROR(Stock[[#This Row],[CỔ TỨC TIỀN MẶT]]+Stock[[#This Row],[LÃI/(LỖ) TỪ BÁN CK
(auto-fill)]],"")</f>
        <v/>
      </c>
      <c r="AB19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0" s="79"/>
      <c r="AE1910" s="146" t="str">
        <f>IF(Stock[[#This Row],[TRẠNG THÁI
(auto-fill)]]="NẮM GIỮ",Stock[[#This Row],[GIÁ THỊ TRƯỜNG]]-Stock[[#This Row],[GIÁ MUA]],"")</f>
        <v/>
      </c>
      <c r="AF1910" s="150" t="str">
        <f>IFERROR(Stock[[#This Row],[TĂNG/
(GIẢM )]]/Stock[[#This Row],[GIÁ MUA]],"")</f>
        <v/>
      </c>
      <c r="AG1910" s="129" t="str">
        <f>IF(Stock[[#This Row],[GIÁ THỊ TRƯỜNG]]&gt;0,Stock[[#This Row],[GIÁ THỊ TRƯỜNG]]*Stock[[#This Row],[SỐ LƯỢNG CÒN LẠI
(auto-fill)]],"")</f>
        <v/>
      </c>
    </row>
    <row r="1911" spans="2:33">
      <c r="B1911" s="109" t="str">
        <f>IF(AND(Stock[[#This Row],[SỐ LƯỢNG MUA]]&gt;0,Stock[[#This Row],[SỐ LƯỢNG CÒN LẠI
(auto-fill)]]=0),"BÁN",
IF(AND(Stock[[#This Row],[SỐ LƯỢNG MUA]]&gt;0,Stock[[#This Row],[SỐ LƯỢNG CÒN LẠI
(auto-fill)]]&gt;0),"NẮM GIỮ",""))</f>
        <v/>
      </c>
      <c r="C1911" s="112">
        <f t="shared" si="29"/>
        <v>1898</v>
      </c>
      <c r="D1911" s="77"/>
      <c r="E1911" s="78"/>
      <c r="F1911" s="170"/>
      <c r="G1911" s="83"/>
      <c r="H1911" s="84"/>
      <c r="I1911" s="114" t="str">
        <f>IF(Stock[[#This Row],[SỐ LƯỢNG MUA]]&gt;0,Stock[[#This Row],[GIÁ MUA]]*Stock[[#This Row],[SỐ LƯỢNG MUA]]*$D$11,"")</f>
        <v/>
      </c>
      <c r="J1911" s="87"/>
      <c r="K1911" s="88"/>
      <c r="L1911" s="116" t="str">
        <f>IF(Stock[[#This Row],[SỐ LƯỢNG MUA]]&gt;0,Stock[[#This Row],[GIÁ MUA]]*(1+Stock[[#This Row],[% TĂNG KỲ VỌNG_1]]),"")</f>
        <v/>
      </c>
      <c r="M1911" s="89"/>
      <c r="N1911" s="116" t="str">
        <f>IF(Stock[[#This Row],[SỐ LƯỢNG MUA]]&gt;0,Stock[[#This Row],[GIÁ MUA]]*(1+Stock[[#This Row],[% TĂNG KỲ VỌNG_2]]),"")</f>
        <v/>
      </c>
      <c r="O1911" s="89"/>
      <c r="P1911" s="116" t="str">
        <f>IF(Stock[[#This Row],[SỐ LƯỢNG MUA]]&gt;0,Stock[[#This Row],[GIÁ MUA]]*(1+Stock[[#This Row],[% GIẢM ĐỂ CẮT LỖ]]),"")</f>
        <v/>
      </c>
      <c r="Q1911" s="103"/>
      <c r="R1911" s="117" t="str">
        <f>IF(Stock[[#This Row],[CỔ TỨC TIỀN MẶT]]&gt;0,Stock[[#This Row],[CỔ TỨC TIỀN MẶT]]/(Stock[[#This Row],[GIÁ MUA]]*Stock[[#This Row],[SỐ LƯỢNG MUA]]),"")</f>
        <v/>
      </c>
      <c r="S1911" s="103"/>
      <c r="T1911" s="77"/>
      <c r="U1911" s="95"/>
      <c r="V1911" s="96"/>
      <c r="W1911" s="125" t="str">
        <f>IF(Stock[[#This Row],[SỐ LƯỢNG BÁN]]&gt;0,Stock[[#This Row],[GIÁ BÁN]]*Stock[[#This Row],[SỐ LƯỢNG BÁN]]*$D$11+Stock[[#This Row],[GIÁ BÁN]]*Stock[[#This Row],[SỐ LƯỢNG BÁN]]*$D$12,"")</f>
        <v/>
      </c>
      <c r="X1911" s="120">
        <f>Stock[[#This Row],[SỐ LƯỢNG MUA]]+Stock[[#This Row],[CỔ TỨC BẰNG CỔ PHIẾU]]-Stock[[#This Row],[SỐ LƯỢNG BÁN]]</f>
        <v>0</v>
      </c>
      <c r="Y19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1" s="120">
        <f ca="1">IF(Stock[[#This Row],[NGÀY BÁN]]&gt;0,Stock[[#This Row],[NGÀY BÁN]]-Stock[[#This Row],[NGÀY MUA]]+1,IF(Stock[[#This Row],[NGÀY MUA]]=0,0,TODAY()-Stock[[#This Row],[NGÀY MUA]]+1))</f>
        <v>0</v>
      </c>
      <c r="AA1911" s="121" t="str">
        <f>IFERROR(Stock[[#This Row],[CỔ TỨC TIỀN MẶT]]+Stock[[#This Row],[LÃI/(LỖ) TỪ BÁN CK
(auto-fill)]],"")</f>
        <v/>
      </c>
      <c r="AB19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1" s="79"/>
      <c r="AE1911" s="146" t="str">
        <f>IF(Stock[[#This Row],[TRẠNG THÁI
(auto-fill)]]="NẮM GIỮ",Stock[[#This Row],[GIÁ THỊ TRƯỜNG]]-Stock[[#This Row],[GIÁ MUA]],"")</f>
        <v/>
      </c>
      <c r="AF1911" s="150" t="str">
        <f>IFERROR(Stock[[#This Row],[TĂNG/
(GIẢM )]]/Stock[[#This Row],[GIÁ MUA]],"")</f>
        <v/>
      </c>
      <c r="AG1911" s="129" t="str">
        <f>IF(Stock[[#This Row],[GIÁ THỊ TRƯỜNG]]&gt;0,Stock[[#This Row],[GIÁ THỊ TRƯỜNG]]*Stock[[#This Row],[SỐ LƯỢNG CÒN LẠI
(auto-fill)]],"")</f>
        <v/>
      </c>
    </row>
    <row r="1912" spans="2:33">
      <c r="B1912" s="109" t="str">
        <f>IF(AND(Stock[[#This Row],[SỐ LƯỢNG MUA]]&gt;0,Stock[[#This Row],[SỐ LƯỢNG CÒN LẠI
(auto-fill)]]=0),"BÁN",
IF(AND(Stock[[#This Row],[SỐ LƯỢNG MUA]]&gt;0,Stock[[#This Row],[SỐ LƯỢNG CÒN LẠI
(auto-fill)]]&gt;0),"NẮM GIỮ",""))</f>
        <v/>
      </c>
      <c r="C1912" s="112">
        <f t="shared" si="29"/>
        <v>1899</v>
      </c>
      <c r="D1912" s="77"/>
      <c r="E1912" s="78"/>
      <c r="F1912" s="170"/>
      <c r="G1912" s="83"/>
      <c r="H1912" s="84"/>
      <c r="I1912" s="114" t="str">
        <f>IF(Stock[[#This Row],[SỐ LƯỢNG MUA]]&gt;0,Stock[[#This Row],[GIÁ MUA]]*Stock[[#This Row],[SỐ LƯỢNG MUA]]*$D$11,"")</f>
        <v/>
      </c>
      <c r="J1912" s="87"/>
      <c r="K1912" s="88"/>
      <c r="L1912" s="116" t="str">
        <f>IF(Stock[[#This Row],[SỐ LƯỢNG MUA]]&gt;0,Stock[[#This Row],[GIÁ MUA]]*(1+Stock[[#This Row],[% TĂNG KỲ VỌNG_1]]),"")</f>
        <v/>
      </c>
      <c r="M1912" s="89"/>
      <c r="N1912" s="116" t="str">
        <f>IF(Stock[[#This Row],[SỐ LƯỢNG MUA]]&gt;0,Stock[[#This Row],[GIÁ MUA]]*(1+Stock[[#This Row],[% TĂNG KỲ VỌNG_2]]),"")</f>
        <v/>
      </c>
      <c r="O1912" s="89"/>
      <c r="P1912" s="116" t="str">
        <f>IF(Stock[[#This Row],[SỐ LƯỢNG MUA]]&gt;0,Stock[[#This Row],[GIÁ MUA]]*(1+Stock[[#This Row],[% GIẢM ĐỂ CẮT LỖ]]),"")</f>
        <v/>
      </c>
      <c r="Q1912" s="103"/>
      <c r="R1912" s="117" t="str">
        <f>IF(Stock[[#This Row],[CỔ TỨC TIỀN MẶT]]&gt;0,Stock[[#This Row],[CỔ TỨC TIỀN MẶT]]/(Stock[[#This Row],[GIÁ MUA]]*Stock[[#This Row],[SỐ LƯỢNG MUA]]),"")</f>
        <v/>
      </c>
      <c r="S1912" s="103"/>
      <c r="T1912" s="77"/>
      <c r="U1912" s="95"/>
      <c r="V1912" s="96"/>
      <c r="W1912" s="125" t="str">
        <f>IF(Stock[[#This Row],[SỐ LƯỢNG BÁN]]&gt;0,Stock[[#This Row],[GIÁ BÁN]]*Stock[[#This Row],[SỐ LƯỢNG BÁN]]*$D$11+Stock[[#This Row],[GIÁ BÁN]]*Stock[[#This Row],[SỐ LƯỢNG BÁN]]*$D$12,"")</f>
        <v/>
      </c>
      <c r="X1912" s="120">
        <f>Stock[[#This Row],[SỐ LƯỢNG MUA]]+Stock[[#This Row],[CỔ TỨC BẰNG CỔ PHIẾU]]-Stock[[#This Row],[SỐ LƯỢNG BÁN]]</f>
        <v>0</v>
      </c>
      <c r="Y19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2" s="120">
        <f ca="1">IF(Stock[[#This Row],[NGÀY BÁN]]&gt;0,Stock[[#This Row],[NGÀY BÁN]]-Stock[[#This Row],[NGÀY MUA]]+1,IF(Stock[[#This Row],[NGÀY MUA]]=0,0,TODAY()-Stock[[#This Row],[NGÀY MUA]]+1))</f>
        <v>0</v>
      </c>
      <c r="AA1912" s="121" t="str">
        <f>IFERROR(Stock[[#This Row],[CỔ TỨC TIỀN MẶT]]+Stock[[#This Row],[LÃI/(LỖ) TỪ BÁN CK
(auto-fill)]],"")</f>
        <v/>
      </c>
      <c r="AB19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2" s="79"/>
      <c r="AE1912" s="146" t="str">
        <f>IF(Stock[[#This Row],[TRẠNG THÁI
(auto-fill)]]="NẮM GIỮ",Stock[[#This Row],[GIÁ THỊ TRƯỜNG]]-Stock[[#This Row],[GIÁ MUA]],"")</f>
        <v/>
      </c>
      <c r="AF1912" s="150" t="str">
        <f>IFERROR(Stock[[#This Row],[TĂNG/
(GIẢM )]]/Stock[[#This Row],[GIÁ MUA]],"")</f>
        <v/>
      </c>
      <c r="AG1912" s="129" t="str">
        <f>IF(Stock[[#This Row],[GIÁ THỊ TRƯỜNG]]&gt;0,Stock[[#This Row],[GIÁ THỊ TRƯỜNG]]*Stock[[#This Row],[SỐ LƯỢNG CÒN LẠI
(auto-fill)]],"")</f>
        <v/>
      </c>
    </row>
    <row r="1913" spans="2:33">
      <c r="B1913" s="109" t="str">
        <f>IF(AND(Stock[[#This Row],[SỐ LƯỢNG MUA]]&gt;0,Stock[[#This Row],[SỐ LƯỢNG CÒN LẠI
(auto-fill)]]=0),"BÁN",
IF(AND(Stock[[#This Row],[SỐ LƯỢNG MUA]]&gt;0,Stock[[#This Row],[SỐ LƯỢNG CÒN LẠI
(auto-fill)]]&gt;0),"NẮM GIỮ",""))</f>
        <v/>
      </c>
      <c r="C1913" s="112">
        <f t="shared" si="29"/>
        <v>1900</v>
      </c>
      <c r="D1913" s="77"/>
      <c r="E1913" s="78"/>
      <c r="F1913" s="170"/>
      <c r="G1913" s="83"/>
      <c r="H1913" s="84"/>
      <c r="I1913" s="114" t="str">
        <f>IF(Stock[[#This Row],[SỐ LƯỢNG MUA]]&gt;0,Stock[[#This Row],[GIÁ MUA]]*Stock[[#This Row],[SỐ LƯỢNG MUA]]*$D$11,"")</f>
        <v/>
      </c>
      <c r="J1913" s="87"/>
      <c r="K1913" s="88"/>
      <c r="L1913" s="116" t="str">
        <f>IF(Stock[[#This Row],[SỐ LƯỢNG MUA]]&gt;0,Stock[[#This Row],[GIÁ MUA]]*(1+Stock[[#This Row],[% TĂNG KỲ VỌNG_1]]),"")</f>
        <v/>
      </c>
      <c r="M1913" s="89"/>
      <c r="N1913" s="116" t="str">
        <f>IF(Stock[[#This Row],[SỐ LƯỢNG MUA]]&gt;0,Stock[[#This Row],[GIÁ MUA]]*(1+Stock[[#This Row],[% TĂNG KỲ VỌNG_2]]),"")</f>
        <v/>
      </c>
      <c r="O1913" s="89"/>
      <c r="P1913" s="116" t="str">
        <f>IF(Stock[[#This Row],[SỐ LƯỢNG MUA]]&gt;0,Stock[[#This Row],[GIÁ MUA]]*(1+Stock[[#This Row],[% GIẢM ĐỂ CẮT LỖ]]),"")</f>
        <v/>
      </c>
      <c r="Q1913" s="103"/>
      <c r="R1913" s="117" t="str">
        <f>IF(Stock[[#This Row],[CỔ TỨC TIỀN MẶT]]&gt;0,Stock[[#This Row],[CỔ TỨC TIỀN MẶT]]/(Stock[[#This Row],[GIÁ MUA]]*Stock[[#This Row],[SỐ LƯỢNG MUA]]),"")</f>
        <v/>
      </c>
      <c r="S1913" s="103"/>
      <c r="T1913" s="77"/>
      <c r="U1913" s="95"/>
      <c r="V1913" s="96"/>
      <c r="W1913" s="125" t="str">
        <f>IF(Stock[[#This Row],[SỐ LƯỢNG BÁN]]&gt;0,Stock[[#This Row],[GIÁ BÁN]]*Stock[[#This Row],[SỐ LƯỢNG BÁN]]*$D$11+Stock[[#This Row],[GIÁ BÁN]]*Stock[[#This Row],[SỐ LƯỢNG BÁN]]*$D$12,"")</f>
        <v/>
      </c>
      <c r="X1913" s="120">
        <f>Stock[[#This Row],[SỐ LƯỢNG MUA]]+Stock[[#This Row],[CỔ TỨC BẰNG CỔ PHIẾU]]-Stock[[#This Row],[SỐ LƯỢNG BÁN]]</f>
        <v>0</v>
      </c>
      <c r="Y19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3" s="120">
        <f ca="1">IF(Stock[[#This Row],[NGÀY BÁN]]&gt;0,Stock[[#This Row],[NGÀY BÁN]]-Stock[[#This Row],[NGÀY MUA]]+1,IF(Stock[[#This Row],[NGÀY MUA]]=0,0,TODAY()-Stock[[#This Row],[NGÀY MUA]]+1))</f>
        <v>0</v>
      </c>
      <c r="AA1913" s="121" t="str">
        <f>IFERROR(Stock[[#This Row],[CỔ TỨC TIỀN MẶT]]+Stock[[#This Row],[LÃI/(LỖ) TỪ BÁN CK
(auto-fill)]],"")</f>
        <v/>
      </c>
      <c r="AB19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3" s="79"/>
      <c r="AE1913" s="146" t="str">
        <f>IF(Stock[[#This Row],[TRẠNG THÁI
(auto-fill)]]="NẮM GIỮ",Stock[[#This Row],[GIÁ THỊ TRƯỜNG]]-Stock[[#This Row],[GIÁ MUA]],"")</f>
        <v/>
      </c>
      <c r="AF1913" s="150" t="str">
        <f>IFERROR(Stock[[#This Row],[TĂNG/
(GIẢM )]]/Stock[[#This Row],[GIÁ MUA]],"")</f>
        <v/>
      </c>
      <c r="AG1913" s="129" t="str">
        <f>IF(Stock[[#This Row],[GIÁ THỊ TRƯỜNG]]&gt;0,Stock[[#This Row],[GIÁ THỊ TRƯỜNG]]*Stock[[#This Row],[SỐ LƯỢNG CÒN LẠI
(auto-fill)]],"")</f>
        <v/>
      </c>
    </row>
    <row r="1914" spans="2:33">
      <c r="B1914" s="109" t="str">
        <f>IF(AND(Stock[[#This Row],[SỐ LƯỢNG MUA]]&gt;0,Stock[[#This Row],[SỐ LƯỢNG CÒN LẠI
(auto-fill)]]=0),"BÁN",
IF(AND(Stock[[#This Row],[SỐ LƯỢNG MUA]]&gt;0,Stock[[#This Row],[SỐ LƯỢNG CÒN LẠI
(auto-fill)]]&gt;0),"NẮM GIỮ",""))</f>
        <v/>
      </c>
      <c r="C1914" s="112">
        <f t="shared" si="29"/>
        <v>1901</v>
      </c>
      <c r="D1914" s="77"/>
      <c r="E1914" s="78"/>
      <c r="F1914" s="170"/>
      <c r="G1914" s="83"/>
      <c r="H1914" s="84"/>
      <c r="I1914" s="114" t="str">
        <f>IF(Stock[[#This Row],[SỐ LƯỢNG MUA]]&gt;0,Stock[[#This Row],[GIÁ MUA]]*Stock[[#This Row],[SỐ LƯỢNG MUA]]*$D$11,"")</f>
        <v/>
      </c>
      <c r="J1914" s="87"/>
      <c r="K1914" s="88"/>
      <c r="L1914" s="116" t="str">
        <f>IF(Stock[[#This Row],[SỐ LƯỢNG MUA]]&gt;0,Stock[[#This Row],[GIÁ MUA]]*(1+Stock[[#This Row],[% TĂNG KỲ VỌNG_1]]),"")</f>
        <v/>
      </c>
      <c r="M1914" s="89"/>
      <c r="N1914" s="116" t="str">
        <f>IF(Stock[[#This Row],[SỐ LƯỢNG MUA]]&gt;0,Stock[[#This Row],[GIÁ MUA]]*(1+Stock[[#This Row],[% TĂNG KỲ VỌNG_2]]),"")</f>
        <v/>
      </c>
      <c r="O1914" s="89"/>
      <c r="P1914" s="116" t="str">
        <f>IF(Stock[[#This Row],[SỐ LƯỢNG MUA]]&gt;0,Stock[[#This Row],[GIÁ MUA]]*(1+Stock[[#This Row],[% GIẢM ĐỂ CẮT LỖ]]),"")</f>
        <v/>
      </c>
      <c r="Q1914" s="103"/>
      <c r="R1914" s="117" t="str">
        <f>IF(Stock[[#This Row],[CỔ TỨC TIỀN MẶT]]&gt;0,Stock[[#This Row],[CỔ TỨC TIỀN MẶT]]/(Stock[[#This Row],[GIÁ MUA]]*Stock[[#This Row],[SỐ LƯỢNG MUA]]),"")</f>
        <v/>
      </c>
      <c r="S1914" s="103"/>
      <c r="T1914" s="77"/>
      <c r="U1914" s="95"/>
      <c r="V1914" s="96"/>
      <c r="W1914" s="125" t="str">
        <f>IF(Stock[[#This Row],[SỐ LƯỢNG BÁN]]&gt;0,Stock[[#This Row],[GIÁ BÁN]]*Stock[[#This Row],[SỐ LƯỢNG BÁN]]*$D$11+Stock[[#This Row],[GIÁ BÁN]]*Stock[[#This Row],[SỐ LƯỢNG BÁN]]*$D$12,"")</f>
        <v/>
      </c>
      <c r="X1914" s="120">
        <f>Stock[[#This Row],[SỐ LƯỢNG MUA]]+Stock[[#This Row],[CỔ TỨC BẰNG CỔ PHIẾU]]-Stock[[#This Row],[SỐ LƯỢNG BÁN]]</f>
        <v>0</v>
      </c>
      <c r="Y19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4" s="120">
        <f ca="1">IF(Stock[[#This Row],[NGÀY BÁN]]&gt;0,Stock[[#This Row],[NGÀY BÁN]]-Stock[[#This Row],[NGÀY MUA]]+1,IF(Stock[[#This Row],[NGÀY MUA]]=0,0,TODAY()-Stock[[#This Row],[NGÀY MUA]]+1))</f>
        <v>0</v>
      </c>
      <c r="AA1914" s="121" t="str">
        <f>IFERROR(Stock[[#This Row],[CỔ TỨC TIỀN MẶT]]+Stock[[#This Row],[LÃI/(LỖ) TỪ BÁN CK
(auto-fill)]],"")</f>
        <v/>
      </c>
      <c r="AB19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4" s="79"/>
      <c r="AE1914" s="146" t="str">
        <f>IF(Stock[[#This Row],[TRẠNG THÁI
(auto-fill)]]="NẮM GIỮ",Stock[[#This Row],[GIÁ THỊ TRƯỜNG]]-Stock[[#This Row],[GIÁ MUA]],"")</f>
        <v/>
      </c>
      <c r="AF1914" s="150" t="str">
        <f>IFERROR(Stock[[#This Row],[TĂNG/
(GIẢM )]]/Stock[[#This Row],[GIÁ MUA]],"")</f>
        <v/>
      </c>
      <c r="AG1914" s="129" t="str">
        <f>IF(Stock[[#This Row],[GIÁ THỊ TRƯỜNG]]&gt;0,Stock[[#This Row],[GIÁ THỊ TRƯỜNG]]*Stock[[#This Row],[SỐ LƯỢNG CÒN LẠI
(auto-fill)]],"")</f>
        <v/>
      </c>
    </row>
    <row r="1915" spans="2:33">
      <c r="B1915" s="109" t="str">
        <f>IF(AND(Stock[[#This Row],[SỐ LƯỢNG MUA]]&gt;0,Stock[[#This Row],[SỐ LƯỢNG CÒN LẠI
(auto-fill)]]=0),"BÁN",
IF(AND(Stock[[#This Row],[SỐ LƯỢNG MUA]]&gt;0,Stock[[#This Row],[SỐ LƯỢNG CÒN LẠI
(auto-fill)]]&gt;0),"NẮM GIỮ",""))</f>
        <v/>
      </c>
      <c r="C1915" s="112">
        <f t="shared" si="29"/>
        <v>1902</v>
      </c>
      <c r="D1915" s="77"/>
      <c r="E1915" s="78"/>
      <c r="F1915" s="170"/>
      <c r="G1915" s="83"/>
      <c r="H1915" s="84"/>
      <c r="I1915" s="114" t="str">
        <f>IF(Stock[[#This Row],[SỐ LƯỢNG MUA]]&gt;0,Stock[[#This Row],[GIÁ MUA]]*Stock[[#This Row],[SỐ LƯỢNG MUA]]*$D$11,"")</f>
        <v/>
      </c>
      <c r="J1915" s="87"/>
      <c r="K1915" s="88"/>
      <c r="L1915" s="116" t="str">
        <f>IF(Stock[[#This Row],[SỐ LƯỢNG MUA]]&gt;0,Stock[[#This Row],[GIÁ MUA]]*(1+Stock[[#This Row],[% TĂNG KỲ VỌNG_1]]),"")</f>
        <v/>
      </c>
      <c r="M1915" s="89"/>
      <c r="N1915" s="116" t="str">
        <f>IF(Stock[[#This Row],[SỐ LƯỢNG MUA]]&gt;0,Stock[[#This Row],[GIÁ MUA]]*(1+Stock[[#This Row],[% TĂNG KỲ VỌNG_2]]),"")</f>
        <v/>
      </c>
      <c r="O1915" s="89"/>
      <c r="P1915" s="116" t="str">
        <f>IF(Stock[[#This Row],[SỐ LƯỢNG MUA]]&gt;0,Stock[[#This Row],[GIÁ MUA]]*(1+Stock[[#This Row],[% GIẢM ĐỂ CẮT LỖ]]),"")</f>
        <v/>
      </c>
      <c r="Q1915" s="103"/>
      <c r="R1915" s="117" t="str">
        <f>IF(Stock[[#This Row],[CỔ TỨC TIỀN MẶT]]&gt;0,Stock[[#This Row],[CỔ TỨC TIỀN MẶT]]/(Stock[[#This Row],[GIÁ MUA]]*Stock[[#This Row],[SỐ LƯỢNG MUA]]),"")</f>
        <v/>
      </c>
      <c r="S1915" s="103"/>
      <c r="T1915" s="77"/>
      <c r="U1915" s="95"/>
      <c r="V1915" s="96"/>
      <c r="W1915" s="125" t="str">
        <f>IF(Stock[[#This Row],[SỐ LƯỢNG BÁN]]&gt;0,Stock[[#This Row],[GIÁ BÁN]]*Stock[[#This Row],[SỐ LƯỢNG BÁN]]*$D$11+Stock[[#This Row],[GIÁ BÁN]]*Stock[[#This Row],[SỐ LƯỢNG BÁN]]*$D$12,"")</f>
        <v/>
      </c>
      <c r="X1915" s="120">
        <f>Stock[[#This Row],[SỐ LƯỢNG MUA]]+Stock[[#This Row],[CỔ TỨC BẰNG CỔ PHIẾU]]-Stock[[#This Row],[SỐ LƯỢNG BÁN]]</f>
        <v>0</v>
      </c>
      <c r="Y19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5" s="120">
        <f ca="1">IF(Stock[[#This Row],[NGÀY BÁN]]&gt;0,Stock[[#This Row],[NGÀY BÁN]]-Stock[[#This Row],[NGÀY MUA]]+1,IF(Stock[[#This Row],[NGÀY MUA]]=0,0,TODAY()-Stock[[#This Row],[NGÀY MUA]]+1))</f>
        <v>0</v>
      </c>
      <c r="AA1915" s="121" t="str">
        <f>IFERROR(Stock[[#This Row],[CỔ TỨC TIỀN MẶT]]+Stock[[#This Row],[LÃI/(LỖ) TỪ BÁN CK
(auto-fill)]],"")</f>
        <v/>
      </c>
      <c r="AB19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5" s="79"/>
      <c r="AE1915" s="146" t="str">
        <f>IF(Stock[[#This Row],[TRẠNG THÁI
(auto-fill)]]="NẮM GIỮ",Stock[[#This Row],[GIÁ THỊ TRƯỜNG]]-Stock[[#This Row],[GIÁ MUA]],"")</f>
        <v/>
      </c>
      <c r="AF1915" s="150" t="str">
        <f>IFERROR(Stock[[#This Row],[TĂNG/
(GIẢM )]]/Stock[[#This Row],[GIÁ MUA]],"")</f>
        <v/>
      </c>
      <c r="AG1915" s="129" t="str">
        <f>IF(Stock[[#This Row],[GIÁ THỊ TRƯỜNG]]&gt;0,Stock[[#This Row],[GIÁ THỊ TRƯỜNG]]*Stock[[#This Row],[SỐ LƯỢNG CÒN LẠI
(auto-fill)]],"")</f>
        <v/>
      </c>
    </row>
    <row r="1916" spans="2:33">
      <c r="B1916" s="109" t="str">
        <f>IF(AND(Stock[[#This Row],[SỐ LƯỢNG MUA]]&gt;0,Stock[[#This Row],[SỐ LƯỢNG CÒN LẠI
(auto-fill)]]=0),"BÁN",
IF(AND(Stock[[#This Row],[SỐ LƯỢNG MUA]]&gt;0,Stock[[#This Row],[SỐ LƯỢNG CÒN LẠI
(auto-fill)]]&gt;0),"NẮM GIỮ",""))</f>
        <v/>
      </c>
      <c r="C1916" s="112">
        <f t="shared" si="29"/>
        <v>1903</v>
      </c>
      <c r="D1916" s="77"/>
      <c r="E1916" s="78"/>
      <c r="F1916" s="170"/>
      <c r="G1916" s="83"/>
      <c r="H1916" s="84"/>
      <c r="I1916" s="114" t="str">
        <f>IF(Stock[[#This Row],[SỐ LƯỢNG MUA]]&gt;0,Stock[[#This Row],[GIÁ MUA]]*Stock[[#This Row],[SỐ LƯỢNG MUA]]*$D$11,"")</f>
        <v/>
      </c>
      <c r="J1916" s="87"/>
      <c r="K1916" s="88"/>
      <c r="L1916" s="116" t="str">
        <f>IF(Stock[[#This Row],[SỐ LƯỢNG MUA]]&gt;0,Stock[[#This Row],[GIÁ MUA]]*(1+Stock[[#This Row],[% TĂNG KỲ VỌNG_1]]),"")</f>
        <v/>
      </c>
      <c r="M1916" s="89"/>
      <c r="N1916" s="116" t="str">
        <f>IF(Stock[[#This Row],[SỐ LƯỢNG MUA]]&gt;0,Stock[[#This Row],[GIÁ MUA]]*(1+Stock[[#This Row],[% TĂNG KỲ VỌNG_2]]),"")</f>
        <v/>
      </c>
      <c r="O1916" s="89"/>
      <c r="P1916" s="116" t="str">
        <f>IF(Stock[[#This Row],[SỐ LƯỢNG MUA]]&gt;0,Stock[[#This Row],[GIÁ MUA]]*(1+Stock[[#This Row],[% GIẢM ĐỂ CẮT LỖ]]),"")</f>
        <v/>
      </c>
      <c r="Q1916" s="103"/>
      <c r="R1916" s="117" t="str">
        <f>IF(Stock[[#This Row],[CỔ TỨC TIỀN MẶT]]&gt;0,Stock[[#This Row],[CỔ TỨC TIỀN MẶT]]/(Stock[[#This Row],[GIÁ MUA]]*Stock[[#This Row],[SỐ LƯỢNG MUA]]),"")</f>
        <v/>
      </c>
      <c r="S1916" s="103"/>
      <c r="T1916" s="77"/>
      <c r="U1916" s="95"/>
      <c r="V1916" s="96"/>
      <c r="W1916" s="125" t="str">
        <f>IF(Stock[[#This Row],[SỐ LƯỢNG BÁN]]&gt;0,Stock[[#This Row],[GIÁ BÁN]]*Stock[[#This Row],[SỐ LƯỢNG BÁN]]*$D$11+Stock[[#This Row],[GIÁ BÁN]]*Stock[[#This Row],[SỐ LƯỢNG BÁN]]*$D$12,"")</f>
        <v/>
      </c>
      <c r="X1916" s="120">
        <f>Stock[[#This Row],[SỐ LƯỢNG MUA]]+Stock[[#This Row],[CỔ TỨC BẰNG CỔ PHIẾU]]-Stock[[#This Row],[SỐ LƯỢNG BÁN]]</f>
        <v>0</v>
      </c>
      <c r="Y19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6" s="120">
        <f ca="1">IF(Stock[[#This Row],[NGÀY BÁN]]&gt;0,Stock[[#This Row],[NGÀY BÁN]]-Stock[[#This Row],[NGÀY MUA]]+1,IF(Stock[[#This Row],[NGÀY MUA]]=0,0,TODAY()-Stock[[#This Row],[NGÀY MUA]]+1))</f>
        <v>0</v>
      </c>
      <c r="AA1916" s="121" t="str">
        <f>IFERROR(Stock[[#This Row],[CỔ TỨC TIỀN MẶT]]+Stock[[#This Row],[LÃI/(LỖ) TỪ BÁN CK
(auto-fill)]],"")</f>
        <v/>
      </c>
      <c r="AB19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6" s="79"/>
      <c r="AE1916" s="146" t="str">
        <f>IF(Stock[[#This Row],[TRẠNG THÁI
(auto-fill)]]="NẮM GIỮ",Stock[[#This Row],[GIÁ THỊ TRƯỜNG]]-Stock[[#This Row],[GIÁ MUA]],"")</f>
        <v/>
      </c>
      <c r="AF1916" s="150" t="str">
        <f>IFERROR(Stock[[#This Row],[TĂNG/
(GIẢM )]]/Stock[[#This Row],[GIÁ MUA]],"")</f>
        <v/>
      </c>
      <c r="AG1916" s="129" t="str">
        <f>IF(Stock[[#This Row],[GIÁ THỊ TRƯỜNG]]&gt;0,Stock[[#This Row],[GIÁ THỊ TRƯỜNG]]*Stock[[#This Row],[SỐ LƯỢNG CÒN LẠI
(auto-fill)]],"")</f>
        <v/>
      </c>
    </row>
    <row r="1917" spans="2:33">
      <c r="B1917" s="109" t="str">
        <f>IF(AND(Stock[[#This Row],[SỐ LƯỢNG MUA]]&gt;0,Stock[[#This Row],[SỐ LƯỢNG CÒN LẠI
(auto-fill)]]=0),"BÁN",
IF(AND(Stock[[#This Row],[SỐ LƯỢNG MUA]]&gt;0,Stock[[#This Row],[SỐ LƯỢNG CÒN LẠI
(auto-fill)]]&gt;0),"NẮM GIỮ",""))</f>
        <v/>
      </c>
      <c r="C1917" s="112">
        <f t="shared" si="29"/>
        <v>1904</v>
      </c>
      <c r="D1917" s="77"/>
      <c r="E1917" s="78"/>
      <c r="F1917" s="170"/>
      <c r="G1917" s="83"/>
      <c r="H1917" s="84"/>
      <c r="I1917" s="114" t="str">
        <f>IF(Stock[[#This Row],[SỐ LƯỢNG MUA]]&gt;0,Stock[[#This Row],[GIÁ MUA]]*Stock[[#This Row],[SỐ LƯỢNG MUA]]*$D$11,"")</f>
        <v/>
      </c>
      <c r="J1917" s="87"/>
      <c r="K1917" s="88"/>
      <c r="L1917" s="116" t="str">
        <f>IF(Stock[[#This Row],[SỐ LƯỢNG MUA]]&gt;0,Stock[[#This Row],[GIÁ MUA]]*(1+Stock[[#This Row],[% TĂNG KỲ VỌNG_1]]),"")</f>
        <v/>
      </c>
      <c r="M1917" s="89"/>
      <c r="N1917" s="116" t="str">
        <f>IF(Stock[[#This Row],[SỐ LƯỢNG MUA]]&gt;0,Stock[[#This Row],[GIÁ MUA]]*(1+Stock[[#This Row],[% TĂNG KỲ VỌNG_2]]),"")</f>
        <v/>
      </c>
      <c r="O1917" s="89"/>
      <c r="P1917" s="116" t="str">
        <f>IF(Stock[[#This Row],[SỐ LƯỢNG MUA]]&gt;0,Stock[[#This Row],[GIÁ MUA]]*(1+Stock[[#This Row],[% GIẢM ĐỂ CẮT LỖ]]),"")</f>
        <v/>
      </c>
      <c r="Q1917" s="103"/>
      <c r="R1917" s="117" t="str">
        <f>IF(Stock[[#This Row],[CỔ TỨC TIỀN MẶT]]&gt;0,Stock[[#This Row],[CỔ TỨC TIỀN MẶT]]/(Stock[[#This Row],[GIÁ MUA]]*Stock[[#This Row],[SỐ LƯỢNG MUA]]),"")</f>
        <v/>
      </c>
      <c r="S1917" s="103"/>
      <c r="T1917" s="77"/>
      <c r="U1917" s="95"/>
      <c r="V1917" s="96"/>
      <c r="W1917" s="125" t="str">
        <f>IF(Stock[[#This Row],[SỐ LƯỢNG BÁN]]&gt;0,Stock[[#This Row],[GIÁ BÁN]]*Stock[[#This Row],[SỐ LƯỢNG BÁN]]*$D$11+Stock[[#This Row],[GIÁ BÁN]]*Stock[[#This Row],[SỐ LƯỢNG BÁN]]*$D$12,"")</f>
        <v/>
      </c>
      <c r="X1917" s="120">
        <f>Stock[[#This Row],[SỐ LƯỢNG MUA]]+Stock[[#This Row],[CỔ TỨC BẰNG CỔ PHIẾU]]-Stock[[#This Row],[SỐ LƯỢNG BÁN]]</f>
        <v>0</v>
      </c>
      <c r="Y19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7" s="120">
        <f ca="1">IF(Stock[[#This Row],[NGÀY BÁN]]&gt;0,Stock[[#This Row],[NGÀY BÁN]]-Stock[[#This Row],[NGÀY MUA]]+1,IF(Stock[[#This Row],[NGÀY MUA]]=0,0,TODAY()-Stock[[#This Row],[NGÀY MUA]]+1))</f>
        <v>0</v>
      </c>
      <c r="AA1917" s="121" t="str">
        <f>IFERROR(Stock[[#This Row],[CỔ TỨC TIỀN MẶT]]+Stock[[#This Row],[LÃI/(LỖ) TỪ BÁN CK
(auto-fill)]],"")</f>
        <v/>
      </c>
      <c r="AB19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7" s="79"/>
      <c r="AE1917" s="146" t="str">
        <f>IF(Stock[[#This Row],[TRẠNG THÁI
(auto-fill)]]="NẮM GIỮ",Stock[[#This Row],[GIÁ THỊ TRƯỜNG]]-Stock[[#This Row],[GIÁ MUA]],"")</f>
        <v/>
      </c>
      <c r="AF1917" s="150" t="str">
        <f>IFERROR(Stock[[#This Row],[TĂNG/
(GIẢM )]]/Stock[[#This Row],[GIÁ MUA]],"")</f>
        <v/>
      </c>
      <c r="AG1917" s="129" t="str">
        <f>IF(Stock[[#This Row],[GIÁ THỊ TRƯỜNG]]&gt;0,Stock[[#This Row],[GIÁ THỊ TRƯỜNG]]*Stock[[#This Row],[SỐ LƯỢNG CÒN LẠI
(auto-fill)]],"")</f>
        <v/>
      </c>
    </row>
    <row r="1918" spans="2:33">
      <c r="B1918" s="109" t="str">
        <f>IF(AND(Stock[[#This Row],[SỐ LƯỢNG MUA]]&gt;0,Stock[[#This Row],[SỐ LƯỢNG CÒN LẠI
(auto-fill)]]=0),"BÁN",
IF(AND(Stock[[#This Row],[SỐ LƯỢNG MUA]]&gt;0,Stock[[#This Row],[SỐ LƯỢNG CÒN LẠI
(auto-fill)]]&gt;0),"NẮM GIỮ",""))</f>
        <v/>
      </c>
      <c r="C1918" s="112">
        <f t="shared" si="29"/>
        <v>1905</v>
      </c>
      <c r="D1918" s="77"/>
      <c r="E1918" s="78"/>
      <c r="F1918" s="170"/>
      <c r="G1918" s="83"/>
      <c r="H1918" s="84"/>
      <c r="I1918" s="114" t="str">
        <f>IF(Stock[[#This Row],[SỐ LƯỢNG MUA]]&gt;0,Stock[[#This Row],[GIÁ MUA]]*Stock[[#This Row],[SỐ LƯỢNG MUA]]*$D$11,"")</f>
        <v/>
      </c>
      <c r="J1918" s="87"/>
      <c r="K1918" s="88"/>
      <c r="L1918" s="116" t="str">
        <f>IF(Stock[[#This Row],[SỐ LƯỢNG MUA]]&gt;0,Stock[[#This Row],[GIÁ MUA]]*(1+Stock[[#This Row],[% TĂNG KỲ VỌNG_1]]),"")</f>
        <v/>
      </c>
      <c r="M1918" s="89"/>
      <c r="N1918" s="116" t="str">
        <f>IF(Stock[[#This Row],[SỐ LƯỢNG MUA]]&gt;0,Stock[[#This Row],[GIÁ MUA]]*(1+Stock[[#This Row],[% TĂNG KỲ VỌNG_2]]),"")</f>
        <v/>
      </c>
      <c r="O1918" s="89"/>
      <c r="P1918" s="116" t="str">
        <f>IF(Stock[[#This Row],[SỐ LƯỢNG MUA]]&gt;0,Stock[[#This Row],[GIÁ MUA]]*(1+Stock[[#This Row],[% GIẢM ĐỂ CẮT LỖ]]),"")</f>
        <v/>
      </c>
      <c r="Q1918" s="103"/>
      <c r="R1918" s="117" t="str">
        <f>IF(Stock[[#This Row],[CỔ TỨC TIỀN MẶT]]&gt;0,Stock[[#This Row],[CỔ TỨC TIỀN MẶT]]/(Stock[[#This Row],[GIÁ MUA]]*Stock[[#This Row],[SỐ LƯỢNG MUA]]),"")</f>
        <v/>
      </c>
      <c r="S1918" s="103"/>
      <c r="T1918" s="77"/>
      <c r="U1918" s="95"/>
      <c r="V1918" s="96"/>
      <c r="W1918" s="125" t="str">
        <f>IF(Stock[[#This Row],[SỐ LƯỢNG BÁN]]&gt;0,Stock[[#This Row],[GIÁ BÁN]]*Stock[[#This Row],[SỐ LƯỢNG BÁN]]*$D$11+Stock[[#This Row],[GIÁ BÁN]]*Stock[[#This Row],[SỐ LƯỢNG BÁN]]*$D$12,"")</f>
        <v/>
      </c>
      <c r="X1918" s="120">
        <f>Stock[[#This Row],[SỐ LƯỢNG MUA]]+Stock[[#This Row],[CỔ TỨC BẰNG CỔ PHIẾU]]-Stock[[#This Row],[SỐ LƯỢNG BÁN]]</f>
        <v>0</v>
      </c>
      <c r="Y19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8" s="120">
        <f ca="1">IF(Stock[[#This Row],[NGÀY BÁN]]&gt;0,Stock[[#This Row],[NGÀY BÁN]]-Stock[[#This Row],[NGÀY MUA]]+1,IF(Stock[[#This Row],[NGÀY MUA]]=0,0,TODAY()-Stock[[#This Row],[NGÀY MUA]]+1))</f>
        <v>0</v>
      </c>
      <c r="AA1918" s="121" t="str">
        <f>IFERROR(Stock[[#This Row],[CỔ TỨC TIỀN MẶT]]+Stock[[#This Row],[LÃI/(LỖ) TỪ BÁN CK
(auto-fill)]],"")</f>
        <v/>
      </c>
      <c r="AB19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8" s="79"/>
      <c r="AE1918" s="146" t="str">
        <f>IF(Stock[[#This Row],[TRẠNG THÁI
(auto-fill)]]="NẮM GIỮ",Stock[[#This Row],[GIÁ THỊ TRƯỜNG]]-Stock[[#This Row],[GIÁ MUA]],"")</f>
        <v/>
      </c>
      <c r="AF1918" s="150" t="str">
        <f>IFERROR(Stock[[#This Row],[TĂNG/
(GIẢM )]]/Stock[[#This Row],[GIÁ MUA]],"")</f>
        <v/>
      </c>
      <c r="AG1918" s="129" t="str">
        <f>IF(Stock[[#This Row],[GIÁ THỊ TRƯỜNG]]&gt;0,Stock[[#This Row],[GIÁ THỊ TRƯỜNG]]*Stock[[#This Row],[SỐ LƯỢNG CÒN LẠI
(auto-fill)]],"")</f>
        <v/>
      </c>
    </row>
    <row r="1919" spans="2:33">
      <c r="B1919" s="109" t="str">
        <f>IF(AND(Stock[[#This Row],[SỐ LƯỢNG MUA]]&gt;0,Stock[[#This Row],[SỐ LƯỢNG CÒN LẠI
(auto-fill)]]=0),"BÁN",
IF(AND(Stock[[#This Row],[SỐ LƯỢNG MUA]]&gt;0,Stock[[#This Row],[SỐ LƯỢNG CÒN LẠI
(auto-fill)]]&gt;0),"NẮM GIỮ",""))</f>
        <v/>
      </c>
      <c r="C1919" s="112">
        <f t="shared" si="29"/>
        <v>1906</v>
      </c>
      <c r="D1919" s="77"/>
      <c r="E1919" s="78"/>
      <c r="F1919" s="170"/>
      <c r="G1919" s="83"/>
      <c r="H1919" s="84"/>
      <c r="I1919" s="114" t="str">
        <f>IF(Stock[[#This Row],[SỐ LƯỢNG MUA]]&gt;0,Stock[[#This Row],[GIÁ MUA]]*Stock[[#This Row],[SỐ LƯỢNG MUA]]*$D$11,"")</f>
        <v/>
      </c>
      <c r="J1919" s="87"/>
      <c r="K1919" s="88"/>
      <c r="L1919" s="116" t="str">
        <f>IF(Stock[[#This Row],[SỐ LƯỢNG MUA]]&gt;0,Stock[[#This Row],[GIÁ MUA]]*(1+Stock[[#This Row],[% TĂNG KỲ VỌNG_1]]),"")</f>
        <v/>
      </c>
      <c r="M1919" s="89"/>
      <c r="N1919" s="116" t="str">
        <f>IF(Stock[[#This Row],[SỐ LƯỢNG MUA]]&gt;0,Stock[[#This Row],[GIÁ MUA]]*(1+Stock[[#This Row],[% TĂNG KỲ VỌNG_2]]),"")</f>
        <v/>
      </c>
      <c r="O1919" s="89"/>
      <c r="P1919" s="116" t="str">
        <f>IF(Stock[[#This Row],[SỐ LƯỢNG MUA]]&gt;0,Stock[[#This Row],[GIÁ MUA]]*(1+Stock[[#This Row],[% GIẢM ĐỂ CẮT LỖ]]),"")</f>
        <v/>
      </c>
      <c r="Q1919" s="103"/>
      <c r="R1919" s="117" t="str">
        <f>IF(Stock[[#This Row],[CỔ TỨC TIỀN MẶT]]&gt;0,Stock[[#This Row],[CỔ TỨC TIỀN MẶT]]/(Stock[[#This Row],[GIÁ MUA]]*Stock[[#This Row],[SỐ LƯỢNG MUA]]),"")</f>
        <v/>
      </c>
      <c r="S1919" s="103"/>
      <c r="T1919" s="77"/>
      <c r="U1919" s="95"/>
      <c r="V1919" s="96"/>
      <c r="W1919" s="125" t="str">
        <f>IF(Stock[[#This Row],[SỐ LƯỢNG BÁN]]&gt;0,Stock[[#This Row],[GIÁ BÁN]]*Stock[[#This Row],[SỐ LƯỢNG BÁN]]*$D$11+Stock[[#This Row],[GIÁ BÁN]]*Stock[[#This Row],[SỐ LƯỢNG BÁN]]*$D$12,"")</f>
        <v/>
      </c>
      <c r="X1919" s="120">
        <f>Stock[[#This Row],[SỐ LƯỢNG MUA]]+Stock[[#This Row],[CỔ TỨC BẰNG CỔ PHIẾU]]-Stock[[#This Row],[SỐ LƯỢNG BÁN]]</f>
        <v>0</v>
      </c>
      <c r="Y19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9" s="120">
        <f ca="1">IF(Stock[[#This Row],[NGÀY BÁN]]&gt;0,Stock[[#This Row],[NGÀY BÁN]]-Stock[[#This Row],[NGÀY MUA]]+1,IF(Stock[[#This Row],[NGÀY MUA]]=0,0,TODAY()-Stock[[#This Row],[NGÀY MUA]]+1))</f>
        <v>0</v>
      </c>
      <c r="AA1919" s="121" t="str">
        <f>IFERROR(Stock[[#This Row],[CỔ TỨC TIỀN MẶT]]+Stock[[#This Row],[LÃI/(LỖ) TỪ BÁN CK
(auto-fill)]],"")</f>
        <v/>
      </c>
      <c r="AB19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9" s="79"/>
      <c r="AE1919" s="146" t="str">
        <f>IF(Stock[[#This Row],[TRẠNG THÁI
(auto-fill)]]="NẮM GIỮ",Stock[[#This Row],[GIÁ THỊ TRƯỜNG]]-Stock[[#This Row],[GIÁ MUA]],"")</f>
        <v/>
      </c>
      <c r="AF1919" s="150" t="str">
        <f>IFERROR(Stock[[#This Row],[TĂNG/
(GIẢM )]]/Stock[[#This Row],[GIÁ MUA]],"")</f>
        <v/>
      </c>
      <c r="AG1919" s="129" t="str">
        <f>IF(Stock[[#This Row],[GIÁ THỊ TRƯỜNG]]&gt;0,Stock[[#This Row],[GIÁ THỊ TRƯỜNG]]*Stock[[#This Row],[SỐ LƯỢNG CÒN LẠI
(auto-fill)]],"")</f>
        <v/>
      </c>
    </row>
    <row r="1920" spans="2:33">
      <c r="B1920" s="109" t="str">
        <f>IF(AND(Stock[[#This Row],[SỐ LƯỢNG MUA]]&gt;0,Stock[[#This Row],[SỐ LƯỢNG CÒN LẠI
(auto-fill)]]=0),"BÁN",
IF(AND(Stock[[#This Row],[SỐ LƯỢNG MUA]]&gt;0,Stock[[#This Row],[SỐ LƯỢNG CÒN LẠI
(auto-fill)]]&gt;0),"NẮM GIỮ",""))</f>
        <v/>
      </c>
      <c r="C1920" s="112">
        <f t="shared" si="29"/>
        <v>1907</v>
      </c>
      <c r="D1920" s="77"/>
      <c r="E1920" s="78"/>
      <c r="F1920" s="170"/>
      <c r="G1920" s="83"/>
      <c r="H1920" s="84"/>
      <c r="I1920" s="114" t="str">
        <f>IF(Stock[[#This Row],[SỐ LƯỢNG MUA]]&gt;0,Stock[[#This Row],[GIÁ MUA]]*Stock[[#This Row],[SỐ LƯỢNG MUA]]*$D$11,"")</f>
        <v/>
      </c>
      <c r="J1920" s="87"/>
      <c r="K1920" s="88"/>
      <c r="L1920" s="116" t="str">
        <f>IF(Stock[[#This Row],[SỐ LƯỢNG MUA]]&gt;0,Stock[[#This Row],[GIÁ MUA]]*(1+Stock[[#This Row],[% TĂNG KỲ VỌNG_1]]),"")</f>
        <v/>
      </c>
      <c r="M1920" s="89"/>
      <c r="N1920" s="116" t="str">
        <f>IF(Stock[[#This Row],[SỐ LƯỢNG MUA]]&gt;0,Stock[[#This Row],[GIÁ MUA]]*(1+Stock[[#This Row],[% TĂNG KỲ VỌNG_2]]),"")</f>
        <v/>
      </c>
      <c r="O1920" s="89"/>
      <c r="P1920" s="116" t="str">
        <f>IF(Stock[[#This Row],[SỐ LƯỢNG MUA]]&gt;0,Stock[[#This Row],[GIÁ MUA]]*(1+Stock[[#This Row],[% GIẢM ĐỂ CẮT LỖ]]),"")</f>
        <v/>
      </c>
      <c r="Q1920" s="103"/>
      <c r="R1920" s="117" t="str">
        <f>IF(Stock[[#This Row],[CỔ TỨC TIỀN MẶT]]&gt;0,Stock[[#This Row],[CỔ TỨC TIỀN MẶT]]/(Stock[[#This Row],[GIÁ MUA]]*Stock[[#This Row],[SỐ LƯỢNG MUA]]),"")</f>
        <v/>
      </c>
      <c r="S1920" s="103"/>
      <c r="T1920" s="77"/>
      <c r="U1920" s="95"/>
      <c r="V1920" s="96"/>
      <c r="W1920" s="125" t="str">
        <f>IF(Stock[[#This Row],[SỐ LƯỢNG BÁN]]&gt;0,Stock[[#This Row],[GIÁ BÁN]]*Stock[[#This Row],[SỐ LƯỢNG BÁN]]*$D$11+Stock[[#This Row],[GIÁ BÁN]]*Stock[[#This Row],[SỐ LƯỢNG BÁN]]*$D$12,"")</f>
        <v/>
      </c>
      <c r="X1920" s="120">
        <f>Stock[[#This Row],[SỐ LƯỢNG MUA]]+Stock[[#This Row],[CỔ TỨC BẰNG CỔ PHIẾU]]-Stock[[#This Row],[SỐ LƯỢNG BÁN]]</f>
        <v>0</v>
      </c>
      <c r="Y19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0" s="120">
        <f ca="1">IF(Stock[[#This Row],[NGÀY BÁN]]&gt;0,Stock[[#This Row],[NGÀY BÁN]]-Stock[[#This Row],[NGÀY MUA]]+1,IF(Stock[[#This Row],[NGÀY MUA]]=0,0,TODAY()-Stock[[#This Row],[NGÀY MUA]]+1))</f>
        <v>0</v>
      </c>
      <c r="AA1920" s="121" t="str">
        <f>IFERROR(Stock[[#This Row],[CỔ TỨC TIỀN MẶT]]+Stock[[#This Row],[LÃI/(LỖ) TỪ BÁN CK
(auto-fill)]],"")</f>
        <v/>
      </c>
      <c r="AB19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0" s="79"/>
      <c r="AE1920" s="146" t="str">
        <f>IF(Stock[[#This Row],[TRẠNG THÁI
(auto-fill)]]="NẮM GIỮ",Stock[[#This Row],[GIÁ THỊ TRƯỜNG]]-Stock[[#This Row],[GIÁ MUA]],"")</f>
        <v/>
      </c>
      <c r="AF1920" s="150" t="str">
        <f>IFERROR(Stock[[#This Row],[TĂNG/
(GIẢM )]]/Stock[[#This Row],[GIÁ MUA]],"")</f>
        <v/>
      </c>
      <c r="AG1920" s="129" t="str">
        <f>IF(Stock[[#This Row],[GIÁ THỊ TRƯỜNG]]&gt;0,Stock[[#This Row],[GIÁ THỊ TRƯỜNG]]*Stock[[#This Row],[SỐ LƯỢNG CÒN LẠI
(auto-fill)]],"")</f>
        <v/>
      </c>
    </row>
    <row r="1921" spans="2:33">
      <c r="B1921" s="109" t="str">
        <f>IF(AND(Stock[[#This Row],[SỐ LƯỢNG MUA]]&gt;0,Stock[[#This Row],[SỐ LƯỢNG CÒN LẠI
(auto-fill)]]=0),"BÁN",
IF(AND(Stock[[#This Row],[SỐ LƯỢNG MUA]]&gt;0,Stock[[#This Row],[SỐ LƯỢNG CÒN LẠI
(auto-fill)]]&gt;0),"NẮM GIỮ",""))</f>
        <v/>
      </c>
      <c r="C1921" s="112">
        <f t="shared" si="29"/>
        <v>1908</v>
      </c>
      <c r="D1921" s="77"/>
      <c r="E1921" s="78"/>
      <c r="F1921" s="170"/>
      <c r="G1921" s="83"/>
      <c r="H1921" s="84"/>
      <c r="I1921" s="114" t="str">
        <f>IF(Stock[[#This Row],[SỐ LƯỢNG MUA]]&gt;0,Stock[[#This Row],[GIÁ MUA]]*Stock[[#This Row],[SỐ LƯỢNG MUA]]*$D$11,"")</f>
        <v/>
      </c>
      <c r="J1921" s="87"/>
      <c r="K1921" s="88"/>
      <c r="L1921" s="116" t="str">
        <f>IF(Stock[[#This Row],[SỐ LƯỢNG MUA]]&gt;0,Stock[[#This Row],[GIÁ MUA]]*(1+Stock[[#This Row],[% TĂNG KỲ VỌNG_1]]),"")</f>
        <v/>
      </c>
      <c r="M1921" s="89"/>
      <c r="N1921" s="116" t="str">
        <f>IF(Stock[[#This Row],[SỐ LƯỢNG MUA]]&gt;0,Stock[[#This Row],[GIÁ MUA]]*(1+Stock[[#This Row],[% TĂNG KỲ VỌNG_2]]),"")</f>
        <v/>
      </c>
      <c r="O1921" s="89"/>
      <c r="P1921" s="116" t="str">
        <f>IF(Stock[[#This Row],[SỐ LƯỢNG MUA]]&gt;0,Stock[[#This Row],[GIÁ MUA]]*(1+Stock[[#This Row],[% GIẢM ĐỂ CẮT LỖ]]),"")</f>
        <v/>
      </c>
      <c r="Q1921" s="103"/>
      <c r="R1921" s="117" t="str">
        <f>IF(Stock[[#This Row],[CỔ TỨC TIỀN MẶT]]&gt;0,Stock[[#This Row],[CỔ TỨC TIỀN MẶT]]/(Stock[[#This Row],[GIÁ MUA]]*Stock[[#This Row],[SỐ LƯỢNG MUA]]),"")</f>
        <v/>
      </c>
      <c r="S1921" s="103"/>
      <c r="T1921" s="77"/>
      <c r="U1921" s="95"/>
      <c r="V1921" s="96"/>
      <c r="W1921" s="125" t="str">
        <f>IF(Stock[[#This Row],[SỐ LƯỢNG BÁN]]&gt;0,Stock[[#This Row],[GIÁ BÁN]]*Stock[[#This Row],[SỐ LƯỢNG BÁN]]*$D$11+Stock[[#This Row],[GIÁ BÁN]]*Stock[[#This Row],[SỐ LƯỢNG BÁN]]*$D$12,"")</f>
        <v/>
      </c>
      <c r="X1921" s="120">
        <f>Stock[[#This Row],[SỐ LƯỢNG MUA]]+Stock[[#This Row],[CỔ TỨC BẰNG CỔ PHIẾU]]-Stock[[#This Row],[SỐ LƯỢNG BÁN]]</f>
        <v>0</v>
      </c>
      <c r="Y19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1" s="120">
        <f ca="1">IF(Stock[[#This Row],[NGÀY BÁN]]&gt;0,Stock[[#This Row],[NGÀY BÁN]]-Stock[[#This Row],[NGÀY MUA]]+1,IF(Stock[[#This Row],[NGÀY MUA]]=0,0,TODAY()-Stock[[#This Row],[NGÀY MUA]]+1))</f>
        <v>0</v>
      </c>
      <c r="AA1921" s="121" t="str">
        <f>IFERROR(Stock[[#This Row],[CỔ TỨC TIỀN MẶT]]+Stock[[#This Row],[LÃI/(LỖ) TỪ BÁN CK
(auto-fill)]],"")</f>
        <v/>
      </c>
      <c r="AB19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1" s="79"/>
      <c r="AE1921" s="146" t="str">
        <f>IF(Stock[[#This Row],[TRẠNG THÁI
(auto-fill)]]="NẮM GIỮ",Stock[[#This Row],[GIÁ THỊ TRƯỜNG]]-Stock[[#This Row],[GIÁ MUA]],"")</f>
        <v/>
      </c>
      <c r="AF1921" s="150" t="str">
        <f>IFERROR(Stock[[#This Row],[TĂNG/
(GIẢM )]]/Stock[[#This Row],[GIÁ MUA]],"")</f>
        <v/>
      </c>
      <c r="AG1921" s="129" t="str">
        <f>IF(Stock[[#This Row],[GIÁ THỊ TRƯỜNG]]&gt;0,Stock[[#This Row],[GIÁ THỊ TRƯỜNG]]*Stock[[#This Row],[SỐ LƯỢNG CÒN LẠI
(auto-fill)]],"")</f>
        <v/>
      </c>
    </row>
    <row r="1922" spans="2:33">
      <c r="B1922" s="109" t="str">
        <f>IF(AND(Stock[[#This Row],[SỐ LƯỢNG MUA]]&gt;0,Stock[[#This Row],[SỐ LƯỢNG CÒN LẠI
(auto-fill)]]=0),"BÁN",
IF(AND(Stock[[#This Row],[SỐ LƯỢNG MUA]]&gt;0,Stock[[#This Row],[SỐ LƯỢNG CÒN LẠI
(auto-fill)]]&gt;0),"NẮM GIỮ",""))</f>
        <v/>
      </c>
      <c r="C1922" s="112">
        <f t="shared" si="29"/>
        <v>1909</v>
      </c>
      <c r="D1922" s="77"/>
      <c r="E1922" s="78"/>
      <c r="F1922" s="170"/>
      <c r="G1922" s="83"/>
      <c r="H1922" s="84"/>
      <c r="I1922" s="114" t="str">
        <f>IF(Stock[[#This Row],[SỐ LƯỢNG MUA]]&gt;0,Stock[[#This Row],[GIÁ MUA]]*Stock[[#This Row],[SỐ LƯỢNG MUA]]*$D$11,"")</f>
        <v/>
      </c>
      <c r="J1922" s="87"/>
      <c r="K1922" s="88"/>
      <c r="L1922" s="116" t="str">
        <f>IF(Stock[[#This Row],[SỐ LƯỢNG MUA]]&gt;0,Stock[[#This Row],[GIÁ MUA]]*(1+Stock[[#This Row],[% TĂNG KỲ VỌNG_1]]),"")</f>
        <v/>
      </c>
      <c r="M1922" s="89"/>
      <c r="N1922" s="116" t="str">
        <f>IF(Stock[[#This Row],[SỐ LƯỢNG MUA]]&gt;0,Stock[[#This Row],[GIÁ MUA]]*(1+Stock[[#This Row],[% TĂNG KỲ VỌNG_2]]),"")</f>
        <v/>
      </c>
      <c r="O1922" s="89"/>
      <c r="P1922" s="116" t="str">
        <f>IF(Stock[[#This Row],[SỐ LƯỢNG MUA]]&gt;0,Stock[[#This Row],[GIÁ MUA]]*(1+Stock[[#This Row],[% GIẢM ĐỂ CẮT LỖ]]),"")</f>
        <v/>
      </c>
      <c r="Q1922" s="103"/>
      <c r="R1922" s="117" t="str">
        <f>IF(Stock[[#This Row],[CỔ TỨC TIỀN MẶT]]&gt;0,Stock[[#This Row],[CỔ TỨC TIỀN MẶT]]/(Stock[[#This Row],[GIÁ MUA]]*Stock[[#This Row],[SỐ LƯỢNG MUA]]),"")</f>
        <v/>
      </c>
      <c r="S1922" s="103"/>
      <c r="T1922" s="77"/>
      <c r="U1922" s="95"/>
      <c r="V1922" s="96"/>
      <c r="W1922" s="125" t="str">
        <f>IF(Stock[[#This Row],[SỐ LƯỢNG BÁN]]&gt;0,Stock[[#This Row],[GIÁ BÁN]]*Stock[[#This Row],[SỐ LƯỢNG BÁN]]*$D$11+Stock[[#This Row],[GIÁ BÁN]]*Stock[[#This Row],[SỐ LƯỢNG BÁN]]*$D$12,"")</f>
        <v/>
      </c>
      <c r="X1922" s="120">
        <f>Stock[[#This Row],[SỐ LƯỢNG MUA]]+Stock[[#This Row],[CỔ TỨC BẰNG CỔ PHIẾU]]-Stock[[#This Row],[SỐ LƯỢNG BÁN]]</f>
        <v>0</v>
      </c>
      <c r="Y19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2" s="120">
        <f ca="1">IF(Stock[[#This Row],[NGÀY BÁN]]&gt;0,Stock[[#This Row],[NGÀY BÁN]]-Stock[[#This Row],[NGÀY MUA]]+1,IF(Stock[[#This Row],[NGÀY MUA]]=0,0,TODAY()-Stock[[#This Row],[NGÀY MUA]]+1))</f>
        <v>0</v>
      </c>
      <c r="AA1922" s="121" t="str">
        <f>IFERROR(Stock[[#This Row],[CỔ TỨC TIỀN MẶT]]+Stock[[#This Row],[LÃI/(LỖ) TỪ BÁN CK
(auto-fill)]],"")</f>
        <v/>
      </c>
      <c r="AB19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2" s="79"/>
      <c r="AE1922" s="146" t="str">
        <f>IF(Stock[[#This Row],[TRẠNG THÁI
(auto-fill)]]="NẮM GIỮ",Stock[[#This Row],[GIÁ THỊ TRƯỜNG]]-Stock[[#This Row],[GIÁ MUA]],"")</f>
        <v/>
      </c>
      <c r="AF1922" s="150" t="str">
        <f>IFERROR(Stock[[#This Row],[TĂNG/
(GIẢM )]]/Stock[[#This Row],[GIÁ MUA]],"")</f>
        <v/>
      </c>
      <c r="AG1922" s="129" t="str">
        <f>IF(Stock[[#This Row],[GIÁ THỊ TRƯỜNG]]&gt;0,Stock[[#This Row],[GIÁ THỊ TRƯỜNG]]*Stock[[#This Row],[SỐ LƯỢNG CÒN LẠI
(auto-fill)]],"")</f>
        <v/>
      </c>
    </row>
    <row r="1923" spans="2:33">
      <c r="B1923" s="109" t="str">
        <f>IF(AND(Stock[[#This Row],[SỐ LƯỢNG MUA]]&gt;0,Stock[[#This Row],[SỐ LƯỢNG CÒN LẠI
(auto-fill)]]=0),"BÁN",
IF(AND(Stock[[#This Row],[SỐ LƯỢNG MUA]]&gt;0,Stock[[#This Row],[SỐ LƯỢNG CÒN LẠI
(auto-fill)]]&gt;0),"NẮM GIỮ",""))</f>
        <v/>
      </c>
      <c r="C1923" s="112">
        <f t="shared" si="29"/>
        <v>1910</v>
      </c>
      <c r="D1923" s="77"/>
      <c r="E1923" s="78"/>
      <c r="F1923" s="170"/>
      <c r="G1923" s="83"/>
      <c r="H1923" s="84"/>
      <c r="I1923" s="114" t="str">
        <f>IF(Stock[[#This Row],[SỐ LƯỢNG MUA]]&gt;0,Stock[[#This Row],[GIÁ MUA]]*Stock[[#This Row],[SỐ LƯỢNG MUA]]*$D$11,"")</f>
        <v/>
      </c>
      <c r="J1923" s="87"/>
      <c r="K1923" s="88"/>
      <c r="L1923" s="116" t="str">
        <f>IF(Stock[[#This Row],[SỐ LƯỢNG MUA]]&gt;0,Stock[[#This Row],[GIÁ MUA]]*(1+Stock[[#This Row],[% TĂNG KỲ VỌNG_1]]),"")</f>
        <v/>
      </c>
      <c r="M1923" s="89"/>
      <c r="N1923" s="116" t="str">
        <f>IF(Stock[[#This Row],[SỐ LƯỢNG MUA]]&gt;0,Stock[[#This Row],[GIÁ MUA]]*(1+Stock[[#This Row],[% TĂNG KỲ VỌNG_2]]),"")</f>
        <v/>
      </c>
      <c r="O1923" s="89"/>
      <c r="P1923" s="116" t="str">
        <f>IF(Stock[[#This Row],[SỐ LƯỢNG MUA]]&gt;0,Stock[[#This Row],[GIÁ MUA]]*(1+Stock[[#This Row],[% GIẢM ĐỂ CẮT LỖ]]),"")</f>
        <v/>
      </c>
      <c r="Q1923" s="103"/>
      <c r="R1923" s="117" t="str">
        <f>IF(Stock[[#This Row],[CỔ TỨC TIỀN MẶT]]&gt;0,Stock[[#This Row],[CỔ TỨC TIỀN MẶT]]/(Stock[[#This Row],[GIÁ MUA]]*Stock[[#This Row],[SỐ LƯỢNG MUA]]),"")</f>
        <v/>
      </c>
      <c r="S1923" s="103"/>
      <c r="T1923" s="77"/>
      <c r="U1923" s="95"/>
      <c r="V1923" s="96"/>
      <c r="W1923" s="125" t="str">
        <f>IF(Stock[[#This Row],[SỐ LƯỢNG BÁN]]&gt;0,Stock[[#This Row],[GIÁ BÁN]]*Stock[[#This Row],[SỐ LƯỢNG BÁN]]*$D$11+Stock[[#This Row],[GIÁ BÁN]]*Stock[[#This Row],[SỐ LƯỢNG BÁN]]*$D$12,"")</f>
        <v/>
      </c>
      <c r="X1923" s="120">
        <f>Stock[[#This Row],[SỐ LƯỢNG MUA]]+Stock[[#This Row],[CỔ TỨC BẰNG CỔ PHIẾU]]-Stock[[#This Row],[SỐ LƯỢNG BÁN]]</f>
        <v>0</v>
      </c>
      <c r="Y19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3" s="120">
        <f ca="1">IF(Stock[[#This Row],[NGÀY BÁN]]&gt;0,Stock[[#This Row],[NGÀY BÁN]]-Stock[[#This Row],[NGÀY MUA]]+1,IF(Stock[[#This Row],[NGÀY MUA]]=0,0,TODAY()-Stock[[#This Row],[NGÀY MUA]]+1))</f>
        <v>0</v>
      </c>
      <c r="AA1923" s="121" t="str">
        <f>IFERROR(Stock[[#This Row],[CỔ TỨC TIỀN MẶT]]+Stock[[#This Row],[LÃI/(LỖ) TỪ BÁN CK
(auto-fill)]],"")</f>
        <v/>
      </c>
      <c r="AB19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3" s="79"/>
      <c r="AE1923" s="146" t="str">
        <f>IF(Stock[[#This Row],[TRẠNG THÁI
(auto-fill)]]="NẮM GIỮ",Stock[[#This Row],[GIÁ THỊ TRƯỜNG]]-Stock[[#This Row],[GIÁ MUA]],"")</f>
        <v/>
      </c>
      <c r="AF1923" s="150" t="str">
        <f>IFERROR(Stock[[#This Row],[TĂNG/
(GIẢM )]]/Stock[[#This Row],[GIÁ MUA]],"")</f>
        <v/>
      </c>
      <c r="AG1923" s="129" t="str">
        <f>IF(Stock[[#This Row],[GIÁ THỊ TRƯỜNG]]&gt;0,Stock[[#This Row],[GIÁ THỊ TRƯỜNG]]*Stock[[#This Row],[SỐ LƯỢNG CÒN LẠI
(auto-fill)]],"")</f>
        <v/>
      </c>
    </row>
    <row r="1924" spans="2:33">
      <c r="B1924" s="109" t="str">
        <f>IF(AND(Stock[[#This Row],[SỐ LƯỢNG MUA]]&gt;0,Stock[[#This Row],[SỐ LƯỢNG CÒN LẠI
(auto-fill)]]=0),"BÁN",
IF(AND(Stock[[#This Row],[SỐ LƯỢNG MUA]]&gt;0,Stock[[#This Row],[SỐ LƯỢNG CÒN LẠI
(auto-fill)]]&gt;0),"NẮM GIỮ",""))</f>
        <v/>
      </c>
      <c r="C1924" s="112">
        <f t="shared" si="29"/>
        <v>1911</v>
      </c>
      <c r="D1924" s="77"/>
      <c r="E1924" s="78"/>
      <c r="F1924" s="170"/>
      <c r="G1924" s="83"/>
      <c r="H1924" s="84"/>
      <c r="I1924" s="114" t="str">
        <f>IF(Stock[[#This Row],[SỐ LƯỢNG MUA]]&gt;0,Stock[[#This Row],[GIÁ MUA]]*Stock[[#This Row],[SỐ LƯỢNG MUA]]*$D$11,"")</f>
        <v/>
      </c>
      <c r="J1924" s="87"/>
      <c r="K1924" s="88"/>
      <c r="L1924" s="116" t="str">
        <f>IF(Stock[[#This Row],[SỐ LƯỢNG MUA]]&gt;0,Stock[[#This Row],[GIÁ MUA]]*(1+Stock[[#This Row],[% TĂNG KỲ VỌNG_1]]),"")</f>
        <v/>
      </c>
      <c r="M1924" s="89"/>
      <c r="N1924" s="116" t="str">
        <f>IF(Stock[[#This Row],[SỐ LƯỢNG MUA]]&gt;0,Stock[[#This Row],[GIÁ MUA]]*(1+Stock[[#This Row],[% TĂNG KỲ VỌNG_2]]),"")</f>
        <v/>
      </c>
      <c r="O1924" s="89"/>
      <c r="P1924" s="116" t="str">
        <f>IF(Stock[[#This Row],[SỐ LƯỢNG MUA]]&gt;0,Stock[[#This Row],[GIÁ MUA]]*(1+Stock[[#This Row],[% GIẢM ĐỂ CẮT LỖ]]),"")</f>
        <v/>
      </c>
      <c r="Q1924" s="103"/>
      <c r="R1924" s="117" t="str">
        <f>IF(Stock[[#This Row],[CỔ TỨC TIỀN MẶT]]&gt;0,Stock[[#This Row],[CỔ TỨC TIỀN MẶT]]/(Stock[[#This Row],[GIÁ MUA]]*Stock[[#This Row],[SỐ LƯỢNG MUA]]),"")</f>
        <v/>
      </c>
      <c r="S1924" s="103"/>
      <c r="T1924" s="77"/>
      <c r="U1924" s="95"/>
      <c r="V1924" s="96"/>
      <c r="W1924" s="125" t="str">
        <f>IF(Stock[[#This Row],[SỐ LƯỢNG BÁN]]&gt;0,Stock[[#This Row],[GIÁ BÁN]]*Stock[[#This Row],[SỐ LƯỢNG BÁN]]*$D$11+Stock[[#This Row],[GIÁ BÁN]]*Stock[[#This Row],[SỐ LƯỢNG BÁN]]*$D$12,"")</f>
        <v/>
      </c>
      <c r="X1924" s="120">
        <f>Stock[[#This Row],[SỐ LƯỢNG MUA]]+Stock[[#This Row],[CỔ TỨC BẰNG CỔ PHIẾU]]-Stock[[#This Row],[SỐ LƯỢNG BÁN]]</f>
        <v>0</v>
      </c>
      <c r="Y19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4" s="120">
        <f ca="1">IF(Stock[[#This Row],[NGÀY BÁN]]&gt;0,Stock[[#This Row],[NGÀY BÁN]]-Stock[[#This Row],[NGÀY MUA]]+1,IF(Stock[[#This Row],[NGÀY MUA]]=0,0,TODAY()-Stock[[#This Row],[NGÀY MUA]]+1))</f>
        <v>0</v>
      </c>
      <c r="AA1924" s="121" t="str">
        <f>IFERROR(Stock[[#This Row],[CỔ TỨC TIỀN MẶT]]+Stock[[#This Row],[LÃI/(LỖ) TỪ BÁN CK
(auto-fill)]],"")</f>
        <v/>
      </c>
      <c r="AB19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4" s="79"/>
      <c r="AE1924" s="146" t="str">
        <f>IF(Stock[[#This Row],[TRẠNG THÁI
(auto-fill)]]="NẮM GIỮ",Stock[[#This Row],[GIÁ THỊ TRƯỜNG]]-Stock[[#This Row],[GIÁ MUA]],"")</f>
        <v/>
      </c>
      <c r="AF1924" s="150" t="str">
        <f>IFERROR(Stock[[#This Row],[TĂNG/
(GIẢM )]]/Stock[[#This Row],[GIÁ MUA]],"")</f>
        <v/>
      </c>
      <c r="AG1924" s="129" t="str">
        <f>IF(Stock[[#This Row],[GIÁ THỊ TRƯỜNG]]&gt;0,Stock[[#This Row],[GIÁ THỊ TRƯỜNG]]*Stock[[#This Row],[SỐ LƯỢNG CÒN LẠI
(auto-fill)]],"")</f>
        <v/>
      </c>
    </row>
    <row r="1925" spans="2:33">
      <c r="B1925" s="109" t="str">
        <f>IF(AND(Stock[[#This Row],[SỐ LƯỢNG MUA]]&gt;0,Stock[[#This Row],[SỐ LƯỢNG CÒN LẠI
(auto-fill)]]=0),"BÁN",
IF(AND(Stock[[#This Row],[SỐ LƯỢNG MUA]]&gt;0,Stock[[#This Row],[SỐ LƯỢNG CÒN LẠI
(auto-fill)]]&gt;0),"NẮM GIỮ",""))</f>
        <v/>
      </c>
      <c r="C1925" s="112">
        <f t="shared" si="29"/>
        <v>1912</v>
      </c>
      <c r="D1925" s="77"/>
      <c r="E1925" s="78"/>
      <c r="F1925" s="170"/>
      <c r="G1925" s="83"/>
      <c r="H1925" s="84"/>
      <c r="I1925" s="114" t="str">
        <f>IF(Stock[[#This Row],[SỐ LƯỢNG MUA]]&gt;0,Stock[[#This Row],[GIÁ MUA]]*Stock[[#This Row],[SỐ LƯỢNG MUA]]*$D$11,"")</f>
        <v/>
      </c>
      <c r="J1925" s="87"/>
      <c r="K1925" s="88"/>
      <c r="L1925" s="116" t="str">
        <f>IF(Stock[[#This Row],[SỐ LƯỢNG MUA]]&gt;0,Stock[[#This Row],[GIÁ MUA]]*(1+Stock[[#This Row],[% TĂNG KỲ VỌNG_1]]),"")</f>
        <v/>
      </c>
      <c r="M1925" s="89"/>
      <c r="N1925" s="116" t="str">
        <f>IF(Stock[[#This Row],[SỐ LƯỢNG MUA]]&gt;0,Stock[[#This Row],[GIÁ MUA]]*(1+Stock[[#This Row],[% TĂNG KỲ VỌNG_2]]),"")</f>
        <v/>
      </c>
      <c r="O1925" s="89"/>
      <c r="P1925" s="116" t="str">
        <f>IF(Stock[[#This Row],[SỐ LƯỢNG MUA]]&gt;0,Stock[[#This Row],[GIÁ MUA]]*(1+Stock[[#This Row],[% GIẢM ĐỂ CẮT LỖ]]),"")</f>
        <v/>
      </c>
      <c r="Q1925" s="103"/>
      <c r="R1925" s="117" t="str">
        <f>IF(Stock[[#This Row],[CỔ TỨC TIỀN MẶT]]&gt;0,Stock[[#This Row],[CỔ TỨC TIỀN MẶT]]/(Stock[[#This Row],[GIÁ MUA]]*Stock[[#This Row],[SỐ LƯỢNG MUA]]),"")</f>
        <v/>
      </c>
      <c r="S1925" s="103"/>
      <c r="T1925" s="77"/>
      <c r="U1925" s="95"/>
      <c r="V1925" s="96"/>
      <c r="W1925" s="125" t="str">
        <f>IF(Stock[[#This Row],[SỐ LƯỢNG BÁN]]&gt;0,Stock[[#This Row],[GIÁ BÁN]]*Stock[[#This Row],[SỐ LƯỢNG BÁN]]*$D$11+Stock[[#This Row],[GIÁ BÁN]]*Stock[[#This Row],[SỐ LƯỢNG BÁN]]*$D$12,"")</f>
        <v/>
      </c>
      <c r="X1925" s="120">
        <f>Stock[[#This Row],[SỐ LƯỢNG MUA]]+Stock[[#This Row],[CỔ TỨC BẰNG CỔ PHIẾU]]-Stock[[#This Row],[SỐ LƯỢNG BÁN]]</f>
        <v>0</v>
      </c>
      <c r="Y19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5" s="120">
        <f ca="1">IF(Stock[[#This Row],[NGÀY BÁN]]&gt;0,Stock[[#This Row],[NGÀY BÁN]]-Stock[[#This Row],[NGÀY MUA]]+1,IF(Stock[[#This Row],[NGÀY MUA]]=0,0,TODAY()-Stock[[#This Row],[NGÀY MUA]]+1))</f>
        <v>0</v>
      </c>
      <c r="AA1925" s="121" t="str">
        <f>IFERROR(Stock[[#This Row],[CỔ TỨC TIỀN MẶT]]+Stock[[#This Row],[LÃI/(LỖ) TỪ BÁN CK
(auto-fill)]],"")</f>
        <v/>
      </c>
      <c r="AB19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5" s="79"/>
      <c r="AE1925" s="146" t="str">
        <f>IF(Stock[[#This Row],[TRẠNG THÁI
(auto-fill)]]="NẮM GIỮ",Stock[[#This Row],[GIÁ THỊ TRƯỜNG]]-Stock[[#This Row],[GIÁ MUA]],"")</f>
        <v/>
      </c>
      <c r="AF1925" s="150" t="str">
        <f>IFERROR(Stock[[#This Row],[TĂNG/
(GIẢM )]]/Stock[[#This Row],[GIÁ MUA]],"")</f>
        <v/>
      </c>
      <c r="AG1925" s="129" t="str">
        <f>IF(Stock[[#This Row],[GIÁ THỊ TRƯỜNG]]&gt;0,Stock[[#This Row],[GIÁ THỊ TRƯỜNG]]*Stock[[#This Row],[SỐ LƯỢNG CÒN LẠI
(auto-fill)]],"")</f>
        <v/>
      </c>
    </row>
    <row r="1926" spans="2:33">
      <c r="B1926" s="109" t="str">
        <f>IF(AND(Stock[[#This Row],[SỐ LƯỢNG MUA]]&gt;0,Stock[[#This Row],[SỐ LƯỢNG CÒN LẠI
(auto-fill)]]=0),"BÁN",
IF(AND(Stock[[#This Row],[SỐ LƯỢNG MUA]]&gt;0,Stock[[#This Row],[SỐ LƯỢNG CÒN LẠI
(auto-fill)]]&gt;0),"NẮM GIỮ",""))</f>
        <v/>
      </c>
      <c r="C1926" s="112">
        <f t="shared" si="29"/>
        <v>1913</v>
      </c>
      <c r="D1926" s="77"/>
      <c r="E1926" s="78"/>
      <c r="F1926" s="170"/>
      <c r="G1926" s="83"/>
      <c r="H1926" s="84"/>
      <c r="I1926" s="114" t="str">
        <f>IF(Stock[[#This Row],[SỐ LƯỢNG MUA]]&gt;0,Stock[[#This Row],[GIÁ MUA]]*Stock[[#This Row],[SỐ LƯỢNG MUA]]*$D$11,"")</f>
        <v/>
      </c>
      <c r="J1926" s="87"/>
      <c r="K1926" s="88"/>
      <c r="L1926" s="116" t="str">
        <f>IF(Stock[[#This Row],[SỐ LƯỢNG MUA]]&gt;0,Stock[[#This Row],[GIÁ MUA]]*(1+Stock[[#This Row],[% TĂNG KỲ VỌNG_1]]),"")</f>
        <v/>
      </c>
      <c r="M1926" s="89"/>
      <c r="N1926" s="116" t="str">
        <f>IF(Stock[[#This Row],[SỐ LƯỢNG MUA]]&gt;0,Stock[[#This Row],[GIÁ MUA]]*(1+Stock[[#This Row],[% TĂNG KỲ VỌNG_2]]),"")</f>
        <v/>
      </c>
      <c r="O1926" s="89"/>
      <c r="P1926" s="116" t="str">
        <f>IF(Stock[[#This Row],[SỐ LƯỢNG MUA]]&gt;0,Stock[[#This Row],[GIÁ MUA]]*(1+Stock[[#This Row],[% GIẢM ĐỂ CẮT LỖ]]),"")</f>
        <v/>
      </c>
      <c r="Q1926" s="103"/>
      <c r="R1926" s="117" t="str">
        <f>IF(Stock[[#This Row],[CỔ TỨC TIỀN MẶT]]&gt;0,Stock[[#This Row],[CỔ TỨC TIỀN MẶT]]/(Stock[[#This Row],[GIÁ MUA]]*Stock[[#This Row],[SỐ LƯỢNG MUA]]),"")</f>
        <v/>
      </c>
      <c r="S1926" s="103"/>
      <c r="T1926" s="77"/>
      <c r="U1926" s="95"/>
      <c r="V1926" s="96"/>
      <c r="W1926" s="125" t="str">
        <f>IF(Stock[[#This Row],[SỐ LƯỢNG BÁN]]&gt;0,Stock[[#This Row],[GIÁ BÁN]]*Stock[[#This Row],[SỐ LƯỢNG BÁN]]*$D$11+Stock[[#This Row],[GIÁ BÁN]]*Stock[[#This Row],[SỐ LƯỢNG BÁN]]*$D$12,"")</f>
        <v/>
      </c>
      <c r="X1926" s="120">
        <f>Stock[[#This Row],[SỐ LƯỢNG MUA]]+Stock[[#This Row],[CỔ TỨC BẰNG CỔ PHIẾU]]-Stock[[#This Row],[SỐ LƯỢNG BÁN]]</f>
        <v>0</v>
      </c>
      <c r="Y19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6" s="120">
        <f ca="1">IF(Stock[[#This Row],[NGÀY BÁN]]&gt;0,Stock[[#This Row],[NGÀY BÁN]]-Stock[[#This Row],[NGÀY MUA]]+1,IF(Stock[[#This Row],[NGÀY MUA]]=0,0,TODAY()-Stock[[#This Row],[NGÀY MUA]]+1))</f>
        <v>0</v>
      </c>
      <c r="AA1926" s="121" t="str">
        <f>IFERROR(Stock[[#This Row],[CỔ TỨC TIỀN MẶT]]+Stock[[#This Row],[LÃI/(LỖ) TỪ BÁN CK
(auto-fill)]],"")</f>
        <v/>
      </c>
      <c r="AB19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6" s="79"/>
      <c r="AE1926" s="146" t="str">
        <f>IF(Stock[[#This Row],[TRẠNG THÁI
(auto-fill)]]="NẮM GIỮ",Stock[[#This Row],[GIÁ THỊ TRƯỜNG]]-Stock[[#This Row],[GIÁ MUA]],"")</f>
        <v/>
      </c>
      <c r="AF1926" s="150" t="str">
        <f>IFERROR(Stock[[#This Row],[TĂNG/
(GIẢM )]]/Stock[[#This Row],[GIÁ MUA]],"")</f>
        <v/>
      </c>
      <c r="AG1926" s="129" t="str">
        <f>IF(Stock[[#This Row],[GIÁ THỊ TRƯỜNG]]&gt;0,Stock[[#This Row],[GIÁ THỊ TRƯỜNG]]*Stock[[#This Row],[SỐ LƯỢNG CÒN LẠI
(auto-fill)]],"")</f>
        <v/>
      </c>
    </row>
    <row r="1927" spans="2:33">
      <c r="B1927" s="109" t="str">
        <f>IF(AND(Stock[[#This Row],[SỐ LƯỢNG MUA]]&gt;0,Stock[[#This Row],[SỐ LƯỢNG CÒN LẠI
(auto-fill)]]=0),"BÁN",
IF(AND(Stock[[#This Row],[SỐ LƯỢNG MUA]]&gt;0,Stock[[#This Row],[SỐ LƯỢNG CÒN LẠI
(auto-fill)]]&gt;0),"NẮM GIỮ",""))</f>
        <v/>
      </c>
      <c r="C1927" s="112">
        <f t="shared" si="29"/>
        <v>1914</v>
      </c>
      <c r="D1927" s="77"/>
      <c r="E1927" s="78"/>
      <c r="F1927" s="170"/>
      <c r="G1927" s="83"/>
      <c r="H1927" s="84"/>
      <c r="I1927" s="114" t="str">
        <f>IF(Stock[[#This Row],[SỐ LƯỢNG MUA]]&gt;0,Stock[[#This Row],[GIÁ MUA]]*Stock[[#This Row],[SỐ LƯỢNG MUA]]*$D$11,"")</f>
        <v/>
      </c>
      <c r="J1927" s="87"/>
      <c r="K1927" s="88"/>
      <c r="L1927" s="116" t="str">
        <f>IF(Stock[[#This Row],[SỐ LƯỢNG MUA]]&gt;0,Stock[[#This Row],[GIÁ MUA]]*(1+Stock[[#This Row],[% TĂNG KỲ VỌNG_1]]),"")</f>
        <v/>
      </c>
      <c r="M1927" s="89"/>
      <c r="N1927" s="116" t="str">
        <f>IF(Stock[[#This Row],[SỐ LƯỢNG MUA]]&gt;0,Stock[[#This Row],[GIÁ MUA]]*(1+Stock[[#This Row],[% TĂNG KỲ VỌNG_2]]),"")</f>
        <v/>
      </c>
      <c r="O1927" s="89"/>
      <c r="P1927" s="116" t="str">
        <f>IF(Stock[[#This Row],[SỐ LƯỢNG MUA]]&gt;0,Stock[[#This Row],[GIÁ MUA]]*(1+Stock[[#This Row],[% GIẢM ĐỂ CẮT LỖ]]),"")</f>
        <v/>
      </c>
      <c r="Q1927" s="103"/>
      <c r="R1927" s="117" t="str">
        <f>IF(Stock[[#This Row],[CỔ TỨC TIỀN MẶT]]&gt;0,Stock[[#This Row],[CỔ TỨC TIỀN MẶT]]/(Stock[[#This Row],[GIÁ MUA]]*Stock[[#This Row],[SỐ LƯỢNG MUA]]),"")</f>
        <v/>
      </c>
      <c r="S1927" s="103"/>
      <c r="T1927" s="77"/>
      <c r="U1927" s="95"/>
      <c r="V1927" s="96"/>
      <c r="W1927" s="125" t="str">
        <f>IF(Stock[[#This Row],[SỐ LƯỢNG BÁN]]&gt;0,Stock[[#This Row],[GIÁ BÁN]]*Stock[[#This Row],[SỐ LƯỢNG BÁN]]*$D$11+Stock[[#This Row],[GIÁ BÁN]]*Stock[[#This Row],[SỐ LƯỢNG BÁN]]*$D$12,"")</f>
        <v/>
      </c>
      <c r="X1927" s="120">
        <f>Stock[[#This Row],[SỐ LƯỢNG MUA]]+Stock[[#This Row],[CỔ TỨC BẰNG CỔ PHIẾU]]-Stock[[#This Row],[SỐ LƯỢNG BÁN]]</f>
        <v>0</v>
      </c>
      <c r="Y19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7" s="120">
        <f ca="1">IF(Stock[[#This Row],[NGÀY BÁN]]&gt;0,Stock[[#This Row],[NGÀY BÁN]]-Stock[[#This Row],[NGÀY MUA]]+1,IF(Stock[[#This Row],[NGÀY MUA]]=0,0,TODAY()-Stock[[#This Row],[NGÀY MUA]]+1))</f>
        <v>0</v>
      </c>
      <c r="AA1927" s="121" t="str">
        <f>IFERROR(Stock[[#This Row],[CỔ TỨC TIỀN MẶT]]+Stock[[#This Row],[LÃI/(LỖ) TỪ BÁN CK
(auto-fill)]],"")</f>
        <v/>
      </c>
      <c r="AB19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7" s="79"/>
      <c r="AE1927" s="146" t="str">
        <f>IF(Stock[[#This Row],[TRẠNG THÁI
(auto-fill)]]="NẮM GIỮ",Stock[[#This Row],[GIÁ THỊ TRƯỜNG]]-Stock[[#This Row],[GIÁ MUA]],"")</f>
        <v/>
      </c>
      <c r="AF1927" s="150" t="str">
        <f>IFERROR(Stock[[#This Row],[TĂNG/
(GIẢM )]]/Stock[[#This Row],[GIÁ MUA]],"")</f>
        <v/>
      </c>
      <c r="AG1927" s="129" t="str">
        <f>IF(Stock[[#This Row],[GIÁ THỊ TRƯỜNG]]&gt;0,Stock[[#This Row],[GIÁ THỊ TRƯỜNG]]*Stock[[#This Row],[SỐ LƯỢNG CÒN LẠI
(auto-fill)]],"")</f>
        <v/>
      </c>
    </row>
    <row r="1928" spans="2:33">
      <c r="B1928" s="109" t="str">
        <f>IF(AND(Stock[[#This Row],[SỐ LƯỢNG MUA]]&gt;0,Stock[[#This Row],[SỐ LƯỢNG CÒN LẠI
(auto-fill)]]=0),"BÁN",
IF(AND(Stock[[#This Row],[SỐ LƯỢNG MUA]]&gt;0,Stock[[#This Row],[SỐ LƯỢNG CÒN LẠI
(auto-fill)]]&gt;0),"NẮM GIỮ",""))</f>
        <v/>
      </c>
      <c r="C1928" s="112">
        <f t="shared" si="29"/>
        <v>1915</v>
      </c>
      <c r="D1928" s="77"/>
      <c r="E1928" s="78"/>
      <c r="F1928" s="170"/>
      <c r="G1928" s="83"/>
      <c r="H1928" s="84"/>
      <c r="I1928" s="114" t="str">
        <f>IF(Stock[[#This Row],[SỐ LƯỢNG MUA]]&gt;0,Stock[[#This Row],[GIÁ MUA]]*Stock[[#This Row],[SỐ LƯỢNG MUA]]*$D$11,"")</f>
        <v/>
      </c>
      <c r="J1928" s="87"/>
      <c r="K1928" s="88"/>
      <c r="L1928" s="116" t="str">
        <f>IF(Stock[[#This Row],[SỐ LƯỢNG MUA]]&gt;0,Stock[[#This Row],[GIÁ MUA]]*(1+Stock[[#This Row],[% TĂNG KỲ VỌNG_1]]),"")</f>
        <v/>
      </c>
      <c r="M1928" s="89"/>
      <c r="N1928" s="116" t="str">
        <f>IF(Stock[[#This Row],[SỐ LƯỢNG MUA]]&gt;0,Stock[[#This Row],[GIÁ MUA]]*(1+Stock[[#This Row],[% TĂNG KỲ VỌNG_2]]),"")</f>
        <v/>
      </c>
      <c r="O1928" s="89"/>
      <c r="P1928" s="116" t="str">
        <f>IF(Stock[[#This Row],[SỐ LƯỢNG MUA]]&gt;0,Stock[[#This Row],[GIÁ MUA]]*(1+Stock[[#This Row],[% GIẢM ĐỂ CẮT LỖ]]),"")</f>
        <v/>
      </c>
      <c r="Q1928" s="103"/>
      <c r="R1928" s="117" t="str">
        <f>IF(Stock[[#This Row],[CỔ TỨC TIỀN MẶT]]&gt;0,Stock[[#This Row],[CỔ TỨC TIỀN MẶT]]/(Stock[[#This Row],[GIÁ MUA]]*Stock[[#This Row],[SỐ LƯỢNG MUA]]),"")</f>
        <v/>
      </c>
      <c r="S1928" s="103"/>
      <c r="T1928" s="77"/>
      <c r="U1928" s="95"/>
      <c r="V1928" s="96"/>
      <c r="W1928" s="125" t="str">
        <f>IF(Stock[[#This Row],[SỐ LƯỢNG BÁN]]&gt;0,Stock[[#This Row],[GIÁ BÁN]]*Stock[[#This Row],[SỐ LƯỢNG BÁN]]*$D$11+Stock[[#This Row],[GIÁ BÁN]]*Stock[[#This Row],[SỐ LƯỢNG BÁN]]*$D$12,"")</f>
        <v/>
      </c>
      <c r="X1928" s="120">
        <f>Stock[[#This Row],[SỐ LƯỢNG MUA]]+Stock[[#This Row],[CỔ TỨC BẰNG CỔ PHIẾU]]-Stock[[#This Row],[SỐ LƯỢNG BÁN]]</f>
        <v>0</v>
      </c>
      <c r="Y19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8" s="120">
        <f ca="1">IF(Stock[[#This Row],[NGÀY BÁN]]&gt;0,Stock[[#This Row],[NGÀY BÁN]]-Stock[[#This Row],[NGÀY MUA]]+1,IF(Stock[[#This Row],[NGÀY MUA]]=0,0,TODAY()-Stock[[#This Row],[NGÀY MUA]]+1))</f>
        <v>0</v>
      </c>
      <c r="AA1928" s="121" t="str">
        <f>IFERROR(Stock[[#This Row],[CỔ TỨC TIỀN MẶT]]+Stock[[#This Row],[LÃI/(LỖ) TỪ BÁN CK
(auto-fill)]],"")</f>
        <v/>
      </c>
      <c r="AB19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8" s="79"/>
      <c r="AE1928" s="146" t="str">
        <f>IF(Stock[[#This Row],[TRẠNG THÁI
(auto-fill)]]="NẮM GIỮ",Stock[[#This Row],[GIÁ THỊ TRƯỜNG]]-Stock[[#This Row],[GIÁ MUA]],"")</f>
        <v/>
      </c>
      <c r="AF1928" s="150" t="str">
        <f>IFERROR(Stock[[#This Row],[TĂNG/
(GIẢM )]]/Stock[[#This Row],[GIÁ MUA]],"")</f>
        <v/>
      </c>
      <c r="AG1928" s="129" t="str">
        <f>IF(Stock[[#This Row],[GIÁ THỊ TRƯỜNG]]&gt;0,Stock[[#This Row],[GIÁ THỊ TRƯỜNG]]*Stock[[#This Row],[SỐ LƯỢNG CÒN LẠI
(auto-fill)]],"")</f>
        <v/>
      </c>
    </row>
    <row r="1929" spans="2:33">
      <c r="B1929" s="109" t="str">
        <f>IF(AND(Stock[[#This Row],[SỐ LƯỢNG MUA]]&gt;0,Stock[[#This Row],[SỐ LƯỢNG CÒN LẠI
(auto-fill)]]=0),"BÁN",
IF(AND(Stock[[#This Row],[SỐ LƯỢNG MUA]]&gt;0,Stock[[#This Row],[SỐ LƯỢNG CÒN LẠI
(auto-fill)]]&gt;0),"NẮM GIỮ",""))</f>
        <v/>
      </c>
      <c r="C1929" s="112">
        <f t="shared" si="29"/>
        <v>1916</v>
      </c>
      <c r="D1929" s="77"/>
      <c r="E1929" s="78"/>
      <c r="F1929" s="170"/>
      <c r="G1929" s="83"/>
      <c r="H1929" s="84"/>
      <c r="I1929" s="114" t="str">
        <f>IF(Stock[[#This Row],[SỐ LƯỢNG MUA]]&gt;0,Stock[[#This Row],[GIÁ MUA]]*Stock[[#This Row],[SỐ LƯỢNG MUA]]*$D$11,"")</f>
        <v/>
      </c>
      <c r="J1929" s="87"/>
      <c r="K1929" s="88"/>
      <c r="L1929" s="116" t="str">
        <f>IF(Stock[[#This Row],[SỐ LƯỢNG MUA]]&gt;0,Stock[[#This Row],[GIÁ MUA]]*(1+Stock[[#This Row],[% TĂNG KỲ VỌNG_1]]),"")</f>
        <v/>
      </c>
      <c r="M1929" s="89"/>
      <c r="N1929" s="116" t="str">
        <f>IF(Stock[[#This Row],[SỐ LƯỢNG MUA]]&gt;0,Stock[[#This Row],[GIÁ MUA]]*(1+Stock[[#This Row],[% TĂNG KỲ VỌNG_2]]),"")</f>
        <v/>
      </c>
      <c r="O1929" s="89"/>
      <c r="P1929" s="116" t="str">
        <f>IF(Stock[[#This Row],[SỐ LƯỢNG MUA]]&gt;0,Stock[[#This Row],[GIÁ MUA]]*(1+Stock[[#This Row],[% GIẢM ĐỂ CẮT LỖ]]),"")</f>
        <v/>
      </c>
      <c r="Q1929" s="103"/>
      <c r="R1929" s="117" t="str">
        <f>IF(Stock[[#This Row],[CỔ TỨC TIỀN MẶT]]&gt;0,Stock[[#This Row],[CỔ TỨC TIỀN MẶT]]/(Stock[[#This Row],[GIÁ MUA]]*Stock[[#This Row],[SỐ LƯỢNG MUA]]),"")</f>
        <v/>
      </c>
      <c r="S1929" s="103"/>
      <c r="T1929" s="77"/>
      <c r="U1929" s="95"/>
      <c r="V1929" s="96"/>
      <c r="W1929" s="125" t="str">
        <f>IF(Stock[[#This Row],[SỐ LƯỢNG BÁN]]&gt;0,Stock[[#This Row],[GIÁ BÁN]]*Stock[[#This Row],[SỐ LƯỢNG BÁN]]*$D$11+Stock[[#This Row],[GIÁ BÁN]]*Stock[[#This Row],[SỐ LƯỢNG BÁN]]*$D$12,"")</f>
        <v/>
      </c>
      <c r="X1929" s="120">
        <f>Stock[[#This Row],[SỐ LƯỢNG MUA]]+Stock[[#This Row],[CỔ TỨC BẰNG CỔ PHIẾU]]-Stock[[#This Row],[SỐ LƯỢNG BÁN]]</f>
        <v>0</v>
      </c>
      <c r="Y19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9" s="120">
        <f ca="1">IF(Stock[[#This Row],[NGÀY BÁN]]&gt;0,Stock[[#This Row],[NGÀY BÁN]]-Stock[[#This Row],[NGÀY MUA]]+1,IF(Stock[[#This Row],[NGÀY MUA]]=0,0,TODAY()-Stock[[#This Row],[NGÀY MUA]]+1))</f>
        <v>0</v>
      </c>
      <c r="AA1929" s="121" t="str">
        <f>IFERROR(Stock[[#This Row],[CỔ TỨC TIỀN MẶT]]+Stock[[#This Row],[LÃI/(LỖ) TỪ BÁN CK
(auto-fill)]],"")</f>
        <v/>
      </c>
      <c r="AB19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9" s="79"/>
      <c r="AE1929" s="146" t="str">
        <f>IF(Stock[[#This Row],[TRẠNG THÁI
(auto-fill)]]="NẮM GIỮ",Stock[[#This Row],[GIÁ THỊ TRƯỜNG]]-Stock[[#This Row],[GIÁ MUA]],"")</f>
        <v/>
      </c>
      <c r="AF1929" s="150" t="str">
        <f>IFERROR(Stock[[#This Row],[TĂNG/
(GIẢM )]]/Stock[[#This Row],[GIÁ MUA]],"")</f>
        <v/>
      </c>
      <c r="AG1929" s="129" t="str">
        <f>IF(Stock[[#This Row],[GIÁ THỊ TRƯỜNG]]&gt;0,Stock[[#This Row],[GIÁ THỊ TRƯỜNG]]*Stock[[#This Row],[SỐ LƯỢNG CÒN LẠI
(auto-fill)]],"")</f>
        <v/>
      </c>
    </row>
    <row r="1930" spans="2:33">
      <c r="B1930" s="109" t="str">
        <f>IF(AND(Stock[[#This Row],[SỐ LƯỢNG MUA]]&gt;0,Stock[[#This Row],[SỐ LƯỢNG CÒN LẠI
(auto-fill)]]=0),"BÁN",
IF(AND(Stock[[#This Row],[SỐ LƯỢNG MUA]]&gt;0,Stock[[#This Row],[SỐ LƯỢNG CÒN LẠI
(auto-fill)]]&gt;0),"NẮM GIỮ",""))</f>
        <v/>
      </c>
      <c r="C1930" s="112">
        <f t="shared" si="29"/>
        <v>1917</v>
      </c>
      <c r="D1930" s="77"/>
      <c r="E1930" s="78"/>
      <c r="F1930" s="170"/>
      <c r="G1930" s="83"/>
      <c r="H1930" s="84"/>
      <c r="I1930" s="114" t="str">
        <f>IF(Stock[[#This Row],[SỐ LƯỢNG MUA]]&gt;0,Stock[[#This Row],[GIÁ MUA]]*Stock[[#This Row],[SỐ LƯỢNG MUA]]*$D$11,"")</f>
        <v/>
      </c>
      <c r="J1930" s="87"/>
      <c r="K1930" s="88"/>
      <c r="L1930" s="116" t="str">
        <f>IF(Stock[[#This Row],[SỐ LƯỢNG MUA]]&gt;0,Stock[[#This Row],[GIÁ MUA]]*(1+Stock[[#This Row],[% TĂNG KỲ VỌNG_1]]),"")</f>
        <v/>
      </c>
      <c r="M1930" s="89"/>
      <c r="N1930" s="116" t="str">
        <f>IF(Stock[[#This Row],[SỐ LƯỢNG MUA]]&gt;0,Stock[[#This Row],[GIÁ MUA]]*(1+Stock[[#This Row],[% TĂNG KỲ VỌNG_2]]),"")</f>
        <v/>
      </c>
      <c r="O1930" s="89"/>
      <c r="P1930" s="116" t="str">
        <f>IF(Stock[[#This Row],[SỐ LƯỢNG MUA]]&gt;0,Stock[[#This Row],[GIÁ MUA]]*(1+Stock[[#This Row],[% GIẢM ĐỂ CẮT LỖ]]),"")</f>
        <v/>
      </c>
      <c r="Q1930" s="103"/>
      <c r="R1930" s="117" t="str">
        <f>IF(Stock[[#This Row],[CỔ TỨC TIỀN MẶT]]&gt;0,Stock[[#This Row],[CỔ TỨC TIỀN MẶT]]/(Stock[[#This Row],[GIÁ MUA]]*Stock[[#This Row],[SỐ LƯỢNG MUA]]),"")</f>
        <v/>
      </c>
      <c r="S1930" s="103"/>
      <c r="T1930" s="77"/>
      <c r="U1930" s="95"/>
      <c r="V1930" s="96"/>
      <c r="W1930" s="125" t="str">
        <f>IF(Stock[[#This Row],[SỐ LƯỢNG BÁN]]&gt;0,Stock[[#This Row],[GIÁ BÁN]]*Stock[[#This Row],[SỐ LƯỢNG BÁN]]*$D$11+Stock[[#This Row],[GIÁ BÁN]]*Stock[[#This Row],[SỐ LƯỢNG BÁN]]*$D$12,"")</f>
        <v/>
      </c>
      <c r="X1930" s="120">
        <f>Stock[[#This Row],[SỐ LƯỢNG MUA]]+Stock[[#This Row],[CỔ TỨC BẰNG CỔ PHIẾU]]-Stock[[#This Row],[SỐ LƯỢNG BÁN]]</f>
        <v>0</v>
      </c>
      <c r="Y19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0" s="120">
        <f ca="1">IF(Stock[[#This Row],[NGÀY BÁN]]&gt;0,Stock[[#This Row],[NGÀY BÁN]]-Stock[[#This Row],[NGÀY MUA]]+1,IF(Stock[[#This Row],[NGÀY MUA]]=0,0,TODAY()-Stock[[#This Row],[NGÀY MUA]]+1))</f>
        <v>0</v>
      </c>
      <c r="AA1930" s="121" t="str">
        <f>IFERROR(Stock[[#This Row],[CỔ TỨC TIỀN MẶT]]+Stock[[#This Row],[LÃI/(LỖ) TỪ BÁN CK
(auto-fill)]],"")</f>
        <v/>
      </c>
      <c r="AB19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0" s="79"/>
      <c r="AE1930" s="146" t="str">
        <f>IF(Stock[[#This Row],[TRẠNG THÁI
(auto-fill)]]="NẮM GIỮ",Stock[[#This Row],[GIÁ THỊ TRƯỜNG]]-Stock[[#This Row],[GIÁ MUA]],"")</f>
        <v/>
      </c>
      <c r="AF1930" s="150" t="str">
        <f>IFERROR(Stock[[#This Row],[TĂNG/
(GIẢM )]]/Stock[[#This Row],[GIÁ MUA]],"")</f>
        <v/>
      </c>
      <c r="AG1930" s="129" t="str">
        <f>IF(Stock[[#This Row],[GIÁ THỊ TRƯỜNG]]&gt;0,Stock[[#This Row],[GIÁ THỊ TRƯỜNG]]*Stock[[#This Row],[SỐ LƯỢNG CÒN LẠI
(auto-fill)]],"")</f>
        <v/>
      </c>
    </row>
    <row r="1931" spans="2:33">
      <c r="B1931" s="109" t="str">
        <f>IF(AND(Stock[[#This Row],[SỐ LƯỢNG MUA]]&gt;0,Stock[[#This Row],[SỐ LƯỢNG CÒN LẠI
(auto-fill)]]=0),"BÁN",
IF(AND(Stock[[#This Row],[SỐ LƯỢNG MUA]]&gt;0,Stock[[#This Row],[SỐ LƯỢNG CÒN LẠI
(auto-fill)]]&gt;0),"NẮM GIỮ",""))</f>
        <v/>
      </c>
      <c r="C1931" s="112">
        <f t="shared" si="29"/>
        <v>1918</v>
      </c>
      <c r="D1931" s="77"/>
      <c r="E1931" s="78"/>
      <c r="F1931" s="170"/>
      <c r="G1931" s="83"/>
      <c r="H1931" s="84"/>
      <c r="I1931" s="114" t="str">
        <f>IF(Stock[[#This Row],[SỐ LƯỢNG MUA]]&gt;0,Stock[[#This Row],[GIÁ MUA]]*Stock[[#This Row],[SỐ LƯỢNG MUA]]*$D$11,"")</f>
        <v/>
      </c>
      <c r="J1931" s="87"/>
      <c r="K1931" s="88"/>
      <c r="L1931" s="116" t="str">
        <f>IF(Stock[[#This Row],[SỐ LƯỢNG MUA]]&gt;0,Stock[[#This Row],[GIÁ MUA]]*(1+Stock[[#This Row],[% TĂNG KỲ VỌNG_1]]),"")</f>
        <v/>
      </c>
      <c r="M1931" s="89"/>
      <c r="N1931" s="116" t="str">
        <f>IF(Stock[[#This Row],[SỐ LƯỢNG MUA]]&gt;0,Stock[[#This Row],[GIÁ MUA]]*(1+Stock[[#This Row],[% TĂNG KỲ VỌNG_2]]),"")</f>
        <v/>
      </c>
      <c r="O1931" s="89"/>
      <c r="P1931" s="116" t="str">
        <f>IF(Stock[[#This Row],[SỐ LƯỢNG MUA]]&gt;0,Stock[[#This Row],[GIÁ MUA]]*(1+Stock[[#This Row],[% GIẢM ĐỂ CẮT LỖ]]),"")</f>
        <v/>
      </c>
      <c r="Q1931" s="103"/>
      <c r="R1931" s="117" t="str">
        <f>IF(Stock[[#This Row],[CỔ TỨC TIỀN MẶT]]&gt;0,Stock[[#This Row],[CỔ TỨC TIỀN MẶT]]/(Stock[[#This Row],[GIÁ MUA]]*Stock[[#This Row],[SỐ LƯỢNG MUA]]),"")</f>
        <v/>
      </c>
      <c r="S1931" s="103"/>
      <c r="T1931" s="77"/>
      <c r="U1931" s="95"/>
      <c r="V1931" s="96"/>
      <c r="W1931" s="125" t="str">
        <f>IF(Stock[[#This Row],[SỐ LƯỢNG BÁN]]&gt;0,Stock[[#This Row],[GIÁ BÁN]]*Stock[[#This Row],[SỐ LƯỢNG BÁN]]*$D$11+Stock[[#This Row],[GIÁ BÁN]]*Stock[[#This Row],[SỐ LƯỢNG BÁN]]*$D$12,"")</f>
        <v/>
      </c>
      <c r="X1931" s="120">
        <f>Stock[[#This Row],[SỐ LƯỢNG MUA]]+Stock[[#This Row],[CỔ TỨC BẰNG CỔ PHIẾU]]-Stock[[#This Row],[SỐ LƯỢNG BÁN]]</f>
        <v>0</v>
      </c>
      <c r="Y19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1" s="120">
        <f ca="1">IF(Stock[[#This Row],[NGÀY BÁN]]&gt;0,Stock[[#This Row],[NGÀY BÁN]]-Stock[[#This Row],[NGÀY MUA]]+1,IF(Stock[[#This Row],[NGÀY MUA]]=0,0,TODAY()-Stock[[#This Row],[NGÀY MUA]]+1))</f>
        <v>0</v>
      </c>
      <c r="AA1931" s="121" t="str">
        <f>IFERROR(Stock[[#This Row],[CỔ TỨC TIỀN MẶT]]+Stock[[#This Row],[LÃI/(LỖ) TỪ BÁN CK
(auto-fill)]],"")</f>
        <v/>
      </c>
      <c r="AB19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1" s="79"/>
      <c r="AE1931" s="146" t="str">
        <f>IF(Stock[[#This Row],[TRẠNG THÁI
(auto-fill)]]="NẮM GIỮ",Stock[[#This Row],[GIÁ THỊ TRƯỜNG]]-Stock[[#This Row],[GIÁ MUA]],"")</f>
        <v/>
      </c>
      <c r="AF1931" s="150" t="str">
        <f>IFERROR(Stock[[#This Row],[TĂNG/
(GIẢM )]]/Stock[[#This Row],[GIÁ MUA]],"")</f>
        <v/>
      </c>
      <c r="AG1931" s="129" t="str">
        <f>IF(Stock[[#This Row],[GIÁ THỊ TRƯỜNG]]&gt;0,Stock[[#This Row],[GIÁ THỊ TRƯỜNG]]*Stock[[#This Row],[SỐ LƯỢNG CÒN LẠI
(auto-fill)]],"")</f>
        <v/>
      </c>
    </row>
    <row r="1932" spans="2:33">
      <c r="B1932" s="109" t="str">
        <f>IF(AND(Stock[[#This Row],[SỐ LƯỢNG MUA]]&gt;0,Stock[[#This Row],[SỐ LƯỢNG CÒN LẠI
(auto-fill)]]=0),"BÁN",
IF(AND(Stock[[#This Row],[SỐ LƯỢNG MUA]]&gt;0,Stock[[#This Row],[SỐ LƯỢNG CÒN LẠI
(auto-fill)]]&gt;0),"NẮM GIỮ",""))</f>
        <v/>
      </c>
      <c r="C1932" s="112">
        <f t="shared" si="29"/>
        <v>1919</v>
      </c>
      <c r="D1932" s="77"/>
      <c r="E1932" s="78"/>
      <c r="F1932" s="170"/>
      <c r="G1932" s="83"/>
      <c r="H1932" s="84"/>
      <c r="I1932" s="114" t="str">
        <f>IF(Stock[[#This Row],[SỐ LƯỢNG MUA]]&gt;0,Stock[[#This Row],[GIÁ MUA]]*Stock[[#This Row],[SỐ LƯỢNG MUA]]*$D$11,"")</f>
        <v/>
      </c>
      <c r="J1932" s="87"/>
      <c r="K1932" s="88"/>
      <c r="L1932" s="116" t="str">
        <f>IF(Stock[[#This Row],[SỐ LƯỢNG MUA]]&gt;0,Stock[[#This Row],[GIÁ MUA]]*(1+Stock[[#This Row],[% TĂNG KỲ VỌNG_1]]),"")</f>
        <v/>
      </c>
      <c r="M1932" s="89"/>
      <c r="N1932" s="116" t="str">
        <f>IF(Stock[[#This Row],[SỐ LƯỢNG MUA]]&gt;0,Stock[[#This Row],[GIÁ MUA]]*(1+Stock[[#This Row],[% TĂNG KỲ VỌNG_2]]),"")</f>
        <v/>
      </c>
      <c r="O1932" s="89"/>
      <c r="P1932" s="116" t="str">
        <f>IF(Stock[[#This Row],[SỐ LƯỢNG MUA]]&gt;0,Stock[[#This Row],[GIÁ MUA]]*(1+Stock[[#This Row],[% GIẢM ĐỂ CẮT LỖ]]),"")</f>
        <v/>
      </c>
      <c r="Q1932" s="103"/>
      <c r="R1932" s="117" t="str">
        <f>IF(Stock[[#This Row],[CỔ TỨC TIỀN MẶT]]&gt;0,Stock[[#This Row],[CỔ TỨC TIỀN MẶT]]/(Stock[[#This Row],[GIÁ MUA]]*Stock[[#This Row],[SỐ LƯỢNG MUA]]),"")</f>
        <v/>
      </c>
      <c r="S1932" s="103"/>
      <c r="T1932" s="77"/>
      <c r="U1932" s="95"/>
      <c r="V1932" s="96"/>
      <c r="W1932" s="125" t="str">
        <f>IF(Stock[[#This Row],[SỐ LƯỢNG BÁN]]&gt;0,Stock[[#This Row],[GIÁ BÁN]]*Stock[[#This Row],[SỐ LƯỢNG BÁN]]*$D$11+Stock[[#This Row],[GIÁ BÁN]]*Stock[[#This Row],[SỐ LƯỢNG BÁN]]*$D$12,"")</f>
        <v/>
      </c>
      <c r="X1932" s="120">
        <f>Stock[[#This Row],[SỐ LƯỢNG MUA]]+Stock[[#This Row],[CỔ TỨC BẰNG CỔ PHIẾU]]-Stock[[#This Row],[SỐ LƯỢNG BÁN]]</f>
        <v>0</v>
      </c>
      <c r="Y19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2" s="120">
        <f ca="1">IF(Stock[[#This Row],[NGÀY BÁN]]&gt;0,Stock[[#This Row],[NGÀY BÁN]]-Stock[[#This Row],[NGÀY MUA]]+1,IF(Stock[[#This Row],[NGÀY MUA]]=0,0,TODAY()-Stock[[#This Row],[NGÀY MUA]]+1))</f>
        <v>0</v>
      </c>
      <c r="AA1932" s="121" t="str">
        <f>IFERROR(Stock[[#This Row],[CỔ TỨC TIỀN MẶT]]+Stock[[#This Row],[LÃI/(LỖ) TỪ BÁN CK
(auto-fill)]],"")</f>
        <v/>
      </c>
      <c r="AB19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2" s="79"/>
      <c r="AE1932" s="146" t="str">
        <f>IF(Stock[[#This Row],[TRẠNG THÁI
(auto-fill)]]="NẮM GIỮ",Stock[[#This Row],[GIÁ THỊ TRƯỜNG]]-Stock[[#This Row],[GIÁ MUA]],"")</f>
        <v/>
      </c>
      <c r="AF1932" s="150" t="str">
        <f>IFERROR(Stock[[#This Row],[TĂNG/
(GIẢM )]]/Stock[[#This Row],[GIÁ MUA]],"")</f>
        <v/>
      </c>
      <c r="AG1932" s="129" t="str">
        <f>IF(Stock[[#This Row],[GIÁ THỊ TRƯỜNG]]&gt;0,Stock[[#This Row],[GIÁ THỊ TRƯỜNG]]*Stock[[#This Row],[SỐ LƯỢNG CÒN LẠI
(auto-fill)]],"")</f>
        <v/>
      </c>
    </row>
    <row r="1933" spans="2:33">
      <c r="B1933" s="109" t="str">
        <f>IF(AND(Stock[[#This Row],[SỐ LƯỢNG MUA]]&gt;0,Stock[[#This Row],[SỐ LƯỢNG CÒN LẠI
(auto-fill)]]=0),"BÁN",
IF(AND(Stock[[#This Row],[SỐ LƯỢNG MUA]]&gt;0,Stock[[#This Row],[SỐ LƯỢNG CÒN LẠI
(auto-fill)]]&gt;0),"NẮM GIỮ",""))</f>
        <v/>
      </c>
      <c r="C1933" s="112">
        <f t="shared" si="29"/>
        <v>1920</v>
      </c>
      <c r="D1933" s="77"/>
      <c r="E1933" s="78"/>
      <c r="F1933" s="170"/>
      <c r="G1933" s="83"/>
      <c r="H1933" s="84"/>
      <c r="I1933" s="114" t="str">
        <f>IF(Stock[[#This Row],[SỐ LƯỢNG MUA]]&gt;0,Stock[[#This Row],[GIÁ MUA]]*Stock[[#This Row],[SỐ LƯỢNG MUA]]*$D$11,"")</f>
        <v/>
      </c>
      <c r="J1933" s="87"/>
      <c r="K1933" s="88"/>
      <c r="L1933" s="116" t="str">
        <f>IF(Stock[[#This Row],[SỐ LƯỢNG MUA]]&gt;0,Stock[[#This Row],[GIÁ MUA]]*(1+Stock[[#This Row],[% TĂNG KỲ VỌNG_1]]),"")</f>
        <v/>
      </c>
      <c r="M1933" s="89"/>
      <c r="N1933" s="116" t="str">
        <f>IF(Stock[[#This Row],[SỐ LƯỢNG MUA]]&gt;0,Stock[[#This Row],[GIÁ MUA]]*(1+Stock[[#This Row],[% TĂNG KỲ VỌNG_2]]),"")</f>
        <v/>
      </c>
      <c r="O1933" s="89"/>
      <c r="P1933" s="116" t="str">
        <f>IF(Stock[[#This Row],[SỐ LƯỢNG MUA]]&gt;0,Stock[[#This Row],[GIÁ MUA]]*(1+Stock[[#This Row],[% GIẢM ĐỂ CẮT LỖ]]),"")</f>
        <v/>
      </c>
      <c r="Q1933" s="103"/>
      <c r="R1933" s="117" t="str">
        <f>IF(Stock[[#This Row],[CỔ TỨC TIỀN MẶT]]&gt;0,Stock[[#This Row],[CỔ TỨC TIỀN MẶT]]/(Stock[[#This Row],[GIÁ MUA]]*Stock[[#This Row],[SỐ LƯỢNG MUA]]),"")</f>
        <v/>
      </c>
      <c r="S1933" s="103"/>
      <c r="T1933" s="77"/>
      <c r="U1933" s="95"/>
      <c r="V1933" s="96"/>
      <c r="W1933" s="125" t="str">
        <f>IF(Stock[[#This Row],[SỐ LƯỢNG BÁN]]&gt;0,Stock[[#This Row],[GIÁ BÁN]]*Stock[[#This Row],[SỐ LƯỢNG BÁN]]*$D$11+Stock[[#This Row],[GIÁ BÁN]]*Stock[[#This Row],[SỐ LƯỢNG BÁN]]*$D$12,"")</f>
        <v/>
      </c>
      <c r="X1933" s="120">
        <f>Stock[[#This Row],[SỐ LƯỢNG MUA]]+Stock[[#This Row],[CỔ TỨC BẰNG CỔ PHIẾU]]-Stock[[#This Row],[SỐ LƯỢNG BÁN]]</f>
        <v>0</v>
      </c>
      <c r="Y19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3" s="120">
        <f ca="1">IF(Stock[[#This Row],[NGÀY BÁN]]&gt;0,Stock[[#This Row],[NGÀY BÁN]]-Stock[[#This Row],[NGÀY MUA]]+1,IF(Stock[[#This Row],[NGÀY MUA]]=0,0,TODAY()-Stock[[#This Row],[NGÀY MUA]]+1))</f>
        <v>0</v>
      </c>
      <c r="AA1933" s="121" t="str">
        <f>IFERROR(Stock[[#This Row],[CỔ TỨC TIỀN MẶT]]+Stock[[#This Row],[LÃI/(LỖ) TỪ BÁN CK
(auto-fill)]],"")</f>
        <v/>
      </c>
      <c r="AB19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3" s="79"/>
      <c r="AE1933" s="146" t="str">
        <f>IF(Stock[[#This Row],[TRẠNG THÁI
(auto-fill)]]="NẮM GIỮ",Stock[[#This Row],[GIÁ THỊ TRƯỜNG]]-Stock[[#This Row],[GIÁ MUA]],"")</f>
        <v/>
      </c>
      <c r="AF1933" s="150" t="str">
        <f>IFERROR(Stock[[#This Row],[TĂNG/
(GIẢM )]]/Stock[[#This Row],[GIÁ MUA]],"")</f>
        <v/>
      </c>
      <c r="AG1933" s="129" t="str">
        <f>IF(Stock[[#This Row],[GIÁ THỊ TRƯỜNG]]&gt;0,Stock[[#This Row],[GIÁ THỊ TRƯỜNG]]*Stock[[#This Row],[SỐ LƯỢNG CÒN LẠI
(auto-fill)]],"")</f>
        <v/>
      </c>
    </row>
    <row r="1934" spans="2:33">
      <c r="B1934" s="109" t="str">
        <f>IF(AND(Stock[[#This Row],[SỐ LƯỢNG MUA]]&gt;0,Stock[[#This Row],[SỐ LƯỢNG CÒN LẠI
(auto-fill)]]=0),"BÁN",
IF(AND(Stock[[#This Row],[SỐ LƯỢNG MUA]]&gt;0,Stock[[#This Row],[SỐ LƯỢNG CÒN LẠI
(auto-fill)]]&gt;0),"NẮM GIỮ",""))</f>
        <v/>
      </c>
      <c r="C1934" s="112">
        <f t="shared" si="29"/>
        <v>1921</v>
      </c>
      <c r="D1934" s="77"/>
      <c r="E1934" s="78"/>
      <c r="F1934" s="170"/>
      <c r="G1934" s="83"/>
      <c r="H1934" s="84"/>
      <c r="I1934" s="114" t="str">
        <f>IF(Stock[[#This Row],[SỐ LƯỢNG MUA]]&gt;0,Stock[[#This Row],[GIÁ MUA]]*Stock[[#This Row],[SỐ LƯỢNG MUA]]*$D$11,"")</f>
        <v/>
      </c>
      <c r="J1934" s="87"/>
      <c r="K1934" s="88"/>
      <c r="L1934" s="116" t="str">
        <f>IF(Stock[[#This Row],[SỐ LƯỢNG MUA]]&gt;0,Stock[[#This Row],[GIÁ MUA]]*(1+Stock[[#This Row],[% TĂNG KỲ VỌNG_1]]),"")</f>
        <v/>
      </c>
      <c r="M1934" s="89"/>
      <c r="N1934" s="116" t="str">
        <f>IF(Stock[[#This Row],[SỐ LƯỢNG MUA]]&gt;0,Stock[[#This Row],[GIÁ MUA]]*(1+Stock[[#This Row],[% TĂNG KỲ VỌNG_2]]),"")</f>
        <v/>
      </c>
      <c r="O1934" s="89"/>
      <c r="P1934" s="116" t="str">
        <f>IF(Stock[[#This Row],[SỐ LƯỢNG MUA]]&gt;0,Stock[[#This Row],[GIÁ MUA]]*(1+Stock[[#This Row],[% GIẢM ĐỂ CẮT LỖ]]),"")</f>
        <v/>
      </c>
      <c r="Q1934" s="103"/>
      <c r="R1934" s="117" t="str">
        <f>IF(Stock[[#This Row],[CỔ TỨC TIỀN MẶT]]&gt;0,Stock[[#This Row],[CỔ TỨC TIỀN MẶT]]/(Stock[[#This Row],[GIÁ MUA]]*Stock[[#This Row],[SỐ LƯỢNG MUA]]),"")</f>
        <v/>
      </c>
      <c r="S1934" s="103"/>
      <c r="T1934" s="77"/>
      <c r="U1934" s="95"/>
      <c r="V1934" s="96"/>
      <c r="W1934" s="125" t="str">
        <f>IF(Stock[[#This Row],[SỐ LƯỢNG BÁN]]&gt;0,Stock[[#This Row],[GIÁ BÁN]]*Stock[[#This Row],[SỐ LƯỢNG BÁN]]*$D$11+Stock[[#This Row],[GIÁ BÁN]]*Stock[[#This Row],[SỐ LƯỢNG BÁN]]*$D$12,"")</f>
        <v/>
      </c>
      <c r="X1934" s="120">
        <f>Stock[[#This Row],[SỐ LƯỢNG MUA]]+Stock[[#This Row],[CỔ TỨC BẰNG CỔ PHIẾU]]-Stock[[#This Row],[SỐ LƯỢNG BÁN]]</f>
        <v>0</v>
      </c>
      <c r="Y19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4" s="120">
        <f ca="1">IF(Stock[[#This Row],[NGÀY BÁN]]&gt;0,Stock[[#This Row],[NGÀY BÁN]]-Stock[[#This Row],[NGÀY MUA]]+1,IF(Stock[[#This Row],[NGÀY MUA]]=0,0,TODAY()-Stock[[#This Row],[NGÀY MUA]]+1))</f>
        <v>0</v>
      </c>
      <c r="AA1934" s="121" t="str">
        <f>IFERROR(Stock[[#This Row],[CỔ TỨC TIỀN MẶT]]+Stock[[#This Row],[LÃI/(LỖ) TỪ BÁN CK
(auto-fill)]],"")</f>
        <v/>
      </c>
      <c r="AB19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4" s="79"/>
      <c r="AE1934" s="146" t="str">
        <f>IF(Stock[[#This Row],[TRẠNG THÁI
(auto-fill)]]="NẮM GIỮ",Stock[[#This Row],[GIÁ THỊ TRƯỜNG]]-Stock[[#This Row],[GIÁ MUA]],"")</f>
        <v/>
      </c>
      <c r="AF1934" s="150" t="str">
        <f>IFERROR(Stock[[#This Row],[TĂNG/
(GIẢM )]]/Stock[[#This Row],[GIÁ MUA]],"")</f>
        <v/>
      </c>
      <c r="AG1934" s="129" t="str">
        <f>IF(Stock[[#This Row],[GIÁ THỊ TRƯỜNG]]&gt;0,Stock[[#This Row],[GIÁ THỊ TRƯỜNG]]*Stock[[#This Row],[SỐ LƯỢNG CÒN LẠI
(auto-fill)]],"")</f>
        <v/>
      </c>
    </row>
    <row r="1935" spans="2:33">
      <c r="B1935" s="109" t="str">
        <f>IF(AND(Stock[[#This Row],[SỐ LƯỢNG MUA]]&gt;0,Stock[[#This Row],[SỐ LƯỢNG CÒN LẠI
(auto-fill)]]=0),"BÁN",
IF(AND(Stock[[#This Row],[SỐ LƯỢNG MUA]]&gt;0,Stock[[#This Row],[SỐ LƯỢNG CÒN LẠI
(auto-fill)]]&gt;0),"NẮM GIỮ",""))</f>
        <v/>
      </c>
      <c r="C1935" s="112">
        <f t="shared" si="29"/>
        <v>1922</v>
      </c>
      <c r="D1935" s="77"/>
      <c r="E1935" s="78"/>
      <c r="F1935" s="170"/>
      <c r="G1935" s="83"/>
      <c r="H1935" s="84"/>
      <c r="I1935" s="114" t="str">
        <f>IF(Stock[[#This Row],[SỐ LƯỢNG MUA]]&gt;0,Stock[[#This Row],[GIÁ MUA]]*Stock[[#This Row],[SỐ LƯỢNG MUA]]*$D$11,"")</f>
        <v/>
      </c>
      <c r="J1935" s="87"/>
      <c r="K1935" s="88"/>
      <c r="L1935" s="116" t="str">
        <f>IF(Stock[[#This Row],[SỐ LƯỢNG MUA]]&gt;0,Stock[[#This Row],[GIÁ MUA]]*(1+Stock[[#This Row],[% TĂNG KỲ VỌNG_1]]),"")</f>
        <v/>
      </c>
      <c r="M1935" s="89"/>
      <c r="N1935" s="116" t="str">
        <f>IF(Stock[[#This Row],[SỐ LƯỢNG MUA]]&gt;0,Stock[[#This Row],[GIÁ MUA]]*(1+Stock[[#This Row],[% TĂNG KỲ VỌNG_2]]),"")</f>
        <v/>
      </c>
      <c r="O1935" s="89"/>
      <c r="P1935" s="116" t="str">
        <f>IF(Stock[[#This Row],[SỐ LƯỢNG MUA]]&gt;0,Stock[[#This Row],[GIÁ MUA]]*(1+Stock[[#This Row],[% GIẢM ĐỂ CẮT LỖ]]),"")</f>
        <v/>
      </c>
      <c r="Q1935" s="103"/>
      <c r="R1935" s="117" t="str">
        <f>IF(Stock[[#This Row],[CỔ TỨC TIỀN MẶT]]&gt;0,Stock[[#This Row],[CỔ TỨC TIỀN MẶT]]/(Stock[[#This Row],[GIÁ MUA]]*Stock[[#This Row],[SỐ LƯỢNG MUA]]),"")</f>
        <v/>
      </c>
      <c r="S1935" s="103"/>
      <c r="T1935" s="77"/>
      <c r="U1935" s="95"/>
      <c r="V1935" s="96"/>
      <c r="W1935" s="125" t="str">
        <f>IF(Stock[[#This Row],[SỐ LƯỢNG BÁN]]&gt;0,Stock[[#This Row],[GIÁ BÁN]]*Stock[[#This Row],[SỐ LƯỢNG BÁN]]*$D$11+Stock[[#This Row],[GIÁ BÁN]]*Stock[[#This Row],[SỐ LƯỢNG BÁN]]*$D$12,"")</f>
        <v/>
      </c>
      <c r="X1935" s="120">
        <f>Stock[[#This Row],[SỐ LƯỢNG MUA]]+Stock[[#This Row],[CỔ TỨC BẰNG CỔ PHIẾU]]-Stock[[#This Row],[SỐ LƯỢNG BÁN]]</f>
        <v>0</v>
      </c>
      <c r="Y19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5" s="120">
        <f ca="1">IF(Stock[[#This Row],[NGÀY BÁN]]&gt;0,Stock[[#This Row],[NGÀY BÁN]]-Stock[[#This Row],[NGÀY MUA]]+1,IF(Stock[[#This Row],[NGÀY MUA]]=0,0,TODAY()-Stock[[#This Row],[NGÀY MUA]]+1))</f>
        <v>0</v>
      </c>
      <c r="AA1935" s="121" t="str">
        <f>IFERROR(Stock[[#This Row],[CỔ TỨC TIỀN MẶT]]+Stock[[#This Row],[LÃI/(LỖ) TỪ BÁN CK
(auto-fill)]],"")</f>
        <v/>
      </c>
      <c r="AB19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5" s="79"/>
      <c r="AE1935" s="146" t="str">
        <f>IF(Stock[[#This Row],[TRẠNG THÁI
(auto-fill)]]="NẮM GIỮ",Stock[[#This Row],[GIÁ THỊ TRƯỜNG]]-Stock[[#This Row],[GIÁ MUA]],"")</f>
        <v/>
      </c>
      <c r="AF1935" s="150" t="str">
        <f>IFERROR(Stock[[#This Row],[TĂNG/
(GIẢM )]]/Stock[[#This Row],[GIÁ MUA]],"")</f>
        <v/>
      </c>
      <c r="AG1935" s="129" t="str">
        <f>IF(Stock[[#This Row],[GIÁ THỊ TRƯỜNG]]&gt;0,Stock[[#This Row],[GIÁ THỊ TRƯỜNG]]*Stock[[#This Row],[SỐ LƯỢNG CÒN LẠI
(auto-fill)]],"")</f>
        <v/>
      </c>
    </row>
    <row r="1936" spans="2:33">
      <c r="B1936" s="109" t="str">
        <f>IF(AND(Stock[[#This Row],[SỐ LƯỢNG MUA]]&gt;0,Stock[[#This Row],[SỐ LƯỢNG CÒN LẠI
(auto-fill)]]=0),"BÁN",
IF(AND(Stock[[#This Row],[SỐ LƯỢNG MUA]]&gt;0,Stock[[#This Row],[SỐ LƯỢNG CÒN LẠI
(auto-fill)]]&gt;0),"NẮM GIỮ",""))</f>
        <v/>
      </c>
      <c r="C1936" s="112">
        <f t="shared" ref="C1936:C1999" si="30">C1935+1</f>
        <v>1923</v>
      </c>
      <c r="D1936" s="77"/>
      <c r="E1936" s="78"/>
      <c r="F1936" s="170"/>
      <c r="G1936" s="83"/>
      <c r="H1936" s="84"/>
      <c r="I1936" s="114" t="str">
        <f>IF(Stock[[#This Row],[SỐ LƯỢNG MUA]]&gt;0,Stock[[#This Row],[GIÁ MUA]]*Stock[[#This Row],[SỐ LƯỢNG MUA]]*$D$11,"")</f>
        <v/>
      </c>
      <c r="J1936" s="87"/>
      <c r="K1936" s="88"/>
      <c r="L1936" s="116" t="str">
        <f>IF(Stock[[#This Row],[SỐ LƯỢNG MUA]]&gt;0,Stock[[#This Row],[GIÁ MUA]]*(1+Stock[[#This Row],[% TĂNG KỲ VỌNG_1]]),"")</f>
        <v/>
      </c>
      <c r="M1936" s="89"/>
      <c r="N1936" s="116" t="str">
        <f>IF(Stock[[#This Row],[SỐ LƯỢNG MUA]]&gt;0,Stock[[#This Row],[GIÁ MUA]]*(1+Stock[[#This Row],[% TĂNG KỲ VỌNG_2]]),"")</f>
        <v/>
      </c>
      <c r="O1936" s="89"/>
      <c r="P1936" s="116" t="str">
        <f>IF(Stock[[#This Row],[SỐ LƯỢNG MUA]]&gt;0,Stock[[#This Row],[GIÁ MUA]]*(1+Stock[[#This Row],[% GIẢM ĐỂ CẮT LỖ]]),"")</f>
        <v/>
      </c>
      <c r="Q1936" s="103"/>
      <c r="R1936" s="117" t="str">
        <f>IF(Stock[[#This Row],[CỔ TỨC TIỀN MẶT]]&gt;0,Stock[[#This Row],[CỔ TỨC TIỀN MẶT]]/(Stock[[#This Row],[GIÁ MUA]]*Stock[[#This Row],[SỐ LƯỢNG MUA]]),"")</f>
        <v/>
      </c>
      <c r="S1936" s="103"/>
      <c r="T1936" s="77"/>
      <c r="U1936" s="95"/>
      <c r="V1936" s="96"/>
      <c r="W1936" s="125" t="str">
        <f>IF(Stock[[#This Row],[SỐ LƯỢNG BÁN]]&gt;0,Stock[[#This Row],[GIÁ BÁN]]*Stock[[#This Row],[SỐ LƯỢNG BÁN]]*$D$11+Stock[[#This Row],[GIÁ BÁN]]*Stock[[#This Row],[SỐ LƯỢNG BÁN]]*$D$12,"")</f>
        <v/>
      </c>
      <c r="X1936" s="120">
        <f>Stock[[#This Row],[SỐ LƯỢNG MUA]]+Stock[[#This Row],[CỔ TỨC BẰNG CỔ PHIẾU]]-Stock[[#This Row],[SỐ LƯỢNG BÁN]]</f>
        <v>0</v>
      </c>
      <c r="Y19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6" s="120">
        <f ca="1">IF(Stock[[#This Row],[NGÀY BÁN]]&gt;0,Stock[[#This Row],[NGÀY BÁN]]-Stock[[#This Row],[NGÀY MUA]]+1,IF(Stock[[#This Row],[NGÀY MUA]]=0,0,TODAY()-Stock[[#This Row],[NGÀY MUA]]+1))</f>
        <v>0</v>
      </c>
      <c r="AA1936" s="121" t="str">
        <f>IFERROR(Stock[[#This Row],[CỔ TỨC TIỀN MẶT]]+Stock[[#This Row],[LÃI/(LỖ) TỪ BÁN CK
(auto-fill)]],"")</f>
        <v/>
      </c>
      <c r="AB19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6" s="79"/>
      <c r="AE1936" s="146" t="str">
        <f>IF(Stock[[#This Row],[TRẠNG THÁI
(auto-fill)]]="NẮM GIỮ",Stock[[#This Row],[GIÁ THỊ TRƯỜNG]]-Stock[[#This Row],[GIÁ MUA]],"")</f>
        <v/>
      </c>
      <c r="AF1936" s="150" t="str">
        <f>IFERROR(Stock[[#This Row],[TĂNG/
(GIẢM )]]/Stock[[#This Row],[GIÁ MUA]],"")</f>
        <v/>
      </c>
      <c r="AG1936" s="129" t="str">
        <f>IF(Stock[[#This Row],[GIÁ THỊ TRƯỜNG]]&gt;0,Stock[[#This Row],[GIÁ THỊ TRƯỜNG]]*Stock[[#This Row],[SỐ LƯỢNG CÒN LẠI
(auto-fill)]],"")</f>
        <v/>
      </c>
    </row>
    <row r="1937" spans="2:33">
      <c r="B1937" s="109" t="str">
        <f>IF(AND(Stock[[#This Row],[SỐ LƯỢNG MUA]]&gt;0,Stock[[#This Row],[SỐ LƯỢNG CÒN LẠI
(auto-fill)]]=0),"BÁN",
IF(AND(Stock[[#This Row],[SỐ LƯỢNG MUA]]&gt;0,Stock[[#This Row],[SỐ LƯỢNG CÒN LẠI
(auto-fill)]]&gt;0),"NẮM GIỮ",""))</f>
        <v/>
      </c>
      <c r="C1937" s="112">
        <f t="shared" si="30"/>
        <v>1924</v>
      </c>
      <c r="D1937" s="77"/>
      <c r="E1937" s="78"/>
      <c r="F1937" s="170"/>
      <c r="G1937" s="83"/>
      <c r="H1937" s="84"/>
      <c r="I1937" s="114" t="str">
        <f>IF(Stock[[#This Row],[SỐ LƯỢNG MUA]]&gt;0,Stock[[#This Row],[GIÁ MUA]]*Stock[[#This Row],[SỐ LƯỢNG MUA]]*$D$11,"")</f>
        <v/>
      </c>
      <c r="J1937" s="87"/>
      <c r="K1937" s="88"/>
      <c r="L1937" s="116" t="str">
        <f>IF(Stock[[#This Row],[SỐ LƯỢNG MUA]]&gt;0,Stock[[#This Row],[GIÁ MUA]]*(1+Stock[[#This Row],[% TĂNG KỲ VỌNG_1]]),"")</f>
        <v/>
      </c>
      <c r="M1937" s="89"/>
      <c r="N1937" s="116" t="str">
        <f>IF(Stock[[#This Row],[SỐ LƯỢNG MUA]]&gt;0,Stock[[#This Row],[GIÁ MUA]]*(1+Stock[[#This Row],[% TĂNG KỲ VỌNG_2]]),"")</f>
        <v/>
      </c>
      <c r="O1937" s="89"/>
      <c r="P1937" s="116" t="str">
        <f>IF(Stock[[#This Row],[SỐ LƯỢNG MUA]]&gt;0,Stock[[#This Row],[GIÁ MUA]]*(1+Stock[[#This Row],[% GIẢM ĐỂ CẮT LỖ]]),"")</f>
        <v/>
      </c>
      <c r="Q1937" s="103"/>
      <c r="R1937" s="117" t="str">
        <f>IF(Stock[[#This Row],[CỔ TỨC TIỀN MẶT]]&gt;0,Stock[[#This Row],[CỔ TỨC TIỀN MẶT]]/(Stock[[#This Row],[GIÁ MUA]]*Stock[[#This Row],[SỐ LƯỢNG MUA]]),"")</f>
        <v/>
      </c>
      <c r="S1937" s="103"/>
      <c r="T1937" s="77"/>
      <c r="U1937" s="95"/>
      <c r="V1937" s="96"/>
      <c r="W1937" s="125" t="str">
        <f>IF(Stock[[#This Row],[SỐ LƯỢNG BÁN]]&gt;0,Stock[[#This Row],[GIÁ BÁN]]*Stock[[#This Row],[SỐ LƯỢNG BÁN]]*$D$11+Stock[[#This Row],[GIÁ BÁN]]*Stock[[#This Row],[SỐ LƯỢNG BÁN]]*$D$12,"")</f>
        <v/>
      </c>
      <c r="X1937" s="120">
        <f>Stock[[#This Row],[SỐ LƯỢNG MUA]]+Stock[[#This Row],[CỔ TỨC BẰNG CỔ PHIẾU]]-Stock[[#This Row],[SỐ LƯỢNG BÁN]]</f>
        <v>0</v>
      </c>
      <c r="Y19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7" s="120">
        <f ca="1">IF(Stock[[#This Row],[NGÀY BÁN]]&gt;0,Stock[[#This Row],[NGÀY BÁN]]-Stock[[#This Row],[NGÀY MUA]]+1,IF(Stock[[#This Row],[NGÀY MUA]]=0,0,TODAY()-Stock[[#This Row],[NGÀY MUA]]+1))</f>
        <v>0</v>
      </c>
      <c r="AA1937" s="121" t="str">
        <f>IFERROR(Stock[[#This Row],[CỔ TỨC TIỀN MẶT]]+Stock[[#This Row],[LÃI/(LỖ) TỪ BÁN CK
(auto-fill)]],"")</f>
        <v/>
      </c>
      <c r="AB19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7" s="79"/>
      <c r="AE1937" s="146" t="str">
        <f>IF(Stock[[#This Row],[TRẠNG THÁI
(auto-fill)]]="NẮM GIỮ",Stock[[#This Row],[GIÁ THỊ TRƯỜNG]]-Stock[[#This Row],[GIÁ MUA]],"")</f>
        <v/>
      </c>
      <c r="AF1937" s="150" t="str">
        <f>IFERROR(Stock[[#This Row],[TĂNG/
(GIẢM )]]/Stock[[#This Row],[GIÁ MUA]],"")</f>
        <v/>
      </c>
      <c r="AG1937" s="129" t="str">
        <f>IF(Stock[[#This Row],[GIÁ THỊ TRƯỜNG]]&gt;0,Stock[[#This Row],[GIÁ THỊ TRƯỜNG]]*Stock[[#This Row],[SỐ LƯỢNG CÒN LẠI
(auto-fill)]],"")</f>
        <v/>
      </c>
    </row>
    <row r="1938" spans="2:33">
      <c r="B1938" s="109" t="str">
        <f>IF(AND(Stock[[#This Row],[SỐ LƯỢNG MUA]]&gt;0,Stock[[#This Row],[SỐ LƯỢNG CÒN LẠI
(auto-fill)]]=0),"BÁN",
IF(AND(Stock[[#This Row],[SỐ LƯỢNG MUA]]&gt;0,Stock[[#This Row],[SỐ LƯỢNG CÒN LẠI
(auto-fill)]]&gt;0),"NẮM GIỮ",""))</f>
        <v/>
      </c>
      <c r="C1938" s="112">
        <f t="shared" si="30"/>
        <v>1925</v>
      </c>
      <c r="D1938" s="77"/>
      <c r="E1938" s="78"/>
      <c r="F1938" s="170"/>
      <c r="G1938" s="83"/>
      <c r="H1938" s="84"/>
      <c r="I1938" s="114" t="str">
        <f>IF(Stock[[#This Row],[SỐ LƯỢNG MUA]]&gt;0,Stock[[#This Row],[GIÁ MUA]]*Stock[[#This Row],[SỐ LƯỢNG MUA]]*$D$11,"")</f>
        <v/>
      </c>
      <c r="J1938" s="87"/>
      <c r="K1938" s="88"/>
      <c r="L1938" s="116" t="str">
        <f>IF(Stock[[#This Row],[SỐ LƯỢNG MUA]]&gt;0,Stock[[#This Row],[GIÁ MUA]]*(1+Stock[[#This Row],[% TĂNG KỲ VỌNG_1]]),"")</f>
        <v/>
      </c>
      <c r="M1938" s="89"/>
      <c r="N1938" s="116" t="str">
        <f>IF(Stock[[#This Row],[SỐ LƯỢNG MUA]]&gt;0,Stock[[#This Row],[GIÁ MUA]]*(1+Stock[[#This Row],[% TĂNG KỲ VỌNG_2]]),"")</f>
        <v/>
      </c>
      <c r="O1938" s="89"/>
      <c r="P1938" s="116" t="str">
        <f>IF(Stock[[#This Row],[SỐ LƯỢNG MUA]]&gt;0,Stock[[#This Row],[GIÁ MUA]]*(1+Stock[[#This Row],[% GIẢM ĐỂ CẮT LỖ]]),"")</f>
        <v/>
      </c>
      <c r="Q1938" s="103"/>
      <c r="R1938" s="117" t="str">
        <f>IF(Stock[[#This Row],[CỔ TỨC TIỀN MẶT]]&gt;0,Stock[[#This Row],[CỔ TỨC TIỀN MẶT]]/(Stock[[#This Row],[GIÁ MUA]]*Stock[[#This Row],[SỐ LƯỢNG MUA]]),"")</f>
        <v/>
      </c>
      <c r="S1938" s="103"/>
      <c r="T1938" s="77"/>
      <c r="U1938" s="95"/>
      <c r="V1938" s="96"/>
      <c r="W1938" s="125" t="str">
        <f>IF(Stock[[#This Row],[SỐ LƯỢNG BÁN]]&gt;0,Stock[[#This Row],[GIÁ BÁN]]*Stock[[#This Row],[SỐ LƯỢNG BÁN]]*$D$11+Stock[[#This Row],[GIÁ BÁN]]*Stock[[#This Row],[SỐ LƯỢNG BÁN]]*$D$12,"")</f>
        <v/>
      </c>
      <c r="X1938" s="120">
        <f>Stock[[#This Row],[SỐ LƯỢNG MUA]]+Stock[[#This Row],[CỔ TỨC BẰNG CỔ PHIẾU]]-Stock[[#This Row],[SỐ LƯỢNG BÁN]]</f>
        <v>0</v>
      </c>
      <c r="Y19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8" s="120">
        <f ca="1">IF(Stock[[#This Row],[NGÀY BÁN]]&gt;0,Stock[[#This Row],[NGÀY BÁN]]-Stock[[#This Row],[NGÀY MUA]]+1,IF(Stock[[#This Row],[NGÀY MUA]]=0,0,TODAY()-Stock[[#This Row],[NGÀY MUA]]+1))</f>
        <v>0</v>
      </c>
      <c r="AA1938" s="121" t="str">
        <f>IFERROR(Stock[[#This Row],[CỔ TỨC TIỀN MẶT]]+Stock[[#This Row],[LÃI/(LỖ) TỪ BÁN CK
(auto-fill)]],"")</f>
        <v/>
      </c>
      <c r="AB19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8" s="79"/>
      <c r="AE1938" s="146" t="str">
        <f>IF(Stock[[#This Row],[TRẠNG THÁI
(auto-fill)]]="NẮM GIỮ",Stock[[#This Row],[GIÁ THỊ TRƯỜNG]]-Stock[[#This Row],[GIÁ MUA]],"")</f>
        <v/>
      </c>
      <c r="AF1938" s="150" t="str">
        <f>IFERROR(Stock[[#This Row],[TĂNG/
(GIẢM )]]/Stock[[#This Row],[GIÁ MUA]],"")</f>
        <v/>
      </c>
      <c r="AG1938" s="129" t="str">
        <f>IF(Stock[[#This Row],[GIÁ THỊ TRƯỜNG]]&gt;0,Stock[[#This Row],[GIÁ THỊ TRƯỜNG]]*Stock[[#This Row],[SỐ LƯỢNG CÒN LẠI
(auto-fill)]],"")</f>
        <v/>
      </c>
    </row>
    <row r="1939" spans="2:33">
      <c r="B1939" s="109" t="str">
        <f>IF(AND(Stock[[#This Row],[SỐ LƯỢNG MUA]]&gt;0,Stock[[#This Row],[SỐ LƯỢNG CÒN LẠI
(auto-fill)]]=0),"BÁN",
IF(AND(Stock[[#This Row],[SỐ LƯỢNG MUA]]&gt;0,Stock[[#This Row],[SỐ LƯỢNG CÒN LẠI
(auto-fill)]]&gt;0),"NẮM GIỮ",""))</f>
        <v/>
      </c>
      <c r="C1939" s="112">
        <f t="shared" si="30"/>
        <v>1926</v>
      </c>
      <c r="D1939" s="77"/>
      <c r="E1939" s="78"/>
      <c r="F1939" s="170"/>
      <c r="G1939" s="83"/>
      <c r="H1939" s="84"/>
      <c r="I1939" s="114" t="str">
        <f>IF(Stock[[#This Row],[SỐ LƯỢNG MUA]]&gt;0,Stock[[#This Row],[GIÁ MUA]]*Stock[[#This Row],[SỐ LƯỢNG MUA]]*$D$11,"")</f>
        <v/>
      </c>
      <c r="J1939" s="87"/>
      <c r="K1939" s="88"/>
      <c r="L1939" s="116" t="str">
        <f>IF(Stock[[#This Row],[SỐ LƯỢNG MUA]]&gt;0,Stock[[#This Row],[GIÁ MUA]]*(1+Stock[[#This Row],[% TĂNG KỲ VỌNG_1]]),"")</f>
        <v/>
      </c>
      <c r="M1939" s="89"/>
      <c r="N1939" s="116" t="str">
        <f>IF(Stock[[#This Row],[SỐ LƯỢNG MUA]]&gt;0,Stock[[#This Row],[GIÁ MUA]]*(1+Stock[[#This Row],[% TĂNG KỲ VỌNG_2]]),"")</f>
        <v/>
      </c>
      <c r="O1939" s="89"/>
      <c r="P1939" s="116" t="str">
        <f>IF(Stock[[#This Row],[SỐ LƯỢNG MUA]]&gt;0,Stock[[#This Row],[GIÁ MUA]]*(1+Stock[[#This Row],[% GIẢM ĐỂ CẮT LỖ]]),"")</f>
        <v/>
      </c>
      <c r="Q1939" s="103"/>
      <c r="R1939" s="117" t="str">
        <f>IF(Stock[[#This Row],[CỔ TỨC TIỀN MẶT]]&gt;0,Stock[[#This Row],[CỔ TỨC TIỀN MẶT]]/(Stock[[#This Row],[GIÁ MUA]]*Stock[[#This Row],[SỐ LƯỢNG MUA]]),"")</f>
        <v/>
      </c>
      <c r="S1939" s="103"/>
      <c r="T1939" s="77"/>
      <c r="U1939" s="95"/>
      <c r="V1939" s="96"/>
      <c r="W1939" s="125" t="str">
        <f>IF(Stock[[#This Row],[SỐ LƯỢNG BÁN]]&gt;0,Stock[[#This Row],[GIÁ BÁN]]*Stock[[#This Row],[SỐ LƯỢNG BÁN]]*$D$11+Stock[[#This Row],[GIÁ BÁN]]*Stock[[#This Row],[SỐ LƯỢNG BÁN]]*$D$12,"")</f>
        <v/>
      </c>
      <c r="X1939" s="120">
        <f>Stock[[#This Row],[SỐ LƯỢNG MUA]]+Stock[[#This Row],[CỔ TỨC BẰNG CỔ PHIẾU]]-Stock[[#This Row],[SỐ LƯỢNG BÁN]]</f>
        <v>0</v>
      </c>
      <c r="Y19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9" s="120">
        <f ca="1">IF(Stock[[#This Row],[NGÀY BÁN]]&gt;0,Stock[[#This Row],[NGÀY BÁN]]-Stock[[#This Row],[NGÀY MUA]]+1,IF(Stock[[#This Row],[NGÀY MUA]]=0,0,TODAY()-Stock[[#This Row],[NGÀY MUA]]+1))</f>
        <v>0</v>
      </c>
      <c r="AA1939" s="121" t="str">
        <f>IFERROR(Stock[[#This Row],[CỔ TỨC TIỀN MẶT]]+Stock[[#This Row],[LÃI/(LỖ) TỪ BÁN CK
(auto-fill)]],"")</f>
        <v/>
      </c>
      <c r="AB19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9" s="79"/>
      <c r="AE1939" s="146" t="str">
        <f>IF(Stock[[#This Row],[TRẠNG THÁI
(auto-fill)]]="NẮM GIỮ",Stock[[#This Row],[GIÁ THỊ TRƯỜNG]]-Stock[[#This Row],[GIÁ MUA]],"")</f>
        <v/>
      </c>
      <c r="AF1939" s="150" t="str">
        <f>IFERROR(Stock[[#This Row],[TĂNG/
(GIẢM )]]/Stock[[#This Row],[GIÁ MUA]],"")</f>
        <v/>
      </c>
      <c r="AG1939" s="129" t="str">
        <f>IF(Stock[[#This Row],[GIÁ THỊ TRƯỜNG]]&gt;0,Stock[[#This Row],[GIÁ THỊ TRƯỜNG]]*Stock[[#This Row],[SỐ LƯỢNG CÒN LẠI
(auto-fill)]],"")</f>
        <v/>
      </c>
    </row>
    <row r="1940" spans="2:33">
      <c r="B1940" s="109" t="str">
        <f>IF(AND(Stock[[#This Row],[SỐ LƯỢNG MUA]]&gt;0,Stock[[#This Row],[SỐ LƯỢNG CÒN LẠI
(auto-fill)]]=0),"BÁN",
IF(AND(Stock[[#This Row],[SỐ LƯỢNG MUA]]&gt;0,Stock[[#This Row],[SỐ LƯỢNG CÒN LẠI
(auto-fill)]]&gt;0),"NẮM GIỮ",""))</f>
        <v/>
      </c>
      <c r="C1940" s="112">
        <f t="shared" si="30"/>
        <v>1927</v>
      </c>
      <c r="D1940" s="77"/>
      <c r="E1940" s="78"/>
      <c r="F1940" s="170"/>
      <c r="G1940" s="83"/>
      <c r="H1940" s="84"/>
      <c r="I1940" s="114" t="str">
        <f>IF(Stock[[#This Row],[SỐ LƯỢNG MUA]]&gt;0,Stock[[#This Row],[GIÁ MUA]]*Stock[[#This Row],[SỐ LƯỢNG MUA]]*$D$11,"")</f>
        <v/>
      </c>
      <c r="J1940" s="87"/>
      <c r="K1940" s="88"/>
      <c r="L1940" s="116" t="str">
        <f>IF(Stock[[#This Row],[SỐ LƯỢNG MUA]]&gt;0,Stock[[#This Row],[GIÁ MUA]]*(1+Stock[[#This Row],[% TĂNG KỲ VỌNG_1]]),"")</f>
        <v/>
      </c>
      <c r="M1940" s="89"/>
      <c r="N1940" s="116" t="str">
        <f>IF(Stock[[#This Row],[SỐ LƯỢNG MUA]]&gt;0,Stock[[#This Row],[GIÁ MUA]]*(1+Stock[[#This Row],[% TĂNG KỲ VỌNG_2]]),"")</f>
        <v/>
      </c>
      <c r="O1940" s="89"/>
      <c r="P1940" s="116" t="str">
        <f>IF(Stock[[#This Row],[SỐ LƯỢNG MUA]]&gt;0,Stock[[#This Row],[GIÁ MUA]]*(1+Stock[[#This Row],[% GIẢM ĐỂ CẮT LỖ]]),"")</f>
        <v/>
      </c>
      <c r="Q1940" s="103"/>
      <c r="R1940" s="117" t="str">
        <f>IF(Stock[[#This Row],[CỔ TỨC TIỀN MẶT]]&gt;0,Stock[[#This Row],[CỔ TỨC TIỀN MẶT]]/(Stock[[#This Row],[GIÁ MUA]]*Stock[[#This Row],[SỐ LƯỢNG MUA]]),"")</f>
        <v/>
      </c>
      <c r="S1940" s="103"/>
      <c r="T1940" s="77"/>
      <c r="U1940" s="95"/>
      <c r="V1940" s="96"/>
      <c r="W1940" s="125" t="str">
        <f>IF(Stock[[#This Row],[SỐ LƯỢNG BÁN]]&gt;0,Stock[[#This Row],[GIÁ BÁN]]*Stock[[#This Row],[SỐ LƯỢNG BÁN]]*$D$11+Stock[[#This Row],[GIÁ BÁN]]*Stock[[#This Row],[SỐ LƯỢNG BÁN]]*$D$12,"")</f>
        <v/>
      </c>
      <c r="X1940" s="120">
        <f>Stock[[#This Row],[SỐ LƯỢNG MUA]]+Stock[[#This Row],[CỔ TỨC BẰNG CỔ PHIẾU]]-Stock[[#This Row],[SỐ LƯỢNG BÁN]]</f>
        <v>0</v>
      </c>
      <c r="Y19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0" s="120">
        <f ca="1">IF(Stock[[#This Row],[NGÀY BÁN]]&gt;0,Stock[[#This Row],[NGÀY BÁN]]-Stock[[#This Row],[NGÀY MUA]]+1,IF(Stock[[#This Row],[NGÀY MUA]]=0,0,TODAY()-Stock[[#This Row],[NGÀY MUA]]+1))</f>
        <v>0</v>
      </c>
      <c r="AA1940" s="121" t="str">
        <f>IFERROR(Stock[[#This Row],[CỔ TỨC TIỀN MẶT]]+Stock[[#This Row],[LÃI/(LỖ) TỪ BÁN CK
(auto-fill)]],"")</f>
        <v/>
      </c>
      <c r="AB19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0" s="79"/>
      <c r="AE1940" s="146" t="str">
        <f>IF(Stock[[#This Row],[TRẠNG THÁI
(auto-fill)]]="NẮM GIỮ",Stock[[#This Row],[GIÁ THỊ TRƯỜNG]]-Stock[[#This Row],[GIÁ MUA]],"")</f>
        <v/>
      </c>
      <c r="AF1940" s="150" t="str">
        <f>IFERROR(Stock[[#This Row],[TĂNG/
(GIẢM )]]/Stock[[#This Row],[GIÁ MUA]],"")</f>
        <v/>
      </c>
      <c r="AG1940" s="129" t="str">
        <f>IF(Stock[[#This Row],[GIÁ THỊ TRƯỜNG]]&gt;0,Stock[[#This Row],[GIÁ THỊ TRƯỜNG]]*Stock[[#This Row],[SỐ LƯỢNG CÒN LẠI
(auto-fill)]],"")</f>
        <v/>
      </c>
    </row>
    <row r="1941" spans="2:33">
      <c r="B1941" s="109" t="str">
        <f>IF(AND(Stock[[#This Row],[SỐ LƯỢNG MUA]]&gt;0,Stock[[#This Row],[SỐ LƯỢNG CÒN LẠI
(auto-fill)]]=0),"BÁN",
IF(AND(Stock[[#This Row],[SỐ LƯỢNG MUA]]&gt;0,Stock[[#This Row],[SỐ LƯỢNG CÒN LẠI
(auto-fill)]]&gt;0),"NẮM GIỮ",""))</f>
        <v/>
      </c>
      <c r="C1941" s="112">
        <f t="shared" si="30"/>
        <v>1928</v>
      </c>
      <c r="D1941" s="77"/>
      <c r="E1941" s="78"/>
      <c r="F1941" s="170"/>
      <c r="G1941" s="83"/>
      <c r="H1941" s="84"/>
      <c r="I1941" s="114" t="str">
        <f>IF(Stock[[#This Row],[SỐ LƯỢNG MUA]]&gt;0,Stock[[#This Row],[GIÁ MUA]]*Stock[[#This Row],[SỐ LƯỢNG MUA]]*$D$11,"")</f>
        <v/>
      </c>
      <c r="J1941" s="87"/>
      <c r="K1941" s="88"/>
      <c r="L1941" s="116" t="str">
        <f>IF(Stock[[#This Row],[SỐ LƯỢNG MUA]]&gt;0,Stock[[#This Row],[GIÁ MUA]]*(1+Stock[[#This Row],[% TĂNG KỲ VỌNG_1]]),"")</f>
        <v/>
      </c>
      <c r="M1941" s="89"/>
      <c r="N1941" s="116" t="str">
        <f>IF(Stock[[#This Row],[SỐ LƯỢNG MUA]]&gt;0,Stock[[#This Row],[GIÁ MUA]]*(1+Stock[[#This Row],[% TĂNG KỲ VỌNG_2]]),"")</f>
        <v/>
      </c>
      <c r="O1941" s="89"/>
      <c r="P1941" s="116" t="str">
        <f>IF(Stock[[#This Row],[SỐ LƯỢNG MUA]]&gt;0,Stock[[#This Row],[GIÁ MUA]]*(1+Stock[[#This Row],[% GIẢM ĐỂ CẮT LỖ]]),"")</f>
        <v/>
      </c>
      <c r="Q1941" s="103"/>
      <c r="R1941" s="117" t="str">
        <f>IF(Stock[[#This Row],[CỔ TỨC TIỀN MẶT]]&gt;0,Stock[[#This Row],[CỔ TỨC TIỀN MẶT]]/(Stock[[#This Row],[GIÁ MUA]]*Stock[[#This Row],[SỐ LƯỢNG MUA]]),"")</f>
        <v/>
      </c>
      <c r="S1941" s="103"/>
      <c r="T1941" s="77"/>
      <c r="U1941" s="95"/>
      <c r="V1941" s="96"/>
      <c r="W1941" s="125" t="str">
        <f>IF(Stock[[#This Row],[SỐ LƯỢNG BÁN]]&gt;0,Stock[[#This Row],[GIÁ BÁN]]*Stock[[#This Row],[SỐ LƯỢNG BÁN]]*$D$11+Stock[[#This Row],[GIÁ BÁN]]*Stock[[#This Row],[SỐ LƯỢNG BÁN]]*$D$12,"")</f>
        <v/>
      </c>
      <c r="X1941" s="120">
        <f>Stock[[#This Row],[SỐ LƯỢNG MUA]]+Stock[[#This Row],[CỔ TỨC BẰNG CỔ PHIẾU]]-Stock[[#This Row],[SỐ LƯỢNG BÁN]]</f>
        <v>0</v>
      </c>
      <c r="Y19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1" s="120">
        <f ca="1">IF(Stock[[#This Row],[NGÀY BÁN]]&gt;0,Stock[[#This Row],[NGÀY BÁN]]-Stock[[#This Row],[NGÀY MUA]]+1,IF(Stock[[#This Row],[NGÀY MUA]]=0,0,TODAY()-Stock[[#This Row],[NGÀY MUA]]+1))</f>
        <v>0</v>
      </c>
      <c r="AA1941" s="121" t="str">
        <f>IFERROR(Stock[[#This Row],[CỔ TỨC TIỀN MẶT]]+Stock[[#This Row],[LÃI/(LỖ) TỪ BÁN CK
(auto-fill)]],"")</f>
        <v/>
      </c>
      <c r="AB19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1" s="79"/>
      <c r="AE1941" s="146" t="str">
        <f>IF(Stock[[#This Row],[TRẠNG THÁI
(auto-fill)]]="NẮM GIỮ",Stock[[#This Row],[GIÁ THỊ TRƯỜNG]]-Stock[[#This Row],[GIÁ MUA]],"")</f>
        <v/>
      </c>
      <c r="AF1941" s="150" t="str">
        <f>IFERROR(Stock[[#This Row],[TĂNG/
(GIẢM )]]/Stock[[#This Row],[GIÁ MUA]],"")</f>
        <v/>
      </c>
      <c r="AG1941" s="129" t="str">
        <f>IF(Stock[[#This Row],[GIÁ THỊ TRƯỜNG]]&gt;0,Stock[[#This Row],[GIÁ THỊ TRƯỜNG]]*Stock[[#This Row],[SỐ LƯỢNG CÒN LẠI
(auto-fill)]],"")</f>
        <v/>
      </c>
    </row>
    <row r="1942" spans="2:33">
      <c r="B1942" s="109" t="str">
        <f>IF(AND(Stock[[#This Row],[SỐ LƯỢNG MUA]]&gt;0,Stock[[#This Row],[SỐ LƯỢNG CÒN LẠI
(auto-fill)]]=0),"BÁN",
IF(AND(Stock[[#This Row],[SỐ LƯỢNG MUA]]&gt;0,Stock[[#This Row],[SỐ LƯỢNG CÒN LẠI
(auto-fill)]]&gt;0),"NẮM GIỮ",""))</f>
        <v/>
      </c>
      <c r="C1942" s="112">
        <f t="shared" si="30"/>
        <v>1929</v>
      </c>
      <c r="D1942" s="77"/>
      <c r="E1942" s="78"/>
      <c r="F1942" s="170"/>
      <c r="G1942" s="83"/>
      <c r="H1942" s="84"/>
      <c r="I1942" s="114" t="str">
        <f>IF(Stock[[#This Row],[SỐ LƯỢNG MUA]]&gt;0,Stock[[#This Row],[GIÁ MUA]]*Stock[[#This Row],[SỐ LƯỢNG MUA]]*$D$11,"")</f>
        <v/>
      </c>
      <c r="J1942" s="87"/>
      <c r="K1942" s="88"/>
      <c r="L1942" s="116" t="str">
        <f>IF(Stock[[#This Row],[SỐ LƯỢNG MUA]]&gt;0,Stock[[#This Row],[GIÁ MUA]]*(1+Stock[[#This Row],[% TĂNG KỲ VỌNG_1]]),"")</f>
        <v/>
      </c>
      <c r="M1942" s="89"/>
      <c r="N1942" s="116" t="str">
        <f>IF(Stock[[#This Row],[SỐ LƯỢNG MUA]]&gt;0,Stock[[#This Row],[GIÁ MUA]]*(1+Stock[[#This Row],[% TĂNG KỲ VỌNG_2]]),"")</f>
        <v/>
      </c>
      <c r="O1942" s="89"/>
      <c r="P1942" s="116" t="str">
        <f>IF(Stock[[#This Row],[SỐ LƯỢNG MUA]]&gt;0,Stock[[#This Row],[GIÁ MUA]]*(1+Stock[[#This Row],[% GIẢM ĐỂ CẮT LỖ]]),"")</f>
        <v/>
      </c>
      <c r="Q1942" s="103"/>
      <c r="R1942" s="117" t="str">
        <f>IF(Stock[[#This Row],[CỔ TỨC TIỀN MẶT]]&gt;0,Stock[[#This Row],[CỔ TỨC TIỀN MẶT]]/(Stock[[#This Row],[GIÁ MUA]]*Stock[[#This Row],[SỐ LƯỢNG MUA]]),"")</f>
        <v/>
      </c>
      <c r="S1942" s="103"/>
      <c r="T1942" s="77"/>
      <c r="U1942" s="95"/>
      <c r="V1942" s="96"/>
      <c r="W1942" s="125" t="str">
        <f>IF(Stock[[#This Row],[SỐ LƯỢNG BÁN]]&gt;0,Stock[[#This Row],[GIÁ BÁN]]*Stock[[#This Row],[SỐ LƯỢNG BÁN]]*$D$11+Stock[[#This Row],[GIÁ BÁN]]*Stock[[#This Row],[SỐ LƯỢNG BÁN]]*$D$12,"")</f>
        <v/>
      </c>
      <c r="X1942" s="120">
        <f>Stock[[#This Row],[SỐ LƯỢNG MUA]]+Stock[[#This Row],[CỔ TỨC BẰNG CỔ PHIẾU]]-Stock[[#This Row],[SỐ LƯỢNG BÁN]]</f>
        <v>0</v>
      </c>
      <c r="Y19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2" s="120">
        <f ca="1">IF(Stock[[#This Row],[NGÀY BÁN]]&gt;0,Stock[[#This Row],[NGÀY BÁN]]-Stock[[#This Row],[NGÀY MUA]]+1,IF(Stock[[#This Row],[NGÀY MUA]]=0,0,TODAY()-Stock[[#This Row],[NGÀY MUA]]+1))</f>
        <v>0</v>
      </c>
      <c r="AA1942" s="121" t="str">
        <f>IFERROR(Stock[[#This Row],[CỔ TỨC TIỀN MẶT]]+Stock[[#This Row],[LÃI/(LỖ) TỪ BÁN CK
(auto-fill)]],"")</f>
        <v/>
      </c>
      <c r="AB19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2" s="79"/>
      <c r="AE1942" s="146" t="str">
        <f>IF(Stock[[#This Row],[TRẠNG THÁI
(auto-fill)]]="NẮM GIỮ",Stock[[#This Row],[GIÁ THỊ TRƯỜNG]]-Stock[[#This Row],[GIÁ MUA]],"")</f>
        <v/>
      </c>
      <c r="AF1942" s="150" t="str">
        <f>IFERROR(Stock[[#This Row],[TĂNG/
(GIẢM )]]/Stock[[#This Row],[GIÁ MUA]],"")</f>
        <v/>
      </c>
      <c r="AG1942" s="129" t="str">
        <f>IF(Stock[[#This Row],[GIÁ THỊ TRƯỜNG]]&gt;0,Stock[[#This Row],[GIÁ THỊ TRƯỜNG]]*Stock[[#This Row],[SỐ LƯỢNG CÒN LẠI
(auto-fill)]],"")</f>
        <v/>
      </c>
    </row>
    <row r="1943" spans="2:33">
      <c r="B1943" s="109" t="str">
        <f>IF(AND(Stock[[#This Row],[SỐ LƯỢNG MUA]]&gt;0,Stock[[#This Row],[SỐ LƯỢNG CÒN LẠI
(auto-fill)]]=0),"BÁN",
IF(AND(Stock[[#This Row],[SỐ LƯỢNG MUA]]&gt;0,Stock[[#This Row],[SỐ LƯỢNG CÒN LẠI
(auto-fill)]]&gt;0),"NẮM GIỮ",""))</f>
        <v/>
      </c>
      <c r="C1943" s="112">
        <f t="shared" si="30"/>
        <v>1930</v>
      </c>
      <c r="D1943" s="77"/>
      <c r="E1943" s="78"/>
      <c r="F1943" s="170"/>
      <c r="G1943" s="83"/>
      <c r="H1943" s="84"/>
      <c r="I1943" s="114" t="str">
        <f>IF(Stock[[#This Row],[SỐ LƯỢNG MUA]]&gt;0,Stock[[#This Row],[GIÁ MUA]]*Stock[[#This Row],[SỐ LƯỢNG MUA]]*$D$11,"")</f>
        <v/>
      </c>
      <c r="J1943" s="87"/>
      <c r="K1943" s="88"/>
      <c r="L1943" s="116" t="str">
        <f>IF(Stock[[#This Row],[SỐ LƯỢNG MUA]]&gt;0,Stock[[#This Row],[GIÁ MUA]]*(1+Stock[[#This Row],[% TĂNG KỲ VỌNG_1]]),"")</f>
        <v/>
      </c>
      <c r="M1943" s="89"/>
      <c r="N1943" s="116" t="str">
        <f>IF(Stock[[#This Row],[SỐ LƯỢNG MUA]]&gt;0,Stock[[#This Row],[GIÁ MUA]]*(1+Stock[[#This Row],[% TĂNG KỲ VỌNG_2]]),"")</f>
        <v/>
      </c>
      <c r="O1943" s="89"/>
      <c r="P1943" s="116" t="str">
        <f>IF(Stock[[#This Row],[SỐ LƯỢNG MUA]]&gt;0,Stock[[#This Row],[GIÁ MUA]]*(1+Stock[[#This Row],[% GIẢM ĐỂ CẮT LỖ]]),"")</f>
        <v/>
      </c>
      <c r="Q1943" s="103"/>
      <c r="R1943" s="117" t="str">
        <f>IF(Stock[[#This Row],[CỔ TỨC TIỀN MẶT]]&gt;0,Stock[[#This Row],[CỔ TỨC TIỀN MẶT]]/(Stock[[#This Row],[GIÁ MUA]]*Stock[[#This Row],[SỐ LƯỢNG MUA]]),"")</f>
        <v/>
      </c>
      <c r="S1943" s="103"/>
      <c r="T1943" s="77"/>
      <c r="U1943" s="95"/>
      <c r="V1943" s="96"/>
      <c r="W1943" s="125" t="str">
        <f>IF(Stock[[#This Row],[SỐ LƯỢNG BÁN]]&gt;0,Stock[[#This Row],[GIÁ BÁN]]*Stock[[#This Row],[SỐ LƯỢNG BÁN]]*$D$11+Stock[[#This Row],[GIÁ BÁN]]*Stock[[#This Row],[SỐ LƯỢNG BÁN]]*$D$12,"")</f>
        <v/>
      </c>
      <c r="X1943" s="120">
        <f>Stock[[#This Row],[SỐ LƯỢNG MUA]]+Stock[[#This Row],[CỔ TỨC BẰNG CỔ PHIẾU]]-Stock[[#This Row],[SỐ LƯỢNG BÁN]]</f>
        <v>0</v>
      </c>
      <c r="Y19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3" s="120">
        <f ca="1">IF(Stock[[#This Row],[NGÀY BÁN]]&gt;0,Stock[[#This Row],[NGÀY BÁN]]-Stock[[#This Row],[NGÀY MUA]]+1,IF(Stock[[#This Row],[NGÀY MUA]]=0,0,TODAY()-Stock[[#This Row],[NGÀY MUA]]+1))</f>
        <v>0</v>
      </c>
      <c r="AA1943" s="121" t="str">
        <f>IFERROR(Stock[[#This Row],[CỔ TỨC TIỀN MẶT]]+Stock[[#This Row],[LÃI/(LỖ) TỪ BÁN CK
(auto-fill)]],"")</f>
        <v/>
      </c>
      <c r="AB19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3" s="79"/>
      <c r="AE1943" s="146" t="str">
        <f>IF(Stock[[#This Row],[TRẠNG THÁI
(auto-fill)]]="NẮM GIỮ",Stock[[#This Row],[GIÁ THỊ TRƯỜNG]]-Stock[[#This Row],[GIÁ MUA]],"")</f>
        <v/>
      </c>
      <c r="AF1943" s="150" t="str">
        <f>IFERROR(Stock[[#This Row],[TĂNG/
(GIẢM )]]/Stock[[#This Row],[GIÁ MUA]],"")</f>
        <v/>
      </c>
      <c r="AG1943" s="129" t="str">
        <f>IF(Stock[[#This Row],[GIÁ THỊ TRƯỜNG]]&gt;0,Stock[[#This Row],[GIÁ THỊ TRƯỜNG]]*Stock[[#This Row],[SỐ LƯỢNG CÒN LẠI
(auto-fill)]],"")</f>
        <v/>
      </c>
    </row>
    <row r="1944" spans="2:33">
      <c r="B1944" s="109" t="str">
        <f>IF(AND(Stock[[#This Row],[SỐ LƯỢNG MUA]]&gt;0,Stock[[#This Row],[SỐ LƯỢNG CÒN LẠI
(auto-fill)]]=0),"BÁN",
IF(AND(Stock[[#This Row],[SỐ LƯỢNG MUA]]&gt;0,Stock[[#This Row],[SỐ LƯỢNG CÒN LẠI
(auto-fill)]]&gt;0),"NẮM GIỮ",""))</f>
        <v/>
      </c>
      <c r="C1944" s="112">
        <f t="shared" si="30"/>
        <v>1931</v>
      </c>
      <c r="D1944" s="77"/>
      <c r="E1944" s="78"/>
      <c r="F1944" s="170"/>
      <c r="G1944" s="83"/>
      <c r="H1944" s="84"/>
      <c r="I1944" s="114" t="str">
        <f>IF(Stock[[#This Row],[SỐ LƯỢNG MUA]]&gt;0,Stock[[#This Row],[GIÁ MUA]]*Stock[[#This Row],[SỐ LƯỢNG MUA]]*$D$11,"")</f>
        <v/>
      </c>
      <c r="J1944" s="87"/>
      <c r="K1944" s="88"/>
      <c r="L1944" s="116" t="str">
        <f>IF(Stock[[#This Row],[SỐ LƯỢNG MUA]]&gt;0,Stock[[#This Row],[GIÁ MUA]]*(1+Stock[[#This Row],[% TĂNG KỲ VỌNG_1]]),"")</f>
        <v/>
      </c>
      <c r="M1944" s="89"/>
      <c r="N1944" s="116" t="str">
        <f>IF(Stock[[#This Row],[SỐ LƯỢNG MUA]]&gt;0,Stock[[#This Row],[GIÁ MUA]]*(1+Stock[[#This Row],[% TĂNG KỲ VỌNG_2]]),"")</f>
        <v/>
      </c>
      <c r="O1944" s="89"/>
      <c r="P1944" s="116" t="str">
        <f>IF(Stock[[#This Row],[SỐ LƯỢNG MUA]]&gt;0,Stock[[#This Row],[GIÁ MUA]]*(1+Stock[[#This Row],[% GIẢM ĐỂ CẮT LỖ]]),"")</f>
        <v/>
      </c>
      <c r="Q1944" s="103"/>
      <c r="R1944" s="117" t="str">
        <f>IF(Stock[[#This Row],[CỔ TỨC TIỀN MẶT]]&gt;0,Stock[[#This Row],[CỔ TỨC TIỀN MẶT]]/(Stock[[#This Row],[GIÁ MUA]]*Stock[[#This Row],[SỐ LƯỢNG MUA]]),"")</f>
        <v/>
      </c>
      <c r="S1944" s="103"/>
      <c r="T1944" s="77"/>
      <c r="U1944" s="95"/>
      <c r="V1944" s="96"/>
      <c r="W1944" s="125" t="str">
        <f>IF(Stock[[#This Row],[SỐ LƯỢNG BÁN]]&gt;0,Stock[[#This Row],[GIÁ BÁN]]*Stock[[#This Row],[SỐ LƯỢNG BÁN]]*$D$11+Stock[[#This Row],[GIÁ BÁN]]*Stock[[#This Row],[SỐ LƯỢNG BÁN]]*$D$12,"")</f>
        <v/>
      </c>
      <c r="X1944" s="120">
        <f>Stock[[#This Row],[SỐ LƯỢNG MUA]]+Stock[[#This Row],[CỔ TỨC BẰNG CỔ PHIẾU]]-Stock[[#This Row],[SỐ LƯỢNG BÁN]]</f>
        <v>0</v>
      </c>
      <c r="Y19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4" s="120">
        <f ca="1">IF(Stock[[#This Row],[NGÀY BÁN]]&gt;0,Stock[[#This Row],[NGÀY BÁN]]-Stock[[#This Row],[NGÀY MUA]]+1,IF(Stock[[#This Row],[NGÀY MUA]]=0,0,TODAY()-Stock[[#This Row],[NGÀY MUA]]+1))</f>
        <v>0</v>
      </c>
      <c r="AA1944" s="121" t="str">
        <f>IFERROR(Stock[[#This Row],[CỔ TỨC TIỀN MẶT]]+Stock[[#This Row],[LÃI/(LỖ) TỪ BÁN CK
(auto-fill)]],"")</f>
        <v/>
      </c>
      <c r="AB19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4" s="79"/>
      <c r="AE1944" s="146" t="str">
        <f>IF(Stock[[#This Row],[TRẠNG THÁI
(auto-fill)]]="NẮM GIỮ",Stock[[#This Row],[GIÁ THỊ TRƯỜNG]]-Stock[[#This Row],[GIÁ MUA]],"")</f>
        <v/>
      </c>
      <c r="AF1944" s="150" t="str">
        <f>IFERROR(Stock[[#This Row],[TĂNG/
(GIẢM )]]/Stock[[#This Row],[GIÁ MUA]],"")</f>
        <v/>
      </c>
      <c r="AG1944" s="129" t="str">
        <f>IF(Stock[[#This Row],[GIÁ THỊ TRƯỜNG]]&gt;0,Stock[[#This Row],[GIÁ THỊ TRƯỜNG]]*Stock[[#This Row],[SỐ LƯỢNG CÒN LẠI
(auto-fill)]],"")</f>
        <v/>
      </c>
    </row>
    <row r="1945" spans="2:33">
      <c r="B1945" s="109" t="str">
        <f>IF(AND(Stock[[#This Row],[SỐ LƯỢNG MUA]]&gt;0,Stock[[#This Row],[SỐ LƯỢNG CÒN LẠI
(auto-fill)]]=0),"BÁN",
IF(AND(Stock[[#This Row],[SỐ LƯỢNG MUA]]&gt;0,Stock[[#This Row],[SỐ LƯỢNG CÒN LẠI
(auto-fill)]]&gt;0),"NẮM GIỮ",""))</f>
        <v/>
      </c>
      <c r="C1945" s="112">
        <f t="shared" si="30"/>
        <v>1932</v>
      </c>
      <c r="D1945" s="77"/>
      <c r="E1945" s="78"/>
      <c r="F1945" s="170"/>
      <c r="G1945" s="83"/>
      <c r="H1945" s="84"/>
      <c r="I1945" s="114" t="str">
        <f>IF(Stock[[#This Row],[SỐ LƯỢNG MUA]]&gt;0,Stock[[#This Row],[GIÁ MUA]]*Stock[[#This Row],[SỐ LƯỢNG MUA]]*$D$11,"")</f>
        <v/>
      </c>
      <c r="J1945" s="87"/>
      <c r="K1945" s="88"/>
      <c r="L1945" s="116" t="str">
        <f>IF(Stock[[#This Row],[SỐ LƯỢNG MUA]]&gt;0,Stock[[#This Row],[GIÁ MUA]]*(1+Stock[[#This Row],[% TĂNG KỲ VỌNG_1]]),"")</f>
        <v/>
      </c>
      <c r="M1945" s="89"/>
      <c r="N1945" s="116" t="str">
        <f>IF(Stock[[#This Row],[SỐ LƯỢNG MUA]]&gt;0,Stock[[#This Row],[GIÁ MUA]]*(1+Stock[[#This Row],[% TĂNG KỲ VỌNG_2]]),"")</f>
        <v/>
      </c>
      <c r="O1945" s="89"/>
      <c r="P1945" s="116" t="str">
        <f>IF(Stock[[#This Row],[SỐ LƯỢNG MUA]]&gt;0,Stock[[#This Row],[GIÁ MUA]]*(1+Stock[[#This Row],[% GIẢM ĐỂ CẮT LỖ]]),"")</f>
        <v/>
      </c>
      <c r="Q1945" s="103"/>
      <c r="R1945" s="117" t="str">
        <f>IF(Stock[[#This Row],[CỔ TỨC TIỀN MẶT]]&gt;0,Stock[[#This Row],[CỔ TỨC TIỀN MẶT]]/(Stock[[#This Row],[GIÁ MUA]]*Stock[[#This Row],[SỐ LƯỢNG MUA]]),"")</f>
        <v/>
      </c>
      <c r="S1945" s="103"/>
      <c r="T1945" s="77"/>
      <c r="U1945" s="95"/>
      <c r="V1945" s="96"/>
      <c r="W1945" s="125" t="str">
        <f>IF(Stock[[#This Row],[SỐ LƯỢNG BÁN]]&gt;0,Stock[[#This Row],[GIÁ BÁN]]*Stock[[#This Row],[SỐ LƯỢNG BÁN]]*$D$11+Stock[[#This Row],[GIÁ BÁN]]*Stock[[#This Row],[SỐ LƯỢNG BÁN]]*$D$12,"")</f>
        <v/>
      </c>
      <c r="X1945" s="120">
        <f>Stock[[#This Row],[SỐ LƯỢNG MUA]]+Stock[[#This Row],[CỔ TỨC BẰNG CỔ PHIẾU]]-Stock[[#This Row],[SỐ LƯỢNG BÁN]]</f>
        <v>0</v>
      </c>
      <c r="Y19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5" s="120">
        <f ca="1">IF(Stock[[#This Row],[NGÀY BÁN]]&gt;0,Stock[[#This Row],[NGÀY BÁN]]-Stock[[#This Row],[NGÀY MUA]]+1,IF(Stock[[#This Row],[NGÀY MUA]]=0,0,TODAY()-Stock[[#This Row],[NGÀY MUA]]+1))</f>
        <v>0</v>
      </c>
      <c r="AA1945" s="121" t="str">
        <f>IFERROR(Stock[[#This Row],[CỔ TỨC TIỀN MẶT]]+Stock[[#This Row],[LÃI/(LỖ) TỪ BÁN CK
(auto-fill)]],"")</f>
        <v/>
      </c>
      <c r="AB19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5" s="79"/>
      <c r="AE1945" s="146" t="str">
        <f>IF(Stock[[#This Row],[TRẠNG THÁI
(auto-fill)]]="NẮM GIỮ",Stock[[#This Row],[GIÁ THỊ TRƯỜNG]]-Stock[[#This Row],[GIÁ MUA]],"")</f>
        <v/>
      </c>
      <c r="AF1945" s="150" t="str">
        <f>IFERROR(Stock[[#This Row],[TĂNG/
(GIẢM )]]/Stock[[#This Row],[GIÁ MUA]],"")</f>
        <v/>
      </c>
      <c r="AG1945" s="129" t="str">
        <f>IF(Stock[[#This Row],[GIÁ THỊ TRƯỜNG]]&gt;0,Stock[[#This Row],[GIÁ THỊ TRƯỜNG]]*Stock[[#This Row],[SỐ LƯỢNG CÒN LẠI
(auto-fill)]],"")</f>
        <v/>
      </c>
    </row>
    <row r="1946" spans="2:33">
      <c r="B1946" s="109" t="str">
        <f>IF(AND(Stock[[#This Row],[SỐ LƯỢNG MUA]]&gt;0,Stock[[#This Row],[SỐ LƯỢNG CÒN LẠI
(auto-fill)]]=0),"BÁN",
IF(AND(Stock[[#This Row],[SỐ LƯỢNG MUA]]&gt;0,Stock[[#This Row],[SỐ LƯỢNG CÒN LẠI
(auto-fill)]]&gt;0),"NẮM GIỮ",""))</f>
        <v/>
      </c>
      <c r="C1946" s="112">
        <f t="shared" si="30"/>
        <v>1933</v>
      </c>
      <c r="D1946" s="77"/>
      <c r="E1946" s="78"/>
      <c r="F1946" s="170"/>
      <c r="G1946" s="83"/>
      <c r="H1946" s="84"/>
      <c r="I1946" s="114" t="str">
        <f>IF(Stock[[#This Row],[SỐ LƯỢNG MUA]]&gt;0,Stock[[#This Row],[GIÁ MUA]]*Stock[[#This Row],[SỐ LƯỢNG MUA]]*$D$11,"")</f>
        <v/>
      </c>
      <c r="J1946" s="87"/>
      <c r="K1946" s="88"/>
      <c r="L1946" s="116" t="str">
        <f>IF(Stock[[#This Row],[SỐ LƯỢNG MUA]]&gt;0,Stock[[#This Row],[GIÁ MUA]]*(1+Stock[[#This Row],[% TĂNG KỲ VỌNG_1]]),"")</f>
        <v/>
      </c>
      <c r="M1946" s="89"/>
      <c r="N1946" s="116" t="str">
        <f>IF(Stock[[#This Row],[SỐ LƯỢNG MUA]]&gt;0,Stock[[#This Row],[GIÁ MUA]]*(1+Stock[[#This Row],[% TĂNG KỲ VỌNG_2]]),"")</f>
        <v/>
      </c>
      <c r="O1946" s="89"/>
      <c r="P1946" s="116" t="str">
        <f>IF(Stock[[#This Row],[SỐ LƯỢNG MUA]]&gt;0,Stock[[#This Row],[GIÁ MUA]]*(1+Stock[[#This Row],[% GIẢM ĐỂ CẮT LỖ]]),"")</f>
        <v/>
      </c>
      <c r="Q1946" s="103"/>
      <c r="R1946" s="117" t="str">
        <f>IF(Stock[[#This Row],[CỔ TỨC TIỀN MẶT]]&gt;0,Stock[[#This Row],[CỔ TỨC TIỀN MẶT]]/(Stock[[#This Row],[GIÁ MUA]]*Stock[[#This Row],[SỐ LƯỢNG MUA]]),"")</f>
        <v/>
      </c>
      <c r="S1946" s="103"/>
      <c r="T1946" s="77"/>
      <c r="U1946" s="95"/>
      <c r="V1946" s="96"/>
      <c r="W1946" s="125" t="str">
        <f>IF(Stock[[#This Row],[SỐ LƯỢNG BÁN]]&gt;0,Stock[[#This Row],[GIÁ BÁN]]*Stock[[#This Row],[SỐ LƯỢNG BÁN]]*$D$11+Stock[[#This Row],[GIÁ BÁN]]*Stock[[#This Row],[SỐ LƯỢNG BÁN]]*$D$12,"")</f>
        <v/>
      </c>
      <c r="X1946" s="120">
        <f>Stock[[#This Row],[SỐ LƯỢNG MUA]]+Stock[[#This Row],[CỔ TỨC BẰNG CỔ PHIẾU]]-Stock[[#This Row],[SỐ LƯỢNG BÁN]]</f>
        <v>0</v>
      </c>
      <c r="Y19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6" s="120">
        <f ca="1">IF(Stock[[#This Row],[NGÀY BÁN]]&gt;0,Stock[[#This Row],[NGÀY BÁN]]-Stock[[#This Row],[NGÀY MUA]]+1,IF(Stock[[#This Row],[NGÀY MUA]]=0,0,TODAY()-Stock[[#This Row],[NGÀY MUA]]+1))</f>
        <v>0</v>
      </c>
      <c r="AA1946" s="121" t="str">
        <f>IFERROR(Stock[[#This Row],[CỔ TỨC TIỀN MẶT]]+Stock[[#This Row],[LÃI/(LỖ) TỪ BÁN CK
(auto-fill)]],"")</f>
        <v/>
      </c>
      <c r="AB19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6" s="79"/>
      <c r="AE1946" s="146" t="str">
        <f>IF(Stock[[#This Row],[TRẠNG THÁI
(auto-fill)]]="NẮM GIỮ",Stock[[#This Row],[GIÁ THỊ TRƯỜNG]]-Stock[[#This Row],[GIÁ MUA]],"")</f>
        <v/>
      </c>
      <c r="AF1946" s="150" t="str">
        <f>IFERROR(Stock[[#This Row],[TĂNG/
(GIẢM )]]/Stock[[#This Row],[GIÁ MUA]],"")</f>
        <v/>
      </c>
      <c r="AG1946" s="129" t="str">
        <f>IF(Stock[[#This Row],[GIÁ THỊ TRƯỜNG]]&gt;0,Stock[[#This Row],[GIÁ THỊ TRƯỜNG]]*Stock[[#This Row],[SỐ LƯỢNG CÒN LẠI
(auto-fill)]],"")</f>
        <v/>
      </c>
    </row>
    <row r="1947" spans="2:33">
      <c r="B1947" s="109" t="str">
        <f>IF(AND(Stock[[#This Row],[SỐ LƯỢNG MUA]]&gt;0,Stock[[#This Row],[SỐ LƯỢNG CÒN LẠI
(auto-fill)]]=0),"BÁN",
IF(AND(Stock[[#This Row],[SỐ LƯỢNG MUA]]&gt;0,Stock[[#This Row],[SỐ LƯỢNG CÒN LẠI
(auto-fill)]]&gt;0),"NẮM GIỮ",""))</f>
        <v/>
      </c>
      <c r="C1947" s="112">
        <f t="shared" si="30"/>
        <v>1934</v>
      </c>
      <c r="D1947" s="77"/>
      <c r="E1947" s="78"/>
      <c r="F1947" s="170"/>
      <c r="G1947" s="83"/>
      <c r="H1947" s="84"/>
      <c r="I1947" s="114" t="str">
        <f>IF(Stock[[#This Row],[SỐ LƯỢNG MUA]]&gt;0,Stock[[#This Row],[GIÁ MUA]]*Stock[[#This Row],[SỐ LƯỢNG MUA]]*$D$11,"")</f>
        <v/>
      </c>
      <c r="J1947" s="87"/>
      <c r="K1947" s="88"/>
      <c r="L1947" s="116" t="str">
        <f>IF(Stock[[#This Row],[SỐ LƯỢNG MUA]]&gt;0,Stock[[#This Row],[GIÁ MUA]]*(1+Stock[[#This Row],[% TĂNG KỲ VỌNG_1]]),"")</f>
        <v/>
      </c>
      <c r="M1947" s="89"/>
      <c r="N1947" s="116" t="str">
        <f>IF(Stock[[#This Row],[SỐ LƯỢNG MUA]]&gt;0,Stock[[#This Row],[GIÁ MUA]]*(1+Stock[[#This Row],[% TĂNG KỲ VỌNG_2]]),"")</f>
        <v/>
      </c>
      <c r="O1947" s="89"/>
      <c r="P1947" s="116" t="str">
        <f>IF(Stock[[#This Row],[SỐ LƯỢNG MUA]]&gt;0,Stock[[#This Row],[GIÁ MUA]]*(1+Stock[[#This Row],[% GIẢM ĐỂ CẮT LỖ]]),"")</f>
        <v/>
      </c>
      <c r="Q1947" s="103"/>
      <c r="R1947" s="117" t="str">
        <f>IF(Stock[[#This Row],[CỔ TỨC TIỀN MẶT]]&gt;0,Stock[[#This Row],[CỔ TỨC TIỀN MẶT]]/(Stock[[#This Row],[GIÁ MUA]]*Stock[[#This Row],[SỐ LƯỢNG MUA]]),"")</f>
        <v/>
      </c>
      <c r="S1947" s="103"/>
      <c r="T1947" s="77"/>
      <c r="U1947" s="95"/>
      <c r="V1947" s="96"/>
      <c r="W1947" s="125" t="str">
        <f>IF(Stock[[#This Row],[SỐ LƯỢNG BÁN]]&gt;0,Stock[[#This Row],[GIÁ BÁN]]*Stock[[#This Row],[SỐ LƯỢNG BÁN]]*$D$11+Stock[[#This Row],[GIÁ BÁN]]*Stock[[#This Row],[SỐ LƯỢNG BÁN]]*$D$12,"")</f>
        <v/>
      </c>
      <c r="X1947" s="120">
        <f>Stock[[#This Row],[SỐ LƯỢNG MUA]]+Stock[[#This Row],[CỔ TỨC BẰNG CỔ PHIẾU]]-Stock[[#This Row],[SỐ LƯỢNG BÁN]]</f>
        <v>0</v>
      </c>
      <c r="Y19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7" s="120">
        <f ca="1">IF(Stock[[#This Row],[NGÀY BÁN]]&gt;0,Stock[[#This Row],[NGÀY BÁN]]-Stock[[#This Row],[NGÀY MUA]]+1,IF(Stock[[#This Row],[NGÀY MUA]]=0,0,TODAY()-Stock[[#This Row],[NGÀY MUA]]+1))</f>
        <v>0</v>
      </c>
      <c r="AA1947" s="121" t="str">
        <f>IFERROR(Stock[[#This Row],[CỔ TỨC TIỀN MẶT]]+Stock[[#This Row],[LÃI/(LỖ) TỪ BÁN CK
(auto-fill)]],"")</f>
        <v/>
      </c>
      <c r="AB19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7" s="79"/>
      <c r="AE1947" s="146" t="str">
        <f>IF(Stock[[#This Row],[TRẠNG THÁI
(auto-fill)]]="NẮM GIỮ",Stock[[#This Row],[GIÁ THỊ TRƯỜNG]]-Stock[[#This Row],[GIÁ MUA]],"")</f>
        <v/>
      </c>
      <c r="AF1947" s="150" t="str">
        <f>IFERROR(Stock[[#This Row],[TĂNG/
(GIẢM )]]/Stock[[#This Row],[GIÁ MUA]],"")</f>
        <v/>
      </c>
      <c r="AG1947" s="129" t="str">
        <f>IF(Stock[[#This Row],[GIÁ THỊ TRƯỜNG]]&gt;0,Stock[[#This Row],[GIÁ THỊ TRƯỜNG]]*Stock[[#This Row],[SỐ LƯỢNG CÒN LẠI
(auto-fill)]],"")</f>
        <v/>
      </c>
    </row>
    <row r="1948" spans="2:33">
      <c r="B1948" s="109" t="str">
        <f>IF(AND(Stock[[#This Row],[SỐ LƯỢNG MUA]]&gt;0,Stock[[#This Row],[SỐ LƯỢNG CÒN LẠI
(auto-fill)]]=0),"BÁN",
IF(AND(Stock[[#This Row],[SỐ LƯỢNG MUA]]&gt;0,Stock[[#This Row],[SỐ LƯỢNG CÒN LẠI
(auto-fill)]]&gt;0),"NẮM GIỮ",""))</f>
        <v/>
      </c>
      <c r="C1948" s="112">
        <f t="shared" si="30"/>
        <v>1935</v>
      </c>
      <c r="D1948" s="77"/>
      <c r="E1948" s="78"/>
      <c r="F1948" s="170"/>
      <c r="G1948" s="83"/>
      <c r="H1948" s="84"/>
      <c r="I1948" s="114" t="str">
        <f>IF(Stock[[#This Row],[SỐ LƯỢNG MUA]]&gt;0,Stock[[#This Row],[GIÁ MUA]]*Stock[[#This Row],[SỐ LƯỢNG MUA]]*$D$11,"")</f>
        <v/>
      </c>
      <c r="J1948" s="87"/>
      <c r="K1948" s="88"/>
      <c r="L1948" s="116" t="str">
        <f>IF(Stock[[#This Row],[SỐ LƯỢNG MUA]]&gt;0,Stock[[#This Row],[GIÁ MUA]]*(1+Stock[[#This Row],[% TĂNG KỲ VỌNG_1]]),"")</f>
        <v/>
      </c>
      <c r="M1948" s="89"/>
      <c r="N1948" s="116" t="str">
        <f>IF(Stock[[#This Row],[SỐ LƯỢNG MUA]]&gt;0,Stock[[#This Row],[GIÁ MUA]]*(1+Stock[[#This Row],[% TĂNG KỲ VỌNG_2]]),"")</f>
        <v/>
      </c>
      <c r="O1948" s="89"/>
      <c r="P1948" s="116" t="str">
        <f>IF(Stock[[#This Row],[SỐ LƯỢNG MUA]]&gt;0,Stock[[#This Row],[GIÁ MUA]]*(1+Stock[[#This Row],[% GIẢM ĐỂ CẮT LỖ]]),"")</f>
        <v/>
      </c>
      <c r="Q1948" s="103"/>
      <c r="R1948" s="117" t="str">
        <f>IF(Stock[[#This Row],[CỔ TỨC TIỀN MẶT]]&gt;0,Stock[[#This Row],[CỔ TỨC TIỀN MẶT]]/(Stock[[#This Row],[GIÁ MUA]]*Stock[[#This Row],[SỐ LƯỢNG MUA]]),"")</f>
        <v/>
      </c>
      <c r="S1948" s="103"/>
      <c r="T1948" s="77"/>
      <c r="U1948" s="95"/>
      <c r="V1948" s="96"/>
      <c r="W1948" s="125" t="str">
        <f>IF(Stock[[#This Row],[SỐ LƯỢNG BÁN]]&gt;0,Stock[[#This Row],[GIÁ BÁN]]*Stock[[#This Row],[SỐ LƯỢNG BÁN]]*$D$11+Stock[[#This Row],[GIÁ BÁN]]*Stock[[#This Row],[SỐ LƯỢNG BÁN]]*$D$12,"")</f>
        <v/>
      </c>
      <c r="X1948" s="120">
        <f>Stock[[#This Row],[SỐ LƯỢNG MUA]]+Stock[[#This Row],[CỔ TỨC BẰNG CỔ PHIẾU]]-Stock[[#This Row],[SỐ LƯỢNG BÁN]]</f>
        <v>0</v>
      </c>
      <c r="Y19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8" s="120">
        <f ca="1">IF(Stock[[#This Row],[NGÀY BÁN]]&gt;0,Stock[[#This Row],[NGÀY BÁN]]-Stock[[#This Row],[NGÀY MUA]]+1,IF(Stock[[#This Row],[NGÀY MUA]]=0,0,TODAY()-Stock[[#This Row],[NGÀY MUA]]+1))</f>
        <v>0</v>
      </c>
      <c r="AA1948" s="121" t="str">
        <f>IFERROR(Stock[[#This Row],[CỔ TỨC TIỀN MẶT]]+Stock[[#This Row],[LÃI/(LỖ) TỪ BÁN CK
(auto-fill)]],"")</f>
        <v/>
      </c>
      <c r="AB19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8" s="79"/>
      <c r="AE1948" s="146" t="str">
        <f>IF(Stock[[#This Row],[TRẠNG THÁI
(auto-fill)]]="NẮM GIỮ",Stock[[#This Row],[GIÁ THỊ TRƯỜNG]]-Stock[[#This Row],[GIÁ MUA]],"")</f>
        <v/>
      </c>
      <c r="AF1948" s="150" t="str">
        <f>IFERROR(Stock[[#This Row],[TĂNG/
(GIẢM )]]/Stock[[#This Row],[GIÁ MUA]],"")</f>
        <v/>
      </c>
      <c r="AG1948" s="129" t="str">
        <f>IF(Stock[[#This Row],[GIÁ THỊ TRƯỜNG]]&gt;0,Stock[[#This Row],[GIÁ THỊ TRƯỜNG]]*Stock[[#This Row],[SỐ LƯỢNG CÒN LẠI
(auto-fill)]],"")</f>
        <v/>
      </c>
    </row>
    <row r="1949" spans="2:33">
      <c r="B1949" s="109" t="str">
        <f>IF(AND(Stock[[#This Row],[SỐ LƯỢNG MUA]]&gt;0,Stock[[#This Row],[SỐ LƯỢNG CÒN LẠI
(auto-fill)]]=0),"BÁN",
IF(AND(Stock[[#This Row],[SỐ LƯỢNG MUA]]&gt;0,Stock[[#This Row],[SỐ LƯỢNG CÒN LẠI
(auto-fill)]]&gt;0),"NẮM GIỮ",""))</f>
        <v/>
      </c>
      <c r="C1949" s="112">
        <f t="shared" si="30"/>
        <v>1936</v>
      </c>
      <c r="D1949" s="77"/>
      <c r="E1949" s="78"/>
      <c r="F1949" s="170"/>
      <c r="G1949" s="83"/>
      <c r="H1949" s="84"/>
      <c r="I1949" s="114" t="str">
        <f>IF(Stock[[#This Row],[SỐ LƯỢNG MUA]]&gt;0,Stock[[#This Row],[GIÁ MUA]]*Stock[[#This Row],[SỐ LƯỢNG MUA]]*$D$11,"")</f>
        <v/>
      </c>
      <c r="J1949" s="87"/>
      <c r="K1949" s="88"/>
      <c r="L1949" s="116" t="str">
        <f>IF(Stock[[#This Row],[SỐ LƯỢNG MUA]]&gt;0,Stock[[#This Row],[GIÁ MUA]]*(1+Stock[[#This Row],[% TĂNG KỲ VỌNG_1]]),"")</f>
        <v/>
      </c>
      <c r="M1949" s="89"/>
      <c r="N1949" s="116" t="str">
        <f>IF(Stock[[#This Row],[SỐ LƯỢNG MUA]]&gt;0,Stock[[#This Row],[GIÁ MUA]]*(1+Stock[[#This Row],[% TĂNG KỲ VỌNG_2]]),"")</f>
        <v/>
      </c>
      <c r="O1949" s="89"/>
      <c r="P1949" s="116" t="str">
        <f>IF(Stock[[#This Row],[SỐ LƯỢNG MUA]]&gt;0,Stock[[#This Row],[GIÁ MUA]]*(1+Stock[[#This Row],[% GIẢM ĐỂ CẮT LỖ]]),"")</f>
        <v/>
      </c>
      <c r="Q1949" s="103"/>
      <c r="R1949" s="117" t="str">
        <f>IF(Stock[[#This Row],[CỔ TỨC TIỀN MẶT]]&gt;0,Stock[[#This Row],[CỔ TỨC TIỀN MẶT]]/(Stock[[#This Row],[GIÁ MUA]]*Stock[[#This Row],[SỐ LƯỢNG MUA]]),"")</f>
        <v/>
      </c>
      <c r="S1949" s="103"/>
      <c r="T1949" s="77"/>
      <c r="U1949" s="95"/>
      <c r="V1949" s="96"/>
      <c r="W1949" s="125" t="str">
        <f>IF(Stock[[#This Row],[SỐ LƯỢNG BÁN]]&gt;0,Stock[[#This Row],[GIÁ BÁN]]*Stock[[#This Row],[SỐ LƯỢNG BÁN]]*$D$11+Stock[[#This Row],[GIÁ BÁN]]*Stock[[#This Row],[SỐ LƯỢNG BÁN]]*$D$12,"")</f>
        <v/>
      </c>
      <c r="X1949" s="120">
        <f>Stock[[#This Row],[SỐ LƯỢNG MUA]]+Stock[[#This Row],[CỔ TỨC BẰNG CỔ PHIẾU]]-Stock[[#This Row],[SỐ LƯỢNG BÁN]]</f>
        <v>0</v>
      </c>
      <c r="Y19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9" s="120">
        <f ca="1">IF(Stock[[#This Row],[NGÀY BÁN]]&gt;0,Stock[[#This Row],[NGÀY BÁN]]-Stock[[#This Row],[NGÀY MUA]]+1,IF(Stock[[#This Row],[NGÀY MUA]]=0,0,TODAY()-Stock[[#This Row],[NGÀY MUA]]+1))</f>
        <v>0</v>
      </c>
      <c r="AA1949" s="121" t="str">
        <f>IFERROR(Stock[[#This Row],[CỔ TỨC TIỀN MẶT]]+Stock[[#This Row],[LÃI/(LỖ) TỪ BÁN CK
(auto-fill)]],"")</f>
        <v/>
      </c>
      <c r="AB19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9" s="79"/>
      <c r="AE1949" s="146" t="str">
        <f>IF(Stock[[#This Row],[TRẠNG THÁI
(auto-fill)]]="NẮM GIỮ",Stock[[#This Row],[GIÁ THỊ TRƯỜNG]]-Stock[[#This Row],[GIÁ MUA]],"")</f>
        <v/>
      </c>
      <c r="AF1949" s="150" t="str">
        <f>IFERROR(Stock[[#This Row],[TĂNG/
(GIẢM )]]/Stock[[#This Row],[GIÁ MUA]],"")</f>
        <v/>
      </c>
      <c r="AG1949" s="129" t="str">
        <f>IF(Stock[[#This Row],[GIÁ THỊ TRƯỜNG]]&gt;0,Stock[[#This Row],[GIÁ THỊ TRƯỜNG]]*Stock[[#This Row],[SỐ LƯỢNG CÒN LẠI
(auto-fill)]],"")</f>
        <v/>
      </c>
    </row>
    <row r="1950" spans="2:33">
      <c r="B1950" s="109" t="str">
        <f>IF(AND(Stock[[#This Row],[SỐ LƯỢNG MUA]]&gt;0,Stock[[#This Row],[SỐ LƯỢNG CÒN LẠI
(auto-fill)]]=0),"BÁN",
IF(AND(Stock[[#This Row],[SỐ LƯỢNG MUA]]&gt;0,Stock[[#This Row],[SỐ LƯỢNG CÒN LẠI
(auto-fill)]]&gt;0),"NẮM GIỮ",""))</f>
        <v/>
      </c>
      <c r="C1950" s="112">
        <f t="shared" si="30"/>
        <v>1937</v>
      </c>
      <c r="D1950" s="77"/>
      <c r="E1950" s="78"/>
      <c r="F1950" s="170"/>
      <c r="G1950" s="83"/>
      <c r="H1950" s="84"/>
      <c r="I1950" s="114" t="str">
        <f>IF(Stock[[#This Row],[SỐ LƯỢNG MUA]]&gt;0,Stock[[#This Row],[GIÁ MUA]]*Stock[[#This Row],[SỐ LƯỢNG MUA]]*$D$11,"")</f>
        <v/>
      </c>
      <c r="J1950" s="87"/>
      <c r="K1950" s="88"/>
      <c r="L1950" s="116" t="str">
        <f>IF(Stock[[#This Row],[SỐ LƯỢNG MUA]]&gt;0,Stock[[#This Row],[GIÁ MUA]]*(1+Stock[[#This Row],[% TĂNG KỲ VỌNG_1]]),"")</f>
        <v/>
      </c>
      <c r="M1950" s="89"/>
      <c r="N1950" s="116" t="str">
        <f>IF(Stock[[#This Row],[SỐ LƯỢNG MUA]]&gt;0,Stock[[#This Row],[GIÁ MUA]]*(1+Stock[[#This Row],[% TĂNG KỲ VỌNG_2]]),"")</f>
        <v/>
      </c>
      <c r="O1950" s="89"/>
      <c r="P1950" s="116" t="str">
        <f>IF(Stock[[#This Row],[SỐ LƯỢNG MUA]]&gt;0,Stock[[#This Row],[GIÁ MUA]]*(1+Stock[[#This Row],[% GIẢM ĐỂ CẮT LỖ]]),"")</f>
        <v/>
      </c>
      <c r="Q1950" s="103"/>
      <c r="R1950" s="117" t="str">
        <f>IF(Stock[[#This Row],[CỔ TỨC TIỀN MẶT]]&gt;0,Stock[[#This Row],[CỔ TỨC TIỀN MẶT]]/(Stock[[#This Row],[GIÁ MUA]]*Stock[[#This Row],[SỐ LƯỢNG MUA]]),"")</f>
        <v/>
      </c>
      <c r="S1950" s="103"/>
      <c r="T1950" s="77"/>
      <c r="U1950" s="95"/>
      <c r="V1950" s="96"/>
      <c r="W1950" s="125" t="str">
        <f>IF(Stock[[#This Row],[SỐ LƯỢNG BÁN]]&gt;0,Stock[[#This Row],[GIÁ BÁN]]*Stock[[#This Row],[SỐ LƯỢNG BÁN]]*$D$11+Stock[[#This Row],[GIÁ BÁN]]*Stock[[#This Row],[SỐ LƯỢNG BÁN]]*$D$12,"")</f>
        <v/>
      </c>
      <c r="X1950" s="120">
        <f>Stock[[#This Row],[SỐ LƯỢNG MUA]]+Stock[[#This Row],[CỔ TỨC BẰNG CỔ PHIẾU]]-Stock[[#This Row],[SỐ LƯỢNG BÁN]]</f>
        <v>0</v>
      </c>
      <c r="Y19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0" s="120">
        <f ca="1">IF(Stock[[#This Row],[NGÀY BÁN]]&gt;0,Stock[[#This Row],[NGÀY BÁN]]-Stock[[#This Row],[NGÀY MUA]]+1,IF(Stock[[#This Row],[NGÀY MUA]]=0,0,TODAY()-Stock[[#This Row],[NGÀY MUA]]+1))</f>
        <v>0</v>
      </c>
      <c r="AA1950" s="121" t="str">
        <f>IFERROR(Stock[[#This Row],[CỔ TỨC TIỀN MẶT]]+Stock[[#This Row],[LÃI/(LỖ) TỪ BÁN CK
(auto-fill)]],"")</f>
        <v/>
      </c>
      <c r="AB19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0" s="79"/>
      <c r="AE1950" s="146" t="str">
        <f>IF(Stock[[#This Row],[TRẠNG THÁI
(auto-fill)]]="NẮM GIỮ",Stock[[#This Row],[GIÁ THỊ TRƯỜNG]]-Stock[[#This Row],[GIÁ MUA]],"")</f>
        <v/>
      </c>
      <c r="AF1950" s="150" t="str">
        <f>IFERROR(Stock[[#This Row],[TĂNG/
(GIẢM )]]/Stock[[#This Row],[GIÁ MUA]],"")</f>
        <v/>
      </c>
      <c r="AG1950" s="129" t="str">
        <f>IF(Stock[[#This Row],[GIÁ THỊ TRƯỜNG]]&gt;0,Stock[[#This Row],[GIÁ THỊ TRƯỜNG]]*Stock[[#This Row],[SỐ LƯỢNG CÒN LẠI
(auto-fill)]],"")</f>
        <v/>
      </c>
    </row>
    <row r="1951" spans="2:33">
      <c r="B1951" s="109" t="str">
        <f>IF(AND(Stock[[#This Row],[SỐ LƯỢNG MUA]]&gt;0,Stock[[#This Row],[SỐ LƯỢNG CÒN LẠI
(auto-fill)]]=0),"BÁN",
IF(AND(Stock[[#This Row],[SỐ LƯỢNG MUA]]&gt;0,Stock[[#This Row],[SỐ LƯỢNG CÒN LẠI
(auto-fill)]]&gt;0),"NẮM GIỮ",""))</f>
        <v/>
      </c>
      <c r="C1951" s="112">
        <f t="shared" si="30"/>
        <v>1938</v>
      </c>
      <c r="D1951" s="77"/>
      <c r="E1951" s="78"/>
      <c r="F1951" s="170"/>
      <c r="G1951" s="83"/>
      <c r="H1951" s="84"/>
      <c r="I1951" s="114" t="str">
        <f>IF(Stock[[#This Row],[SỐ LƯỢNG MUA]]&gt;0,Stock[[#This Row],[GIÁ MUA]]*Stock[[#This Row],[SỐ LƯỢNG MUA]]*$D$11,"")</f>
        <v/>
      </c>
      <c r="J1951" s="87"/>
      <c r="K1951" s="88"/>
      <c r="L1951" s="116" t="str">
        <f>IF(Stock[[#This Row],[SỐ LƯỢNG MUA]]&gt;0,Stock[[#This Row],[GIÁ MUA]]*(1+Stock[[#This Row],[% TĂNG KỲ VỌNG_1]]),"")</f>
        <v/>
      </c>
      <c r="M1951" s="89"/>
      <c r="N1951" s="116" t="str">
        <f>IF(Stock[[#This Row],[SỐ LƯỢNG MUA]]&gt;0,Stock[[#This Row],[GIÁ MUA]]*(1+Stock[[#This Row],[% TĂNG KỲ VỌNG_2]]),"")</f>
        <v/>
      </c>
      <c r="O1951" s="89"/>
      <c r="P1951" s="116" t="str">
        <f>IF(Stock[[#This Row],[SỐ LƯỢNG MUA]]&gt;0,Stock[[#This Row],[GIÁ MUA]]*(1+Stock[[#This Row],[% GIẢM ĐỂ CẮT LỖ]]),"")</f>
        <v/>
      </c>
      <c r="Q1951" s="103"/>
      <c r="R1951" s="117" t="str">
        <f>IF(Stock[[#This Row],[CỔ TỨC TIỀN MẶT]]&gt;0,Stock[[#This Row],[CỔ TỨC TIỀN MẶT]]/(Stock[[#This Row],[GIÁ MUA]]*Stock[[#This Row],[SỐ LƯỢNG MUA]]),"")</f>
        <v/>
      </c>
      <c r="S1951" s="103"/>
      <c r="T1951" s="77"/>
      <c r="U1951" s="95"/>
      <c r="V1951" s="96"/>
      <c r="W1951" s="125" t="str">
        <f>IF(Stock[[#This Row],[SỐ LƯỢNG BÁN]]&gt;0,Stock[[#This Row],[GIÁ BÁN]]*Stock[[#This Row],[SỐ LƯỢNG BÁN]]*$D$11+Stock[[#This Row],[GIÁ BÁN]]*Stock[[#This Row],[SỐ LƯỢNG BÁN]]*$D$12,"")</f>
        <v/>
      </c>
      <c r="X1951" s="120">
        <f>Stock[[#This Row],[SỐ LƯỢNG MUA]]+Stock[[#This Row],[CỔ TỨC BẰNG CỔ PHIẾU]]-Stock[[#This Row],[SỐ LƯỢNG BÁN]]</f>
        <v>0</v>
      </c>
      <c r="Y19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1" s="120">
        <f ca="1">IF(Stock[[#This Row],[NGÀY BÁN]]&gt;0,Stock[[#This Row],[NGÀY BÁN]]-Stock[[#This Row],[NGÀY MUA]]+1,IF(Stock[[#This Row],[NGÀY MUA]]=0,0,TODAY()-Stock[[#This Row],[NGÀY MUA]]+1))</f>
        <v>0</v>
      </c>
      <c r="AA1951" s="121" t="str">
        <f>IFERROR(Stock[[#This Row],[CỔ TỨC TIỀN MẶT]]+Stock[[#This Row],[LÃI/(LỖ) TỪ BÁN CK
(auto-fill)]],"")</f>
        <v/>
      </c>
      <c r="AB19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1" s="79"/>
      <c r="AE1951" s="146" t="str">
        <f>IF(Stock[[#This Row],[TRẠNG THÁI
(auto-fill)]]="NẮM GIỮ",Stock[[#This Row],[GIÁ THỊ TRƯỜNG]]-Stock[[#This Row],[GIÁ MUA]],"")</f>
        <v/>
      </c>
      <c r="AF1951" s="150" t="str">
        <f>IFERROR(Stock[[#This Row],[TĂNG/
(GIẢM )]]/Stock[[#This Row],[GIÁ MUA]],"")</f>
        <v/>
      </c>
      <c r="AG1951" s="129" t="str">
        <f>IF(Stock[[#This Row],[GIÁ THỊ TRƯỜNG]]&gt;0,Stock[[#This Row],[GIÁ THỊ TRƯỜNG]]*Stock[[#This Row],[SỐ LƯỢNG CÒN LẠI
(auto-fill)]],"")</f>
        <v/>
      </c>
    </row>
    <row r="1952" spans="2:33">
      <c r="B1952" s="109" t="str">
        <f>IF(AND(Stock[[#This Row],[SỐ LƯỢNG MUA]]&gt;0,Stock[[#This Row],[SỐ LƯỢNG CÒN LẠI
(auto-fill)]]=0),"BÁN",
IF(AND(Stock[[#This Row],[SỐ LƯỢNG MUA]]&gt;0,Stock[[#This Row],[SỐ LƯỢNG CÒN LẠI
(auto-fill)]]&gt;0),"NẮM GIỮ",""))</f>
        <v/>
      </c>
      <c r="C1952" s="112">
        <f t="shared" si="30"/>
        <v>1939</v>
      </c>
      <c r="D1952" s="77"/>
      <c r="E1952" s="78"/>
      <c r="F1952" s="170"/>
      <c r="G1952" s="83"/>
      <c r="H1952" s="84"/>
      <c r="I1952" s="114" t="str">
        <f>IF(Stock[[#This Row],[SỐ LƯỢNG MUA]]&gt;0,Stock[[#This Row],[GIÁ MUA]]*Stock[[#This Row],[SỐ LƯỢNG MUA]]*$D$11,"")</f>
        <v/>
      </c>
      <c r="J1952" s="87"/>
      <c r="K1952" s="88"/>
      <c r="L1952" s="116" t="str">
        <f>IF(Stock[[#This Row],[SỐ LƯỢNG MUA]]&gt;0,Stock[[#This Row],[GIÁ MUA]]*(1+Stock[[#This Row],[% TĂNG KỲ VỌNG_1]]),"")</f>
        <v/>
      </c>
      <c r="M1952" s="89"/>
      <c r="N1952" s="116" t="str">
        <f>IF(Stock[[#This Row],[SỐ LƯỢNG MUA]]&gt;0,Stock[[#This Row],[GIÁ MUA]]*(1+Stock[[#This Row],[% TĂNG KỲ VỌNG_2]]),"")</f>
        <v/>
      </c>
      <c r="O1952" s="89"/>
      <c r="P1952" s="116" t="str">
        <f>IF(Stock[[#This Row],[SỐ LƯỢNG MUA]]&gt;0,Stock[[#This Row],[GIÁ MUA]]*(1+Stock[[#This Row],[% GIẢM ĐỂ CẮT LỖ]]),"")</f>
        <v/>
      </c>
      <c r="Q1952" s="103"/>
      <c r="R1952" s="117" t="str">
        <f>IF(Stock[[#This Row],[CỔ TỨC TIỀN MẶT]]&gt;0,Stock[[#This Row],[CỔ TỨC TIỀN MẶT]]/(Stock[[#This Row],[GIÁ MUA]]*Stock[[#This Row],[SỐ LƯỢNG MUA]]),"")</f>
        <v/>
      </c>
      <c r="S1952" s="103"/>
      <c r="T1952" s="77"/>
      <c r="U1952" s="95"/>
      <c r="V1952" s="96"/>
      <c r="W1952" s="125" t="str">
        <f>IF(Stock[[#This Row],[SỐ LƯỢNG BÁN]]&gt;0,Stock[[#This Row],[GIÁ BÁN]]*Stock[[#This Row],[SỐ LƯỢNG BÁN]]*$D$11+Stock[[#This Row],[GIÁ BÁN]]*Stock[[#This Row],[SỐ LƯỢNG BÁN]]*$D$12,"")</f>
        <v/>
      </c>
      <c r="X1952" s="120">
        <f>Stock[[#This Row],[SỐ LƯỢNG MUA]]+Stock[[#This Row],[CỔ TỨC BẰNG CỔ PHIẾU]]-Stock[[#This Row],[SỐ LƯỢNG BÁN]]</f>
        <v>0</v>
      </c>
      <c r="Y19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2" s="120">
        <f ca="1">IF(Stock[[#This Row],[NGÀY BÁN]]&gt;0,Stock[[#This Row],[NGÀY BÁN]]-Stock[[#This Row],[NGÀY MUA]]+1,IF(Stock[[#This Row],[NGÀY MUA]]=0,0,TODAY()-Stock[[#This Row],[NGÀY MUA]]+1))</f>
        <v>0</v>
      </c>
      <c r="AA1952" s="121" t="str">
        <f>IFERROR(Stock[[#This Row],[CỔ TỨC TIỀN MẶT]]+Stock[[#This Row],[LÃI/(LỖ) TỪ BÁN CK
(auto-fill)]],"")</f>
        <v/>
      </c>
      <c r="AB19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2" s="79"/>
      <c r="AE1952" s="146" t="str">
        <f>IF(Stock[[#This Row],[TRẠNG THÁI
(auto-fill)]]="NẮM GIỮ",Stock[[#This Row],[GIÁ THỊ TRƯỜNG]]-Stock[[#This Row],[GIÁ MUA]],"")</f>
        <v/>
      </c>
      <c r="AF1952" s="150" t="str">
        <f>IFERROR(Stock[[#This Row],[TĂNG/
(GIẢM )]]/Stock[[#This Row],[GIÁ MUA]],"")</f>
        <v/>
      </c>
      <c r="AG1952" s="129" t="str">
        <f>IF(Stock[[#This Row],[GIÁ THỊ TRƯỜNG]]&gt;0,Stock[[#This Row],[GIÁ THỊ TRƯỜNG]]*Stock[[#This Row],[SỐ LƯỢNG CÒN LẠI
(auto-fill)]],"")</f>
        <v/>
      </c>
    </row>
    <row r="1953" spans="2:33">
      <c r="B1953" s="109" t="str">
        <f>IF(AND(Stock[[#This Row],[SỐ LƯỢNG MUA]]&gt;0,Stock[[#This Row],[SỐ LƯỢNG CÒN LẠI
(auto-fill)]]=0),"BÁN",
IF(AND(Stock[[#This Row],[SỐ LƯỢNG MUA]]&gt;0,Stock[[#This Row],[SỐ LƯỢNG CÒN LẠI
(auto-fill)]]&gt;0),"NẮM GIỮ",""))</f>
        <v/>
      </c>
      <c r="C1953" s="112">
        <f t="shared" si="30"/>
        <v>1940</v>
      </c>
      <c r="D1953" s="77"/>
      <c r="E1953" s="78"/>
      <c r="F1953" s="170"/>
      <c r="G1953" s="83"/>
      <c r="H1953" s="84"/>
      <c r="I1953" s="114" t="str">
        <f>IF(Stock[[#This Row],[SỐ LƯỢNG MUA]]&gt;0,Stock[[#This Row],[GIÁ MUA]]*Stock[[#This Row],[SỐ LƯỢNG MUA]]*$D$11,"")</f>
        <v/>
      </c>
      <c r="J1953" s="87"/>
      <c r="K1953" s="88"/>
      <c r="L1953" s="116" t="str">
        <f>IF(Stock[[#This Row],[SỐ LƯỢNG MUA]]&gt;0,Stock[[#This Row],[GIÁ MUA]]*(1+Stock[[#This Row],[% TĂNG KỲ VỌNG_1]]),"")</f>
        <v/>
      </c>
      <c r="M1953" s="89"/>
      <c r="N1953" s="116" t="str">
        <f>IF(Stock[[#This Row],[SỐ LƯỢNG MUA]]&gt;0,Stock[[#This Row],[GIÁ MUA]]*(1+Stock[[#This Row],[% TĂNG KỲ VỌNG_2]]),"")</f>
        <v/>
      </c>
      <c r="O1953" s="89"/>
      <c r="P1953" s="116" t="str">
        <f>IF(Stock[[#This Row],[SỐ LƯỢNG MUA]]&gt;0,Stock[[#This Row],[GIÁ MUA]]*(1+Stock[[#This Row],[% GIẢM ĐỂ CẮT LỖ]]),"")</f>
        <v/>
      </c>
      <c r="Q1953" s="103"/>
      <c r="R1953" s="117" t="str">
        <f>IF(Stock[[#This Row],[CỔ TỨC TIỀN MẶT]]&gt;0,Stock[[#This Row],[CỔ TỨC TIỀN MẶT]]/(Stock[[#This Row],[GIÁ MUA]]*Stock[[#This Row],[SỐ LƯỢNG MUA]]),"")</f>
        <v/>
      </c>
      <c r="S1953" s="103"/>
      <c r="T1953" s="77"/>
      <c r="U1953" s="95"/>
      <c r="V1953" s="96"/>
      <c r="W1953" s="125" t="str">
        <f>IF(Stock[[#This Row],[SỐ LƯỢNG BÁN]]&gt;0,Stock[[#This Row],[GIÁ BÁN]]*Stock[[#This Row],[SỐ LƯỢNG BÁN]]*$D$11+Stock[[#This Row],[GIÁ BÁN]]*Stock[[#This Row],[SỐ LƯỢNG BÁN]]*$D$12,"")</f>
        <v/>
      </c>
      <c r="X1953" s="120">
        <f>Stock[[#This Row],[SỐ LƯỢNG MUA]]+Stock[[#This Row],[CỔ TỨC BẰNG CỔ PHIẾU]]-Stock[[#This Row],[SỐ LƯỢNG BÁN]]</f>
        <v>0</v>
      </c>
      <c r="Y19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3" s="120">
        <f ca="1">IF(Stock[[#This Row],[NGÀY BÁN]]&gt;0,Stock[[#This Row],[NGÀY BÁN]]-Stock[[#This Row],[NGÀY MUA]]+1,IF(Stock[[#This Row],[NGÀY MUA]]=0,0,TODAY()-Stock[[#This Row],[NGÀY MUA]]+1))</f>
        <v>0</v>
      </c>
      <c r="AA1953" s="121" t="str">
        <f>IFERROR(Stock[[#This Row],[CỔ TỨC TIỀN MẶT]]+Stock[[#This Row],[LÃI/(LỖ) TỪ BÁN CK
(auto-fill)]],"")</f>
        <v/>
      </c>
      <c r="AB19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3" s="79"/>
      <c r="AE1953" s="146" t="str">
        <f>IF(Stock[[#This Row],[TRẠNG THÁI
(auto-fill)]]="NẮM GIỮ",Stock[[#This Row],[GIÁ THỊ TRƯỜNG]]-Stock[[#This Row],[GIÁ MUA]],"")</f>
        <v/>
      </c>
      <c r="AF1953" s="150" t="str">
        <f>IFERROR(Stock[[#This Row],[TĂNG/
(GIẢM )]]/Stock[[#This Row],[GIÁ MUA]],"")</f>
        <v/>
      </c>
      <c r="AG1953" s="129" t="str">
        <f>IF(Stock[[#This Row],[GIÁ THỊ TRƯỜNG]]&gt;0,Stock[[#This Row],[GIÁ THỊ TRƯỜNG]]*Stock[[#This Row],[SỐ LƯỢNG CÒN LẠI
(auto-fill)]],"")</f>
        <v/>
      </c>
    </row>
    <row r="1954" spans="2:33">
      <c r="B1954" s="109" t="str">
        <f>IF(AND(Stock[[#This Row],[SỐ LƯỢNG MUA]]&gt;0,Stock[[#This Row],[SỐ LƯỢNG CÒN LẠI
(auto-fill)]]=0),"BÁN",
IF(AND(Stock[[#This Row],[SỐ LƯỢNG MUA]]&gt;0,Stock[[#This Row],[SỐ LƯỢNG CÒN LẠI
(auto-fill)]]&gt;0),"NẮM GIỮ",""))</f>
        <v/>
      </c>
      <c r="C1954" s="112">
        <f t="shared" si="30"/>
        <v>1941</v>
      </c>
      <c r="D1954" s="77"/>
      <c r="E1954" s="78"/>
      <c r="F1954" s="170"/>
      <c r="G1954" s="83"/>
      <c r="H1954" s="84"/>
      <c r="I1954" s="114" t="str">
        <f>IF(Stock[[#This Row],[SỐ LƯỢNG MUA]]&gt;0,Stock[[#This Row],[GIÁ MUA]]*Stock[[#This Row],[SỐ LƯỢNG MUA]]*$D$11,"")</f>
        <v/>
      </c>
      <c r="J1954" s="87"/>
      <c r="K1954" s="88"/>
      <c r="L1954" s="116" t="str">
        <f>IF(Stock[[#This Row],[SỐ LƯỢNG MUA]]&gt;0,Stock[[#This Row],[GIÁ MUA]]*(1+Stock[[#This Row],[% TĂNG KỲ VỌNG_1]]),"")</f>
        <v/>
      </c>
      <c r="M1954" s="89"/>
      <c r="N1954" s="116" t="str">
        <f>IF(Stock[[#This Row],[SỐ LƯỢNG MUA]]&gt;0,Stock[[#This Row],[GIÁ MUA]]*(1+Stock[[#This Row],[% TĂNG KỲ VỌNG_2]]),"")</f>
        <v/>
      </c>
      <c r="O1954" s="89"/>
      <c r="P1954" s="116" t="str">
        <f>IF(Stock[[#This Row],[SỐ LƯỢNG MUA]]&gt;0,Stock[[#This Row],[GIÁ MUA]]*(1+Stock[[#This Row],[% GIẢM ĐỂ CẮT LỖ]]),"")</f>
        <v/>
      </c>
      <c r="Q1954" s="103"/>
      <c r="R1954" s="117" t="str">
        <f>IF(Stock[[#This Row],[CỔ TỨC TIỀN MẶT]]&gt;0,Stock[[#This Row],[CỔ TỨC TIỀN MẶT]]/(Stock[[#This Row],[GIÁ MUA]]*Stock[[#This Row],[SỐ LƯỢNG MUA]]),"")</f>
        <v/>
      </c>
      <c r="S1954" s="103"/>
      <c r="T1954" s="77"/>
      <c r="U1954" s="95"/>
      <c r="V1954" s="96"/>
      <c r="W1954" s="125" t="str">
        <f>IF(Stock[[#This Row],[SỐ LƯỢNG BÁN]]&gt;0,Stock[[#This Row],[GIÁ BÁN]]*Stock[[#This Row],[SỐ LƯỢNG BÁN]]*$D$11+Stock[[#This Row],[GIÁ BÁN]]*Stock[[#This Row],[SỐ LƯỢNG BÁN]]*$D$12,"")</f>
        <v/>
      </c>
      <c r="X1954" s="120">
        <f>Stock[[#This Row],[SỐ LƯỢNG MUA]]+Stock[[#This Row],[CỔ TỨC BẰNG CỔ PHIẾU]]-Stock[[#This Row],[SỐ LƯỢNG BÁN]]</f>
        <v>0</v>
      </c>
      <c r="Y19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4" s="120">
        <f ca="1">IF(Stock[[#This Row],[NGÀY BÁN]]&gt;0,Stock[[#This Row],[NGÀY BÁN]]-Stock[[#This Row],[NGÀY MUA]]+1,IF(Stock[[#This Row],[NGÀY MUA]]=0,0,TODAY()-Stock[[#This Row],[NGÀY MUA]]+1))</f>
        <v>0</v>
      </c>
      <c r="AA1954" s="121" t="str">
        <f>IFERROR(Stock[[#This Row],[CỔ TỨC TIỀN MẶT]]+Stock[[#This Row],[LÃI/(LỖ) TỪ BÁN CK
(auto-fill)]],"")</f>
        <v/>
      </c>
      <c r="AB19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4" s="79"/>
      <c r="AE1954" s="146" t="str">
        <f>IF(Stock[[#This Row],[TRẠNG THÁI
(auto-fill)]]="NẮM GIỮ",Stock[[#This Row],[GIÁ THỊ TRƯỜNG]]-Stock[[#This Row],[GIÁ MUA]],"")</f>
        <v/>
      </c>
      <c r="AF1954" s="150" t="str">
        <f>IFERROR(Stock[[#This Row],[TĂNG/
(GIẢM )]]/Stock[[#This Row],[GIÁ MUA]],"")</f>
        <v/>
      </c>
      <c r="AG1954" s="129" t="str">
        <f>IF(Stock[[#This Row],[GIÁ THỊ TRƯỜNG]]&gt;0,Stock[[#This Row],[GIÁ THỊ TRƯỜNG]]*Stock[[#This Row],[SỐ LƯỢNG CÒN LẠI
(auto-fill)]],"")</f>
        <v/>
      </c>
    </row>
    <row r="1955" spans="2:33">
      <c r="B1955" s="109" t="str">
        <f>IF(AND(Stock[[#This Row],[SỐ LƯỢNG MUA]]&gt;0,Stock[[#This Row],[SỐ LƯỢNG CÒN LẠI
(auto-fill)]]=0),"BÁN",
IF(AND(Stock[[#This Row],[SỐ LƯỢNG MUA]]&gt;0,Stock[[#This Row],[SỐ LƯỢNG CÒN LẠI
(auto-fill)]]&gt;0),"NẮM GIỮ",""))</f>
        <v/>
      </c>
      <c r="C1955" s="112">
        <f t="shared" si="30"/>
        <v>1942</v>
      </c>
      <c r="D1955" s="77"/>
      <c r="E1955" s="78"/>
      <c r="F1955" s="170"/>
      <c r="G1955" s="83"/>
      <c r="H1955" s="84"/>
      <c r="I1955" s="114" t="str">
        <f>IF(Stock[[#This Row],[SỐ LƯỢNG MUA]]&gt;0,Stock[[#This Row],[GIÁ MUA]]*Stock[[#This Row],[SỐ LƯỢNG MUA]]*$D$11,"")</f>
        <v/>
      </c>
      <c r="J1955" s="87"/>
      <c r="K1955" s="88"/>
      <c r="L1955" s="116" t="str">
        <f>IF(Stock[[#This Row],[SỐ LƯỢNG MUA]]&gt;0,Stock[[#This Row],[GIÁ MUA]]*(1+Stock[[#This Row],[% TĂNG KỲ VỌNG_1]]),"")</f>
        <v/>
      </c>
      <c r="M1955" s="89"/>
      <c r="N1955" s="116" t="str">
        <f>IF(Stock[[#This Row],[SỐ LƯỢNG MUA]]&gt;0,Stock[[#This Row],[GIÁ MUA]]*(1+Stock[[#This Row],[% TĂNG KỲ VỌNG_2]]),"")</f>
        <v/>
      </c>
      <c r="O1955" s="89"/>
      <c r="P1955" s="116" t="str">
        <f>IF(Stock[[#This Row],[SỐ LƯỢNG MUA]]&gt;0,Stock[[#This Row],[GIÁ MUA]]*(1+Stock[[#This Row],[% GIẢM ĐỂ CẮT LỖ]]),"")</f>
        <v/>
      </c>
      <c r="Q1955" s="103"/>
      <c r="R1955" s="117" t="str">
        <f>IF(Stock[[#This Row],[CỔ TỨC TIỀN MẶT]]&gt;0,Stock[[#This Row],[CỔ TỨC TIỀN MẶT]]/(Stock[[#This Row],[GIÁ MUA]]*Stock[[#This Row],[SỐ LƯỢNG MUA]]),"")</f>
        <v/>
      </c>
      <c r="S1955" s="103"/>
      <c r="T1955" s="77"/>
      <c r="U1955" s="95"/>
      <c r="V1955" s="96"/>
      <c r="W1955" s="125" t="str">
        <f>IF(Stock[[#This Row],[SỐ LƯỢNG BÁN]]&gt;0,Stock[[#This Row],[GIÁ BÁN]]*Stock[[#This Row],[SỐ LƯỢNG BÁN]]*$D$11+Stock[[#This Row],[GIÁ BÁN]]*Stock[[#This Row],[SỐ LƯỢNG BÁN]]*$D$12,"")</f>
        <v/>
      </c>
      <c r="X1955" s="120">
        <f>Stock[[#This Row],[SỐ LƯỢNG MUA]]+Stock[[#This Row],[CỔ TỨC BẰNG CỔ PHIẾU]]-Stock[[#This Row],[SỐ LƯỢNG BÁN]]</f>
        <v>0</v>
      </c>
      <c r="Y19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5" s="120">
        <f ca="1">IF(Stock[[#This Row],[NGÀY BÁN]]&gt;0,Stock[[#This Row],[NGÀY BÁN]]-Stock[[#This Row],[NGÀY MUA]]+1,IF(Stock[[#This Row],[NGÀY MUA]]=0,0,TODAY()-Stock[[#This Row],[NGÀY MUA]]+1))</f>
        <v>0</v>
      </c>
      <c r="AA1955" s="121" t="str">
        <f>IFERROR(Stock[[#This Row],[CỔ TỨC TIỀN MẶT]]+Stock[[#This Row],[LÃI/(LỖ) TỪ BÁN CK
(auto-fill)]],"")</f>
        <v/>
      </c>
      <c r="AB19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5" s="79"/>
      <c r="AE1955" s="146" t="str">
        <f>IF(Stock[[#This Row],[TRẠNG THÁI
(auto-fill)]]="NẮM GIỮ",Stock[[#This Row],[GIÁ THỊ TRƯỜNG]]-Stock[[#This Row],[GIÁ MUA]],"")</f>
        <v/>
      </c>
      <c r="AF1955" s="150" t="str">
        <f>IFERROR(Stock[[#This Row],[TĂNG/
(GIẢM )]]/Stock[[#This Row],[GIÁ MUA]],"")</f>
        <v/>
      </c>
      <c r="AG1955" s="129" t="str">
        <f>IF(Stock[[#This Row],[GIÁ THỊ TRƯỜNG]]&gt;0,Stock[[#This Row],[GIÁ THỊ TRƯỜNG]]*Stock[[#This Row],[SỐ LƯỢNG CÒN LẠI
(auto-fill)]],"")</f>
        <v/>
      </c>
    </row>
    <row r="1956" spans="2:33">
      <c r="B1956" s="109" t="str">
        <f>IF(AND(Stock[[#This Row],[SỐ LƯỢNG MUA]]&gt;0,Stock[[#This Row],[SỐ LƯỢNG CÒN LẠI
(auto-fill)]]=0),"BÁN",
IF(AND(Stock[[#This Row],[SỐ LƯỢNG MUA]]&gt;0,Stock[[#This Row],[SỐ LƯỢNG CÒN LẠI
(auto-fill)]]&gt;0),"NẮM GIỮ",""))</f>
        <v/>
      </c>
      <c r="C1956" s="112">
        <f t="shared" si="30"/>
        <v>1943</v>
      </c>
      <c r="D1956" s="77"/>
      <c r="E1956" s="78"/>
      <c r="F1956" s="170"/>
      <c r="G1956" s="83"/>
      <c r="H1956" s="84"/>
      <c r="I1956" s="114" t="str">
        <f>IF(Stock[[#This Row],[SỐ LƯỢNG MUA]]&gt;0,Stock[[#This Row],[GIÁ MUA]]*Stock[[#This Row],[SỐ LƯỢNG MUA]]*$D$11,"")</f>
        <v/>
      </c>
      <c r="J1956" s="87"/>
      <c r="K1956" s="88"/>
      <c r="L1956" s="116" t="str">
        <f>IF(Stock[[#This Row],[SỐ LƯỢNG MUA]]&gt;0,Stock[[#This Row],[GIÁ MUA]]*(1+Stock[[#This Row],[% TĂNG KỲ VỌNG_1]]),"")</f>
        <v/>
      </c>
      <c r="M1956" s="89"/>
      <c r="N1956" s="116" t="str">
        <f>IF(Stock[[#This Row],[SỐ LƯỢNG MUA]]&gt;0,Stock[[#This Row],[GIÁ MUA]]*(1+Stock[[#This Row],[% TĂNG KỲ VỌNG_2]]),"")</f>
        <v/>
      </c>
      <c r="O1956" s="89"/>
      <c r="P1956" s="116" t="str">
        <f>IF(Stock[[#This Row],[SỐ LƯỢNG MUA]]&gt;0,Stock[[#This Row],[GIÁ MUA]]*(1+Stock[[#This Row],[% GIẢM ĐỂ CẮT LỖ]]),"")</f>
        <v/>
      </c>
      <c r="Q1956" s="103"/>
      <c r="R1956" s="117" t="str">
        <f>IF(Stock[[#This Row],[CỔ TỨC TIỀN MẶT]]&gt;0,Stock[[#This Row],[CỔ TỨC TIỀN MẶT]]/(Stock[[#This Row],[GIÁ MUA]]*Stock[[#This Row],[SỐ LƯỢNG MUA]]),"")</f>
        <v/>
      </c>
      <c r="S1956" s="103"/>
      <c r="T1956" s="77"/>
      <c r="U1956" s="95"/>
      <c r="V1956" s="96"/>
      <c r="W1956" s="125" t="str">
        <f>IF(Stock[[#This Row],[SỐ LƯỢNG BÁN]]&gt;0,Stock[[#This Row],[GIÁ BÁN]]*Stock[[#This Row],[SỐ LƯỢNG BÁN]]*$D$11+Stock[[#This Row],[GIÁ BÁN]]*Stock[[#This Row],[SỐ LƯỢNG BÁN]]*$D$12,"")</f>
        <v/>
      </c>
      <c r="X1956" s="120">
        <f>Stock[[#This Row],[SỐ LƯỢNG MUA]]+Stock[[#This Row],[CỔ TỨC BẰNG CỔ PHIẾU]]-Stock[[#This Row],[SỐ LƯỢNG BÁN]]</f>
        <v>0</v>
      </c>
      <c r="Y19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6" s="120">
        <f ca="1">IF(Stock[[#This Row],[NGÀY BÁN]]&gt;0,Stock[[#This Row],[NGÀY BÁN]]-Stock[[#This Row],[NGÀY MUA]]+1,IF(Stock[[#This Row],[NGÀY MUA]]=0,0,TODAY()-Stock[[#This Row],[NGÀY MUA]]+1))</f>
        <v>0</v>
      </c>
      <c r="AA1956" s="121" t="str">
        <f>IFERROR(Stock[[#This Row],[CỔ TỨC TIỀN MẶT]]+Stock[[#This Row],[LÃI/(LỖ) TỪ BÁN CK
(auto-fill)]],"")</f>
        <v/>
      </c>
      <c r="AB19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6" s="79"/>
      <c r="AE1956" s="146" t="str">
        <f>IF(Stock[[#This Row],[TRẠNG THÁI
(auto-fill)]]="NẮM GIỮ",Stock[[#This Row],[GIÁ THỊ TRƯỜNG]]-Stock[[#This Row],[GIÁ MUA]],"")</f>
        <v/>
      </c>
      <c r="AF1956" s="150" t="str">
        <f>IFERROR(Stock[[#This Row],[TĂNG/
(GIẢM )]]/Stock[[#This Row],[GIÁ MUA]],"")</f>
        <v/>
      </c>
      <c r="AG1956" s="129" t="str">
        <f>IF(Stock[[#This Row],[GIÁ THỊ TRƯỜNG]]&gt;0,Stock[[#This Row],[GIÁ THỊ TRƯỜNG]]*Stock[[#This Row],[SỐ LƯỢNG CÒN LẠI
(auto-fill)]],"")</f>
        <v/>
      </c>
    </row>
    <row r="1957" spans="2:33">
      <c r="B1957" s="109" t="str">
        <f>IF(AND(Stock[[#This Row],[SỐ LƯỢNG MUA]]&gt;0,Stock[[#This Row],[SỐ LƯỢNG CÒN LẠI
(auto-fill)]]=0),"BÁN",
IF(AND(Stock[[#This Row],[SỐ LƯỢNG MUA]]&gt;0,Stock[[#This Row],[SỐ LƯỢNG CÒN LẠI
(auto-fill)]]&gt;0),"NẮM GIỮ",""))</f>
        <v/>
      </c>
      <c r="C1957" s="112">
        <f t="shared" si="30"/>
        <v>1944</v>
      </c>
      <c r="D1957" s="77"/>
      <c r="E1957" s="78"/>
      <c r="F1957" s="170"/>
      <c r="G1957" s="83"/>
      <c r="H1957" s="84"/>
      <c r="I1957" s="114" t="str">
        <f>IF(Stock[[#This Row],[SỐ LƯỢNG MUA]]&gt;0,Stock[[#This Row],[GIÁ MUA]]*Stock[[#This Row],[SỐ LƯỢNG MUA]]*$D$11,"")</f>
        <v/>
      </c>
      <c r="J1957" s="87"/>
      <c r="K1957" s="88"/>
      <c r="L1957" s="116" t="str">
        <f>IF(Stock[[#This Row],[SỐ LƯỢNG MUA]]&gt;0,Stock[[#This Row],[GIÁ MUA]]*(1+Stock[[#This Row],[% TĂNG KỲ VỌNG_1]]),"")</f>
        <v/>
      </c>
      <c r="M1957" s="89"/>
      <c r="N1957" s="116" t="str">
        <f>IF(Stock[[#This Row],[SỐ LƯỢNG MUA]]&gt;0,Stock[[#This Row],[GIÁ MUA]]*(1+Stock[[#This Row],[% TĂNG KỲ VỌNG_2]]),"")</f>
        <v/>
      </c>
      <c r="O1957" s="89"/>
      <c r="P1957" s="116" t="str">
        <f>IF(Stock[[#This Row],[SỐ LƯỢNG MUA]]&gt;0,Stock[[#This Row],[GIÁ MUA]]*(1+Stock[[#This Row],[% GIẢM ĐỂ CẮT LỖ]]),"")</f>
        <v/>
      </c>
      <c r="Q1957" s="103"/>
      <c r="R1957" s="117" t="str">
        <f>IF(Stock[[#This Row],[CỔ TỨC TIỀN MẶT]]&gt;0,Stock[[#This Row],[CỔ TỨC TIỀN MẶT]]/(Stock[[#This Row],[GIÁ MUA]]*Stock[[#This Row],[SỐ LƯỢNG MUA]]),"")</f>
        <v/>
      </c>
      <c r="S1957" s="103"/>
      <c r="T1957" s="77"/>
      <c r="U1957" s="95"/>
      <c r="V1957" s="96"/>
      <c r="W1957" s="125" t="str">
        <f>IF(Stock[[#This Row],[SỐ LƯỢNG BÁN]]&gt;0,Stock[[#This Row],[GIÁ BÁN]]*Stock[[#This Row],[SỐ LƯỢNG BÁN]]*$D$11+Stock[[#This Row],[GIÁ BÁN]]*Stock[[#This Row],[SỐ LƯỢNG BÁN]]*$D$12,"")</f>
        <v/>
      </c>
      <c r="X1957" s="120">
        <f>Stock[[#This Row],[SỐ LƯỢNG MUA]]+Stock[[#This Row],[CỔ TỨC BẰNG CỔ PHIẾU]]-Stock[[#This Row],[SỐ LƯỢNG BÁN]]</f>
        <v>0</v>
      </c>
      <c r="Y19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7" s="120">
        <f ca="1">IF(Stock[[#This Row],[NGÀY BÁN]]&gt;0,Stock[[#This Row],[NGÀY BÁN]]-Stock[[#This Row],[NGÀY MUA]]+1,IF(Stock[[#This Row],[NGÀY MUA]]=0,0,TODAY()-Stock[[#This Row],[NGÀY MUA]]+1))</f>
        <v>0</v>
      </c>
      <c r="AA1957" s="121" t="str">
        <f>IFERROR(Stock[[#This Row],[CỔ TỨC TIỀN MẶT]]+Stock[[#This Row],[LÃI/(LỖ) TỪ BÁN CK
(auto-fill)]],"")</f>
        <v/>
      </c>
      <c r="AB19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7" s="79"/>
      <c r="AE1957" s="146" t="str">
        <f>IF(Stock[[#This Row],[TRẠNG THÁI
(auto-fill)]]="NẮM GIỮ",Stock[[#This Row],[GIÁ THỊ TRƯỜNG]]-Stock[[#This Row],[GIÁ MUA]],"")</f>
        <v/>
      </c>
      <c r="AF1957" s="150" t="str">
        <f>IFERROR(Stock[[#This Row],[TĂNG/
(GIẢM )]]/Stock[[#This Row],[GIÁ MUA]],"")</f>
        <v/>
      </c>
      <c r="AG1957" s="129" t="str">
        <f>IF(Stock[[#This Row],[GIÁ THỊ TRƯỜNG]]&gt;0,Stock[[#This Row],[GIÁ THỊ TRƯỜNG]]*Stock[[#This Row],[SỐ LƯỢNG CÒN LẠI
(auto-fill)]],"")</f>
        <v/>
      </c>
    </row>
    <row r="1958" spans="2:33">
      <c r="B1958" s="109" t="str">
        <f>IF(AND(Stock[[#This Row],[SỐ LƯỢNG MUA]]&gt;0,Stock[[#This Row],[SỐ LƯỢNG CÒN LẠI
(auto-fill)]]=0),"BÁN",
IF(AND(Stock[[#This Row],[SỐ LƯỢNG MUA]]&gt;0,Stock[[#This Row],[SỐ LƯỢNG CÒN LẠI
(auto-fill)]]&gt;0),"NẮM GIỮ",""))</f>
        <v/>
      </c>
      <c r="C1958" s="112">
        <f t="shared" si="30"/>
        <v>1945</v>
      </c>
      <c r="D1958" s="77"/>
      <c r="E1958" s="78"/>
      <c r="F1958" s="170"/>
      <c r="G1958" s="83"/>
      <c r="H1958" s="84"/>
      <c r="I1958" s="114" t="str">
        <f>IF(Stock[[#This Row],[SỐ LƯỢNG MUA]]&gt;0,Stock[[#This Row],[GIÁ MUA]]*Stock[[#This Row],[SỐ LƯỢNG MUA]]*$D$11,"")</f>
        <v/>
      </c>
      <c r="J1958" s="87"/>
      <c r="K1958" s="88"/>
      <c r="L1958" s="116" t="str">
        <f>IF(Stock[[#This Row],[SỐ LƯỢNG MUA]]&gt;0,Stock[[#This Row],[GIÁ MUA]]*(1+Stock[[#This Row],[% TĂNG KỲ VỌNG_1]]),"")</f>
        <v/>
      </c>
      <c r="M1958" s="89"/>
      <c r="N1958" s="116" t="str">
        <f>IF(Stock[[#This Row],[SỐ LƯỢNG MUA]]&gt;0,Stock[[#This Row],[GIÁ MUA]]*(1+Stock[[#This Row],[% TĂNG KỲ VỌNG_2]]),"")</f>
        <v/>
      </c>
      <c r="O1958" s="89"/>
      <c r="P1958" s="116" t="str">
        <f>IF(Stock[[#This Row],[SỐ LƯỢNG MUA]]&gt;0,Stock[[#This Row],[GIÁ MUA]]*(1+Stock[[#This Row],[% GIẢM ĐỂ CẮT LỖ]]),"")</f>
        <v/>
      </c>
      <c r="Q1958" s="103"/>
      <c r="R1958" s="117" t="str">
        <f>IF(Stock[[#This Row],[CỔ TỨC TIỀN MẶT]]&gt;0,Stock[[#This Row],[CỔ TỨC TIỀN MẶT]]/(Stock[[#This Row],[GIÁ MUA]]*Stock[[#This Row],[SỐ LƯỢNG MUA]]),"")</f>
        <v/>
      </c>
      <c r="S1958" s="103"/>
      <c r="T1958" s="77"/>
      <c r="U1958" s="95"/>
      <c r="V1958" s="96"/>
      <c r="W1958" s="125" t="str">
        <f>IF(Stock[[#This Row],[SỐ LƯỢNG BÁN]]&gt;0,Stock[[#This Row],[GIÁ BÁN]]*Stock[[#This Row],[SỐ LƯỢNG BÁN]]*$D$11+Stock[[#This Row],[GIÁ BÁN]]*Stock[[#This Row],[SỐ LƯỢNG BÁN]]*$D$12,"")</f>
        <v/>
      </c>
      <c r="X1958" s="120">
        <f>Stock[[#This Row],[SỐ LƯỢNG MUA]]+Stock[[#This Row],[CỔ TỨC BẰNG CỔ PHIẾU]]-Stock[[#This Row],[SỐ LƯỢNG BÁN]]</f>
        <v>0</v>
      </c>
      <c r="Y19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8" s="120">
        <f ca="1">IF(Stock[[#This Row],[NGÀY BÁN]]&gt;0,Stock[[#This Row],[NGÀY BÁN]]-Stock[[#This Row],[NGÀY MUA]]+1,IF(Stock[[#This Row],[NGÀY MUA]]=0,0,TODAY()-Stock[[#This Row],[NGÀY MUA]]+1))</f>
        <v>0</v>
      </c>
      <c r="AA1958" s="121" t="str">
        <f>IFERROR(Stock[[#This Row],[CỔ TỨC TIỀN MẶT]]+Stock[[#This Row],[LÃI/(LỖ) TỪ BÁN CK
(auto-fill)]],"")</f>
        <v/>
      </c>
      <c r="AB19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8" s="79"/>
      <c r="AE1958" s="146" t="str">
        <f>IF(Stock[[#This Row],[TRẠNG THÁI
(auto-fill)]]="NẮM GIỮ",Stock[[#This Row],[GIÁ THỊ TRƯỜNG]]-Stock[[#This Row],[GIÁ MUA]],"")</f>
        <v/>
      </c>
      <c r="AF1958" s="150" t="str">
        <f>IFERROR(Stock[[#This Row],[TĂNG/
(GIẢM )]]/Stock[[#This Row],[GIÁ MUA]],"")</f>
        <v/>
      </c>
      <c r="AG1958" s="129" t="str">
        <f>IF(Stock[[#This Row],[GIÁ THỊ TRƯỜNG]]&gt;0,Stock[[#This Row],[GIÁ THỊ TRƯỜNG]]*Stock[[#This Row],[SỐ LƯỢNG CÒN LẠI
(auto-fill)]],"")</f>
        <v/>
      </c>
    </row>
    <row r="1959" spans="2:33">
      <c r="B1959" s="109" t="str">
        <f>IF(AND(Stock[[#This Row],[SỐ LƯỢNG MUA]]&gt;0,Stock[[#This Row],[SỐ LƯỢNG CÒN LẠI
(auto-fill)]]=0),"BÁN",
IF(AND(Stock[[#This Row],[SỐ LƯỢNG MUA]]&gt;0,Stock[[#This Row],[SỐ LƯỢNG CÒN LẠI
(auto-fill)]]&gt;0),"NẮM GIỮ",""))</f>
        <v/>
      </c>
      <c r="C1959" s="112">
        <f t="shared" si="30"/>
        <v>1946</v>
      </c>
      <c r="D1959" s="77"/>
      <c r="E1959" s="78"/>
      <c r="F1959" s="170"/>
      <c r="G1959" s="83"/>
      <c r="H1959" s="84"/>
      <c r="I1959" s="114" t="str">
        <f>IF(Stock[[#This Row],[SỐ LƯỢNG MUA]]&gt;0,Stock[[#This Row],[GIÁ MUA]]*Stock[[#This Row],[SỐ LƯỢNG MUA]]*$D$11,"")</f>
        <v/>
      </c>
      <c r="J1959" s="87"/>
      <c r="K1959" s="88"/>
      <c r="L1959" s="116" t="str">
        <f>IF(Stock[[#This Row],[SỐ LƯỢNG MUA]]&gt;0,Stock[[#This Row],[GIÁ MUA]]*(1+Stock[[#This Row],[% TĂNG KỲ VỌNG_1]]),"")</f>
        <v/>
      </c>
      <c r="M1959" s="89"/>
      <c r="N1959" s="116" t="str">
        <f>IF(Stock[[#This Row],[SỐ LƯỢNG MUA]]&gt;0,Stock[[#This Row],[GIÁ MUA]]*(1+Stock[[#This Row],[% TĂNG KỲ VỌNG_2]]),"")</f>
        <v/>
      </c>
      <c r="O1959" s="89"/>
      <c r="P1959" s="116" t="str">
        <f>IF(Stock[[#This Row],[SỐ LƯỢNG MUA]]&gt;0,Stock[[#This Row],[GIÁ MUA]]*(1+Stock[[#This Row],[% GIẢM ĐỂ CẮT LỖ]]),"")</f>
        <v/>
      </c>
      <c r="Q1959" s="103"/>
      <c r="R1959" s="117" t="str">
        <f>IF(Stock[[#This Row],[CỔ TỨC TIỀN MẶT]]&gt;0,Stock[[#This Row],[CỔ TỨC TIỀN MẶT]]/(Stock[[#This Row],[GIÁ MUA]]*Stock[[#This Row],[SỐ LƯỢNG MUA]]),"")</f>
        <v/>
      </c>
      <c r="S1959" s="103"/>
      <c r="T1959" s="77"/>
      <c r="U1959" s="95"/>
      <c r="V1959" s="96"/>
      <c r="W1959" s="125" t="str">
        <f>IF(Stock[[#This Row],[SỐ LƯỢNG BÁN]]&gt;0,Stock[[#This Row],[GIÁ BÁN]]*Stock[[#This Row],[SỐ LƯỢNG BÁN]]*$D$11+Stock[[#This Row],[GIÁ BÁN]]*Stock[[#This Row],[SỐ LƯỢNG BÁN]]*$D$12,"")</f>
        <v/>
      </c>
      <c r="X1959" s="120">
        <f>Stock[[#This Row],[SỐ LƯỢNG MUA]]+Stock[[#This Row],[CỔ TỨC BẰNG CỔ PHIẾU]]-Stock[[#This Row],[SỐ LƯỢNG BÁN]]</f>
        <v>0</v>
      </c>
      <c r="Y19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9" s="120">
        <f ca="1">IF(Stock[[#This Row],[NGÀY BÁN]]&gt;0,Stock[[#This Row],[NGÀY BÁN]]-Stock[[#This Row],[NGÀY MUA]]+1,IF(Stock[[#This Row],[NGÀY MUA]]=0,0,TODAY()-Stock[[#This Row],[NGÀY MUA]]+1))</f>
        <v>0</v>
      </c>
      <c r="AA1959" s="121" t="str">
        <f>IFERROR(Stock[[#This Row],[CỔ TỨC TIỀN MẶT]]+Stock[[#This Row],[LÃI/(LỖ) TỪ BÁN CK
(auto-fill)]],"")</f>
        <v/>
      </c>
      <c r="AB19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9" s="79"/>
      <c r="AE1959" s="146" t="str">
        <f>IF(Stock[[#This Row],[TRẠNG THÁI
(auto-fill)]]="NẮM GIỮ",Stock[[#This Row],[GIÁ THỊ TRƯỜNG]]-Stock[[#This Row],[GIÁ MUA]],"")</f>
        <v/>
      </c>
      <c r="AF1959" s="150" t="str">
        <f>IFERROR(Stock[[#This Row],[TĂNG/
(GIẢM )]]/Stock[[#This Row],[GIÁ MUA]],"")</f>
        <v/>
      </c>
      <c r="AG1959" s="129" t="str">
        <f>IF(Stock[[#This Row],[GIÁ THỊ TRƯỜNG]]&gt;0,Stock[[#This Row],[GIÁ THỊ TRƯỜNG]]*Stock[[#This Row],[SỐ LƯỢNG CÒN LẠI
(auto-fill)]],"")</f>
        <v/>
      </c>
    </row>
    <row r="1960" spans="2:33">
      <c r="B1960" s="109" t="str">
        <f>IF(AND(Stock[[#This Row],[SỐ LƯỢNG MUA]]&gt;0,Stock[[#This Row],[SỐ LƯỢNG CÒN LẠI
(auto-fill)]]=0),"BÁN",
IF(AND(Stock[[#This Row],[SỐ LƯỢNG MUA]]&gt;0,Stock[[#This Row],[SỐ LƯỢNG CÒN LẠI
(auto-fill)]]&gt;0),"NẮM GIỮ",""))</f>
        <v/>
      </c>
      <c r="C1960" s="112">
        <f t="shared" si="30"/>
        <v>1947</v>
      </c>
      <c r="D1960" s="77"/>
      <c r="E1960" s="78"/>
      <c r="F1960" s="170"/>
      <c r="G1960" s="83"/>
      <c r="H1960" s="84"/>
      <c r="I1960" s="114" t="str">
        <f>IF(Stock[[#This Row],[SỐ LƯỢNG MUA]]&gt;0,Stock[[#This Row],[GIÁ MUA]]*Stock[[#This Row],[SỐ LƯỢNG MUA]]*$D$11,"")</f>
        <v/>
      </c>
      <c r="J1960" s="87"/>
      <c r="K1960" s="88"/>
      <c r="L1960" s="116" t="str">
        <f>IF(Stock[[#This Row],[SỐ LƯỢNG MUA]]&gt;0,Stock[[#This Row],[GIÁ MUA]]*(1+Stock[[#This Row],[% TĂNG KỲ VỌNG_1]]),"")</f>
        <v/>
      </c>
      <c r="M1960" s="89"/>
      <c r="N1960" s="116" t="str">
        <f>IF(Stock[[#This Row],[SỐ LƯỢNG MUA]]&gt;0,Stock[[#This Row],[GIÁ MUA]]*(1+Stock[[#This Row],[% TĂNG KỲ VỌNG_2]]),"")</f>
        <v/>
      </c>
      <c r="O1960" s="89"/>
      <c r="P1960" s="116" t="str">
        <f>IF(Stock[[#This Row],[SỐ LƯỢNG MUA]]&gt;0,Stock[[#This Row],[GIÁ MUA]]*(1+Stock[[#This Row],[% GIẢM ĐỂ CẮT LỖ]]),"")</f>
        <v/>
      </c>
      <c r="Q1960" s="103"/>
      <c r="R1960" s="117" t="str">
        <f>IF(Stock[[#This Row],[CỔ TỨC TIỀN MẶT]]&gt;0,Stock[[#This Row],[CỔ TỨC TIỀN MẶT]]/(Stock[[#This Row],[GIÁ MUA]]*Stock[[#This Row],[SỐ LƯỢNG MUA]]),"")</f>
        <v/>
      </c>
      <c r="S1960" s="103"/>
      <c r="T1960" s="77"/>
      <c r="U1960" s="95"/>
      <c r="V1960" s="96"/>
      <c r="W1960" s="125" t="str">
        <f>IF(Stock[[#This Row],[SỐ LƯỢNG BÁN]]&gt;0,Stock[[#This Row],[GIÁ BÁN]]*Stock[[#This Row],[SỐ LƯỢNG BÁN]]*$D$11+Stock[[#This Row],[GIÁ BÁN]]*Stock[[#This Row],[SỐ LƯỢNG BÁN]]*$D$12,"")</f>
        <v/>
      </c>
      <c r="X1960" s="120">
        <f>Stock[[#This Row],[SỐ LƯỢNG MUA]]+Stock[[#This Row],[CỔ TỨC BẰNG CỔ PHIẾU]]-Stock[[#This Row],[SỐ LƯỢNG BÁN]]</f>
        <v>0</v>
      </c>
      <c r="Y19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0" s="120">
        <f ca="1">IF(Stock[[#This Row],[NGÀY BÁN]]&gt;0,Stock[[#This Row],[NGÀY BÁN]]-Stock[[#This Row],[NGÀY MUA]]+1,IF(Stock[[#This Row],[NGÀY MUA]]=0,0,TODAY()-Stock[[#This Row],[NGÀY MUA]]+1))</f>
        <v>0</v>
      </c>
      <c r="AA1960" s="121" t="str">
        <f>IFERROR(Stock[[#This Row],[CỔ TỨC TIỀN MẶT]]+Stock[[#This Row],[LÃI/(LỖ) TỪ BÁN CK
(auto-fill)]],"")</f>
        <v/>
      </c>
      <c r="AB19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0" s="79"/>
      <c r="AE1960" s="146" t="str">
        <f>IF(Stock[[#This Row],[TRẠNG THÁI
(auto-fill)]]="NẮM GIỮ",Stock[[#This Row],[GIÁ THỊ TRƯỜNG]]-Stock[[#This Row],[GIÁ MUA]],"")</f>
        <v/>
      </c>
      <c r="AF1960" s="150" t="str">
        <f>IFERROR(Stock[[#This Row],[TĂNG/
(GIẢM )]]/Stock[[#This Row],[GIÁ MUA]],"")</f>
        <v/>
      </c>
      <c r="AG1960" s="129" t="str">
        <f>IF(Stock[[#This Row],[GIÁ THỊ TRƯỜNG]]&gt;0,Stock[[#This Row],[GIÁ THỊ TRƯỜNG]]*Stock[[#This Row],[SỐ LƯỢNG CÒN LẠI
(auto-fill)]],"")</f>
        <v/>
      </c>
    </row>
    <row r="1961" spans="2:33">
      <c r="B1961" s="109" t="str">
        <f>IF(AND(Stock[[#This Row],[SỐ LƯỢNG MUA]]&gt;0,Stock[[#This Row],[SỐ LƯỢNG CÒN LẠI
(auto-fill)]]=0),"BÁN",
IF(AND(Stock[[#This Row],[SỐ LƯỢNG MUA]]&gt;0,Stock[[#This Row],[SỐ LƯỢNG CÒN LẠI
(auto-fill)]]&gt;0),"NẮM GIỮ",""))</f>
        <v/>
      </c>
      <c r="C1961" s="112">
        <f t="shared" si="30"/>
        <v>1948</v>
      </c>
      <c r="D1961" s="77"/>
      <c r="E1961" s="78"/>
      <c r="F1961" s="170"/>
      <c r="G1961" s="83"/>
      <c r="H1961" s="84"/>
      <c r="I1961" s="114" t="str">
        <f>IF(Stock[[#This Row],[SỐ LƯỢNG MUA]]&gt;0,Stock[[#This Row],[GIÁ MUA]]*Stock[[#This Row],[SỐ LƯỢNG MUA]]*$D$11,"")</f>
        <v/>
      </c>
      <c r="J1961" s="87"/>
      <c r="K1961" s="88"/>
      <c r="L1961" s="116" t="str">
        <f>IF(Stock[[#This Row],[SỐ LƯỢNG MUA]]&gt;0,Stock[[#This Row],[GIÁ MUA]]*(1+Stock[[#This Row],[% TĂNG KỲ VỌNG_1]]),"")</f>
        <v/>
      </c>
      <c r="M1961" s="89"/>
      <c r="N1961" s="116" t="str">
        <f>IF(Stock[[#This Row],[SỐ LƯỢNG MUA]]&gt;0,Stock[[#This Row],[GIÁ MUA]]*(1+Stock[[#This Row],[% TĂNG KỲ VỌNG_2]]),"")</f>
        <v/>
      </c>
      <c r="O1961" s="89"/>
      <c r="P1961" s="116" t="str">
        <f>IF(Stock[[#This Row],[SỐ LƯỢNG MUA]]&gt;0,Stock[[#This Row],[GIÁ MUA]]*(1+Stock[[#This Row],[% GIẢM ĐỂ CẮT LỖ]]),"")</f>
        <v/>
      </c>
      <c r="Q1961" s="103"/>
      <c r="R1961" s="117" t="str">
        <f>IF(Stock[[#This Row],[CỔ TỨC TIỀN MẶT]]&gt;0,Stock[[#This Row],[CỔ TỨC TIỀN MẶT]]/(Stock[[#This Row],[GIÁ MUA]]*Stock[[#This Row],[SỐ LƯỢNG MUA]]),"")</f>
        <v/>
      </c>
      <c r="S1961" s="103"/>
      <c r="T1961" s="77"/>
      <c r="U1961" s="95"/>
      <c r="V1961" s="96"/>
      <c r="W1961" s="125" t="str">
        <f>IF(Stock[[#This Row],[SỐ LƯỢNG BÁN]]&gt;0,Stock[[#This Row],[GIÁ BÁN]]*Stock[[#This Row],[SỐ LƯỢNG BÁN]]*$D$11+Stock[[#This Row],[GIÁ BÁN]]*Stock[[#This Row],[SỐ LƯỢNG BÁN]]*$D$12,"")</f>
        <v/>
      </c>
      <c r="X1961" s="120">
        <f>Stock[[#This Row],[SỐ LƯỢNG MUA]]+Stock[[#This Row],[CỔ TỨC BẰNG CỔ PHIẾU]]-Stock[[#This Row],[SỐ LƯỢNG BÁN]]</f>
        <v>0</v>
      </c>
      <c r="Y19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1" s="120">
        <f ca="1">IF(Stock[[#This Row],[NGÀY BÁN]]&gt;0,Stock[[#This Row],[NGÀY BÁN]]-Stock[[#This Row],[NGÀY MUA]]+1,IF(Stock[[#This Row],[NGÀY MUA]]=0,0,TODAY()-Stock[[#This Row],[NGÀY MUA]]+1))</f>
        <v>0</v>
      </c>
      <c r="AA1961" s="121" t="str">
        <f>IFERROR(Stock[[#This Row],[CỔ TỨC TIỀN MẶT]]+Stock[[#This Row],[LÃI/(LỖ) TỪ BÁN CK
(auto-fill)]],"")</f>
        <v/>
      </c>
      <c r="AB19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1" s="79"/>
      <c r="AE1961" s="146" t="str">
        <f>IF(Stock[[#This Row],[TRẠNG THÁI
(auto-fill)]]="NẮM GIỮ",Stock[[#This Row],[GIÁ THỊ TRƯỜNG]]-Stock[[#This Row],[GIÁ MUA]],"")</f>
        <v/>
      </c>
      <c r="AF1961" s="150" t="str">
        <f>IFERROR(Stock[[#This Row],[TĂNG/
(GIẢM )]]/Stock[[#This Row],[GIÁ MUA]],"")</f>
        <v/>
      </c>
      <c r="AG1961" s="129" t="str">
        <f>IF(Stock[[#This Row],[GIÁ THỊ TRƯỜNG]]&gt;0,Stock[[#This Row],[GIÁ THỊ TRƯỜNG]]*Stock[[#This Row],[SỐ LƯỢNG CÒN LẠI
(auto-fill)]],"")</f>
        <v/>
      </c>
    </row>
    <row r="1962" spans="2:33">
      <c r="B1962" s="109" t="str">
        <f>IF(AND(Stock[[#This Row],[SỐ LƯỢNG MUA]]&gt;0,Stock[[#This Row],[SỐ LƯỢNG CÒN LẠI
(auto-fill)]]=0),"BÁN",
IF(AND(Stock[[#This Row],[SỐ LƯỢNG MUA]]&gt;0,Stock[[#This Row],[SỐ LƯỢNG CÒN LẠI
(auto-fill)]]&gt;0),"NẮM GIỮ",""))</f>
        <v/>
      </c>
      <c r="C1962" s="112">
        <f t="shared" si="30"/>
        <v>1949</v>
      </c>
      <c r="D1962" s="77"/>
      <c r="E1962" s="78"/>
      <c r="F1962" s="170"/>
      <c r="G1962" s="83"/>
      <c r="H1962" s="84"/>
      <c r="I1962" s="114" t="str">
        <f>IF(Stock[[#This Row],[SỐ LƯỢNG MUA]]&gt;0,Stock[[#This Row],[GIÁ MUA]]*Stock[[#This Row],[SỐ LƯỢNG MUA]]*$D$11,"")</f>
        <v/>
      </c>
      <c r="J1962" s="87"/>
      <c r="K1962" s="88"/>
      <c r="L1962" s="116" t="str">
        <f>IF(Stock[[#This Row],[SỐ LƯỢNG MUA]]&gt;0,Stock[[#This Row],[GIÁ MUA]]*(1+Stock[[#This Row],[% TĂNG KỲ VỌNG_1]]),"")</f>
        <v/>
      </c>
      <c r="M1962" s="89"/>
      <c r="N1962" s="116" t="str">
        <f>IF(Stock[[#This Row],[SỐ LƯỢNG MUA]]&gt;0,Stock[[#This Row],[GIÁ MUA]]*(1+Stock[[#This Row],[% TĂNG KỲ VỌNG_2]]),"")</f>
        <v/>
      </c>
      <c r="O1962" s="89"/>
      <c r="P1962" s="116" t="str">
        <f>IF(Stock[[#This Row],[SỐ LƯỢNG MUA]]&gt;0,Stock[[#This Row],[GIÁ MUA]]*(1+Stock[[#This Row],[% GIẢM ĐỂ CẮT LỖ]]),"")</f>
        <v/>
      </c>
      <c r="Q1962" s="103"/>
      <c r="R1962" s="117" t="str">
        <f>IF(Stock[[#This Row],[CỔ TỨC TIỀN MẶT]]&gt;0,Stock[[#This Row],[CỔ TỨC TIỀN MẶT]]/(Stock[[#This Row],[GIÁ MUA]]*Stock[[#This Row],[SỐ LƯỢNG MUA]]),"")</f>
        <v/>
      </c>
      <c r="S1962" s="103"/>
      <c r="T1962" s="77"/>
      <c r="U1962" s="95"/>
      <c r="V1962" s="96"/>
      <c r="W1962" s="125" t="str">
        <f>IF(Stock[[#This Row],[SỐ LƯỢNG BÁN]]&gt;0,Stock[[#This Row],[GIÁ BÁN]]*Stock[[#This Row],[SỐ LƯỢNG BÁN]]*$D$11+Stock[[#This Row],[GIÁ BÁN]]*Stock[[#This Row],[SỐ LƯỢNG BÁN]]*$D$12,"")</f>
        <v/>
      </c>
      <c r="X1962" s="120">
        <f>Stock[[#This Row],[SỐ LƯỢNG MUA]]+Stock[[#This Row],[CỔ TỨC BẰNG CỔ PHIẾU]]-Stock[[#This Row],[SỐ LƯỢNG BÁN]]</f>
        <v>0</v>
      </c>
      <c r="Y19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2" s="120">
        <f ca="1">IF(Stock[[#This Row],[NGÀY BÁN]]&gt;0,Stock[[#This Row],[NGÀY BÁN]]-Stock[[#This Row],[NGÀY MUA]]+1,IF(Stock[[#This Row],[NGÀY MUA]]=0,0,TODAY()-Stock[[#This Row],[NGÀY MUA]]+1))</f>
        <v>0</v>
      </c>
      <c r="AA1962" s="121" t="str">
        <f>IFERROR(Stock[[#This Row],[CỔ TỨC TIỀN MẶT]]+Stock[[#This Row],[LÃI/(LỖ) TỪ BÁN CK
(auto-fill)]],"")</f>
        <v/>
      </c>
      <c r="AB19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2" s="79"/>
      <c r="AE1962" s="146" t="str">
        <f>IF(Stock[[#This Row],[TRẠNG THÁI
(auto-fill)]]="NẮM GIỮ",Stock[[#This Row],[GIÁ THỊ TRƯỜNG]]-Stock[[#This Row],[GIÁ MUA]],"")</f>
        <v/>
      </c>
      <c r="AF1962" s="150" t="str">
        <f>IFERROR(Stock[[#This Row],[TĂNG/
(GIẢM )]]/Stock[[#This Row],[GIÁ MUA]],"")</f>
        <v/>
      </c>
      <c r="AG1962" s="129" t="str">
        <f>IF(Stock[[#This Row],[GIÁ THỊ TRƯỜNG]]&gt;0,Stock[[#This Row],[GIÁ THỊ TRƯỜNG]]*Stock[[#This Row],[SỐ LƯỢNG CÒN LẠI
(auto-fill)]],"")</f>
        <v/>
      </c>
    </row>
    <row r="1963" spans="2:33">
      <c r="B1963" s="109" t="str">
        <f>IF(AND(Stock[[#This Row],[SỐ LƯỢNG MUA]]&gt;0,Stock[[#This Row],[SỐ LƯỢNG CÒN LẠI
(auto-fill)]]=0),"BÁN",
IF(AND(Stock[[#This Row],[SỐ LƯỢNG MUA]]&gt;0,Stock[[#This Row],[SỐ LƯỢNG CÒN LẠI
(auto-fill)]]&gt;0),"NẮM GIỮ",""))</f>
        <v/>
      </c>
      <c r="C1963" s="112">
        <f t="shared" si="30"/>
        <v>1950</v>
      </c>
      <c r="D1963" s="77"/>
      <c r="E1963" s="78"/>
      <c r="F1963" s="170"/>
      <c r="G1963" s="83"/>
      <c r="H1963" s="84"/>
      <c r="I1963" s="114" t="str">
        <f>IF(Stock[[#This Row],[SỐ LƯỢNG MUA]]&gt;0,Stock[[#This Row],[GIÁ MUA]]*Stock[[#This Row],[SỐ LƯỢNG MUA]]*$D$11,"")</f>
        <v/>
      </c>
      <c r="J1963" s="87"/>
      <c r="K1963" s="88"/>
      <c r="L1963" s="116" t="str">
        <f>IF(Stock[[#This Row],[SỐ LƯỢNG MUA]]&gt;0,Stock[[#This Row],[GIÁ MUA]]*(1+Stock[[#This Row],[% TĂNG KỲ VỌNG_1]]),"")</f>
        <v/>
      </c>
      <c r="M1963" s="89"/>
      <c r="N1963" s="116" t="str">
        <f>IF(Stock[[#This Row],[SỐ LƯỢNG MUA]]&gt;0,Stock[[#This Row],[GIÁ MUA]]*(1+Stock[[#This Row],[% TĂNG KỲ VỌNG_2]]),"")</f>
        <v/>
      </c>
      <c r="O1963" s="89"/>
      <c r="P1963" s="116" t="str">
        <f>IF(Stock[[#This Row],[SỐ LƯỢNG MUA]]&gt;0,Stock[[#This Row],[GIÁ MUA]]*(1+Stock[[#This Row],[% GIẢM ĐỂ CẮT LỖ]]),"")</f>
        <v/>
      </c>
      <c r="Q1963" s="103"/>
      <c r="R1963" s="117" t="str">
        <f>IF(Stock[[#This Row],[CỔ TỨC TIỀN MẶT]]&gt;0,Stock[[#This Row],[CỔ TỨC TIỀN MẶT]]/(Stock[[#This Row],[GIÁ MUA]]*Stock[[#This Row],[SỐ LƯỢNG MUA]]),"")</f>
        <v/>
      </c>
      <c r="S1963" s="103"/>
      <c r="T1963" s="77"/>
      <c r="U1963" s="95"/>
      <c r="V1963" s="96"/>
      <c r="W1963" s="125" t="str">
        <f>IF(Stock[[#This Row],[SỐ LƯỢNG BÁN]]&gt;0,Stock[[#This Row],[GIÁ BÁN]]*Stock[[#This Row],[SỐ LƯỢNG BÁN]]*$D$11+Stock[[#This Row],[GIÁ BÁN]]*Stock[[#This Row],[SỐ LƯỢNG BÁN]]*$D$12,"")</f>
        <v/>
      </c>
      <c r="X1963" s="120">
        <f>Stock[[#This Row],[SỐ LƯỢNG MUA]]+Stock[[#This Row],[CỔ TỨC BẰNG CỔ PHIẾU]]-Stock[[#This Row],[SỐ LƯỢNG BÁN]]</f>
        <v>0</v>
      </c>
      <c r="Y19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3" s="120">
        <f ca="1">IF(Stock[[#This Row],[NGÀY BÁN]]&gt;0,Stock[[#This Row],[NGÀY BÁN]]-Stock[[#This Row],[NGÀY MUA]]+1,IF(Stock[[#This Row],[NGÀY MUA]]=0,0,TODAY()-Stock[[#This Row],[NGÀY MUA]]+1))</f>
        <v>0</v>
      </c>
      <c r="AA1963" s="121" t="str">
        <f>IFERROR(Stock[[#This Row],[CỔ TỨC TIỀN MẶT]]+Stock[[#This Row],[LÃI/(LỖ) TỪ BÁN CK
(auto-fill)]],"")</f>
        <v/>
      </c>
      <c r="AB19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3" s="79"/>
      <c r="AE1963" s="146" t="str">
        <f>IF(Stock[[#This Row],[TRẠNG THÁI
(auto-fill)]]="NẮM GIỮ",Stock[[#This Row],[GIÁ THỊ TRƯỜNG]]-Stock[[#This Row],[GIÁ MUA]],"")</f>
        <v/>
      </c>
      <c r="AF1963" s="150" t="str">
        <f>IFERROR(Stock[[#This Row],[TĂNG/
(GIẢM )]]/Stock[[#This Row],[GIÁ MUA]],"")</f>
        <v/>
      </c>
      <c r="AG1963" s="129" t="str">
        <f>IF(Stock[[#This Row],[GIÁ THỊ TRƯỜNG]]&gt;0,Stock[[#This Row],[GIÁ THỊ TRƯỜNG]]*Stock[[#This Row],[SỐ LƯỢNG CÒN LẠI
(auto-fill)]],"")</f>
        <v/>
      </c>
    </row>
    <row r="1964" spans="2:33">
      <c r="B1964" s="109" t="str">
        <f>IF(AND(Stock[[#This Row],[SỐ LƯỢNG MUA]]&gt;0,Stock[[#This Row],[SỐ LƯỢNG CÒN LẠI
(auto-fill)]]=0),"BÁN",
IF(AND(Stock[[#This Row],[SỐ LƯỢNG MUA]]&gt;0,Stock[[#This Row],[SỐ LƯỢNG CÒN LẠI
(auto-fill)]]&gt;0),"NẮM GIỮ",""))</f>
        <v/>
      </c>
      <c r="C1964" s="112">
        <f t="shared" si="30"/>
        <v>1951</v>
      </c>
      <c r="D1964" s="77"/>
      <c r="E1964" s="78"/>
      <c r="F1964" s="170"/>
      <c r="G1964" s="83"/>
      <c r="H1964" s="84"/>
      <c r="I1964" s="114" t="str">
        <f>IF(Stock[[#This Row],[SỐ LƯỢNG MUA]]&gt;0,Stock[[#This Row],[GIÁ MUA]]*Stock[[#This Row],[SỐ LƯỢNG MUA]]*$D$11,"")</f>
        <v/>
      </c>
      <c r="J1964" s="87"/>
      <c r="K1964" s="88"/>
      <c r="L1964" s="116" t="str">
        <f>IF(Stock[[#This Row],[SỐ LƯỢNG MUA]]&gt;0,Stock[[#This Row],[GIÁ MUA]]*(1+Stock[[#This Row],[% TĂNG KỲ VỌNG_1]]),"")</f>
        <v/>
      </c>
      <c r="M1964" s="89"/>
      <c r="N1964" s="116" t="str">
        <f>IF(Stock[[#This Row],[SỐ LƯỢNG MUA]]&gt;0,Stock[[#This Row],[GIÁ MUA]]*(1+Stock[[#This Row],[% TĂNG KỲ VỌNG_2]]),"")</f>
        <v/>
      </c>
      <c r="O1964" s="89"/>
      <c r="P1964" s="116" t="str">
        <f>IF(Stock[[#This Row],[SỐ LƯỢNG MUA]]&gt;0,Stock[[#This Row],[GIÁ MUA]]*(1+Stock[[#This Row],[% GIẢM ĐỂ CẮT LỖ]]),"")</f>
        <v/>
      </c>
      <c r="Q1964" s="103"/>
      <c r="R1964" s="117" t="str">
        <f>IF(Stock[[#This Row],[CỔ TỨC TIỀN MẶT]]&gt;0,Stock[[#This Row],[CỔ TỨC TIỀN MẶT]]/(Stock[[#This Row],[GIÁ MUA]]*Stock[[#This Row],[SỐ LƯỢNG MUA]]),"")</f>
        <v/>
      </c>
      <c r="S1964" s="103"/>
      <c r="T1964" s="77"/>
      <c r="U1964" s="95"/>
      <c r="V1964" s="96"/>
      <c r="W1964" s="125" t="str">
        <f>IF(Stock[[#This Row],[SỐ LƯỢNG BÁN]]&gt;0,Stock[[#This Row],[GIÁ BÁN]]*Stock[[#This Row],[SỐ LƯỢNG BÁN]]*$D$11+Stock[[#This Row],[GIÁ BÁN]]*Stock[[#This Row],[SỐ LƯỢNG BÁN]]*$D$12,"")</f>
        <v/>
      </c>
      <c r="X1964" s="120">
        <f>Stock[[#This Row],[SỐ LƯỢNG MUA]]+Stock[[#This Row],[CỔ TỨC BẰNG CỔ PHIẾU]]-Stock[[#This Row],[SỐ LƯỢNG BÁN]]</f>
        <v>0</v>
      </c>
      <c r="Y19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4" s="120">
        <f ca="1">IF(Stock[[#This Row],[NGÀY BÁN]]&gt;0,Stock[[#This Row],[NGÀY BÁN]]-Stock[[#This Row],[NGÀY MUA]]+1,IF(Stock[[#This Row],[NGÀY MUA]]=0,0,TODAY()-Stock[[#This Row],[NGÀY MUA]]+1))</f>
        <v>0</v>
      </c>
      <c r="AA1964" s="121" t="str">
        <f>IFERROR(Stock[[#This Row],[CỔ TỨC TIỀN MẶT]]+Stock[[#This Row],[LÃI/(LỖ) TỪ BÁN CK
(auto-fill)]],"")</f>
        <v/>
      </c>
      <c r="AB19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4" s="79"/>
      <c r="AE1964" s="146" t="str">
        <f>IF(Stock[[#This Row],[TRẠNG THÁI
(auto-fill)]]="NẮM GIỮ",Stock[[#This Row],[GIÁ THỊ TRƯỜNG]]-Stock[[#This Row],[GIÁ MUA]],"")</f>
        <v/>
      </c>
      <c r="AF1964" s="150" t="str">
        <f>IFERROR(Stock[[#This Row],[TĂNG/
(GIẢM )]]/Stock[[#This Row],[GIÁ MUA]],"")</f>
        <v/>
      </c>
      <c r="AG1964" s="129" t="str">
        <f>IF(Stock[[#This Row],[GIÁ THỊ TRƯỜNG]]&gt;0,Stock[[#This Row],[GIÁ THỊ TRƯỜNG]]*Stock[[#This Row],[SỐ LƯỢNG CÒN LẠI
(auto-fill)]],"")</f>
        <v/>
      </c>
    </row>
    <row r="1965" spans="2:33">
      <c r="B1965" s="109" t="str">
        <f>IF(AND(Stock[[#This Row],[SỐ LƯỢNG MUA]]&gt;0,Stock[[#This Row],[SỐ LƯỢNG CÒN LẠI
(auto-fill)]]=0),"BÁN",
IF(AND(Stock[[#This Row],[SỐ LƯỢNG MUA]]&gt;0,Stock[[#This Row],[SỐ LƯỢNG CÒN LẠI
(auto-fill)]]&gt;0),"NẮM GIỮ",""))</f>
        <v/>
      </c>
      <c r="C1965" s="112">
        <f t="shared" si="30"/>
        <v>1952</v>
      </c>
      <c r="D1965" s="77"/>
      <c r="E1965" s="78"/>
      <c r="F1965" s="170"/>
      <c r="G1965" s="83"/>
      <c r="H1965" s="84"/>
      <c r="I1965" s="114" t="str">
        <f>IF(Stock[[#This Row],[SỐ LƯỢNG MUA]]&gt;0,Stock[[#This Row],[GIÁ MUA]]*Stock[[#This Row],[SỐ LƯỢNG MUA]]*$D$11,"")</f>
        <v/>
      </c>
      <c r="J1965" s="87"/>
      <c r="K1965" s="88"/>
      <c r="L1965" s="116" t="str">
        <f>IF(Stock[[#This Row],[SỐ LƯỢNG MUA]]&gt;0,Stock[[#This Row],[GIÁ MUA]]*(1+Stock[[#This Row],[% TĂNG KỲ VỌNG_1]]),"")</f>
        <v/>
      </c>
      <c r="M1965" s="89"/>
      <c r="N1965" s="116" t="str">
        <f>IF(Stock[[#This Row],[SỐ LƯỢNG MUA]]&gt;0,Stock[[#This Row],[GIÁ MUA]]*(1+Stock[[#This Row],[% TĂNG KỲ VỌNG_2]]),"")</f>
        <v/>
      </c>
      <c r="O1965" s="89"/>
      <c r="P1965" s="116" t="str">
        <f>IF(Stock[[#This Row],[SỐ LƯỢNG MUA]]&gt;0,Stock[[#This Row],[GIÁ MUA]]*(1+Stock[[#This Row],[% GIẢM ĐỂ CẮT LỖ]]),"")</f>
        <v/>
      </c>
      <c r="Q1965" s="103"/>
      <c r="R1965" s="117" t="str">
        <f>IF(Stock[[#This Row],[CỔ TỨC TIỀN MẶT]]&gt;0,Stock[[#This Row],[CỔ TỨC TIỀN MẶT]]/(Stock[[#This Row],[GIÁ MUA]]*Stock[[#This Row],[SỐ LƯỢNG MUA]]),"")</f>
        <v/>
      </c>
      <c r="S1965" s="103"/>
      <c r="T1965" s="77"/>
      <c r="U1965" s="95"/>
      <c r="V1965" s="96"/>
      <c r="W1965" s="125" t="str">
        <f>IF(Stock[[#This Row],[SỐ LƯỢNG BÁN]]&gt;0,Stock[[#This Row],[GIÁ BÁN]]*Stock[[#This Row],[SỐ LƯỢNG BÁN]]*$D$11+Stock[[#This Row],[GIÁ BÁN]]*Stock[[#This Row],[SỐ LƯỢNG BÁN]]*$D$12,"")</f>
        <v/>
      </c>
      <c r="X1965" s="120">
        <f>Stock[[#This Row],[SỐ LƯỢNG MUA]]+Stock[[#This Row],[CỔ TỨC BẰNG CỔ PHIẾU]]-Stock[[#This Row],[SỐ LƯỢNG BÁN]]</f>
        <v>0</v>
      </c>
      <c r="Y19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5" s="120">
        <f ca="1">IF(Stock[[#This Row],[NGÀY BÁN]]&gt;0,Stock[[#This Row],[NGÀY BÁN]]-Stock[[#This Row],[NGÀY MUA]]+1,IF(Stock[[#This Row],[NGÀY MUA]]=0,0,TODAY()-Stock[[#This Row],[NGÀY MUA]]+1))</f>
        <v>0</v>
      </c>
      <c r="AA1965" s="121" t="str">
        <f>IFERROR(Stock[[#This Row],[CỔ TỨC TIỀN MẶT]]+Stock[[#This Row],[LÃI/(LỖ) TỪ BÁN CK
(auto-fill)]],"")</f>
        <v/>
      </c>
      <c r="AB19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5" s="79"/>
      <c r="AE1965" s="146" t="str">
        <f>IF(Stock[[#This Row],[TRẠNG THÁI
(auto-fill)]]="NẮM GIỮ",Stock[[#This Row],[GIÁ THỊ TRƯỜNG]]-Stock[[#This Row],[GIÁ MUA]],"")</f>
        <v/>
      </c>
      <c r="AF1965" s="150" t="str">
        <f>IFERROR(Stock[[#This Row],[TĂNG/
(GIẢM )]]/Stock[[#This Row],[GIÁ MUA]],"")</f>
        <v/>
      </c>
      <c r="AG1965" s="129" t="str">
        <f>IF(Stock[[#This Row],[GIÁ THỊ TRƯỜNG]]&gt;0,Stock[[#This Row],[GIÁ THỊ TRƯỜNG]]*Stock[[#This Row],[SỐ LƯỢNG CÒN LẠI
(auto-fill)]],"")</f>
        <v/>
      </c>
    </row>
    <row r="1966" spans="2:33">
      <c r="B1966" s="109" t="str">
        <f>IF(AND(Stock[[#This Row],[SỐ LƯỢNG MUA]]&gt;0,Stock[[#This Row],[SỐ LƯỢNG CÒN LẠI
(auto-fill)]]=0),"BÁN",
IF(AND(Stock[[#This Row],[SỐ LƯỢNG MUA]]&gt;0,Stock[[#This Row],[SỐ LƯỢNG CÒN LẠI
(auto-fill)]]&gt;0),"NẮM GIỮ",""))</f>
        <v/>
      </c>
      <c r="C1966" s="112">
        <f t="shared" si="30"/>
        <v>1953</v>
      </c>
      <c r="D1966" s="77"/>
      <c r="E1966" s="78"/>
      <c r="F1966" s="170"/>
      <c r="G1966" s="83"/>
      <c r="H1966" s="84"/>
      <c r="I1966" s="114" t="str">
        <f>IF(Stock[[#This Row],[SỐ LƯỢNG MUA]]&gt;0,Stock[[#This Row],[GIÁ MUA]]*Stock[[#This Row],[SỐ LƯỢNG MUA]]*$D$11,"")</f>
        <v/>
      </c>
      <c r="J1966" s="87"/>
      <c r="K1966" s="88"/>
      <c r="L1966" s="116" t="str">
        <f>IF(Stock[[#This Row],[SỐ LƯỢNG MUA]]&gt;0,Stock[[#This Row],[GIÁ MUA]]*(1+Stock[[#This Row],[% TĂNG KỲ VỌNG_1]]),"")</f>
        <v/>
      </c>
      <c r="M1966" s="89"/>
      <c r="N1966" s="116" t="str">
        <f>IF(Stock[[#This Row],[SỐ LƯỢNG MUA]]&gt;0,Stock[[#This Row],[GIÁ MUA]]*(1+Stock[[#This Row],[% TĂNG KỲ VỌNG_2]]),"")</f>
        <v/>
      </c>
      <c r="O1966" s="89"/>
      <c r="P1966" s="116" t="str">
        <f>IF(Stock[[#This Row],[SỐ LƯỢNG MUA]]&gt;0,Stock[[#This Row],[GIÁ MUA]]*(1+Stock[[#This Row],[% GIẢM ĐỂ CẮT LỖ]]),"")</f>
        <v/>
      </c>
      <c r="Q1966" s="103"/>
      <c r="R1966" s="117" t="str">
        <f>IF(Stock[[#This Row],[CỔ TỨC TIỀN MẶT]]&gt;0,Stock[[#This Row],[CỔ TỨC TIỀN MẶT]]/(Stock[[#This Row],[GIÁ MUA]]*Stock[[#This Row],[SỐ LƯỢNG MUA]]),"")</f>
        <v/>
      </c>
      <c r="S1966" s="103"/>
      <c r="T1966" s="77"/>
      <c r="U1966" s="95"/>
      <c r="V1966" s="96"/>
      <c r="W1966" s="125" t="str">
        <f>IF(Stock[[#This Row],[SỐ LƯỢNG BÁN]]&gt;0,Stock[[#This Row],[GIÁ BÁN]]*Stock[[#This Row],[SỐ LƯỢNG BÁN]]*$D$11+Stock[[#This Row],[GIÁ BÁN]]*Stock[[#This Row],[SỐ LƯỢNG BÁN]]*$D$12,"")</f>
        <v/>
      </c>
      <c r="X1966" s="120">
        <f>Stock[[#This Row],[SỐ LƯỢNG MUA]]+Stock[[#This Row],[CỔ TỨC BẰNG CỔ PHIẾU]]-Stock[[#This Row],[SỐ LƯỢNG BÁN]]</f>
        <v>0</v>
      </c>
      <c r="Y19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6" s="120">
        <f ca="1">IF(Stock[[#This Row],[NGÀY BÁN]]&gt;0,Stock[[#This Row],[NGÀY BÁN]]-Stock[[#This Row],[NGÀY MUA]]+1,IF(Stock[[#This Row],[NGÀY MUA]]=0,0,TODAY()-Stock[[#This Row],[NGÀY MUA]]+1))</f>
        <v>0</v>
      </c>
      <c r="AA1966" s="121" t="str">
        <f>IFERROR(Stock[[#This Row],[CỔ TỨC TIỀN MẶT]]+Stock[[#This Row],[LÃI/(LỖ) TỪ BÁN CK
(auto-fill)]],"")</f>
        <v/>
      </c>
      <c r="AB19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6" s="79"/>
      <c r="AE1966" s="146" t="str">
        <f>IF(Stock[[#This Row],[TRẠNG THÁI
(auto-fill)]]="NẮM GIỮ",Stock[[#This Row],[GIÁ THỊ TRƯỜNG]]-Stock[[#This Row],[GIÁ MUA]],"")</f>
        <v/>
      </c>
      <c r="AF1966" s="150" t="str">
        <f>IFERROR(Stock[[#This Row],[TĂNG/
(GIẢM )]]/Stock[[#This Row],[GIÁ MUA]],"")</f>
        <v/>
      </c>
      <c r="AG1966" s="129" t="str">
        <f>IF(Stock[[#This Row],[GIÁ THỊ TRƯỜNG]]&gt;0,Stock[[#This Row],[GIÁ THỊ TRƯỜNG]]*Stock[[#This Row],[SỐ LƯỢNG CÒN LẠI
(auto-fill)]],"")</f>
        <v/>
      </c>
    </row>
    <row r="1967" spans="2:33">
      <c r="B1967" s="109" t="str">
        <f>IF(AND(Stock[[#This Row],[SỐ LƯỢNG MUA]]&gt;0,Stock[[#This Row],[SỐ LƯỢNG CÒN LẠI
(auto-fill)]]=0),"BÁN",
IF(AND(Stock[[#This Row],[SỐ LƯỢNG MUA]]&gt;0,Stock[[#This Row],[SỐ LƯỢNG CÒN LẠI
(auto-fill)]]&gt;0),"NẮM GIỮ",""))</f>
        <v/>
      </c>
      <c r="C1967" s="112">
        <f t="shared" si="30"/>
        <v>1954</v>
      </c>
      <c r="D1967" s="77"/>
      <c r="E1967" s="78"/>
      <c r="F1967" s="170"/>
      <c r="G1967" s="83"/>
      <c r="H1967" s="84"/>
      <c r="I1967" s="114" t="str">
        <f>IF(Stock[[#This Row],[SỐ LƯỢNG MUA]]&gt;0,Stock[[#This Row],[GIÁ MUA]]*Stock[[#This Row],[SỐ LƯỢNG MUA]]*$D$11,"")</f>
        <v/>
      </c>
      <c r="J1967" s="87"/>
      <c r="K1967" s="88"/>
      <c r="L1967" s="116" t="str">
        <f>IF(Stock[[#This Row],[SỐ LƯỢNG MUA]]&gt;0,Stock[[#This Row],[GIÁ MUA]]*(1+Stock[[#This Row],[% TĂNG KỲ VỌNG_1]]),"")</f>
        <v/>
      </c>
      <c r="M1967" s="89"/>
      <c r="N1967" s="116" t="str">
        <f>IF(Stock[[#This Row],[SỐ LƯỢNG MUA]]&gt;0,Stock[[#This Row],[GIÁ MUA]]*(1+Stock[[#This Row],[% TĂNG KỲ VỌNG_2]]),"")</f>
        <v/>
      </c>
      <c r="O1967" s="89"/>
      <c r="P1967" s="116" t="str">
        <f>IF(Stock[[#This Row],[SỐ LƯỢNG MUA]]&gt;0,Stock[[#This Row],[GIÁ MUA]]*(1+Stock[[#This Row],[% GIẢM ĐỂ CẮT LỖ]]),"")</f>
        <v/>
      </c>
      <c r="Q1967" s="103"/>
      <c r="R1967" s="117" t="str">
        <f>IF(Stock[[#This Row],[CỔ TỨC TIỀN MẶT]]&gt;0,Stock[[#This Row],[CỔ TỨC TIỀN MẶT]]/(Stock[[#This Row],[GIÁ MUA]]*Stock[[#This Row],[SỐ LƯỢNG MUA]]),"")</f>
        <v/>
      </c>
      <c r="S1967" s="103"/>
      <c r="T1967" s="77"/>
      <c r="U1967" s="95"/>
      <c r="V1967" s="96"/>
      <c r="W1967" s="125" t="str">
        <f>IF(Stock[[#This Row],[SỐ LƯỢNG BÁN]]&gt;0,Stock[[#This Row],[GIÁ BÁN]]*Stock[[#This Row],[SỐ LƯỢNG BÁN]]*$D$11+Stock[[#This Row],[GIÁ BÁN]]*Stock[[#This Row],[SỐ LƯỢNG BÁN]]*$D$12,"")</f>
        <v/>
      </c>
      <c r="X1967" s="120">
        <f>Stock[[#This Row],[SỐ LƯỢNG MUA]]+Stock[[#This Row],[CỔ TỨC BẰNG CỔ PHIẾU]]-Stock[[#This Row],[SỐ LƯỢNG BÁN]]</f>
        <v>0</v>
      </c>
      <c r="Y19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7" s="120">
        <f ca="1">IF(Stock[[#This Row],[NGÀY BÁN]]&gt;0,Stock[[#This Row],[NGÀY BÁN]]-Stock[[#This Row],[NGÀY MUA]]+1,IF(Stock[[#This Row],[NGÀY MUA]]=0,0,TODAY()-Stock[[#This Row],[NGÀY MUA]]+1))</f>
        <v>0</v>
      </c>
      <c r="AA1967" s="121" t="str">
        <f>IFERROR(Stock[[#This Row],[CỔ TỨC TIỀN MẶT]]+Stock[[#This Row],[LÃI/(LỖ) TỪ BÁN CK
(auto-fill)]],"")</f>
        <v/>
      </c>
      <c r="AB19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7" s="79"/>
      <c r="AE1967" s="146" t="str">
        <f>IF(Stock[[#This Row],[TRẠNG THÁI
(auto-fill)]]="NẮM GIỮ",Stock[[#This Row],[GIÁ THỊ TRƯỜNG]]-Stock[[#This Row],[GIÁ MUA]],"")</f>
        <v/>
      </c>
      <c r="AF1967" s="150" t="str">
        <f>IFERROR(Stock[[#This Row],[TĂNG/
(GIẢM )]]/Stock[[#This Row],[GIÁ MUA]],"")</f>
        <v/>
      </c>
      <c r="AG1967" s="129" t="str">
        <f>IF(Stock[[#This Row],[GIÁ THỊ TRƯỜNG]]&gt;0,Stock[[#This Row],[GIÁ THỊ TRƯỜNG]]*Stock[[#This Row],[SỐ LƯỢNG CÒN LẠI
(auto-fill)]],"")</f>
        <v/>
      </c>
    </row>
    <row r="1968" spans="2:33">
      <c r="B1968" s="109" t="str">
        <f>IF(AND(Stock[[#This Row],[SỐ LƯỢNG MUA]]&gt;0,Stock[[#This Row],[SỐ LƯỢNG CÒN LẠI
(auto-fill)]]=0),"BÁN",
IF(AND(Stock[[#This Row],[SỐ LƯỢNG MUA]]&gt;0,Stock[[#This Row],[SỐ LƯỢNG CÒN LẠI
(auto-fill)]]&gt;0),"NẮM GIỮ",""))</f>
        <v/>
      </c>
      <c r="C1968" s="112">
        <f t="shared" si="30"/>
        <v>1955</v>
      </c>
      <c r="D1968" s="77"/>
      <c r="E1968" s="78"/>
      <c r="F1968" s="170"/>
      <c r="G1968" s="83"/>
      <c r="H1968" s="84"/>
      <c r="I1968" s="114" t="str">
        <f>IF(Stock[[#This Row],[SỐ LƯỢNG MUA]]&gt;0,Stock[[#This Row],[GIÁ MUA]]*Stock[[#This Row],[SỐ LƯỢNG MUA]]*$D$11,"")</f>
        <v/>
      </c>
      <c r="J1968" s="87"/>
      <c r="K1968" s="88"/>
      <c r="L1968" s="116" t="str">
        <f>IF(Stock[[#This Row],[SỐ LƯỢNG MUA]]&gt;0,Stock[[#This Row],[GIÁ MUA]]*(1+Stock[[#This Row],[% TĂNG KỲ VỌNG_1]]),"")</f>
        <v/>
      </c>
      <c r="M1968" s="89"/>
      <c r="N1968" s="116" t="str">
        <f>IF(Stock[[#This Row],[SỐ LƯỢNG MUA]]&gt;0,Stock[[#This Row],[GIÁ MUA]]*(1+Stock[[#This Row],[% TĂNG KỲ VỌNG_2]]),"")</f>
        <v/>
      </c>
      <c r="O1968" s="89"/>
      <c r="P1968" s="116" t="str">
        <f>IF(Stock[[#This Row],[SỐ LƯỢNG MUA]]&gt;0,Stock[[#This Row],[GIÁ MUA]]*(1+Stock[[#This Row],[% GIẢM ĐỂ CẮT LỖ]]),"")</f>
        <v/>
      </c>
      <c r="Q1968" s="103"/>
      <c r="R1968" s="117" t="str">
        <f>IF(Stock[[#This Row],[CỔ TỨC TIỀN MẶT]]&gt;0,Stock[[#This Row],[CỔ TỨC TIỀN MẶT]]/(Stock[[#This Row],[GIÁ MUA]]*Stock[[#This Row],[SỐ LƯỢNG MUA]]),"")</f>
        <v/>
      </c>
      <c r="S1968" s="103"/>
      <c r="T1968" s="77"/>
      <c r="U1968" s="95"/>
      <c r="V1968" s="96"/>
      <c r="W1968" s="125" t="str">
        <f>IF(Stock[[#This Row],[SỐ LƯỢNG BÁN]]&gt;0,Stock[[#This Row],[GIÁ BÁN]]*Stock[[#This Row],[SỐ LƯỢNG BÁN]]*$D$11+Stock[[#This Row],[GIÁ BÁN]]*Stock[[#This Row],[SỐ LƯỢNG BÁN]]*$D$12,"")</f>
        <v/>
      </c>
      <c r="X1968" s="120">
        <f>Stock[[#This Row],[SỐ LƯỢNG MUA]]+Stock[[#This Row],[CỔ TỨC BẰNG CỔ PHIẾU]]-Stock[[#This Row],[SỐ LƯỢNG BÁN]]</f>
        <v>0</v>
      </c>
      <c r="Y19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8" s="120">
        <f ca="1">IF(Stock[[#This Row],[NGÀY BÁN]]&gt;0,Stock[[#This Row],[NGÀY BÁN]]-Stock[[#This Row],[NGÀY MUA]]+1,IF(Stock[[#This Row],[NGÀY MUA]]=0,0,TODAY()-Stock[[#This Row],[NGÀY MUA]]+1))</f>
        <v>0</v>
      </c>
      <c r="AA1968" s="121" t="str">
        <f>IFERROR(Stock[[#This Row],[CỔ TỨC TIỀN MẶT]]+Stock[[#This Row],[LÃI/(LỖ) TỪ BÁN CK
(auto-fill)]],"")</f>
        <v/>
      </c>
      <c r="AB19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8" s="79"/>
      <c r="AE1968" s="146" t="str">
        <f>IF(Stock[[#This Row],[TRẠNG THÁI
(auto-fill)]]="NẮM GIỮ",Stock[[#This Row],[GIÁ THỊ TRƯỜNG]]-Stock[[#This Row],[GIÁ MUA]],"")</f>
        <v/>
      </c>
      <c r="AF1968" s="150" t="str">
        <f>IFERROR(Stock[[#This Row],[TĂNG/
(GIẢM )]]/Stock[[#This Row],[GIÁ MUA]],"")</f>
        <v/>
      </c>
      <c r="AG1968" s="129" t="str">
        <f>IF(Stock[[#This Row],[GIÁ THỊ TRƯỜNG]]&gt;0,Stock[[#This Row],[GIÁ THỊ TRƯỜNG]]*Stock[[#This Row],[SỐ LƯỢNG CÒN LẠI
(auto-fill)]],"")</f>
        <v/>
      </c>
    </row>
    <row r="1969" spans="2:33">
      <c r="B1969" s="109" t="str">
        <f>IF(AND(Stock[[#This Row],[SỐ LƯỢNG MUA]]&gt;0,Stock[[#This Row],[SỐ LƯỢNG CÒN LẠI
(auto-fill)]]=0),"BÁN",
IF(AND(Stock[[#This Row],[SỐ LƯỢNG MUA]]&gt;0,Stock[[#This Row],[SỐ LƯỢNG CÒN LẠI
(auto-fill)]]&gt;0),"NẮM GIỮ",""))</f>
        <v/>
      </c>
      <c r="C1969" s="112">
        <f t="shared" si="30"/>
        <v>1956</v>
      </c>
      <c r="D1969" s="77"/>
      <c r="E1969" s="78"/>
      <c r="F1969" s="170"/>
      <c r="G1969" s="83"/>
      <c r="H1969" s="84"/>
      <c r="I1969" s="114" t="str">
        <f>IF(Stock[[#This Row],[SỐ LƯỢNG MUA]]&gt;0,Stock[[#This Row],[GIÁ MUA]]*Stock[[#This Row],[SỐ LƯỢNG MUA]]*$D$11,"")</f>
        <v/>
      </c>
      <c r="J1969" s="87"/>
      <c r="K1969" s="88"/>
      <c r="L1969" s="116" t="str">
        <f>IF(Stock[[#This Row],[SỐ LƯỢNG MUA]]&gt;0,Stock[[#This Row],[GIÁ MUA]]*(1+Stock[[#This Row],[% TĂNG KỲ VỌNG_1]]),"")</f>
        <v/>
      </c>
      <c r="M1969" s="89"/>
      <c r="N1969" s="116" t="str">
        <f>IF(Stock[[#This Row],[SỐ LƯỢNG MUA]]&gt;0,Stock[[#This Row],[GIÁ MUA]]*(1+Stock[[#This Row],[% TĂNG KỲ VỌNG_2]]),"")</f>
        <v/>
      </c>
      <c r="O1969" s="89"/>
      <c r="P1969" s="116" t="str">
        <f>IF(Stock[[#This Row],[SỐ LƯỢNG MUA]]&gt;0,Stock[[#This Row],[GIÁ MUA]]*(1+Stock[[#This Row],[% GIẢM ĐỂ CẮT LỖ]]),"")</f>
        <v/>
      </c>
      <c r="Q1969" s="103"/>
      <c r="R1969" s="117" t="str">
        <f>IF(Stock[[#This Row],[CỔ TỨC TIỀN MẶT]]&gt;0,Stock[[#This Row],[CỔ TỨC TIỀN MẶT]]/(Stock[[#This Row],[GIÁ MUA]]*Stock[[#This Row],[SỐ LƯỢNG MUA]]),"")</f>
        <v/>
      </c>
      <c r="S1969" s="103"/>
      <c r="T1969" s="77"/>
      <c r="U1969" s="95"/>
      <c r="V1969" s="96"/>
      <c r="W1969" s="125" t="str">
        <f>IF(Stock[[#This Row],[SỐ LƯỢNG BÁN]]&gt;0,Stock[[#This Row],[GIÁ BÁN]]*Stock[[#This Row],[SỐ LƯỢNG BÁN]]*$D$11+Stock[[#This Row],[GIÁ BÁN]]*Stock[[#This Row],[SỐ LƯỢNG BÁN]]*$D$12,"")</f>
        <v/>
      </c>
      <c r="X1969" s="120">
        <f>Stock[[#This Row],[SỐ LƯỢNG MUA]]+Stock[[#This Row],[CỔ TỨC BẰNG CỔ PHIẾU]]-Stock[[#This Row],[SỐ LƯỢNG BÁN]]</f>
        <v>0</v>
      </c>
      <c r="Y19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9" s="120">
        <f ca="1">IF(Stock[[#This Row],[NGÀY BÁN]]&gt;0,Stock[[#This Row],[NGÀY BÁN]]-Stock[[#This Row],[NGÀY MUA]]+1,IF(Stock[[#This Row],[NGÀY MUA]]=0,0,TODAY()-Stock[[#This Row],[NGÀY MUA]]+1))</f>
        <v>0</v>
      </c>
      <c r="AA1969" s="121" t="str">
        <f>IFERROR(Stock[[#This Row],[CỔ TỨC TIỀN MẶT]]+Stock[[#This Row],[LÃI/(LỖ) TỪ BÁN CK
(auto-fill)]],"")</f>
        <v/>
      </c>
      <c r="AB19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9" s="79"/>
      <c r="AE1969" s="146" t="str">
        <f>IF(Stock[[#This Row],[TRẠNG THÁI
(auto-fill)]]="NẮM GIỮ",Stock[[#This Row],[GIÁ THỊ TRƯỜNG]]-Stock[[#This Row],[GIÁ MUA]],"")</f>
        <v/>
      </c>
      <c r="AF1969" s="150" t="str">
        <f>IFERROR(Stock[[#This Row],[TĂNG/
(GIẢM )]]/Stock[[#This Row],[GIÁ MUA]],"")</f>
        <v/>
      </c>
      <c r="AG1969" s="129" t="str">
        <f>IF(Stock[[#This Row],[GIÁ THỊ TRƯỜNG]]&gt;0,Stock[[#This Row],[GIÁ THỊ TRƯỜNG]]*Stock[[#This Row],[SỐ LƯỢNG CÒN LẠI
(auto-fill)]],"")</f>
        <v/>
      </c>
    </row>
    <row r="1970" spans="2:33">
      <c r="B1970" s="109" t="str">
        <f>IF(AND(Stock[[#This Row],[SỐ LƯỢNG MUA]]&gt;0,Stock[[#This Row],[SỐ LƯỢNG CÒN LẠI
(auto-fill)]]=0),"BÁN",
IF(AND(Stock[[#This Row],[SỐ LƯỢNG MUA]]&gt;0,Stock[[#This Row],[SỐ LƯỢNG CÒN LẠI
(auto-fill)]]&gt;0),"NẮM GIỮ",""))</f>
        <v/>
      </c>
      <c r="C1970" s="112">
        <f t="shared" si="30"/>
        <v>1957</v>
      </c>
      <c r="D1970" s="77"/>
      <c r="E1970" s="78"/>
      <c r="F1970" s="170"/>
      <c r="G1970" s="83"/>
      <c r="H1970" s="84"/>
      <c r="I1970" s="114" t="str">
        <f>IF(Stock[[#This Row],[SỐ LƯỢNG MUA]]&gt;0,Stock[[#This Row],[GIÁ MUA]]*Stock[[#This Row],[SỐ LƯỢNG MUA]]*$D$11,"")</f>
        <v/>
      </c>
      <c r="J1970" s="87"/>
      <c r="K1970" s="88"/>
      <c r="L1970" s="116" t="str">
        <f>IF(Stock[[#This Row],[SỐ LƯỢNG MUA]]&gt;0,Stock[[#This Row],[GIÁ MUA]]*(1+Stock[[#This Row],[% TĂNG KỲ VỌNG_1]]),"")</f>
        <v/>
      </c>
      <c r="M1970" s="89"/>
      <c r="N1970" s="116" t="str">
        <f>IF(Stock[[#This Row],[SỐ LƯỢNG MUA]]&gt;0,Stock[[#This Row],[GIÁ MUA]]*(1+Stock[[#This Row],[% TĂNG KỲ VỌNG_2]]),"")</f>
        <v/>
      </c>
      <c r="O1970" s="89"/>
      <c r="P1970" s="116" t="str">
        <f>IF(Stock[[#This Row],[SỐ LƯỢNG MUA]]&gt;0,Stock[[#This Row],[GIÁ MUA]]*(1+Stock[[#This Row],[% GIẢM ĐỂ CẮT LỖ]]),"")</f>
        <v/>
      </c>
      <c r="Q1970" s="103"/>
      <c r="R1970" s="117" t="str">
        <f>IF(Stock[[#This Row],[CỔ TỨC TIỀN MẶT]]&gt;0,Stock[[#This Row],[CỔ TỨC TIỀN MẶT]]/(Stock[[#This Row],[GIÁ MUA]]*Stock[[#This Row],[SỐ LƯỢNG MUA]]),"")</f>
        <v/>
      </c>
      <c r="S1970" s="103"/>
      <c r="T1970" s="77"/>
      <c r="U1970" s="95"/>
      <c r="V1970" s="96"/>
      <c r="W1970" s="125" t="str">
        <f>IF(Stock[[#This Row],[SỐ LƯỢNG BÁN]]&gt;0,Stock[[#This Row],[GIÁ BÁN]]*Stock[[#This Row],[SỐ LƯỢNG BÁN]]*$D$11+Stock[[#This Row],[GIÁ BÁN]]*Stock[[#This Row],[SỐ LƯỢNG BÁN]]*$D$12,"")</f>
        <v/>
      </c>
      <c r="X1970" s="120">
        <f>Stock[[#This Row],[SỐ LƯỢNG MUA]]+Stock[[#This Row],[CỔ TỨC BẰNG CỔ PHIẾU]]-Stock[[#This Row],[SỐ LƯỢNG BÁN]]</f>
        <v>0</v>
      </c>
      <c r="Y19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0" s="120">
        <f ca="1">IF(Stock[[#This Row],[NGÀY BÁN]]&gt;0,Stock[[#This Row],[NGÀY BÁN]]-Stock[[#This Row],[NGÀY MUA]]+1,IF(Stock[[#This Row],[NGÀY MUA]]=0,0,TODAY()-Stock[[#This Row],[NGÀY MUA]]+1))</f>
        <v>0</v>
      </c>
      <c r="AA1970" s="121" t="str">
        <f>IFERROR(Stock[[#This Row],[CỔ TỨC TIỀN MẶT]]+Stock[[#This Row],[LÃI/(LỖ) TỪ BÁN CK
(auto-fill)]],"")</f>
        <v/>
      </c>
      <c r="AB19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0" s="79"/>
      <c r="AE1970" s="146" t="str">
        <f>IF(Stock[[#This Row],[TRẠNG THÁI
(auto-fill)]]="NẮM GIỮ",Stock[[#This Row],[GIÁ THỊ TRƯỜNG]]-Stock[[#This Row],[GIÁ MUA]],"")</f>
        <v/>
      </c>
      <c r="AF1970" s="150" t="str">
        <f>IFERROR(Stock[[#This Row],[TĂNG/
(GIẢM )]]/Stock[[#This Row],[GIÁ MUA]],"")</f>
        <v/>
      </c>
      <c r="AG1970" s="129" t="str">
        <f>IF(Stock[[#This Row],[GIÁ THỊ TRƯỜNG]]&gt;0,Stock[[#This Row],[GIÁ THỊ TRƯỜNG]]*Stock[[#This Row],[SỐ LƯỢNG CÒN LẠI
(auto-fill)]],"")</f>
        <v/>
      </c>
    </row>
    <row r="1971" spans="2:33">
      <c r="B1971" s="109" t="str">
        <f>IF(AND(Stock[[#This Row],[SỐ LƯỢNG MUA]]&gt;0,Stock[[#This Row],[SỐ LƯỢNG CÒN LẠI
(auto-fill)]]=0),"BÁN",
IF(AND(Stock[[#This Row],[SỐ LƯỢNG MUA]]&gt;0,Stock[[#This Row],[SỐ LƯỢNG CÒN LẠI
(auto-fill)]]&gt;0),"NẮM GIỮ",""))</f>
        <v/>
      </c>
      <c r="C1971" s="112">
        <f t="shared" si="30"/>
        <v>1958</v>
      </c>
      <c r="D1971" s="77"/>
      <c r="E1971" s="78"/>
      <c r="F1971" s="170"/>
      <c r="G1971" s="83"/>
      <c r="H1971" s="84"/>
      <c r="I1971" s="114" t="str">
        <f>IF(Stock[[#This Row],[SỐ LƯỢNG MUA]]&gt;0,Stock[[#This Row],[GIÁ MUA]]*Stock[[#This Row],[SỐ LƯỢNG MUA]]*$D$11,"")</f>
        <v/>
      </c>
      <c r="J1971" s="87"/>
      <c r="K1971" s="88"/>
      <c r="L1971" s="116" t="str">
        <f>IF(Stock[[#This Row],[SỐ LƯỢNG MUA]]&gt;0,Stock[[#This Row],[GIÁ MUA]]*(1+Stock[[#This Row],[% TĂNG KỲ VỌNG_1]]),"")</f>
        <v/>
      </c>
      <c r="M1971" s="89"/>
      <c r="N1971" s="116" t="str">
        <f>IF(Stock[[#This Row],[SỐ LƯỢNG MUA]]&gt;0,Stock[[#This Row],[GIÁ MUA]]*(1+Stock[[#This Row],[% TĂNG KỲ VỌNG_2]]),"")</f>
        <v/>
      </c>
      <c r="O1971" s="89"/>
      <c r="P1971" s="116" t="str">
        <f>IF(Stock[[#This Row],[SỐ LƯỢNG MUA]]&gt;0,Stock[[#This Row],[GIÁ MUA]]*(1+Stock[[#This Row],[% GIẢM ĐỂ CẮT LỖ]]),"")</f>
        <v/>
      </c>
      <c r="Q1971" s="103"/>
      <c r="R1971" s="117" t="str">
        <f>IF(Stock[[#This Row],[CỔ TỨC TIỀN MẶT]]&gt;0,Stock[[#This Row],[CỔ TỨC TIỀN MẶT]]/(Stock[[#This Row],[GIÁ MUA]]*Stock[[#This Row],[SỐ LƯỢNG MUA]]),"")</f>
        <v/>
      </c>
      <c r="S1971" s="103"/>
      <c r="T1971" s="77"/>
      <c r="U1971" s="95"/>
      <c r="V1971" s="96"/>
      <c r="W1971" s="125" t="str">
        <f>IF(Stock[[#This Row],[SỐ LƯỢNG BÁN]]&gt;0,Stock[[#This Row],[GIÁ BÁN]]*Stock[[#This Row],[SỐ LƯỢNG BÁN]]*$D$11+Stock[[#This Row],[GIÁ BÁN]]*Stock[[#This Row],[SỐ LƯỢNG BÁN]]*$D$12,"")</f>
        <v/>
      </c>
      <c r="X1971" s="120">
        <f>Stock[[#This Row],[SỐ LƯỢNG MUA]]+Stock[[#This Row],[CỔ TỨC BẰNG CỔ PHIẾU]]-Stock[[#This Row],[SỐ LƯỢNG BÁN]]</f>
        <v>0</v>
      </c>
      <c r="Y19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1" s="120">
        <f ca="1">IF(Stock[[#This Row],[NGÀY BÁN]]&gt;0,Stock[[#This Row],[NGÀY BÁN]]-Stock[[#This Row],[NGÀY MUA]]+1,IF(Stock[[#This Row],[NGÀY MUA]]=0,0,TODAY()-Stock[[#This Row],[NGÀY MUA]]+1))</f>
        <v>0</v>
      </c>
      <c r="AA1971" s="121" t="str">
        <f>IFERROR(Stock[[#This Row],[CỔ TỨC TIỀN MẶT]]+Stock[[#This Row],[LÃI/(LỖ) TỪ BÁN CK
(auto-fill)]],"")</f>
        <v/>
      </c>
      <c r="AB19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1" s="79"/>
      <c r="AE1971" s="146" t="str">
        <f>IF(Stock[[#This Row],[TRẠNG THÁI
(auto-fill)]]="NẮM GIỮ",Stock[[#This Row],[GIÁ THỊ TRƯỜNG]]-Stock[[#This Row],[GIÁ MUA]],"")</f>
        <v/>
      </c>
      <c r="AF1971" s="150" t="str">
        <f>IFERROR(Stock[[#This Row],[TĂNG/
(GIẢM )]]/Stock[[#This Row],[GIÁ MUA]],"")</f>
        <v/>
      </c>
      <c r="AG1971" s="129" t="str">
        <f>IF(Stock[[#This Row],[GIÁ THỊ TRƯỜNG]]&gt;0,Stock[[#This Row],[GIÁ THỊ TRƯỜNG]]*Stock[[#This Row],[SỐ LƯỢNG CÒN LẠI
(auto-fill)]],"")</f>
        <v/>
      </c>
    </row>
    <row r="1972" spans="2:33">
      <c r="B1972" s="109" t="str">
        <f>IF(AND(Stock[[#This Row],[SỐ LƯỢNG MUA]]&gt;0,Stock[[#This Row],[SỐ LƯỢNG CÒN LẠI
(auto-fill)]]=0),"BÁN",
IF(AND(Stock[[#This Row],[SỐ LƯỢNG MUA]]&gt;0,Stock[[#This Row],[SỐ LƯỢNG CÒN LẠI
(auto-fill)]]&gt;0),"NẮM GIỮ",""))</f>
        <v/>
      </c>
      <c r="C1972" s="112">
        <f t="shared" si="30"/>
        <v>1959</v>
      </c>
      <c r="D1972" s="77"/>
      <c r="E1972" s="78"/>
      <c r="F1972" s="170"/>
      <c r="G1972" s="83"/>
      <c r="H1972" s="84"/>
      <c r="I1972" s="114" t="str">
        <f>IF(Stock[[#This Row],[SỐ LƯỢNG MUA]]&gt;0,Stock[[#This Row],[GIÁ MUA]]*Stock[[#This Row],[SỐ LƯỢNG MUA]]*$D$11,"")</f>
        <v/>
      </c>
      <c r="J1972" s="87"/>
      <c r="K1972" s="88"/>
      <c r="L1972" s="116" t="str">
        <f>IF(Stock[[#This Row],[SỐ LƯỢNG MUA]]&gt;0,Stock[[#This Row],[GIÁ MUA]]*(1+Stock[[#This Row],[% TĂNG KỲ VỌNG_1]]),"")</f>
        <v/>
      </c>
      <c r="M1972" s="89"/>
      <c r="N1972" s="116" t="str">
        <f>IF(Stock[[#This Row],[SỐ LƯỢNG MUA]]&gt;0,Stock[[#This Row],[GIÁ MUA]]*(1+Stock[[#This Row],[% TĂNG KỲ VỌNG_2]]),"")</f>
        <v/>
      </c>
      <c r="O1972" s="89"/>
      <c r="P1972" s="116" t="str">
        <f>IF(Stock[[#This Row],[SỐ LƯỢNG MUA]]&gt;0,Stock[[#This Row],[GIÁ MUA]]*(1+Stock[[#This Row],[% GIẢM ĐỂ CẮT LỖ]]),"")</f>
        <v/>
      </c>
      <c r="Q1972" s="103"/>
      <c r="R1972" s="117" t="str">
        <f>IF(Stock[[#This Row],[CỔ TỨC TIỀN MẶT]]&gt;0,Stock[[#This Row],[CỔ TỨC TIỀN MẶT]]/(Stock[[#This Row],[GIÁ MUA]]*Stock[[#This Row],[SỐ LƯỢNG MUA]]),"")</f>
        <v/>
      </c>
      <c r="S1972" s="103"/>
      <c r="T1972" s="77"/>
      <c r="U1972" s="95"/>
      <c r="V1972" s="96"/>
      <c r="W1972" s="125" t="str">
        <f>IF(Stock[[#This Row],[SỐ LƯỢNG BÁN]]&gt;0,Stock[[#This Row],[GIÁ BÁN]]*Stock[[#This Row],[SỐ LƯỢNG BÁN]]*$D$11+Stock[[#This Row],[GIÁ BÁN]]*Stock[[#This Row],[SỐ LƯỢNG BÁN]]*$D$12,"")</f>
        <v/>
      </c>
      <c r="X1972" s="120">
        <f>Stock[[#This Row],[SỐ LƯỢNG MUA]]+Stock[[#This Row],[CỔ TỨC BẰNG CỔ PHIẾU]]-Stock[[#This Row],[SỐ LƯỢNG BÁN]]</f>
        <v>0</v>
      </c>
      <c r="Y19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2" s="120">
        <f ca="1">IF(Stock[[#This Row],[NGÀY BÁN]]&gt;0,Stock[[#This Row],[NGÀY BÁN]]-Stock[[#This Row],[NGÀY MUA]]+1,IF(Stock[[#This Row],[NGÀY MUA]]=0,0,TODAY()-Stock[[#This Row],[NGÀY MUA]]+1))</f>
        <v>0</v>
      </c>
      <c r="AA1972" s="121" t="str">
        <f>IFERROR(Stock[[#This Row],[CỔ TỨC TIỀN MẶT]]+Stock[[#This Row],[LÃI/(LỖ) TỪ BÁN CK
(auto-fill)]],"")</f>
        <v/>
      </c>
      <c r="AB19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2" s="79"/>
      <c r="AE1972" s="146" t="str">
        <f>IF(Stock[[#This Row],[TRẠNG THÁI
(auto-fill)]]="NẮM GIỮ",Stock[[#This Row],[GIÁ THỊ TRƯỜNG]]-Stock[[#This Row],[GIÁ MUA]],"")</f>
        <v/>
      </c>
      <c r="AF1972" s="150" t="str">
        <f>IFERROR(Stock[[#This Row],[TĂNG/
(GIẢM )]]/Stock[[#This Row],[GIÁ MUA]],"")</f>
        <v/>
      </c>
      <c r="AG1972" s="129" t="str">
        <f>IF(Stock[[#This Row],[GIÁ THỊ TRƯỜNG]]&gt;0,Stock[[#This Row],[GIÁ THỊ TRƯỜNG]]*Stock[[#This Row],[SỐ LƯỢNG CÒN LẠI
(auto-fill)]],"")</f>
        <v/>
      </c>
    </row>
    <row r="1973" spans="2:33">
      <c r="B1973" s="109" t="str">
        <f>IF(AND(Stock[[#This Row],[SỐ LƯỢNG MUA]]&gt;0,Stock[[#This Row],[SỐ LƯỢNG CÒN LẠI
(auto-fill)]]=0),"BÁN",
IF(AND(Stock[[#This Row],[SỐ LƯỢNG MUA]]&gt;0,Stock[[#This Row],[SỐ LƯỢNG CÒN LẠI
(auto-fill)]]&gt;0),"NẮM GIỮ",""))</f>
        <v/>
      </c>
      <c r="C1973" s="112">
        <f t="shared" si="30"/>
        <v>1960</v>
      </c>
      <c r="D1973" s="77"/>
      <c r="E1973" s="78"/>
      <c r="F1973" s="170"/>
      <c r="G1973" s="83"/>
      <c r="H1973" s="84"/>
      <c r="I1973" s="114" t="str">
        <f>IF(Stock[[#This Row],[SỐ LƯỢNG MUA]]&gt;0,Stock[[#This Row],[GIÁ MUA]]*Stock[[#This Row],[SỐ LƯỢNG MUA]]*$D$11,"")</f>
        <v/>
      </c>
      <c r="J1973" s="87"/>
      <c r="K1973" s="88"/>
      <c r="L1973" s="116" t="str">
        <f>IF(Stock[[#This Row],[SỐ LƯỢNG MUA]]&gt;0,Stock[[#This Row],[GIÁ MUA]]*(1+Stock[[#This Row],[% TĂNG KỲ VỌNG_1]]),"")</f>
        <v/>
      </c>
      <c r="M1973" s="89"/>
      <c r="N1973" s="116" t="str">
        <f>IF(Stock[[#This Row],[SỐ LƯỢNG MUA]]&gt;0,Stock[[#This Row],[GIÁ MUA]]*(1+Stock[[#This Row],[% TĂNG KỲ VỌNG_2]]),"")</f>
        <v/>
      </c>
      <c r="O1973" s="89"/>
      <c r="P1973" s="116" t="str">
        <f>IF(Stock[[#This Row],[SỐ LƯỢNG MUA]]&gt;0,Stock[[#This Row],[GIÁ MUA]]*(1+Stock[[#This Row],[% GIẢM ĐỂ CẮT LỖ]]),"")</f>
        <v/>
      </c>
      <c r="Q1973" s="103"/>
      <c r="R1973" s="117" t="str">
        <f>IF(Stock[[#This Row],[CỔ TỨC TIỀN MẶT]]&gt;0,Stock[[#This Row],[CỔ TỨC TIỀN MẶT]]/(Stock[[#This Row],[GIÁ MUA]]*Stock[[#This Row],[SỐ LƯỢNG MUA]]),"")</f>
        <v/>
      </c>
      <c r="S1973" s="103"/>
      <c r="T1973" s="77"/>
      <c r="U1973" s="95"/>
      <c r="V1973" s="96"/>
      <c r="W1973" s="125" t="str">
        <f>IF(Stock[[#This Row],[SỐ LƯỢNG BÁN]]&gt;0,Stock[[#This Row],[GIÁ BÁN]]*Stock[[#This Row],[SỐ LƯỢNG BÁN]]*$D$11+Stock[[#This Row],[GIÁ BÁN]]*Stock[[#This Row],[SỐ LƯỢNG BÁN]]*$D$12,"")</f>
        <v/>
      </c>
      <c r="X1973" s="120">
        <f>Stock[[#This Row],[SỐ LƯỢNG MUA]]+Stock[[#This Row],[CỔ TỨC BẰNG CỔ PHIẾU]]-Stock[[#This Row],[SỐ LƯỢNG BÁN]]</f>
        <v>0</v>
      </c>
      <c r="Y19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3" s="120">
        <f ca="1">IF(Stock[[#This Row],[NGÀY BÁN]]&gt;0,Stock[[#This Row],[NGÀY BÁN]]-Stock[[#This Row],[NGÀY MUA]]+1,IF(Stock[[#This Row],[NGÀY MUA]]=0,0,TODAY()-Stock[[#This Row],[NGÀY MUA]]+1))</f>
        <v>0</v>
      </c>
      <c r="AA1973" s="121" t="str">
        <f>IFERROR(Stock[[#This Row],[CỔ TỨC TIỀN MẶT]]+Stock[[#This Row],[LÃI/(LỖ) TỪ BÁN CK
(auto-fill)]],"")</f>
        <v/>
      </c>
      <c r="AB19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3" s="79"/>
      <c r="AE1973" s="146" t="str">
        <f>IF(Stock[[#This Row],[TRẠNG THÁI
(auto-fill)]]="NẮM GIỮ",Stock[[#This Row],[GIÁ THỊ TRƯỜNG]]-Stock[[#This Row],[GIÁ MUA]],"")</f>
        <v/>
      </c>
      <c r="AF1973" s="150" t="str">
        <f>IFERROR(Stock[[#This Row],[TĂNG/
(GIẢM )]]/Stock[[#This Row],[GIÁ MUA]],"")</f>
        <v/>
      </c>
      <c r="AG1973" s="129" t="str">
        <f>IF(Stock[[#This Row],[GIÁ THỊ TRƯỜNG]]&gt;0,Stock[[#This Row],[GIÁ THỊ TRƯỜNG]]*Stock[[#This Row],[SỐ LƯỢNG CÒN LẠI
(auto-fill)]],"")</f>
        <v/>
      </c>
    </row>
    <row r="1974" spans="2:33">
      <c r="B1974" s="109" t="str">
        <f>IF(AND(Stock[[#This Row],[SỐ LƯỢNG MUA]]&gt;0,Stock[[#This Row],[SỐ LƯỢNG CÒN LẠI
(auto-fill)]]=0),"BÁN",
IF(AND(Stock[[#This Row],[SỐ LƯỢNG MUA]]&gt;0,Stock[[#This Row],[SỐ LƯỢNG CÒN LẠI
(auto-fill)]]&gt;0),"NẮM GIỮ",""))</f>
        <v/>
      </c>
      <c r="C1974" s="112">
        <f t="shared" si="30"/>
        <v>1961</v>
      </c>
      <c r="D1974" s="77"/>
      <c r="E1974" s="78"/>
      <c r="F1974" s="170"/>
      <c r="G1974" s="83"/>
      <c r="H1974" s="84"/>
      <c r="I1974" s="114" t="str">
        <f>IF(Stock[[#This Row],[SỐ LƯỢNG MUA]]&gt;0,Stock[[#This Row],[GIÁ MUA]]*Stock[[#This Row],[SỐ LƯỢNG MUA]]*$D$11,"")</f>
        <v/>
      </c>
      <c r="J1974" s="87"/>
      <c r="K1974" s="88"/>
      <c r="L1974" s="116" t="str">
        <f>IF(Stock[[#This Row],[SỐ LƯỢNG MUA]]&gt;0,Stock[[#This Row],[GIÁ MUA]]*(1+Stock[[#This Row],[% TĂNG KỲ VỌNG_1]]),"")</f>
        <v/>
      </c>
      <c r="M1974" s="89"/>
      <c r="N1974" s="116" t="str">
        <f>IF(Stock[[#This Row],[SỐ LƯỢNG MUA]]&gt;0,Stock[[#This Row],[GIÁ MUA]]*(1+Stock[[#This Row],[% TĂNG KỲ VỌNG_2]]),"")</f>
        <v/>
      </c>
      <c r="O1974" s="89"/>
      <c r="P1974" s="116" t="str">
        <f>IF(Stock[[#This Row],[SỐ LƯỢNG MUA]]&gt;0,Stock[[#This Row],[GIÁ MUA]]*(1+Stock[[#This Row],[% GIẢM ĐỂ CẮT LỖ]]),"")</f>
        <v/>
      </c>
      <c r="Q1974" s="103"/>
      <c r="R1974" s="117" t="str">
        <f>IF(Stock[[#This Row],[CỔ TỨC TIỀN MẶT]]&gt;0,Stock[[#This Row],[CỔ TỨC TIỀN MẶT]]/(Stock[[#This Row],[GIÁ MUA]]*Stock[[#This Row],[SỐ LƯỢNG MUA]]),"")</f>
        <v/>
      </c>
      <c r="S1974" s="103"/>
      <c r="T1974" s="77"/>
      <c r="U1974" s="95"/>
      <c r="V1974" s="96"/>
      <c r="W1974" s="125" t="str">
        <f>IF(Stock[[#This Row],[SỐ LƯỢNG BÁN]]&gt;0,Stock[[#This Row],[GIÁ BÁN]]*Stock[[#This Row],[SỐ LƯỢNG BÁN]]*$D$11+Stock[[#This Row],[GIÁ BÁN]]*Stock[[#This Row],[SỐ LƯỢNG BÁN]]*$D$12,"")</f>
        <v/>
      </c>
      <c r="X1974" s="120">
        <f>Stock[[#This Row],[SỐ LƯỢNG MUA]]+Stock[[#This Row],[CỔ TỨC BẰNG CỔ PHIẾU]]-Stock[[#This Row],[SỐ LƯỢNG BÁN]]</f>
        <v>0</v>
      </c>
      <c r="Y19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4" s="120">
        <f ca="1">IF(Stock[[#This Row],[NGÀY BÁN]]&gt;0,Stock[[#This Row],[NGÀY BÁN]]-Stock[[#This Row],[NGÀY MUA]]+1,IF(Stock[[#This Row],[NGÀY MUA]]=0,0,TODAY()-Stock[[#This Row],[NGÀY MUA]]+1))</f>
        <v>0</v>
      </c>
      <c r="AA1974" s="121" t="str">
        <f>IFERROR(Stock[[#This Row],[CỔ TỨC TIỀN MẶT]]+Stock[[#This Row],[LÃI/(LỖ) TỪ BÁN CK
(auto-fill)]],"")</f>
        <v/>
      </c>
      <c r="AB19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4" s="79"/>
      <c r="AE1974" s="146" t="str">
        <f>IF(Stock[[#This Row],[TRẠNG THÁI
(auto-fill)]]="NẮM GIỮ",Stock[[#This Row],[GIÁ THỊ TRƯỜNG]]-Stock[[#This Row],[GIÁ MUA]],"")</f>
        <v/>
      </c>
      <c r="AF1974" s="150" t="str">
        <f>IFERROR(Stock[[#This Row],[TĂNG/
(GIẢM )]]/Stock[[#This Row],[GIÁ MUA]],"")</f>
        <v/>
      </c>
      <c r="AG1974" s="129" t="str">
        <f>IF(Stock[[#This Row],[GIÁ THỊ TRƯỜNG]]&gt;0,Stock[[#This Row],[GIÁ THỊ TRƯỜNG]]*Stock[[#This Row],[SỐ LƯỢNG CÒN LẠI
(auto-fill)]],"")</f>
        <v/>
      </c>
    </row>
    <row r="1975" spans="2:33">
      <c r="B1975" s="109" t="str">
        <f>IF(AND(Stock[[#This Row],[SỐ LƯỢNG MUA]]&gt;0,Stock[[#This Row],[SỐ LƯỢNG CÒN LẠI
(auto-fill)]]=0),"BÁN",
IF(AND(Stock[[#This Row],[SỐ LƯỢNG MUA]]&gt;0,Stock[[#This Row],[SỐ LƯỢNG CÒN LẠI
(auto-fill)]]&gt;0),"NẮM GIỮ",""))</f>
        <v/>
      </c>
      <c r="C1975" s="112">
        <f t="shared" si="30"/>
        <v>1962</v>
      </c>
      <c r="D1975" s="77"/>
      <c r="E1975" s="78"/>
      <c r="F1975" s="170"/>
      <c r="G1975" s="83"/>
      <c r="H1975" s="84"/>
      <c r="I1975" s="114" t="str">
        <f>IF(Stock[[#This Row],[SỐ LƯỢNG MUA]]&gt;0,Stock[[#This Row],[GIÁ MUA]]*Stock[[#This Row],[SỐ LƯỢNG MUA]]*$D$11,"")</f>
        <v/>
      </c>
      <c r="J1975" s="87"/>
      <c r="K1975" s="88"/>
      <c r="L1975" s="116" t="str">
        <f>IF(Stock[[#This Row],[SỐ LƯỢNG MUA]]&gt;0,Stock[[#This Row],[GIÁ MUA]]*(1+Stock[[#This Row],[% TĂNG KỲ VỌNG_1]]),"")</f>
        <v/>
      </c>
      <c r="M1975" s="89"/>
      <c r="N1975" s="116" t="str">
        <f>IF(Stock[[#This Row],[SỐ LƯỢNG MUA]]&gt;0,Stock[[#This Row],[GIÁ MUA]]*(1+Stock[[#This Row],[% TĂNG KỲ VỌNG_2]]),"")</f>
        <v/>
      </c>
      <c r="O1975" s="89"/>
      <c r="P1975" s="116" t="str">
        <f>IF(Stock[[#This Row],[SỐ LƯỢNG MUA]]&gt;0,Stock[[#This Row],[GIÁ MUA]]*(1+Stock[[#This Row],[% GIẢM ĐỂ CẮT LỖ]]),"")</f>
        <v/>
      </c>
      <c r="Q1975" s="103"/>
      <c r="R1975" s="117" t="str">
        <f>IF(Stock[[#This Row],[CỔ TỨC TIỀN MẶT]]&gt;0,Stock[[#This Row],[CỔ TỨC TIỀN MẶT]]/(Stock[[#This Row],[GIÁ MUA]]*Stock[[#This Row],[SỐ LƯỢNG MUA]]),"")</f>
        <v/>
      </c>
      <c r="S1975" s="103"/>
      <c r="T1975" s="77"/>
      <c r="U1975" s="95"/>
      <c r="V1975" s="96"/>
      <c r="W1975" s="125" t="str">
        <f>IF(Stock[[#This Row],[SỐ LƯỢNG BÁN]]&gt;0,Stock[[#This Row],[GIÁ BÁN]]*Stock[[#This Row],[SỐ LƯỢNG BÁN]]*$D$11+Stock[[#This Row],[GIÁ BÁN]]*Stock[[#This Row],[SỐ LƯỢNG BÁN]]*$D$12,"")</f>
        <v/>
      </c>
      <c r="X1975" s="120">
        <f>Stock[[#This Row],[SỐ LƯỢNG MUA]]+Stock[[#This Row],[CỔ TỨC BẰNG CỔ PHIẾU]]-Stock[[#This Row],[SỐ LƯỢNG BÁN]]</f>
        <v>0</v>
      </c>
      <c r="Y19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5" s="120">
        <f ca="1">IF(Stock[[#This Row],[NGÀY BÁN]]&gt;0,Stock[[#This Row],[NGÀY BÁN]]-Stock[[#This Row],[NGÀY MUA]]+1,IF(Stock[[#This Row],[NGÀY MUA]]=0,0,TODAY()-Stock[[#This Row],[NGÀY MUA]]+1))</f>
        <v>0</v>
      </c>
      <c r="AA1975" s="121" t="str">
        <f>IFERROR(Stock[[#This Row],[CỔ TỨC TIỀN MẶT]]+Stock[[#This Row],[LÃI/(LỖ) TỪ BÁN CK
(auto-fill)]],"")</f>
        <v/>
      </c>
      <c r="AB19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5" s="79"/>
      <c r="AE1975" s="146" t="str">
        <f>IF(Stock[[#This Row],[TRẠNG THÁI
(auto-fill)]]="NẮM GIỮ",Stock[[#This Row],[GIÁ THỊ TRƯỜNG]]-Stock[[#This Row],[GIÁ MUA]],"")</f>
        <v/>
      </c>
      <c r="AF1975" s="150" t="str">
        <f>IFERROR(Stock[[#This Row],[TĂNG/
(GIẢM )]]/Stock[[#This Row],[GIÁ MUA]],"")</f>
        <v/>
      </c>
      <c r="AG1975" s="129" t="str">
        <f>IF(Stock[[#This Row],[GIÁ THỊ TRƯỜNG]]&gt;0,Stock[[#This Row],[GIÁ THỊ TRƯỜNG]]*Stock[[#This Row],[SỐ LƯỢNG CÒN LẠI
(auto-fill)]],"")</f>
        <v/>
      </c>
    </row>
    <row r="1976" spans="2:33">
      <c r="B1976" s="109" t="str">
        <f>IF(AND(Stock[[#This Row],[SỐ LƯỢNG MUA]]&gt;0,Stock[[#This Row],[SỐ LƯỢNG CÒN LẠI
(auto-fill)]]=0),"BÁN",
IF(AND(Stock[[#This Row],[SỐ LƯỢNG MUA]]&gt;0,Stock[[#This Row],[SỐ LƯỢNG CÒN LẠI
(auto-fill)]]&gt;0),"NẮM GIỮ",""))</f>
        <v/>
      </c>
      <c r="C1976" s="112">
        <f t="shared" si="30"/>
        <v>1963</v>
      </c>
      <c r="D1976" s="77"/>
      <c r="E1976" s="78"/>
      <c r="F1976" s="170"/>
      <c r="G1976" s="83"/>
      <c r="H1976" s="84"/>
      <c r="I1976" s="114" t="str">
        <f>IF(Stock[[#This Row],[SỐ LƯỢNG MUA]]&gt;0,Stock[[#This Row],[GIÁ MUA]]*Stock[[#This Row],[SỐ LƯỢNG MUA]]*$D$11,"")</f>
        <v/>
      </c>
      <c r="J1976" s="87"/>
      <c r="K1976" s="88"/>
      <c r="L1976" s="116" t="str">
        <f>IF(Stock[[#This Row],[SỐ LƯỢNG MUA]]&gt;0,Stock[[#This Row],[GIÁ MUA]]*(1+Stock[[#This Row],[% TĂNG KỲ VỌNG_1]]),"")</f>
        <v/>
      </c>
      <c r="M1976" s="89"/>
      <c r="N1976" s="116" t="str">
        <f>IF(Stock[[#This Row],[SỐ LƯỢNG MUA]]&gt;0,Stock[[#This Row],[GIÁ MUA]]*(1+Stock[[#This Row],[% TĂNG KỲ VỌNG_2]]),"")</f>
        <v/>
      </c>
      <c r="O1976" s="89"/>
      <c r="P1976" s="116" t="str">
        <f>IF(Stock[[#This Row],[SỐ LƯỢNG MUA]]&gt;0,Stock[[#This Row],[GIÁ MUA]]*(1+Stock[[#This Row],[% GIẢM ĐỂ CẮT LỖ]]),"")</f>
        <v/>
      </c>
      <c r="Q1976" s="103"/>
      <c r="R1976" s="117" t="str">
        <f>IF(Stock[[#This Row],[CỔ TỨC TIỀN MẶT]]&gt;0,Stock[[#This Row],[CỔ TỨC TIỀN MẶT]]/(Stock[[#This Row],[GIÁ MUA]]*Stock[[#This Row],[SỐ LƯỢNG MUA]]),"")</f>
        <v/>
      </c>
      <c r="S1976" s="103"/>
      <c r="T1976" s="77"/>
      <c r="U1976" s="95"/>
      <c r="V1976" s="96"/>
      <c r="W1976" s="125" t="str">
        <f>IF(Stock[[#This Row],[SỐ LƯỢNG BÁN]]&gt;0,Stock[[#This Row],[GIÁ BÁN]]*Stock[[#This Row],[SỐ LƯỢNG BÁN]]*$D$11+Stock[[#This Row],[GIÁ BÁN]]*Stock[[#This Row],[SỐ LƯỢNG BÁN]]*$D$12,"")</f>
        <v/>
      </c>
      <c r="X1976" s="120">
        <f>Stock[[#This Row],[SỐ LƯỢNG MUA]]+Stock[[#This Row],[CỔ TỨC BẰNG CỔ PHIẾU]]-Stock[[#This Row],[SỐ LƯỢNG BÁN]]</f>
        <v>0</v>
      </c>
      <c r="Y19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6" s="120">
        <f ca="1">IF(Stock[[#This Row],[NGÀY BÁN]]&gt;0,Stock[[#This Row],[NGÀY BÁN]]-Stock[[#This Row],[NGÀY MUA]]+1,IF(Stock[[#This Row],[NGÀY MUA]]=0,0,TODAY()-Stock[[#This Row],[NGÀY MUA]]+1))</f>
        <v>0</v>
      </c>
      <c r="AA1976" s="121" t="str">
        <f>IFERROR(Stock[[#This Row],[CỔ TỨC TIỀN MẶT]]+Stock[[#This Row],[LÃI/(LỖ) TỪ BÁN CK
(auto-fill)]],"")</f>
        <v/>
      </c>
      <c r="AB19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6" s="79"/>
      <c r="AE1976" s="146" t="str">
        <f>IF(Stock[[#This Row],[TRẠNG THÁI
(auto-fill)]]="NẮM GIỮ",Stock[[#This Row],[GIÁ THỊ TRƯỜNG]]-Stock[[#This Row],[GIÁ MUA]],"")</f>
        <v/>
      </c>
      <c r="AF1976" s="150" t="str">
        <f>IFERROR(Stock[[#This Row],[TĂNG/
(GIẢM )]]/Stock[[#This Row],[GIÁ MUA]],"")</f>
        <v/>
      </c>
      <c r="AG1976" s="129" t="str">
        <f>IF(Stock[[#This Row],[GIÁ THỊ TRƯỜNG]]&gt;0,Stock[[#This Row],[GIÁ THỊ TRƯỜNG]]*Stock[[#This Row],[SỐ LƯỢNG CÒN LẠI
(auto-fill)]],"")</f>
        <v/>
      </c>
    </row>
    <row r="1977" spans="2:33">
      <c r="B1977" s="109" t="str">
        <f>IF(AND(Stock[[#This Row],[SỐ LƯỢNG MUA]]&gt;0,Stock[[#This Row],[SỐ LƯỢNG CÒN LẠI
(auto-fill)]]=0),"BÁN",
IF(AND(Stock[[#This Row],[SỐ LƯỢNG MUA]]&gt;0,Stock[[#This Row],[SỐ LƯỢNG CÒN LẠI
(auto-fill)]]&gt;0),"NẮM GIỮ",""))</f>
        <v/>
      </c>
      <c r="C1977" s="112">
        <f t="shared" si="30"/>
        <v>1964</v>
      </c>
      <c r="D1977" s="77"/>
      <c r="E1977" s="78"/>
      <c r="F1977" s="170"/>
      <c r="G1977" s="83"/>
      <c r="H1977" s="84"/>
      <c r="I1977" s="114" t="str">
        <f>IF(Stock[[#This Row],[SỐ LƯỢNG MUA]]&gt;0,Stock[[#This Row],[GIÁ MUA]]*Stock[[#This Row],[SỐ LƯỢNG MUA]]*$D$11,"")</f>
        <v/>
      </c>
      <c r="J1977" s="87"/>
      <c r="K1977" s="88"/>
      <c r="L1977" s="116" t="str">
        <f>IF(Stock[[#This Row],[SỐ LƯỢNG MUA]]&gt;0,Stock[[#This Row],[GIÁ MUA]]*(1+Stock[[#This Row],[% TĂNG KỲ VỌNG_1]]),"")</f>
        <v/>
      </c>
      <c r="M1977" s="89"/>
      <c r="N1977" s="116" t="str">
        <f>IF(Stock[[#This Row],[SỐ LƯỢNG MUA]]&gt;0,Stock[[#This Row],[GIÁ MUA]]*(1+Stock[[#This Row],[% TĂNG KỲ VỌNG_2]]),"")</f>
        <v/>
      </c>
      <c r="O1977" s="89"/>
      <c r="P1977" s="116" t="str">
        <f>IF(Stock[[#This Row],[SỐ LƯỢNG MUA]]&gt;0,Stock[[#This Row],[GIÁ MUA]]*(1+Stock[[#This Row],[% GIẢM ĐỂ CẮT LỖ]]),"")</f>
        <v/>
      </c>
      <c r="Q1977" s="103"/>
      <c r="R1977" s="117" t="str">
        <f>IF(Stock[[#This Row],[CỔ TỨC TIỀN MẶT]]&gt;0,Stock[[#This Row],[CỔ TỨC TIỀN MẶT]]/(Stock[[#This Row],[GIÁ MUA]]*Stock[[#This Row],[SỐ LƯỢNG MUA]]),"")</f>
        <v/>
      </c>
      <c r="S1977" s="103"/>
      <c r="T1977" s="77"/>
      <c r="U1977" s="95"/>
      <c r="V1977" s="96"/>
      <c r="W1977" s="125" t="str">
        <f>IF(Stock[[#This Row],[SỐ LƯỢNG BÁN]]&gt;0,Stock[[#This Row],[GIÁ BÁN]]*Stock[[#This Row],[SỐ LƯỢNG BÁN]]*$D$11+Stock[[#This Row],[GIÁ BÁN]]*Stock[[#This Row],[SỐ LƯỢNG BÁN]]*$D$12,"")</f>
        <v/>
      </c>
      <c r="X1977" s="120">
        <f>Stock[[#This Row],[SỐ LƯỢNG MUA]]+Stock[[#This Row],[CỔ TỨC BẰNG CỔ PHIẾU]]-Stock[[#This Row],[SỐ LƯỢNG BÁN]]</f>
        <v>0</v>
      </c>
      <c r="Y19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7" s="120">
        <f ca="1">IF(Stock[[#This Row],[NGÀY BÁN]]&gt;0,Stock[[#This Row],[NGÀY BÁN]]-Stock[[#This Row],[NGÀY MUA]]+1,IF(Stock[[#This Row],[NGÀY MUA]]=0,0,TODAY()-Stock[[#This Row],[NGÀY MUA]]+1))</f>
        <v>0</v>
      </c>
      <c r="AA1977" s="121" t="str">
        <f>IFERROR(Stock[[#This Row],[CỔ TỨC TIỀN MẶT]]+Stock[[#This Row],[LÃI/(LỖ) TỪ BÁN CK
(auto-fill)]],"")</f>
        <v/>
      </c>
      <c r="AB19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7" s="79"/>
      <c r="AE1977" s="146" t="str">
        <f>IF(Stock[[#This Row],[TRẠNG THÁI
(auto-fill)]]="NẮM GIỮ",Stock[[#This Row],[GIÁ THỊ TRƯỜNG]]-Stock[[#This Row],[GIÁ MUA]],"")</f>
        <v/>
      </c>
      <c r="AF1977" s="150" t="str">
        <f>IFERROR(Stock[[#This Row],[TĂNG/
(GIẢM )]]/Stock[[#This Row],[GIÁ MUA]],"")</f>
        <v/>
      </c>
      <c r="AG1977" s="129" t="str">
        <f>IF(Stock[[#This Row],[GIÁ THỊ TRƯỜNG]]&gt;0,Stock[[#This Row],[GIÁ THỊ TRƯỜNG]]*Stock[[#This Row],[SỐ LƯỢNG CÒN LẠI
(auto-fill)]],"")</f>
        <v/>
      </c>
    </row>
    <row r="1978" spans="2:33">
      <c r="B1978" s="109" t="str">
        <f>IF(AND(Stock[[#This Row],[SỐ LƯỢNG MUA]]&gt;0,Stock[[#This Row],[SỐ LƯỢNG CÒN LẠI
(auto-fill)]]=0),"BÁN",
IF(AND(Stock[[#This Row],[SỐ LƯỢNG MUA]]&gt;0,Stock[[#This Row],[SỐ LƯỢNG CÒN LẠI
(auto-fill)]]&gt;0),"NẮM GIỮ",""))</f>
        <v/>
      </c>
      <c r="C1978" s="112">
        <f t="shared" si="30"/>
        <v>1965</v>
      </c>
      <c r="D1978" s="77"/>
      <c r="E1978" s="78"/>
      <c r="F1978" s="170"/>
      <c r="G1978" s="83"/>
      <c r="H1978" s="84"/>
      <c r="I1978" s="114" t="str">
        <f>IF(Stock[[#This Row],[SỐ LƯỢNG MUA]]&gt;0,Stock[[#This Row],[GIÁ MUA]]*Stock[[#This Row],[SỐ LƯỢNG MUA]]*$D$11,"")</f>
        <v/>
      </c>
      <c r="J1978" s="87"/>
      <c r="K1978" s="88"/>
      <c r="L1978" s="116" t="str">
        <f>IF(Stock[[#This Row],[SỐ LƯỢNG MUA]]&gt;0,Stock[[#This Row],[GIÁ MUA]]*(1+Stock[[#This Row],[% TĂNG KỲ VỌNG_1]]),"")</f>
        <v/>
      </c>
      <c r="M1978" s="89"/>
      <c r="N1978" s="116" t="str">
        <f>IF(Stock[[#This Row],[SỐ LƯỢNG MUA]]&gt;0,Stock[[#This Row],[GIÁ MUA]]*(1+Stock[[#This Row],[% TĂNG KỲ VỌNG_2]]),"")</f>
        <v/>
      </c>
      <c r="O1978" s="89"/>
      <c r="P1978" s="116" t="str">
        <f>IF(Stock[[#This Row],[SỐ LƯỢNG MUA]]&gt;0,Stock[[#This Row],[GIÁ MUA]]*(1+Stock[[#This Row],[% GIẢM ĐỂ CẮT LỖ]]),"")</f>
        <v/>
      </c>
      <c r="Q1978" s="103"/>
      <c r="R1978" s="117" t="str">
        <f>IF(Stock[[#This Row],[CỔ TỨC TIỀN MẶT]]&gt;0,Stock[[#This Row],[CỔ TỨC TIỀN MẶT]]/(Stock[[#This Row],[GIÁ MUA]]*Stock[[#This Row],[SỐ LƯỢNG MUA]]),"")</f>
        <v/>
      </c>
      <c r="S1978" s="103"/>
      <c r="T1978" s="77"/>
      <c r="U1978" s="95"/>
      <c r="V1978" s="96"/>
      <c r="W1978" s="125" t="str">
        <f>IF(Stock[[#This Row],[SỐ LƯỢNG BÁN]]&gt;0,Stock[[#This Row],[GIÁ BÁN]]*Stock[[#This Row],[SỐ LƯỢNG BÁN]]*$D$11+Stock[[#This Row],[GIÁ BÁN]]*Stock[[#This Row],[SỐ LƯỢNG BÁN]]*$D$12,"")</f>
        <v/>
      </c>
      <c r="X1978" s="120">
        <f>Stock[[#This Row],[SỐ LƯỢNG MUA]]+Stock[[#This Row],[CỔ TỨC BẰNG CỔ PHIẾU]]-Stock[[#This Row],[SỐ LƯỢNG BÁN]]</f>
        <v>0</v>
      </c>
      <c r="Y19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8" s="120">
        <f ca="1">IF(Stock[[#This Row],[NGÀY BÁN]]&gt;0,Stock[[#This Row],[NGÀY BÁN]]-Stock[[#This Row],[NGÀY MUA]]+1,IF(Stock[[#This Row],[NGÀY MUA]]=0,0,TODAY()-Stock[[#This Row],[NGÀY MUA]]+1))</f>
        <v>0</v>
      </c>
      <c r="AA1978" s="121" t="str">
        <f>IFERROR(Stock[[#This Row],[CỔ TỨC TIỀN MẶT]]+Stock[[#This Row],[LÃI/(LỖ) TỪ BÁN CK
(auto-fill)]],"")</f>
        <v/>
      </c>
      <c r="AB19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8" s="79"/>
      <c r="AE1978" s="146" t="str">
        <f>IF(Stock[[#This Row],[TRẠNG THÁI
(auto-fill)]]="NẮM GIỮ",Stock[[#This Row],[GIÁ THỊ TRƯỜNG]]-Stock[[#This Row],[GIÁ MUA]],"")</f>
        <v/>
      </c>
      <c r="AF1978" s="150" t="str">
        <f>IFERROR(Stock[[#This Row],[TĂNG/
(GIẢM )]]/Stock[[#This Row],[GIÁ MUA]],"")</f>
        <v/>
      </c>
      <c r="AG1978" s="129" t="str">
        <f>IF(Stock[[#This Row],[GIÁ THỊ TRƯỜNG]]&gt;0,Stock[[#This Row],[GIÁ THỊ TRƯỜNG]]*Stock[[#This Row],[SỐ LƯỢNG CÒN LẠI
(auto-fill)]],"")</f>
        <v/>
      </c>
    </row>
    <row r="1979" spans="2:33">
      <c r="B1979" s="109" t="str">
        <f>IF(AND(Stock[[#This Row],[SỐ LƯỢNG MUA]]&gt;0,Stock[[#This Row],[SỐ LƯỢNG CÒN LẠI
(auto-fill)]]=0),"BÁN",
IF(AND(Stock[[#This Row],[SỐ LƯỢNG MUA]]&gt;0,Stock[[#This Row],[SỐ LƯỢNG CÒN LẠI
(auto-fill)]]&gt;0),"NẮM GIỮ",""))</f>
        <v/>
      </c>
      <c r="C1979" s="112">
        <f t="shared" si="30"/>
        <v>1966</v>
      </c>
      <c r="D1979" s="77"/>
      <c r="E1979" s="78"/>
      <c r="F1979" s="170"/>
      <c r="G1979" s="83"/>
      <c r="H1979" s="84"/>
      <c r="I1979" s="114" t="str">
        <f>IF(Stock[[#This Row],[SỐ LƯỢNG MUA]]&gt;0,Stock[[#This Row],[GIÁ MUA]]*Stock[[#This Row],[SỐ LƯỢNG MUA]]*$D$11,"")</f>
        <v/>
      </c>
      <c r="J1979" s="87"/>
      <c r="K1979" s="88"/>
      <c r="L1979" s="116" t="str">
        <f>IF(Stock[[#This Row],[SỐ LƯỢNG MUA]]&gt;0,Stock[[#This Row],[GIÁ MUA]]*(1+Stock[[#This Row],[% TĂNG KỲ VỌNG_1]]),"")</f>
        <v/>
      </c>
      <c r="M1979" s="89"/>
      <c r="N1979" s="116" t="str">
        <f>IF(Stock[[#This Row],[SỐ LƯỢNG MUA]]&gt;0,Stock[[#This Row],[GIÁ MUA]]*(1+Stock[[#This Row],[% TĂNG KỲ VỌNG_2]]),"")</f>
        <v/>
      </c>
      <c r="O1979" s="89"/>
      <c r="P1979" s="116" t="str">
        <f>IF(Stock[[#This Row],[SỐ LƯỢNG MUA]]&gt;0,Stock[[#This Row],[GIÁ MUA]]*(1+Stock[[#This Row],[% GIẢM ĐỂ CẮT LỖ]]),"")</f>
        <v/>
      </c>
      <c r="Q1979" s="103"/>
      <c r="R1979" s="117" t="str">
        <f>IF(Stock[[#This Row],[CỔ TỨC TIỀN MẶT]]&gt;0,Stock[[#This Row],[CỔ TỨC TIỀN MẶT]]/(Stock[[#This Row],[GIÁ MUA]]*Stock[[#This Row],[SỐ LƯỢNG MUA]]),"")</f>
        <v/>
      </c>
      <c r="S1979" s="103"/>
      <c r="T1979" s="77"/>
      <c r="U1979" s="95"/>
      <c r="V1979" s="96"/>
      <c r="W1979" s="125" t="str">
        <f>IF(Stock[[#This Row],[SỐ LƯỢNG BÁN]]&gt;0,Stock[[#This Row],[GIÁ BÁN]]*Stock[[#This Row],[SỐ LƯỢNG BÁN]]*$D$11+Stock[[#This Row],[GIÁ BÁN]]*Stock[[#This Row],[SỐ LƯỢNG BÁN]]*$D$12,"")</f>
        <v/>
      </c>
      <c r="X1979" s="120">
        <f>Stock[[#This Row],[SỐ LƯỢNG MUA]]+Stock[[#This Row],[CỔ TỨC BẰNG CỔ PHIẾU]]-Stock[[#This Row],[SỐ LƯỢNG BÁN]]</f>
        <v>0</v>
      </c>
      <c r="Y19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9" s="120">
        <f ca="1">IF(Stock[[#This Row],[NGÀY BÁN]]&gt;0,Stock[[#This Row],[NGÀY BÁN]]-Stock[[#This Row],[NGÀY MUA]]+1,IF(Stock[[#This Row],[NGÀY MUA]]=0,0,TODAY()-Stock[[#This Row],[NGÀY MUA]]+1))</f>
        <v>0</v>
      </c>
      <c r="AA1979" s="121" t="str">
        <f>IFERROR(Stock[[#This Row],[CỔ TỨC TIỀN MẶT]]+Stock[[#This Row],[LÃI/(LỖ) TỪ BÁN CK
(auto-fill)]],"")</f>
        <v/>
      </c>
      <c r="AB19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9" s="79"/>
      <c r="AE1979" s="146" t="str">
        <f>IF(Stock[[#This Row],[TRẠNG THÁI
(auto-fill)]]="NẮM GIỮ",Stock[[#This Row],[GIÁ THỊ TRƯỜNG]]-Stock[[#This Row],[GIÁ MUA]],"")</f>
        <v/>
      </c>
      <c r="AF1979" s="150" t="str">
        <f>IFERROR(Stock[[#This Row],[TĂNG/
(GIẢM )]]/Stock[[#This Row],[GIÁ MUA]],"")</f>
        <v/>
      </c>
      <c r="AG1979" s="129" t="str">
        <f>IF(Stock[[#This Row],[GIÁ THỊ TRƯỜNG]]&gt;0,Stock[[#This Row],[GIÁ THỊ TRƯỜNG]]*Stock[[#This Row],[SỐ LƯỢNG CÒN LẠI
(auto-fill)]],"")</f>
        <v/>
      </c>
    </row>
    <row r="1980" spans="2:33">
      <c r="B1980" s="109" t="str">
        <f>IF(AND(Stock[[#This Row],[SỐ LƯỢNG MUA]]&gt;0,Stock[[#This Row],[SỐ LƯỢNG CÒN LẠI
(auto-fill)]]=0),"BÁN",
IF(AND(Stock[[#This Row],[SỐ LƯỢNG MUA]]&gt;0,Stock[[#This Row],[SỐ LƯỢNG CÒN LẠI
(auto-fill)]]&gt;0),"NẮM GIỮ",""))</f>
        <v/>
      </c>
      <c r="C1980" s="112">
        <f t="shared" si="30"/>
        <v>1967</v>
      </c>
      <c r="D1980" s="77"/>
      <c r="E1980" s="78"/>
      <c r="F1980" s="170"/>
      <c r="G1980" s="83"/>
      <c r="H1980" s="84"/>
      <c r="I1980" s="114" t="str">
        <f>IF(Stock[[#This Row],[SỐ LƯỢNG MUA]]&gt;0,Stock[[#This Row],[GIÁ MUA]]*Stock[[#This Row],[SỐ LƯỢNG MUA]]*$D$11,"")</f>
        <v/>
      </c>
      <c r="J1980" s="87"/>
      <c r="K1980" s="88"/>
      <c r="L1980" s="116" t="str">
        <f>IF(Stock[[#This Row],[SỐ LƯỢNG MUA]]&gt;0,Stock[[#This Row],[GIÁ MUA]]*(1+Stock[[#This Row],[% TĂNG KỲ VỌNG_1]]),"")</f>
        <v/>
      </c>
      <c r="M1980" s="89"/>
      <c r="N1980" s="116" t="str">
        <f>IF(Stock[[#This Row],[SỐ LƯỢNG MUA]]&gt;0,Stock[[#This Row],[GIÁ MUA]]*(1+Stock[[#This Row],[% TĂNG KỲ VỌNG_2]]),"")</f>
        <v/>
      </c>
      <c r="O1980" s="89"/>
      <c r="P1980" s="116" t="str">
        <f>IF(Stock[[#This Row],[SỐ LƯỢNG MUA]]&gt;0,Stock[[#This Row],[GIÁ MUA]]*(1+Stock[[#This Row],[% GIẢM ĐỂ CẮT LỖ]]),"")</f>
        <v/>
      </c>
      <c r="Q1980" s="103"/>
      <c r="R1980" s="117" t="str">
        <f>IF(Stock[[#This Row],[CỔ TỨC TIỀN MẶT]]&gt;0,Stock[[#This Row],[CỔ TỨC TIỀN MẶT]]/(Stock[[#This Row],[GIÁ MUA]]*Stock[[#This Row],[SỐ LƯỢNG MUA]]),"")</f>
        <v/>
      </c>
      <c r="S1980" s="103"/>
      <c r="T1980" s="77"/>
      <c r="U1980" s="95"/>
      <c r="V1980" s="96"/>
      <c r="W1980" s="125" t="str">
        <f>IF(Stock[[#This Row],[SỐ LƯỢNG BÁN]]&gt;0,Stock[[#This Row],[GIÁ BÁN]]*Stock[[#This Row],[SỐ LƯỢNG BÁN]]*$D$11+Stock[[#This Row],[GIÁ BÁN]]*Stock[[#This Row],[SỐ LƯỢNG BÁN]]*$D$12,"")</f>
        <v/>
      </c>
      <c r="X1980" s="120">
        <f>Stock[[#This Row],[SỐ LƯỢNG MUA]]+Stock[[#This Row],[CỔ TỨC BẰNG CỔ PHIẾU]]-Stock[[#This Row],[SỐ LƯỢNG BÁN]]</f>
        <v>0</v>
      </c>
      <c r="Y19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0" s="120">
        <f ca="1">IF(Stock[[#This Row],[NGÀY BÁN]]&gt;0,Stock[[#This Row],[NGÀY BÁN]]-Stock[[#This Row],[NGÀY MUA]]+1,IF(Stock[[#This Row],[NGÀY MUA]]=0,0,TODAY()-Stock[[#This Row],[NGÀY MUA]]+1))</f>
        <v>0</v>
      </c>
      <c r="AA1980" s="121" t="str">
        <f>IFERROR(Stock[[#This Row],[CỔ TỨC TIỀN MẶT]]+Stock[[#This Row],[LÃI/(LỖ) TỪ BÁN CK
(auto-fill)]],"")</f>
        <v/>
      </c>
      <c r="AB19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0" s="79"/>
      <c r="AE1980" s="146" t="str">
        <f>IF(Stock[[#This Row],[TRẠNG THÁI
(auto-fill)]]="NẮM GIỮ",Stock[[#This Row],[GIÁ THỊ TRƯỜNG]]-Stock[[#This Row],[GIÁ MUA]],"")</f>
        <v/>
      </c>
      <c r="AF1980" s="150" t="str">
        <f>IFERROR(Stock[[#This Row],[TĂNG/
(GIẢM )]]/Stock[[#This Row],[GIÁ MUA]],"")</f>
        <v/>
      </c>
      <c r="AG1980" s="129" t="str">
        <f>IF(Stock[[#This Row],[GIÁ THỊ TRƯỜNG]]&gt;0,Stock[[#This Row],[GIÁ THỊ TRƯỜNG]]*Stock[[#This Row],[SỐ LƯỢNG CÒN LẠI
(auto-fill)]],"")</f>
        <v/>
      </c>
    </row>
    <row r="1981" spans="2:33">
      <c r="B1981" s="109" t="str">
        <f>IF(AND(Stock[[#This Row],[SỐ LƯỢNG MUA]]&gt;0,Stock[[#This Row],[SỐ LƯỢNG CÒN LẠI
(auto-fill)]]=0),"BÁN",
IF(AND(Stock[[#This Row],[SỐ LƯỢNG MUA]]&gt;0,Stock[[#This Row],[SỐ LƯỢNG CÒN LẠI
(auto-fill)]]&gt;0),"NẮM GIỮ",""))</f>
        <v/>
      </c>
      <c r="C1981" s="112">
        <f t="shared" si="30"/>
        <v>1968</v>
      </c>
      <c r="D1981" s="77"/>
      <c r="E1981" s="78"/>
      <c r="F1981" s="170"/>
      <c r="G1981" s="83"/>
      <c r="H1981" s="84"/>
      <c r="I1981" s="114" t="str">
        <f>IF(Stock[[#This Row],[SỐ LƯỢNG MUA]]&gt;0,Stock[[#This Row],[GIÁ MUA]]*Stock[[#This Row],[SỐ LƯỢNG MUA]]*$D$11,"")</f>
        <v/>
      </c>
      <c r="J1981" s="87"/>
      <c r="K1981" s="88"/>
      <c r="L1981" s="116" t="str">
        <f>IF(Stock[[#This Row],[SỐ LƯỢNG MUA]]&gt;0,Stock[[#This Row],[GIÁ MUA]]*(1+Stock[[#This Row],[% TĂNG KỲ VỌNG_1]]),"")</f>
        <v/>
      </c>
      <c r="M1981" s="89"/>
      <c r="N1981" s="116" t="str">
        <f>IF(Stock[[#This Row],[SỐ LƯỢNG MUA]]&gt;0,Stock[[#This Row],[GIÁ MUA]]*(1+Stock[[#This Row],[% TĂNG KỲ VỌNG_2]]),"")</f>
        <v/>
      </c>
      <c r="O1981" s="89"/>
      <c r="P1981" s="116" t="str">
        <f>IF(Stock[[#This Row],[SỐ LƯỢNG MUA]]&gt;0,Stock[[#This Row],[GIÁ MUA]]*(1+Stock[[#This Row],[% GIẢM ĐỂ CẮT LỖ]]),"")</f>
        <v/>
      </c>
      <c r="Q1981" s="103"/>
      <c r="R1981" s="117" t="str">
        <f>IF(Stock[[#This Row],[CỔ TỨC TIỀN MẶT]]&gt;0,Stock[[#This Row],[CỔ TỨC TIỀN MẶT]]/(Stock[[#This Row],[GIÁ MUA]]*Stock[[#This Row],[SỐ LƯỢNG MUA]]),"")</f>
        <v/>
      </c>
      <c r="S1981" s="103"/>
      <c r="T1981" s="77"/>
      <c r="U1981" s="95"/>
      <c r="V1981" s="96"/>
      <c r="W1981" s="125" t="str">
        <f>IF(Stock[[#This Row],[SỐ LƯỢNG BÁN]]&gt;0,Stock[[#This Row],[GIÁ BÁN]]*Stock[[#This Row],[SỐ LƯỢNG BÁN]]*$D$11+Stock[[#This Row],[GIÁ BÁN]]*Stock[[#This Row],[SỐ LƯỢNG BÁN]]*$D$12,"")</f>
        <v/>
      </c>
      <c r="X1981" s="120">
        <f>Stock[[#This Row],[SỐ LƯỢNG MUA]]+Stock[[#This Row],[CỔ TỨC BẰNG CỔ PHIẾU]]-Stock[[#This Row],[SỐ LƯỢNG BÁN]]</f>
        <v>0</v>
      </c>
      <c r="Y19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1" s="120">
        <f ca="1">IF(Stock[[#This Row],[NGÀY BÁN]]&gt;0,Stock[[#This Row],[NGÀY BÁN]]-Stock[[#This Row],[NGÀY MUA]]+1,IF(Stock[[#This Row],[NGÀY MUA]]=0,0,TODAY()-Stock[[#This Row],[NGÀY MUA]]+1))</f>
        <v>0</v>
      </c>
      <c r="AA1981" s="121" t="str">
        <f>IFERROR(Stock[[#This Row],[CỔ TỨC TIỀN MẶT]]+Stock[[#This Row],[LÃI/(LỖ) TỪ BÁN CK
(auto-fill)]],"")</f>
        <v/>
      </c>
      <c r="AB19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1" s="79"/>
      <c r="AE1981" s="146" t="str">
        <f>IF(Stock[[#This Row],[TRẠNG THÁI
(auto-fill)]]="NẮM GIỮ",Stock[[#This Row],[GIÁ THỊ TRƯỜNG]]-Stock[[#This Row],[GIÁ MUA]],"")</f>
        <v/>
      </c>
      <c r="AF1981" s="150" t="str">
        <f>IFERROR(Stock[[#This Row],[TĂNG/
(GIẢM )]]/Stock[[#This Row],[GIÁ MUA]],"")</f>
        <v/>
      </c>
      <c r="AG1981" s="129" t="str">
        <f>IF(Stock[[#This Row],[GIÁ THỊ TRƯỜNG]]&gt;0,Stock[[#This Row],[GIÁ THỊ TRƯỜNG]]*Stock[[#This Row],[SỐ LƯỢNG CÒN LẠI
(auto-fill)]],"")</f>
        <v/>
      </c>
    </row>
    <row r="1982" spans="2:33">
      <c r="B1982" s="109" t="str">
        <f>IF(AND(Stock[[#This Row],[SỐ LƯỢNG MUA]]&gt;0,Stock[[#This Row],[SỐ LƯỢNG CÒN LẠI
(auto-fill)]]=0),"BÁN",
IF(AND(Stock[[#This Row],[SỐ LƯỢNG MUA]]&gt;0,Stock[[#This Row],[SỐ LƯỢNG CÒN LẠI
(auto-fill)]]&gt;0),"NẮM GIỮ",""))</f>
        <v/>
      </c>
      <c r="C1982" s="112">
        <f t="shared" si="30"/>
        <v>1969</v>
      </c>
      <c r="D1982" s="77"/>
      <c r="E1982" s="78"/>
      <c r="F1982" s="170"/>
      <c r="G1982" s="83"/>
      <c r="H1982" s="84"/>
      <c r="I1982" s="114" t="str">
        <f>IF(Stock[[#This Row],[SỐ LƯỢNG MUA]]&gt;0,Stock[[#This Row],[GIÁ MUA]]*Stock[[#This Row],[SỐ LƯỢNG MUA]]*$D$11,"")</f>
        <v/>
      </c>
      <c r="J1982" s="87"/>
      <c r="K1982" s="88"/>
      <c r="L1982" s="116" t="str">
        <f>IF(Stock[[#This Row],[SỐ LƯỢNG MUA]]&gt;0,Stock[[#This Row],[GIÁ MUA]]*(1+Stock[[#This Row],[% TĂNG KỲ VỌNG_1]]),"")</f>
        <v/>
      </c>
      <c r="M1982" s="89"/>
      <c r="N1982" s="116" t="str">
        <f>IF(Stock[[#This Row],[SỐ LƯỢNG MUA]]&gt;0,Stock[[#This Row],[GIÁ MUA]]*(1+Stock[[#This Row],[% TĂNG KỲ VỌNG_2]]),"")</f>
        <v/>
      </c>
      <c r="O1982" s="89"/>
      <c r="P1982" s="116" t="str">
        <f>IF(Stock[[#This Row],[SỐ LƯỢNG MUA]]&gt;0,Stock[[#This Row],[GIÁ MUA]]*(1+Stock[[#This Row],[% GIẢM ĐỂ CẮT LỖ]]),"")</f>
        <v/>
      </c>
      <c r="Q1982" s="103"/>
      <c r="R1982" s="117" t="str">
        <f>IF(Stock[[#This Row],[CỔ TỨC TIỀN MẶT]]&gt;0,Stock[[#This Row],[CỔ TỨC TIỀN MẶT]]/(Stock[[#This Row],[GIÁ MUA]]*Stock[[#This Row],[SỐ LƯỢNG MUA]]),"")</f>
        <v/>
      </c>
      <c r="S1982" s="103"/>
      <c r="T1982" s="77"/>
      <c r="U1982" s="95"/>
      <c r="V1982" s="96"/>
      <c r="W1982" s="125" t="str">
        <f>IF(Stock[[#This Row],[SỐ LƯỢNG BÁN]]&gt;0,Stock[[#This Row],[GIÁ BÁN]]*Stock[[#This Row],[SỐ LƯỢNG BÁN]]*$D$11+Stock[[#This Row],[GIÁ BÁN]]*Stock[[#This Row],[SỐ LƯỢNG BÁN]]*$D$12,"")</f>
        <v/>
      </c>
      <c r="X1982" s="120">
        <f>Stock[[#This Row],[SỐ LƯỢNG MUA]]+Stock[[#This Row],[CỔ TỨC BẰNG CỔ PHIẾU]]-Stock[[#This Row],[SỐ LƯỢNG BÁN]]</f>
        <v>0</v>
      </c>
      <c r="Y19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2" s="120">
        <f ca="1">IF(Stock[[#This Row],[NGÀY BÁN]]&gt;0,Stock[[#This Row],[NGÀY BÁN]]-Stock[[#This Row],[NGÀY MUA]]+1,IF(Stock[[#This Row],[NGÀY MUA]]=0,0,TODAY()-Stock[[#This Row],[NGÀY MUA]]+1))</f>
        <v>0</v>
      </c>
      <c r="AA1982" s="121" t="str">
        <f>IFERROR(Stock[[#This Row],[CỔ TỨC TIỀN MẶT]]+Stock[[#This Row],[LÃI/(LỖ) TỪ BÁN CK
(auto-fill)]],"")</f>
        <v/>
      </c>
      <c r="AB19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2" s="79"/>
      <c r="AE1982" s="146" t="str">
        <f>IF(Stock[[#This Row],[TRẠNG THÁI
(auto-fill)]]="NẮM GIỮ",Stock[[#This Row],[GIÁ THỊ TRƯỜNG]]-Stock[[#This Row],[GIÁ MUA]],"")</f>
        <v/>
      </c>
      <c r="AF1982" s="150" t="str">
        <f>IFERROR(Stock[[#This Row],[TĂNG/
(GIẢM )]]/Stock[[#This Row],[GIÁ MUA]],"")</f>
        <v/>
      </c>
      <c r="AG1982" s="129" t="str">
        <f>IF(Stock[[#This Row],[GIÁ THỊ TRƯỜNG]]&gt;0,Stock[[#This Row],[GIÁ THỊ TRƯỜNG]]*Stock[[#This Row],[SỐ LƯỢNG CÒN LẠI
(auto-fill)]],"")</f>
        <v/>
      </c>
    </row>
    <row r="1983" spans="2:33">
      <c r="B1983" s="109" t="str">
        <f>IF(AND(Stock[[#This Row],[SỐ LƯỢNG MUA]]&gt;0,Stock[[#This Row],[SỐ LƯỢNG CÒN LẠI
(auto-fill)]]=0),"BÁN",
IF(AND(Stock[[#This Row],[SỐ LƯỢNG MUA]]&gt;0,Stock[[#This Row],[SỐ LƯỢNG CÒN LẠI
(auto-fill)]]&gt;0),"NẮM GIỮ",""))</f>
        <v/>
      </c>
      <c r="C1983" s="112">
        <f t="shared" si="30"/>
        <v>1970</v>
      </c>
      <c r="D1983" s="77"/>
      <c r="E1983" s="78"/>
      <c r="F1983" s="170"/>
      <c r="G1983" s="83"/>
      <c r="H1983" s="84"/>
      <c r="I1983" s="114" t="str">
        <f>IF(Stock[[#This Row],[SỐ LƯỢNG MUA]]&gt;0,Stock[[#This Row],[GIÁ MUA]]*Stock[[#This Row],[SỐ LƯỢNG MUA]]*$D$11,"")</f>
        <v/>
      </c>
      <c r="J1983" s="87"/>
      <c r="K1983" s="88"/>
      <c r="L1983" s="116" t="str">
        <f>IF(Stock[[#This Row],[SỐ LƯỢNG MUA]]&gt;0,Stock[[#This Row],[GIÁ MUA]]*(1+Stock[[#This Row],[% TĂNG KỲ VỌNG_1]]),"")</f>
        <v/>
      </c>
      <c r="M1983" s="89"/>
      <c r="N1983" s="116" t="str">
        <f>IF(Stock[[#This Row],[SỐ LƯỢNG MUA]]&gt;0,Stock[[#This Row],[GIÁ MUA]]*(1+Stock[[#This Row],[% TĂNG KỲ VỌNG_2]]),"")</f>
        <v/>
      </c>
      <c r="O1983" s="89"/>
      <c r="P1983" s="116" t="str">
        <f>IF(Stock[[#This Row],[SỐ LƯỢNG MUA]]&gt;0,Stock[[#This Row],[GIÁ MUA]]*(1+Stock[[#This Row],[% GIẢM ĐỂ CẮT LỖ]]),"")</f>
        <v/>
      </c>
      <c r="Q1983" s="103"/>
      <c r="R1983" s="117" t="str">
        <f>IF(Stock[[#This Row],[CỔ TỨC TIỀN MẶT]]&gt;0,Stock[[#This Row],[CỔ TỨC TIỀN MẶT]]/(Stock[[#This Row],[GIÁ MUA]]*Stock[[#This Row],[SỐ LƯỢNG MUA]]),"")</f>
        <v/>
      </c>
      <c r="S1983" s="103"/>
      <c r="T1983" s="77"/>
      <c r="U1983" s="95"/>
      <c r="V1983" s="96"/>
      <c r="W1983" s="125" t="str">
        <f>IF(Stock[[#This Row],[SỐ LƯỢNG BÁN]]&gt;0,Stock[[#This Row],[GIÁ BÁN]]*Stock[[#This Row],[SỐ LƯỢNG BÁN]]*$D$11+Stock[[#This Row],[GIÁ BÁN]]*Stock[[#This Row],[SỐ LƯỢNG BÁN]]*$D$12,"")</f>
        <v/>
      </c>
      <c r="X1983" s="120">
        <f>Stock[[#This Row],[SỐ LƯỢNG MUA]]+Stock[[#This Row],[CỔ TỨC BẰNG CỔ PHIẾU]]-Stock[[#This Row],[SỐ LƯỢNG BÁN]]</f>
        <v>0</v>
      </c>
      <c r="Y19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3" s="120">
        <f ca="1">IF(Stock[[#This Row],[NGÀY BÁN]]&gt;0,Stock[[#This Row],[NGÀY BÁN]]-Stock[[#This Row],[NGÀY MUA]]+1,IF(Stock[[#This Row],[NGÀY MUA]]=0,0,TODAY()-Stock[[#This Row],[NGÀY MUA]]+1))</f>
        <v>0</v>
      </c>
      <c r="AA1983" s="121" t="str">
        <f>IFERROR(Stock[[#This Row],[CỔ TỨC TIỀN MẶT]]+Stock[[#This Row],[LÃI/(LỖ) TỪ BÁN CK
(auto-fill)]],"")</f>
        <v/>
      </c>
      <c r="AB19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3" s="79"/>
      <c r="AE1983" s="146" t="str">
        <f>IF(Stock[[#This Row],[TRẠNG THÁI
(auto-fill)]]="NẮM GIỮ",Stock[[#This Row],[GIÁ THỊ TRƯỜNG]]-Stock[[#This Row],[GIÁ MUA]],"")</f>
        <v/>
      </c>
      <c r="AF1983" s="150" t="str">
        <f>IFERROR(Stock[[#This Row],[TĂNG/
(GIẢM )]]/Stock[[#This Row],[GIÁ MUA]],"")</f>
        <v/>
      </c>
      <c r="AG1983" s="129" t="str">
        <f>IF(Stock[[#This Row],[GIÁ THỊ TRƯỜNG]]&gt;0,Stock[[#This Row],[GIÁ THỊ TRƯỜNG]]*Stock[[#This Row],[SỐ LƯỢNG CÒN LẠI
(auto-fill)]],"")</f>
        <v/>
      </c>
    </row>
    <row r="1984" spans="2:33">
      <c r="B1984" s="109" t="str">
        <f>IF(AND(Stock[[#This Row],[SỐ LƯỢNG MUA]]&gt;0,Stock[[#This Row],[SỐ LƯỢNG CÒN LẠI
(auto-fill)]]=0),"BÁN",
IF(AND(Stock[[#This Row],[SỐ LƯỢNG MUA]]&gt;0,Stock[[#This Row],[SỐ LƯỢNG CÒN LẠI
(auto-fill)]]&gt;0),"NẮM GIỮ",""))</f>
        <v/>
      </c>
      <c r="C1984" s="112">
        <f t="shared" si="30"/>
        <v>1971</v>
      </c>
      <c r="D1984" s="77"/>
      <c r="E1984" s="78"/>
      <c r="F1984" s="170"/>
      <c r="G1984" s="83"/>
      <c r="H1984" s="84"/>
      <c r="I1984" s="114" t="str">
        <f>IF(Stock[[#This Row],[SỐ LƯỢNG MUA]]&gt;0,Stock[[#This Row],[GIÁ MUA]]*Stock[[#This Row],[SỐ LƯỢNG MUA]]*$D$11,"")</f>
        <v/>
      </c>
      <c r="J1984" s="87"/>
      <c r="K1984" s="88"/>
      <c r="L1984" s="116" t="str">
        <f>IF(Stock[[#This Row],[SỐ LƯỢNG MUA]]&gt;0,Stock[[#This Row],[GIÁ MUA]]*(1+Stock[[#This Row],[% TĂNG KỲ VỌNG_1]]),"")</f>
        <v/>
      </c>
      <c r="M1984" s="89"/>
      <c r="N1984" s="116" t="str">
        <f>IF(Stock[[#This Row],[SỐ LƯỢNG MUA]]&gt;0,Stock[[#This Row],[GIÁ MUA]]*(1+Stock[[#This Row],[% TĂNG KỲ VỌNG_2]]),"")</f>
        <v/>
      </c>
      <c r="O1984" s="89"/>
      <c r="P1984" s="116" t="str">
        <f>IF(Stock[[#This Row],[SỐ LƯỢNG MUA]]&gt;0,Stock[[#This Row],[GIÁ MUA]]*(1+Stock[[#This Row],[% GIẢM ĐỂ CẮT LỖ]]),"")</f>
        <v/>
      </c>
      <c r="Q1984" s="103"/>
      <c r="R1984" s="117" t="str">
        <f>IF(Stock[[#This Row],[CỔ TỨC TIỀN MẶT]]&gt;0,Stock[[#This Row],[CỔ TỨC TIỀN MẶT]]/(Stock[[#This Row],[GIÁ MUA]]*Stock[[#This Row],[SỐ LƯỢNG MUA]]),"")</f>
        <v/>
      </c>
      <c r="S1984" s="103"/>
      <c r="T1984" s="77"/>
      <c r="U1984" s="95"/>
      <c r="V1984" s="96"/>
      <c r="W1984" s="125" t="str">
        <f>IF(Stock[[#This Row],[SỐ LƯỢNG BÁN]]&gt;0,Stock[[#This Row],[GIÁ BÁN]]*Stock[[#This Row],[SỐ LƯỢNG BÁN]]*$D$11+Stock[[#This Row],[GIÁ BÁN]]*Stock[[#This Row],[SỐ LƯỢNG BÁN]]*$D$12,"")</f>
        <v/>
      </c>
      <c r="X1984" s="120">
        <f>Stock[[#This Row],[SỐ LƯỢNG MUA]]+Stock[[#This Row],[CỔ TỨC BẰNG CỔ PHIẾU]]-Stock[[#This Row],[SỐ LƯỢNG BÁN]]</f>
        <v>0</v>
      </c>
      <c r="Y19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4" s="120">
        <f ca="1">IF(Stock[[#This Row],[NGÀY BÁN]]&gt;0,Stock[[#This Row],[NGÀY BÁN]]-Stock[[#This Row],[NGÀY MUA]]+1,IF(Stock[[#This Row],[NGÀY MUA]]=0,0,TODAY()-Stock[[#This Row],[NGÀY MUA]]+1))</f>
        <v>0</v>
      </c>
      <c r="AA1984" s="121" t="str">
        <f>IFERROR(Stock[[#This Row],[CỔ TỨC TIỀN MẶT]]+Stock[[#This Row],[LÃI/(LỖ) TỪ BÁN CK
(auto-fill)]],"")</f>
        <v/>
      </c>
      <c r="AB19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4" s="79"/>
      <c r="AE1984" s="146" t="str">
        <f>IF(Stock[[#This Row],[TRẠNG THÁI
(auto-fill)]]="NẮM GIỮ",Stock[[#This Row],[GIÁ THỊ TRƯỜNG]]-Stock[[#This Row],[GIÁ MUA]],"")</f>
        <v/>
      </c>
      <c r="AF1984" s="150" t="str">
        <f>IFERROR(Stock[[#This Row],[TĂNG/
(GIẢM )]]/Stock[[#This Row],[GIÁ MUA]],"")</f>
        <v/>
      </c>
      <c r="AG1984" s="129" t="str">
        <f>IF(Stock[[#This Row],[GIÁ THỊ TRƯỜNG]]&gt;0,Stock[[#This Row],[GIÁ THỊ TRƯỜNG]]*Stock[[#This Row],[SỐ LƯỢNG CÒN LẠI
(auto-fill)]],"")</f>
        <v/>
      </c>
    </row>
    <row r="1985" spans="2:33">
      <c r="B1985" s="109" t="str">
        <f>IF(AND(Stock[[#This Row],[SỐ LƯỢNG MUA]]&gt;0,Stock[[#This Row],[SỐ LƯỢNG CÒN LẠI
(auto-fill)]]=0),"BÁN",
IF(AND(Stock[[#This Row],[SỐ LƯỢNG MUA]]&gt;0,Stock[[#This Row],[SỐ LƯỢNG CÒN LẠI
(auto-fill)]]&gt;0),"NẮM GIỮ",""))</f>
        <v/>
      </c>
      <c r="C1985" s="112">
        <f t="shared" si="30"/>
        <v>1972</v>
      </c>
      <c r="D1985" s="77"/>
      <c r="E1985" s="78"/>
      <c r="F1985" s="170"/>
      <c r="G1985" s="83"/>
      <c r="H1985" s="84"/>
      <c r="I1985" s="114" t="str">
        <f>IF(Stock[[#This Row],[SỐ LƯỢNG MUA]]&gt;0,Stock[[#This Row],[GIÁ MUA]]*Stock[[#This Row],[SỐ LƯỢNG MUA]]*$D$11,"")</f>
        <v/>
      </c>
      <c r="J1985" s="87"/>
      <c r="K1985" s="88"/>
      <c r="L1985" s="116" t="str">
        <f>IF(Stock[[#This Row],[SỐ LƯỢNG MUA]]&gt;0,Stock[[#This Row],[GIÁ MUA]]*(1+Stock[[#This Row],[% TĂNG KỲ VỌNG_1]]),"")</f>
        <v/>
      </c>
      <c r="M1985" s="89"/>
      <c r="N1985" s="116" t="str">
        <f>IF(Stock[[#This Row],[SỐ LƯỢNG MUA]]&gt;0,Stock[[#This Row],[GIÁ MUA]]*(1+Stock[[#This Row],[% TĂNG KỲ VỌNG_2]]),"")</f>
        <v/>
      </c>
      <c r="O1985" s="89"/>
      <c r="P1985" s="116" t="str">
        <f>IF(Stock[[#This Row],[SỐ LƯỢNG MUA]]&gt;0,Stock[[#This Row],[GIÁ MUA]]*(1+Stock[[#This Row],[% GIẢM ĐỂ CẮT LỖ]]),"")</f>
        <v/>
      </c>
      <c r="Q1985" s="103"/>
      <c r="R1985" s="117" t="str">
        <f>IF(Stock[[#This Row],[CỔ TỨC TIỀN MẶT]]&gt;0,Stock[[#This Row],[CỔ TỨC TIỀN MẶT]]/(Stock[[#This Row],[GIÁ MUA]]*Stock[[#This Row],[SỐ LƯỢNG MUA]]),"")</f>
        <v/>
      </c>
      <c r="S1985" s="103"/>
      <c r="T1985" s="77"/>
      <c r="U1985" s="95"/>
      <c r="V1985" s="96"/>
      <c r="W1985" s="125" t="str">
        <f>IF(Stock[[#This Row],[SỐ LƯỢNG BÁN]]&gt;0,Stock[[#This Row],[GIÁ BÁN]]*Stock[[#This Row],[SỐ LƯỢNG BÁN]]*$D$11+Stock[[#This Row],[GIÁ BÁN]]*Stock[[#This Row],[SỐ LƯỢNG BÁN]]*$D$12,"")</f>
        <v/>
      </c>
      <c r="X1985" s="120">
        <f>Stock[[#This Row],[SỐ LƯỢNG MUA]]+Stock[[#This Row],[CỔ TỨC BẰNG CỔ PHIẾU]]-Stock[[#This Row],[SỐ LƯỢNG BÁN]]</f>
        <v>0</v>
      </c>
      <c r="Y19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5" s="120">
        <f ca="1">IF(Stock[[#This Row],[NGÀY BÁN]]&gt;0,Stock[[#This Row],[NGÀY BÁN]]-Stock[[#This Row],[NGÀY MUA]]+1,IF(Stock[[#This Row],[NGÀY MUA]]=0,0,TODAY()-Stock[[#This Row],[NGÀY MUA]]+1))</f>
        <v>0</v>
      </c>
      <c r="AA1985" s="121" t="str">
        <f>IFERROR(Stock[[#This Row],[CỔ TỨC TIỀN MẶT]]+Stock[[#This Row],[LÃI/(LỖ) TỪ BÁN CK
(auto-fill)]],"")</f>
        <v/>
      </c>
      <c r="AB19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5" s="79"/>
      <c r="AE1985" s="146" t="str">
        <f>IF(Stock[[#This Row],[TRẠNG THÁI
(auto-fill)]]="NẮM GIỮ",Stock[[#This Row],[GIÁ THỊ TRƯỜNG]]-Stock[[#This Row],[GIÁ MUA]],"")</f>
        <v/>
      </c>
      <c r="AF1985" s="150" t="str">
        <f>IFERROR(Stock[[#This Row],[TĂNG/
(GIẢM )]]/Stock[[#This Row],[GIÁ MUA]],"")</f>
        <v/>
      </c>
      <c r="AG1985" s="129" t="str">
        <f>IF(Stock[[#This Row],[GIÁ THỊ TRƯỜNG]]&gt;0,Stock[[#This Row],[GIÁ THỊ TRƯỜNG]]*Stock[[#This Row],[SỐ LƯỢNG CÒN LẠI
(auto-fill)]],"")</f>
        <v/>
      </c>
    </row>
    <row r="1986" spans="2:33">
      <c r="B1986" s="109" t="str">
        <f>IF(AND(Stock[[#This Row],[SỐ LƯỢNG MUA]]&gt;0,Stock[[#This Row],[SỐ LƯỢNG CÒN LẠI
(auto-fill)]]=0),"BÁN",
IF(AND(Stock[[#This Row],[SỐ LƯỢNG MUA]]&gt;0,Stock[[#This Row],[SỐ LƯỢNG CÒN LẠI
(auto-fill)]]&gt;0),"NẮM GIỮ",""))</f>
        <v/>
      </c>
      <c r="C1986" s="112">
        <f t="shared" si="30"/>
        <v>1973</v>
      </c>
      <c r="D1986" s="77"/>
      <c r="E1986" s="78"/>
      <c r="F1986" s="170"/>
      <c r="G1986" s="83"/>
      <c r="H1986" s="84"/>
      <c r="I1986" s="114" t="str">
        <f>IF(Stock[[#This Row],[SỐ LƯỢNG MUA]]&gt;0,Stock[[#This Row],[GIÁ MUA]]*Stock[[#This Row],[SỐ LƯỢNG MUA]]*$D$11,"")</f>
        <v/>
      </c>
      <c r="J1986" s="87"/>
      <c r="K1986" s="88"/>
      <c r="L1986" s="116" t="str">
        <f>IF(Stock[[#This Row],[SỐ LƯỢNG MUA]]&gt;0,Stock[[#This Row],[GIÁ MUA]]*(1+Stock[[#This Row],[% TĂNG KỲ VỌNG_1]]),"")</f>
        <v/>
      </c>
      <c r="M1986" s="89"/>
      <c r="N1986" s="116" t="str">
        <f>IF(Stock[[#This Row],[SỐ LƯỢNG MUA]]&gt;0,Stock[[#This Row],[GIÁ MUA]]*(1+Stock[[#This Row],[% TĂNG KỲ VỌNG_2]]),"")</f>
        <v/>
      </c>
      <c r="O1986" s="89"/>
      <c r="P1986" s="116" t="str">
        <f>IF(Stock[[#This Row],[SỐ LƯỢNG MUA]]&gt;0,Stock[[#This Row],[GIÁ MUA]]*(1+Stock[[#This Row],[% GIẢM ĐỂ CẮT LỖ]]),"")</f>
        <v/>
      </c>
      <c r="Q1986" s="103"/>
      <c r="R1986" s="117" t="str">
        <f>IF(Stock[[#This Row],[CỔ TỨC TIỀN MẶT]]&gt;0,Stock[[#This Row],[CỔ TỨC TIỀN MẶT]]/(Stock[[#This Row],[GIÁ MUA]]*Stock[[#This Row],[SỐ LƯỢNG MUA]]),"")</f>
        <v/>
      </c>
      <c r="S1986" s="103"/>
      <c r="T1986" s="77"/>
      <c r="U1986" s="95"/>
      <c r="V1986" s="96"/>
      <c r="W1986" s="125" t="str">
        <f>IF(Stock[[#This Row],[SỐ LƯỢNG BÁN]]&gt;0,Stock[[#This Row],[GIÁ BÁN]]*Stock[[#This Row],[SỐ LƯỢNG BÁN]]*$D$11+Stock[[#This Row],[GIÁ BÁN]]*Stock[[#This Row],[SỐ LƯỢNG BÁN]]*$D$12,"")</f>
        <v/>
      </c>
      <c r="X1986" s="120">
        <f>Stock[[#This Row],[SỐ LƯỢNG MUA]]+Stock[[#This Row],[CỔ TỨC BẰNG CỔ PHIẾU]]-Stock[[#This Row],[SỐ LƯỢNG BÁN]]</f>
        <v>0</v>
      </c>
      <c r="Y19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6" s="120">
        <f ca="1">IF(Stock[[#This Row],[NGÀY BÁN]]&gt;0,Stock[[#This Row],[NGÀY BÁN]]-Stock[[#This Row],[NGÀY MUA]]+1,IF(Stock[[#This Row],[NGÀY MUA]]=0,0,TODAY()-Stock[[#This Row],[NGÀY MUA]]+1))</f>
        <v>0</v>
      </c>
      <c r="AA1986" s="121" t="str">
        <f>IFERROR(Stock[[#This Row],[CỔ TỨC TIỀN MẶT]]+Stock[[#This Row],[LÃI/(LỖ) TỪ BÁN CK
(auto-fill)]],"")</f>
        <v/>
      </c>
      <c r="AB19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6" s="79"/>
      <c r="AE1986" s="146" t="str">
        <f>IF(Stock[[#This Row],[TRẠNG THÁI
(auto-fill)]]="NẮM GIỮ",Stock[[#This Row],[GIÁ THỊ TRƯỜNG]]-Stock[[#This Row],[GIÁ MUA]],"")</f>
        <v/>
      </c>
      <c r="AF1986" s="150" t="str">
        <f>IFERROR(Stock[[#This Row],[TĂNG/
(GIẢM )]]/Stock[[#This Row],[GIÁ MUA]],"")</f>
        <v/>
      </c>
      <c r="AG1986" s="129" t="str">
        <f>IF(Stock[[#This Row],[GIÁ THỊ TRƯỜNG]]&gt;0,Stock[[#This Row],[GIÁ THỊ TRƯỜNG]]*Stock[[#This Row],[SỐ LƯỢNG CÒN LẠI
(auto-fill)]],"")</f>
        <v/>
      </c>
    </row>
    <row r="1987" spans="2:33">
      <c r="B1987" s="109" t="str">
        <f>IF(AND(Stock[[#This Row],[SỐ LƯỢNG MUA]]&gt;0,Stock[[#This Row],[SỐ LƯỢNG CÒN LẠI
(auto-fill)]]=0),"BÁN",
IF(AND(Stock[[#This Row],[SỐ LƯỢNG MUA]]&gt;0,Stock[[#This Row],[SỐ LƯỢNG CÒN LẠI
(auto-fill)]]&gt;0),"NẮM GIỮ",""))</f>
        <v/>
      </c>
      <c r="C1987" s="112">
        <f t="shared" si="30"/>
        <v>1974</v>
      </c>
      <c r="D1987" s="77"/>
      <c r="E1987" s="78"/>
      <c r="F1987" s="170"/>
      <c r="G1987" s="83"/>
      <c r="H1987" s="84"/>
      <c r="I1987" s="114" t="str">
        <f>IF(Stock[[#This Row],[SỐ LƯỢNG MUA]]&gt;0,Stock[[#This Row],[GIÁ MUA]]*Stock[[#This Row],[SỐ LƯỢNG MUA]]*$D$11,"")</f>
        <v/>
      </c>
      <c r="J1987" s="87"/>
      <c r="K1987" s="88"/>
      <c r="L1987" s="116" t="str">
        <f>IF(Stock[[#This Row],[SỐ LƯỢNG MUA]]&gt;0,Stock[[#This Row],[GIÁ MUA]]*(1+Stock[[#This Row],[% TĂNG KỲ VỌNG_1]]),"")</f>
        <v/>
      </c>
      <c r="M1987" s="89"/>
      <c r="N1987" s="116" t="str">
        <f>IF(Stock[[#This Row],[SỐ LƯỢNG MUA]]&gt;0,Stock[[#This Row],[GIÁ MUA]]*(1+Stock[[#This Row],[% TĂNG KỲ VỌNG_2]]),"")</f>
        <v/>
      </c>
      <c r="O1987" s="89"/>
      <c r="P1987" s="116" t="str">
        <f>IF(Stock[[#This Row],[SỐ LƯỢNG MUA]]&gt;0,Stock[[#This Row],[GIÁ MUA]]*(1+Stock[[#This Row],[% GIẢM ĐỂ CẮT LỖ]]),"")</f>
        <v/>
      </c>
      <c r="Q1987" s="103"/>
      <c r="R1987" s="117" t="str">
        <f>IF(Stock[[#This Row],[CỔ TỨC TIỀN MẶT]]&gt;0,Stock[[#This Row],[CỔ TỨC TIỀN MẶT]]/(Stock[[#This Row],[GIÁ MUA]]*Stock[[#This Row],[SỐ LƯỢNG MUA]]),"")</f>
        <v/>
      </c>
      <c r="S1987" s="103"/>
      <c r="T1987" s="77"/>
      <c r="U1987" s="95"/>
      <c r="V1987" s="96"/>
      <c r="W1987" s="125" t="str">
        <f>IF(Stock[[#This Row],[SỐ LƯỢNG BÁN]]&gt;0,Stock[[#This Row],[GIÁ BÁN]]*Stock[[#This Row],[SỐ LƯỢNG BÁN]]*$D$11+Stock[[#This Row],[GIÁ BÁN]]*Stock[[#This Row],[SỐ LƯỢNG BÁN]]*$D$12,"")</f>
        <v/>
      </c>
      <c r="X1987" s="120">
        <f>Stock[[#This Row],[SỐ LƯỢNG MUA]]+Stock[[#This Row],[CỔ TỨC BẰNG CỔ PHIẾU]]-Stock[[#This Row],[SỐ LƯỢNG BÁN]]</f>
        <v>0</v>
      </c>
      <c r="Y19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7" s="120">
        <f ca="1">IF(Stock[[#This Row],[NGÀY BÁN]]&gt;0,Stock[[#This Row],[NGÀY BÁN]]-Stock[[#This Row],[NGÀY MUA]]+1,IF(Stock[[#This Row],[NGÀY MUA]]=0,0,TODAY()-Stock[[#This Row],[NGÀY MUA]]+1))</f>
        <v>0</v>
      </c>
      <c r="AA1987" s="121" t="str">
        <f>IFERROR(Stock[[#This Row],[CỔ TỨC TIỀN MẶT]]+Stock[[#This Row],[LÃI/(LỖ) TỪ BÁN CK
(auto-fill)]],"")</f>
        <v/>
      </c>
      <c r="AB19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7" s="79"/>
      <c r="AE1987" s="146" t="str">
        <f>IF(Stock[[#This Row],[TRẠNG THÁI
(auto-fill)]]="NẮM GIỮ",Stock[[#This Row],[GIÁ THỊ TRƯỜNG]]-Stock[[#This Row],[GIÁ MUA]],"")</f>
        <v/>
      </c>
      <c r="AF1987" s="150" t="str">
        <f>IFERROR(Stock[[#This Row],[TĂNG/
(GIẢM )]]/Stock[[#This Row],[GIÁ MUA]],"")</f>
        <v/>
      </c>
      <c r="AG1987" s="129" t="str">
        <f>IF(Stock[[#This Row],[GIÁ THỊ TRƯỜNG]]&gt;0,Stock[[#This Row],[GIÁ THỊ TRƯỜNG]]*Stock[[#This Row],[SỐ LƯỢNG CÒN LẠI
(auto-fill)]],"")</f>
        <v/>
      </c>
    </row>
    <row r="1988" spans="2:33">
      <c r="B1988" s="109" t="str">
        <f>IF(AND(Stock[[#This Row],[SỐ LƯỢNG MUA]]&gt;0,Stock[[#This Row],[SỐ LƯỢNG CÒN LẠI
(auto-fill)]]=0),"BÁN",
IF(AND(Stock[[#This Row],[SỐ LƯỢNG MUA]]&gt;0,Stock[[#This Row],[SỐ LƯỢNG CÒN LẠI
(auto-fill)]]&gt;0),"NẮM GIỮ",""))</f>
        <v/>
      </c>
      <c r="C1988" s="112">
        <f t="shared" si="30"/>
        <v>1975</v>
      </c>
      <c r="D1988" s="77"/>
      <c r="E1988" s="78"/>
      <c r="F1988" s="170"/>
      <c r="G1988" s="83"/>
      <c r="H1988" s="84"/>
      <c r="I1988" s="114" t="str">
        <f>IF(Stock[[#This Row],[SỐ LƯỢNG MUA]]&gt;0,Stock[[#This Row],[GIÁ MUA]]*Stock[[#This Row],[SỐ LƯỢNG MUA]]*$D$11,"")</f>
        <v/>
      </c>
      <c r="J1988" s="87"/>
      <c r="K1988" s="88"/>
      <c r="L1988" s="116" t="str">
        <f>IF(Stock[[#This Row],[SỐ LƯỢNG MUA]]&gt;0,Stock[[#This Row],[GIÁ MUA]]*(1+Stock[[#This Row],[% TĂNG KỲ VỌNG_1]]),"")</f>
        <v/>
      </c>
      <c r="M1988" s="89"/>
      <c r="N1988" s="116" t="str">
        <f>IF(Stock[[#This Row],[SỐ LƯỢNG MUA]]&gt;0,Stock[[#This Row],[GIÁ MUA]]*(1+Stock[[#This Row],[% TĂNG KỲ VỌNG_2]]),"")</f>
        <v/>
      </c>
      <c r="O1988" s="89"/>
      <c r="P1988" s="116" t="str">
        <f>IF(Stock[[#This Row],[SỐ LƯỢNG MUA]]&gt;0,Stock[[#This Row],[GIÁ MUA]]*(1+Stock[[#This Row],[% GIẢM ĐỂ CẮT LỖ]]),"")</f>
        <v/>
      </c>
      <c r="Q1988" s="103"/>
      <c r="R1988" s="117" t="str">
        <f>IF(Stock[[#This Row],[CỔ TỨC TIỀN MẶT]]&gt;0,Stock[[#This Row],[CỔ TỨC TIỀN MẶT]]/(Stock[[#This Row],[GIÁ MUA]]*Stock[[#This Row],[SỐ LƯỢNG MUA]]),"")</f>
        <v/>
      </c>
      <c r="S1988" s="103"/>
      <c r="T1988" s="77"/>
      <c r="U1988" s="95"/>
      <c r="V1988" s="96"/>
      <c r="W1988" s="125" t="str">
        <f>IF(Stock[[#This Row],[SỐ LƯỢNG BÁN]]&gt;0,Stock[[#This Row],[GIÁ BÁN]]*Stock[[#This Row],[SỐ LƯỢNG BÁN]]*$D$11+Stock[[#This Row],[GIÁ BÁN]]*Stock[[#This Row],[SỐ LƯỢNG BÁN]]*$D$12,"")</f>
        <v/>
      </c>
      <c r="X1988" s="120">
        <f>Stock[[#This Row],[SỐ LƯỢNG MUA]]+Stock[[#This Row],[CỔ TỨC BẰNG CỔ PHIẾU]]-Stock[[#This Row],[SỐ LƯỢNG BÁN]]</f>
        <v>0</v>
      </c>
      <c r="Y19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8" s="120">
        <f ca="1">IF(Stock[[#This Row],[NGÀY BÁN]]&gt;0,Stock[[#This Row],[NGÀY BÁN]]-Stock[[#This Row],[NGÀY MUA]]+1,IF(Stock[[#This Row],[NGÀY MUA]]=0,0,TODAY()-Stock[[#This Row],[NGÀY MUA]]+1))</f>
        <v>0</v>
      </c>
      <c r="AA1988" s="121" t="str">
        <f>IFERROR(Stock[[#This Row],[CỔ TỨC TIỀN MẶT]]+Stock[[#This Row],[LÃI/(LỖ) TỪ BÁN CK
(auto-fill)]],"")</f>
        <v/>
      </c>
      <c r="AB19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8" s="79"/>
      <c r="AE1988" s="146" t="str">
        <f>IF(Stock[[#This Row],[TRẠNG THÁI
(auto-fill)]]="NẮM GIỮ",Stock[[#This Row],[GIÁ THỊ TRƯỜNG]]-Stock[[#This Row],[GIÁ MUA]],"")</f>
        <v/>
      </c>
      <c r="AF1988" s="150" t="str">
        <f>IFERROR(Stock[[#This Row],[TĂNG/
(GIẢM )]]/Stock[[#This Row],[GIÁ MUA]],"")</f>
        <v/>
      </c>
      <c r="AG1988" s="129" t="str">
        <f>IF(Stock[[#This Row],[GIÁ THỊ TRƯỜNG]]&gt;0,Stock[[#This Row],[GIÁ THỊ TRƯỜNG]]*Stock[[#This Row],[SỐ LƯỢNG CÒN LẠI
(auto-fill)]],"")</f>
        <v/>
      </c>
    </row>
    <row r="1989" spans="2:33">
      <c r="B1989" s="109" t="str">
        <f>IF(AND(Stock[[#This Row],[SỐ LƯỢNG MUA]]&gt;0,Stock[[#This Row],[SỐ LƯỢNG CÒN LẠI
(auto-fill)]]=0),"BÁN",
IF(AND(Stock[[#This Row],[SỐ LƯỢNG MUA]]&gt;0,Stock[[#This Row],[SỐ LƯỢNG CÒN LẠI
(auto-fill)]]&gt;0),"NẮM GIỮ",""))</f>
        <v/>
      </c>
      <c r="C1989" s="112">
        <f t="shared" si="30"/>
        <v>1976</v>
      </c>
      <c r="D1989" s="77"/>
      <c r="E1989" s="78"/>
      <c r="F1989" s="170"/>
      <c r="G1989" s="83"/>
      <c r="H1989" s="84"/>
      <c r="I1989" s="114" t="str">
        <f>IF(Stock[[#This Row],[SỐ LƯỢNG MUA]]&gt;0,Stock[[#This Row],[GIÁ MUA]]*Stock[[#This Row],[SỐ LƯỢNG MUA]]*$D$11,"")</f>
        <v/>
      </c>
      <c r="J1989" s="87"/>
      <c r="K1989" s="88"/>
      <c r="L1989" s="116" t="str">
        <f>IF(Stock[[#This Row],[SỐ LƯỢNG MUA]]&gt;0,Stock[[#This Row],[GIÁ MUA]]*(1+Stock[[#This Row],[% TĂNG KỲ VỌNG_1]]),"")</f>
        <v/>
      </c>
      <c r="M1989" s="89"/>
      <c r="N1989" s="116" t="str">
        <f>IF(Stock[[#This Row],[SỐ LƯỢNG MUA]]&gt;0,Stock[[#This Row],[GIÁ MUA]]*(1+Stock[[#This Row],[% TĂNG KỲ VỌNG_2]]),"")</f>
        <v/>
      </c>
      <c r="O1989" s="89"/>
      <c r="P1989" s="116" t="str">
        <f>IF(Stock[[#This Row],[SỐ LƯỢNG MUA]]&gt;0,Stock[[#This Row],[GIÁ MUA]]*(1+Stock[[#This Row],[% GIẢM ĐỂ CẮT LỖ]]),"")</f>
        <v/>
      </c>
      <c r="Q1989" s="103"/>
      <c r="R1989" s="117" t="str">
        <f>IF(Stock[[#This Row],[CỔ TỨC TIỀN MẶT]]&gt;0,Stock[[#This Row],[CỔ TỨC TIỀN MẶT]]/(Stock[[#This Row],[GIÁ MUA]]*Stock[[#This Row],[SỐ LƯỢNG MUA]]),"")</f>
        <v/>
      </c>
      <c r="S1989" s="103"/>
      <c r="T1989" s="77"/>
      <c r="U1989" s="95"/>
      <c r="V1989" s="96"/>
      <c r="W1989" s="125" t="str">
        <f>IF(Stock[[#This Row],[SỐ LƯỢNG BÁN]]&gt;0,Stock[[#This Row],[GIÁ BÁN]]*Stock[[#This Row],[SỐ LƯỢNG BÁN]]*$D$11+Stock[[#This Row],[GIÁ BÁN]]*Stock[[#This Row],[SỐ LƯỢNG BÁN]]*$D$12,"")</f>
        <v/>
      </c>
      <c r="X1989" s="120">
        <f>Stock[[#This Row],[SỐ LƯỢNG MUA]]+Stock[[#This Row],[CỔ TỨC BẰNG CỔ PHIẾU]]-Stock[[#This Row],[SỐ LƯỢNG BÁN]]</f>
        <v>0</v>
      </c>
      <c r="Y19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9" s="120">
        <f ca="1">IF(Stock[[#This Row],[NGÀY BÁN]]&gt;0,Stock[[#This Row],[NGÀY BÁN]]-Stock[[#This Row],[NGÀY MUA]]+1,IF(Stock[[#This Row],[NGÀY MUA]]=0,0,TODAY()-Stock[[#This Row],[NGÀY MUA]]+1))</f>
        <v>0</v>
      </c>
      <c r="AA1989" s="121" t="str">
        <f>IFERROR(Stock[[#This Row],[CỔ TỨC TIỀN MẶT]]+Stock[[#This Row],[LÃI/(LỖ) TỪ BÁN CK
(auto-fill)]],"")</f>
        <v/>
      </c>
      <c r="AB19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9" s="79"/>
      <c r="AE1989" s="146" t="str">
        <f>IF(Stock[[#This Row],[TRẠNG THÁI
(auto-fill)]]="NẮM GIỮ",Stock[[#This Row],[GIÁ THỊ TRƯỜNG]]-Stock[[#This Row],[GIÁ MUA]],"")</f>
        <v/>
      </c>
      <c r="AF1989" s="150" t="str">
        <f>IFERROR(Stock[[#This Row],[TĂNG/
(GIẢM )]]/Stock[[#This Row],[GIÁ MUA]],"")</f>
        <v/>
      </c>
      <c r="AG1989" s="129" t="str">
        <f>IF(Stock[[#This Row],[GIÁ THỊ TRƯỜNG]]&gt;0,Stock[[#This Row],[GIÁ THỊ TRƯỜNG]]*Stock[[#This Row],[SỐ LƯỢNG CÒN LẠI
(auto-fill)]],"")</f>
        <v/>
      </c>
    </row>
    <row r="1990" spans="2:33">
      <c r="B1990" s="109" t="str">
        <f>IF(AND(Stock[[#This Row],[SỐ LƯỢNG MUA]]&gt;0,Stock[[#This Row],[SỐ LƯỢNG CÒN LẠI
(auto-fill)]]=0),"BÁN",
IF(AND(Stock[[#This Row],[SỐ LƯỢNG MUA]]&gt;0,Stock[[#This Row],[SỐ LƯỢNG CÒN LẠI
(auto-fill)]]&gt;0),"NẮM GIỮ",""))</f>
        <v/>
      </c>
      <c r="C1990" s="112">
        <f t="shared" si="30"/>
        <v>1977</v>
      </c>
      <c r="D1990" s="77"/>
      <c r="E1990" s="78"/>
      <c r="F1990" s="170"/>
      <c r="G1990" s="83"/>
      <c r="H1990" s="84"/>
      <c r="I1990" s="114" t="str">
        <f>IF(Stock[[#This Row],[SỐ LƯỢNG MUA]]&gt;0,Stock[[#This Row],[GIÁ MUA]]*Stock[[#This Row],[SỐ LƯỢNG MUA]]*$D$11,"")</f>
        <v/>
      </c>
      <c r="J1990" s="87"/>
      <c r="K1990" s="88"/>
      <c r="L1990" s="116" t="str">
        <f>IF(Stock[[#This Row],[SỐ LƯỢNG MUA]]&gt;0,Stock[[#This Row],[GIÁ MUA]]*(1+Stock[[#This Row],[% TĂNG KỲ VỌNG_1]]),"")</f>
        <v/>
      </c>
      <c r="M1990" s="89"/>
      <c r="N1990" s="116" t="str">
        <f>IF(Stock[[#This Row],[SỐ LƯỢNG MUA]]&gt;0,Stock[[#This Row],[GIÁ MUA]]*(1+Stock[[#This Row],[% TĂNG KỲ VỌNG_2]]),"")</f>
        <v/>
      </c>
      <c r="O1990" s="89"/>
      <c r="P1990" s="116" t="str">
        <f>IF(Stock[[#This Row],[SỐ LƯỢNG MUA]]&gt;0,Stock[[#This Row],[GIÁ MUA]]*(1+Stock[[#This Row],[% GIẢM ĐỂ CẮT LỖ]]),"")</f>
        <v/>
      </c>
      <c r="Q1990" s="103"/>
      <c r="R1990" s="117" t="str">
        <f>IF(Stock[[#This Row],[CỔ TỨC TIỀN MẶT]]&gt;0,Stock[[#This Row],[CỔ TỨC TIỀN MẶT]]/(Stock[[#This Row],[GIÁ MUA]]*Stock[[#This Row],[SỐ LƯỢNG MUA]]),"")</f>
        <v/>
      </c>
      <c r="S1990" s="103"/>
      <c r="T1990" s="77"/>
      <c r="U1990" s="95"/>
      <c r="V1990" s="96"/>
      <c r="W1990" s="125" t="str">
        <f>IF(Stock[[#This Row],[SỐ LƯỢNG BÁN]]&gt;0,Stock[[#This Row],[GIÁ BÁN]]*Stock[[#This Row],[SỐ LƯỢNG BÁN]]*$D$11+Stock[[#This Row],[GIÁ BÁN]]*Stock[[#This Row],[SỐ LƯỢNG BÁN]]*$D$12,"")</f>
        <v/>
      </c>
      <c r="X1990" s="120">
        <f>Stock[[#This Row],[SỐ LƯỢNG MUA]]+Stock[[#This Row],[CỔ TỨC BẰNG CỔ PHIẾU]]-Stock[[#This Row],[SỐ LƯỢNG BÁN]]</f>
        <v>0</v>
      </c>
      <c r="Y19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0" s="120">
        <f ca="1">IF(Stock[[#This Row],[NGÀY BÁN]]&gt;0,Stock[[#This Row],[NGÀY BÁN]]-Stock[[#This Row],[NGÀY MUA]]+1,IF(Stock[[#This Row],[NGÀY MUA]]=0,0,TODAY()-Stock[[#This Row],[NGÀY MUA]]+1))</f>
        <v>0</v>
      </c>
      <c r="AA1990" s="121" t="str">
        <f>IFERROR(Stock[[#This Row],[CỔ TỨC TIỀN MẶT]]+Stock[[#This Row],[LÃI/(LỖ) TỪ BÁN CK
(auto-fill)]],"")</f>
        <v/>
      </c>
      <c r="AB19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0" s="79"/>
      <c r="AE1990" s="146" t="str">
        <f>IF(Stock[[#This Row],[TRẠNG THÁI
(auto-fill)]]="NẮM GIỮ",Stock[[#This Row],[GIÁ THỊ TRƯỜNG]]-Stock[[#This Row],[GIÁ MUA]],"")</f>
        <v/>
      </c>
      <c r="AF1990" s="150" t="str">
        <f>IFERROR(Stock[[#This Row],[TĂNG/
(GIẢM )]]/Stock[[#This Row],[GIÁ MUA]],"")</f>
        <v/>
      </c>
      <c r="AG1990" s="129" t="str">
        <f>IF(Stock[[#This Row],[GIÁ THỊ TRƯỜNG]]&gt;0,Stock[[#This Row],[GIÁ THỊ TRƯỜNG]]*Stock[[#This Row],[SỐ LƯỢNG CÒN LẠI
(auto-fill)]],"")</f>
        <v/>
      </c>
    </row>
    <row r="1991" spans="2:33">
      <c r="B1991" s="109" t="str">
        <f>IF(AND(Stock[[#This Row],[SỐ LƯỢNG MUA]]&gt;0,Stock[[#This Row],[SỐ LƯỢNG CÒN LẠI
(auto-fill)]]=0),"BÁN",
IF(AND(Stock[[#This Row],[SỐ LƯỢNG MUA]]&gt;0,Stock[[#This Row],[SỐ LƯỢNG CÒN LẠI
(auto-fill)]]&gt;0),"NẮM GIỮ",""))</f>
        <v/>
      </c>
      <c r="C1991" s="112">
        <f t="shared" si="30"/>
        <v>1978</v>
      </c>
      <c r="D1991" s="77"/>
      <c r="E1991" s="78"/>
      <c r="F1991" s="170"/>
      <c r="G1991" s="83"/>
      <c r="H1991" s="84"/>
      <c r="I1991" s="114" t="str">
        <f>IF(Stock[[#This Row],[SỐ LƯỢNG MUA]]&gt;0,Stock[[#This Row],[GIÁ MUA]]*Stock[[#This Row],[SỐ LƯỢNG MUA]]*$D$11,"")</f>
        <v/>
      </c>
      <c r="J1991" s="87"/>
      <c r="K1991" s="88"/>
      <c r="L1991" s="116" t="str">
        <f>IF(Stock[[#This Row],[SỐ LƯỢNG MUA]]&gt;0,Stock[[#This Row],[GIÁ MUA]]*(1+Stock[[#This Row],[% TĂNG KỲ VỌNG_1]]),"")</f>
        <v/>
      </c>
      <c r="M1991" s="89"/>
      <c r="N1991" s="116" t="str">
        <f>IF(Stock[[#This Row],[SỐ LƯỢNG MUA]]&gt;0,Stock[[#This Row],[GIÁ MUA]]*(1+Stock[[#This Row],[% TĂNG KỲ VỌNG_2]]),"")</f>
        <v/>
      </c>
      <c r="O1991" s="89"/>
      <c r="P1991" s="116" t="str">
        <f>IF(Stock[[#This Row],[SỐ LƯỢNG MUA]]&gt;0,Stock[[#This Row],[GIÁ MUA]]*(1+Stock[[#This Row],[% GIẢM ĐỂ CẮT LỖ]]),"")</f>
        <v/>
      </c>
      <c r="Q1991" s="103"/>
      <c r="R1991" s="117" t="str">
        <f>IF(Stock[[#This Row],[CỔ TỨC TIỀN MẶT]]&gt;0,Stock[[#This Row],[CỔ TỨC TIỀN MẶT]]/(Stock[[#This Row],[GIÁ MUA]]*Stock[[#This Row],[SỐ LƯỢNG MUA]]),"")</f>
        <v/>
      </c>
      <c r="S1991" s="103"/>
      <c r="T1991" s="77"/>
      <c r="U1991" s="95"/>
      <c r="V1991" s="96"/>
      <c r="W1991" s="125" t="str">
        <f>IF(Stock[[#This Row],[SỐ LƯỢNG BÁN]]&gt;0,Stock[[#This Row],[GIÁ BÁN]]*Stock[[#This Row],[SỐ LƯỢNG BÁN]]*$D$11+Stock[[#This Row],[GIÁ BÁN]]*Stock[[#This Row],[SỐ LƯỢNG BÁN]]*$D$12,"")</f>
        <v/>
      </c>
      <c r="X1991" s="120">
        <f>Stock[[#This Row],[SỐ LƯỢNG MUA]]+Stock[[#This Row],[CỔ TỨC BẰNG CỔ PHIẾU]]-Stock[[#This Row],[SỐ LƯỢNG BÁN]]</f>
        <v>0</v>
      </c>
      <c r="Y19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1" s="120">
        <f ca="1">IF(Stock[[#This Row],[NGÀY BÁN]]&gt;0,Stock[[#This Row],[NGÀY BÁN]]-Stock[[#This Row],[NGÀY MUA]]+1,IF(Stock[[#This Row],[NGÀY MUA]]=0,0,TODAY()-Stock[[#This Row],[NGÀY MUA]]+1))</f>
        <v>0</v>
      </c>
      <c r="AA1991" s="121" t="str">
        <f>IFERROR(Stock[[#This Row],[CỔ TỨC TIỀN MẶT]]+Stock[[#This Row],[LÃI/(LỖ) TỪ BÁN CK
(auto-fill)]],"")</f>
        <v/>
      </c>
      <c r="AB19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1" s="79"/>
      <c r="AE1991" s="146" t="str">
        <f>IF(Stock[[#This Row],[TRẠNG THÁI
(auto-fill)]]="NẮM GIỮ",Stock[[#This Row],[GIÁ THỊ TRƯỜNG]]-Stock[[#This Row],[GIÁ MUA]],"")</f>
        <v/>
      </c>
      <c r="AF1991" s="150" t="str">
        <f>IFERROR(Stock[[#This Row],[TĂNG/
(GIẢM )]]/Stock[[#This Row],[GIÁ MUA]],"")</f>
        <v/>
      </c>
      <c r="AG1991" s="129" t="str">
        <f>IF(Stock[[#This Row],[GIÁ THỊ TRƯỜNG]]&gt;0,Stock[[#This Row],[GIÁ THỊ TRƯỜNG]]*Stock[[#This Row],[SỐ LƯỢNG CÒN LẠI
(auto-fill)]],"")</f>
        <v/>
      </c>
    </row>
    <row r="1992" spans="2:33">
      <c r="B1992" s="109" t="str">
        <f>IF(AND(Stock[[#This Row],[SỐ LƯỢNG MUA]]&gt;0,Stock[[#This Row],[SỐ LƯỢNG CÒN LẠI
(auto-fill)]]=0),"BÁN",
IF(AND(Stock[[#This Row],[SỐ LƯỢNG MUA]]&gt;0,Stock[[#This Row],[SỐ LƯỢNG CÒN LẠI
(auto-fill)]]&gt;0),"NẮM GIỮ",""))</f>
        <v/>
      </c>
      <c r="C1992" s="112">
        <f t="shared" si="30"/>
        <v>1979</v>
      </c>
      <c r="D1992" s="77"/>
      <c r="E1992" s="78"/>
      <c r="F1992" s="170"/>
      <c r="G1992" s="83"/>
      <c r="H1992" s="84"/>
      <c r="I1992" s="114" t="str">
        <f>IF(Stock[[#This Row],[SỐ LƯỢNG MUA]]&gt;0,Stock[[#This Row],[GIÁ MUA]]*Stock[[#This Row],[SỐ LƯỢNG MUA]]*$D$11,"")</f>
        <v/>
      </c>
      <c r="J1992" s="87"/>
      <c r="K1992" s="88"/>
      <c r="L1992" s="116" t="str">
        <f>IF(Stock[[#This Row],[SỐ LƯỢNG MUA]]&gt;0,Stock[[#This Row],[GIÁ MUA]]*(1+Stock[[#This Row],[% TĂNG KỲ VỌNG_1]]),"")</f>
        <v/>
      </c>
      <c r="M1992" s="89"/>
      <c r="N1992" s="116" t="str">
        <f>IF(Stock[[#This Row],[SỐ LƯỢNG MUA]]&gt;0,Stock[[#This Row],[GIÁ MUA]]*(1+Stock[[#This Row],[% TĂNG KỲ VỌNG_2]]),"")</f>
        <v/>
      </c>
      <c r="O1992" s="89"/>
      <c r="P1992" s="116" t="str">
        <f>IF(Stock[[#This Row],[SỐ LƯỢNG MUA]]&gt;0,Stock[[#This Row],[GIÁ MUA]]*(1+Stock[[#This Row],[% GIẢM ĐỂ CẮT LỖ]]),"")</f>
        <v/>
      </c>
      <c r="Q1992" s="103"/>
      <c r="R1992" s="117" t="str">
        <f>IF(Stock[[#This Row],[CỔ TỨC TIỀN MẶT]]&gt;0,Stock[[#This Row],[CỔ TỨC TIỀN MẶT]]/(Stock[[#This Row],[GIÁ MUA]]*Stock[[#This Row],[SỐ LƯỢNG MUA]]),"")</f>
        <v/>
      </c>
      <c r="S1992" s="103"/>
      <c r="T1992" s="77"/>
      <c r="U1992" s="95"/>
      <c r="V1992" s="96"/>
      <c r="W1992" s="125" t="str">
        <f>IF(Stock[[#This Row],[SỐ LƯỢNG BÁN]]&gt;0,Stock[[#This Row],[GIÁ BÁN]]*Stock[[#This Row],[SỐ LƯỢNG BÁN]]*$D$11+Stock[[#This Row],[GIÁ BÁN]]*Stock[[#This Row],[SỐ LƯỢNG BÁN]]*$D$12,"")</f>
        <v/>
      </c>
      <c r="X1992" s="120">
        <f>Stock[[#This Row],[SỐ LƯỢNG MUA]]+Stock[[#This Row],[CỔ TỨC BẰNG CỔ PHIẾU]]-Stock[[#This Row],[SỐ LƯỢNG BÁN]]</f>
        <v>0</v>
      </c>
      <c r="Y19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2" s="120">
        <f ca="1">IF(Stock[[#This Row],[NGÀY BÁN]]&gt;0,Stock[[#This Row],[NGÀY BÁN]]-Stock[[#This Row],[NGÀY MUA]]+1,IF(Stock[[#This Row],[NGÀY MUA]]=0,0,TODAY()-Stock[[#This Row],[NGÀY MUA]]+1))</f>
        <v>0</v>
      </c>
      <c r="AA1992" s="121" t="str">
        <f>IFERROR(Stock[[#This Row],[CỔ TỨC TIỀN MẶT]]+Stock[[#This Row],[LÃI/(LỖ) TỪ BÁN CK
(auto-fill)]],"")</f>
        <v/>
      </c>
      <c r="AB19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2" s="79"/>
      <c r="AE1992" s="146" t="str">
        <f>IF(Stock[[#This Row],[TRẠNG THÁI
(auto-fill)]]="NẮM GIỮ",Stock[[#This Row],[GIÁ THỊ TRƯỜNG]]-Stock[[#This Row],[GIÁ MUA]],"")</f>
        <v/>
      </c>
      <c r="AF1992" s="150" t="str">
        <f>IFERROR(Stock[[#This Row],[TĂNG/
(GIẢM )]]/Stock[[#This Row],[GIÁ MUA]],"")</f>
        <v/>
      </c>
      <c r="AG1992" s="129" t="str">
        <f>IF(Stock[[#This Row],[GIÁ THỊ TRƯỜNG]]&gt;0,Stock[[#This Row],[GIÁ THỊ TRƯỜNG]]*Stock[[#This Row],[SỐ LƯỢNG CÒN LẠI
(auto-fill)]],"")</f>
        <v/>
      </c>
    </row>
    <row r="1993" spans="2:33">
      <c r="B1993" s="109" t="str">
        <f>IF(AND(Stock[[#This Row],[SỐ LƯỢNG MUA]]&gt;0,Stock[[#This Row],[SỐ LƯỢNG CÒN LẠI
(auto-fill)]]=0),"BÁN",
IF(AND(Stock[[#This Row],[SỐ LƯỢNG MUA]]&gt;0,Stock[[#This Row],[SỐ LƯỢNG CÒN LẠI
(auto-fill)]]&gt;0),"NẮM GIỮ",""))</f>
        <v/>
      </c>
      <c r="C1993" s="112">
        <f t="shared" si="30"/>
        <v>1980</v>
      </c>
      <c r="D1993" s="77"/>
      <c r="E1993" s="78"/>
      <c r="F1993" s="170"/>
      <c r="G1993" s="83"/>
      <c r="H1993" s="84"/>
      <c r="I1993" s="114" t="str">
        <f>IF(Stock[[#This Row],[SỐ LƯỢNG MUA]]&gt;0,Stock[[#This Row],[GIÁ MUA]]*Stock[[#This Row],[SỐ LƯỢNG MUA]]*$D$11,"")</f>
        <v/>
      </c>
      <c r="J1993" s="87"/>
      <c r="K1993" s="88"/>
      <c r="L1993" s="116" t="str">
        <f>IF(Stock[[#This Row],[SỐ LƯỢNG MUA]]&gt;0,Stock[[#This Row],[GIÁ MUA]]*(1+Stock[[#This Row],[% TĂNG KỲ VỌNG_1]]),"")</f>
        <v/>
      </c>
      <c r="M1993" s="89"/>
      <c r="N1993" s="116" t="str">
        <f>IF(Stock[[#This Row],[SỐ LƯỢNG MUA]]&gt;0,Stock[[#This Row],[GIÁ MUA]]*(1+Stock[[#This Row],[% TĂNG KỲ VỌNG_2]]),"")</f>
        <v/>
      </c>
      <c r="O1993" s="89"/>
      <c r="P1993" s="116" t="str">
        <f>IF(Stock[[#This Row],[SỐ LƯỢNG MUA]]&gt;0,Stock[[#This Row],[GIÁ MUA]]*(1+Stock[[#This Row],[% GIẢM ĐỂ CẮT LỖ]]),"")</f>
        <v/>
      </c>
      <c r="Q1993" s="103"/>
      <c r="R1993" s="117" t="str">
        <f>IF(Stock[[#This Row],[CỔ TỨC TIỀN MẶT]]&gt;0,Stock[[#This Row],[CỔ TỨC TIỀN MẶT]]/(Stock[[#This Row],[GIÁ MUA]]*Stock[[#This Row],[SỐ LƯỢNG MUA]]),"")</f>
        <v/>
      </c>
      <c r="S1993" s="103"/>
      <c r="T1993" s="77"/>
      <c r="U1993" s="95"/>
      <c r="V1993" s="96"/>
      <c r="W1993" s="125" t="str">
        <f>IF(Stock[[#This Row],[SỐ LƯỢNG BÁN]]&gt;0,Stock[[#This Row],[GIÁ BÁN]]*Stock[[#This Row],[SỐ LƯỢNG BÁN]]*$D$11+Stock[[#This Row],[GIÁ BÁN]]*Stock[[#This Row],[SỐ LƯỢNG BÁN]]*$D$12,"")</f>
        <v/>
      </c>
      <c r="X1993" s="120">
        <f>Stock[[#This Row],[SỐ LƯỢNG MUA]]+Stock[[#This Row],[CỔ TỨC BẰNG CỔ PHIẾU]]-Stock[[#This Row],[SỐ LƯỢNG BÁN]]</f>
        <v>0</v>
      </c>
      <c r="Y19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3" s="120">
        <f ca="1">IF(Stock[[#This Row],[NGÀY BÁN]]&gt;0,Stock[[#This Row],[NGÀY BÁN]]-Stock[[#This Row],[NGÀY MUA]]+1,IF(Stock[[#This Row],[NGÀY MUA]]=0,0,TODAY()-Stock[[#This Row],[NGÀY MUA]]+1))</f>
        <v>0</v>
      </c>
      <c r="AA1993" s="121" t="str">
        <f>IFERROR(Stock[[#This Row],[CỔ TỨC TIỀN MẶT]]+Stock[[#This Row],[LÃI/(LỖ) TỪ BÁN CK
(auto-fill)]],"")</f>
        <v/>
      </c>
      <c r="AB19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3" s="79"/>
      <c r="AE1993" s="146" t="str">
        <f>IF(Stock[[#This Row],[TRẠNG THÁI
(auto-fill)]]="NẮM GIỮ",Stock[[#This Row],[GIÁ THỊ TRƯỜNG]]-Stock[[#This Row],[GIÁ MUA]],"")</f>
        <v/>
      </c>
      <c r="AF1993" s="150" t="str">
        <f>IFERROR(Stock[[#This Row],[TĂNG/
(GIẢM )]]/Stock[[#This Row],[GIÁ MUA]],"")</f>
        <v/>
      </c>
      <c r="AG1993" s="129" t="str">
        <f>IF(Stock[[#This Row],[GIÁ THỊ TRƯỜNG]]&gt;0,Stock[[#This Row],[GIÁ THỊ TRƯỜNG]]*Stock[[#This Row],[SỐ LƯỢNG CÒN LẠI
(auto-fill)]],"")</f>
        <v/>
      </c>
    </row>
    <row r="1994" spans="2:33">
      <c r="B1994" s="109" t="str">
        <f>IF(AND(Stock[[#This Row],[SỐ LƯỢNG MUA]]&gt;0,Stock[[#This Row],[SỐ LƯỢNG CÒN LẠI
(auto-fill)]]=0),"BÁN",
IF(AND(Stock[[#This Row],[SỐ LƯỢNG MUA]]&gt;0,Stock[[#This Row],[SỐ LƯỢNG CÒN LẠI
(auto-fill)]]&gt;0),"NẮM GIỮ",""))</f>
        <v/>
      </c>
      <c r="C1994" s="112">
        <f t="shared" si="30"/>
        <v>1981</v>
      </c>
      <c r="D1994" s="77"/>
      <c r="E1994" s="78"/>
      <c r="F1994" s="170"/>
      <c r="G1994" s="83"/>
      <c r="H1994" s="84"/>
      <c r="I1994" s="114" t="str">
        <f>IF(Stock[[#This Row],[SỐ LƯỢNG MUA]]&gt;0,Stock[[#This Row],[GIÁ MUA]]*Stock[[#This Row],[SỐ LƯỢNG MUA]]*$D$11,"")</f>
        <v/>
      </c>
      <c r="J1994" s="87"/>
      <c r="K1994" s="88"/>
      <c r="L1994" s="116" t="str">
        <f>IF(Stock[[#This Row],[SỐ LƯỢNG MUA]]&gt;0,Stock[[#This Row],[GIÁ MUA]]*(1+Stock[[#This Row],[% TĂNG KỲ VỌNG_1]]),"")</f>
        <v/>
      </c>
      <c r="M1994" s="89"/>
      <c r="N1994" s="116" t="str">
        <f>IF(Stock[[#This Row],[SỐ LƯỢNG MUA]]&gt;0,Stock[[#This Row],[GIÁ MUA]]*(1+Stock[[#This Row],[% TĂNG KỲ VỌNG_2]]),"")</f>
        <v/>
      </c>
      <c r="O1994" s="89"/>
      <c r="P1994" s="116" t="str">
        <f>IF(Stock[[#This Row],[SỐ LƯỢNG MUA]]&gt;0,Stock[[#This Row],[GIÁ MUA]]*(1+Stock[[#This Row],[% GIẢM ĐỂ CẮT LỖ]]),"")</f>
        <v/>
      </c>
      <c r="Q1994" s="103"/>
      <c r="R1994" s="117" t="str">
        <f>IF(Stock[[#This Row],[CỔ TỨC TIỀN MẶT]]&gt;0,Stock[[#This Row],[CỔ TỨC TIỀN MẶT]]/(Stock[[#This Row],[GIÁ MUA]]*Stock[[#This Row],[SỐ LƯỢNG MUA]]),"")</f>
        <v/>
      </c>
      <c r="S1994" s="103"/>
      <c r="T1994" s="77"/>
      <c r="U1994" s="95"/>
      <c r="V1994" s="96"/>
      <c r="W1994" s="125" t="str">
        <f>IF(Stock[[#This Row],[SỐ LƯỢNG BÁN]]&gt;0,Stock[[#This Row],[GIÁ BÁN]]*Stock[[#This Row],[SỐ LƯỢNG BÁN]]*$D$11+Stock[[#This Row],[GIÁ BÁN]]*Stock[[#This Row],[SỐ LƯỢNG BÁN]]*$D$12,"")</f>
        <v/>
      </c>
      <c r="X1994" s="120">
        <f>Stock[[#This Row],[SỐ LƯỢNG MUA]]+Stock[[#This Row],[CỔ TỨC BẰNG CỔ PHIẾU]]-Stock[[#This Row],[SỐ LƯỢNG BÁN]]</f>
        <v>0</v>
      </c>
      <c r="Y19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4" s="120">
        <f ca="1">IF(Stock[[#This Row],[NGÀY BÁN]]&gt;0,Stock[[#This Row],[NGÀY BÁN]]-Stock[[#This Row],[NGÀY MUA]]+1,IF(Stock[[#This Row],[NGÀY MUA]]=0,0,TODAY()-Stock[[#This Row],[NGÀY MUA]]+1))</f>
        <v>0</v>
      </c>
      <c r="AA1994" s="121" t="str">
        <f>IFERROR(Stock[[#This Row],[CỔ TỨC TIỀN MẶT]]+Stock[[#This Row],[LÃI/(LỖ) TỪ BÁN CK
(auto-fill)]],"")</f>
        <v/>
      </c>
      <c r="AB19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4" s="79"/>
      <c r="AE1994" s="146" t="str">
        <f>IF(Stock[[#This Row],[TRẠNG THÁI
(auto-fill)]]="NẮM GIỮ",Stock[[#This Row],[GIÁ THỊ TRƯỜNG]]-Stock[[#This Row],[GIÁ MUA]],"")</f>
        <v/>
      </c>
      <c r="AF1994" s="150" t="str">
        <f>IFERROR(Stock[[#This Row],[TĂNG/
(GIẢM )]]/Stock[[#This Row],[GIÁ MUA]],"")</f>
        <v/>
      </c>
      <c r="AG1994" s="129" t="str">
        <f>IF(Stock[[#This Row],[GIÁ THỊ TRƯỜNG]]&gt;0,Stock[[#This Row],[GIÁ THỊ TRƯỜNG]]*Stock[[#This Row],[SỐ LƯỢNG CÒN LẠI
(auto-fill)]],"")</f>
        <v/>
      </c>
    </row>
    <row r="1995" spans="2:33">
      <c r="B1995" s="109" t="str">
        <f>IF(AND(Stock[[#This Row],[SỐ LƯỢNG MUA]]&gt;0,Stock[[#This Row],[SỐ LƯỢNG CÒN LẠI
(auto-fill)]]=0),"BÁN",
IF(AND(Stock[[#This Row],[SỐ LƯỢNG MUA]]&gt;0,Stock[[#This Row],[SỐ LƯỢNG CÒN LẠI
(auto-fill)]]&gt;0),"NẮM GIỮ",""))</f>
        <v/>
      </c>
      <c r="C1995" s="112">
        <f t="shared" si="30"/>
        <v>1982</v>
      </c>
      <c r="D1995" s="77"/>
      <c r="E1995" s="78"/>
      <c r="F1995" s="170"/>
      <c r="G1995" s="83"/>
      <c r="H1995" s="84"/>
      <c r="I1995" s="114" t="str">
        <f>IF(Stock[[#This Row],[SỐ LƯỢNG MUA]]&gt;0,Stock[[#This Row],[GIÁ MUA]]*Stock[[#This Row],[SỐ LƯỢNG MUA]]*$D$11,"")</f>
        <v/>
      </c>
      <c r="J1995" s="87"/>
      <c r="K1995" s="88"/>
      <c r="L1995" s="116" t="str">
        <f>IF(Stock[[#This Row],[SỐ LƯỢNG MUA]]&gt;0,Stock[[#This Row],[GIÁ MUA]]*(1+Stock[[#This Row],[% TĂNG KỲ VỌNG_1]]),"")</f>
        <v/>
      </c>
      <c r="M1995" s="89"/>
      <c r="N1995" s="116" t="str">
        <f>IF(Stock[[#This Row],[SỐ LƯỢNG MUA]]&gt;0,Stock[[#This Row],[GIÁ MUA]]*(1+Stock[[#This Row],[% TĂNG KỲ VỌNG_2]]),"")</f>
        <v/>
      </c>
      <c r="O1995" s="89"/>
      <c r="P1995" s="116" t="str">
        <f>IF(Stock[[#This Row],[SỐ LƯỢNG MUA]]&gt;0,Stock[[#This Row],[GIÁ MUA]]*(1+Stock[[#This Row],[% GIẢM ĐỂ CẮT LỖ]]),"")</f>
        <v/>
      </c>
      <c r="Q1995" s="103"/>
      <c r="R1995" s="117" t="str">
        <f>IF(Stock[[#This Row],[CỔ TỨC TIỀN MẶT]]&gt;0,Stock[[#This Row],[CỔ TỨC TIỀN MẶT]]/(Stock[[#This Row],[GIÁ MUA]]*Stock[[#This Row],[SỐ LƯỢNG MUA]]),"")</f>
        <v/>
      </c>
      <c r="S1995" s="103"/>
      <c r="T1995" s="77"/>
      <c r="U1995" s="95"/>
      <c r="V1995" s="96"/>
      <c r="W1995" s="125" t="str">
        <f>IF(Stock[[#This Row],[SỐ LƯỢNG BÁN]]&gt;0,Stock[[#This Row],[GIÁ BÁN]]*Stock[[#This Row],[SỐ LƯỢNG BÁN]]*$D$11+Stock[[#This Row],[GIÁ BÁN]]*Stock[[#This Row],[SỐ LƯỢNG BÁN]]*$D$12,"")</f>
        <v/>
      </c>
      <c r="X1995" s="120">
        <f>Stock[[#This Row],[SỐ LƯỢNG MUA]]+Stock[[#This Row],[CỔ TỨC BẰNG CỔ PHIẾU]]-Stock[[#This Row],[SỐ LƯỢNG BÁN]]</f>
        <v>0</v>
      </c>
      <c r="Y19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5" s="120">
        <f ca="1">IF(Stock[[#This Row],[NGÀY BÁN]]&gt;0,Stock[[#This Row],[NGÀY BÁN]]-Stock[[#This Row],[NGÀY MUA]]+1,IF(Stock[[#This Row],[NGÀY MUA]]=0,0,TODAY()-Stock[[#This Row],[NGÀY MUA]]+1))</f>
        <v>0</v>
      </c>
      <c r="AA1995" s="121" t="str">
        <f>IFERROR(Stock[[#This Row],[CỔ TỨC TIỀN MẶT]]+Stock[[#This Row],[LÃI/(LỖ) TỪ BÁN CK
(auto-fill)]],"")</f>
        <v/>
      </c>
      <c r="AB19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5" s="79"/>
      <c r="AE1995" s="146" t="str">
        <f>IF(Stock[[#This Row],[TRẠNG THÁI
(auto-fill)]]="NẮM GIỮ",Stock[[#This Row],[GIÁ THỊ TRƯỜNG]]-Stock[[#This Row],[GIÁ MUA]],"")</f>
        <v/>
      </c>
      <c r="AF1995" s="150" t="str">
        <f>IFERROR(Stock[[#This Row],[TĂNG/
(GIẢM )]]/Stock[[#This Row],[GIÁ MUA]],"")</f>
        <v/>
      </c>
      <c r="AG1995" s="129" t="str">
        <f>IF(Stock[[#This Row],[GIÁ THỊ TRƯỜNG]]&gt;0,Stock[[#This Row],[GIÁ THỊ TRƯỜNG]]*Stock[[#This Row],[SỐ LƯỢNG CÒN LẠI
(auto-fill)]],"")</f>
        <v/>
      </c>
    </row>
    <row r="1996" spans="2:33">
      <c r="B1996" s="109" t="str">
        <f>IF(AND(Stock[[#This Row],[SỐ LƯỢNG MUA]]&gt;0,Stock[[#This Row],[SỐ LƯỢNG CÒN LẠI
(auto-fill)]]=0),"BÁN",
IF(AND(Stock[[#This Row],[SỐ LƯỢNG MUA]]&gt;0,Stock[[#This Row],[SỐ LƯỢNG CÒN LẠI
(auto-fill)]]&gt;0),"NẮM GIỮ",""))</f>
        <v/>
      </c>
      <c r="C1996" s="112">
        <f t="shared" si="30"/>
        <v>1983</v>
      </c>
      <c r="D1996" s="77"/>
      <c r="E1996" s="78"/>
      <c r="F1996" s="170"/>
      <c r="G1996" s="83"/>
      <c r="H1996" s="84"/>
      <c r="I1996" s="114" t="str">
        <f>IF(Stock[[#This Row],[SỐ LƯỢNG MUA]]&gt;0,Stock[[#This Row],[GIÁ MUA]]*Stock[[#This Row],[SỐ LƯỢNG MUA]]*$D$11,"")</f>
        <v/>
      </c>
      <c r="J1996" s="87"/>
      <c r="K1996" s="88"/>
      <c r="L1996" s="116" t="str">
        <f>IF(Stock[[#This Row],[SỐ LƯỢNG MUA]]&gt;0,Stock[[#This Row],[GIÁ MUA]]*(1+Stock[[#This Row],[% TĂNG KỲ VỌNG_1]]),"")</f>
        <v/>
      </c>
      <c r="M1996" s="89"/>
      <c r="N1996" s="116" t="str">
        <f>IF(Stock[[#This Row],[SỐ LƯỢNG MUA]]&gt;0,Stock[[#This Row],[GIÁ MUA]]*(1+Stock[[#This Row],[% TĂNG KỲ VỌNG_2]]),"")</f>
        <v/>
      </c>
      <c r="O1996" s="89"/>
      <c r="P1996" s="116" t="str">
        <f>IF(Stock[[#This Row],[SỐ LƯỢNG MUA]]&gt;0,Stock[[#This Row],[GIÁ MUA]]*(1+Stock[[#This Row],[% GIẢM ĐỂ CẮT LỖ]]),"")</f>
        <v/>
      </c>
      <c r="Q1996" s="103"/>
      <c r="R1996" s="117" t="str">
        <f>IF(Stock[[#This Row],[CỔ TỨC TIỀN MẶT]]&gt;0,Stock[[#This Row],[CỔ TỨC TIỀN MẶT]]/(Stock[[#This Row],[GIÁ MUA]]*Stock[[#This Row],[SỐ LƯỢNG MUA]]),"")</f>
        <v/>
      </c>
      <c r="S1996" s="103"/>
      <c r="T1996" s="77"/>
      <c r="U1996" s="95"/>
      <c r="V1996" s="96"/>
      <c r="W1996" s="125" t="str">
        <f>IF(Stock[[#This Row],[SỐ LƯỢNG BÁN]]&gt;0,Stock[[#This Row],[GIÁ BÁN]]*Stock[[#This Row],[SỐ LƯỢNG BÁN]]*$D$11+Stock[[#This Row],[GIÁ BÁN]]*Stock[[#This Row],[SỐ LƯỢNG BÁN]]*$D$12,"")</f>
        <v/>
      </c>
      <c r="X1996" s="120">
        <f>Stock[[#This Row],[SỐ LƯỢNG MUA]]+Stock[[#This Row],[CỔ TỨC BẰNG CỔ PHIẾU]]-Stock[[#This Row],[SỐ LƯỢNG BÁN]]</f>
        <v>0</v>
      </c>
      <c r="Y19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6" s="120">
        <f ca="1">IF(Stock[[#This Row],[NGÀY BÁN]]&gt;0,Stock[[#This Row],[NGÀY BÁN]]-Stock[[#This Row],[NGÀY MUA]]+1,IF(Stock[[#This Row],[NGÀY MUA]]=0,0,TODAY()-Stock[[#This Row],[NGÀY MUA]]+1))</f>
        <v>0</v>
      </c>
      <c r="AA1996" s="121" t="str">
        <f>IFERROR(Stock[[#This Row],[CỔ TỨC TIỀN MẶT]]+Stock[[#This Row],[LÃI/(LỖ) TỪ BÁN CK
(auto-fill)]],"")</f>
        <v/>
      </c>
      <c r="AB19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6" s="79"/>
      <c r="AE1996" s="146" t="str">
        <f>IF(Stock[[#This Row],[TRẠNG THÁI
(auto-fill)]]="NẮM GIỮ",Stock[[#This Row],[GIÁ THỊ TRƯỜNG]]-Stock[[#This Row],[GIÁ MUA]],"")</f>
        <v/>
      </c>
      <c r="AF1996" s="150" t="str">
        <f>IFERROR(Stock[[#This Row],[TĂNG/
(GIẢM )]]/Stock[[#This Row],[GIÁ MUA]],"")</f>
        <v/>
      </c>
      <c r="AG1996" s="129" t="str">
        <f>IF(Stock[[#This Row],[GIÁ THỊ TRƯỜNG]]&gt;0,Stock[[#This Row],[GIÁ THỊ TRƯỜNG]]*Stock[[#This Row],[SỐ LƯỢNG CÒN LẠI
(auto-fill)]],"")</f>
        <v/>
      </c>
    </row>
    <row r="1997" spans="2:33">
      <c r="B1997" s="109" t="str">
        <f>IF(AND(Stock[[#This Row],[SỐ LƯỢNG MUA]]&gt;0,Stock[[#This Row],[SỐ LƯỢNG CÒN LẠI
(auto-fill)]]=0),"BÁN",
IF(AND(Stock[[#This Row],[SỐ LƯỢNG MUA]]&gt;0,Stock[[#This Row],[SỐ LƯỢNG CÒN LẠI
(auto-fill)]]&gt;0),"NẮM GIỮ",""))</f>
        <v/>
      </c>
      <c r="C1997" s="112">
        <f t="shared" si="30"/>
        <v>1984</v>
      </c>
      <c r="D1997" s="77"/>
      <c r="E1997" s="78"/>
      <c r="F1997" s="170"/>
      <c r="G1997" s="83"/>
      <c r="H1997" s="84"/>
      <c r="I1997" s="114" t="str">
        <f>IF(Stock[[#This Row],[SỐ LƯỢNG MUA]]&gt;0,Stock[[#This Row],[GIÁ MUA]]*Stock[[#This Row],[SỐ LƯỢNG MUA]]*$D$11,"")</f>
        <v/>
      </c>
      <c r="J1997" s="87"/>
      <c r="K1997" s="88"/>
      <c r="L1997" s="116" t="str">
        <f>IF(Stock[[#This Row],[SỐ LƯỢNG MUA]]&gt;0,Stock[[#This Row],[GIÁ MUA]]*(1+Stock[[#This Row],[% TĂNG KỲ VỌNG_1]]),"")</f>
        <v/>
      </c>
      <c r="M1997" s="89"/>
      <c r="N1997" s="116" t="str">
        <f>IF(Stock[[#This Row],[SỐ LƯỢNG MUA]]&gt;0,Stock[[#This Row],[GIÁ MUA]]*(1+Stock[[#This Row],[% TĂNG KỲ VỌNG_2]]),"")</f>
        <v/>
      </c>
      <c r="O1997" s="89"/>
      <c r="P1997" s="116" t="str">
        <f>IF(Stock[[#This Row],[SỐ LƯỢNG MUA]]&gt;0,Stock[[#This Row],[GIÁ MUA]]*(1+Stock[[#This Row],[% GIẢM ĐỂ CẮT LỖ]]),"")</f>
        <v/>
      </c>
      <c r="Q1997" s="103"/>
      <c r="R1997" s="117" t="str">
        <f>IF(Stock[[#This Row],[CỔ TỨC TIỀN MẶT]]&gt;0,Stock[[#This Row],[CỔ TỨC TIỀN MẶT]]/(Stock[[#This Row],[GIÁ MUA]]*Stock[[#This Row],[SỐ LƯỢNG MUA]]),"")</f>
        <v/>
      </c>
      <c r="S1997" s="103"/>
      <c r="T1997" s="77"/>
      <c r="U1997" s="95"/>
      <c r="V1997" s="96"/>
      <c r="W1997" s="125" t="str">
        <f>IF(Stock[[#This Row],[SỐ LƯỢNG BÁN]]&gt;0,Stock[[#This Row],[GIÁ BÁN]]*Stock[[#This Row],[SỐ LƯỢNG BÁN]]*$D$11+Stock[[#This Row],[GIÁ BÁN]]*Stock[[#This Row],[SỐ LƯỢNG BÁN]]*$D$12,"")</f>
        <v/>
      </c>
      <c r="X1997" s="120">
        <f>Stock[[#This Row],[SỐ LƯỢNG MUA]]+Stock[[#This Row],[CỔ TỨC BẰNG CỔ PHIẾU]]-Stock[[#This Row],[SỐ LƯỢNG BÁN]]</f>
        <v>0</v>
      </c>
      <c r="Y19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7" s="120">
        <f ca="1">IF(Stock[[#This Row],[NGÀY BÁN]]&gt;0,Stock[[#This Row],[NGÀY BÁN]]-Stock[[#This Row],[NGÀY MUA]]+1,IF(Stock[[#This Row],[NGÀY MUA]]=0,0,TODAY()-Stock[[#This Row],[NGÀY MUA]]+1))</f>
        <v>0</v>
      </c>
      <c r="AA1997" s="121" t="str">
        <f>IFERROR(Stock[[#This Row],[CỔ TỨC TIỀN MẶT]]+Stock[[#This Row],[LÃI/(LỖ) TỪ BÁN CK
(auto-fill)]],"")</f>
        <v/>
      </c>
      <c r="AB19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7" s="79"/>
      <c r="AE1997" s="146" t="str">
        <f>IF(Stock[[#This Row],[TRẠNG THÁI
(auto-fill)]]="NẮM GIỮ",Stock[[#This Row],[GIÁ THỊ TRƯỜNG]]-Stock[[#This Row],[GIÁ MUA]],"")</f>
        <v/>
      </c>
      <c r="AF1997" s="150" t="str">
        <f>IFERROR(Stock[[#This Row],[TĂNG/
(GIẢM )]]/Stock[[#This Row],[GIÁ MUA]],"")</f>
        <v/>
      </c>
      <c r="AG1997" s="129" t="str">
        <f>IF(Stock[[#This Row],[GIÁ THỊ TRƯỜNG]]&gt;0,Stock[[#This Row],[GIÁ THỊ TRƯỜNG]]*Stock[[#This Row],[SỐ LƯỢNG CÒN LẠI
(auto-fill)]],"")</f>
        <v/>
      </c>
    </row>
    <row r="1998" spans="2:33">
      <c r="B1998" s="109" t="str">
        <f>IF(AND(Stock[[#This Row],[SỐ LƯỢNG MUA]]&gt;0,Stock[[#This Row],[SỐ LƯỢNG CÒN LẠI
(auto-fill)]]=0),"BÁN",
IF(AND(Stock[[#This Row],[SỐ LƯỢNG MUA]]&gt;0,Stock[[#This Row],[SỐ LƯỢNG CÒN LẠI
(auto-fill)]]&gt;0),"NẮM GIỮ",""))</f>
        <v/>
      </c>
      <c r="C1998" s="112">
        <f t="shared" si="30"/>
        <v>1985</v>
      </c>
      <c r="D1998" s="77"/>
      <c r="E1998" s="78"/>
      <c r="F1998" s="170"/>
      <c r="G1998" s="83"/>
      <c r="H1998" s="84"/>
      <c r="I1998" s="114" t="str">
        <f>IF(Stock[[#This Row],[SỐ LƯỢNG MUA]]&gt;0,Stock[[#This Row],[GIÁ MUA]]*Stock[[#This Row],[SỐ LƯỢNG MUA]]*$D$11,"")</f>
        <v/>
      </c>
      <c r="J1998" s="87"/>
      <c r="K1998" s="88"/>
      <c r="L1998" s="116" t="str">
        <f>IF(Stock[[#This Row],[SỐ LƯỢNG MUA]]&gt;0,Stock[[#This Row],[GIÁ MUA]]*(1+Stock[[#This Row],[% TĂNG KỲ VỌNG_1]]),"")</f>
        <v/>
      </c>
      <c r="M1998" s="89"/>
      <c r="N1998" s="116" t="str">
        <f>IF(Stock[[#This Row],[SỐ LƯỢNG MUA]]&gt;0,Stock[[#This Row],[GIÁ MUA]]*(1+Stock[[#This Row],[% TĂNG KỲ VỌNG_2]]),"")</f>
        <v/>
      </c>
      <c r="O1998" s="89"/>
      <c r="P1998" s="116" t="str">
        <f>IF(Stock[[#This Row],[SỐ LƯỢNG MUA]]&gt;0,Stock[[#This Row],[GIÁ MUA]]*(1+Stock[[#This Row],[% GIẢM ĐỂ CẮT LỖ]]),"")</f>
        <v/>
      </c>
      <c r="Q1998" s="103"/>
      <c r="R1998" s="117" t="str">
        <f>IF(Stock[[#This Row],[CỔ TỨC TIỀN MẶT]]&gt;0,Stock[[#This Row],[CỔ TỨC TIỀN MẶT]]/(Stock[[#This Row],[GIÁ MUA]]*Stock[[#This Row],[SỐ LƯỢNG MUA]]),"")</f>
        <v/>
      </c>
      <c r="S1998" s="103"/>
      <c r="T1998" s="77"/>
      <c r="U1998" s="95"/>
      <c r="V1998" s="96"/>
      <c r="W1998" s="125" t="str">
        <f>IF(Stock[[#This Row],[SỐ LƯỢNG BÁN]]&gt;0,Stock[[#This Row],[GIÁ BÁN]]*Stock[[#This Row],[SỐ LƯỢNG BÁN]]*$D$11+Stock[[#This Row],[GIÁ BÁN]]*Stock[[#This Row],[SỐ LƯỢNG BÁN]]*$D$12,"")</f>
        <v/>
      </c>
      <c r="X1998" s="120">
        <f>Stock[[#This Row],[SỐ LƯỢNG MUA]]+Stock[[#This Row],[CỔ TỨC BẰNG CỔ PHIẾU]]-Stock[[#This Row],[SỐ LƯỢNG BÁN]]</f>
        <v>0</v>
      </c>
      <c r="Y19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8" s="120">
        <f ca="1">IF(Stock[[#This Row],[NGÀY BÁN]]&gt;0,Stock[[#This Row],[NGÀY BÁN]]-Stock[[#This Row],[NGÀY MUA]]+1,IF(Stock[[#This Row],[NGÀY MUA]]=0,0,TODAY()-Stock[[#This Row],[NGÀY MUA]]+1))</f>
        <v>0</v>
      </c>
      <c r="AA1998" s="121" t="str">
        <f>IFERROR(Stock[[#This Row],[CỔ TỨC TIỀN MẶT]]+Stock[[#This Row],[LÃI/(LỖ) TỪ BÁN CK
(auto-fill)]],"")</f>
        <v/>
      </c>
      <c r="AB19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8" s="79"/>
      <c r="AE1998" s="146" t="str">
        <f>IF(Stock[[#This Row],[TRẠNG THÁI
(auto-fill)]]="NẮM GIỮ",Stock[[#This Row],[GIÁ THỊ TRƯỜNG]]-Stock[[#This Row],[GIÁ MUA]],"")</f>
        <v/>
      </c>
      <c r="AF1998" s="150" t="str">
        <f>IFERROR(Stock[[#This Row],[TĂNG/
(GIẢM )]]/Stock[[#This Row],[GIÁ MUA]],"")</f>
        <v/>
      </c>
      <c r="AG1998" s="129" t="str">
        <f>IF(Stock[[#This Row],[GIÁ THỊ TRƯỜNG]]&gt;0,Stock[[#This Row],[GIÁ THỊ TRƯỜNG]]*Stock[[#This Row],[SỐ LƯỢNG CÒN LẠI
(auto-fill)]],"")</f>
        <v/>
      </c>
    </row>
    <row r="1999" spans="2:33">
      <c r="B1999" s="109" t="str">
        <f>IF(AND(Stock[[#This Row],[SỐ LƯỢNG MUA]]&gt;0,Stock[[#This Row],[SỐ LƯỢNG CÒN LẠI
(auto-fill)]]=0),"BÁN",
IF(AND(Stock[[#This Row],[SỐ LƯỢNG MUA]]&gt;0,Stock[[#This Row],[SỐ LƯỢNG CÒN LẠI
(auto-fill)]]&gt;0),"NẮM GIỮ",""))</f>
        <v/>
      </c>
      <c r="C1999" s="112">
        <f t="shared" si="30"/>
        <v>1986</v>
      </c>
      <c r="D1999" s="77"/>
      <c r="E1999" s="78"/>
      <c r="F1999" s="170"/>
      <c r="G1999" s="83"/>
      <c r="H1999" s="84"/>
      <c r="I1999" s="114" t="str">
        <f>IF(Stock[[#This Row],[SỐ LƯỢNG MUA]]&gt;0,Stock[[#This Row],[GIÁ MUA]]*Stock[[#This Row],[SỐ LƯỢNG MUA]]*$D$11,"")</f>
        <v/>
      </c>
      <c r="J1999" s="87"/>
      <c r="K1999" s="88"/>
      <c r="L1999" s="116" t="str">
        <f>IF(Stock[[#This Row],[SỐ LƯỢNG MUA]]&gt;0,Stock[[#This Row],[GIÁ MUA]]*(1+Stock[[#This Row],[% TĂNG KỲ VỌNG_1]]),"")</f>
        <v/>
      </c>
      <c r="M1999" s="89"/>
      <c r="N1999" s="116" t="str">
        <f>IF(Stock[[#This Row],[SỐ LƯỢNG MUA]]&gt;0,Stock[[#This Row],[GIÁ MUA]]*(1+Stock[[#This Row],[% TĂNG KỲ VỌNG_2]]),"")</f>
        <v/>
      </c>
      <c r="O1999" s="89"/>
      <c r="P1999" s="116" t="str">
        <f>IF(Stock[[#This Row],[SỐ LƯỢNG MUA]]&gt;0,Stock[[#This Row],[GIÁ MUA]]*(1+Stock[[#This Row],[% GIẢM ĐỂ CẮT LỖ]]),"")</f>
        <v/>
      </c>
      <c r="Q1999" s="103"/>
      <c r="R1999" s="117" t="str">
        <f>IF(Stock[[#This Row],[CỔ TỨC TIỀN MẶT]]&gt;0,Stock[[#This Row],[CỔ TỨC TIỀN MẶT]]/(Stock[[#This Row],[GIÁ MUA]]*Stock[[#This Row],[SỐ LƯỢNG MUA]]),"")</f>
        <v/>
      </c>
      <c r="S1999" s="103"/>
      <c r="T1999" s="77"/>
      <c r="U1999" s="95"/>
      <c r="V1999" s="96"/>
      <c r="W1999" s="125" t="str">
        <f>IF(Stock[[#This Row],[SỐ LƯỢNG BÁN]]&gt;0,Stock[[#This Row],[GIÁ BÁN]]*Stock[[#This Row],[SỐ LƯỢNG BÁN]]*$D$11+Stock[[#This Row],[GIÁ BÁN]]*Stock[[#This Row],[SỐ LƯỢNG BÁN]]*$D$12,"")</f>
        <v/>
      </c>
      <c r="X1999" s="120">
        <f>Stock[[#This Row],[SỐ LƯỢNG MUA]]+Stock[[#This Row],[CỔ TỨC BẰNG CỔ PHIẾU]]-Stock[[#This Row],[SỐ LƯỢNG BÁN]]</f>
        <v>0</v>
      </c>
      <c r="Y19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9" s="120">
        <f ca="1">IF(Stock[[#This Row],[NGÀY BÁN]]&gt;0,Stock[[#This Row],[NGÀY BÁN]]-Stock[[#This Row],[NGÀY MUA]]+1,IF(Stock[[#This Row],[NGÀY MUA]]=0,0,TODAY()-Stock[[#This Row],[NGÀY MUA]]+1))</f>
        <v>0</v>
      </c>
      <c r="AA1999" s="121" t="str">
        <f>IFERROR(Stock[[#This Row],[CỔ TỨC TIỀN MẶT]]+Stock[[#This Row],[LÃI/(LỖ) TỪ BÁN CK
(auto-fill)]],"")</f>
        <v/>
      </c>
      <c r="AB19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9" s="79"/>
      <c r="AE1999" s="146" t="str">
        <f>IF(Stock[[#This Row],[TRẠNG THÁI
(auto-fill)]]="NẮM GIỮ",Stock[[#This Row],[GIÁ THỊ TRƯỜNG]]-Stock[[#This Row],[GIÁ MUA]],"")</f>
        <v/>
      </c>
      <c r="AF1999" s="150" t="str">
        <f>IFERROR(Stock[[#This Row],[TĂNG/
(GIẢM )]]/Stock[[#This Row],[GIÁ MUA]],"")</f>
        <v/>
      </c>
      <c r="AG1999" s="129" t="str">
        <f>IF(Stock[[#This Row],[GIÁ THỊ TRƯỜNG]]&gt;0,Stock[[#This Row],[GIÁ THỊ TRƯỜNG]]*Stock[[#This Row],[SỐ LƯỢNG CÒN LẠI
(auto-fill)]],"")</f>
        <v/>
      </c>
    </row>
    <row r="2000" spans="2:33">
      <c r="B2000" s="109" t="str">
        <f>IF(AND(Stock[[#This Row],[SỐ LƯỢNG MUA]]&gt;0,Stock[[#This Row],[SỐ LƯỢNG CÒN LẠI
(auto-fill)]]=0),"BÁN",
IF(AND(Stock[[#This Row],[SỐ LƯỢNG MUA]]&gt;0,Stock[[#This Row],[SỐ LƯỢNG CÒN LẠI
(auto-fill)]]&gt;0),"NẮM GIỮ",""))</f>
        <v/>
      </c>
      <c r="C2000" s="112">
        <f t="shared" ref="C2000:C2063" si="31">C1999+1</f>
        <v>1987</v>
      </c>
      <c r="D2000" s="77"/>
      <c r="E2000" s="78"/>
      <c r="F2000" s="170"/>
      <c r="G2000" s="83"/>
      <c r="H2000" s="84"/>
      <c r="I2000" s="114" t="str">
        <f>IF(Stock[[#This Row],[SỐ LƯỢNG MUA]]&gt;0,Stock[[#This Row],[GIÁ MUA]]*Stock[[#This Row],[SỐ LƯỢNG MUA]]*$D$11,"")</f>
        <v/>
      </c>
      <c r="J2000" s="87"/>
      <c r="K2000" s="88"/>
      <c r="L2000" s="116" t="str">
        <f>IF(Stock[[#This Row],[SỐ LƯỢNG MUA]]&gt;0,Stock[[#This Row],[GIÁ MUA]]*(1+Stock[[#This Row],[% TĂNG KỲ VỌNG_1]]),"")</f>
        <v/>
      </c>
      <c r="M2000" s="89"/>
      <c r="N2000" s="116" t="str">
        <f>IF(Stock[[#This Row],[SỐ LƯỢNG MUA]]&gt;0,Stock[[#This Row],[GIÁ MUA]]*(1+Stock[[#This Row],[% TĂNG KỲ VỌNG_2]]),"")</f>
        <v/>
      </c>
      <c r="O2000" s="89"/>
      <c r="P2000" s="116" t="str">
        <f>IF(Stock[[#This Row],[SỐ LƯỢNG MUA]]&gt;0,Stock[[#This Row],[GIÁ MUA]]*(1+Stock[[#This Row],[% GIẢM ĐỂ CẮT LỖ]]),"")</f>
        <v/>
      </c>
      <c r="Q2000" s="103"/>
      <c r="R2000" s="117" t="str">
        <f>IF(Stock[[#This Row],[CỔ TỨC TIỀN MẶT]]&gt;0,Stock[[#This Row],[CỔ TỨC TIỀN MẶT]]/(Stock[[#This Row],[GIÁ MUA]]*Stock[[#This Row],[SỐ LƯỢNG MUA]]),"")</f>
        <v/>
      </c>
      <c r="S2000" s="103"/>
      <c r="T2000" s="77"/>
      <c r="U2000" s="95"/>
      <c r="V2000" s="96"/>
      <c r="W2000" s="125" t="str">
        <f>IF(Stock[[#This Row],[SỐ LƯỢNG BÁN]]&gt;0,Stock[[#This Row],[GIÁ BÁN]]*Stock[[#This Row],[SỐ LƯỢNG BÁN]]*$D$11+Stock[[#This Row],[GIÁ BÁN]]*Stock[[#This Row],[SỐ LƯỢNG BÁN]]*$D$12,"")</f>
        <v/>
      </c>
      <c r="X2000" s="120">
        <f>Stock[[#This Row],[SỐ LƯỢNG MUA]]+Stock[[#This Row],[CỔ TỨC BẰNG CỔ PHIẾU]]-Stock[[#This Row],[SỐ LƯỢNG BÁN]]</f>
        <v>0</v>
      </c>
      <c r="Y20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0" s="120">
        <f ca="1">IF(Stock[[#This Row],[NGÀY BÁN]]&gt;0,Stock[[#This Row],[NGÀY BÁN]]-Stock[[#This Row],[NGÀY MUA]]+1,IF(Stock[[#This Row],[NGÀY MUA]]=0,0,TODAY()-Stock[[#This Row],[NGÀY MUA]]+1))</f>
        <v>0</v>
      </c>
      <c r="AA2000" s="121" t="str">
        <f>IFERROR(Stock[[#This Row],[CỔ TỨC TIỀN MẶT]]+Stock[[#This Row],[LÃI/(LỖ) TỪ BÁN CK
(auto-fill)]],"")</f>
        <v/>
      </c>
      <c r="AB20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0" s="79"/>
      <c r="AE2000" s="146" t="str">
        <f>IF(Stock[[#This Row],[TRẠNG THÁI
(auto-fill)]]="NẮM GIỮ",Stock[[#This Row],[GIÁ THỊ TRƯỜNG]]-Stock[[#This Row],[GIÁ MUA]],"")</f>
        <v/>
      </c>
      <c r="AF2000" s="150" t="str">
        <f>IFERROR(Stock[[#This Row],[TĂNG/
(GIẢM )]]/Stock[[#This Row],[GIÁ MUA]],"")</f>
        <v/>
      </c>
      <c r="AG2000" s="129" t="str">
        <f>IF(Stock[[#This Row],[GIÁ THỊ TRƯỜNG]]&gt;0,Stock[[#This Row],[GIÁ THỊ TRƯỜNG]]*Stock[[#This Row],[SỐ LƯỢNG CÒN LẠI
(auto-fill)]],"")</f>
        <v/>
      </c>
    </row>
    <row r="2001" spans="2:33">
      <c r="B2001" s="109" t="str">
        <f>IF(AND(Stock[[#This Row],[SỐ LƯỢNG MUA]]&gt;0,Stock[[#This Row],[SỐ LƯỢNG CÒN LẠI
(auto-fill)]]=0),"BÁN",
IF(AND(Stock[[#This Row],[SỐ LƯỢNG MUA]]&gt;0,Stock[[#This Row],[SỐ LƯỢNG CÒN LẠI
(auto-fill)]]&gt;0),"NẮM GIỮ",""))</f>
        <v/>
      </c>
      <c r="C2001" s="112">
        <f t="shared" si="31"/>
        <v>1988</v>
      </c>
      <c r="D2001" s="77"/>
      <c r="E2001" s="78"/>
      <c r="F2001" s="170"/>
      <c r="G2001" s="83"/>
      <c r="H2001" s="84"/>
      <c r="I2001" s="114" t="str">
        <f>IF(Stock[[#This Row],[SỐ LƯỢNG MUA]]&gt;0,Stock[[#This Row],[GIÁ MUA]]*Stock[[#This Row],[SỐ LƯỢNG MUA]]*$D$11,"")</f>
        <v/>
      </c>
      <c r="J2001" s="87"/>
      <c r="K2001" s="88"/>
      <c r="L2001" s="116" t="str">
        <f>IF(Stock[[#This Row],[SỐ LƯỢNG MUA]]&gt;0,Stock[[#This Row],[GIÁ MUA]]*(1+Stock[[#This Row],[% TĂNG KỲ VỌNG_1]]),"")</f>
        <v/>
      </c>
      <c r="M2001" s="89"/>
      <c r="N2001" s="116" t="str">
        <f>IF(Stock[[#This Row],[SỐ LƯỢNG MUA]]&gt;0,Stock[[#This Row],[GIÁ MUA]]*(1+Stock[[#This Row],[% TĂNG KỲ VỌNG_2]]),"")</f>
        <v/>
      </c>
      <c r="O2001" s="89"/>
      <c r="P2001" s="116" t="str">
        <f>IF(Stock[[#This Row],[SỐ LƯỢNG MUA]]&gt;0,Stock[[#This Row],[GIÁ MUA]]*(1+Stock[[#This Row],[% GIẢM ĐỂ CẮT LỖ]]),"")</f>
        <v/>
      </c>
      <c r="Q2001" s="103"/>
      <c r="R2001" s="117" t="str">
        <f>IF(Stock[[#This Row],[CỔ TỨC TIỀN MẶT]]&gt;0,Stock[[#This Row],[CỔ TỨC TIỀN MẶT]]/(Stock[[#This Row],[GIÁ MUA]]*Stock[[#This Row],[SỐ LƯỢNG MUA]]),"")</f>
        <v/>
      </c>
      <c r="S2001" s="103"/>
      <c r="T2001" s="77"/>
      <c r="U2001" s="95"/>
      <c r="V2001" s="96"/>
      <c r="W2001" s="125" t="str">
        <f>IF(Stock[[#This Row],[SỐ LƯỢNG BÁN]]&gt;0,Stock[[#This Row],[GIÁ BÁN]]*Stock[[#This Row],[SỐ LƯỢNG BÁN]]*$D$11+Stock[[#This Row],[GIÁ BÁN]]*Stock[[#This Row],[SỐ LƯỢNG BÁN]]*$D$12,"")</f>
        <v/>
      </c>
      <c r="X2001" s="120">
        <f>Stock[[#This Row],[SỐ LƯỢNG MUA]]+Stock[[#This Row],[CỔ TỨC BẰNG CỔ PHIẾU]]-Stock[[#This Row],[SỐ LƯỢNG BÁN]]</f>
        <v>0</v>
      </c>
      <c r="Y20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1" s="120">
        <f ca="1">IF(Stock[[#This Row],[NGÀY BÁN]]&gt;0,Stock[[#This Row],[NGÀY BÁN]]-Stock[[#This Row],[NGÀY MUA]]+1,IF(Stock[[#This Row],[NGÀY MUA]]=0,0,TODAY()-Stock[[#This Row],[NGÀY MUA]]+1))</f>
        <v>0</v>
      </c>
      <c r="AA2001" s="121" t="str">
        <f>IFERROR(Stock[[#This Row],[CỔ TỨC TIỀN MẶT]]+Stock[[#This Row],[LÃI/(LỖ) TỪ BÁN CK
(auto-fill)]],"")</f>
        <v/>
      </c>
      <c r="AB20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1" s="79"/>
      <c r="AE2001" s="146" t="str">
        <f>IF(Stock[[#This Row],[TRẠNG THÁI
(auto-fill)]]="NẮM GIỮ",Stock[[#This Row],[GIÁ THỊ TRƯỜNG]]-Stock[[#This Row],[GIÁ MUA]],"")</f>
        <v/>
      </c>
      <c r="AF2001" s="150" t="str">
        <f>IFERROR(Stock[[#This Row],[TĂNG/
(GIẢM )]]/Stock[[#This Row],[GIÁ MUA]],"")</f>
        <v/>
      </c>
      <c r="AG2001" s="129" t="str">
        <f>IF(Stock[[#This Row],[GIÁ THỊ TRƯỜNG]]&gt;0,Stock[[#This Row],[GIÁ THỊ TRƯỜNG]]*Stock[[#This Row],[SỐ LƯỢNG CÒN LẠI
(auto-fill)]],"")</f>
        <v/>
      </c>
    </row>
    <row r="2002" spans="2:33">
      <c r="B2002" s="109" t="str">
        <f>IF(AND(Stock[[#This Row],[SỐ LƯỢNG MUA]]&gt;0,Stock[[#This Row],[SỐ LƯỢNG CÒN LẠI
(auto-fill)]]=0),"BÁN",
IF(AND(Stock[[#This Row],[SỐ LƯỢNG MUA]]&gt;0,Stock[[#This Row],[SỐ LƯỢNG CÒN LẠI
(auto-fill)]]&gt;0),"NẮM GIỮ",""))</f>
        <v/>
      </c>
      <c r="C2002" s="112">
        <f t="shared" si="31"/>
        <v>1989</v>
      </c>
      <c r="D2002" s="77"/>
      <c r="E2002" s="78"/>
      <c r="F2002" s="170"/>
      <c r="G2002" s="83"/>
      <c r="H2002" s="84"/>
      <c r="I2002" s="114" t="str">
        <f>IF(Stock[[#This Row],[SỐ LƯỢNG MUA]]&gt;0,Stock[[#This Row],[GIÁ MUA]]*Stock[[#This Row],[SỐ LƯỢNG MUA]]*$D$11,"")</f>
        <v/>
      </c>
      <c r="J2002" s="87"/>
      <c r="K2002" s="88"/>
      <c r="L2002" s="116" t="str">
        <f>IF(Stock[[#This Row],[SỐ LƯỢNG MUA]]&gt;0,Stock[[#This Row],[GIÁ MUA]]*(1+Stock[[#This Row],[% TĂNG KỲ VỌNG_1]]),"")</f>
        <v/>
      </c>
      <c r="M2002" s="89"/>
      <c r="N2002" s="116" t="str">
        <f>IF(Stock[[#This Row],[SỐ LƯỢNG MUA]]&gt;0,Stock[[#This Row],[GIÁ MUA]]*(1+Stock[[#This Row],[% TĂNG KỲ VỌNG_2]]),"")</f>
        <v/>
      </c>
      <c r="O2002" s="89"/>
      <c r="P2002" s="116" t="str">
        <f>IF(Stock[[#This Row],[SỐ LƯỢNG MUA]]&gt;0,Stock[[#This Row],[GIÁ MUA]]*(1+Stock[[#This Row],[% GIẢM ĐỂ CẮT LỖ]]),"")</f>
        <v/>
      </c>
      <c r="Q2002" s="103"/>
      <c r="R2002" s="117" t="str">
        <f>IF(Stock[[#This Row],[CỔ TỨC TIỀN MẶT]]&gt;0,Stock[[#This Row],[CỔ TỨC TIỀN MẶT]]/(Stock[[#This Row],[GIÁ MUA]]*Stock[[#This Row],[SỐ LƯỢNG MUA]]),"")</f>
        <v/>
      </c>
      <c r="S2002" s="103"/>
      <c r="T2002" s="77"/>
      <c r="U2002" s="95"/>
      <c r="V2002" s="96"/>
      <c r="W2002" s="125" t="str">
        <f>IF(Stock[[#This Row],[SỐ LƯỢNG BÁN]]&gt;0,Stock[[#This Row],[GIÁ BÁN]]*Stock[[#This Row],[SỐ LƯỢNG BÁN]]*$D$11+Stock[[#This Row],[GIÁ BÁN]]*Stock[[#This Row],[SỐ LƯỢNG BÁN]]*$D$12,"")</f>
        <v/>
      </c>
      <c r="X2002" s="120">
        <f>Stock[[#This Row],[SỐ LƯỢNG MUA]]+Stock[[#This Row],[CỔ TỨC BẰNG CỔ PHIẾU]]-Stock[[#This Row],[SỐ LƯỢNG BÁN]]</f>
        <v>0</v>
      </c>
      <c r="Y20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2" s="120">
        <f ca="1">IF(Stock[[#This Row],[NGÀY BÁN]]&gt;0,Stock[[#This Row],[NGÀY BÁN]]-Stock[[#This Row],[NGÀY MUA]]+1,IF(Stock[[#This Row],[NGÀY MUA]]=0,0,TODAY()-Stock[[#This Row],[NGÀY MUA]]+1))</f>
        <v>0</v>
      </c>
      <c r="AA2002" s="121" t="str">
        <f>IFERROR(Stock[[#This Row],[CỔ TỨC TIỀN MẶT]]+Stock[[#This Row],[LÃI/(LỖ) TỪ BÁN CK
(auto-fill)]],"")</f>
        <v/>
      </c>
      <c r="AB20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2" s="79"/>
      <c r="AE2002" s="146" t="str">
        <f>IF(Stock[[#This Row],[TRẠNG THÁI
(auto-fill)]]="NẮM GIỮ",Stock[[#This Row],[GIÁ THỊ TRƯỜNG]]-Stock[[#This Row],[GIÁ MUA]],"")</f>
        <v/>
      </c>
      <c r="AF2002" s="150" t="str">
        <f>IFERROR(Stock[[#This Row],[TĂNG/
(GIẢM )]]/Stock[[#This Row],[GIÁ MUA]],"")</f>
        <v/>
      </c>
      <c r="AG2002" s="129" t="str">
        <f>IF(Stock[[#This Row],[GIÁ THỊ TRƯỜNG]]&gt;0,Stock[[#This Row],[GIÁ THỊ TRƯỜNG]]*Stock[[#This Row],[SỐ LƯỢNG CÒN LẠI
(auto-fill)]],"")</f>
        <v/>
      </c>
    </row>
    <row r="2003" spans="2:33">
      <c r="B2003" s="109" t="str">
        <f>IF(AND(Stock[[#This Row],[SỐ LƯỢNG MUA]]&gt;0,Stock[[#This Row],[SỐ LƯỢNG CÒN LẠI
(auto-fill)]]=0),"BÁN",
IF(AND(Stock[[#This Row],[SỐ LƯỢNG MUA]]&gt;0,Stock[[#This Row],[SỐ LƯỢNG CÒN LẠI
(auto-fill)]]&gt;0),"NẮM GIỮ",""))</f>
        <v/>
      </c>
      <c r="C2003" s="112">
        <f t="shared" si="31"/>
        <v>1990</v>
      </c>
      <c r="D2003" s="77"/>
      <c r="E2003" s="78"/>
      <c r="F2003" s="170"/>
      <c r="G2003" s="83"/>
      <c r="H2003" s="84"/>
      <c r="I2003" s="114" t="str">
        <f>IF(Stock[[#This Row],[SỐ LƯỢNG MUA]]&gt;0,Stock[[#This Row],[GIÁ MUA]]*Stock[[#This Row],[SỐ LƯỢNG MUA]]*$D$11,"")</f>
        <v/>
      </c>
      <c r="J2003" s="87"/>
      <c r="K2003" s="88"/>
      <c r="L2003" s="116" t="str">
        <f>IF(Stock[[#This Row],[SỐ LƯỢNG MUA]]&gt;0,Stock[[#This Row],[GIÁ MUA]]*(1+Stock[[#This Row],[% TĂNG KỲ VỌNG_1]]),"")</f>
        <v/>
      </c>
      <c r="M2003" s="89"/>
      <c r="N2003" s="116" t="str">
        <f>IF(Stock[[#This Row],[SỐ LƯỢNG MUA]]&gt;0,Stock[[#This Row],[GIÁ MUA]]*(1+Stock[[#This Row],[% TĂNG KỲ VỌNG_2]]),"")</f>
        <v/>
      </c>
      <c r="O2003" s="89"/>
      <c r="P2003" s="116" t="str">
        <f>IF(Stock[[#This Row],[SỐ LƯỢNG MUA]]&gt;0,Stock[[#This Row],[GIÁ MUA]]*(1+Stock[[#This Row],[% GIẢM ĐỂ CẮT LỖ]]),"")</f>
        <v/>
      </c>
      <c r="Q2003" s="103"/>
      <c r="R2003" s="117" t="str">
        <f>IF(Stock[[#This Row],[CỔ TỨC TIỀN MẶT]]&gt;0,Stock[[#This Row],[CỔ TỨC TIỀN MẶT]]/(Stock[[#This Row],[GIÁ MUA]]*Stock[[#This Row],[SỐ LƯỢNG MUA]]),"")</f>
        <v/>
      </c>
      <c r="S2003" s="103"/>
      <c r="T2003" s="77"/>
      <c r="U2003" s="95"/>
      <c r="V2003" s="96"/>
      <c r="W2003" s="125" t="str">
        <f>IF(Stock[[#This Row],[SỐ LƯỢNG BÁN]]&gt;0,Stock[[#This Row],[GIÁ BÁN]]*Stock[[#This Row],[SỐ LƯỢNG BÁN]]*$D$11+Stock[[#This Row],[GIÁ BÁN]]*Stock[[#This Row],[SỐ LƯỢNG BÁN]]*$D$12,"")</f>
        <v/>
      </c>
      <c r="X2003" s="120">
        <f>Stock[[#This Row],[SỐ LƯỢNG MUA]]+Stock[[#This Row],[CỔ TỨC BẰNG CỔ PHIẾU]]-Stock[[#This Row],[SỐ LƯỢNG BÁN]]</f>
        <v>0</v>
      </c>
      <c r="Y20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3" s="120">
        <f ca="1">IF(Stock[[#This Row],[NGÀY BÁN]]&gt;0,Stock[[#This Row],[NGÀY BÁN]]-Stock[[#This Row],[NGÀY MUA]]+1,IF(Stock[[#This Row],[NGÀY MUA]]=0,0,TODAY()-Stock[[#This Row],[NGÀY MUA]]+1))</f>
        <v>0</v>
      </c>
      <c r="AA2003" s="121" t="str">
        <f>IFERROR(Stock[[#This Row],[CỔ TỨC TIỀN MẶT]]+Stock[[#This Row],[LÃI/(LỖ) TỪ BÁN CK
(auto-fill)]],"")</f>
        <v/>
      </c>
      <c r="AB20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3" s="79"/>
      <c r="AE2003" s="146" t="str">
        <f>IF(Stock[[#This Row],[TRẠNG THÁI
(auto-fill)]]="NẮM GIỮ",Stock[[#This Row],[GIÁ THỊ TRƯỜNG]]-Stock[[#This Row],[GIÁ MUA]],"")</f>
        <v/>
      </c>
      <c r="AF2003" s="150" t="str">
        <f>IFERROR(Stock[[#This Row],[TĂNG/
(GIẢM )]]/Stock[[#This Row],[GIÁ MUA]],"")</f>
        <v/>
      </c>
      <c r="AG2003" s="129" t="str">
        <f>IF(Stock[[#This Row],[GIÁ THỊ TRƯỜNG]]&gt;0,Stock[[#This Row],[GIÁ THỊ TRƯỜNG]]*Stock[[#This Row],[SỐ LƯỢNG CÒN LẠI
(auto-fill)]],"")</f>
        <v/>
      </c>
    </row>
    <row r="2004" spans="2:33">
      <c r="B2004" s="109" t="str">
        <f>IF(AND(Stock[[#This Row],[SỐ LƯỢNG MUA]]&gt;0,Stock[[#This Row],[SỐ LƯỢNG CÒN LẠI
(auto-fill)]]=0),"BÁN",
IF(AND(Stock[[#This Row],[SỐ LƯỢNG MUA]]&gt;0,Stock[[#This Row],[SỐ LƯỢNG CÒN LẠI
(auto-fill)]]&gt;0),"NẮM GIỮ",""))</f>
        <v/>
      </c>
      <c r="C2004" s="112">
        <f t="shared" si="31"/>
        <v>1991</v>
      </c>
      <c r="D2004" s="77"/>
      <c r="E2004" s="78"/>
      <c r="F2004" s="170"/>
      <c r="G2004" s="83"/>
      <c r="H2004" s="84"/>
      <c r="I2004" s="114" t="str">
        <f>IF(Stock[[#This Row],[SỐ LƯỢNG MUA]]&gt;0,Stock[[#This Row],[GIÁ MUA]]*Stock[[#This Row],[SỐ LƯỢNG MUA]]*$D$11,"")</f>
        <v/>
      </c>
      <c r="J2004" s="87"/>
      <c r="K2004" s="88"/>
      <c r="L2004" s="116" t="str">
        <f>IF(Stock[[#This Row],[SỐ LƯỢNG MUA]]&gt;0,Stock[[#This Row],[GIÁ MUA]]*(1+Stock[[#This Row],[% TĂNG KỲ VỌNG_1]]),"")</f>
        <v/>
      </c>
      <c r="M2004" s="89"/>
      <c r="N2004" s="116" t="str">
        <f>IF(Stock[[#This Row],[SỐ LƯỢNG MUA]]&gt;0,Stock[[#This Row],[GIÁ MUA]]*(1+Stock[[#This Row],[% TĂNG KỲ VỌNG_2]]),"")</f>
        <v/>
      </c>
      <c r="O2004" s="89"/>
      <c r="P2004" s="116" t="str">
        <f>IF(Stock[[#This Row],[SỐ LƯỢNG MUA]]&gt;0,Stock[[#This Row],[GIÁ MUA]]*(1+Stock[[#This Row],[% GIẢM ĐỂ CẮT LỖ]]),"")</f>
        <v/>
      </c>
      <c r="Q2004" s="103"/>
      <c r="R2004" s="117" t="str">
        <f>IF(Stock[[#This Row],[CỔ TỨC TIỀN MẶT]]&gt;0,Stock[[#This Row],[CỔ TỨC TIỀN MẶT]]/(Stock[[#This Row],[GIÁ MUA]]*Stock[[#This Row],[SỐ LƯỢNG MUA]]),"")</f>
        <v/>
      </c>
      <c r="S2004" s="103"/>
      <c r="T2004" s="77"/>
      <c r="U2004" s="95"/>
      <c r="V2004" s="96"/>
      <c r="W2004" s="125" t="str">
        <f>IF(Stock[[#This Row],[SỐ LƯỢNG BÁN]]&gt;0,Stock[[#This Row],[GIÁ BÁN]]*Stock[[#This Row],[SỐ LƯỢNG BÁN]]*$D$11+Stock[[#This Row],[GIÁ BÁN]]*Stock[[#This Row],[SỐ LƯỢNG BÁN]]*$D$12,"")</f>
        <v/>
      </c>
      <c r="X2004" s="120">
        <f>Stock[[#This Row],[SỐ LƯỢNG MUA]]+Stock[[#This Row],[CỔ TỨC BẰNG CỔ PHIẾU]]-Stock[[#This Row],[SỐ LƯỢNG BÁN]]</f>
        <v>0</v>
      </c>
      <c r="Y20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4" s="120">
        <f ca="1">IF(Stock[[#This Row],[NGÀY BÁN]]&gt;0,Stock[[#This Row],[NGÀY BÁN]]-Stock[[#This Row],[NGÀY MUA]]+1,IF(Stock[[#This Row],[NGÀY MUA]]=0,0,TODAY()-Stock[[#This Row],[NGÀY MUA]]+1))</f>
        <v>0</v>
      </c>
      <c r="AA2004" s="121" t="str">
        <f>IFERROR(Stock[[#This Row],[CỔ TỨC TIỀN MẶT]]+Stock[[#This Row],[LÃI/(LỖ) TỪ BÁN CK
(auto-fill)]],"")</f>
        <v/>
      </c>
      <c r="AB20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4" s="79"/>
      <c r="AE2004" s="146" t="str">
        <f>IF(Stock[[#This Row],[TRẠNG THÁI
(auto-fill)]]="NẮM GIỮ",Stock[[#This Row],[GIÁ THỊ TRƯỜNG]]-Stock[[#This Row],[GIÁ MUA]],"")</f>
        <v/>
      </c>
      <c r="AF2004" s="150" t="str">
        <f>IFERROR(Stock[[#This Row],[TĂNG/
(GIẢM )]]/Stock[[#This Row],[GIÁ MUA]],"")</f>
        <v/>
      </c>
      <c r="AG2004" s="129" t="str">
        <f>IF(Stock[[#This Row],[GIÁ THỊ TRƯỜNG]]&gt;0,Stock[[#This Row],[GIÁ THỊ TRƯỜNG]]*Stock[[#This Row],[SỐ LƯỢNG CÒN LẠI
(auto-fill)]],"")</f>
        <v/>
      </c>
    </row>
    <row r="2005" spans="2:33">
      <c r="B2005" s="109" t="str">
        <f>IF(AND(Stock[[#This Row],[SỐ LƯỢNG MUA]]&gt;0,Stock[[#This Row],[SỐ LƯỢNG CÒN LẠI
(auto-fill)]]=0),"BÁN",
IF(AND(Stock[[#This Row],[SỐ LƯỢNG MUA]]&gt;0,Stock[[#This Row],[SỐ LƯỢNG CÒN LẠI
(auto-fill)]]&gt;0),"NẮM GIỮ",""))</f>
        <v/>
      </c>
      <c r="C2005" s="112">
        <f t="shared" si="31"/>
        <v>1992</v>
      </c>
      <c r="D2005" s="77"/>
      <c r="E2005" s="78"/>
      <c r="F2005" s="170"/>
      <c r="G2005" s="83"/>
      <c r="H2005" s="84"/>
      <c r="I2005" s="114" t="str">
        <f>IF(Stock[[#This Row],[SỐ LƯỢNG MUA]]&gt;0,Stock[[#This Row],[GIÁ MUA]]*Stock[[#This Row],[SỐ LƯỢNG MUA]]*$D$11,"")</f>
        <v/>
      </c>
      <c r="J2005" s="87"/>
      <c r="K2005" s="88"/>
      <c r="L2005" s="116" t="str">
        <f>IF(Stock[[#This Row],[SỐ LƯỢNG MUA]]&gt;0,Stock[[#This Row],[GIÁ MUA]]*(1+Stock[[#This Row],[% TĂNG KỲ VỌNG_1]]),"")</f>
        <v/>
      </c>
      <c r="M2005" s="89"/>
      <c r="N2005" s="116" t="str">
        <f>IF(Stock[[#This Row],[SỐ LƯỢNG MUA]]&gt;0,Stock[[#This Row],[GIÁ MUA]]*(1+Stock[[#This Row],[% TĂNG KỲ VỌNG_2]]),"")</f>
        <v/>
      </c>
      <c r="O2005" s="89"/>
      <c r="P2005" s="116" t="str">
        <f>IF(Stock[[#This Row],[SỐ LƯỢNG MUA]]&gt;0,Stock[[#This Row],[GIÁ MUA]]*(1+Stock[[#This Row],[% GIẢM ĐỂ CẮT LỖ]]),"")</f>
        <v/>
      </c>
      <c r="Q2005" s="103"/>
      <c r="R2005" s="117" t="str">
        <f>IF(Stock[[#This Row],[CỔ TỨC TIỀN MẶT]]&gt;0,Stock[[#This Row],[CỔ TỨC TIỀN MẶT]]/(Stock[[#This Row],[GIÁ MUA]]*Stock[[#This Row],[SỐ LƯỢNG MUA]]),"")</f>
        <v/>
      </c>
      <c r="S2005" s="103"/>
      <c r="T2005" s="77"/>
      <c r="U2005" s="95"/>
      <c r="V2005" s="96"/>
      <c r="W2005" s="125" t="str">
        <f>IF(Stock[[#This Row],[SỐ LƯỢNG BÁN]]&gt;0,Stock[[#This Row],[GIÁ BÁN]]*Stock[[#This Row],[SỐ LƯỢNG BÁN]]*$D$11+Stock[[#This Row],[GIÁ BÁN]]*Stock[[#This Row],[SỐ LƯỢNG BÁN]]*$D$12,"")</f>
        <v/>
      </c>
      <c r="X2005" s="120">
        <f>Stock[[#This Row],[SỐ LƯỢNG MUA]]+Stock[[#This Row],[CỔ TỨC BẰNG CỔ PHIẾU]]-Stock[[#This Row],[SỐ LƯỢNG BÁN]]</f>
        <v>0</v>
      </c>
      <c r="Y20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5" s="120">
        <f ca="1">IF(Stock[[#This Row],[NGÀY BÁN]]&gt;0,Stock[[#This Row],[NGÀY BÁN]]-Stock[[#This Row],[NGÀY MUA]]+1,IF(Stock[[#This Row],[NGÀY MUA]]=0,0,TODAY()-Stock[[#This Row],[NGÀY MUA]]+1))</f>
        <v>0</v>
      </c>
      <c r="AA2005" s="121" t="str">
        <f>IFERROR(Stock[[#This Row],[CỔ TỨC TIỀN MẶT]]+Stock[[#This Row],[LÃI/(LỖ) TỪ BÁN CK
(auto-fill)]],"")</f>
        <v/>
      </c>
      <c r="AB20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5" s="79"/>
      <c r="AE2005" s="146" t="str">
        <f>IF(Stock[[#This Row],[TRẠNG THÁI
(auto-fill)]]="NẮM GIỮ",Stock[[#This Row],[GIÁ THỊ TRƯỜNG]]-Stock[[#This Row],[GIÁ MUA]],"")</f>
        <v/>
      </c>
      <c r="AF2005" s="150" t="str">
        <f>IFERROR(Stock[[#This Row],[TĂNG/
(GIẢM )]]/Stock[[#This Row],[GIÁ MUA]],"")</f>
        <v/>
      </c>
      <c r="AG2005" s="129" t="str">
        <f>IF(Stock[[#This Row],[GIÁ THỊ TRƯỜNG]]&gt;0,Stock[[#This Row],[GIÁ THỊ TRƯỜNG]]*Stock[[#This Row],[SỐ LƯỢNG CÒN LẠI
(auto-fill)]],"")</f>
        <v/>
      </c>
    </row>
    <row r="2006" spans="2:33">
      <c r="B2006" s="109" t="str">
        <f>IF(AND(Stock[[#This Row],[SỐ LƯỢNG MUA]]&gt;0,Stock[[#This Row],[SỐ LƯỢNG CÒN LẠI
(auto-fill)]]=0),"BÁN",
IF(AND(Stock[[#This Row],[SỐ LƯỢNG MUA]]&gt;0,Stock[[#This Row],[SỐ LƯỢNG CÒN LẠI
(auto-fill)]]&gt;0),"NẮM GIỮ",""))</f>
        <v/>
      </c>
      <c r="C2006" s="112">
        <f t="shared" si="31"/>
        <v>1993</v>
      </c>
      <c r="D2006" s="77"/>
      <c r="E2006" s="78"/>
      <c r="F2006" s="170"/>
      <c r="G2006" s="83"/>
      <c r="H2006" s="84"/>
      <c r="I2006" s="114" t="str">
        <f>IF(Stock[[#This Row],[SỐ LƯỢNG MUA]]&gt;0,Stock[[#This Row],[GIÁ MUA]]*Stock[[#This Row],[SỐ LƯỢNG MUA]]*$D$11,"")</f>
        <v/>
      </c>
      <c r="J2006" s="87"/>
      <c r="K2006" s="88"/>
      <c r="L2006" s="116" t="str">
        <f>IF(Stock[[#This Row],[SỐ LƯỢNG MUA]]&gt;0,Stock[[#This Row],[GIÁ MUA]]*(1+Stock[[#This Row],[% TĂNG KỲ VỌNG_1]]),"")</f>
        <v/>
      </c>
      <c r="M2006" s="89"/>
      <c r="N2006" s="116" t="str">
        <f>IF(Stock[[#This Row],[SỐ LƯỢNG MUA]]&gt;0,Stock[[#This Row],[GIÁ MUA]]*(1+Stock[[#This Row],[% TĂNG KỲ VỌNG_2]]),"")</f>
        <v/>
      </c>
      <c r="O2006" s="89"/>
      <c r="P2006" s="116" t="str">
        <f>IF(Stock[[#This Row],[SỐ LƯỢNG MUA]]&gt;0,Stock[[#This Row],[GIÁ MUA]]*(1+Stock[[#This Row],[% GIẢM ĐỂ CẮT LỖ]]),"")</f>
        <v/>
      </c>
      <c r="Q2006" s="103"/>
      <c r="R2006" s="117" t="str">
        <f>IF(Stock[[#This Row],[CỔ TỨC TIỀN MẶT]]&gt;0,Stock[[#This Row],[CỔ TỨC TIỀN MẶT]]/(Stock[[#This Row],[GIÁ MUA]]*Stock[[#This Row],[SỐ LƯỢNG MUA]]),"")</f>
        <v/>
      </c>
      <c r="S2006" s="103"/>
      <c r="T2006" s="77"/>
      <c r="U2006" s="95"/>
      <c r="V2006" s="96"/>
      <c r="W2006" s="125" t="str">
        <f>IF(Stock[[#This Row],[SỐ LƯỢNG BÁN]]&gt;0,Stock[[#This Row],[GIÁ BÁN]]*Stock[[#This Row],[SỐ LƯỢNG BÁN]]*$D$11+Stock[[#This Row],[GIÁ BÁN]]*Stock[[#This Row],[SỐ LƯỢNG BÁN]]*$D$12,"")</f>
        <v/>
      </c>
      <c r="X2006" s="120">
        <f>Stock[[#This Row],[SỐ LƯỢNG MUA]]+Stock[[#This Row],[CỔ TỨC BẰNG CỔ PHIẾU]]-Stock[[#This Row],[SỐ LƯỢNG BÁN]]</f>
        <v>0</v>
      </c>
      <c r="Y20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6" s="120">
        <f ca="1">IF(Stock[[#This Row],[NGÀY BÁN]]&gt;0,Stock[[#This Row],[NGÀY BÁN]]-Stock[[#This Row],[NGÀY MUA]]+1,IF(Stock[[#This Row],[NGÀY MUA]]=0,0,TODAY()-Stock[[#This Row],[NGÀY MUA]]+1))</f>
        <v>0</v>
      </c>
      <c r="AA2006" s="121" t="str">
        <f>IFERROR(Stock[[#This Row],[CỔ TỨC TIỀN MẶT]]+Stock[[#This Row],[LÃI/(LỖ) TỪ BÁN CK
(auto-fill)]],"")</f>
        <v/>
      </c>
      <c r="AB20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6" s="79"/>
      <c r="AE2006" s="146" t="str">
        <f>IF(Stock[[#This Row],[TRẠNG THÁI
(auto-fill)]]="NẮM GIỮ",Stock[[#This Row],[GIÁ THỊ TRƯỜNG]]-Stock[[#This Row],[GIÁ MUA]],"")</f>
        <v/>
      </c>
      <c r="AF2006" s="150" t="str">
        <f>IFERROR(Stock[[#This Row],[TĂNG/
(GIẢM )]]/Stock[[#This Row],[GIÁ MUA]],"")</f>
        <v/>
      </c>
      <c r="AG2006" s="129" t="str">
        <f>IF(Stock[[#This Row],[GIÁ THỊ TRƯỜNG]]&gt;0,Stock[[#This Row],[GIÁ THỊ TRƯỜNG]]*Stock[[#This Row],[SỐ LƯỢNG CÒN LẠI
(auto-fill)]],"")</f>
        <v/>
      </c>
    </row>
    <row r="2007" spans="2:33">
      <c r="B2007" s="109" t="str">
        <f>IF(AND(Stock[[#This Row],[SỐ LƯỢNG MUA]]&gt;0,Stock[[#This Row],[SỐ LƯỢNG CÒN LẠI
(auto-fill)]]=0),"BÁN",
IF(AND(Stock[[#This Row],[SỐ LƯỢNG MUA]]&gt;0,Stock[[#This Row],[SỐ LƯỢNG CÒN LẠI
(auto-fill)]]&gt;0),"NẮM GIỮ",""))</f>
        <v/>
      </c>
      <c r="C2007" s="112">
        <f t="shared" si="31"/>
        <v>1994</v>
      </c>
      <c r="D2007" s="77"/>
      <c r="E2007" s="78"/>
      <c r="F2007" s="170"/>
      <c r="G2007" s="83"/>
      <c r="H2007" s="84"/>
      <c r="I2007" s="114" t="str">
        <f>IF(Stock[[#This Row],[SỐ LƯỢNG MUA]]&gt;0,Stock[[#This Row],[GIÁ MUA]]*Stock[[#This Row],[SỐ LƯỢNG MUA]]*$D$11,"")</f>
        <v/>
      </c>
      <c r="J2007" s="87"/>
      <c r="K2007" s="88"/>
      <c r="L2007" s="116" t="str">
        <f>IF(Stock[[#This Row],[SỐ LƯỢNG MUA]]&gt;0,Stock[[#This Row],[GIÁ MUA]]*(1+Stock[[#This Row],[% TĂNG KỲ VỌNG_1]]),"")</f>
        <v/>
      </c>
      <c r="M2007" s="89"/>
      <c r="N2007" s="116" t="str">
        <f>IF(Stock[[#This Row],[SỐ LƯỢNG MUA]]&gt;0,Stock[[#This Row],[GIÁ MUA]]*(1+Stock[[#This Row],[% TĂNG KỲ VỌNG_2]]),"")</f>
        <v/>
      </c>
      <c r="O2007" s="89"/>
      <c r="P2007" s="116" t="str">
        <f>IF(Stock[[#This Row],[SỐ LƯỢNG MUA]]&gt;0,Stock[[#This Row],[GIÁ MUA]]*(1+Stock[[#This Row],[% GIẢM ĐỂ CẮT LỖ]]),"")</f>
        <v/>
      </c>
      <c r="Q2007" s="103"/>
      <c r="R2007" s="117" t="str">
        <f>IF(Stock[[#This Row],[CỔ TỨC TIỀN MẶT]]&gt;0,Stock[[#This Row],[CỔ TỨC TIỀN MẶT]]/(Stock[[#This Row],[GIÁ MUA]]*Stock[[#This Row],[SỐ LƯỢNG MUA]]),"")</f>
        <v/>
      </c>
      <c r="S2007" s="103"/>
      <c r="T2007" s="77"/>
      <c r="U2007" s="95"/>
      <c r="V2007" s="96"/>
      <c r="W2007" s="125" t="str">
        <f>IF(Stock[[#This Row],[SỐ LƯỢNG BÁN]]&gt;0,Stock[[#This Row],[GIÁ BÁN]]*Stock[[#This Row],[SỐ LƯỢNG BÁN]]*$D$11+Stock[[#This Row],[GIÁ BÁN]]*Stock[[#This Row],[SỐ LƯỢNG BÁN]]*$D$12,"")</f>
        <v/>
      </c>
      <c r="X2007" s="120">
        <f>Stock[[#This Row],[SỐ LƯỢNG MUA]]+Stock[[#This Row],[CỔ TỨC BẰNG CỔ PHIẾU]]-Stock[[#This Row],[SỐ LƯỢNG BÁN]]</f>
        <v>0</v>
      </c>
      <c r="Y20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7" s="120">
        <f ca="1">IF(Stock[[#This Row],[NGÀY BÁN]]&gt;0,Stock[[#This Row],[NGÀY BÁN]]-Stock[[#This Row],[NGÀY MUA]]+1,IF(Stock[[#This Row],[NGÀY MUA]]=0,0,TODAY()-Stock[[#This Row],[NGÀY MUA]]+1))</f>
        <v>0</v>
      </c>
      <c r="AA2007" s="121" t="str">
        <f>IFERROR(Stock[[#This Row],[CỔ TỨC TIỀN MẶT]]+Stock[[#This Row],[LÃI/(LỖ) TỪ BÁN CK
(auto-fill)]],"")</f>
        <v/>
      </c>
      <c r="AB20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7" s="79"/>
      <c r="AE2007" s="146" t="str">
        <f>IF(Stock[[#This Row],[TRẠNG THÁI
(auto-fill)]]="NẮM GIỮ",Stock[[#This Row],[GIÁ THỊ TRƯỜNG]]-Stock[[#This Row],[GIÁ MUA]],"")</f>
        <v/>
      </c>
      <c r="AF2007" s="150" t="str">
        <f>IFERROR(Stock[[#This Row],[TĂNG/
(GIẢM )]]/Stock[[#This Row],[GIÁ MUA]],"")</f>
        <v/>
      </c>
      <c r="AG2007" s="129" t="str">
        <f>IF(Stock[[#This Row],[GIÁ THỊ TRƯỜNG]]&gt;0,Stock[[#This Row],[GIÁ THỊ TRƯỜNG]]*Stock[[#This Row],[SỐ LƯỢNG CÒN LẠI
(auto-fill)]],"")</f>
        <v/>
      </c>
    </row>
    <row r="2008" spans="2:33">
      <c r="B2008" s="109" t="str">
        <f>IF(AND(Stock[[#This Row],[SỐ LƯỢNG MUA]]&gt;0,Stock[[#This Row],[SỐ LƯỢNG CÒN LẠI
(auto-fill)]]=0),"BÁN",
IF(AND(Stock[[#This Row],[SỐ LƯỢNG MUA]]&gt;0,Stock[[#This Row],[SỐ LƯỢNG CÒN LẠI
(auto-fill)]]&gt;0),"NẮM GIỮ",""))</f>
        <v/>
      </c>
      <c r="C2008" s="112">
        <f t="shared" si="31"/>
        <v>1995</v>
      </c>
      <c r="D2008" s="77"/>
      <c r="E2008" s="78"/>
      <c r="F2008" s="170"/>
      <c r="G2008" s="83"/>
      <c r="H2008" s="84"/>
      <c r="I2008" s="114" t="str">
        <f>IF(Stock[[#This Row],[SỐ LƯỢNG MUA]]&gt;0,Stock[[#This Row],[GIÁ MUA]]*Stock[[#This Row],[SỐ LƯỢNG MUA]]*$D$11,"")</f>
        <v/>
      </c>
      <c r="J2008" s="87"/>
      <c r="K2008" s="88"/>
      <c r="L2008" s="116" t="str">
        <f>IF(Stock[[#This Row],[SỐ LƯỢNG MUA]]&gt;0,Stock[[#This Row],[GIÁ MUA]]*(1+Stock[[#This Row],[% TĂNG KỲ VỌNG_1]]),"")</f>
        <v/>
      </c>
      <c r="M2008" s="89"/>
      <c r="N2008" s="116" t="str">
        <f>IF(Stock[[#This Row],[SỐ LƯỢNG MUA]]&gt;0,Stock[[#This Row],[GIÁ MUA]]*(1+Stock[[#This Row],[% TĂNG KỲ VỌNG_2]]),"")</f>
        <v/>
      </c>
      <c r="O2008" s="89"/>
      <c r="P2008" s="116" t="str">
        <f>IF(Stock[[#This Row],[SỐ LƯỢNG MUA]]&gt;0,Stock[[#This Row],[GIÁ MUA]]*(1+Stock[[#This Row],[% GIẢM ĐỂ CẮT LỖ]]),"")</f>
        <v/>
      </c>
      <c r="Q2008" s="103"/>
      <c r="R2008" s="117" t="str">
        <f>IF(Stock[[#This Row],[CỔ TỨC TIỀN MẶT]]&gt;0,Stock[[#This Row],[CỔ TỨC TIỀN MẶT]]/(Stock[[#This Row],[GIÁ MUA]]*Stock[[#This Row],[SỐ LƯỢNG MUA]]),"")</f>
        <v/>
      </c>
      <c r="S2008" s="103"/>
      <c r="T2008" s="77"/>
      <c r="U2008" s="95"/>
      <c r="V2008" s="96"/>
      <c r="W2008" s="125" t="str">
        <f>IF(Stock[[#This Row],[SỐ LƯỢNG BÁN]]&gt;0,Stock[[#This Row],[GIÁ BÁN]]*Stock[[#This Row],[SỐ LƯỢNG BÁN]]*$D$11+Stock[[#This Row],[GIÁ BÁN]]*Stock[[#This Row],[SỐ LƯỢNG BÁN]]*$D$12,"")</f>
        <v/>
      </c>
      <c r="X2008" s="120">
        <f>Stock[[#This Row],[SỐ LƯỢNG MUA]]+Stock[[#This Row],[CỔ TỨC BẰNG CỔ PHIẾU]]-Stock[[#This Row],[SỐ LƯỢNG BÁN]]</f>
        <v>0</v>
      </c>
      <c r="Y20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8" s="120">
        <f ca="1">IF(Stock[[#This Row],[NGÀY BÁN]]&gt;0,Stock[[#This Row],[NGÀY BÁN]]-Stock[[#This Row],[NGÀY MUA]]+1,IF(Stock[[#This Row],[NGÀY MUA]]=0,0,TODAY()-Stock[[#This Row],[NGÀY MUA]]+1))</f>
        <v>0</v>
      </c>
      <c r="AA2008" s="121" t="str">
        <f>IFERROR(Stock[[#This Row],[CỔ TỨC TIỀN MẶT]]+Stock[[#This Row],[LÃI/(LỖ) TỪ BÁN CK
(auto-fill)]],"")</f>
        <v/>
      </c>
      <c r="AB20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8" s="79"/>
      <c r="AE2008" s="146" t="str">
        <f>IF(Stock[[#This Row],[TRẠNG THÁI
(auto-fill)]]="NẮM GIỮ",Stock[[#This Row],[GIÁ THỊ TRƯỜNG]]-Stock[[#This Row],[GIÁ MUA]],"")</f>
        <v/>
      </c>
      <c r="AF2008" s="150" t="str">
        <f>IFERROR(Stock[[#This Row],[TĂNG/
(GIẢM )]]/Stock[[#This Row],[GIÁ MUA]],"")</f>
        <v/>
      </c>
      <c r="AG2008" s="129" t="str">
        <f>IF(Stock[[#This Row],[GIÁ THỊ TRƯỜNG]]&gt;0,Stock[[#This Row],[GIÁ THỊ TRƯỜNG]]*Stock[[#This Row],[SỐ LƯỢNG CÒN LẠI
(auto-fill)]],"")</f>
        <v/>
      </c>
    </row>
    <row r="2009" spans="2:33">
      <c r="B2009" s="109" t="str">
        <f>IF(AND(Stock[[#This Row],[SỐ LƯỢNG MUA]]&gt;0,Stock[[#This Row],[SỐ LƯỢNG CÒN LẠI
(auto-fill)]]=0),"BÁN",
IF(AND(Stock[[#This Row],[SỐ LƯỢNG MUA]]&gt;0,Stock[[#This Row],[SỐ LƯỢNG CÒN LẠI
(auto-fill)]]&gt;0),"NẮM GIỮ",""))</f>
        <v/>
      </c>
      <c r="C2009" s="112">
        <f t="shared" si="31"/>
        <v>1996</v>
      </c>
      <c r="D2009" s="77"/>
      <c r="E2009" s="78"/>
      <c r="F2009" s="170"/>
      <c r="G2009" s="83"/>
      <c r="H2009" s="84"/>
      <c r="I2009" s="114" t="str">
        <f>IF(Stock[[#This Row],[SỐ LƯỢNG MUA]]&gt;0,Stock[[#This Row],[GIÁ MUA]]*Stock[[#This Row],[SỐ LƯỢNG MUA]]*$D$11,"")</f>
        <v/>
      </c>
      <c r="J2009" s="87"/>
      <c r="K2009" s="88"/>
      <c r="L2009" s="116" t="str">
        <f>IF(Stock[[#This Row],[SỐ LƯỢNG MUA]]&gt;0,Stock[[#This Row],[GIÁ MUA]]*(1+Stock[[#This Row],[% TĂNG KỲ VỌNG_1]]),"")</f>
        <v/>
      </c>
      <c r="M2009" s="89"/>
      <c r="N2009" s="116" t="str">
        <f>IF(Stock[[#This Row],[SỐ LƯỢNG MUA]]&gt;0,Stock[[#This Row],[GIÁ MUA]]*(1+Stock[[#This Row],[% TĂNG KỲ VỌNG_2]]),"")</f>
        <v/>
      </c>
      <c r="O2009" s="89"/>
      <c r="P2009" s="116" t="str">
        <f>IF(Stock[[#This Row],[SỐ LƯỢNG MUA]]&gt;0,Stock[[#This Row],[GIÁ MUA]]*(1+Stock[[#This Row],[% GIẢM ĐỂ CẮT LỖ]]),"")</f>
        <v/>
      </c>
      <c r="Q2009" s="103"/>
      <c r="R2009" s="117" t="str">
        <f>IF(Stock[[#This Row],[CỔ TỨC TIỀN MẶT]]&gt;0,Stock[[#This Row],[CỔ TỨC TIỀN MẶT]]/(Stock[[#This Row],[GIÁ MUA]]*Stock[[#This Row],[SỐ LƯỢNG MUA]]),"")</f>
        <v/>
      </c>
      <c r="S2009" s="103"/>
      <c r="T2009" s="77"/>
      <c r="U2009" s="95"/>
      <c r="V2009" s="96"/>
      <c r="W2009" s="125" t="str">
        <f>IF(Stock[[#This Row],[SỐ LƯỢNG BÁN]]&gt;0,Stock[[#This Row],[GIÁ BÁN]]*Stock[[#This Row],[SỐ LƯỢNG BÁN]]*$D$11+Stock[[#This Row],[GIÁ BÁN]]*Stock[[#This Row],[SỐ LƯỢNG BÁN]]*$D$12,"")</f>
        <v/>
      </c>
      <c r="X2009" s="120">
        <f>Stock[[#This Row],[SỐ LƯỢNG MUA]]+Stock[[#This Row],[CỔ TỨC BẰNG CỔ PHIẾU]]-Stock[[#This Row],[SỐ LƯỢNG BÁN]]</f>
        <v>0</v>
      </c>
      <c r="Y20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9" s="120">
        <f ca="1">IF(Stock[[#This Row],[NGÀY BÁN]]&gt;0,Stock[[#This Row],[NGÀY BÁN]]-Stock[[#This Row],[NGÀY MUA]]+1,IF(Stock[[#This Row],[NGÀY MUA]]=0,0,TODAY()-Stock[[#This Row],[NGÀY MUA]]+1))</f>
        <v>0</v>
      </c>
      <c r="AA2009" s="121" t="str">
        <f>IFERROR(Stock[[#This Row],[CỔ TỨC TIỀN MẶT]]+Stock[[#This Row],[LÃI/(LỖ) TỪ BÁN CK
(auto-fill)]],"")</f>
        <v/>
      </c>
      <c r="AB20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9" s="79"/>
      <c r="AE2009" s="146" t="str">
        <f>IF(Stock[[#This Row],[TRẠNG THÁI
(auto-fill)]]="NẮM GIỮ",Stock[[#This Row],[GIÁ THỊ TRƯỜNG]]-Stock[[#This Row],[GIÁ MUA]],"")</f>
        <v/>
      </c>
      <c r="AF2009" s="150" t="str">
        <f>IFERROR(Stock[[#This Row],[TĂNG/
(GIẢM )]]/Stock[[#This Row],[GIÁ MUA]],"")</f>
        <v/>
      </c>
      <c r="AG2009" s="129" t="str">
        <f>IF(Stock[[#This Row],[GIÁ THỊ TRƯỜNG]]&gt;0,Stock[[#This Row],[GIÁ THỊ TRƯỜNG]]*Stock[[#This Row],[SỐ LƯỢNG CÒN LẠI
(auto-fill)]],"")</f>
        <v/>
      </c>
    </row>
    <row r="2010" spans="2:33">
      <c r="B2010" s="109" t="str">
        <f>IF(AND(Stock[[#This Row],[SỐ LƯỢNG MUA]]&gt;0,Stock[[#This Row],[SỐ LƯỢNG CÒN LẠI
(auto-fill)]]=0),"BÁN",
IF(AND(Stock[[#This Row],[SỐ LƯỢNG MUA]]&gt;0,Stock[[#This Row],[SỐ LƯỢNG CÒN LẠI
(auto-fill)]]&gt;0),"NẮM GIỮ",""))</f>
        <v/>
      </c>
      <c r="C2010" s="112">
        <f t="shared" si="31"/>
        <v>1997</v>
      </c>
      <c r="D2010" s="77"/>
      <c r="E2010" s="78"/>
      <c r="F2010" s="170"/>
      <c r="G2010" s="83"/>
      <c r="H2010" s="84"/>
      <c r="I2010" s="114" t="str">
        <f>IF(Stock[[#This Row],[SỐ LƯỢNG MUA]]&gt;0,Stock[[#This Row],[GIÁ MUA]]*Stock[[#This Row],[SỐ LƯỢNG MUA]]*$D$11,"")</f>
        <v/>
      </c>
      <c r="J2010" s="87"/>
      <c r="K2010" s="88"/>
      <c r="L2010" s="116" t="str">
        <f>IF(Stock[[#This Row],[SỐ LƯỢNG MUA]]&gt;0,Stock[[#This Row],[GIÁ MUA]]*(1+Stock[[#This Row],[% TĂNG KỲ VỌNG_1]]),"")</f>
        <v/>
      </c>
      <c r="M2010" s="89"/>
      <c r="N2010" s="116" t="str">
        <f>IF(Stock[[#This Row],[SỐ LƯỢNG MUA]]&gt;0,Stock[[#This Row],[GIÁ MUA]]*(1+Stock[[#This Row],[% TĂNG KỲ VỌNG_2]]),"")</f>
        <v/>
      </c>
      <c r="O2010" s="89"/>
      <c r="P2010" s="116" t="str">
        <f>IF(Stock[[#This Row],[SỐ LƯỢNG MUA]]&gt;0,Stock[[#This Row],[GIÁ MUA]]*(1+Stock[[#This Row],[% GIẢM ĐỂ CẮT LỖ]]),"")</f>
        <v/>
      </c>
      <c r="Q2010" s="103"/>
      <c r="R2010" s="117" t="str">
        <f>IF(Stock[[#This Row],[CỔ TỨC TIỀN MẶT]]&gt;0,Stock[[#This Row],[CỔ TỨC TIỀN MẶT]]/(Stock[[#This Row],[GIÁ MUA]]*Stock[[#This Row],[SỐ LƯỢNG MUA]]),"")</f>
        <v/>
      </c>
      <c r="S2010" s="103"/>
      <c r="T2010" s="77"/>
      <c r="U2010" s="95"/>
      <c r="V2010" s="96"/>
      <c r="W2010" s="125" t="str">
        <f>IF(Stock[[#This Row],[SỐ LƯỢNG BÁN]]&gt;0,Stock[[#This Row],[GIÁ BÁN]]*Stock[[#This Row],[SỐ LƯỢNG BÁN]]*$D$11+Stock[[#This Row],[GIÁ BÁN]]*Stock[[#This Row],[SỐ LƯỢNG BÁN]]*$D$12,"")</f>
        <v/>
      </c>
      <c r="X2010" s="120">
        <f>Stock[[#This Row],[SỐ LƯỢNG MUA]]+Stock[[#This Row],[CỔ TỨC BẰNG CỔ PHIẾU]]-Stock[[#This Row],[SỐ LƯỢNG BÁN]]</f>
        <v>0</v>
      </c>
      <c r="Y20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0" s="120">
        <f ca="1">IF(Stock[[#This Row],[NGÀY BÁN]]&gt;0,Stock[[#This Row],[NGÀY BÁN]]-Stock[[#This Row],[NGÀY MUA]]+1,IF(Stock[[#This Row],[NGÀY MUA]]=0,0,TODAY()-Stock[[#This Row],[NGÀY MUA]]+1))</f>
        <v>0</v>
      </c>
      <c r="AA2010" s="121" t="str">
        <f>IFERROR(Stock[[#This Row],[CỔ TỨC TIỀN MẶT]]+Stock[[#This Row],[LÃI/(LỖ) TỪ BÁN CK
(auto-fill)]],"")</f>
        <v/>
      </c>
      <c r="AB20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0" s="79"/>
      <c r="AE2010" s="146" t="str">
        <f>IF(Stock[[#This Row],[TRẠNG THÁI
(auto-fill)]]="NẮM GIỮ",Stock[[#This Row],[GIÁ THỊ TRƯỜNG]]-Stock[[#This Row],[GIÁ MUA]],"")</f>
        <v/>
      </c>
      <c r="AF2010" s="150" t="str">
        <f>IFERROR(Stock[[#This Row],[TĂNG/
(GIẢM )]]/Stock[[#This Row],[GIÁ MUA]],"")</f>
        <v/>
      </c>
      <c r="AG2010" s="129" t="str">
        <f>IF(Stock[[#This Row],[GIÁ THỊ TRƯỜNG]]&gt;0,Stock[[#This Row],[GIÁ THỊ TRƯỜNG]]*Stock[[#This Row],[SỐ LƯỢNG CÒN LẠI
(auto-fill)]],"")</f>
        <v/>
      </c>
    </row>
    <row r="2011" spans="2:33">
      <c r="B2011" s="109" t="str">
        <f>IF(AND(Stock[[#This Row],[SỐ LƯỢNG MUA]]&gt;0,Stock[[#This Row],[SỐ LƯỢNG CÒN LẠI
(auto-fill)]]=0),"BÁN",
IF(AND(Stock[[#This Row],[SỐ LƯỢNG MUA]]&gt;0,Stock[[#This Row],[SỐ LƯỢNG CÒN LẠI
(auto-fill)]]&gt;0),"NẮM GIỮ",""))</f>
        <v/>
      </c>
      <c r="C2011" s="112">
        <f t="shared" si="31"/>
        <v>1998</v>
      </c>
      <c r="D2011" s="77"/>
      <c r="E2011" s="78"/>
      <c r="F2011" s="170"/>
      <c r="G2011" s="83"/>
      <c r="H2011" s="84"/>
      <c r="I2011" s="114" t="str">
        <f>IF(Stock[[#This Row],[SỐ LƯỢNG MUA]]&gt;0,Stock[[#This Row],[GIÁ MUA]]*Stock[[#This Row],[SỐ LƯỢNG MUA]]*$D$11,"")</f>
        <v/>
      </c>
      <c r="J2011" s="87"/>
      <c r="K2011" s="88"/>
      <c r="L2011" s="116" t="str">
        <f>IF(Stock[[#This Row],[SỐ LƯỢNG MUA]]&gt;0,Stock[[#This Row],[GIÁ MUA]]*(1+Stock[[#This Row],[% TĂNG KỲ VỌNG_1]]),"")</f>
        <v/>
      </c>
      <c r="M2011" s="89"/>
      <c r="N2011" s="116" t="str">
        <f>IF(Stock[[#This Row],[SỐ LƯỢNG MUA]]&gt;0,Stock[[#This Row],[GIÁ MUA]]*(1+Stock[[#This Row],[% TĂNG KỲ VỌNG_2]]),"")</f>
        <v/>
      </c>
      <c r="O2011" s="89"/>
      <c r="P2011" s="116" t="str">
        <f>IF(Stock[[#This Row],[SỐ LƯỢNG MUA]]&gt;0,Stock[[#This Row],[GIÁ MUA]]*(1+Stock[[#This Row],[% GIẢM ĐỂ CẮT LỖ]]),"")</f>
        <v/>
      </c>
      <c r="Q2011" s="103"/>
      <c r="R2011" s="117" t="str">
        <f>IF(Stock[[#This Row],[CỔ TỨC TIỀN MẶT]]&gt;0,Stock[[#This Row],[CỔ TỨC TIỀN MẶT]]/(Stock[[#This Row],[GIÁ MUA]]*Stock[[#This Row],[SỐ LƯỢNG MUA]]),"")</f>
        <v/>
      </c>
      <c r="S2011" s="103"/>
      <c r="T2011" s="77"/>
      <c r="U2011" s="95"/>
      <c r="V2011" s="96"/>
      <c r="W2011" s="125" t="str">
        <f>IF(Stock[[#This Row],[SỐ LƯỢNG BÁN]]&gt;0,Stock[[#This Row],[GIÁ BÁN]]*Stock[[#This Row],[SỐ LƯỢNG BÁN]]*$D$11+Stock[[#This Row],[GIÁ BÁN]]*Stock[[#This Row],[SỐ LƯỢNG BÁN]]*$D$12,"")</f>
        <v/>
      </c>
      <c r="X2011" s="120">
        <f>Stock[[#This Row],[SỐ LƯỢNG MUA]]+Stock[[#This Row],[CỔ TỨC BẰNG CỔ PHIẾU]]-Stock[[#This Row],[SỐ LƯỢNG BÁN]]</f>
        <v>0</v>
      </c>
      <c r="Y20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1" s="120">
        <f ca="1">IF(Stock[[#This Row],[NGÀY BÁN]]&gt;0,Stock[[#This Row],[NGÀY BÁN]]-Stock[[#This Row],[NGÀY MUA]]+1,IF(Stock[[#This Row],[NGÀY MUA]]=0,0,TODAY()-Stock[[#This Row],[NGÀY MUA]]+1))</f>
        <v>0</v>
      </c>
      <c r="AA2011" s="121" t="str">
        <f>IFERROR(Stock[[#This Row],[CỔ TỨC TIỀN MẶT]]+Stock[[#This Row],[LÃI/(LỖ) TỪ BÁN CK
(auto-fill)]],"")</f>
        <v/>
      </c>
      <c r="AB20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1" s="79"/>
      <c r="AE2011" s="146" t="str">
        <f>IF(Stock[[#This Row],[TRẠNG THÁI
(auto-fill)]]="NẮM GIỮ",Stock[[#This Row],[GIÁ THỊ TRƯỜNG]]-Stock[[#This Row],[GIÁ MUA]],"")</f>
        <v/>
      </c>
      <c r="AF2011" s="150" t="str">
        <f>IFERROR(Stock[[#This Row],[TĂNG/
(GIẢM )]]/Stock[[#This Row],[GIÁ MUA]],"")</f>
        <v/>
      </c>
      <c r="AG2011" s="129" t="str">
        <f>IF(Stock[[#This Row],[GIÁ THỊ TRƯỜNG]]&gt;0,Stock[[#This Row],[GIÁ THỊ TRƯỜNG]]*Stock[[#This Row],[SỐ LƯỢNG CÒN LẠI
(auto-fill)]],"")</f>
        <v/>
      </c>
    </row>
    <row r="2012" spans="2:33">
      <c r="B2012" s="109" t="str">
        <f>IF(AND(Stock[[#This Row],[SỐ LƯỢNG MUA]]&gt;0,Stock[[#This Row],[SỐ LƯỢNG CÒN LẠI
(auto-fill)]]=0),"BÁN",
IF(AND(Stock[[#This Row],[SỐ LƯỢNG MUA]]&gt;0,Stock[[#This Row],[SỐ LƯỢNG CÒN LẠI
(auto-fill)]]&gt;0),"NẮM GIỮ",""))</f>
        <v/>
      </c>
      <c r="C2012" s="112">
        <f t="shared" si="31"/>
        <v>1999</v>
      </c>
      <c r="D2012" s="77"/>
      <c r="E2012" s="78"/>
      <c r="F2012" s="170"/>
      <c r="G2012" s="83"/>
      <c r="H2012" s="84"/>
      <c r="I2012" s="114" t="str">
        <f>IF(Stock[[#This Row],[SỐ LƯỢNG MUA]]&gt;0,Stock[[#This Row],[GIÁ MUA]]*Stock[[#This Row],[SỐ LƯỢNG MUA]]*$D$11,"")</f>
        <v/>
      </c>
      <c r="J2012" s="87"/>
      <c r="K2012" s="88"/>
      <c r="L2012" s="116" t="str">
        <f>IF(Stock[[#This Row],[SỐ LƯỢNG MUA]]&gt;0,Stock[[#This Row],[GIÁ MUA]]*(1+Stock[[#This Row],[% TĂNG KỲ VỌNG_1]]),"")</f>
        <v/>
      </c>
      <c r="M2012" s="89"/>
      <c r="N2012" s="116" t="str">
        <f>IF(Stock[[#This Row],[SỐ LƯỢNG MUA]]&gt;0,Stock[[#This Row],[GIÁ MUA]]*(1+Stock[[#This Row],[% TĂNG KỲ VỌNG_2]]),"")</f>
        <v/>
      </c>
      <c r="O2012" s="89"/>
      <c r="P2012" s="116" t="str">
        <f>IF(Stock[[#This Row],[SỐ LƯỢNG MUA]]&gt;0,Stock[[#This Row],[GIÁ MUA]]*(1+Stock[[#This Row],[% GIẢM ĐỂ CẮT LỖ]]),"")</f>
        <v/>
      </c>
      <c r="Q2012" s="103"/>
      <c r="R2012" s="117" t="str">
        <f>IF(Stock[[#This Row],[CỔ TỨC TIỀN MẶT]]&gt;0,Stock[[#This Row],[CỔ TỨC TIỀN MẶT]]/(Stock[[#This Row],[GIÁ MUA]]*Stock[[#This Row],[SỐ LƯỢNG MUA]]),"")</f>
        <v/>
      </c>
      <c r="S2012" s="103"/>
      <c r="T2012" s="77"/>
      <c r="U2012" s="95"/>
      <c r="V2012" s="96"/>
      <c r="W2012" s="125" t="str">
        <f>IF(Stock[[#This Row],[SỐ LƯỢNG BÁN]]&gt;0,Stock[[#This Row],[GIÁ BÁN]]*Stock[[#This Row],[SỐ LƯỢNG BÁN]]*$D$11+Stock[[#This Row],[GIÁ BÁN]]*Stock[[#This Row],[SỐ LƯỢNG BÁN]]*$D$12,"")</f>
        <v/>
      </c>
      <c r="X2012" s="120">
        <f>Stock[[#This Row],[SỐ LƯỢNG MUA]]+Stock[[#This Row],[CỔ TỨC BẰNG CỔ PHIẾU]]-Stock[[#This Row],[SỐ LƯỢNG BÁN]]</f>
        <v>0</v>
      </c>
      <c r="Y20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2" s="120">
        <f ca="1">IF(Stock[[#This Row],[NGÀY BÁN]]&gt;0,Stock[[#This Row],[NGÀY BÁN]]-Stock[[#This Row],[NGÀY MUA]]+1,IF(Stock[[#This Row],[NGÀY MUA]]=0,0,TODAY()-Stock[[#This Row],[NGÀY MUA]]+1))</f>
        <v>0</v>
      </c>
      <c r="AA2012" s="121" t="str">
        <f>IFERROR(Stock[[#This Row],[CỔ TỨC TIỀN MẶT]]+Stock[[#This Row],[LÃI/(LỖ) TỪ BÁN CK
(auto-fill)]],"")</f>
        <v/>
      </c>
      <c r="AB20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2" s="79"/>
      <c r="AE2012" s="146" t="str">
        <f>IF(Stock[[#This Row],[TRẠNG THÁI
(auto-fill)]]="NẮM GIỮ",Stock[[#This Row],[GIÁ THỊ TRƯỜNG]]-Stock[[#This Row],[GIÁ MUA]],"")</f>
        <v/>
      </c>
      <c r="AF2012" s="150" t="str">
        <f>IFERROR(Stock[[#This Row],[TĂNG/
(GIẢM )]]/Stock[[#This Row],[GIÁ MUA]],"")</f>
        <v/>
      </c>
      <c r="AG2012" s="129" t="str">
        <f>IF(Stock[[#This Row],[GIÁ THỊ TRƯỜNG]]&gt;0,Stock[[#This Row],[GIÁ THỊ TRƯỜNG]]*Stock[[#This Row],[SỐ LƯỢNG CÒN LẠI
(auto-fill)]],"")</f>
        <v/>
      </c>
    </row>
    <row r="2013" spans="2:33">
      <c r="B2013" s="109" t="str">
        <f>IF(AND(Stock[[#This Row],[SỐ LƯỢNG MUA]]&gt;0,Stock[[#This Row],[SỐ LƯỢNG CÒN LẠI
(auto-fill)]]=0),"BÁN",
IF(AND(Stock[[#This Row],[SỐ LƯỢNG MUA]]&gt;0,Stock[[#This Row],[SỐ LƯỢNG CÒN LẠI
(auto-fill)]]&gt;0),"NẮM GIỮ",""))</f>
        <v/>
      </c>
      <c r="C2013" s="112">
        <f t="shared" si="31"/>
        <v>2000</v>
      </c>
      <c r="D2013" s="77"/>
      <c r="E2013" s="78"/>
      <c r="F2013" s="170"/>
      <c r="G2013" s="83"/>
      <c r="H2013" s="84"/>
      <c r="I2013" s="114" t="str">
        <f>IF(Stock[[#This Row],[SỐ LƯỢNG MUA]]&gt;0,Stock[[#This Row],[GIÁ MUA]]*Stock[[#This Row],[SỐ LƯỢNG MUA]]*$D$11,"")</f>
        <v/>
      </c>
      <c r="J2013" s="87"/>
      <c r="K2013" s="88"/>
      <c r="L2013" s="116" t="str">
        <f>IF(Stock[[#This Row],[SỐ LƯỢNG MUA]]&gt;0,Stock[[#This Row],[GIÁ MUA]]*(1+Stock[[#This Row],[% TĂNG KỲ VỌNG_1]]),"")</f>
        <v/>
      </c>
      <c r="M2013" s="89"/>
      <c r="N2013" s="116" t="str">
        <f>IF(Stock[[#This Row],[SỐ LƯỢNG MUA]]&gt;0,Stock[[#This Row],[GIÁ MUA]]*(1+Stock[[#This Row],[% TĂNG KỲ VỌNG_2]]),"")</f>
        <v/>
      </c>
      <c r="O2013" s="89"/>
      <c r="P2013" s="116" t="str">
        <f>IF(Stock[[#This Row],[SỐ LƯỢNG MUA]]&gt;0,Stock[[#This Row],[GIÁ MUA]]*(1+Stock[[#This Row],[% GIẢM ĐỂ CẮT LỖ]]),"")</f>
        <v/>
      </c>
      <c r="Q2013" s="103"/>
      <c r="R2013" s="117" t="str">
        <f>IF(Stock[[#This Row],[CỔ TỨC TIỀN MẶT]]&gt;0,Stock[[#This Row],[CỔ TỨC TIỀN MẶT]]/(Stock[[#This Row],[GIÁ MUA]]*Stock[[#This Row],[SỐ LƯỢNG MUA]]),"")</f>
        <v/>
      </c>
      <c r="S2013" s="103"/>
      <c r="T2013" s="77"/>
      <c r="U2013" s="95"/>
      <c r="V2013" s="96"/>
      <c r="W2013" s="125" t="str">
        <f>IF(Stock[[#This Row],[SỐ LƯỢNG BÁN]]&gt;0,Stock[[#This Row],[GIÁ BÁN]]*Stock[[#This Row],[SỐ LƯỢNG BÁN]]*$D$11+Stock[[#This Row],[GIÁ BÁN]]*Stock[[#This Row],[SỐ LƯỢNG BÁN]]*$D$12,"")</f>
        <v/>
      </c>
      <c r="X2013" s="120">
        <f>Stock[[#This Row],[SỐ LƯỢNG MUA]]+Stock[[#This Row],[CỔ TỨC BẰNG CỔ PHIẾU]]-Stock[[#This Row],[SỐ LƯỢNG BÁN]]</f>
        <v>0</v>
      </c>
      <c r="Y20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3" s="120">
        <f ca="1">IF(Stock[[#This Row],[NGÀY BÁN]]&gt;0,Stock[[#This Row],[NGÀY BÁN]]-Stock[[#This Row],[NGÀY MUA]]+1,IF(Stock[[#This Row],[NGÀY MUA]]=0,0,TODAY()-Stock[[#This Row],[NGÀY MUA]]+1))</f>
        <v>0</v>
      </c>
      <c r="AA2013" s="121" t="str">
        <f>IFERROR(Stock[[#This Row],[CỔ TỨC TIỀN MẶT]]+Stock[[#This Row],[LÃI/(LỖ) TỪ BÁN CK
(auto-fill)]],"")</f>
        <v/>
      </c>
      <c r="AB20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3" s="79"/>
      <c r="AE2013" s="146" t="str">
        <f>IF(Stock[[#This Row],[TRẠNG THÁI
(auto-fill)]]="NẮM GIỮ",Stock[[#This Row],[GIÁ THỊ TRƯỜNG]]-Stock[[#This Row],[GIÁ MUA]],"")</f>
        <v/>
      </c>
      <c r="AF2013" s="150" t="str">
        <f>IFERROR(Stock[[#This Row],[TĂNG/
(GIẢM )]]/Stock[[#This Row],[GIÁ MUA]],"")</f>
        <v/>
      </c>
      <c r="AG2013" s="129" t="str">
        <f>IF(Stock[[#This Row],[GIÁ THỊ TRƯỜNG]]&gt;0,Stock[[#This Row],[GIÁ THỊ TRƯỜNG]]*Stock[[#This Row],[SỐ LƯỢNG CÒN LẠI
(auto-fill)]],"")</f>
        <v/>
      </c>
    </row>
    <row r="2014" spans="2:33">
      <c r="B2014" s="109" t="str">
        <f>IF(AND(Stock[[#This Row],[SỐ LƯỢNG MUA]]&gt;0,Stock[[#This Row],[SỐ LƯỢNG CÒN LẠI
(auto-fill)]]=0),"BÁN",
IF(AND(Stock[[#This Row],[SỐ LƯỢNG MUA]]&gt;0,Stock[[#This Row],[SỐ LƯỢNG CÒN LẠI
(auto-fill)]]&gt;0),"NẮM GIỮ",""))</f>
        <v/>
      </c>
      <c r="C2014" s="112">
        <f t="shared" si="31"/>
        <v>2001</v>
      </c>
      <c r="D2014" s="77"/>
      <c r="E2014" s="78"/>
      <c r="F2014" s="170"/>
      <c r="G2014" s="83"/>
      <c r="H2014" s="84"/>
      <c r="I2014" s="114" t="str">
        <f>IF(Stock[[#This Row],[SỐ LƯỢNG MUA]]&gt;0,Stock[[#This Row],[GIÁ MUA]]*Stock[[#This Row],[SỐ LƯỢNG MUA]]*$D$11,"")</f>
        <v/>
      </c>
      <c r="J2014" s="87"/>
      <c r="K2014" s="88"/>
      <c r="L2014" s="116" t="str">
        <f>IF(Stock[[#This Row],[SỐ LƯỢNG MUA]]&gt;0,Stock[[#This Row],[GIÁ MUA]]*(1+Stock[[#This Row],[% TĂNG KỲ VỌNG_1]]),"")</f>
        <v/>
      </c>
      <c r="M2014" s="89"/>
      <c r="N2014" s="116" t="str">
        <f>IF(Stock[[#This Row],[SỐ LƯỢNG MUA]]&gt;0,Stock[[#This Row],[GIÁ MUA]]*(1+Stock[[#This Row],[% TĂNG KỲ VỌNG_2]]),"")</f>
        <v/>
      </c>
      <c r="O2014" s="89"/>
      <c r="P2014" s="116" t="str">
        <f>IF(Stock[[#This Row],[SỐ LƯỢNG MUA]]&gt;0,Stock[[#This Row],[GIÁ MUA]]*(1+Stock[[#This Row],[% GIẢM ĐỂ CẮT LỖ]]),"")</f>
        <v/>
      </c>
      <c r="Q2014" s="103"/>
      <c r="R2014" s="117" t="str">
        <f>IF(Stock[[#This Row],[CỔ TỨC TIỀN MẶT]]&gt;0,Stock[[#This Row],[CỔ TỨC TIỀN MẶT]]/(Stock[[#This Row],[GIÁ MUA]]*Stock[[#This Row],[SỐ LƯỢNG MUA]]),"")</f>
        <v/>
      </c>
      <c r="S2014" s="103"/>
      <c r="T2014" s="77"/>
      <c r="U2014" s="95"/>
      <c r="V2014" s="96"/>
      <c r="W2014" s="125" t="str">
        <f>IF(Stock[[#This Row],[SỐ LƯỢNG BÁN]]&gt;0,Stock[[#This Row],[GIÁ BÁN]]*Stock[[#This Row],[SỐ LƯỢNG BÁN]]*$D$11+Stock[[#This Row],[GIÁ BÁN]]*Stock[[#This Row],[SỐ LƯỢNG BÁN]]*$D$12,"")</f>
        <v/>
      </c>
      <c r="X2014" s="120">
        <f>Stock[[#This Row],[SỐ LƯỢNG MUA]]+Stock[[#This Row],[CỔ TỨC BẰNG CỔ PHIẾU]]-Stock[[#This Row],[SỐ LƯỢNG BÁN]]</f>
        <v>0</v>
      </c>
      <c r="Y20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4" s="120">
        <f ca="1">IF(Stock[[#This Row],[NGÀY BÁN]]&gt;0,Stock[[#This Row],[NGÀY BÁN]]-Stock[[#This Row],[NGÀY MUA]]+1,IF(Stock[[#This Row],[NGÀY MUA]]=0,0,TODAY()-Stock[[#This Row],[NGÀY MUA]]+1))</f>
        <v>0</v>
      </c>
      <c r="AA2014" s="121" t="str">
        <f>IFERROR(Stock[[#This Row],[CỔ TỨC TIỀN MẶT]]+Stock[[#This Row],[LÃI/(LỖ) TỪ BÁN CK
(auto-fill)]],"")</f>
        <v/>
      </c>
      <c r="AB20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4" s="79"/>
      <c r="AE2014" s="146" t="str">
        <f>IF(Stock[[#This Row],[TRẠNG THÁI
(auto-fill)]]="NẮM GIỮ",Stock[[#This Row],[GIÁ THỊ TRƯỜNG]]-Stock[[#This Row],[GIÁ MUA]],"")</f>
        <v/>
      </c>
      <c r="AF2014" s="150" t="str">
        <f>IFERROR(Stock[[#This Row],[TĂNG/
(GIẢM )]]/Stock[[#This Row],[GIÁ MUA]],"")</f>
        <v/>
      </c>
      <c r="AG2014" s="129" t="str">
        <f>IF(Stock[[#This Row],[GIÁ THỊ TRƯỜNG]]&gt;0,Stock[[#This Row],[GIÁ THỊ TRƯỜNG]]*Stock[[#This Row],[SỐ LƯỢNG CÒN LẠI
(auto-fill)]],"")</f>
        <v/>
      </c>
    </row>
    <row r="2015" spans="2:33">
      <c r="B2015" s="109" t="str">
        <f>IF(AND(Stock[[#This Row],[SỐ LƯỢNG MUA]]&gt;0,Stock[[#This Row],[SỐ LƯỢNG CÒN LẠI
(auto-fill)]]=0),"BÁN",
IF(AND(Stock[[#This Row],[SỐ LƯỢNG MUA]]&gt;0,Stock[[#This Row],[SỐ LƯỢNG CÒN LẠI
(auto-fill)]]&gt;0),"NẮM GIỮ",""))</f>
        <v/>
      </c>
      <c r="C2015" s="112">
        <f t="shared" si="31"/>
        <v>2002</v>
      </c>
      <c r="D2015" s="77"/>
      <c r="E2015" s="78"/>
      <c r="F2015" s="170"/>
      <c r="G2015" s="83"/>
      <c r="H2015" s="84"/>
      <c r="I2015" s="114" t="str">
        <f>IF(Stock[[#This Row],[SỐ LƯỢNG MUA]]&gt;0,Stock[[#This Row],[GIÁ MUA]]*Stock[[#This Row],[SỐ LƯỢNG MUA]]*$D$11,"")</f>
        <v/>
      </c>
      <c r="J2015" s="87"/>
      <c r="K2015" s="88"/>
      <c r="L2015" s="116" t="str">
        <f>IF(Stock[[#This Row],[SỐ LƯỢNG MUA]]&gt;0,Stock[[#This Row],[GIÁ MUA]]*(1+Stock[[#This Row],[% TĂNG KỲ VỌNG_1]]),"")</f>
        <v/>
      </c>
      <c r="M2015" s="89"/>
      <c r="N2015" s="116" t="str">
        <f>IF(Stock[[#This Row],[SỐ LƯỢNG MUA]]&gt;0,Stock[[#This Row],[GIÁ MUA]]*(1+Stock[[#This Row],[% TĂNG KỲ VỌNG_2]]),"")</f>
        <v/>
      </c>
      <c r="O2015" s="89"/>
      <c r="P2015" s="116" t="str">
        <f>IF(Stock[[#This Row],[SỐ LƯỢNG MUA]]&gt;0,Stock[[#This Row],[GIÁ MUA]]*(1+Stock[[#This Row],[% GIẢM ĐỂ CẮT LỖ]]),"")</f>
        <v/>
      </c>
      <c r="Q2015" s="103"/>
      <c r="R2015" s="117" t="str">
        <f>IF(Stock[[#This Row],[CỔ TỨC TIỀN MẶT]]&gt;0,Stock[[#This Row],[CỔ TỨC TIỀN MẶT]]/(Stock[[#This Row],[GIÁ MUA]]*Stock[[#This Row],[SỐ LƯỢNG MUA]]),"")</f>
        <v/>
      </c>
      <c r="S2015" s="103"/>
      <c r="T2015" s="77"/>
      <c r="U2015" s="95"/>
      <c r="V2015" s="96"/>
      <c r="W2015" s="125" t="str">
        <f>IF(Stock[[#This Row],[SỐ LƯỢNG BÁN]]&gt;0,Stock[[#This Row],[GIÁ BÁN]]*Stock[[#This Row],[SỐ LƯỢNG BÁN]]*$D$11+Stock[[#This Row],[GIÁ BÁN]]*Stock[[#This Row],[SỐ LƯỢNG BÁN]]*$D$12,"")</f>
        <v/>
      </c>
      <c r="X2015" s="120">
        <f>Stock[[#This Row],[SỐ LƯỢNG MUA]]+Stock[[#This Row],[CỔ TỨC BẰNG CỔ PHIẾU]]-Stock[[#This Row],[SỐ LƯỢNG BÁN]]</f>
        <v>0</v>
      </c>
      <c r="Y20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5" s="120">
        <f ca="1">IF(Stock[[#This Row],[NGÀY BÁN]]&gt;0,Stock[[#This Row],[NGÀY BÁN]]-Stock[[#This Row],[NGÀY MUA]]+1,IF(Stock[[#This Row],[NGÀY MUA]]=0,0,TODAY()-Stock[[#This Row],[NGÀY MUA]]+1))</f>
        <v>0</v>
      </c>
      <c r="AA2015" s="121" t="str">
        <f>IFERROR(Stock[[#This Row],[CỔ TỨC TIỀN MẶT]]+Stock[[#This Row],[LÃI/(LỖ) TỪ BÁN CK
(auto-fill)]],"")</f>
        <v/>
      </c>
      <c r="AB20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5" s="79"/>
      <c r="AE2015" s="146" t="str">
        <f>IF(Stock[[#This Row],[TRẠNG THÁI
(auto-fill)]]="NẮM GIỮ",Stock[[#This Row],[GIÁ THỊ TRƯỜNG]]-Stock[[#This Row],[GIÁ MUA]],"")</f>
        <v/>
      </c>
      <c r="AF2015" s="150" t="str">
        <f>IFERROR(Stock[[#This Row],[TĂNG/
(GIẢM )]]/Stock[[#This Row],[GIÁ MUA]],"")</f>
        <v/>
      </c>
      <c r="AG2015" s="129" t="str">
        <f>IF(Stock[[#This Row],[GIÁ THỊ TRƯỜNG]]&gt;0,Stock[[#This Row],[GIÁ THỊ TRƯỜNG]]*Stock[[#This Row],[SỐ LƯỢNG CÒN LẠI
(auto-fill)]],"")</f>
        <v/>
      </c>
    </row>
    <row r="2016" spans="2:33">
      <c r="B2016" s="109" t="str">
        <f>IF(AND(Stock[[#This Row],[SỐ LƯỢNG MUA]]&gt;0,Stock[[#This Row],[SỐ LƯỢNG CÒN LẠI
(auto-fill)]]=0),"BÁN",
IF(AND(Stock[[#This Row],[SỐ LƯỢNG MUA]]&gt;0,Stock[[#This Row],[SỐ LƯỢNG CÒN LẠI
(auto-fill)]]&gt;0),"NẮM GIỮ",""))</f>
        <v/>
      </c>
      <c r="C2016" s="112">
        <f t="shared" si="31"/>
        <v>2003</v>
      </c>
      <c r="D2016" s="77"/>
      <c r="E2016" s="78"/>
      <c r="F2016" s="170"/>
      <c r="G2016" s="83"/>
      <c r="H2016" s="84"/>
      <c r="I2016" s="114" t="str">
        <f>IF(Stock[[#This Row],[SỐ LƯỢNG MUA]]&gt;0,Stock[[#This Row],[GIÁ MUA]]*Stock[[#This Row],[SỐ LƯỢNG MUA]]*$D$11,"")</f>
        <v/>
      </c>
      <c r="J2016" s="87"/>
      <c r="K2016" s="88"/>
      <c r="L2016" s="116" t="str">
        <f>IF(Stock[[#This Row],[SỐ LƯỢNG MUA]]&gt;0,Stock[[#This Row],[GIÁ MUA]]*(1+Stock[[#This Row],[% TĂNG KỲ VỌNG_1]]),"")</f>
        <v/>
      </c>
      <c r="M2016" s="89"/>
      <c r="N2016" s="116" t="str">
        <f>IF(Stock[[#This Row],[SỐ LƯỢNG MUA]]&gt;0,Stock[[#This Row],[GIÁ MUA]]*(1+Stock[[#This Row],[% TĂNG KỲ VỌNG_2]]),"")</f>
        <v/>
      </c>
      <c r="O2016" s="89"/>
      <c r="P2016" s="116" t="str">
        <f>IF(Stock[[#This Row],[SỐ LƯỢNG MUA]]&gt;0,Stock[[#This Row],[GIÁ MUA]]*(1+Stock[[#This Row],[% GIẢM ĐỂ CẮT LỖ]]),"")</f>
        <v/>
      </c>
      <c r="Q2016" s="103"/>
      <c r="R2016" s="117" t="str">
        <f>IF(Stock[[#This Row],[CỔ TỨC TIỀN MẶT]]&gt;0,Stock[[#This Row],[CỔ TỨC TIỀN MẶT]]/(Stock[[#This Row],[GIÁ MUA]]*Stock[[#This Row],[SỐ LƯỢNG MUA]]),"")</f>
        <v/>
      </c>
      <c r="S2016" s="103"/>
      <c r="T2016" s="77"/>
      <c r="U2016" s="95"/>
      <c r="V2016" s="96"/>
      <c r="W2016" s="125" t="str">
        <f>IF(Stock[[#This Row],[SỐ LƯỢNG BÁN]]&gt;0,Stock[[#This Row],[GIÁ BÁN]]*Stock[[#This Row],[SỐ LƯỢNG BÁN]]*$D$11+Stock[[#This Row],[GIÁ BÁN]]*Stock[[#This Row],[SỐ LƯỢNG BÁN]]*$D$12,"")</f>
        <v/>
      </c>
      <c r="X2016" s="120">
        <f>Stock[[#This Row],[SỐ LƯỢNG MUA]]+Stock[[#This Row],[CỔ TỨC BẰNG CỔ PHIẾU]]-Stock[[#This Row],[SỐ LƯỢNG BÁN]]</f>
        <v>0</v>
      </c>
      <c r="Y20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6" s="120">
        <f ca="1">IF(Stock[[#This Row],[NGÀY BÁN]]&gt;0,Stock[[#This Row],[NGÀY BÁN]]-Stock[[#This Row],[NGÀY MUA]]+1,IF(Stock[[#This Row],[NGÀY MUA]]=0,0,TODAY()-Stock[[#This Row],[NGÀY MUA]]+1))</f>
        <v>0</v>
      </c>
      <c r="AA2016" s="121" t="str">
        <f>IFERROR(Stock[[#This Row],[CỔ TỨC TIỀN MẶT]]+Stock[[#This Row],[LÃI/(LỖ) TỪ BÁN CK
(auto-fill)]],"")</f>
        <v/>
      </c>
      <c r="AB20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6" s="79"/>
      <c r="AE2016" s="146" t="str">
        <f>IF(Stock[[#This Row],[TRẠNG THÁI
(auto-fill)]]="NẮM GIỮ",Stock[[#This Row],[GIÁ THỊ TRƯỜNG]]-Stock[[#This Row],[GIÁ MUA]],"")</f>
        <v/>
      </c>
      <c r="AF2016" s="150" t="str">
        <f>IFERROR(Stock[[#This Row],[TĂNG/
(GIẢM )]]/Stock[[#This Row],[GIÁ MUA]],"")</f>
        <v/>
      </c>
      <c r="AG2016" s="129" t="str">
        <f>IF(Stock[[#This Row],[GIÁ THỊ TRƯỜNG]]&gt;0,Stock[[#This Row],[GIÁ THỊ TRƯỜNG]]*Stock[[#This Row],[SỐ LƯỢNG CÒN LẠI
(auto-fill)]],"")</f>
        <v/>
      </c>
    </row>
    <row r="2017" spans="2:33">
      <c r="B2017" s="109" t="str">
        <f>IF(AND(Stock[[#This Row],[SỐ LƯỢNG MUA]]&gt;0,Stock[[#This Row],[SỐ LƯỢNG CÒN LẠI
(auto-fill)]]=0),"BÁN",
IF(AND(Stock[[#This Row],[SỐ LƯỢNG MUA]]&gt;0,Stock[[#This Row],[SỐ LƯỢNG CÒN LẠI
(auto-fill)]]&gt;0),"NẮM GIỮ",""))</f>
        <v/>
      </c>
      <c r="C2017" s="112">
        <f t="shared" si="31"/>
        <v>2004</v>
      </c>
      <c r="D2017" s="77"/>
      <c r="E2017" s="78"/>
      <c r="F2017" s="170"/>
      <c r="G2017" s="83"/>
      <c r="H2017" s="84"/>
      <c r="I2017" s="114" t="str">
        <f>IF(Stock[[#This Row],[SỐ LƯỢNG MUA]]&gt;0,Stock[[#This Row],[GIÁ MUA]]*Stock[[#This Row],[SỐ LƯỢNG MUA]]*$D$11,"")</f>
        <v/>
      </c>
      <c r="J2017" s="87"/>
      <c r="K2017" s="88"/>
      <c r="L2017" s="116" t="str">
        <f>IF(Stock[[#This Row],[SỐ LƯỢNG MUA]]&gt;0,Stock[[#This Row],[GIÁ MUA]]*(1+Stock[[#This Row],[% TĂNG KỲ VỌNG_1]]),"")</f>
        <v/>
      </c>
      <c r="M2017" s="89"/>
      <c r="N2017" s="116" t="str">
        <f>IF(Stock[[#This Row],[SỐ LƯỢNG MUA]]&gt;0,Stock[[#This Row],[GIÁ MUA]]*(1+Stock[[#This Row],[% TĂNG KỲ VỌNG_2]]),"")</f>
        <v/>
      </c>
      <c r="O2017" s="89"/>
      <c r="P2017" s="116" t="str">
        <f>IF(Stock[[#This Row],[SỐ LƯỢNG MUA]]&gt;0,Stock[[#This Row],[GIÁ MUA]]*(1+Stock[[#This Row],[% GIẢM ĐỂ CẮT LỖ]]),"")</f>
        <v/>
      </c>
      <c r="Q2017" s="103"/>
      <c r="R2017" s="117" t="str">
        <f>IF(Stock[[#This Row],[CỔ TỨC TIỀN MẶT]]&gt;0,Stock[[#This Row],[CỔ TỨC TIỀN MẶT]]/(Stock[[#This Row],[GIÁ MUA]]*Stock[[#This Row],[SỐ LƯỢNG MUA]]),"")</f>
        <v/>
      </c>
      <c r="S2017" s="103"/>
      <c r="T2017" s="77"/>
      <c r="U2017" s="95"/>
      <c r="V2017" s="96"/>
      <c r="W2017" s="125" t="str">
        <f>IF(Stock[[#This Row],[SỐ LƯỢNG BÁN]]&gt;0,Stock[[#This Row],[GIÁ BÁN]]*Stock[[#This Row],[SỐ LƯỢNG BÁN]]*$D$11+Stock[[#This Row],[GIÁ BÁN]]*Stock[[#This Row],[SỐ LƯỢNG BÁN]]*$D$12,"")</f>
        <v/>
      </c>
      <c r="X2017" s="120">
        <f>Stock[[#This Row],[SỐ LƯỢNG MUA]]+Stock[[#This Row],[CỔ TỨC BẰNG CỔ PHIẾU]]-Stock[[#This Row],[SỐ LƯỢNG BÁN]]</f>
        <v>0</v>
      </c>
      <c r="Y20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7" s="120">
        <f ca="1">IF(Stock[[#This Row],[NGÀY BÁN]]&gt;0,Stock[[#This Row],[NGÀY BÁN]]-Stock[[#This Row],[NGÀY MUA]]+1,IF(Stock[[#This Row],[NGÀY MUA]]=0,0,TODAY()-Stock[[#This Row],[NGÀY MUA]]+1))</f>
        <v>0</v>
      </c>
      <c r="AA2017" s="121" t="str">
        <f>IFERROR(Stock[[#This Row],[CỔ TỨC TIỀN MẶT]]+Stock[[#This Row],[LÃI/(LỖ) TỪ BÁN CK
(auto-fill)]],"")</f>
        <v/>
      </c>
      <c r="AB20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7" s="79"/>
      <c r="AE2017" s="146" t="str">
        <f>IF(Stock[[#This Row],[TRẠNG THÁI
(auto-fill)]]="NẮM GIỮ",Stock[[#This Row],[GIÁ THỊ TRƯỜNG]]-Stock[[#This Row],[GIÁ MUA]],"")</f>
        <v/>
      </c>
      <c r="AF2017" s="150" t="str">
        <f>IFERROR(Stock[[#This Row],[TĂNG/
(GIẢM )]]/Stock[[#This Row],[GIÁ MUA]],"")</f>
        <v/>
      </c>
      <c r="AG2017" s="129" t="str">
        <f>IF(Stock[[#This Row],[GIÁ THỊ TRƯỜNG]]&gt;0,Stock[[#This Row],[GIÁ THỊ TRƯỜNG]]*Stock[[#This Row],[SỐ LƯỢNG CÒN LẠI
(auto-fill)]],"")</f>
        <v/>
      </c>
    </row>
    <row r="2018" spans="2:33">
      <c r="B2018" s="109" t="str">
        <f>IF(AND(Stock[[#This Row],[SỐ LƯỢNG MUA]]&gt;0,Stock[[#This Row],[SỐ LƯỢNG CÒN LẠI
(auto-fill)]]=0),"BÁN",
IF(AND(Stock[[#This Row],[SỐ LƯỢNG MUA]]&gt;0,Stock[[#This Row],[SỐ LƯỢNG CÒN LẠI
(auto-fill)]]&gt;0),"NẮM GIỮ",""))</f>
        <v/>
      </c>
      <c r="C2018" s="112">
        <f t="shared" si="31"/>
        <v>2005</v>
      </c>
      <c r="D2018" s="77"/>
      <c r="E2018" s="78"/>
      <c r="F2018" s="170"/>
      <c r="G2018" s="83"/>
      <c r="H2018" s="84"/>
      <c r="I2018" s="114" t="str">
        <f>IF(Stock[[#This Row],[SỐ LƯỢNG MUA]]&gt;0,Stock[[#This Row],[GIÁ MUA]]*Stock[[#This Row],[SỐ LƯỢNG MUA]]*$D$11,"")</f>
        <v/>
      </c>
      <c r="J2018" s="87"/>
      <c r="K2018" s="88"/>
      <c r="L2018" s="116" t="str">
        <f>IF(Stock[[#This Row],[SỐ LƯỢNG MUA]]&gt;0,Stock[[#This Row],[GIÁ MUA]]*(1+Stock[[#This Row],[% TĂNG KỲ VỌNG_1]]),"")</f>
        <v/>
      </c>
      <c r="M2018" s="89"/>
      <c r="N2018" s="116" t="str">
        <f>IF(Stock[[#This Row],[SỐ LƯỢNG MUA]]&gt;0,Stock[[#This Row],[GIÁ MUA]]*(1+Stock[[#This Row],[% TĂNG KỲ VỌNG_2]]),"")</f>
        <v/>
      </c>
      <c r="O2018" s="89"/>
      <c r="P2018" s="116" t="str">
        <f>IF(Stock[[#This Row],[SỐ LƯỢNG MUA]]&gt;0,Stock[[#This Row],[GIÁ MUA]]*(1+Stock[[#This Row],[% GIẢM ĐỂ CẮT LỖ]]),"")</f>
        <v/>
      </c>
      <c r="Q2018" s="103"/>
      <c r="R2018" s="117" t="str">
        <f>IF(Stock[[#This Row],[CỔ TỨC TIỀN MẶT]]&gt;0,Stock[[#This Row],[CỔ TỨC TIỀN MẶT]]/(Stock[[#This Row],[GIÁ MUA]]*Stock[[#This Row],[SỐ LƯỢNG MUA]]),"")</f>
        <v/>
      </c>
      <c r="S2018" s="103"/>
      <c r="T2018" s="77"/>
      <c r="U2018" s="95"/>
      <c r="V2018" s="96"/>
      <c r="W2018" s="125" t="str">
        <f>IF(Stock[[#This Row],[SỐ LƯỢNG BÁN]]&gt;0,Stock[[#This Row],[GIÁ BÁN]]*Stock[[#This Row],[SỐ LƯỢNG BÁN]]*$D$11+Stock[[#This Row],[GIÁ BÁN]]*Stock[[#This Row],[SỐ LƯỢNG BÁN]]*$D$12,"")</f>
        <v/>
      </c>
      <c r="X2018" s="120">
        <f>Stock[[#This Row],[SỐ LƯỢNG MUA]]+Stock[[#This Row],[CỔ TỨC BẰNG CỔ PHIẾU]]-Stock[[#This Row],[SỐ LƯỢNG BÁN]]</f>
        <v>0</v>
      </c>
      <c r="Y20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8" s="120">
        <f ca="1">IF(Stock[[#This Row],[NGÀY BÁN]]&gt;0,Stock[[#This Row],[NGÀY BÁN]]-Stock[[#This Row],[NGÀY MUA]]+1,IF(Stock[[#This Row],[NGÀY MUA]]=0,0,TODAY()-Stock[[#This Row],[NGÀY MUA]]+1))</f>
        <v>0</v>
      </c>
      <c r="AA2018" s="121" t="str">
        <f>IFERROR(Stock[[#This Row],[CỔ TỨC TIỀN MẶT]]+Stock[[#This Row],[LÃI/(LỖ) TỪ BÁN CK
(auto-fill)]],"")</f>
        <v/>
      </c>
      <c r="AB20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8" s="79"/>
      <c r="AE2018" s="146" t="str">
        <f>IF(Stock[[#This Row],[TRẠNG THÁI
(auto-fill)]]="NẮM GIỮ",Stock[[#This Row],[GIÁ THỊ TRƯỜNG]]-Stock[[#This Row],[GIÁ MUA]],"")</f>
        <v/>
      </c>
      <c r="AF2018" s="150" t="str">
        <f>IFERROR(Stock[[#This Row],[TĂNG/
(GIẢM )]]/Stock[[#This Row],[GIÁ MUA]],"")</f>
        <v/>
      </c>
      <c r="AG2018" s="129" t="str">
        <f>IF(Stock[[#This Row],[GIÁ THỊ TRƯỜNG]]&gt;0,Stock[[#This Row],[GIÁ THỊ TRƯỜNG]]*Stock[[#This Row],[SỐ LƯỢNG CÒN LẠI
(auto-fill)]],"")</f>
        <v/>
      </c>
    </row>
    <row r="2019" spans="2:33">
      <c r="B2019" s="109" t="str">
        <f>IF(AND(Stock[[#This Row],[SỐ LƯỢNG MUA]]&gt;0,Stock[[#This Row],[SỐ LƯỢNG CÒN LẠI
(auto-fill)]]=0),"BÁN",
IF(AND(Stock[[#This Row],[SỐ LƯỢNG MUA]]&gt;0,Stock[[#This Row],[SỐ LƯỢNG CÒN LẠI
(auto-fill)]]&gt;0),"NẮM GIỮ",""))</f>
        <v/>
      </c>
      <c r="C2019" s="112">
        <f t="shared" si="31"/>
        <v>2006</v>
      </c>
      <c r="D2019" s="77"/>
      <c r="E2019" s="78"/>
      <c r="F2019" s="170"/>
      <c r="G2019" s="83"/>
      <c r="H2019" s="84"/>
      <c r="I2019" s="114" t="str">
        <f>IF(Stock[[#This Row],[SỐ LƯỢNG MUA]]&gt;0,Stock[[#This Row],[GIÁ MUA]]*Stock[[#This Row],[SỐ LƯỢNG MUA]]*$D$11,"")</f>
        <v/>
      </c>
      <c r="J2019" s="87"/>
      <c r="K2019" s="88"/>
      <c r="L2019" s="116" t="str">
        <f>IF(Stock[[#This Row],[SỐ LƯỢNG MUA]]&gt;0,Stock[[#This Row],[GIÁ MUA]]*(1+Stock[[#This Row],[% TĂNG KỲ VỌNG_1]]),"")</f>
        <v/>
      </c>
      <c r="M2019" s="89"/>
      <c r="N2019" s="116" t="str">
        <f>IF(Stock[[#This Row],[SỐ LƯỢNG MUA]]&gt;0,Stock[[#This Row],[GIÁ MUA]]*(1+Stock[[#This Row],[% TĂNG KỲ VỌNG_2]]),"")</f>
        <v/>
      </c>
      <c r="O2019" s="89"/>
      <c r="P2019" s="116" t="str">
        <f>IF(Stock[[#This Row],[SỐ LƯỢNG MUA]]&gt;0,Stock[[#This Row],[GIÁ MUA]]*(1+Stock[[#This Row],[% GIẢM ĐỂ CẮT LỖ]]),"")</f>
        <v/>
      </c>
      <c r="Q2019" s="103"/>
      <c r="R2019" s="117" t="str">
        <f>IF(Stock[[#This Row],[CỔ TỨC TIỀN MẶT]]&gt;0,Stock[[#This Row],[CỔ TỨC TIỀN MẶT]]/(Stock[[#This Row],[GIÁ MUA]]*Stock[[#This Row],[SỐ LƯỢNG MUA]]),"")</f>
        <v/>
      </c>
      <c r="S2019" s="103"/>
      <c r="T2019" s="77"/>
      <c r="U2019" s="95"/>
      <c r="V2019" s="96"/>
      <c r="W2019" s="125" t="str">
        <f>IF(Stock[[#This Row],[SỐ LƯỢNG BÁN]]&gt;0,Stock[[#This Row],[GIÁ BÁN]]*Stock[[#This Row],[SỐ LƯỢNG BÁN]]*$D$11+Stock[[#This Row],[GIÁ BÁN]]*Stock[[#This Row],[SỐ LƯỢNG BÁN]]*$D$12,"")</f>
        <v/>
      </c>
      <c r="X2019" s="120">
        <f>Stock[[#This Row],[SỐ LƯỢNG MUA]]+Stock[[#This Row],[CỔ TỨC BẰNG CỔ PHIẾU]]-Stock[[#This Row],[SỐ LƯỢNG BÁN]]</f>
        <v>0</v>
      </c>
      <c r="Y20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9" s="120">
        <f ca="1">IF(Stock[[#This Row],[NGÀY BÁN]]&gt;0,Stock[[#This Row],[NGÀY BÁN]]-Stock[[#This Row],[NGÀY MUA]]+1,IF(Stock[[#This Row],[NGÀY MUA]]=0,0,TODAY()-Stock[[#This Row],[NGÀY MUA]]+1))</f>
        <v>0</v>
      </c>
      <c r="AA2019" s="121" t="str">
        <f>IFERROR(Stock[[#This Row],[CỔ TỨC TIỀN MẶT]]+Stock[[#This Row],[LÃI/(LỖ) TỪ BÁN CK
(auto-fill)]],"")</f>
        <v/>
      </c>
      <c r="AB20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9" s="79"/>
      <c r="AE2019" s="146" t="str">
        <f>IF(Stock[[#This Row],[TRẠNG THÁI
(auto-fill)]]="NẮM GIỮ",Stock[[#This Row],[GIÁ THỊ TRƯỜNG]]-Stock[[#This Row],[GIÁ MUA]],"")</f>
        <v/>
      </c>
      <c r="AF2019" s="150" t="str">
        <f>IFERROR(Stock[[#This Row],[TĂNG/
(GIẢM )]]/Stock[[#This Row],[GIÁ MUA]],"")</f>
        <v/>
      </c>
      <c r="AG2019" s="129" t="str">
        <f>IF(Stock[[#This Row],[GIÁ THỊ TRƯỜNG]]&gt;0,Stock[[#This Row],[GIÁ THỊ TRƯỜNG]]*Stock[[#This Row],[SỐ LƯỢNG CÒN LẠI
(auto-fill)]],"")</f>
        <v/>
      </c>
    </row>
    <row r="2020" spans="2:33">
      <c r="B2020" s="109" t="str">
        <f>IF(AND(Stock[[#This Row],[SỐ LƯỢNG MUA]]&gt;0,Stock[[#This Row],[SỐ LƯỢNG CÒN LẠI
(auto-fill)]]=0),"BÁN",
IF(AND(Stock[[#This Row],[SỐ LƯỢNG MUA]]&gt;0,Stock[[#This Row],[SỐ LƯỢNG CÒN LẠI
(auto-fill)]]&gt;0),"NẮM GIỮ",""))</f>
        <v/>
      </c>
      <c r="C2020" s="112">
        <f t="shared" si="31"/>
        <v>2007</v>
      </c>
      <c r="D2020" s="77"/>
      <c r="E2020" s="78"/>
      <c r="F2020" s="170"/>
      <c r="G2020" s="83"/>
      <c r="H2020" s="84"/>
      <c r="I2020" s="114" t="str">
        <f>IF(Stock[[#This Row],[SỐ LƯỢNG MUA]]&gt;0,Stock[[#This Row],[GIÁ MUA]]*Stock[[#This Row],[SỐ LƯỢNG MUA]]*$D$11,"")</f>
        <v/>
      </c>
      <c r="J2020" s="87"/>
      <c r="K2020" s="88"/>
      <c r="L2020" s="116" t="str">
        <f>IF(Stock[[#This Row],[SỐ LƯỢNG MUA]]&gt;0,Stock[[#This Row],[GIÁ MUA]]*(1+Stock[[#This Row],[% TĂNG KỲ VỌNG_1]]),"")</f>
        <v/>
      </c>
      <c r="M2020" s="89"/>
      <c r="N2020" s="116" t="str">
        <f>IF(Stock[[#This Row],[SỐ LƯỢNG MUA]]&gt;0,Stock[[#This Row],[GIÁ MUA]]*(1+Stock[[#This Row],[% TĂNG KỲ VỌNG_2]]),"")</f>
        <v/>
      </c>
      <c r="O2020" s="89"/>
      <c r="P2020" s="116" t="str">
        <f>IF(Stock[[#This Row],[SỐ LƯỢNG MUA]]&gt;0,Stock[[#This Row],[GIÁ MUA]]*(1+Stock[[#This Row],[% GIẢM ĐỂ CẮT LỖ]]),"")</f>
        <v/>
      </c>
      <c r="Q2020" s="103"/>
      <c r="R2020" s="117" t="str">
        <f>IF(Stock[[#This Row],[CỔ TỨC TIỀN MẶT]]&gt;0,Stock[[#This Row],[CỔ TỨC TIỀN MẶT]]/(Stock[[#This Row],[GIÁ MUA]]*Stock[[#This Row],[SỐ LƯỢNG MUA]]),"")</f>
        <v/>
      </c>
      <c r="S2020" s="103"/>
      <c r="T2020" s="77"/>
      <c r="U2020" s="95"/>
      <c r="V2020" s="96"/>
      <c r="W2020" s="125" t="str">
        <f>IF(Stock[[#This Row],[SỐ LƯỢNG BÁN]]&gt;0,Stock[[#This Row],[GIÁ BÁN]]*Stock[[#This Row],[SỐ LƯỢNG BÁN]]*$D$11+Stock[[#This Row],[GIÁ BÁN]]*Stock[[#This Row],[SỐ LƯỢNG BÁN]]*$D$12,"")</f>
        <v/>
      </c>
      <c r="X2020" s="120">
        <f>Stock[[#This Row],[SỐ LƯỢNG MUA]]+Stock[[#This Row],[CỔ TỨC BẰNG CỔ PHIẾU]]-Stock[[#This Row],[SỐ LƯỢNG BÁN]]</f>
        <v>0</v>
      </c>
      <c r="Y20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0" s="120">
        <f ca="1">IF(Stock[[#This Row],[NGÀY BÁN]]&gt;0,Stock[[#This Row],[NGÀY BÁN]]-Stock[[#This Row],[NGÀY MUA]]+1,IF(Stock[[#This Row],[NGÀY MUA]]=0,0,TODAY()-Stock[[#This Row],[NGÀY MUA]]+1))</f>
        <v>0</v>
      </c>
      <c r="AA2020" s="121" t="str">
        <f>IFERROR(Stock[[#This Row],[CỔ TỨC TIỀN MẶT]]+Stock[[#This Row],[LÃI/(LỖ) TỪ BÁN CK
(auto-fill)]],"")</f>
        <v/>
      </c>
      <c r="AB20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0" s="79"/>
      <c r="AE2020" s="146" t="str">
        <f>IF(Stock[[#This Row],[TRẠNG THÁI
(auto-fill)]]="NẮM GIỮ",Stock[[#This Row],[GIÁ THỊ TRƯỜNG]]-Stock[[#This Row],[GIÁ MUA]],"")</f>
        <v/>
      </c>
      <c r="AF2020" s="150" t="str">
        <f>IFERROR(Stock[[#This Row],[TĂNG/
(GIẢM )]]/Stock[[#This Row],[GIÁ MUA]],"")</f>
        <v/>
      </c>
      <c r="AG2020" s="129" t="str">
        <f>IF(Stock[[#This Row],[GIÁ THỊ TRƯỜNG]]&gt;0,Stock[[#This Row],[GIÁ THỊ TRƯỜNG]]*Stock[[#This Row],[SỐ LƯỢNG CÒN LẠI
(auto-fill)]],"")</f>
        <v/>
      </c>
    </row>
    <row r="2021" spans="2:33">
      <c r="B2021" s="109" t="str">
        <f>IF(AND(Stock[[#This Row],[SỐ LƯỢNG MUA]]&gt;0,Stock[[#This Row],[SỐ LƯỢNG CÒN LẠI
(auto-fill)]]=0),"BÁN",
IF(AND(Stock[[#This Row],[SỐ LƯỢNG MUA]]&gt;0,Stock[[#This Row],[SỐ LƯỢNG CÒN LẠI
(auto-fill)]]&gt;0),"NẮM GIỮ",""))</f>
        <v/>
      </c>
      <c r="C2021" s="112">
        <f t="shared" si="31"/>
        <v>2008</v>
      </c>
      <c r="D2021" s="77"/>
      <c r="E2021" s="78"/>
      <c r="F2021" s="170"/>
      <c r="G2021" s="83"/>
      <c r="H2021" s="84"/>
      <c r="I2021" s="114" t="str">
        <f>IF(Stock[[#This Row],[SỐ LƯỢNG MUA]]&gt;0,Stock[[#This Row],[GIÁ MUA]]*Stock[[#This Row],[SỐ LƯỢNG MUA]]*$D$11,"")</f>
        <v/>
      </c>
      <c r="J2021" s="87"/>
      <c r="K2021" s="88"/>
      <c r="L2021" s="116" t="str">
        <f>IF(Stock[[#This Row],[SỐ LƯỢNG MUA]]&gt;0,Stock[[#This Row],[GIÁ MUA]]*(1+Stock[[#This Row],[% TĂNG KỲ VỌNG_1]]),"")</f>
        <v/>
      </c>
      <c r="M2021" s="89"/>
      <c r="N2021" s="116" t="str">
        <f>IF(Stock[[#This Row],[SỐ LƯỢNG MUA]]&gt;0,Stock[[#This Row],[GIÁ MUA]]*(1+Stock[[#This Row],[% TĂNG KỲ VỌNG_2]]),"")</f>
        <v/>
      </c>
      <c r="O2021" s="89"/>
      <c r="P2021" s="116" t="str">
        <f>IF(Stock[[#This Row],[SỐ LƯỢNG MUA]]&gt;0,Stock[[#This Row],[GIÁ MUA]]*(1+Stock[[#This Row],[% GIẢM ĐỂ CẮT LỖ]]),"")</f>
        <v/>
      </c>
      <c r="Q2021" s="103"/>
      <c r="R2021" s="117" t="str">
        <f>IF(Stock[[#This Row],[CỔ TỨC TIỀN MẶT]]&gt;0,Stock[[#This Row],[CỔ TỨC TIỀN MẶT]]/(Stock[[#This Row],[GIÁ MUA]]*Stock[[#This Row],[SỐ LƯỢNG MUA]]),"")</f>
        <v/>
      </c>
      <c r="S2021" s="103"/>
      <c r="T2021" s="77"/>
      <c r="U2021" s="95"/>
      <c r="V2021" s="96"/>
      <c r="W2021" s="125" t="str">
        <f>IF(Stock[[#This Row],[SỐ LƯỢNG BÁN]]&gt;0,Stock[[#This Row],[GIÁ BÁN]]*Stock[[#This Row],[SỐ LƯỢNG BÁN]]*$D$11+Stock[[#This Row],[GIÁ BÁN]]*Stock[[#This Row],[SỐ LƯỢNG BÁN]]*$D$12,"")</f>
        <v/>
      </c>
      <c r="X2021" s="120">
        <f>Stock[[#This Row],[SỐ LƯỢNG MUA]]+Stock[[#This Row],[CỔ TỨC BẰNG CỔ PHIẾU]]-Stock[[#This Row],[SỐ LƯỢNG BÁN]]</f>
        <v>0</v>
      </c>
      <c r="Y20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1" s="120">
        <f ca="1">IF(Stock[[#This Row],[NGÀY BÁN]]&gt;0,Stock[[#This Row],[NGÀY BÁN]]-Stock[[#This Row],[NGÀY MUA]]+1,IF(Stock[[#This Row],[NGÀY MUA]]=0,0,TODAY()-Stock[[#This Row],[NGÀY MUA]]+1))</f>
        <v>0</v>
      </c>
      <c r="AA2021" s="121" t="str">
        <f>IFERROR(Stock[[#This Row],[CỔ TỨC TIỀN MẶT]]+Stock[[#This Row],[LÃI/(LỖ) TỪ BÁN CK
(auto-fill)]],"")</f>
        <v/>
      </c>
      <c r="AB20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1" s="79"/>
      <c r="AE2021" s="146" t="str">
        <f>IF(Stock[[#This Row],[TRẠNG THÁI
(auto-fill)]]="NẮM GIỮ",Stock[[#This Row],[GIÁ THỊ TRƯỜNG]]-Stock[[#This Row],[GIÁ MUA]],"")</f>
        <v/>
      </c>
      <c r="AF2021" s="150" t="str">
        <f>IFERROR(Stock[[#This Row],[TĂNG/
(GIẢM )]]/Stock[[#This Row],[GIÁ MUA]],"")</f>
        <v/>
      </c>
      <c r="AG2021" s="129" t="str">
        <f>IF(Stock[[#This Row],[GIÁ THỊ TRƯỜNG]]&gt;0,Stock[[#This Row],[GIÁ THỊ TRƯỜNG]]*Stock[[#This Row],[SỐ LƯỢNG CÒN LẠI
(auto-fill)]],"")</f>
        <v/>
      </c>
    </row>
    <row r="2022" spans="2:33">
      <c r="B2022" s="109" t="str">
        <f>IF(AND(Stock[[#This Row],[SỐ LƯỢNG MUA]]&gt;0,Stock[[#This Row],[SỐ LƯỢNG CÒN LẠI
(auto-fill)]]=0),"BÁN",
IF(AND(Stock[[#This Row],[SỐ LƯỢNG MUA]]&gt;0,Stock[[#This Row],[SỐ LƯỢNG CÒN LẠI
(auto-fill)]]&gt;0),"NẮM GIỮ",""))</f>
        <v/>
      </c>
      <c r="C2022" s="112">
        <f t="shared" si="31"/>
        <v>2009</v>
      </c>
      <c r="D2022" s="77"/>
      <c r="E2022" s="78"/>
      <c r="F2022" s="170"/>
      <c r="G2022" s="83"/>
      <c r="H2022" s="84"/>
      <c r="I2022" s="114" t="str">
        <f>IF(Stock[[#This Row],[SỐ LƯỢNG MUA]]&gt;0,Stock[[#This Row],[GIÁ MUA]]*Stock[[#This Row],[SỐ LƯỢNG MUA]]*$D$11,"")</f>
        <v/>
      </c>
      <c r="J2022" s="87"/>
      <c r="K2022" s="88"/>
      <c r="L2022" s="116" t="str">
        <f>IF(Stock[[#This Row],[SỐ LƯỢNG MUA]]&gt;0,Stock[[#This Row],[GIÁ MUA]]*(1+Stock[[#This Row],[% TĂNG KỲ VỌNG_1]]),"")</f>
        <v/>
      </c>
      <c r="M2022" s="89"/>
      <c r="N2022" s="116" t="str">
        <f>IF(Stock[[#This Row],[SỐ LƯỢNG MUA]]&gt;0,Stock[[#This Row],[GIÁ MUA]]*(1+Stock[[#This Row],[% TĂNG KỲ VỌNG_2]]),"")</f>
        <v/>
      </c>
      <c r="O2022" s="89"/>
      <c r="P2022" s="116" t="str">
        <f>IF(Stock[[#This Row],[SỐ LƯỢNG MUA]]&gt;0,Stock[[#This Row],[GIÁ MUA]]*(1+Stock[[#This Row],[% GIẢM ĐỂ CẮT LỖ]]),"")</f>
        <v/>
      </c>
      <c r="Q2022" s="103"/>
      <c r="R2022" s="117" t="str">
        <f>IF(Stock[[#This Row],[CỔ TỨC TIỀN MẶT]]&gt;0,Stock[[#This Row],[CỔ TỨC TIỀN MẶT]]/(Stock[[#This Row],[GIÁ MUA]]*Stock[[#This Row],[SỐ LƯỢNG MUA]]),"")</f>
        <v/>
      </c>
      <c r="S2022" s="103"/>
      <c r="T2022" s="77"/>
      <c r="U2022" s="95"/>
      <c r="V2022" s="96"/>
      <c r="W2022" s="125" t="str">
        <f>IF(Stock[[#This Row],[SỐ LƯỢNG BÁN]]&gt;0,Stock[[#This Row],[GIÁ BÁN]]*Stock[[#This Row],[SỐ LƯỢNG BÁN]]*$D$11+Stock[[#This Row],[GIÁ BÁN]]*Stock[[#This Row],[SỐ LƯỢNG BÁN]]*$D$12,"")</f>
        <v/>
      </c>
      <c r="X2022" s="120">
        <f>Stock[[#This Row],[SỐ LƯỢNG MUA]]+Stock[[#This Row],[CỔ TỨC BẰNG CỔ PHIẾU]]-Stock[[#This Row],[SỐ LƯỢNG BÁN]]</f>
        <v>0</v>
      </c>
      <c r="Y20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2" s="120">
        <f ca="1">IF(Stock[[#This Row],[NGÀY BÁN]]&gt;0,Stock[[#This Row],[NGÀY BÁN]]-Stock[[#This Row],[NGÀY MUA]]+1,IF(Stock[[#This Row],[NGÀY MUA]]=0,0,TODAY()-Stock[[#This Row],[NGÀY MUA]]+1))</f>
        <v>0</v>
      </c>
      <c r="AA2022" s="121" t="str">
        <f>IFERROR(Stock[[#This Row],[CỔ TỨC TIỀN MẶT]]+Stock[[#This Row],[LÃI/(LỖ) TỪ BÁN CK
(auto-fill)]],"")</f>
        <v/>
      </c>
      <c r="AB20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2" s="79"/>
      <c r="AE2022" s="146" t="str">
        <f>IF(Stock[[#This Row],[TRẠNG THÁI
(auto-fill)]]="NẮM GIỮ",Stock[[#This Row],[GIÁ THỊ TRƯỜNG]]-Stock[[#This Row],[GIÁ MUA]],"")</f>
        <v/>
      </c>
      <c r="AF2022" s="150" t="str">
        <f>IFERROR(Stock[[#This Row],[TĂNG/
(GIẢM )]]/Stock[[#This Row],[GIÁ MUA]],"")</f>
        <v/>
      </c>
      <c r="AG2022" s="129" t="str">
        <f>IF(Stock[[#This Row],[GIÁ THỊ TRƯỜNG]]&gt;0,Stock[[#This Row],[GIÁ THỊ TRƯỜNG]]*Stock[[#This Row],[SỐ LƯỢNG CÒN LẠI
(auto-fill)]],"")</f>
        <v/>
      </c>
    </row>
    <row r="2023" spans="2:33">
      <c r="B2023" s="109" t="str">
        <f>IF(AND(Stock[[#This Row],[SỐ LƯỢNG MUA]]&gt;0,Stock[[#This Row],[SỐ LƯỢNG CÒN LẠI
(auto-fill)]]=0),"BÁN",
IF(AND(Stock[[#This Row],[SỐ LƯỢNG MUA]]&gt;0,Stock[[#This Row],[SỐ LƯỢNG CÒN LẠI
(auto-fill)]]&gt;0),"NẮM GIỮ",""))</f>
        <v/>
      </c>
      <c r="C2023" s="112">
        <f t="shared" si="31"/>
        <v>2010</v>
      </c>
      <c r="D2023" s="77"/>
      <c r="E2023" s="78"/>
      <c r="F2023" s="170"/>
      <c r="G2023" s="83"/>
      <c r="H2023" s="84"/>
      <c r="I2023" s="114" t="str">
        <f>IF(Stock[[#This Row],[SỐ LƯỢNG MUA]]&gt;0,Stock[[#This Row],[GIÁ MUA]]*Stock[[#This Row],[SỐ LƯỢNG MUA]]*$D$11,"")</f>
        <v/>
      </c>
      <c r="J2023" s="87"/>
      <c r="K2023" s="88"/>
      <c r="L2023" s="116" t="str">
        <f>IF(Stock[[#This Row],[SỐ LƯỢNG MUA]]&gt;0,Stock[[#This Row],[GIÁ MUA]]*(1+Stock[[#This Row],[% TĂNG KỲ VỌNG_1]]),"")</f>
        <v/>
      </c>
      <c r="M2023" s="89"/>
      <c r="N2023" s="116" t="str">
        <f>IF(Stock[[#This Row],[SỐ LƯỢNG MUA]]&gt;0,Stock[[#This Row],[GIÁ MUA]]*(1+Stock[[#This Row],[% TĂNG KỲ VỌNG_2]]),"")</f>
        <v/>
      </c>
      <c r="O2023" s="89"/>
      <c r="P2023" s="116" t="str">
        <f>IF(Stock[[#This Row],[SỐ LƯỢNG MUA]]&gt;0,Stock[[#This Row],[GIÁ MUA]]*(1+Stock[[#This Row],[% GIẢM ĐỂ CẮT LỖ]]),"")</f>
        <v/>
      </c>
      <c r="Q2023" s="103"/>
      <c r="R2023" s="117" t="str">
        <f>IF(Stock[[#This Row],[CỔ TỨC TIỀN MẶT]]&gt;0,Stock[[#This Row],[CỔ TỨC TIỀN MẶT]]/(Stock[[#This Row],[GIÁ MUA]]*Stock[[#This Row],[SỐ LƯỢNG MUA]]),"")</f>
        <v/>
      </c>
      <c r="S2023" s="103"/>
      <c r="T2023" s="77"/>
      <c r="U2023" s="95"/>
      <c r="V2023" s="96"/>
      <c r="W2023" s="125" t="str">
        <f>IF(Stock[[#This Row],[SỐ LƯỢNG BÁN]]&gt;0,Stock[[#This Row],[GIÁ BÁN]]*Stock[[#This Row],[SỐ LƯỢNG BÁN]]*$D$11+Stock[[#This Row],[GIÁ BÁN]]*Stock[[#This Row],[SỐ LƯỢNG BÁN]]*$D$12,"")</f>
        <v/>
      </c>
      <c r="X2023" s="120">
        <f>Stock[[#This Row],[SỐ LƯỢNG MUA]]+Stock[[#This Row],[CỔ TỨC BẰNG CỔ PHIẾU]]-Stock[[#This Row],[SỐ LƯỢNG BÁN]]</f>
        <v>0</v>
      </c>
      <c r="Y20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3" s="120">
        <f ca="1">IF(Stock[[#This Row],[NGÀY BÁN]]&gt;0,Stock[[#This Row],[NGÀY BÁN]]-Stock[[#This Row],[NGÀY MUA]]+1,IF(Stock[[#This Row],[NGÀY MUA]]=0,0,TODAY()-Stock[[#This Row],[NGÀY MUA]]+1))</f>
        <v>0</v>
      </c>
      <c r="AA2023" s="121" t="str">
        <f>IFERROR(Stock[[#This Row],[CỔ TỨC TIỀN MẶT]]+Stock[[#This Row],[LÃI/(LỖ) TỪ BÁN CK
(auto-fill)]],"")</f>
        <v/>
      </c>
      <c r="AB20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3" s="79"/>
      <c r="AE2023" s="146" t="str">
        <f>IF(Stock[[#This Row],[TRẠNG THÁI
(auto-fill)]]="NẮM GIỮ",Stock[[#This Row],[GIÁ THỊ TRƯỜNG]]-Stock[[#This Row],[GIÁ MUA]],"")</f>
        <v/>
      </c>
      <c r="AF2023" s="150" t="str">
        <f>IFERROR(Stock[[#This Row],[TĂNG/
(GIẢM )]]/Stock[[#This Row],[GIÁ MUA]],"")</f>
        <v/>
      </c>
      <c r="AG2023" s="129" t="str">
        <f>IF(Stock[[#This Row],[GIÁ THỊ TRƯỜNG]]&gt;0,Stock[[#This Row],[GIÁ THỊ TRƯỜNG]]*Stock[[#This Row],[SỐ LƯỢNG CÒN LẠI
(auto-fill)]],"")</f>
        <v/>
      </c>
    </row>
    <row r="2024" spans="2:33">
      <c r="B2024" s="109" t="str">
        <f>IF(AND(Stock[[#This Row],[SỐ LƯỢNG MUA]]&gt;0,Stock[[#This Row],[SỐ LƯỢNG CÒN LẠI
(auto-fill)]]=0),"BÁN",
IF(AND(Stock[[#This Row],[SỐ LƯỢNG MUA]]&gt;0,Stock[[#This Row],[SỐ LƯỢNG CÒN LẠI
(auto-fill)]]&gt;0),"NẮM GIỮ",""))</f>
        <v/>
      </c>
      <c r="C2024" s="112">
        <f t="shared" si="31"/>
        <v>2011</v>
      </c>
      <c r="D2024" s="77"/>
      <c r="E2024" s="78"/>
      <c r="F2024" s="170"/>
      <c r="G2024" s="83"/>
      <c r="H2024" s="84"/>
      <c r="I2024" s="114" t="str">
        <f>IF(Stock[[#This Row],[SỐ LƯỢNG MUA]]&gt;0,Stock[[#This Row],[GIÁ MUA]]*Stock[[#This Row],[SỐ LƯỢNG MUA]]*$D$11,"")</f>
        <v/>
      </c>
      <c r="J2024" s="87"/>
      <c r="K2024" s="88"/>
      <c r="L2024" s="116" t="str">
        <f>IF(Stock[[#This Row],[SỐ LƯỢNG MUA]]&gt;0,Stock[[#This Row],[GIÁ MUA]]*(1+Stock[[#This Row],[% TĂNG KỲ VỌNG_1]]),"")</f>
        <v/>
      </c>
      <c r="M2024" s="89"/>
      <c r="N2024" s="116" t="str">
        <f>IF(Stock[[#This Row],[SỐ LƯỢNG MUA]]&gt;0,Stock[[#This Row],[GIÁ MUA]]*(1+Stock[[#This Row],[% TĂNG KỲ VỌNG_2]]),"")</f>
        <v/>
      </c>
      <c r="O2024" s="89"/>
      <c r="P2024" s="116" t="str">
        <f>IF(Stock[[#This Row],[SỐ LƯỢNG MUA]]&gt;0,Stock[[#This Row],[GIÁ MUA]]*(1+Stock[[#This Row],[% GIẢM ĐỂ CẮT LỖ]]),"")</f>
        <v/>
      </c>
      <c r="Q2024" s="103"/>
      <c r="R2024" s="117" t="str">
        <f>IF(Stock[[#This Row],[CỔ TỨC TIỀN MẶT]]&gt;0,Stock[[#This Row],[CỔ TỨC TIỀN MẶT]]/(Stock[[#This Row],[GIÁ MUA]]*Stock[[#This Row],[SỐ LƯỢNG MUA]]),"")</f>
        <v/>
      </c>
      <c r="S2024" s="103"/>
      <c r="T2024" s="77"/>
      <c r="U2024" s="95"/>
      <c r="V2024" s="96"/>
      <c r="W2024" s="125" t="str">
        <f>IF(Stock[[#This Row],[SỐ LƯỢNG BÁN]]&gt;0,Stock[[#This Row],[GIÁ BÁN]]*Stock[[#This Row],[SỐ LƯỢNG BÁN]]*$D$11+Stock[[#This Row],[GIÁ BÁN]]*Stock[[#This Row],[SỐ LƯỢNG BÁN]]*$D$12,"")</f>
        <v/>
      </c>
      <c r="X2024" s="120">
        <f>Stock[[#This Row],[SỐ LƯỢNG MUA]]+Stock[[#This Row],[CỔ TỨC BẰNG CỔ PHIẾU]]-Stock[[#This Row],[SỐ LƯỢNG BÁN]]</f>
        <v>0</v>
      </c>
      <c r="Y20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4" s="120">
        <f ca="1">IF(Stock[[#This Row],[NGÀY BÁN]]&gt;0,Stock[[#This Row],[NGÀY BÁN]]-Stock[[#This Row],[NGÀY MUA]]+1,IF(Stock[[#This Row],[NGÀY MUA]]=0,0,TODAY()-Stock[[#This Row],[NGÀY MUA]]+1))</f>
        <v>0</v>
      </c>
      <c r="AA2024" s="121" t="str">
        <f>IFERROR(Stock[[#This Row],[CỔ TỨC TIỀN MẶT]]+Stock[[#This Row],[LÃI/(LỖ) TỪ BÁN CK
(auto-fill)]],"")</f>
        <v/>
      </c>
      <c r="AB20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4" s="79"/>
      <c r="AE2024" s="146" t="str">
        <f>IF(Stock[[#This Row],[TRẠNG THÁI
(auto-fill)]]="NẮM GIỮ",Stock[[#This Row],[GIÁ THỊ TRƯỜNG]]-Stock[[#This Row],[GIÁ MUA]],"")</f>
        <v/>
      </c>
      <c r="AF2024" s="150" t="str">
        <f>IFERROR(Stock[[#This Row],[TĂNG/
(GIẢM )]]/Stock[[#This Row],[GIÁ MUA]],"")</f>
        <v/>
      </c>
      <c r="AG2024" s="129" t="str">
        <f>IF(Stock[[#This Row],[GIÁ THỊ TRƯỜNG]]&gt;0,Stock[[#This Row],[GIÁ THỊ TRƯỜNG]]*Stock[[#This Row],[SỐ LƯỢNG CÒN LẠI
(auto-fill)]],"")</f>
        <v/>
      </c>
    </row>
    <row r="2025" spans="2:33">
      <c r="B2025" s="109" t="str">
        <f>IF(AND(Stock[[#This Row],[SỐ LƯỢNG MUA]]&gt;0,Stock[[#This Row],[SỐ LƯỢNG CÒN LẠI
(auto-fill)]]=0),"BÁN",
IF(AND(Stock[[#This Row],[SỐ LƯỢNG MUA]]&gt;0,Stock[[#This Row],[SỐ LƯỢNG CÒN LẠI
(auto-fill)]]&gt;0),"NẮM GIỮ",""))</f>
        <v/>
      </c>
      <c r="C2025" s="112">
        <f t="shared" si="31"/>
        <v>2012</v>
      </c>
      <c r="D2025" s="77"/>
      <c r="E2025" s="78"/>
      <c r="F2025" s="170"/>
      <c r="G2025" s="83"/>
      <c r="H2025" s="84"/>
      <c r="I2025" s="114" t="str">
        <f>IF(Stock[[#This Row],[SỐ LƯỢNG MUA]]&gt;0,Stock[[#This Row],[GIÁ MUA]]*Stock[[#This Row],[SỐ LƯỢNG MUA]]*$D$11,"")</f>
        <v/>
      </c>
      <c r="J2025" s="87"/>
      <c r="K2025" s="88"/>
      <c r="L2025" s="116" t="str">
        <f>IF(Stock[[#This Row],[SỐ LƯỢNG MUA]]&gt;0,Stock[[#This Row],[GIÁ MUA]]*(1+Stock[[#This Row],[% TĂNG KỲ VỌNG_1]]),"")</f>
        <v/>
      </c>
      <c r="M2025" s="89"/>
      <c r="N2025" s="116" t="str">
        <f>IF(Stock[[#This Row],[SỐ LƯỢNG MUA]]&gt;0,Stock[[#This Row],[GIÁ MUA]]*(1+Stock[[#This Row],[% TĂNG KỲ VỌNG_2]]),"")</f>
        <v/>
      </c>
      <c r="O2025" s="89"/>
      <c r="P2025" s="116" t="str">
        <f>IF(Stock[[#This Row],[SỐ LƯỢNG MUA]]&gt;0,Stock[[#This Row],[GIÁ MUA]]*(1+Stock[[#This Row],[% GIẢM ĐỂ CẮT LỖ]]),"")</f>
        <v/>
      </c>
      <c r="Q2025" s="103"/>
      <c r="R2025" s="117" t="str">
        <f>IF(Stock[[#This Row],[CỔ TỨC TIỀN MẶT]]&gt;0,Stock[[#This Row],[CỔ TỨC TIỀN MẶT]]/(Stock[[#This Row],[GIÁ MUA]]*Stock[[#This Row],[SỐ LƯỢNG MUA]]),"")</f>
        <v/>
      </c>
      <c r="S2025" s="103"/>
      <c r="T2025" s="77"/>
      <c r="U2025" s="95"/>
      <c r="V2025" s="96"/>
      <c r="W2025" s="125" t="str">
        <f>IF(Stock[[#This Row],[SỐ LƯỢNG BÁN]]&gt;0,Stock[[#This Row],[GIÁ BÁN]]*Stock[[#This Row],[SỐ LƯỢNG BÁN]]*$D$11+Stock[[#This Row],[GIÁ BÁN]]*Stock[[#This Row],[SỐ LƯỢNG BÁN]]*$D$12,"")</f>
        <v/>
      </c>
      <c r="X2025" s="120">
        <f>Stock[[#This Row],[SỐ LƯỢNG MUA]]+Stock[[#This Row],[CỔ TỨC BẰNG CỔ PHIẾU]]-Stock[[#This Row],[SỐ LƯỢNG BÁN]]</f>
        <v>0</v>
      </c>
      <c r="Y20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5" s="120">
        <f ca="1">IF(Stock[[#This Row],[NGÀY BÁN]]&gt;0,Stock[[#This Row],[NGÀY BÁN]]-Stock[[#This Row],[NGÀY MUA]]+1,IF(Stock[[#This Row],[NGÀY MUA]]=0,0,TODAY()-Stock[[#This Row],[NGÀY MUA]]+1))</f>
        <v>0</v>
      </c>
      <c r="AA2025" s="121" t="str">
        <f>IFERROR(Stock[[#This Row],[CỔ TỨC TIỀN MẶT]]+Stock[[#This Row],[LÃI/(LỖ) TỪ BÁN CK
(auto-fill)]],"")</f>
        <v/>
      </c>
      <c r="AB20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5" s="79"/>
      <c r="AE2025" s="146" t="str">
        <f>IF(Stock[[#This Row],[TRẠNG THÁI
(auto-fill)]]="NẮM GIỮ",Stock[[#This Row],[GIÁ THỊ TRƯỜNG]]-Stock[[#This Row],[GIÁ MUA]],"")</f>
        <v/>
      </c>
      <c r="AF2025" s="150" t="str">
        <f>IFERROR(Stock[[#This Row],[TĂNG/
(GIẢM )]]/Stock[[#This Row],[GIÁ MUA]],"")</f>
        <v/>
      </c>
      <c r="AG2025" s="129" t="str">
        <f>IF(Stock[[#This Row],[GIÁ THỊ TRƯỜNG]]&gt;0,Stock[[#This Row],[GIÁ THỊ TRƯỜNG]]*Stock[[#This Row],[SỐ LƯỢNG CÒN LẠI
(auto-fill)]],"")</f>
        <v/>
      </c>
    </row>
    <row r="2026" spans="2:33">
      <c r="B2026" s="109" t="str">
        <f>IF(AND(Stock[[#This Row],[SỐ LƯỢNG MUA]]&gt;0,Stock[[#This Row],[SỐ LƯỢNG CÒN LẠI
(auto-fill)]]=0),"BÁN",
IF(AND(Stock[[#This Row],[SỐ LƯỢNG MUA]]&gt;0,Stock[[#This Row],[SỐ LƯỢNG CÒN LẠI
(auto-fill)]]&gt;0),"NẮM GIỮ",""))</f>
        <v/>
      </c>
      <c r="C2026" s="112">
        <f t="shared" si="31"/>
        <v>2013</v>
      </c>
      <c r="D2026" s="77"/>
      <c r="E2026" s="78"/>
      <c r="F2026" s="170"/>
      <c r="G2026" s="83"/>
      <c r="H2026" s="84"/>
      <c r="I2026" s="114" t="str">
        <f>IF(Stock[[#This Row],[SỐ LƯỢNG MUA]]&gt;0,Stock[[#This Row],[GIÁ MUA]]*Stock[[#This Row],[SỐ LƯỢNG MUA]]*$D$11,"")</f>
        <v/>
      </c>
      <c r="J2026" s="87"/>
      <c r="K2026" s="88"/>
      <c r="L2026" s="116" t="str">
        <f>IF(Stock[[#This Row],[SỐ LƯỢNG MUA]]&gt;0,Stock[[#This Row],[GIÁ MUA]]*(1+Stock[[#This Row],[% TĂNG KỲ VỌNG_1]]),"")</f>
        <v/>
      </c>
      <c r="M2026" s="89"/>
      <c r="N2026" s="116" t="str">
        <f>IF(Stock[[#This Row],[SỐ LƯỢNG MUA]]&gt;0,Stock[[#This Row],[GIÁ MUA]]*(1+Stock[[#This Row],[% TĂNG KỲ VỌNG_2]]),"")</f>
        <v/>
      </c>
      <c r="O2026" s="89"/>
      <c r="P2026" s="116" t="str">
        <f>IF(Stock[[#This Row],[SỐ LƯỢNG MUA]]&gt;0,Stock[[#This Row],[GIÁ MUA]]*(1+Stock[[#This Row],[% GIẢM ĐỂ CẮT LỖ]]),"")</f>
        <v/>
      </c>
      <c r="Q2026" s="103"/>
      <c r="R2026" s="117" t="str">
        <f>IF(Stock[[#This Row],[CỔ TỨC TIỀN MẶT]]&gt;0,Stock[[#This Row],[CỔ TỨC TIỀN MẶT]]/(Stock[[#This Row],[GIÁ MUA]]*Stock[[#This Row],[SỐ LƯỢNG MUA]]),"")</f>
        <v/>
      </c>
      <c r="S2026" s="103"/>
      <c r="T2026" s="77"/>
      <c r="U2026" s="95"/>
      <c r="V2026" s="96"/>
      <c r="W2026" s="125" t="str">
        <f>IF(Stock[[#This Row],[SỐ LƯỢNG BÁN]]&gt;0,Stock[[#This Row],[GIÁ BÁN]]*Stock[[#This Row],[SỐ LƯỢNG BÁN]]*$D$11+Stock[[#This Row],[GIÁ BÁN]]*Stock[[#This Row],[SỐ LƯỢNG BÁN]]*$D$12,"")</f>
        <v/>
      </c>
      <c r="X2026" s="120">
        <f>Stock[[#This Row],[SỐ LƯỢNG MUA]]+Stock[[#This Row],[CỔ TỨC BẰNG CỔ PHIẾU]]-Stock[[#This Row],[SỐ LƯỢNG BÁN]]</f>
        <v>0</v>
      </c>
      <c r="Y20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6" s="120">
        <f ca="1">IF(Stock[[#This Row],[NGÀY BÁN]]&gt;0,Stock[[#This Row],[NGÀY BÁN]]-Stock[[#This Row],[NGÀY MUA]]+1,IF(Stock[[#This Row],[NGÀY MUA]]=0,0,TODAY()-Stock[[#This Row],[NGÀY MUA]]+1))</f>
        <v>0</v>
      </c>
      <c r="AA2026" s="121" t="str">
        <f>IFERROR(Stock[[#This Row],[CỔ TỨC TIỀN MẶT]]+Stock[[#This Row],[LÃI/(LỖ) TỪ BÁN CK
(auto-fill)]],"")</f>
        <v/>
      </c>
      <c r="AB20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6" s="79"/>
      <c r="AE2026" s="146" t="str">
        <f>IF(Stock[[#This Row],[TRẠNG THÁI
(auto-fill)]]="NẮM GIỮ",Stock[[#This Row],[GIÁ THỊ TRƯỜNG]]-Stock[[#This Row],[GIÁ MUA]],"")</f>
        <v/>
      </c>
      <c r="AF2026" s="150" t="str">
        <f>IFERROR(Stock[[#This Row],[TĂNG/
(GIẢM )]]/Stock[[#This Row],[GIÁ MUA]],"")</f>
        <v/>
      </c>
      <c r="AG2026" s="129" t="str">
        <f>IF(Stock[[#This Row],[GIÁ THỊ TRƯỜNG]]&gt;0,Stock[[#This Row],[GIÁ THỊ TRƯỜNG]]*Stock[[#This Row],[SỐ LƯỢNG CÒN LẠI
(auto-fill)]],"")</f>
        <v/>
      </c>
    </row>
    <row r="2027" spans="2:33">
      <c r="B2027" s="109" t="str">
        <f>IF(AND(Stock[[#This Row],[SỐ LƯỢNG MUA]]&gt;0,Stock[[#This Row],[SỐ LƯỢNG CÒN LẠI
(auto-fill)]]=0),"BÁN",
IF(AND(Stock[[#This Row],[SỐ LƯỢNG MUA]]&gt;0,Stock[[#This Row],[SỐ LƯỢNG CÒN LẠI
(auto-fill)]]&gt;0),"NẮM GIỮ",""))</f>
        <v/>
      </c>
      <c r="C2027" s="112">
        <f t="shared" si="31"/>
        <v>2014</v>
      </c>
      <c r="D2027" s="77"/>
      <c r="E2027" s="78"/>
      <c r="F2027" s="170"/>
      <c r="G2027" s="83"/>
      <c r="H2027" s="84"/>
      <c r="I2027" s="114" t="str">
        <f>IF(Stock[[#This Row],[SỐ LƯỢNG MUA]]&gt;0,Stock[[#This Row],[GIÁ MUA]]*Stock[[#This Row],[SỐ LƯỢNG MUA]]*$D$11,"")</f>
        <v/>
      </c>
      <c r="J2027" s="87"/>
      <c r="K2027" s="88"/>
      <c r="L2027" s="116" t="str">
        <f>IF(Stock[[#This Row],[SỐ LƯỢNG MUA]]&gt;0,Stock[[#This Row],[GIÁ MUA]]*(1+Stock[[#This Row],[% TĂNG KỲ VỌNG_1]]),"")</f>
        <v/>
      </c>
      <c r="M2027" s="89"/>
      <c r="N2027" s="116" t="str">
        <f>IF(Stock[[#This Row],[SỐ LƯỢNG MUA]]&gt;0,Stock[[#This Row],[GIÁ MUA]]*(1+Stock[[#This Row],[% TĂNG KỲ VỌNG_2]]),"")</f>
        <v/>
      </c>
      <c r="O2027" s="89"/>
      <c r="P2027" s="116" t="str">
        <f>IF(Stock[[#This Row],[SỐ LƯỢNG MUA]]&gt;0,Stock[[#This Row],[GIÁ MUA]]*(1+Stock[[#This Row],[% GIẢM ĐỂ CẮT LỖ]]),"")</f>
        <v/>
      </c>
      <c r="Q2027" s="103"/>
      <c r="R2027" s="117" t="str">
        <f>IF(Stock[[#This Row],[CỔ TỨC TIỀN MẶT]]&gt;0,Stock[[#This Row],[CỔ TỨC TIỀN MẶT]]/(Stock[[#This Row],[GIÁ MUA]]*Stock[[#This Row],[SỐ LƯỢNG MUA]]),"")</f>
        <v/>
      </c>
      <c r="S2027" s="103"/>
      <c r="T2027" s="77"/>
      <c r="U2027" s="95"/>
      <c r="V2027" s="96"/>
      <c r="W2027" s="125" t="str">
        <f>IF(Stock[[#This Row],[SỐ LƯỢNG BÁN]]&gt;0,Stock[[#This Row],[GIÁ BÁN]]*Stock[[#This Row],[SỐ LƯỢNG BÁN]]*$D$11+Stock[[#This Row],[GIÁ BÁN]]*Stock[[#This Row],[SỐ LƯỢNG BÁN]]*$D$12,"")</f>
        <v/>
      </c>
      <c r="X2027" s="120">
        <f>Stock[[#This Row],[SỐ LƯỢNG MUA]]+Stock[[#This Row],[CỔ TỨC BẰNG CỔ PHIẾU]]-Stock[[#This Row],[SỐ LƯỢNG BÁN]]</f>
        <v>0</v>
      </c>
      <c r="Y20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7" s="120">
        <f ca="1">IF(Stock[[#This Row],[NGÀY BÁN]]&gt;0,Stock[[#This Row],[NGÀY BÁN]]-Stock[[#This Row],[NGÀY MUA]]+1,IF(Stock[[#This Row],[NGÀY MUA]]=0,0,TODAY()-Stock[[#This Row],[NGÀY MUA]]+1))</f>
        <v>0</v>
      </c>
      <c r="AA2027" s="121" t="str">
        <f>IFERROR(Stock[[#This Row],[CỔ TỨC TIỀN MẶT]]+Stock[[#This Row],[LÃI/(LỖ) TỪ BÁN CK
(auto-fill)]],"")</f>
        <v/>
      </c>
      <c r="AB20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7" s="79"/>
      <c r="AE2027" s="146" t="str">
        <f>IF(Stock[[#This Row],[TRẠNG THÁI
(auto-fill)]]="NẮM GIỮ",Stock[[#This Row],[GIÁ THỊ TRƯỜNG]]-Stock[[#This Row],[GIÁ MUA]],"")</f>
        <v/>
      </c>
      <c r="AF2027" s="150" t="str">
        <f>IFERROR(Stock[[#This Row],[TĂNG/
(GIẢM )]]/Stock[[#This Row],[GIÁ MUA]],"")</f>
        <v/>
      </c>
      <c r="AG2027" s="129" t="str">
        <f>IF(Stock[[#This Row],[GIÁ THỊ TRƯỜNG]]&gt;0,Stock[[#This Row],[GIÁ THỊ TRƯỜNG]]*Stock[[#This Row],[SỐ LƯỢNG CÒN LẠI
(auto-fill)]],"")</f>
        <v/>
      </c>
    </row>
    <row r="2028" spans="2:33">
      <c r="B2028" s="109" t="str">
        <f>IF(AND(Stock[[#This Row],[SỐ LƯỢNG MUA]]&gt;0,Stock[[#This Row],[SỐ LƯỢNG CÒN LẠI
(auto-fill)]]=0),"BÁN",
IF(AND(Stock[[#This Row],[SỐ LƯỢNG MUA]]&gt;0,Stock[[#This Row],[SỐ LƯỢNG CÒN LẠI
(auto-fill)]]&gt;0),"NẮM GIỮ",""))</f>
        <v/>
      </c>
      <c r="C2028" s="112">
        <f t="shared" si="31"/>
        <v>2015</v>
      </c>
      <c r="D2028" s="77"/>
      <c r="E2028" s="78"/>
      <c r="F2028" s="170"/>
      <c r="G2028" s="83"/>
      <c r="H2028" s="84"/>
      <c r="I2028" s="114" t="str">
        <f>IF(Stock[[#This Row],[SỐ LƯỢNG MUA]]&gt;0,Stock[[#This Row],[GIÁ MUA]]*Stock[[#This Row],[SỐ LƯỢNG MUA]]*$D$11,"")</f>
        <v/>
      </c>
      <c r="J2028" s="87"/>
      <c r="K2028" s="88"/>
      <c r="L2028" s="116" t="str">
        <f>IF(Stock[[#This Row],[SỐ LƯỢNG MUA]]&gt;0,Stock[[#This Row],[GIÁ MUA]]*(1+Stock[[#This Row],[% TĂNG KỲ VỌNG_1]]),"")</f>
        <v/>
      </c>
      <c r="M2028" s="89"/>
      <c r="N2028" s="116" t="str">
        <f>IF(Stock[[#This Row],[SỐ LƯỢNG MUA]]&gt;0,Stock[[#This Row],[GIÁ MUA]]*(1+Stock[[#This Row],[% TĂNG KỲ VỌNG_2]]),"")</f>
        <v/>
      </c>
      <c r="O2028" s="89"/>
      <c r="P2028" s="116" t="str">
        <f>IF(Stock[[#This Row],[SỐ LƯỢNG MUA]]&gt;0,Stock[[#This Row],[GIÁ MUA]]*(1+Stock[[#This Row],[% GIẢM ĐỂ CẮT LỖ]]),"")</f>
        <v/>
      </c>
      <c r="Q2028" s="103"/>
      <c r="R2028" s="117" t="str">
        <f>IF(Stock[[#This Row],[CỔ TỨC TIỀN MẶT]]&gt;0,Stock[[#This Row],[CỔ TỨC TIỀN MẶT]]/(Stock[[#This Row],[GIÁ MUA]]*Stock[[#This Row],[SỐ LƯỢNG MUA]]),"")</f>
        <v/>
      </c>
      <c r="S2028" s="103"/>
      <c r="T2028" s="77"/>
      <c r="U2028" s="95"/>
      <c r="V2028" s="96"/>
      <c r="W2028" s="125" t="str">
        <f>IF(Stock[[#This Row],[SỐ LƯỢNG BÁN]]&gt;0,Stock[[#This Row],[GIÁ BÁN]]*Stock[[#This Row],[SỐ LƯỢNG BÁN]]*$D$11+Stock[[#This Row],[GIÁ BÁN]]*Stock[[#This Row],[SỐ LƯỢNG BÁN]]*$D$12,"")</f>
        <v/>
      </c>
      <c r="X2028" s="120">
        <f>Stock[[#This Row],[SỐ LƯỢNG MUA]]+Stock[[#This Row],[CỔ TỨC BẰNG CỔ PHIẾU]]-Stock[[#This Row],[SỐ LƯỢNG BÁN]]</f>
        <v>0</v>
      </c>
      <c r="Y20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8" s="120">
        <f ca="1">IF(Stock[[#This Row],[NGÀY BÁN]]&gt;0,Stock[[#This Row],[NGÀY BÁN]]-Stock[[#This Row],[NGÀY MUA]]+1,IF(Stock[[#This Row],[NGÀY MUA]]=0,0,TODAY()-Stock[[#This Row],[NGÀY MUA]]+1))</f>
        <v>0</v>
      </c>
      <c r="AA2028" s="121" t="str">
        <f>IFERROR(Stock[[#This Row],[CỔ TỨC TIỀN MẶT]]+Stock[[#This Row],[LÃI/(LỖ) TỪ BÁN CK
(auto-fill)]],"")</f>
        <v/>
      </c>
      <c r="AB20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8" s="79"/>
      <c r="AE2028" s="146" t="str">
        <f>IF(Stock[[#This Row],[TRẠNG THÁI
(auto-fill)]]="NẮM GIỮ",Stock[[#This Row],[GIÁ THỊ TRƯỜNG]]-Stock[[#This Row],[GIÁ MUA]],"")</f>
        <v/>
      </c>
      <c r="AF2028" s="150" t="str">
        <f>IFERROR(Stock[[#This Row],[TĂNG/
(GIẢM )]]/Stock[[#This Row],[GIÁ MUA]],"")</f>
        <v/>
      </c>
      <c r="AG2028" s="129" t="str">
        <f>IF(Stock[[#This Row],[GIÁ THỊ TRƯỜNG]]&gt;0,Stock[[#This Row],[GIÁ THỊ TRƯỜNG]]*Stock[[#This Row],[SỐ LƯỢNG CÒN LẠI
(auto-fill)]],"")</f>
        <v/>
      </c>
    </row>
    <row r="2029" spans="2:33">
      <c r="B2029" s="109" t="str">
        <f>IF(AND(Stock[[#This Row],[SỐ LƯỢNG MUA]]&gt;0,Stock[[#This Row],[SỐ LƯỢNG CÒN LẠI
(auto-fill)]]=0),"BÁN",
IF(AND(Stock[[#This Row],[SỐ LƯỢNG MUA]]&gt;0,Stock[[#This Row],[SỐ LƯỢNG CÒN LẠI
(auto-fill)]]&gt;0),"NẮM GIỮ",""))</f>
        <v/>
      </c>
      <c r="C2029" s="112">
        <f t="shared" si="31"/>
        <v>2016</v>
      </c>
      <c r="D2029" s="77"/>
      <c r="E2029" s="78"/>
      <c r="F2029" s="170"/>
      <c r="G2029" s="83"/>
      <c r="H2029" s="84"/>
      <c r="I2029" s="114" t="str">
        <f>IF(Stock[[#This Row],[SỐ LƯỢNG MUA]]&gt;0,Stock[[#This Row],[GIÁ MUA]]*Stock[[#This Row],[SỐ LƯỢNG MUA]]*$D$11,"")</f>
        <v/>
      </c>
      <c r="J2029" s="87"/>
      <c r="K2029" s="88"/>
      <c r="L2029" s="116" t="str">
        <f>IF(Stock[[#This Row],[SỐ LƯỢNG MUA]]&gt;0,Stock[[#This Row],[GIÁ MUA]]*(1+Stock[[#This Row],[% TĂNG KỲ VỌNG_1]]),"")</f>
        <v/>
      </c>
      <c r="M2029" s="89"/>
      <c r="N2029" s="116" t="str">
        <f>IF(Stock[[#This Row],[SỐ LƯỢNG MUA]]&gt;0,Stock[[#This Row],[GIÁ MUA]]*(1+Stock[[#This Row],[% TĂNG KỲ VỌNG_2]]),"")</f>
        <v/>
      </c>
      <c r="O2029" s="89"/>
      <c r="P2029" s="116" t="str">
        <f>IF(Stock[[#This Row],[SỐ LƯỢNG MUA]]&gt;0,Stock[[#This Row],[GIÁ MUA]]*(1+Stock[[#This Row],[% GIẢM ĐỂ CẮT LỖ]]),"")</f>
        <v/>
      </c>
      <c r="Q2029" s="103"/>
      <c r="R2029" s="117" t="str">
        <f>IF(Stock[[#This Row],[CỔ TỨC TIỀN MẶT]]&gt;0,Stock[[#This Row],[CỔ TỨC TIỀN MẶT]]/(Stock[[#This Row],[GIÁ MUA]]*Stock[[#This Row],[SỐ LƯỢNG MUA]]),"")</f>
        <v/>
      </c>
      <c r="S2029" s="103"/>
      <c r="T2029" s="77"/>
      <c r="U2029" s="95"/>
      <c r="V2029" s="96"/>
      <c r="W2029" s="125" t="str">
        <f>IF(Stock[[#This Row],[SỐ LƯỢNG BÁN]]&gt;0,Stock[[#This Row],[GIÁ BÁN]]*Stock[[#This Row],[SỐ LƯỢNG BÁN]]*$D$11+Stock[[#This Row],[GIÁ BÁN]]*Stock[[#This Row],[SỐ LƯỢNG BÁN]]*$D$12,"")</f>
        <v/>
      </c>
      <c r="X2029" s="120">
        <f>Stock[[#This Row],[SỐ LƯỢNG MUA]]+Stock[[#This Row],[CỔ TỨC BẰNG CỔ PHIẾU]]-Stock[[#This Row],[SỐ LƯỢNG BÁN]]</f>
        <v>0</v>
      </c>
      <c r="Y20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9" s="120">
        <f ca="1">IF(Stock[[#This Row],[NGÀY BÁN]]&gt;0,Stock[[#This Row],[NGÀY BÁN]]-Stock[[#This Row],[NGÀY MUA]]+1,IF(Stock[[#This Row],[NGÀY MUA]]=0,0,TODAY()-Stock[[#This Row],[NGÀY MUA]]+1))</f>
        <v>0</v>
      </c>
      <c r="AA2029" s="121" t="str">
        <f>IFERROR(Stock[[#This Row],[CỔ TỨC TIỀN MẶT]]+Stock[[#This Row],[LÃI/(LỖ) TỪ BÁN CK
(auto-fill)]],"")</f>
        <v/>
      </c>
      <c r="AB20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9" s="79"/>
      <c r="AE2029" s="146" t="str">
        <f>IF(Stock[[#This Row],[TRẠNG THÁI
(auto-fill)]]="NẮM GIỮ",Stock[[#This Row],[GIÁ THỊ TRƯỜNG]]-Stock[[#This Row],[GIÁ MUA]],"")</f>
        <v/>
      </c>
      <c r="AF2029" s="150" t="str">
        <f>IFERROR(Stock[[#This Row],[TĂNG/
(GIẢM )]]/Stock[[#This Row],[GIÁ MUA]],"")</f>
        <v/>
      </c>
      <c r="AG2029" s="129" t="str">
        <f>IF(Stock[[#This Row],[GIÁ THỊ TRƯỜNG]]&gt;0,Stock[[#This Row],[GIÁ THỊ TRƯỜNG]]*Stock[[#This Row],[SỐ LƯỢNG CÒN LẠI
(auto-fill)]],"")</f>
        <v/>
      </c>
    </row>
    <row r="2030" spans="2:33">
      <c r="B2030" s="109" t="str">
        <f>IF(AND(Stock[[#This Row],[SỐ LƯỢNG MUA]]&gt;0,Stock[[#This Row],[SỐ LƯỢNG CÒN LẠI
(auto-fill)]]=0),"BÁN",
IF(AND(Stock[[#This Row],[SỐ LƯỢNG MUA]]&gt;0,Stock[[#This Row],[SỐ LƯỢNG CÒN LẠI
(auto-fill)]]&gt;0),"NẮM GIỮ",""))</f>
        <v/>
      </c>
      <c r="C2030" s="112">
        <f t="shared" si="31"/>
        <v>2017</v>
      </c>
      <c r="D2030" s="77"/>
      <c r="E2030" s="78"/>
      <c r="F2030" s="170"/>
      <c r="G2030" s="83"/>
      <c r="H2030" s="84"/>
      <c r="I2030" s="114" t="str">
        <f>IF(Stock[[#This Row],[SỐ LƯỢNG MUA]]&gt;0,Stock[[#This Row],[GIÁ MUA]]*Stock[[#This Row],[SỐ LƯỢNG MUA]]*$D$11,"")</f>
        <v/>
      </c>
      <c r="J2030" s="87"/>
      <c r="K2030" s="88"/>
      <c r="L2030" s="116" t="str">
        <f>IF(Stock[[#This Row],[SỐ LƯỢNG MUA]]&gt;0,Stock[[#This Row],[GIÁ MUA]]*(1+Stock[[#This Row],[% TĂNG KỲ VỌNG_1]]),"")</f>
        <v/>
      </c>
      <c r="M2030" s="89"/>
      <c r="N2030" s="116" t="str">
        <f>IF(Stock[[#This Row],[SỐ LƯỢNG MUA]]&gt;0,Stock[[#This Row],[GIÁ MUA]]*(1+Stock[[#This Row],[% TĂNG KỲ VỌNG_2]]),"")</f>
        <v/>
      </c>
      <c r="O2030" s="89"/>
      <c r="P2030" s="116" t="str">
        <f>IF(Stock[[#This Row],[SỐ LƯỢNG MUA]]&gt;0,Stock[[#This Row],[GIÁ MUA]]*(1+Stock[[#This Row],[% GIẢM ĐỂ CẮT LỖ]]),"")</f>
        <v/>
      </c>
      <c r="Q2030" s="103"/>
      <c r="R2030" s="117" t="str">
        <f>IF(Stock[[#This Row],[CỔ TỨC TIỀN MẶT]]&gt;0,Stock[[#This Row],[CỔ TỨC TIỀN MẶT]]/(Stock[[#This Row],[GIÁ MUA]]*Stock[[#This Row],[SỐ LƯỢNG MUA]]),"")</f>
        <v/>
      </c>
      <c r="S2030" s="103"/>
      <c r="T2030" s="77"/>
      <c r="U2030" s="95"/>
      <c r="V2030" s="96"/>
      <c r="W2030" s="125" t="str">
        <f>IF(Stock[[#This Row],[SỐ LƯỢNG BÁN]]&gt;0,Stock[[#This Row],[GIÁ BÁN]]*Stock[[#This Row],[SỐ LƯỢNG BÁN]]*$D$11+Stock[[#This Row],[GIÁ BÁN]]*Stock[[#This Row],[SỐ LƯỢNG BÁN]]*$D$12,"")</f>
        <v/>
      </c>
      <c r="X2030" s="120">
        <f>Stock[[#This Row],[SỐ LƯỢNG MUA]]+Stock[[#This Row],[CỔ TỨC BẰNG CỔ PHIẾU]]-Stock[[#This Row],[SỐ LƯỢNG BÁN]]</f>
        <v>0</v>
      </c>
      <c r="Y20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0" s="120">
        <f ca="1">IF(Stock[[#This Row],[NGÀY BÁN]]&gt;0,Stock[[#This Row],[NGÀY BÁN]]-Stock[[#This Row],[NGÀY MUA]]+1,IF(Stock[[#This Row],[NGÀY MUA]]=0,0,TODAY()-Stock[[#This Row],[NGÀY MUA]]+1))</f>
        <v>0</v>
      </c>
      <c r="AA2030" s="121" t="str">
        <f>IFERROR(Stock[[#This Row],[CỔ TỨC TIỀN MẶT]]+Stock[[#This Row],[LÃI/(LỖ) TỪ BÁN CK
(auto-fill)]],"")</f>
        <v/>
      </c>
      <c r="AB20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0" s="79"/>
      <c r="AE2030" s="146" t="str">
        <f>IF(Stock[[#This Row],[TRẠNG THÁI
(auto-fill)]]="NẮM GIỮ",Stock[[#This Row],[GIÁ THỊ TRƯỜNG]]-Stock[[#This Row],[GIÁ MUA]],"")</f>
        <v/>
      </c>
      <c r="AF2030" s="150" t="str">
        <f>IFERROR(Stock[[#This Row],[TĂNG/
(GIẢM )]]/Stock[[#This Row],[GIÁ MUA]],"")</f>
        <v/>
      </c>
      <c r="AG2030" s="129" t="str">
        <f>IF(Stock[[#This Row],[GIÁ THỊ TRƯỜNG]]&gt;0,Stock[[#This Row],[GIÁ THỊ TRƯỜNG]]*Stock[[#This Row],[SỐ LƯỢNG CÒN LẠI
(auto-fill)]],"")</f>
        <v/>
      </c>
    </row>
    <row r="2031" spans="2:33">
      <c r="B2031" s="109" t="str">
        <f>IF(AND(Stock[[#This Row],[SỐ LƯỢNG MUA]]&gt;0,Stock[[#This Row],[SỐ LƯỢNG CÒN LẠI
(auto-fill)]]=0),"BÁN",
IF(AND(Stock[[#This Row],[SỐ LƯỢNG MUA]]&gt;0,Stock[[#This Row],[SỐ LƯỢNG CÒN LẠI
(auto-fill)]]&gt;0),"NẮM GIỮ",""))</f>
        <v/>
      </c>
      <c r="C2031" s="112">
        <f t="shared" si="31"/>
        <v>2018</v>
      </c>
      <c r="D2031" s="77"/>
      <c r="E2031" s="78"/>
      <c r="F2031" s="170"/>
      <c r="G2031" s="83"/>
      <c r="H2031" s="84"/>
      <c r="I2031" s="114" t="str">
        <f>IF(Stock[[#This Row],[SỐ LƯỢNG MUA]]&gt;0,Stock[[#This Row],[GIÁ MUA]]*Stock[[#This Row],[SỐ LƯỢNG MUA]]*$D$11,"")</f>
        <v/>
      </c>
      <c r="J2031" s="87"/>
      <c r="K2031" s="88"/>
      <c r="L2031" s="116" t="str">
        <f>IF(Stock[[#This Row],[SỐ LƯỢNG MUA]]&gt;0,Stock[[#This Row],[GIÁ MUA]]*(1+Stock[[#This Row],[% TĂNG KỲ VỌNG_1]]),"")</f>
        <v/>
      </c>
      <c r="M2031" s="89"/>
      <c r="N2031" s="116" t="str">
        <f>IF(Stock[[#This Row],[SỐ LƯỢNG MUA]]&gt;0,Stock[[#This Row],[GIÁ MUA]]*(1+Stock[[#This Row],[% TĂNG KỲ VỌNG_2]]),"")</f>
        <v/>
      </c>
      <c r="O2031" s="89"/>
      <c r="P2031" s="116" t="str">
        <f>IF(Stock[[#This Row],[SỐ LƯỢNG MUA]]&gt;0,Stock[[#This Row],[GIÁ MUA]]*(1+Stock[[#This Row],[% GIẢM ĐỂ CẮT LỖ]]),"")</f>
        <v/>
      </c>
      <c r="Q2031" s="103"/>
      <c r="R2031" s="117" t="str">
        <f>IF(Stock[[#This Row],[CỔ TỨC TIỀN MẶT]]&gt;0,Stock[[#This Row],[CỔ TỨC TIỀN MẶT]]/(Stock[[#This Row],[GIÁ MUA]]*Stock[[#This Row],[SỐ LƯỢNG MUA]]),"")</f>
        <v/>
      </c>
      <c r="S2031" s="103"/>
      <c r="T2031" s="77"/>
      <c r="U2031" s="95"/>
      <c r="V2031" s="96"/>
      <c r="W2031" s="125" t="str">
        <f>IF(Stock[[#This Row],[SỐ LƯỢNG BÁN]]&gt;0,Stock[[#This Row],[GIÁ BÁN]]*Stock[[#This Row],[SỐ LƯỢNG BÁN]]*$D$11+Stock[[#This Row],[GIÁ BÁN]]*Stock[[#This Row],[SỐ LƯỢNG BÁN]]*$D$12,"")</f>
        <v/>
      </c>
      <c r="X2031" s="120">
        <f>Stock[[#This Row],[SỐ LƯỢNG MUA]]+Stock[[#This Row],[CỔ TỨC BẰNG CỔ PHIẾU]]-Stock[[#This Row],[SỐ LƯỢNG BÁN]]</f>
        <v>0</v>
      </c>
      <c r="Y20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1" s="120">
        <f ca="1">IF(Stock[[#This Row],[NGÀY BÁN]]&gt;0,Stock[[#This Row],[NGÀY BÁN]]-Stock[[#This Row],[NGÀY MUA]]+1,IF(Stock[[#This Row],[NGÀY MUA]]=0,0,TODAY()-Stock[[#This Row],[NGÀY MUA]]+1))</f>
        <v>0</v>
      </c>
      <c r="AA2031" s="121" t="str">
        <f>IFERROR(Stock[[#This Row],[CỔ TỨC TIỀN MẶT]]+Stock[[#This Row],[LÃI/(LỖ) TỪ BÁN CK
(auto-fill)]],"")</f>
        <v/>
      </c>
      <c r="AB20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1" s="79"/>
      <c r="AE2031" s="146" t="str">
        <f>IF(Stock[[#This Row],[TRẠNG THÁI
(auto-fill)]]="NẮM GIỮ",Stock[[#This Row],[GIÁ THỊ TRƯỜNG]]-Stock[[#This Row],[GIÁ MUA]],"")</f>
        <v/>
      </c>
      <c r="AF2031" s="150" t="str">
        <f>IFERROR(Stock[[#This Row],[TĂNG/
(GIẢM )]]/Stock[[#This Row],[GIÁ MUA]],"")</f>
        <v/>
      </c>
      <c r="AG2031" s="129" t="str">
        <f>IF(Stock[[#This Row],[GIÁ THỊ TRƯỜNG]]&gt;0,Stock[[#This Row],[GIÁ THỊ TRƯỜNG]]*Stock[[#This Row],[SỐ LƯỢNG CÒN LẠI
(auto-fill)]],"")</f>
        <v/>
      </c>
    </row>
    <row r="2032" spans="2:33">
      <c r="B2032" s="109" t="str">
        <f>IF(AND(Stock[[#This Row],[SỐ LƯỢNG MUA]]&gt;0,Stock[[#This Row],[SỐ LƯỢNG CÒN LẠI
(auto-fill)]]=0),"BÁN",
IF(AND(Stock[[#This Row],[SỐ LƯỢNG MUA]]&gt;0,Stock[[#This Row],[SỐ LƯỢNG CÒN LẠI
(auto-fill)]]&gt;0),"NẮM GIỮ",""))</f>
        <v/>
      </c>
      <c r="C2032" s="112">
        <f t="shared" si="31"/>
        <v>2019</v>
      </c>
      <c r="D2032" s="77"/>
      <c r="E2032" s="78"/>
      <c r="F2032" s="170"/>
      <c r="G2032" s="83"/>
      <c r="H2032" s="84"/>
      <c r="I2032" s="114" t="str">
        <f>IF(Stock[[#This Row],[SỐ LƯỢNG MUA]]&gt;0,Stock[[#This Row],[GIÁ MUA]]*Stock[[#This Row],[SỐ LƯỢNG MUA]]*$D$11,"")</f>
        <v/>
      </c>
      <c r="J2032" s="87"/>
      <c r="K2032" s="88"/>
      <c r="L2032" s="116" t="str">
        <f>IF(Stock[[#This Row],[SỐ LƯỢNG MUA]]&gt;0,Stock[[#This Row],[GIÁ MUA]]*(1+Stock[[#This Row],[% TĂNG KỲ VỌNG_1]]),"")</f>
        <v/>
      </c>
      <c r="M2032" s="89"/>
      <c r="N2032" s="116" t="str">
        <f>IF(Stock[[#This Row],[SỐ LƯỢNG MUA]]&gt;0,Stock[[#This Row],[GIÁ MUA]]*(1+Stock[[#This Row],[% TĂNG KỲ VỌNG_2]]),"")</f>
        <v/>
      </c>
      <c r="O2032" s="89"/>
      <c r="P2032" s="116" t="str">
        <f>IF(Stock[[#This Row],[SỐ LƯỢNG MUA]]&gt;0,Stock[[#This Row],[GIÁ MUA]]*(1+Stock[[#This Row],[% GIẢM ĐỂ CẮT LỖ]]),"")</f>
        <v/>
      </c>
      <c r="Q2032" s="103"/>
      <c r="R2032" s="117" t="str">
        <f>IF(Stock[[#This Row],[CỔ TỨC TIỀN MẶT]]&gt;0,Stock[[#This Row],[CỔ TỨC TIỀN MẶT]]/(Stock[[#This Row],[GIÁ MUA]]*Stock[[#This Row],[SỐ LƯỢNG MUA]]),"")</f>
        <v/>
      </c>
      <c r="S2032" s="103"/>
      <c r="T2032" s="77"/>
      <c r="U2032" s="95"/>
      <c r="V2032" s="96"/>
      <c r="W2032" s="125" t="str">
        <f>IF(Stock[[#This Row],[SỐ LƯỢNG BÁN]]&gt;0,Stock[[#This Row],[GIÁ BÁN]]*Stock[[#This Row],[SỐ LƯỢNG BÁN]]*$D$11+Stock[[#This Row],[GIÁ BÁN]]*Stock[[#This Row],[SỐ LƯỢNG BÁN]]*$D$12,"")</f>
        <v/>
      </c>
      <c r="X2032" s="120">
        <f>Stock[[#This Row],[SỐ LƯỢNG MUA]]+Stock[[#This Row],[CỔ TỨC BẰNG CỔ PHIẾU]]-Stock[[#This Row],[SỐ LƯỢNG BÁN]]</f>
        <v>0</v>
      </c>
      <c r="Y20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2" s="120">
        <f ca="1">IF(Stock[[#This Row],[NGÀY BÁN]]&gt;0,Stock[[#This Row],[NGÀY BÁN]]-Stock[[#This Row],[NGÀY MUA]]+1,IF(Stock[[#This Row],[NGÀY MUA]]=0,0,TODAY()-Stock[[#This Row],[NGÀY MUA]]+1))</f>
        <v>0</v>
      </c>
      <c r="AA2032" s="121" t="str">
        <f>IFERROR(Stock[[#This Row],[CỔ TỨC TIỀN MẶT]]+Stock[[#This Row],[LÃI/(LỖ) TỪ BÁN CK
(auto-fill)]],"")</f>
        <v/>
      </c>
      <c r="AB20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2" s="79"/>
      <c r="AE2032" s="146" t="str">
        <f>IF(Stock[[#This Row],[TRẠNG THÁI
(auto-fill)]]="NẮM GIỮ",Stock[[#This Row],[GIÁ THỊ TRƯỜNG]]-Stock[[#This Row],[GIÁ MUA]],"")</f>
        <v/>
      </c>
      <c r="AF2032" s="150" t="str">
        <f>IFERROR(Stock[[#This Row],[TĂNG/
(GIẢM )]]/Stock[[#This Row],[GIÁ MUA]],"")</f>
        <v/>
      </c>
      <c r="AG2032" s="129" t="str">
        <f>IF(Stock[[#This Row],[GIÁ THỊ TRƯỜNG]]&gt;0,Stock[[#This Row],[GIÁ THỊ TRƯỜNG]]*Stock[[#This Row],[SỐ LƯỢNG CÒN LẠI
(auto-fill)]],"")</f>
        <v/>
      </c>
    </row>
    <row r="2033" spans="2:33">
      <c r="B2033" s="109" t="str">
        <f>IF(AND(Stock[[#This Row],[SỐ LƯỢNG MUA]]&gt;0,Stock[[#This Row],[SỐ LƯỢNG CÒN LẠI
(auto-fill)]]=0),"BÁN",
IF(AND(Stock[[#This Row],[SỐ LƯỢNG MUA]]&gt;0,Stock[[#This Row],[SỐ LƯỢNG CÒN LẠI
(auto-fill)]]&gt;0),"NẮM GIỮ",""))</f>
        <v/>
      </c>
      <c r="C2033" s="112">
        <f t="shared" si="31"/>
        <v>2020</v>
      </c>
      <c r="D2033" s="77"/>
      <c r="E2033" s="78"/>
      <c r="F2033" s="170"/>
      <c r="G2033" s="83"/>
      <c r="H2033" s="84"/>
      <c r="I2033" s="114" t="str">
        <f>IF(Stock[[#This Row],[SỐ LƯỢNG MUA]]&gt;0,Stock[[#This Row],[GIÁ MUA]]*Stock[[#This Row],[SỐ LƯỢNG MUA]]*$D$11,"")</f>
        <v/>
      </c>
      <c r="J2033" s="87"/>
      <c r="K2033" s="88"/>
      <c r="L2033" s="116" t="str">
        <f>IF(Stock[[#This Row],[SỐ LƯỢNG MUA]]&gt;0,Stock[[#This Row],[GIÁ MUA]]*(1+Stock[[#This Row],[% TĂNG KỲ VỌNG_1]]),"")</f>
        <v/>
      </c>
      <c r="M2033" s="89"/>
      <c r="N2033" s="116" t="str">
        <f>IF(Stock[[#This Row],[SỐ LƯỢNG MUA]]&gt;0,Stock[[#This Row],[GIÁ MUA]]*(1+Stock[[#This Row],[% TĂNG KỲ VỌNG_2]]),"")</f>
        <v/>
      </c>
      <c r="O2033" s="89"/>
      <c r="P2033" s="116" t="str">
        <f>IF(Stock[[#This Row],[SỐ LƯỢNG MUA]]&gt;0,Stock[[#This Row],[GIÁ MUA]]*(1+Stock[[#This Row],[% GIẢM ĐỂ CẮT LỖ]]),"")</f>
        <v/>
      </c>
      <c r="Q2033" s="103"/>
      <c r="R2033" s="117" t="str">
        <f>IF(Stock[[#This Row],[CỔ TỨC TIỀN MẶT]]&gt;0,Stock[[#This Row],[CỔ TỨC TIỀN MẶT]]/(Stock[[#This Row],[GIÁ MUA]]*Stock[[#This Row],[SỐ LƯỢNG MUA]]),"")</f>
        <v/>
      </c>
      <c r="S2033" s="103"/>
      <c r="T2033" s="77"/>
      <c r="U2033" s="95"/>
      <c r="V2033" s="96"/>
      <c r="W2033" s="125" t="str">
        <f>IF(Stock[[#This Row],[SỐ LƯỢNG BÁN]]&gt;0,Stock[[#This Row],[GIÁ BÁN]]*Stock[[#This Row],[SỐ LƯỢNG BÁN]]*$D$11+Stock[[#This Row],[GIÁ BÁN]]*Stock[[#This Row],[SỐ LƯỢNG BÁN]]*$D$12,"")</f>
        <v/>
      </c>
      <c r="X2033" s="120">
        <f>Stock[[#This Row],[SỐ LƯỢNG MUA]]+Stock[[#This Row],[CỔ TỨC BẰNG CỔ PHIẾU]]-Stock[[#This Row],[SỐ LƯỢNG BÁN]]</f>
        <v>0</v>
      </c>
      <c r="Y20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3" s="120">
        <f ca="1">IF(Stock[[#This Row],[NGÀY BÁN]]&gt;0,Stock[[#This Row],[NGÀY BÁN]]-Stock[[#This Row],[NGÀY MUA]]+1,IF(Stock[[#This Row],[NGÀY MUA]]=0,0,TODAY()-Stock[[#This Row],[NGÀY MUA]]+1))</f>
        <v>0</v>
      </c>
      <c r="AA2033" s="121" t="str">
        <f>IFERROR(Stock[[#This Row],[CỔ TỨC TIỀN MẶT]]+Stock[[#This Row],[LÃI/(LỖ) TỪ BÁN CK
(auto-fill)]],"")</f>
        <v/>
      </c>
      <c r="AB20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3" s="79"/>
      <c r="AE2033" s="146" t="str">
        <f>IF(Stock[[#This Row],[TRẠNG THÁI
(auto-fill)]]="NẮM GIỮ",Stock[[#This Row],[GIÁ THỊ TRƯỜNG]]-Stock[[#This Row],[GIÁ MUA]],"")</f>
        <v/>
      </c>
      <c r="AF2033" s="150" t="str">
        <f>IFERROR(Stock[[#This Row],[TĂNG/
(GIẢM )]]/Stock[[#This Row],[GIÁ MUA]],"")</f>
        <v/>
      </c>
      <c r="AG2033" s="129" t="str">
        <f>IF(Stock[[#This Row],[GIÁ THỊ TRƯỜNG]]&gt;0,Stock[[#This Row],[GIÁ THỊ TRƯỜNG]]*Stock[[#This Row],[SỐ LƯỢNG CÒN LẠI
(auto-fill)]],"")</f>
        <v/>
      </c>
    </row>
    <row r="2034" spans="2:33">
      <c r="B2034" s="109" t="str">
        <f>IF(AND(Stock[[#This Row],[SỐ LƯỢNG MUA]]&gt;0,Stock[[#This Row],[SỐ LƯỢNG CÒN LẠI
(auto-fill)]]=0),"BÁN",
IF(AND(Stock[[#This Row],[SỐ LƯỢNG MUA]]&gt;0,Stock[[#This Row],[SỐ LƯỢNG CÒN LẠI
(auto-fill)]]&gt;0),"NẮM GIỮ",""))</f>
        <v/>
      </c>
      <c r="C2034" s="112">
        <f t="shared" si="31"/>
        <v>2021</v>
      </c>
      <c r="D2034" s="77"/>
      <c r="E2034" s="78"/>
      <c r="F2034" s="170"/>
      <c r="G2034" s="83"/>
      <c r="H2034" s="84"/>
      <c r="I2034" s="114" t="str">
        <f>IF(Stock[[#This Row],[SỐ LƯỢNG MUA]]&gt;0,Stock[[#This Row],[GIÁ MUA]]*Stock[[#This Row],[SỐ LƯỢNG MUA]]*$D$11,"")</f>
        <v/>
      </c>
      <c r="J2034" s="87"/>
      <c r="K2034" s="88"/>
      <c r="L2034" s="116" t="str">
        <f>IF(Stock[[#This Row],[SỐ LƯỢNG MUA]]&gt;0,Stock[[#This Row],[GIÁ MUA]]*(1+Stock[[#This Row],[% TĂNG KỲ VỌNG_1]]),"")</f>
        <v/>
      </c>
      <c r="M2034" s="89"/>
      <c r="N2034" s="116" t="str">
        <f>IF(Stock[[#This Row],[SỐ LƯỢNG MUA]]&gt;0,Stock[[#This Row],[GIÁ MUA]]*(1+Stock[[#This Row],[% TĂNG KỲ VỌNG_2]]),"")</f>
        <v/>
      </c>
      <c r="O2034" s="89"/>
      <c r="P2034" s="116" t="str">
        <f>IF(Stock[[#This Row],[SỐ LƯỢNG MUA]]&gt;0,Stock[[#This Row],[GIÁ MUA]]*(1+Stock[[#This Row],[% GIẢM ĐỂ CẮT LỖ]]),"")</f>
        <v/>
      </c>
      <c r="Q2034" s="103"/>
      <c r="R2034" s="117" t="str">
        <f>IF(Stock[[#This Row],[CỔ TỨC TIỀN MẶT]]&gt;0,Stock[[#This Row],[CỔ TỨC TIỀN MẶT]]/(Stock[[#This Row],[GIÁ MUA]]*Stock[[#This Row],[SỐ LƯỢNG MUA]]),"")</f>
        <v/>
      </c>
      <c r="S2034" s="103"/>
      <c r="T2034" s="77"/>
      <c r="U2034" s="95"/>
      <c r="V2034" s="96"/>
      <c r="W2034" s="125" t="str">
        <f>IF(Stock[[#This Row],[SỐ LƯỢNG BÁN]]&gt;0,Stock[[#This Row],[GIÁ BÁN]]*Stock[[#This Row],[SỐ LƯỢNG BÁN]]*$D$11+Stock[[#This Row],[GIÁ BÁN]]*Stock[[#This Row],[SỐ LƯỢNG BÁN]]*$D$12,"")</f>
        <v/>
      </c>
      <c r="X2034" s="120">
        <f>Stock[[#This Row],[SỐ LƯỢNG MUA]]+Stock[[#This Row],[CỔ TỨC BẰNG CỔ PHIẾU]]-Stock[[#This Row],[SỐ LƯỢNG BÁN]]</f>
        <v>0</v>
      </c>
      <c r="Y20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4" s="120">
        <f ca="1">IF(Stock[[#This Row],[NGÀY BÁN]]&gt;0,Stock[[#This Row],[NGÀY BÁN]]-Stock[[#This Row],[NGÀY MUA]]+1,IF(Stock[[#This Row],[NGÀY MUA]]=0,0,TODAY()-Stock[[#This Row],[NGÀY MUA]]+1))</f>
        <v>0</v>
      </c>
      <c r="AA2034" s="121" t="str">
        <f>IFERROR(Stock[[#This Row],[CỔ TỨC TIỀN MẶT]]+Stock[[#This Row],[LÃI/(LỖ) TỪ BÁN CK
(auto-fill)]],"")</f>
        <v/>
      </c>
      <c r="AB20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4" s="79"/>
      <c r="AE2034" s="146" t="str">
        <f>IF(Stock[[#This Row],[TRẠNG THÁI
(auto-fill)]]="NẮM GIỮ",Stock[[#This Row],[GIÁ THỊ TRƯỜNG]]-Stock[[#This Row],[GIÁ MUA]],"")</f>
        <v/>
      </c>
      <c r="AF2034" s="150" t="str">
        <f>IFERROR(Stock[[#This Row],[TĂNG/
(GIẢM )]]/Stock[[#This Row],[GIÁ MUA]],"")</f>
        <v/>
      </c>
      <c r="AG2034" s="129" t="str">
        <f>IF(Stock[[#This Row],[GIÁ THỊ TRƯỜNG]]&gt;0,Stock[[#This Row],[GIÁ THỊ TRƯỜNG]]*Stock[[#This Row],[SỐ LƯỢNG CÒN LẠI
(auto-fill)]],"")</f>
        <v/>
      </c>
    </row>
    <row r="2035" spans="2:33">
      <c r="B2035" s="109" t="str">
        <f>IF(AND(Stock[[#This Row],[SỐ LƯỢNG MUA]]&gt;0,Stock[[#This Row],[SỐ LƯỢNG CÒN LẠI
(auto-fill)]]=0),"BÁN",
IF(AND(Stock[[#This Row],[SỐ LƯỢNG MUA]]&gt;0,Stock[[#This Row],[SỐ LƯỢNG CÒN LẠI
(auto-fill)]]&gt;0),"NẮM GIỮ",""))</f>
        <v/>
      </c>
      <c r="C2035" s="112">
        <f t="shared" si="31"/>
        <v>2022</v>
      </c>
      <c r="D2035" s="77"/>
      <c r="E2035" s="78"/>
      <c r="F2035" s="170"/>
      <c r="G2035" s="83"/>
      <c r="H2035" s="84"/>
      <c r="I2035" s="114" t="str">
        <f>IF(Stock[[#This Row],[SỐ LƯỢNG MUA]]&gt;0,Stock[[#This Row],[GIÁ MUA]]*Stock[[#This Row],[SỐ LƯỢNG MUA]]*$D$11,"")</f>
        <v/>
      </c>
      <c r="J2035" s="87"/>
      <c r="K2035" s="88"/>
      <c r="L2035" s="116" t="str">
        <f>IF(Stock[[#This Row],[SỐ LƯỢNG MUA]]&gt;0,Stock[[#This Row],[GIÁ MUA]]*(1+Stock[[#This Row],[% TĂNG KỲ VỌNG_1]]),"")</f>
        <v/>
      </c>
      <c r="M2035" s="89"/>
      <c r="N2035" s="116" t="str">
        <f>IF(Stock[[#This Row],[SỐ LƯỢNG MUA]]&gt;0,Stock[[#This Row],[GIÁ MUA]]*(1+Stock[[#This Row],[% TĂNG KỲ VỌNG_2]]),"")</f>
        <v/>
      </c>
      <c r="O2035" s="89"/>
      <c r="P2035" s="116" t="str">
        <f>IF(Stock[[#This Row],[SỐ LƯỢNG MUA]]&gt;0,Stock[[#This Row],[GIÁ MUA]]*(1+Stock[[#This Row],[% GIẢM ĐỂ CẮT LỖ]]),"")</f>
        <v/>
      </c>
      <c r="Q2035" s="103"/>
      <c r="R2035" s="117" t="str">
        <f>IF(Stock[[#This Row],[CỔ TỨC TIỀN MẶT]]&gt;0,Stock[[#This Row],[CỔ TỨC TIỀN MẶT]]/(Stock[[#This Row],[GIÁ MUA]]*Stock[[#This Row],[SỐ LƯỢNG MUA]]),"")</f>
        <v/>
      </c>
      <c r="S2035" s="103"/>
      <c r="T2035" s="77"/>
      <c r="U2035" s="95"/>
      <c r="V2035" s="96"/>
      <c r="W2035" s="125" t="str">
        <f>IF(Stock[[#This Row],[SỐ LƯỢNG BÁN]]&gt;0,Stock[[#This Row],[GIÁ BÁN]]*Stock[[#This Row],[SỐ LƯỢNG BÁN]]*$D$11+Stock[[#This Row],[GIÁ BÁN]]*Stock[[#This Row],[SỐ LƯỢNG BÁN]]*$D$12,"")</f>
        <v/>
      </c>
      <c r="X2035" s="120">
        <f>Stock[[#This Row],[SỐ LƯỢNG MUA]]+Stock[[#This Row],[CỔ TỨC BẰNG CỔ PHIẾU]]-Stock[[#This Row],[SỐ LƯỢNG BÁN]]</f>
        <v>0</v>
      </c>
      <c r="Y20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5" s="120">
        <f ca="1">IF(Stock[[#This Row],[NGÀY BÁN]]&gt;0,Stock[[#This Row],[NGÀY BÁN]]-Stock[[#This Row],[NGÀY MUA]]+1,IF(Stock[[#This Row],[NGÀY MUA]]=0,0,TODAY()-Stock[[#This Row],[NGÀY MUA]]+1))</f>
        <v>0</v>
      </c>
      <c r="AA2035" s="121" t="str">
        <f>IFERROR(Stock[[#This Row],[CỔ TỨC TIỀN MẶT]]+Stock[[#This Row],[LÃI/(LỖ) TỪ BÁN CK
(auto-fill)]],"")</f>
        <v/>
      </c>
      <c r="AB20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5" s="79"/>
      <c r="AE2035" s="146" t="str">
        <f>IF(Stock[[#This Row],[TRẠNG THÁI
(auto-fill)]]="NẮM GIỮ",Stock[[#This Row],[GIÁ THỊ TRƯỜNG]]-Stock[[#This Row],[GIÁ MUA]],"")</f>
        <v/>
      </c>
      <c r="AF2035" s="150" t="str">
        <f>IFERROR(Stock[[#This Row],[TĂNG/
(GIẢM )]]/Stock[[#This Row],[GIÁ MUA]],"")</f>
        <v/>
      </c>
      <c r="AG2035" s="129" t="str">
        <f>IF(Stock[[#This Row],[GIÁ THỊ TRƯỜNG]]&gt;0,Stock[[#This Row],[GIÁ THỊ TRƯỜNG]]*Stock[[#This Row],[SỐ LƯỢNG CÒN LẠI
(auto-fill)]],"")</f>
        <v/>
      </c>
    </row>
    <row r="2036" spans="2:33">
      <c r="B2036" s="109" t="str">
        <f>IF(AND(Stock[[#This Row],[SỐ LƯỢNG MUA]]&gt;0,Stock[[#This Row],[SỐ LƯỢNG CÒN LẠI
(auto-fill)]]=0),"BÁN",
IF(AND(Stock[[#This Row],[SỐ LƯỢNG MUA]]&gt;0,Stock[[#This Row],[SỐ LƯỢNG CÒN LẠI
(auto-fill)]]&gt;0),"NẮM GIỮ",""))</f>
        <v/>
      </c>
      <c r="C2036" s="112">
        <f t="shared" si="31"/>
        <v>2023</v>
      </c>
      <c r="D2036" s="77"/>
      <c r="E2036" s="78"/>
      <c r="F2036" s="170"/>
      <c r="G2036" s="83"/>
      <c r="H2036" s="84"/>
      <c r="I2036" s="114" t="str">
        <f>IF(Stock[[#This Row],[SỐ LƯỢNG MUA]]&gt;0,Stock[[#This Row],[GIÁ MUA]]*Stock[[#This Row],[SỐ LƯỢNG MUA]]*$D$11,"")</f>
        <v/>
      </c>
      <c r="J2036" s="87"/>
      <c r="K2036" s="88"/>
      <c r="L2036" s="116" t="str">
        <f>IF(Stock[[#This Row],[SỐ LƯỢNG MUA]]&gt;0,Stock[[#This Row],[GIÁ MUA]]*(1+Stock[[#This Row],[% TĂNG KỲ VỌNG_1]]),"")</f>
        <v/>
      </c>
      <c r="M2036" s="89"/>
      <c r="N2036" s="116" t="str">
        <f>IF(Stock[[#This Row],[SỐ LƯỢNG MUA]]&gt;0,Stock[[#This Row],[GIÁ MUA]]*(1+Stock[[#This Row],[% TĂNG KỲ VỌNG_2]]),"")</f>
        <v/>
      </c>
      <c r="O2036" s="89"/>
      <c r="P2036" s="116" t="str">
        <f>IF(Stock[[#This Row],[SỐ LƯỢNG MUA]]&gt;0,Stock[[#This Row],[GIÁ MUA]]*(1+Stock[[#This Row],[% GIẢM ĐỂ CẮT LỖ]]),"")</f>
        <v/>
      </c>
      <c r="Q2036" s="103"/>
      <c r="R2036" s="117" t="str">
        <f>IF(Stock[[#This Row],[CỔ TỨC TIỀN MẶT]]&gt;0,Stock[[#This Row],[CỔ TỨC TIỀN MẶT]]/(Stock[[#This Row],[GIÁ MUA]]*Stock[[#This Row],[SỐ LƯỢNG MUA]]),"")</f>
        <v/>
      </c>
      <c r="S2036" s="103"/>
      <c r="T2036" s="77"/>
      <c r="U2036" s="95"/>
      <c r="V2036" s="96"/>
      <c r="W2036" s="125" t="str">
        <f>IF(Stock[[#This Row],[SỐ LƯỢNG BÁN]]&gt;0,Stock[[#This Row],[GIÁ BÁN]]*Stock[[#This Row],[SỐ LƯỢNG BÁN]]*$D$11+Stock[[#This Row],[GIÁ BÁN]]*Stock[[#This Row],[SỐ LƯỢNG BÁN]]*$D$12,"")</f>
        <v/>
      </c>
      <c r="X2036" s="120">
        <f>Stock[[#This Row],[SỐ LƯỢNG MUA]]+Stock[[#This Row],[CỔ TỨC BẰNG CỔ PHIẾU]]-Stock[[#This Row],[SỐ LƯỢNG BÁN]]</f>
        <v>0</v>
      </c>
      <c r="Y20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6" s="120">
        <f ca="1">IF(Stock[[#This Row],[NGÀY BÁN]]&gt;0,Stock[[#This Row],[NGÀY BÁN]]-Stock[[#This Row],[NGÀY MUA]]+1,IF(Stock[[#This Row],[NGÀY MUA]]=0,0,TODAY()-Stock[[#This Row],[NGÀY MUA]]+1))</f>
        <v>0</v>
      </c>
      <c r="AA2036" s="121" t="str">
        <f>IFERROR(Stock[[#This Row],[CỔ TỨC TIỀN MẶT]]+Stock[[#This Row],[LÃI/(LỖ) TỪ BÁN CK
(auto-fill)]],"")</f>
        <v/>
      </c>
      <c r="AB20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6" s="79"/>
      <c r="AE2036" s="146" t="str">
        <f>IF(Stock[[#This Row],[TRẠNG THÁI
(auto-fill)]]="NẮM GIỮ",Stock[[#This Row],[GIÁ THỊ TRƯỜNG]]-Stock[[#This Row],[GIÁ MUA]],"")</f>
        <v/>
      </c>
      <c r="AF2036" s="150" t="str">
        <f>IFERROR(Stock[[#This Row],[TĂNG/
(GIẢM )]]/Stock[[#This Row],[GIÁ MUA]],"")</f>
        <v/>
      </c>
      <c r="AG2036" s="129" t="str">
        <f>IF(Stock[[#This Row],[GIÁ THỊ TRƯỜNG]]&gt;0,Stock[[#This Row],[GIÁ THỊ TRƯỜNG]]*Stock[[#This Row],[SỐ LƯỢNG CÒN LẠI
(auto-fill)]],"")</f>
        <v/>
      </c>
    </row>
    <row r="2037" spans="2:33">
      <c r="B2037" s="109" t="str">
        <f>IF(AND(Stock[[#This Row],[SỐ LƯỢNG MUA]]&gt;0,Stock[[#This Row],[SỐ LƯỢNG CÒN LẠI
(auto-fill)]]=0),"BÁN",
IF(AND(Stock[[#This Row],[SỐ LƯỢNG MUA]]&gt;0,Stock[[#This Row],[SỐ LƯỢNG CÒN LẠI
(auto-fill)]]&gt;0),"NẮM GIỮ",""))</f>
        <v/>
      </c>
      <c r="C2037" s="112">
        <f t="shared" si="31"/>
        <v>2024</v>
      </c>
      <c r="D2037" s="77"/>
      <c r="E2037" s="78"/>
      <c r="F2037" s="170"/>
      <c r="G2037" s="83"/>
      <c r="H2037" s="84"/>
      <c r="I2037" s="114" t="str">
        <f>IF(Stock[[#This Row],[SỐ LƯỢNG MUA]]&gt;0,Stock[[#This Row],[GIÁ MUA]]*Stock[[#This Row],[SỐ LƯỢNG MUA]]*$D$11,"")</f>
        <v/>
      </c>
      <c r="J2037" s="87"/>
      <c r="K2037" s="88"/>
      <c r="L2037" s="116" t="str">
        <f>IF(Stock[[#This Row],[SỐ LƯỢNG MUA]]&gt;0,Stock[[#This Row],[GIÁ MUA]]*(1+Stock[[#This Row],[% TĂNG KỲ VỌNG_1]]),"")</f>
        <v/>
      </c>
      <c r="M2037" s="89"/>
      <c r="N2037" s="116" t="str">
        <f>IF(Stock[[#This Row],[SỐ LƯỢNG MUA]]&gt;0,Stock[[#This Row],[GIÁ MUA]]*(1+Stock[[#This Row],[% TĂNG KỲ VỌNG_2]]),"")</f>
        <v/>
      </c>
      <c r="O2037" s="89"/>
      <c r="P2037" s="116" t="str">
        <f>IF(Stock[[#This Row],[SỐ LƯỢNG MUA]]&gt;0,Stock[[#This Row],[GIÁ MUA]]*(1+Stock[[#This Row],[% GIẢM ĐỂ CẮT LỖ]]),"")</f>
        <v/>
      </c>
      <c r="Q2037" s="103"/>
      <c r="R2037" s="117" t="str">
        <f>IF(Stock[[#This Row],[CỔ TỨC TIỀN MẶT]]&gt;0,Stock[[#This Row],[CỔ TỨC TIỀN MẶT]]/(Stock[[#This Row],[GIÁ MUA]]*Stock[[#This Row],[SỐ LƯỢNG MUA]]),"")</f>
        <v/>
      </c>
      <c r="S2037" s="103"/>
      <c r="T2037" s="77"/>
      <c r="U2037" s="95"/>
      <c r="V2037" s="96"/>
      <c r="W2037" s="125" t="str">
        <f>IF(Stock[[#This Row],[SỐ LƯỢNG BÁN]]&gt;0,Stock[[#This Row],[GIÁ BÁN]]*Stock[[#This Row],[SỐ LƯỢNG BÁN]]*$D$11+Stock[[#This Row],[GIÁ BÁN]]*Stock[[#This Row],[SỐ LƯỢNG BÁN]]*$D$12,"")</f>
        <v/>
      </c>
      <c r="X2037" s="120">
        <f>Stock[[#This Row],[SỐ LƯỢNG MUA]]+Stock[[#This Row],[CỔ TỨC BẰNG CỔ PHIẾU]]-Stock[[#This Row],[SỐ LƯỢNG BÁN]]</f>
        <v>0</v>
      </c>
      <c r="Y20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7" s="120">
        <f ca="1">IF(Stock[[#This Row],[NGÀY BÁN]]&gt;0,Stock[[#This Row],[NGÀY BÁN]]-Stock[[#This Row],[NGÀY MUA]]+1,IF(Stock[[#This Row],[NGÀY MUA]]=0,0,TODAY()-Stock[[#This Row],[NGÀY MUA]]+1))</f>
        <v>0</v>
      </c>
      <c r="AA2037" s="121" t="str">
        <f>IFERROR(Stock[[#This Row],[CỔ TỨC TIỀN MẶT]]+Stock[[#This Row],[LÃI/(LỖ) TỪ BÁN CK
(auto-fill)]],"")</f>
        <v/>
      </c>
      <c r="AB20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7" s="79"/>
      <c r="AE2037" s="146" t="str">
        <f>IF(Stock[[#This Row],[TRẠNG THÁI
(auto-fill)]]="NẮM GIỮ",Stock[[#This Row],[GIÁ THỊ TRƯỜNG]]-Stock[[#This Row],[GIÁ MUA]],"")</f>
        <v/>
      </c>
      <c r="AF2037" s="150" t="str">
        <f>IFERROR(Stock[[#This Row],[TĂNG/
(GIẢM )]]/Stock[[#This Row],[GIÁ MUA]],"")</f>
        <v/>
      </c>
      <c r="AG2037" s="129" t="str">
        <f>IF(Stock[[#This Row],[GIÁ THỊ TRƯỜNG]]&gt;0,Stock[[#This Row],[GIÁ THỊ TRƯỜNG]]*Stock[[#This Row],[SỐ LƯỢNG CÒN LẠI
(auto-fill)]],"")</f>
        <v/>
      </c>
    </row>
    <row r="2038" spans="2:33">
      <c r="B2038" s="109" t="str">
        <f>IF(AND(Stock[[#This Row],[SỐ LƯỢNG MUA]]&gt;0,Stock[[#This Row],[SỐ LƯỢNG CÒN LẠI
(auto-fill)]]=0),"BÁN",
IF(AND(Stock[[#This Row],[SỐ LƯỢNG MUA]]&gt;0,Stock[[#This Row],[SỐ LƯỢNG CÒN LẠI
(auto-fill)]]&gt;0),"NẮM GIỮ",""))</f>
        <v/>
      </c>
      <c r="C2038" s="112">
        <f t="shared" si="31"/>
        <v>2025</v>
      </c>
      <c r="D2038" s="77"/>
      <c r="E2038" s="78"/>
      <c r="F2038" s="170"/>
      <c r="G2038" s="83"/>
      <c r="H2038" s="84"/>
      <c r="I2038" s="114" t="str">
        <f>IF(Stock[[#This Row],[SỐ LƯỢNG MUA]]&gt;0,Stock[[#This Row],[GIÁ MUA]]*Stock[[#This Row],[SỐ LƯỢNG MUA]]*$D$11,"")</f>
        <v/>
      </c>
      <c r="J2038" s="87"/>
      <c r="K2038" s="88"/>
      <c r="L2038" s="116" t="str">
        <f>IF(Stock[[#This Row],[SỐ LƯỢNG MUA]]&gt;0,Stock[[#This Row],[GIÁ MUA]]*(1+Stock[[#This Row],[% TĂNG KỲ VỌNG_1]]),"")</f>
        <v/>
      </c>
      <c r="M2038" s="89"/>
      <c r="N2038" s="116" t="str">
        <f>IF(Stock[[#This Row],[SỐ LƯỢNG MUA]]&gt;0,Stock[[#This Row],[GIÁ MUA]]*(1+Stock[[#This Row],[% TĂNG KỲ VỌNG_2]]),"")</f>
        <v/>
      </c>
      <c r="O2038" s="89"/>
      <c r="P2038" s="116" t="str">
        <f>IF(Stock[[#This Row],[SỐ LƯỢNG MUA]]&gt;0,Stock[[#This Row],[GIÁ MUA]]*(1+Stock[[#This Row],[% GIẢM ĐỂ CẮT LỖ]]),"")</f>
        <v/>
      </c>
      <c r="Q2038" s="103"/>
      <c r="R2038" s="117" t="str">
        <f>IF(Stock[[#This Row],[CỔ TỨC TIỀN MẶT]]&gt;0,Stock[[#This Row],[CỔ TỨC TIỀN MẶT]]/(Stock[[#This Row],[GIÁ MUA]]*Stock[[#This Row],[SỐ LƯỢNG MUA]]),"")</f>
        <v/>
      </c>
      <c r="S2038" s="103"/>
      <c r="T2038" s="77"/>
      <c r="U2038" s="95"/>
      <c r="V2038" s="96"/>
      <c r="W2038" s="125" t="str">
        <f>IF(Stock[[#This Row],[SỐ LƯỢNG BÁN]]&gt;0,Stock[[#This Row],[GIÁ BÁN]]*Stock[[#This Row],[SỐ LƯỢNG BÁN]]*$D$11+Stock[[#This Row],[GIÁ BÁN]]*Stock[[#This Row],[SỐ LƯỢNG BÁN]]*$D$12,"")</f>
        <v/>
      </c>
      <c r="X2038" s="120">
        <f>Stock[[#This Row],[SỐ LƯỢNG MUA]]+Stock[[#This Row],[CỔ TỨC BẰNG CỔ PHIẾU]]-Stock[[#This Row],[SỐ LƯỢNG BÁN]]</f>
        <v>0</v>
      </c>
      <c r="Y20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8" s="120">
        <f ca="1">IF(Stock[[#This Row],[NGÀY BÁN]]&gt;0,Stock[[#This Row],[NGÀY BÁN]]-Stock[[#This Row],[NGÀY MUA]]+1,IF(Stock[[#This Row],[NGÀY MUA]]=0,0,TODAY()-Stock[[#This Row],[NGÀY MUA]]+1))</f>
        <v>0</v>
      </c>
      <c r="AA2038" s="121" t="str">
        <f>IFERROR(Stock[[#This Row],[CỔ TỨC TIỀN MẶT]]+Stock[[#This Row],[LÃI/(LỖ) TỪ BÁN CK
(auto-fill)]],"")</f>
        <v/>
      </c>
      <c r="AB20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8" s="79"/>
      <c r="AE2038" s="146" t="str">
        <f>IF(Stock[[#This Row],[TRẠNG THÁI
(auto-fill)]]="NẮM GIỮ",Stock[[#This Row],[GIÁ THỊ TRƯỜNG]]-Stock[[#This Row],[GIÁ MUA]],"")</f>
        <v/>
      </c>
      <c r="AF2038" s="150" t="str">
        <f>IFERROR(Stock[[#This Row],[TĂNG/
(GIẢM )]]/Stock[[#This Row],[GIÁ MUA]],"")</f>
        <v/>
      </c>
      <c r="AG2038" s="129" t="str">
        <f>IF(Stock[[#This Row],[GIÁ THỊ TRƯỜNG]]&gt;0,Stock[[#This Row],[GIÁ THỊ TRƯỜNG]]*Stock[[#This Row],[SỐ LƯỢNG CÒN LẠI
(auto-fill)]],"")</f>
        <v/>
      </c>
    </row>
    <row r="2039" spans="2:33">
      <c r="B2039" s="109" t="str">
        <f>IF(AND(Stock[[#This Row],[SỐ LƯỢNG MUA]]&gt;0,Stock[[#This Row],[SỐ LƯỢNG CÒN LẠI
(auto-fill)]]=0),"BÁN",
IF(AND(Stock[[#This Row],[SỐ LƯỢNG MUA]]&gt;0,Stock[[#This Row],[SỐ LƯỢNG CÒN LẠI
(auto-fill)]]&gt;0),"NẮM GIỮ",""))</f>
        <v/>
      </c>
      <c r="C2039" s="112">
        <f t="shared" si="31"/>
        <v>2026</v>
      </c>
      <c r="D2039" s="77"/>
      <c r="E2039" s="78"/>
      <c r="F2039" s="170"/>
      <c r="G2039" s="83"/>
      <c r="H2039" s="84"/>
      <c r="I2039" s="114" t="str">
        <f>IF(Stock[[#This Row],[SỐ LƯỢNG MUA]]&gt;0,Stock[[#This Row],[GIÁ MUA]]*Stock[[#This Row],[SỐ LƯỢNG MUA]]*$D$11,"")</f>
        <v/>
      </c>
      <c r="J2039" s="87"/>
      <c r="K2039" s="88"/>
      <c r="L2039" s="116" t="str">
        <f>IF(Stock[[#This Row],[SỐ LƯỢNG MUA]]&gt;0,Stock[[#This Row],[GIÁ MUA]]*(1+Stock[[#This Row],[% TĂNG KỲ VỌNG_1]]),"")</f>
        <v/>
      </c>
      <c r="M2039" s="89"/>
      <c r="N2039" s="116" t="str">
        <f>IF(Stock[[#This Row],[SỐ LƯỢNG MUA]]&gt;0,Stock[[#This Row],[GIÁ MUA]]*(1+Stock[[#This Row],[% TĂNG KỲ VỌNG_2]]),"")</f>
        <v/>
      </c>
      <c r="O2039" s="89"/>
      <c r="P2039" s="116" t="str">
        <f>IF(Stock[[#This Row],[SỐ LƯỢNG MUA]]&gt;0,Stock[[#This Row],[GIÁ MUA]]*(1+Stock[[#This Row],[% GIẢM ĐỂ CẮT LỖ]]),"")</f>
        <v/>
      </c>
      <c r="Q2039" s="103"/>
      <c r="R2039" s="117" t="str">
        <f>IF(Stock[[#This Row],[CỔ TỨC TIỀN MẶT]]&gt;0,Stock[[#This Row],[CỔ TỨC TIỀN MẶT]]/(Stock[[#This Row],[GIÁ MUA]]*Stock[[#This Row],[SỐ LƯỢNG MUA]]),"")</f>
        <v/>
      </c>
      <c r="S2039" s="103"/>
      <c r="T2039" s="77"/>
      <c r="U2039" s="95"/>
      <c r="V2039" s="96"/>
      <c r="W2039" s="125" t="str">
        <f>IF(Stock[[#This Row],[SỐ LƯỢNG BÁN]]&gt;0,Stock[[#This Row],[GIÁ BÁN]]*Stock[[#This Row],[SỐ LƯỢNG BÁN]]*$D$11+Stock[[#This Row],[GIÁ BÁN]]*Stock[[#This Row],[SỐ LƯỢNG BÁN]]*$D$12,"")</f>
        <v/>
      </c>
      <c r="X2039" s="120">
        <f>Stock[[#This Row],[SỐ LƯỢNG MUA]]+Stock[[#This Row],[CỔ TỨC BẰNG CỔ PHIẾU]]-Stock[[#This Row],[SỐ LƯỢNG BÁN]]</f>
        <v>0</v>
      </c>
      <c r="Y20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9" s="120">
        <f ca="1">IF(Stock[[#This Row],[NGÀY BÁN]]&gt;0,Stock[[#This Row],[NGÀY BÁN]]-Stock[[#This Row],[NGÀY MUA]]+1,IF(Stock[[#This Row],[NGÀY MUA]]=0,0,TODAY()-Stock[[#This Row],[NGÀY MUA]]+1))</f>
        <v>0</v>
      </c>
      <c r="AA2039" s="121" t="str">
        <f>IFERROR(Stock[[#This Row],[CỔ TỨC TIỀN MẶT]]+Stock[[#This Row],[LÃI/(LỖ) TỪ BÁN CK
(auto-fill)]],"")</f>
        <v/>
      </c>
      <c r="AB20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9" s="79"/>
      <c r="AE2039" s="146" t="str">
        <f>IF(Stock[[#This Row],[TRẠNG THÁI
(auto-fill)]]="NẮM GIỮ",Stock[[#This Row],[GIÁ THỊ TRƯỜNG]]-Stock[[#This Row],[GIÁ MUA]],"")</f>
        <v/>
      </c>
      <c r="AF2039" s="150" t="str">
        <f>IFERROR(Stock[[#This Row],[TĂNG/
(GIẢM )]]/Stock[[#This Row],[GIÁ MUA]],"")</f>
        <v/>
      </c>
      <c r="AG2039" s="129" t="str">
        <f>IF(Stock[[#This Row],[GIÁ THỊ TRƯỜNG]]&gt;0,Stock[[#This Row],[GIÁ THỊ TRƯỜNG]]*Stock[[#This Row],[SỐ LƯỢNG CÒN LẠI
(auto-fill)]],"")</f>
        <v/>
      </c>
    </row>
    <row r="2040" spans="2:33">
      <c r="B2040" s="109" t="str">
        <f>IF(AND(Stock[[#This Row],[SỐ LƯỢNG MUA]]&gt;0,Stock[[#This Row],[SỐ LƯỢNG CÒN LẠI
(auto-fill)]]=0),"BÁN",
IF(AND(Stock[[#This Row],[SỐ LƯỢNG MUA]]&gt;0,Stock[[#This Row],[SỐ LƯỢNG CÒN LẠI
(auto-fill)]]&gt;0),"NẮM GIỮ",""))</f>
        <v/>
      </c>
      <c r="C2040" s="112">
        <f t="shared" si="31"/>
        <v>2027</v>
      </c>
      <c r="D2040" s="77"/>
      <c r="E2040" s="78"/>
      <c r="F2040" s="170"/>
      <c r="G2040" s="83"/>
      <c r="H2040" s="84"/>
      <c r="I2040" s="114" t="str">
        <f>IF(Stock[[#This Row],[SỐ LƯỢNG MUA]]&gt;0,Stock[[#This Row],[GIÁ MUA]]*Stock[[#This Row],[SỐ LƯỢNG MUA]]*$D$11,"")</f>
        <v/>
      </c>
      <c r="J2040" s="87"/>
      <c r="K2040" s="88"/>
      <c r="L2040" s="116" t="str">
        <f>IF(Stock[[#This Row],[SỐ LƯỢNG MUA]]&gt;0,Stock[[#This Row],[GIÁ MUA]]*(1+Stock[[#This Row],[% TĂNG KỲ VỌNG_1]]),"")</f>
        <v/>
      </c>
      <c r="M2040" s="89"/>
      <c r="N2040" s="116" t="str">
        <f>IF(Stock[[#This Row],[SỐ LƯỢNG MUA]]&gt;0,Stock[[#This Row],[GIÁ MUA]]*(1+Stock[[#This Row],[% TĂNG KỲ VỌNG_2]]),"")</f>
        <v/>
      </c>
      <c r="O2040" s="89"/>
      <c r="P2040" s="116" t="str">
        <f>IF(Stock[[#This Row],[SỐ LƯỢNG MUA]]&gt;0,Stock[[#This Row],[GIÁ MUA]]*(1+Stock[[#This Row],[% GIẢM ĐỂ CẮT LỖ]]),"")</f>
        <v/>
      </c>
      <c r="Q2040" s="103"/>
      <c r="R2040" s="117" t="str">
        <f>IF(Stock[[#This Row],[CỔ TỨC TIỀN MẶT]]&gt;0,Stock[[#This Row],[CỔ TỨC TIỀN MẶT]]/(Stock[[#This Row],[GIÁ MUA]]*Stock[[#This Row],[SỐ LƯỢNG MUA]]),"")</f>
        <v/>
      </c>
      <c r="S2040" s="103"/>
      <c r="T2040" s="77"/>
      <c r="U2040" s="95"/>
      <c r="V2040" s="96"/>
      <c r="W2040" s="125" t="str">
        <f>IF(Stock[[#This Row],[SỐ LƯỢNG BÁN]]&gt;0,Stock[[#This Row],[GIÁ BÁN]]*Stock[[#This Row],[SỐ LƯỢNG BÁN]]*$D$11+Stock[[#This Row],[GIÁ BÁN]]*Stock[[#This Row],[SỐ LƯỢNG BÁN]]*$D$12,"")</f>
        <v/>
      </c>
      <c r="X2040" s="120">
        <f>Stock[[#This Row],[SỐ LƯỢNG MUA]]+Stock[[#This Row],[CỔ TỨC BẰNG CỔ PHIẾU]]-Stock[[#This Row],[SỐ LƯỢNG BÁN]]</f>
        <v>0</v>
      </c>
      <c r="Y20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0" s="120">
        <f ca="1">IF(Stock[[#This Row],[NGÀY BÁN]]&gt;0,Stock[[#This Row],[NGÀY BÁN]]-Stock[[#This Row],[NGÀY MUA]]+1,IF(Stock[[#This Row],[NGÀY MUA]]=0,0,TODAY()-Stock[[#This Row],[NGÀY MUA]]+1))</f>
        <v>0</v>
      </c>
      <c r="AA2040" s="121" t="str">
        <f>IFERROR(Stock[[#This Row],[CỔ TỨC TIỀN MẶT]]+Stock[[#This Row],[LÃI/(LỖ) TỪ BÁN CK
(auto-fill)]],"")</f>
        <v/>
      </c>
      <c r="AB20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0" s="79"/>
      <c r="AE2040" s="146" t="str">
        <f>IF(Stock[[#This Row],[TRẠNG THÁI
(auto-fill)]]="NẮM GIỮ",Stock[[#This Row],[GIÁ THỊ TRƯỜNG]]-Stock[[#This Row],[GIÁ MUA]],"")</f>
        <v/>
      </c>
      <c r="AF2040" s="150" t="str">
        <f>IFERROR(Stock[[#This Row],[TĂNG/
(GIẢM )]]/Stock[[#This Row],[GIÁ MUA]],"")</f>
        <v/>
      </c>
      <c r="AG2040" s="129" t="str">
        <f>IF(Stock[[#This Row],[GIÁ THỊ TRƯỜNG]]&gt;0,Stock[[#This Row],[GIÁ THỊ TRƯỜNG]]*Stock[[#This Row],[SỐ LƯỢNG CÒN LẠI
(auto-fill)]],"")</f>
        <v/>
      </c>
    </row>
    <row r="2041" spans="2:33">
      <c r="B2041" s="109" t="str">
        <f>IF(AND(Stock[[#This Row],[SỐ LƯỢNG MUA]]&gt;0,Stock[[#This Row],[SỐ LƯỢNG CÒN LẠI
(auto-fill)]]=0),"BÁN",
IF(AND(Stock[[#This Row],[SỐ LƯỢNG MUA]]&gt;0,Stock[[#This Row],[SỐ LƯỢNG CÒN LẠI
(auto-fill)]]&gt;0),"NẮM GIỮ",""))</f>
        <v/>
      </c>
      <c r="C2041" s="112">
        <f t="shared" si="31"/>
        <v>2028</v>
      </c>
      <c r="D2041" s="77"/>
      <c r="E2041" s="78"/>
      <c r="F2041" s="170"/>
      <c r="G2041" s="83"/>
      <c r="H2041" s="84"/>
      <c r="I2041" s="114" t="str">
        <f>IF(Stock[[#This Row],[SỐ LƯỢNG MUA]]&gt;0,Stock[[#This Row],[GIÁ MUA]]*Stock[[#This Row],[SỐ LƯỢNG MUA]]*$D$11,"")</f>
        <v/>
      </c>
      <c r="J2041" s="87"/>
      <c r="K2041" s="88"/>
      <c r="L2041" s="116" t="str">
        <f>IF(Stock[[#This Row],[SỐ LƯỢNG MUA]]&gt;0,Stock[[#This Row],[GIÁ MUA]]*(1+Stock[[#This Row],[% TĂNG KỲ VỌNG_1]]),"")</f>
        <v/>
      </c>
      <c r="M2041" s="89"/>
      <c r="N2041" s="116" t="str">
        <f>IF(Stock[[#This Row],[SỐ LƯỢNG MUA]]&gt;0,Stock[[#This Row],[GIÁ MUA]]*(1+Stock[[#This Row],[% TĂNG KỲ VỌNG_2]]),"")</f>
        <v/>
      </c>
      <c r="O2041" s="89"/>
      <c r="P2041" s="116" t="str">
        <f>IF(Stock[[#This Row],[SỐ LƯỢNG MUA]]&gt;0,Stock[[#This Row],[GIÁ MUA]]*(1+Stock[[#This Row],[% GIẢM ĐỂ CẮT LỖ]]),"")</f>
        <v/>
      </c>
      <c r="Q2041" s="103"/>
      <c r="R2041" s="117" t="str">
        <f>IF(Stock[[#This Row],[CỔ TỨC TIỀN MẶT]]&gt;0,Stock[[#This Row],[CỔ TỨC TIỀN MẶT]]/(Stock[[#This Row],[GIÁ MUA]]*Stock[[#This Row],[SỐ LƯỢNG MUA]]),"")</f>
        <v/>
      </c>
      <c r="S2041" s="103"/>
      <c r="T2041" s="77"/>
      <c r="U2041" s="95"/>
      <c r="V2041" s="96"/>
      <c r="W2041" s="125" t="str">
        <f>IF(Stock[[#This Row],[SỐ LƯỢNG BÁN]]&gt;0,Stock[[#This Row],[GIÁ BÁN]]*Stock[[#This Row],[SỐ LƯỢNG BÁN]]*$D$11+Stock[[#This Row],[GIÁ BÁN]]*Stock[[#This Row],[SỐ LƯỢNG BÁN]]*$D$12,"")</f>
        <v/>
      </c>
      <c r="X2041" s="120">
        <f>Stock[[#This Row],[SỐ LƯỢNG MUA]]+Stock[[#This Row],[CỔ TỨC BẰNG CỔ PHIẾU]]-Stock[[#This Row],[SỐ LƯỢNG BÁN]]</f>
        <v>0</v>
      </c>
      <c r="Y20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1" s="120">
        <f ca="1">IF(Stock[[#This Row],[NGÀY BÁN]]&gt;0,Stock[[#This Row],[NGÀY BÁN]]-Stock[[#This Row],[NGÀY MUA]]+1,IF(Stock[[#This Row],[NGÀY MUA]]=0,0,TODAY()-Stock[[#This Row],[NGÀY MUA]]+1))</f>
        <v>0</v>
      </c>
      <c r="AA2041" s="121" t="str">
        <f>IFERROR(Stock[[#This Row],[CỔ TỨC TIỀN MẶT]]+Stock[[#This Row],[LÃI/(LỖ) TỪ BÁN CK
(auto-fill)]],"")</f>
        <v/>
      </c>
      <c r="AB20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1" s="79"/>
      <c r="AE2041" s="146" t="str">
        <f>IF(Stock[[#This Row],[TRẠNG THÁI
(auto-fill)]]="NẮM GIỮ",Stock[[#This Row],[GIÁ THỊ TRƯỜNG]]-Stock[[#This Row],[GIÁ MUA]],"")</f>
        <v/>
      </c>
      <c r="AF2041" s="150" t="str">
        <f>IFERROR(Stock[[#This Row],[TĂNG/
(GIẢM )]]/Stock[[#This Row],[GIÁ MUA]],"")</f>
        <v/>
      </c>
      <c r="AG2041" s="129" t="str">
        <f>IF(Stock[[#This Row],[GIÁ THỊ TRƯỜNG]]&gt;0,Stock[[#This Row],[GIÁ THỊ TRƯỜNG]]*Stock[[#This Row],[SỐ LƯỢNG CÒN LẠI
(auto-fill)]],"")</f>
        <v/>
      </c>
    </row>
    <row r="2042" spans="2:33">
      <c r="B2042" s="109" t="str">
        <f>IF(AND(Stock[[#This Row],[SỐ LƯỢNG MUA]]&gt;0,Stock[[#This Row],[SỐ LƯỢNG CÒN LẠI
(auto-fill)]]=0),"BÁN",
IF(AND(Stock[[#This Row],[SỐ LƯỢNG MUA]]&gt;0,Stock[[#This Row],[SỐ LƯỢNG CÒN LẠI
(auto-fill)]]&gt;0),"NẮM GIỮ",""))</f>
        <v/>
      </c>
      <c r="C2042" s="112">
        <f t="shared" si="31"/>
        <v>2029</v>
      </c>
      <c r="D2042" s="77"/>
      <c r="E2042" s="78"/>
      <c r="F2042" s="170"/>
      <c r="G2042" s="83"/>
      <c r="H2042" s="84"/>
      <c r="I2042" s="114" t="str">
        <f>IF(Stock[[#This Row],[SỐ LƯỢNG MUA]]&gt;0,Stock[[#This Row],[GIÁ MUA]]*Stock[[#This Row],[SỐ LƯỢNG MUA]]*$D$11,"")</f>
        <v/>
      </c>
      <c r="J2042" s="87"/>
      <c r="K2042" s="88"/>
      <c r="L2042" s="116" t="str">
        <f>IF(Stock[[#This Row],[SỐ LƯỢNG MUA]]&gt;0,Stock[[#This Row],[GIÁ MUA]]*(1+Stock[[#This Row],[% TĂNG KỲ VỌNG_1]]),"")</f>
        <v/>
      </c>
      <c r="M2042" s="89"/>
      <c r="N2042" s="116" t="str">
        <f>IF(Stock[[#This Row],[SỐ LƯỢNG MUA]]&gt;0,Stock[[#This Row],[GIÁ MUA]]*(1+Stock[[#This Row],[% TĂNG KỲ VỌNG_2]]),"")</f>
        <v/>
      </c>
      <c r="O2042" s="89"/>
      <c r="P2042" s="116" t="str">
        <f>IF(Stock[[#This Row],[SỐ LƯỢNG MUA]]&gt;0,Stock[[#This Row],[GIÁ MUA]]*(1+Stock[[#This Row],[% GIẢM ĐỂ CẮT LỖ]]),"")</f>
        <v/>
      </c>
      <c r="Q2042" s="103"/>
      <c r="R2042" s="117" t="str">
        <f>IF(Stock[[#This Row],[CỔ TỨC TIỀN MẶT]]&gt;0,Stock[[#This Row],[CỔ TỨC TIỀN MẶT]]/(Stock[[#This Row],[GIÁ MUA]]*Stock[[#This Row],[SỐ LƯỢNG MUA]]),"")</f>
        <v/>
      </c>
      <c r="S2042" s="103"/>
      <c r="T2042" s="77"/>
      <c r="U2042" s="95"/>
      <c r="V2042" s="96"/>
      <c r="W2042" s="125" t="str">
        <f>IF(Stock[[#This Row],[SỐ LƯỢNG BÁN]]&gt;0,Stock[[#This Row],[GIÁ BÁN]]*Stock[[#This Row],[SỐ LƯỢNG BÁN]]*$D$11+Stock[[#This Row],[GIÁ BÁN]]*Stock[[#This Row],[SỐ LƯỢNG BÁN]]*$D$12,"")</f>
        <v/>
      </c>
      <c r="X2042" s="120">
        <f>Stock[[#This Row],[SỐ LƯỢNG MUA]]+Stock[[#This Row],[CỔ TỨC BẰNG CỔ PHIẾU]]-Stock[[#This Row],[SỐ LƯỢNG BÁN]]</f>
        <v>0</v>
      </c>
      <c r="Y20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2" s="120">
        <f ca="1">IF(Stock[[#This Row],[NGÀY BÁN]]&gt;0,Stock[[#This Row],[NGÀY BÁN]]-Stock[[#This Row],[NGÀY MUA]]+1,IF(Stock[[#This Row],[NGÀY MUA]]=0,0,TODAY()-Stock[[#This Row],[NGÀY MUA]]+1))</f>
        <v>0</v>
      </c>
      <c r="AA2042" s="121" t="str">
        <f>IFERROR(Stock[[#This Row],[CỔ TỨC TIỀN MẶT]]+Stock[[#This Row],[LÃI/(LỖ) TỪ BÁN CK
(auto-fill)]],"")</f>
        <v/>
      </c>
      <c r="AB20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2" s="79"/>
      <c r="AE2042" s="146" t="str">
        <f>IF(Stock[[#This Row],[TRẠNG THÁI
(auto-fill)]]="NẮM GIỮ",Stock[[#This Row],[GIÁ THỊ TRƯỜNG]]-Stock[[#This Row],[GIÁ MUA]],"")</f>
        <v/>
      </c>
      <c r="AF2042" s="150" t="str">
        <f>IFERROR(Stock[[#This Row],[TĂNG/
(GIẢM )]]/Stock[[#This Row],[GIÁ MUA]],"")</f>
        <v/>
      </c>
      <c r="AG2042" s="129" t="str">
        <f>IF(Stock[[#This Row],[GIÁ THỊ TRƯỜNG]]&gt;0,Stock[[#This Row],[GIÁ THỊ TRƯỜNG]]*Stock[[#This Row],[SỐ LƯỢNG CÒN LẠI
(auto-fill)]],"")</f>
        <v/>
      </c>
    </row>
    <row r="2043" spans="2:33">
      <c r="B2043" s="109" t="str">
        <f>IF(AND(Stock[[#This Row],[SỐ LƯỢNG MUA]]&gt;0,Stock[[#This Row],[SỐ LƯỢNG CÒN LẠI
(auto-fill)]]=0),"BÁN",
IF(AND(Stock[[#This Row],[SỐ LƯỢNG MUA]]&gt;0,Stock[[#This Row],[SỐ LƯỢNG CÒN LẠI
(auto-fill)]]&gt;0),"NẮM GIỮ",""))</f>
        <v/>
      </c>
      <c r="C2043" s="112">
        <f t="shared" si="31"/>
        <v>2030</v>
      </c>
      <c r="D2043" s="77"/>
      <c r="E2043" s="78"/>
      <c r="F2043" s="170"/>
      <c r="G2043" s="83"/>
      <c r="H2043" s="84"/>
      <c r="I2043" s="114" t="str">
        <f>IF(Stock[[#This Row],[SỐ LƯỢNG MUA]]&gt;0,Stock[[#This Row],[GIÁ MUA]]*Stock[[#This Row],[SỐ LƯỢNG MUA]]*$D$11,"")</f>
        <v/>
      </c>
      <c r="J2043" s="87"/>
      <c r="K2043" s="88"/>
      <c r="L2043" s="116" t="str">
        <f>IF(Stock[[#This Row],[SỐ LƯỢNG MUA]]&gt;0,Stock[[#This Row],[GIÁ MUA]]*(1+Stock[[#This Row],[% TĂNG KỲ VỌNG_1]]),"")</f>
        <v/>
      </c>
      <c r="M2043" s="89"/>
      <c r="N2043" s="116" t="str">
        <f>IF(Stock[[#This Row],[SỐ LƯỢNG MUA]]&gt;0,Stock[[#This Row],[GIÁ MUA]]*(1+Stock[[#This Row],[% TĂNG KỲ VỌNG_2]]),"")</f>
        <v/>
      </c>
      <c r="O2043" s="89"/>
      <c r="P2043" s="116" t="str">
        <f>IF(Stock[[#This Row],[SỐ LƯỢNG MUA]]&gt;0,Stock[[#This Row],[GIÁ MUA]]*(1+Stock[[#This Row],[% GIẢM ĐỂ CẮT LỖ]]),"")</f>
        <v/>
      </c>
      <c r="Q2043" s="103"/>
      <c r="R2043" s="117" t="str">
        <f>IF(Stock[[#This Row],[CỔ TỨC TIỀN MẶT]]&gt;0,Stock[[#This Row],[CỔ TỨC TIỀN MẶT]]/(Stock[[#This Row],[GIÁ MUA]]*Stock[[#This Row],[SỐ LƯỢNG MUA]]),"")</f>
        <v/>
      </c>
      <c r="S2043" s="103"/>
      <c r="T2043" s="77"/>
      <c r="U2043" s="95"/>
      <c r="V2043" s="96"/>
      <c r="W2043" s="125" t="str">
        <f>IF(Stock[[#This Row],[SỐ LƯỢNG BÁN]]&gt;0,Stock[[#This Row],[GIÁ BÁN]]*Stock[[#This Row],[SỐ LƯỢNG BÁN]]*$D$11+Stock[[#This Row],[GIÁ BÁN]]*Stock[[#This Row],[SỐ LƯỢNG BÁN]]*$D$12,"")</f>
        <v/>
      </c>
      <c r="X2043" s="120">
        <f>Stock[[#This Row],[SỐ LƯỢNG MUA]]+Stock[[#This Row],[CỔ TỨC BẰNG CỔ PHIẾU]]-Stock[[#This Row],[SỐ LƯỢNG BÁN]]</f>
        <v>0</v>
      </c>
      <c r="Y20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3" s="120">
        <f ca="1">IF(Stock[[#This Row],[NGÀY BÁN]]&gt;0,Stock[[#This Row],[NGÀY BÁN]]-Stock[[#This Row],[NGÀY MUA]]+1,IF(Stock[[#This Row],[NGÀY MUA]]=0,0,TODAY()-Stock[[#This Row],[NGÀY MUA]]+1))</f>
        <v>0</v>
      </c>
      <c r="AA2043" s="121" t="str">
        <f>IFERROR(Stock[[#This Row],[CỔ TỨC TIỀN MẶT]]+Stock[[#This Row],[LÃI/(LỖ) TỪ BÁN CK
(auto-fill)]],"")</f>
        <v/>
      </c>
      <c r="AB20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3" s="79"/>
      <c r="AE2043" s="146" t="str">
        <f>IF(Stock[[#This Row],[TRẠNG THÁI
(auto-fill)]]="NẮM GIỮ",Stock[[#This Row],[GIÁ THỊ TRƯỜNG]]-Stock[[#This Row],[GIÁ MUA]],"")</f>
        <v/>
      </c>
      <c r="AF2043" s="150" t="str">
        <f>IFERROR(Stock[[#This Row],[TĂNG/
(GIẢM )]]/Stock[[#This Row],[GIÁ MUA]],"")</f>
        <v/>
      </c>
      <c r="AG2043" s="129" t="str">
        <f>IF(Stock[[#This Row],[GIÁ THỊ TRƯỜNG]]&gt;0,Stock[[#This Row],[GIÁ THỊ TRƯỜNG]]*Stock[[#This Row],[SỐ LƯỢNG CÒN LẠI
(auto-fill)]],"")</f>
        <v/>
      </c>
    </row>
    <row r="2044" spans="2:33">
      <c r="B2044" s="109" t="str">
        <f>IF(AND(Stock[[#This Row],[SỐ LƯỢNG MUA]]&gt;0,Stock[[#This Row],[SỐ LƯỢNG CÒN LẠI
(auto-fill)]]=0),"BÁN",
IF(AND(Stock[[#This Row],[SỐ LƯỢNG MUA]]&gt;0,Stock[[#This Row],[SỐ LƯỢNG CÒN LẠI
(auto-fill)]]&gt;0),"NẮM GIỮ",""))</f>
        <v/>
      </c>
      <c r="C2044" s="112">
        <f t="shared" si="31"/>
        <v>2031</v>
      </c>
      <c r="D2044" s="77"/>
      <c r="E2044" s="78"/>
      <c r="F2044" s="170"/>
      <c r="G2044" s="83"/>
      <c r="H2044" s="84"/>
      <c r="I2044" s="114" t="str">
        <f>IF(Stock[[#This Row],[SỐ LƯỢNG MUA]]&gt;0,Stock[[#This Row],[GIÁ MUA]]*Stock[[#This Row],[SỐ LƯỢNG MUA]]*$D$11,"")</f>
        <v/>
      </c>
      <c r="J2044" s="87"/>
      <c r="K2044" s="88"/>
      <c r="L2044" s="116" t="str">
        <f>IF(Stock[[#This Row],[SỐ LƯỢNG MUA]]&gt;0,Stock[[#This Row],[GIÁ MUA]]*(1+Stock[[#This Row],[% TĂNG KỲ VỌNG_1]]),"")</f>
        <v/>
      </c>
      <c r="M2044" s="89"/>
      <c r="N2044" s="116" t="str">
        <f>IF(Stock[[#This Row],[SỐ LƯỢNG MUA]]&gt;0,Stock[[#This Row],[GIÁ MUA]]*(1+Stock[[#This Row],[% TĂNG KỲ VỌNG_2]]),"")</f>
        <v/>
      </c>
      <c r="O2044" s="89"/>
      <c r="P2044" s="116" t="str">
        <f>IF(Stock[[#This Row],[SỐ LƯỢNG MUA]]&gt;0,Stock[[#This Row],[GIÁ MUA]]*(1+Stock[[#This Row],[% GIẢM ĐỂ CẮT LỖ]]),"")</f>
        <v/>
      </c>
      <c r="Q2044" s="103"/>
      <c r="R2044" s="117" t="str">
        <f>IF(Stock[[#This Row],[CỔ TỨC TIỀN MẶT]]&gt;0,Stock[[#This Row],[CỔ TỨC TIỀN MẶT]]/(Stock[[#This Row],[GIÁ MUA]]*Stock[[#This Row],[SỐ LƯỢNG MUA]]),"")</f>
        <v/>
      </c>
      <c r="S2044" s="103"/>
      <c r="T2044" s="77"/>
      <c r="U2044" s="95"/>
      <c r="V2044" s="96"/>
      <c r="W2044" s="125" t="str">
        <f>IF(Stock[[#This Row],[SỐ LƯỢNG BÁN]]&gt;0,Stock[[#This Row],[GIÁ BÁN]]*Stock[[#This Row],[SỐ LƯỢNG BÁN]]*$D$11+Stock[[#This Row],[GIÁ BÁN]]*Stock[[#This Row],[SỐ LƯỢNG BÁN]]*$D$12,"")</f>
        <v/>
      </c>
      <c r="X2044" s="120">
        <f>Stock[[#This Row],[SỐ LƯỢNG MUA]]+Stock[[#This Row],[CỔ TỨC BẰNG CỔ PHIẾU]]-Stock[[#This Row],[SỐ LƯỢNG BÁN]]</f>
        <v>0</v>
      </c>
      <c r="Y20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4" s="120">
        <f ca="1">IF(Stock[[#This Row],[NGÀY BÁN]]&gt;0,Stock[[#This Row],[NGÀY BÁN]]-Stock[[#This Row],[NGÀY MUA]]+1,IF(Stock[[#This Row],[NGÀY MUA]]=0,0,TODAY()-Stock[[#This Row],[NGÀY MUA]]+1))</f>
        <v>0</v>
      </c>
      <c r="AA2044" s="121" t="str">
        <f>IFERROR(Stock[[#This Row],[CỔ TỨC TIỀN MẶT]]+Stock[[#This Row],[LÃI/(LỖ) TỪ BÁN CK
(auto-fill)]],"")</f>
        <v/>
      </c>
      <c r="AB20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4" s="79"/>
      <c r="AE2044" s="146" t="str">
        <f>IF(Stock[[#This Row],[TRẠNG THÁI
(auto-fill)]]="NẮM GIỮ",Stock[[#This Row],[GIÁ THỊ TRƯỜNG]]-Stock[[#This Row],[GIÁ MUA]],"")</f>
        <v/>
      </c>
      <c r="AF2044" s="150" t="str">
        <f>IFERROR(Stock[[#This Row],[TĂNG/
(GIẢM )]]/Stock[[#This Row],[GIÁ MUA]],"")</f>
        <v/>
      </c>
      <c r="AG2044" s="129" t="str">
        <f>IF(Stock[[#This Row],[GIÁ THỊ TRƯỜNG]]&gt;0,Stock[[#This Row],[GIÁ THỊ TRƯỜNG]]*Stock[[#This Row],[SỐ LƯỢNG CÒN LẠI
(auto-fill)]],"")</f>
        <v/>
      </c>
    </row>
    <row r="2045" spans="2:33">
      <c r="B2045" s="109" t="str">
        <f>IF(AND(Stock[[#This Row],[SỐ LƯỢNG MUA]]&gt;0,Stock[[#This Row],[SỐ LƯỢNG CÒN LẠI
(auto-fill)]]=0),"BÁN",
IF(AND(Stock[[#This Row],[SỐ LƯỢNG MUA]]&gt;0,Stock[[#This Row],[SỐ LƯỢNG CÒN LẠI
(auto-fill)]]&gt;0),"NẮM GIỮ",""))</f>
        <v/>
      </c>
      <c r="C2045" s="112">
        <f t="shared" si="31"/>
        <v>2032</v>
      </c>
      <c r="D2045" s="77"/>
      <c r="E2045" s="78"/>
      <c r="F2045" s="170"/>
      <c r="G2045" s="83"/>
      <c r="H2045" s="84"/>
      <c r="I2045" s="114" t="str">
        <f>IF(Stock[[#This Row],[SỐ LƯỢNG MUA]]&gt;0,Stock[[#This Row],[GIÁ MUA]]*Stock[[#This Row],[SỐ LƯỢNG MUA]]*$D$11,"")</f>
        <v/>
      </c>
      <c r="J2045" s="87"/>
      <c r="K2045" s="88"/>
      <c r="L2045" s="116" t="str">
        <f>IF(Stock[[#This Row],[SỐ LƯỢNG MUA]]&gt;0,Stock[[#This Row],[GIÁ MUA]]*(1+Stock[[#This Row],[% TĂNG KỲ VỌNG_1]]),"")</f>
        <v/>
      </c>
      <c r="M2045" s="89"/>
      <c r="N2045" s="116" t="str">
        <f>IF(Stock[[#This Row],[SỐ LƯỢNG MUA]]&gt;0,Stock[[#This Row],[GIÁ MUA]]*(1+Stock[[#This Row],[% TĂNG KỲ VỌNG_2]]),"")</f>
        <v/>
      </c>
      <c r="O2045" s="89"/>
      <c r="P2045" s="116" t="str">
        <f>IF(Stock[[#This Row],[SỐ LƯỢNG MUA]]&gt;0,Stock[[#This Row],[GIÁ MUA]]*(1+Stock[[#This Row],[% GIẢM ĐỂ CẮT LỖ]]),"")</f>
        <v/>
      </c>
      <c r="Q2045" s="103"/>
      <c r="R2045" s="117" t="str">
        <f>IF(Stock[[#This Row],[CỔ TỨC TIỀN MẶT]]&gt;0,Stock[[#This Row],[CỔ TỨC TIỀN MẶT]]/(Stock[[#This Row],[GIÁ MUA]]*Stock[[#This Row],[SỐ LƯỢNG MUA]]),"")</f>
        <v/>
      </c>
      <c r="S2045" s="103"/>
      <c r="T2045" s="77"/>
      <c r="U2045" s="95"/>
      <c r="V2045" s="96"/>
      <c r="W2045" s="125" t="str">
        <f>IF(Stock[[#This Row],[SỐ LƯỢNG BÁN]]&gt;0,Stock[[#This Row],[GIÁ BÁN]]*Stock[[#This Row],[SỐ LƯỢNG BÁN]]*$D$11+Stock[[#This Row],[GIÁ BÁN]]*Stock[[#This Row],[SỐ LƯỢNG BÁN]]*$D$12,"")</f>
        <v/>
      </c>
      <c r="X2045" s="120">
        <f>Stock[[#This Row],[SỐ LƯỢNG MUA]]+Stock[[#This Row],[CỔ TỨC BẰNG CỔ PHIẾU]]-Stock[[#This Row],[SỐ LƯỢNG BÁN]]</f>
        <v>0</v>
      </c>
      <c r="Y20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5" s="120">
        <f ca="1">IF(Stock[[#This Row],[NGÀY BÁN]]&gt;0,Stock[[#This Row],[NGÀY BÁN]]-Stock[[#This Row],[NGÀY MUA]]+1,IF(Stock[[#This Row],[NGÀY MUA]]=0,0,TODAY()-Stock[[#This Row],[NGÀY MUA]]+1))</f>
        <v>0</v>
      </c>
      <c r="AA2045" s="121" t="str">
        <f>IFERROR(Stock[[#This Row],[CỔ TỨC TIỀN MẶT]]+Stock[[#This Row],[LÃI/(LỖ) TỪ BÁN CK
(auto-fill)]],"")</f>
        <v/>
      </c>
      <c r="AB20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5" s="79"/>
      <c r="AE2045" s="146" t="str">
        <f>IF(Stock[[#This Row],[TRẠNG THÁI
(auto-fill)]]="NẮM GIỮ",Stock[[#This Row],[GIÁ THỊ TRƯỜNG]]-Stock[[#This Row],[GIÁ MUA]],"")</f>
        <v/>
      </c>
      <c r="AF2045" s="150" t="str">
        <f>IFERROR(Stock[[#This Row],[TĂNG/
(GIẢM )]]/Stock[[#This Row],[GIÁ MUA]],"")</f>
        <v/>
      </c>
      <c r="AG2045" s="129" t="str">
        <f>IF(Stock[[#This Row],[GIÁ THỊ TRƯỜNG]]&gt;0,Stock[[#This Row],[GIÁ THỊ TRƯỜNG]]*Stock[[#This Row],[SỐ LƯỢNG CÒN LẠI
(auto-fill)]],"")</f>
        <v/>
      </c>
    </row>
    <row r="2046" spans="2:33">
      <c r="B2046" s="109" t="str">
        <f>IF(AND(Stock[[#This Row],[SỐ LƯỢNG MUA]]&gt;0,Stock[[#This Row],[SỐ LƯỢNG CÒN LẠI
(auto-fill)]]=0),"BÁN",
IF(AND(Stock[[#This Row],[SỐ LƯỢNG MUA]]&gt;0,Stock[[#This Row],[SỐ LƯỢNG CÒN LẠI
(auto-fill)]]&gt;0),"NẮM GIỮ",""))</f>
        <v/>
      </c>
      <c r="C2046" s="112">
        <f t="shared" si="31"/>
        <v>2033</v>
      </c>
      <c r="D2046" s="77"/>
      <c r="E2046" s="78"/>
      <c r="F2046" s="170"/>
      <c r="G2046" s="83"/>
      <c r="H2046" s="84"/>
      <c r="I2046" s="114" t="str">
        <f>IF(Stock[[#This Row],[SỐ LƯỢNG MUA]]&gt;0,Stock[[#This Row],[GIÁ MUA]]*Stock[[#This Row],[SỐ LƯỢNG MUA]]*$D$11,"")</f>
        <v/>
      </c>
      <c r="J2046" s="87"/>
      <c r="K2046" s="88"/>
      <c r="L2046" s="116" t="str">
        <f>IF(Stock[[#This Row],[SỐ LƯỢNG MUA]]&gt;0,Stock[[#This Row],[GIÁ MUA]]*(1+Stock[[#This Row],[% TĂNG KỲ VỌNG_1]]),"")</f>
        <v/>
      </c>
      <c r="M2046" s="89"/>
      <c r="N2046" s="116" t="str">
        <f>IF(Stock[[#This Row],[SỐ LƯỢNG MUA]]&gt;0,Stock[[#This Row],[GIÁ MUA]]*(1+Stock[[#This Row],[% TĂNG KỲ VỌNG_2]]),"")</f>
        <v/>
      </c>
      <c r="O2046" s="89"/>
      <c r="P2046" s="116" t="str">
        <f>IF(Stock[[#This Row],[SỐ LƯỢNG MUA]]&gt;0,Stock[[#This Row],[GIÁ MUA]]*(1+Stock[[#This Row],[% GIẢM ĐỂ CẮT LỖ]]),"")</f>
        <v/>
      </c>
      <c r="Q2046" s="103"/>
      <c r="R2046" s="117" t="str">
        <f>IF(Stock[[#This Row],[CỔ TỨC TIỀN MẶT]]&gt;0,Stock[[#This Row],[CỔ TỨC TIỀN MẶT]]/(Stock[[#This Row],[GIÁ MUA]]*Stock[[#This Row],[SỐ LƯỢNG MUA]]),"")</f>
        <v/>
      </c>
      <c r="S2046" s="103"/>
      <c r="T2046" s="77"/>
      <c r="U2046" s="95"/>
      <c r="V2046" s="96"/>
      <c r="W2046" s="125" t="str">
        <f>IF(Stock[[#This Row],[SỐ LƯỢNG BÁN]]&gt;0,Stock[[#This Row],[GIÁ BÁN]]*Stock[[#This Row],[SỐ LƯỢNG BÁN]]*$D$11+Stock[[#This Row],[GIÁ BÁN]]*Stock[[#This Row],[SỐ LƯỢNG BÁN]]*$D$12,"")</f>
        <v/>
      </c>
      <c r="X2046" s="120">
        <f>Stock[[#This Row],[SỐ LƯỢNG MUA]]+Stock[[#This Row],[CỔ TỨC BẰNG CỔ PHIẾU]]-Stock[[#This Row],[SỐ LƯỢNG BÁN]]</f>
        <v>0</v>
      </c>
      <c r="Y20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6" s="120">
        <f ca="1">IF(Stock[[#This Row],[NGÀY BÁN]]&gt;0,Stock[[#This Row],[NGÀY BÁN]]-Stock[[#This Row],[NGÀY MUA]]+1,IF(Stock[[#This Row],[NGÀY MUA]]=0,0,TODAY()-Stock[[#This Row],[NGÀY MUA]]+1))</f>
        <v>0</v>
      </c>
      <c r="AA2046" s="121" t="str">
        <f>IFERROR(Stock[[#This Row],[CỔ TỨC TIỀN MẶT]]+Stock[[#This Row],[LÃI/(LỖ) TỪ BÁN CK
(auto-fill)]],"")</f>
        <v/>
      </c>
      <c r="AB20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6" s="79"/>
      <c r="AE2046" s="146" t="str">
        <f>IF(Stock[[#This Row],[TRẠNG THÁI
(auto-fill)]]="NẮM GIỮ",Stock[[#This Row],[GIÁ THỊ TRƯỜNG]]-Stock[[#This Row],[GIÁ MUA]],"")</f>
        <v/>
      </c>
      <c r="AF2046" s="150" t="str">
        <f>IFERROR(Stock[[#This Row],[TĂNG/
(GIẢM )]]/Stock[[#This Row],[GIÁ MUA]],"")</f>
        <v/>
      </c>
      <c r="AG2046" s="129" t="str">
        <f>IF(Stock[[#This Row],[GIÁ THỊ TRƯỜNG]]&gt;0,Stock[[#This Row],[GIÁ THỊ TRƯỜNG]]*Stock[[#This Row],[SỐ LƯỢNG CÒN LẠI
(auto-fill)]],"")</f>
        <v/>
      </c>
    </row>
    <row r="2047" spans="2:33">
      <c r="B2047" s="109" t="str">
        <f>IF(AND(Stock[[#This Row],[SỐ LƯỢNG MUA]]&gt;0,Stock[[#This Row],[SỐ LƯỢNG CÒN LẠI
(auto-fill)]]=0),"BÁN",
IF(AND(Stock[[#This Row],[SỐ LƯỢNG MUA]]&gt;0,Stock[[#This Row],[SỐ LƯỢNG CÒN LẠI
(auto-fill)]]&gt;0),"NẮM GIỮ",""))</f>
        <v/>
      </c>
      <c r="C2047" s="112">
        <f t="shared" si="31"/>
        <v>2034</v>
      </c>
      <c r="D2047" s="77"/>
      <c r="E2047" s="78"/>
      <c r="F2047" s="170"/>
      <c r="G2047" s="83"/>
      <c r="H2047" s="84"/>
      <c r="I2047" s="114" t="str">
        <f>IF(Stock[[#This Row],[SỐ LƯỢNG MUA]]&gt;0,Stock[[#This Row],[GIÁ MUA]]*Stock[[#This Row],[SỐ LƯỢNG MUA]]*$D$11,"")</f>
        <v/>
      </c>
      <c r="J2047" s="87"/>
      <c r="K2047" s="88"/>
      <c r="L2047" s="116" t="str">
        <f>IF(Stock[[#This Row],[SỐ LƯỢNG MUA]]&gt;0,Stock[[#This Row],[GIÁ MUA]]*(1+Stock[[#This Row],[% TĂNG KỲ VỌNG_1]]),"")</f>
        <v/>
      </c>
      <c r="M2047" s="89"/>
      <c r="N2047" s="116" t="str">
        <f>IF(Stock[[#This Row],[SỐ LƯỢNG MUA]]&gt;0,Stock[[#This Row],[GIÁ MUA]]*(1+Stock[[#This Row],[% TĂNG KỲ VỌNG_2]]),"")</f>
        <v/>
      </c>
      <c r="O2047" s="89"/>
      <c r="P2047" s="116" t="str">
        <f>IF(Stock[[#This Row],[SỐ LƯỢNG MUA]]&gt;0,Stock[[#This Row],[GIÁ MUA]]*(1+Stock[[#This Row],[% GIẢM ĐỂ CẮT LỖ]]),"")</f>
        <v/>
      </c>
      <c r="Q2047" s="103"/>
      <c r="R2047" s="117" t="str">
        <f>IF(Stock[[#This Row],[CỔ TỨC TIỀN MẶT]]&gt;0,Stock[[#This Row],[CỔ TỨC TIỀN MẶT]]/(Stock[[#This Row],[GIÁ MUA]]*Stock[[#This Row],[SỐ LƯỢNG MUA]]),"")</f>
        <v/>
      </c>
      <c r="S2047" s="103"/>
      <c r="T2047" s="77"/>
      <c r="U2047" s="95"/>
      <c r="V2047" s="96"/>
      <c r="W2047" s="125" t="str">
        <f>IF(Stock[[#This Row],[SỐ LƯỢNG BÁN]]&gt;0,Stock[[#This Row],[GIÁ BÁN]]*Stock[[#This Row],[SỐ LƯỢNG BÁN]]*$D$11+Stock[[#This Row],[GIÁ BÁN]]*Stock[[#This Row],[SỐ LƯỢNG BÁN]]*$D$12,"")</f>
        <v/>
      </c>
      <c r="X2047" s="120">
        <f>Stock[[#This Row],[SỐ LƯỢNG MUA]]+Stock[[#This Row],[CỔ TỨC BẰNG CỔ PHIẾU]]-Stock[[#This Row],[SỐ LƯỢNG BÁN]]</f>
        <v>0</v>
      </c>
      <c r="Y20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7" s="120">
        <f ca="1">IF(Stock[[#This Row],[NGÀY BÁN]]&gt;0,Stock[[#This Row],[NGÀY BÁN]]-Stock[[#This Row],[NGÀY MUA]]+1,IF(Stock[[#This Row],[NGÀY MUA]]=0,0,TODAY()-Stock[[#This Row],[NGÀY MUA]]+1))</f>
        <v>0</v>
      </c>
      <c r="AA2047" s="121" t="str">
        <f>IFERROR(Stock[[#This Row],[CỔ TỨC TIỀN MẶT]]+Stock[[#This Row],[LÃI/(LỖ) TỪ BÁN CK
(auto-fill)]],"")</f>
        <v/>
      </c>
      <c r="AB20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7" s="79"/>
      <c r="AE2047" s="146" t="str">
        <f>IF(Stock[[#This Row],[TRẠNG THÁI
(auto-fill)]]="NẮM GIỮ",Stock[[#This Row],[GIÁ THỊ TRƯỜNG]]-Stock[[#This Row],[GIÁ MUA]],"")</f>
        <v/>
      </c>
      <c r="AF2047" s="150" t="str">
        <f>IFERROR(Stock[[#This Row],[TĂNG/
(GIẢM )]]/Stock[[#This Row],[GIÁ MUA]],"")</f>
        <v/>
      </c>
      <c r="AG2047" s="129" t="str">
        <f>IF(Stock[[#This Row],[GIÁ THỊ TRƯỜNG]]&gt;0,Stock[[#This Row],[GIÁ THỊ TRƯỜNG]]*Stock[[#This Row],[SỐ LƯỢNG CÒN LẠI
(auto-fill)]],"")</f>
        <v/>
      </c>
    </row>
    <row r="2048" spans="2:33">
      <c r="B2048" s="109" t="str">
        <f>IF(AND(Stock[[#This Row],[SỐ LƯỢNG MUA]]&gt;0,Stock[[#This Row],[SỐ LƯỢNG CÒN LẠI
(auto-fill)]]=0),"BÁN",
IF(AND(Stock[[#This Row],[SỐ LƯỢNG MUA]]&gt;0,Stock[[#This Row],[SỐ LƯỢNG CÒN LẠI
(auto-fill)]]&gt;0),"NẮM GIỮ",""))</f>
        <v/>
      </c>
      <c r="C2048" s="112">
        <f t="shared" si="31"/>
        <v>2035</v>
      </c>
      <c r="D2048" s="77"/>
      <c r="E2048" s="78"/>
      <c r="F2048" s="170"/>
      <c r="G2048" s="83"/>
      <c r="H2048" s="84"/>
      <c r="I2048" s="114" t="str">
        <f>IF(Stock[[#This Row],[SỐ LƯỢNG MUA]]&gt;0,Stock[[#This Row],[GIÁ MUA]]*Stock[[#This Row],[SỐ LƯỢNG MUA]]*$D$11,"")</f>
        <v/>
      </c>
      <c r="J2048" s="87"/>
      <c r="K2048" s="88"/>
      <c r="L2048" s="116" t="str">
        <f>IF(Stock[[#This Row],[SỐ LƯỢNG MUA]]&gt;0,Stock[[#This Row],[GIÁ MUA]]*(1+Stock[[#This Row],[% TĂNG KỲ VỌNG_1]]),"")</f>
        <v/>
      </c>
      <c r="M2048" s="89"/>
      <c r="N2048" s="116" t="str">
        <f>IF(Stock[[#This Row],[SỐ LƯỢNG MUA]]&gt;0,Stock[[#This Row],[GIÁ MUA]]*(1+Stock[[#This Row],[% TĂNG KỲ VỌNG_2]]),"")</f>
        <v/>
      </c>
      <c r="O2048" s="89"/>
      <c r="P2048" s="116" t="str">
        <f>IF(Stock[[#This Row],[SỐ LƯỢNG MUA]]&gt;0,Stock[[#This Row],[GIÁ MUA]]*(1+Stock[[#This Row],[% GIẢM ĐỂ CẮT LỖ]]),"")</f>
        <v/>
      </c>
      <c r="Q2048" s="103"/>
      <c r="R2048" s="117" t="str">
        <f>IF(Stock[[#This Row],[CỔ TỨC TIỀN MẶT]]&gt;0,Stock[[#This Row],[CỔ TỨC TIỀN MẶT]]/(Stock[[#This Row],[GIÁ MUA]]*Stock[[#This Row],[SỐ LƯỢNG MUA]]),"")</f>
        <v/>
      </c>
      <c r="S2048" s="103"/>
      <c r="T2048" s="77"/>
      <c r="U2048" s="95"/>
      <c r="V2048" s="96"/>
      <c r="W2048" s="125" t="str">
        <f>IF(Stock[[#This Row],[SỐ LƯỢNG BÁN]]&gt;0,Stock[[#This Row],[GIÁ BÁN]]*Stock[[#This Row],[SỐ LƯỢNG BÁN]]*$D$11+Stock[[#This Row],[GIÁ BÁN]]*Stock[[#This Row],[SỐ LƯỢNG BÁN]]*$D$12,"")</f>
        <v/>
      </c>
      <c r="X2048" s="120">
        <f>Stock[[#This Row],[SỐ LƯỢNG MUA]]+Stock[[#This Row],[CỔ TỨC BẰNG CỔ PHIẾU]]-Stock[[#This Row],[SỐ LƯỢNG BÁN]]</f>
        <v>0</v>
      </c>
      <c r="Y20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8" s="120">
        <f ca="1">IF(Stock[[#This Row],[NGÀY BÁN]]&gt;0,Stock[[#This Row],[NGÀY BÁN]]-Stock[[#This Row],[NGÀY MUA]]+1,IF(Stock[[#This Row],[NGÀY MUA]]=0,0,TODAY()-Stock[[#This Row],[NGÀY MUA]]+1))</f>
        <v>0</v>
      </c>
      <c r="AA2048" s="121" t="str">
        <f>IFERROR(Stock[[#This Row],[CỔ TỨC TIỀN MẶT]]+Stock[[#This Row],[LÃI/(LỖ) TỪ BÁN CK
(auto-fill)]],"")</f>
        <v/>
      </c>
      <c r="AB20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8" s="79"/>
      <c r="AE2048" s="146" t="str">
        <f>IF(Stock[[#This Row],[TRẠNG THÁI
(auto-fill)]]="NẮM GIỮ",Stock[[#This Row],[GIÁ THỊ TRƯỜNG]]-Stock[[#This Row],[GIÁ MUA]],"")</f>
        <v/>
      </c>
      <c r="AF2048" s="150" t="str">
        <f>IFERROR(Stock[[#This Row],[TĂNG/
(GIẢM )]]/Stock[[#This Row],[GIÁ MUA]],"")</f>
        <v/>
      </c>
      <c r="AG2048" s="129" t="str">
        <f>IF(Stock[[#This Row],[GIÁ THỊ TRƯỜNG]]&gt;0,Stock[[#This Row],[GIÁ THỊ TRƯỜNG]]*Stock[[#This Row],[SỐ LƯỢNG CÒN LẠI
(auto-fill)]],"")</f>
        <v/>
      </c>
    </row>
    <row r="2049" spans="2:33">
      <c r="B2049" s="109" t="str">
        <f>IF(AND(Stock[[#This Row],[SỐ LƯỢNG MUA]]&gt;0,Stock[[#This Row],[SỐ LƯỢNG CÒN LẠI
(auto-fill)]]=0),"BÁN",
IF(AND(Stock[[#This Row],[SỐ LƯỢNG MUA]]&gt;0,Stock[[#This Row],[SỐ LƯỢNG CÒN LẠI
(auto-fill)]]&gt;0),"NẮM GIỮ",""))</f>
        <v/>
      </c>
      <c r="C2049" s="112">
        <f t="shared" si="31"/>
        <v>2036</v>
      </c>
      <c r="D2049" s="77"/>
      <c r="E2049" s="78"/>
      <c r="F2049" s="170"/>
      <c r="G2049" s="83"/>
      <c r="H2049" s="84"/>
      <c r="I2049" s="114" t="str">
        <f>IF(Stock[[#This Row],[SỐ LƯỢNG MUA]]&gt;0,Stock[[#This Row],[GIÁ MUA]]*Stock[[#This Row],[SỐ LƯỢNG MUA]]*$D$11,"")</f>
        <v/>
      </c>
      <c r="J2049" s="87"/>
      <c r="K2049" s="88"/>
      <c r="L2049" s="116" t="str">
        <f>IF(Stock[[#This Row],[SỐ LƯỢNG MUA]]&gt;0,Stock[[#This Row],[GIÁ MUA]]*(1+Stock[[#This Row],[% TĂNG KỲ VỌNG_1]]),"")</f>
        <v/>
      </c>
      <c r="M2049" s="89"/>
      <c r="N2049" s="116" t="str">
        <f>IF(Stock[[#This Row],[SỐ LƯỢNG MUA]]&gt;0,Stock[[#This Row],[GIÁ MUA]]*(1+Stock[[#This Row],[% TĂNG KỲ VỌNG_2]]),"")</f>
        <v/>
      </c>
      <c r="O2049" s="89"/>
      <c r="P2049" s="116" t="str">
        <f>IF(Stock[[#This Row],[SỐ LƯỢNG MUA]]&gt;0,Stock[[#This Row],[GIÁ MUA]]*(1+Stock[[#This Row],[% GIẢM ĐỂ CẮT LỖ]]),"")</f>
        <v/>
      </c>
      <c r="Q2049" s="103"/>
      <c r="R2049" s="117" t="str">
        <f>IF(Stock[[#This Row],[CỔ TỨC TIỀN MẶT]]&gt;0,Stock[[#This Row],[CỔ TỨC TIỀN MẶT]]/(Stock[[#This Row],[GIÁ MUA]]*Stock[[#This Row],[SỐ LƯỢNG MUA]]),"")</f>
        <v/>
      </c>
      <c r="S2049" s="103"/>
      <c r="T2049" s="77"/>
      <c r="U2049" s="95"/>
      <c r="V2049" s="96"/>
      <c r="W2049" s="125" t="str">
        <f>IF(Stock[[#This Row],[SỐ LƯỢNG BÁN]]&gt;0,Stock[[#This Row],[GIÁ BÁN]]*Stock[[#This Row],[SỐ LƯỢNG BÁN]]*$D$11+Stock[[#This Row],[GIÁ BÁN]]*Stock[[#This Row],[SỐ LƯỢNG BÁN]]*$D$12,"")</f>
        <v/>
      </c>
      <c r="X2049" s="120">
        <f>Stock[[#This Row],[SỐ LƯỢNG MUA]]+Stock[[#This Row],[CỔ TỨC BẰNG CỔ PHIẾU]]-Stock[[#This Row],[SỐ LƯỢNG BÁN]]</f>
        <v>0</v>
      </c>
      <c r="Y20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9" s="120">
        <f ca="1">IF(Stock[[#This Row],[NGÀY BÁN]]&gt;0,Stock[[#This Row],[NGÀY BÁN]]-Stock[[#This Row],[NGÀY MUA]]+1,IF(Stock[[#This Row],[NGÀY MUA]]=0,0,TODAY()-Stock[[#This Row],[NGÀY MUA]]+1))</f>
        <v>0</v>
      </c>
      <c r="AA2049" s="121" t="str">
        <f>IFERROR(Stock[[#This Row],[CỔ TỨC TIỀN MẶT]]+Stock[[#This Row],[LÃI/(LỖ) TỪ BÁN CK
(auto-fill)]],"")</f>
        <v/>
      </c>
      <c r="AB20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9" s="79"/>
      <c r="AE2049" s="146" t="str">
        <f>IF(Stock[[#This Row],[TRẠNG THÁI
(auto-fill)]]="NẮM GIỮ",Stock[[#This Row],[GIÁ THỊ TRƯỜNG]]-Stock[[#This Row],[GIÁ MUA]],"")</f>
        <v/>
      </c>
      <c r="AF2049" s="150" t="str">
        <f>IFERROR(Stock[[#This Row],[TĂNG/
(GIẢM )]]/Stock[[#This Row],[GIÁ MUA]],"")</f>
        <v/>
      </c>
      <c r="AG2049" s="129" t="str">
        <f>IF(Stock[[#This Row],[GIÁ THỊ TRƯỜNG]]&gt;0,Stock[[#This Row],[GIÁ THỊ TRƯỜNG]]*Stock[[#This Row],[SỐ LƯỢNG CÒN LẠI
(auto-fill)]],"")</f>
        <v/>
      </c>
    </row>
    <row r="2050" spans="2:33">
      <c r="B2050" s="109" t="str">
        <f>IF(AND(Stock[[#This Row],[SỐ LƯỢNG MUA]]&gt;0,Stock[[#This Row],[SỐ LƯỢNG CÒN LẠI
(auto-fill)]]=0),"BÁN",
IF(AND(Stock[[#This Row],[SỐ LƯỢNG MUA]]&gt;0,Stock[[#This Row],[SỐ LƯỢNG CÒN LẠI
(auto-fill)]]&gt;0),"NẮM GIỮ",""))</f>
        <v/>
      </c>
      <c r="C2050" s="112">
        <f t="shared" si="31"/>
        <v>2037</v>
      </c>
      <c r="D2050" s="77"/>
      <c r="E2050" s="78"/>
      <c r="F2050" s="170"/>
      <c r="G2050" s="83"/>
      <c r="H2050" s="84"/>
      <c r="I2050" s="114" t="str">
        <f>IF(Stock[[#This Row],[SỐ LƯỢNG MUA]]&gt;0,Stock[[#This Row],[GIÁ MUA]]*Stock[[#This Row],[SỐ LƯỢNG MUA]]*$D$11,"")</f>
        <v/>
      </c>
      <c r="J2050" s="87"/>
      <c r="K2050" s="88"/>
      <c r="L2050" s="116" t="str">
        <f>IF(Stock[[#This Row],[SỐ LƯỢNG MUA]]&gt;0,Stock[[#This Row],[GIÁ MUA]]*(1+Stock[[#This Row],[% TĂNG KỲ VỌNG_1]]),"")</f>
        <v/>
      </c>
      <c r="M2050" s="89"/>
      <c r="N2050" s="116" t="str">
        <f>IF(Stock[[#This Row],[SỐ LƯỢNG MUA]]&gt;0,Stock[[#This Row],[GIÁ MUA]]*(1+Stock[[#This Row],[% TĂNG KỲ VỌNG_2]]),"")</f>
        <v/>
      </c>
      <c r="O2050" s="89"/>
      <c r="P2050" s="116" t="str">
        <f>IF(Stock[[#This Row],[SỐ LƯỢNG MUA]]&gt;0,Stock[[#This Row],[GIÁ MUA]]*(1+Stock[[#This Row],[% GIẢM ĐỂ CẮT LỖ]]),"")</f>
        <v/>
      </c>
      <c r="Q2050" s="103"/>
      <c r="R2050" s="117" t="str">
        <f>IF(Stock[[#This Row],[CỔ TỨC TIỀN MẶT]]&gt;0,Stock[[#This Row],[CỔ TỨC TIỀN MẶT]]/(Stock[[#This Row],[GIÁ MUA]]*Stock[[#This Row],[SỐ LƯỢNG MUA]]),"")</f>
        <v/>
      </c>
      <c r="S2050" s="103"/>
      <c r="T2050" s="77"/>
      <c r="U2050" s="95"/>
      <c r="V2050" s="96"/>
      <c r="W2050" s="125" t="str">
        <f>IF(Stock[[#This Row],[SỐ LƯỢNG BÁN]]&gt;0,Stock[[#This Row],[GIÁ BÁN]]*Stock[[#This Row],[SỐ LƯỢNG BÁN]]*$D$11+Stock[[#This Row],[GIÁ BÁN]]*Stock[[#This Row],[SỐ LƯỢNG BÁN]]*$D$12,"")</f>
        <v/>
      </c>
      <c r="X2050" s="120">
        <f>Stock[[#This Row],[SỐ LƯỢNG MUA]]+Stock[[#This Row],[CỔ TỨC BẰNG CỔ PHIẾU]]-Stock[[#This Row],[SỐ LƯỢNG BÁN]]</f>
        <v>0</v>
      </c>
      <c r="Y20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0" s="120">
        <f ca="1">IF(Stock[[#This Row],[NGÀY BÁN]]&gt;0,Stock[[#This Row],[NGÀY BÁN]]-Stock[[#This Row],[NGÀY MUA]]+1,IF(Stock[[#This Row],[NGÀY MUA]]=0,0,TODAY()-Stock[[#This Row],[NGÀY MUA]]+1))</f>
        <v>0</v>
      </c>
      <c r="AA2050" s="121" t="str">
        <f>IFERROR(Stock[[#This Row],[CỔ TỨC TIỀN MẶT]]+Stock[[#This Row],[LÃI/(LỖ) TỪ BÁN CK
(auto-fill)]],"")</f>
        <v/>
      </c>
      <c r="AB20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0" s="79"/>
      <c r="AE2050" s="146" t="str">
        <f>IF(Stock[[#This Row],[TRẠNG THÁI
(auto-fill)]]="NẮM GIỮ",Stock[[#This Row],[GIÁ THỊ TRƯỜNG]]-Stock[[#This Row],[GIÁ MUA]],"")</f>
        <v/>
      </c>
      <c r="AF2050" s="150" t="str">
        <f>IFERROR(Stock[[#This Row],[TĂNG/
(GIẢM )]]/Stock[[#This Row],[GIÁ MUA]],"")</f>
        <v/>
      </c>
      <c r="AG2050" s="129" t="str">
        <f>IF(Stock[[#This Row],[GIÁ THỊ TRƯỜNG]]&gt;0,Stock[[#This Row],[GIÁ THỊ TRƯỜNG]]*Stock[[#This Row],[SỐ LƯỢNG CÒN LẠI
(auto-fill)]],"")</f>
        <v/>
      </c>
    </row>
    <row r="2051" spans="2:33">
      <c r="B2051" s="109" t="str">
        <f>IF(AND(Stock[[#This Row],[SỐ LƯỢNG MUA]]&gt;0,Stock[[#This Row],[SỐ LƯỢNG CÒN LẠI
(auto-fill)]]=0),"BÁN",
IF(AND(Stock[[#This Row],[SỐ LƯỢNG MUA]]&gt;0,Stock[[#This Row],[SỐ LƯỢNG CÒN LẠI
(auto-fill)]]&gt;0),"NẮM GIỮ",""))</f>
        <v/>
      </c>
      <c r="C2051" s="112">
        <f t="shared" si="31"/>
        <v>2038</v>
      </c>
      <c r="D2051" s="77"/>
      <c r="E2051" s="78"/>
      <c r="F2051" s="170"/>
      <c r="G2051" s="83"/>
      <c r="H2051" s="84"/>
      <c r="I2051" s="114" t="str">
        <f>IF(Stock[[#This Row],[SỐ LƯỢNG MUA]]&gt;0,Stock[[#This Row],[GIÁ MUA]]*Stock[[#This Row],[SỐ LƯỢNG MUA]]*$D$11,"")</f>
        <v/>
      </c>
      <c r="J2051" s="87"/>
      <c r="K2051" s="88"/>
      <c r="L2051" s="116" t="str">
        <f>IF(Stock[[#This Row],[SỐ LƯỢNG MUA]]&gt;0,Stock[[#This Row],[GIÁ MUA]]*(1+Stock[[#This Row],[% TĂNG KỲ VỌNG_1]]),"")</f>
        <v/>
      </c>
      <c r="M2051" s="89"/>
      <c r="N2051" s="116" t="str">
        <f>IF(Stock[[#This Row],[SỐ LƯỢNG MUA]]&gt;0,Stock[[#This Row],[GIÁ MUA]]*(1+Stock[[#This Row],[% TĂNG KỲ VỌNG_2]]),"")</f>
        <v/>
      </c>
      <c r="O2051" s="89"/>
      <c r="P2051" s="116" t="str">
        <f>IF(Stock[[#This Row],[SỐ LƯỢNG MUA]]&gt;0,Stock[[#This Row],[GIÁ MUA]]*(1+Stock[[#This Row],[% GIẢM ĐỂ CẮT LỖ]]),"")</f>
        <v/>
      </c>
      <c r="Q2051" s="103"/>
      <c r="R2051" s="117" t="str">
        <f>IF(Stock[[#This Row],[CỔ TỨC TIỀN MẶT]]&gt;0,Stock[[#This Row],[CỔ TỨC TIỀN MẶT]]/(Stock[[#This Row],[GIÁ MUA]]*Stock[[#This Row],[SỐ LƯỢNG MUA]]),"")</f>
        <v/>
      </c>
      <c r="S2051" s="103"/>
      <c r="T2051" s="77"/>
      <c r="U2051" s="95"/>
      <c r="V2051" s="96"/>
      <c r="W2051" s="125" t="str">
        <f>IF(Stock[[#This Row],[SỐ LƯỢNG BÁN]]&gt;0,Stock[[#This Row],[GIÁ BÁN]]*Stock[[#This Row],[SỐ LƯỢNG BÁN]]*$D$11+Stock[[#This Row],[GIÁ BÁN]]*Stock[[#This Row],[SỐ LƯỢNG BÁN]]*$D$12,"")</f>
        <v/>
      </c>
      <c r="X2051" s="120">
        <f>Stock[[#This Row],[SỐ LƯỢNG MUA]]+Stock[[#This Row],[CỔ TỨC BẰNG CỔ PHIẾU]]-Stock[[#This Row],[SỐ LƯỢNG BÁN]]</f>
        <v>0</v>
      </c>
      <c r="Y20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1" s="120">
        <f ca="1">IF(Stock[[#This Row],[NGÀY BÁN]]&gt;0,Stock[[#This Row],[NGÀY BÁN]]-Stock[[#This Row],[NGÀY MUA]]+1,IF(Stock[[#This Row],[NGÀY MUA]]=0,0,TODAY()-Stock[[#This Row],[NGÀY MUA]]+1))</f>
        <v>0</v>
      </c>
      <c r="AA2051" s="121" t="str">
        <f>IFERROR(Stock[[#This Row],[CỔ TỨC TIỀN MẶT]]+Stock[[#This Row],[LÃI/(LỖ) TỪ BÁN CK
(auto-fill)]],"")</f>
        <v/>
      </c>
      <c r="AB20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1" s="79"/>
      <c r="AE2051" s="146" t="str">
        <f>IF(Stock[[#This Row],[TRẠNG THÁI
(auto-fill)]]="NẮM GIỮ",Stock[[#This Row],[GIÁ THỊ TRƯỜNG]]-Stock[[#This Row],[GIÁ MUA]],"")</f>
        <v/>
      </c>
      <c r="AF2051" s="150" t="str">
        <f>IFERROR(Stock[[#This Row],[TĂNG/
(GIẢM )]]/Stock[[#This Row],[GIÁ MUA]],"")</f>
        <v/>
      </c>
      <c r="AG2051" s="129" t="str">
        <f>IF(Stock[[#This Row],[GIÁ THỊ TRƯỜNG]]&gt;0,Stock[[#This Row],[GIÁ THỊ TRƯỜNG]]*Stock[[#This Row],[SỐ LƯỢNG CÒN LẠI
(auto-fill)]],"")</f>
        <v/>
      </c>
    </row>
    <row r="2052" spans="2:33">
      <c r="B2052" s="109" t="str">
        <f>IF(AND(Stock[[#This Row],[SỐ LƯỢNG MUA]]&gt;0,Stock[[#This Row],[SỐ LƯỢNG CÒN LẠI
(auto-fill)]]=0),"BÁN",
IF(AND(Stock[[#This Row],[SỐ LƯỢNG MUA]]&gt;0,Stock[[#This Row],[SỐ LƯỢNG CÒN LẠI
(auto-fill)]]&gt;0),"NẮM GIỮ",""))</f>
        <v/>
      </c>
      <c r="C2052" s="112">
        <f t="shared" si="31"/>
        <v>2039</v>
      </c>
      <c r="D2052" s="77"/>
      <c r="E2052" s="78"/>
      <c r="F2052" s="170"/>
      <c r="G2052" s="83"/>
      <c r="H2052" s="84"/>
      <c r="I2052" s="114" t="str">
        <f>IF(Stock[[#This Row],[SỐ LƯỢNG MUA]]&gt;0,Stock[[#This Row],[GIÁ MUA]]*Stock[[#This Row],[SỐ LƯỢNG MUA]]*$D$11,"")</f>
        <v/>
      </c>
      <c r="J2052" s="87"/>
      <c r="K2052" s="88"/>
      <c r="L2052" s="116" t="str">
        <f>IF(Stock[[#This Row],[SỐ LƯỢNG MUA]]&gt;0,Stock[[#This Row],[GIÁ MUA]]*(1+Stock[[#This Row],[% TĂNG KỲ VỌNG_1]]),"")</f>
        <v/>
      </c>
      <c r="M2052" s="89"/>
      <c r="N2052" s="116" t="str">
        <f>IF(Stock[[#This Row],[SỐ LƯỢNG MUA]]&gt;0,Stock[[#This Row],[GIÁ MUA]]*(1+Stock[[#This Row],[% TĂNG KỲ VỌNG_2]]),"")</f>
        <v/>
      </c>
      <c r="O2052" s="89"/>
      <c r="P2052" s="116" t="str">
        <f>IF(Stock[[#This Row],[SỐ LƯỢNG MUA]]&gt;0,Stock[[#This Row],[GIÁ MUA]]*(1+Stock[[#This Row],[% GIẢM ĐỂ CẮT LỖ]]),"")</f>
        <v/>
      </c>
      <c r="Q2052" s="103"/>
      <c r="R2052" s="117" t="str">
        <f>IF(Stock[[#This Row],[CỔ TỨC TIỀN MẶT]]&gt;0,Stock[[#This Row],[CỔ TỨC TIỀN MẶT]]/(Stock[[#This Row],[GIÁ MUA]]*Stock[[#This Row],[SỐ LƯỢNG MUA]]),"")</f>
        <v/>
      </c>
      <c r="S2052" s="103"/>
      <c r="T2052" s="77"/>
      <c r="U2052" s="95"/>
      <c r="V2052" s="96"/>
      <c r="W2052" s="125" t="str">
        <f>IF(Stock[[#This Row],[SỐ LƯỢNG BÁN]]&gt;0,Stock[[#This Row],[GIÁ BÁN]]*Stock[[#This Row],[SỐ LƯỢNG BÁN]]*$D$11+Stock[[#This Row],[GIÁ BÁN]]*Stock[[#This Row],[SỐ LƯỢNG BÁN]]*$D$12,"")</f>
        <v/>
      </c>
      <c r="X2052" s="120">
        <f>Stock[[#This Row],[SỐ LƯỢNG MUA]]+Stock[[#This Row],[CỔ TỨC BẰNG CỔ PHIẾU]]-Stock[[#This Row],[SỐ LƯỢNG BÁN]]</f>
        <v>0</v>
      </c>
      <c r="Y20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2" s="120">
        <f ca="1">IF(Stock[[#This Row],[NGÀY BÁN]]&gt;0,Stock[[#This Row],[NGÀY BÁN]]-Stock[[#This Row],[NGÀY MUA]]+1,IF(Stock[[#This Row],[NGÀY MUA]]=0,0,TODAY()-Stock[[#This Row],[NGÀY MUA]]+1))</f>
        <v>0</v>
      </c>
      <c r="AA2052" s="121" t="str">
        <f>IFERROR(Stock[[#This Row],[CỔ TỨC TIỀN MẶT]]+Stock[[#This Row],[LÃI/(LỖ) TỪ BÁN CK
(auto-fill)]],"")</f>
        <v/>
      </c>
      <c r="AB20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2" s="79"/>
      <c r="AE2052" s="146" t="str">
        <f>IF(Stock[[#This Row],[TRẠNG THÁI
(auto-fill)]]="NẮM GIỮ",Stock[[#This Row],[GIÁ THỊ TRƯỜNG]]-Stock[[#This Row],[GIÁ MUA]],"")</f>
        <v/>
      </c>
      <c r="AF2052" s="150" t="str">
        <f>IFERROR(Stock[[#This Row],[TĂNG/
(GIẢM )]]/Stock[[#This Row],[GIÁ MUA]],"")</f>
        <v/>
      </c>
      <c r="AG2052" s="129" t="str">
        <f>IF(Stock[[#This Row],[GIÁ THỊ TRƯỜNG]]&gt;0,Stock[[#This Row],[GIÁ THỊ TRƯỜNG]]*Stock[[#This Row],[SỐ LƯỢNG CÒN LẠI
(auto-fill)]],"")</f>
        <v/>
      </c>
    </row>
    <row r="2053" spans="2:33">
      <c r="B2053" s="109" t="str">
        <f>IF(AND(Stock[[#This Row],[SỐ LƯỢNG MUA]]&gt;0,Stock[[#This Row],[SỐ LƯỢNG CÒN LẠI
(auto-fill)]]=0),"BÁN",
IF(AND(Stock[[#This Row],[SỐ LƯỢNG MUA]]&gt;0,Stock[[#This Row],[SỐ LƯỢNG CÒN LẠI
(auto-fill)]]&gt;0),"NẮM GIỮ",""))</f>
        <v/>
      </c>
      <c r="C2053" s="112">
        <f t="shared" si="31"/>
        <v>2040</v>
      </c>
      <c r="D2053" s="77"/>
      <c r="E2053" s="78"/>
      <c r="F2053" s="170"/>
      <c r="G2053" s="83"/>
      <c r="H2053" s="84"/>
      <c r="I2053" s="114" t="str">
        <f>IF(Stock[[#This Row],[SỐ LƯỢNG MUA]]&gt;0,Stock[[#This Row],[GIÁ MUA]]*Stock[[#This Row],[SỐ LƯỢNG MUA]]*$D$11,"")</f>
        <v/>
      </c>
      <c r="J2053" s="87"/>
      <c r="K2053" s="88"/>
      <c r="L2053" s="116" t="str">
        <f>IF(Stock[[#This Row],[SỐ LƯỢNG MUA]]&gt;0,Stock[[#This Row],[GIÁ MUA]]*(1+Stock[[#This Row],[% TĂNG KỲ VỌNG_1]]),"")</f>
        <v/>
      </c>
      <c r="M2053" s="89"/>
      <c r="N2053" s="116" t="str">
        <f>IF(Stock[[#This Row],[SỐ LƯỢNG MUA]]&gt;0,Stock[[#This Row],[GIÁ MUA]]*(1+Stock[[#This Row],[% TĂNG KỲ VỌNG_2]]),"")</f>
        <v/>
      </c>
      <c r="O2053" s="89"/>
      <c r="P2053" s="116" t="str">
        <f>IF(Stock[[#This Row],[SỐ LƯỢNG MUA]]&gt;0,Stock[[#This Row],[GIÁ MUA]]*(1+Stock[[#This Row],[% GIẢM ĐỂ CẮT LỖ]]),"")</f>
        <v/>
      </c>
      <c r="Q2053" s="103"/>
      <c r="R2053" s="117" t="str">
        <f>IF(Stock[[#This Row],[CỔ TỨC TIỀN MẶT]]&gt;0,Stock[[#This Row],[CỔ TỨC TIỀN MẶT]]/(Stock[[#This Row],[GIÁ MUA]]*Stock[[#This Row],[SỐ LƯỢNG MUA]]),"")</f>
        <v/>
      </c>
      <c r="S2053" s="103"/>
      <c r="T2053" s="77"/>
      <c r="U2053" s="95"/>
      <c r="V2053" s="96"/>
      <c r="W2053" s="125" t="str">
        <f>IF(Stock[[#This Row],[SỐ LƯỢNG BÁN]]&gt;0,Stock[[#This Row],[GIÁ BÁN]]*Stock[[#This Row],[SỐ LƯỢNG BÁN]]*$D$11+Stock[[#This Row],[GIÁ BÁN]]*Stock[[#This Row],[SỐ LƯỢNG BÁN]]*$D$12,"")</f>
        <v/>
      </c>
      <c r="X2053" s="120">
        <f>Stock[[#This Row],[SỐ LƯỢNG MUA]]+Stock[[#This Row],[CỔ TỨC BẰNG CỔ PHIẾU]]-Stock[[#This Row],[SỐ LƯỢNG BÁN]]</f>
        <v>0</v>
      </c>
      <c r="Y20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3" s="120">
        <f ca="1">IF(Stock[[#This Row],[NGÀY BÁN]]&gt;0,Stock[[#This Row],[NGÀY BÁN]]-Stock[[#This Row],[NGÀY MUA]]+1,IF(Stock[[#This Row],[NGÀY MUA]]=0,0,TODAY()-Stock[[#This Row],[NGÀY MUA]]+1))</f>
        <v>0</v>
      </c>
      <c r="AA2053" s="121" t="str">
        <f>IFERROR(Stock[[#This Row],[CỔ TỨC TIỀN MẶT]]+Stock[[#This Row],[LÃI/(LỖ) TỪ BÁN CK
(auto-fill)]],"")</f>
        <v/>
      </c>
      <c r="AB20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3" s="79"/>
      <c r="AE2053" s="146" t="str">
        <f>IF(Stock[[#This Row],[TRẠNG THÁI
(auto-fill)]]="NẮM GIỮ",Stock[[#This Row],[GIÁ THỊ TRƯỜNG]]-Stock[[#This Row],[GIÁ MUA]],"")</f>
        <v/>
      </c>
      <c r="AF2053" s="150" t="str">
        <f>IFERROR(Stock[[#This Row],[TĂNG/
(GIẢM )]]/Stock[[#This Row],[GIÁ MUA]],"")</f>
        <v/>
      </c>
      <c r="AG2053" s="129" t="str">
        <f>IF(Stock[[#This Row],[GIÁ THỊ TRƯỜNG]]&gt;0,Stock[[#This Row],[GIÁ THỊ TRƯỜNG]]*Stock[[#This Row],[SỐ LƯỢNG CÒN LẠI
(auto-fill)]],"")</f>
        <v/>
      </c>
    </row>
    <row r="2054" spans="2:33">
      <c r="B2054" s="109" t="str">
        <f>IF(AND(Stock[[#This Row],[SỐ LƯỢNG MUA]]&gt;0,Stock[[#This Row],[SỐ LƯỢNG CÒN LẠI
(auto-fill)]]=0),"BÁN",
IF(AND(Stock[[#This Row],[SỐ LƯỢNG MUA]]&gt;0,Stock[[#This Row],[SỐ LƯỢNG CÒN LẠI
(auto-fill)]]&gt;0),"NẮM GIỮ",""))</f>
        <v/>
      </c>
      <c r="C2054" s="112">
        <f t="shared" si="31"/>
        <v>2041</v>
      </c>
      <c r="D2054" s="77"/>
      <c r="E2054" s="78"/>
      <c r="F2054" s="170"/>
      <c r="G2054" s="83"/>
      <c r="H2054" s="84"/>
      <c r="I2054" s="114" t="str">
        <f>IF(Stock[[#This Row],[SỐ LƯỢNG MUA]]&gt;0,Stock[[#This Row],[GIÁ MUA]]*Stock[[#This Row],[SỐ LƯỢNG MUA]]*$D$11,"")</f>
        <v/>
      </c>
      <c r="J2054" s="87"/>
      <c r="K2054" s="88"/>
      <c r="L2054" s="116" t="str">
        <f>IF(Stock[[#This Row],[SỐ LƯỢNG MUA]]&gt;0,Stock[[#This Row],[GIÁ MUA]]*(1+Stock[[#This Row],[% TĂNG KỲ VỌNG_1]]),"")</f>
        <v/>
      </c>
      <c r="M2054" s="89"/>
      <c r="N2054" s="116" t="str">
        <f>IF(Stock[[#This Row],[SỐ LƯỢNG MUA]]&gt;0,Stock[[#This Row],[GIÁ MUA]]*(1+Stock[[#This Row],[% TĂNG KỲ VỌNG_2]]),"")</f>
        <v/>
      </c>
      <c r="O2054" s="89"/>
      <c r="P2054" s="116" t="str">
        <f>IF(Stock[[#This Row],[SỐ LƯỢNG MUA]]&gt;0,Stock[[#This Row],[GIÁ MUA]]*(1+Stock[[#This Row],[% GIẢM ĐỂ CẮT LỖ]]),"")</f>
        <v/>
      </c>
      <c r="Q2054" s="103"/>
      <c r="R2054" s="117" t="str">
        <f>IF(Stock[[#This Row],[CỔ TỨC TIỀN MẶT]]&gt;0,Stock[[#This Row],[CỔ TỨC TIỀN MẶT]]/(Stock[[#This Row],[GIÁ MUA]]*Stock[[#This Row],[SỐ LƯỢNG MUA]]),"")</f>
        <v/>
      </c>
      <c r="S2054" s="103"/>
      <c r="T2054" s="77"/>
      <c r="U2054" s="95"/>
      <c r="V2054" s="96"/>
      <c r="W2054" s="125" t="str">
        <f>IF(Stock[[#This Row],[SỐ LƯỢNG BÁN]]&gt;0,Stock[[#This Row],[GIÁ BÁN]]*Stock[[#This Row],[SỐ LƯỢNG BÁN]]*$D$11+Stock[[#This Row],[GIÁ BÁN]]*Stock[[#This Row],[SỐ LƯỢNG BÁN]]*$D$12,"")</f>
        <v/>
      </c>
      <c r="X2054" s="120">
        <f>Stock[[#This Row],[SỐ LƯỢNG MUA]]+Stock[[#This Row],[CỔ TỨC BẰNG CỔ PHIẾU]]-Stock[[#This Row],[SỐ LƯỢNG BÁN]]</f>
        <v>0</v>
      </c>
      <c r="Y20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4" s="120">
        <f ca="1">IF(Stock[[#This Row],[NGÀY BÁN]]&gt;0,Stock[[#This Row],[NGÀY BÁN]]-Stock[[#This Row],[NGÀY MUA]]+1,IF(Stock[[#This Row],[NGÀY MUA]]=0,0,TODAY()-Stock[[#This Row],[NGÀY MUA]]+1))</f>
        <v>0</v>
      </c>
      <c r="AA2054" s="121" t="str">
        <f>IFERROR(Stock[[#This Row],[CỔ TỨC TIỀN MẶT]]+Stock[[#This Row],[LÃI/(LỖ) TỪ BÁN CK
(auto-fill)]],"")</f>
        <v/>
      </c>
      <c r="AB20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4" s="79"/>
      <c r="AE2054" s="146" t="str">
        <f>IF(Stock[[#This Row],[TRẠNG THÁI
(auto-fill)]]="NẮM GIỮ",Stock[[#This Row],[GIÁ THỊ TRƯỜNG]]-Stock[[#This Row],[GIÁ MUA]],"")</f>
        <v/>
      </c>
      <c r="AF2054" s="150" t="str">
        <f>IFERROR(Stock[[#This Row],[TĂNG/
(GIẢM )]]/Stock[[#This Row],[GIÁ MUA]],"")</f>
        <v/>
      </c>
      <c r="AG2054" s="129" t="str">
        <f>IF(Stock[[#This Row],[GIÁ THỊ TRƯỜNG]]&gt;0,Stock[[#This Row],[GIÁ THỊ TRƯỜNG]]*Stock[[#This Row],[SỐ LƯỢNG CÒN LẠI
(auto-fill)]],"")</f>
        <v/>
      </c>
    </row>
    <row r="2055" spans="2:33">
      <c r="B2055" s="109" t="str">
        <f>IF(AND(Stock[[#This Row],[SỐ LƯỢNG MUA]]&gt;0,Stock[[#This Row],[SỐ LƯỢNG CÒN LẠI
(auto-fill)]]=0),"BÁN",
IF(AND(Stock[[#This Row],[SỐ LƯỢNG MUA]]&gt;0,Stock[[#This Row],[SỐ LƯỢNG CÒN LẠI
(auto-fill)]]&gt;0),"NẮM GIỮ",""))</f>
        <v/>
      </c>
      <c r="C2055" s="112">
        <f t="shared" si="31"/>
        <v>2042</v>
      </c>
      <c r="D2055" s="77"/>
      <c r="E2055" s="78"/>
      <c r="F2055" s="170"/>
      <c r="G2055" s="83"/>
      <c r="H2055" s="84"/>
      <c r="I2055" s="114" t="str">
        <f>IF(Stock[[#This Row],[SỐ LƯỢNG MUA]]&gt;0,Stock[[#This Row],[GIÁ MUA]]*Stock[[#This Row],[SỐ LƯỢNG MUA]]*$D$11,"")</f>
        <v/>
      </c>
      <c r="J2055" s="87"/>
      <c r="K2055" s="88"/>
      <c r="L2055" s="116" t="str">
        <f>IF(Stock[[#This Row],[SỐ LƯỢNG MUA]]&gt;0,Stock[[#This Row],[GIÁ MUA]]*(1+Stock[[#This Row],[% TĂNG KỲ VỌNG_1]]),"")</f>
        <v/>
      </c>
      <c r="M2055" s="89"/>
      <c r="N2055" s="116" t="str">
        <f>IF(Stock[[#This Row],[SỐ LƯỢNG MUA]]&gt;0,Stock[[#This Row],[GIÁ MUA]]*(1+Stock[[#This Row],[% TĂNG KỲ VỌNG_2]]),"")</f>
        <v/>
      </c>
      <c r="O2055" s="89"/>
      <c r="P2055" s="116" t="str">
        <f>IF(Stock[[#This Row],[SỐ LƯỢNG MUA]]&gt;0,Stock[[#This Row],[GIÁ MUA]]*(1+Stock[[#This Row],[% GIẢM ĐỂ CẮT LỖ]]),"")</f>
        <v/>
      </c>
      <c r="Q2055" s="103"/>
      <c r="R2055" s="117" t="str">
        <f>IF(Stock[[#This Row],[CỔ TỨC TIỀN MẶT]]&gt;0,Stock[[#This Row],[CỔ TỨC TIỀN MẶT]]/(Stock[[#This Row],[GIÁ MUA]]*Stock[[#This Row],[SỐ LƯỢNG MUA]]),"")</f>
        <v/>
      </c>
      <c r="S2055" s="103"/>
      <c r="T2055" s="77"/>
      <c r="U2055" s="95"/>
      <c r="V2055" s="96"/>
      <c r="W2055" s="125" t="str">
        <f>IF(Stock[[#This Row],[SỐ LƯỢNG BÁN]]&gt;0,Stock[[#This Row],[GIÁ BÁN]]*Stock[[#This Row],[SỐ LƯỢNG BÁN]]*$D$11+Stock[[#This Row],[GIÁ BÁN]]*Stock[[#This Row],[SỐ LƯỢNG BÁN]]*$D$12,"")</f>
        <v/>
      </c>
      <c r="X2055" s="120">
        <f>Stock[[#This Row],[SỐ LƯỢNG MUA]]+Stock[[#This Row],[CỔ TỨC BẰNG CỔ PHIẾU]]-Stock[[#This Row],[SỐ LƯỢNG BÁN]]</f>
        <v>0</v>
      </c>
      <c r="Y20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5" s="120">
        <f ca="1">IF(Stock[[#This Row],[NGÀY BÁN]]&gt;0,Stock[[#This Row],[NGÀY BÁN]]-Stock[[#This Row],[NGÀY MUA]]+1,IF(Stock[[#This Row],[NGÀY MUA]]=0,0,TODAY()-Stock[[#This Row],[NGÀY MUA]]+1))</f>
        <v>0</v>
      </c>
      <c r="AA2055" s="121" t="str">
        <f>IFERROR(Stock[[#This Row],[CỔ TỨC TIỀN MẶT]]+Stock[[#This Row],[LÃI/(LỖ) TỪ BÁN CK
(auto-fill)]],"")</f>
        <v/>
      </c>
      <c r="AB20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5" s="79"/>
      <c r="AE2055" s="146" t="str">
        <f>IF(Stock[[#This Row],[TRẠNG THÁI
(auto-fill)]]="NẮM GIỮ",Stock[[#This Row],[GIÁ THỊ TRƯỜNG]]-Stock[[#This Row],[GIÁ MUA]],"")</f>
        <v/>
      </c>
      <c r="AF2055" s="150" t="str">
        <f>IFERROR(Stock[[#This Row],[TĂNG/
(GIẢM )]]/Stock[[#This Row],[GIÁ MUA]],"")</f>
        <v/>
      </c>
      <c r="AG2055" s="129" t="str">
        <f>IF(Stock[[#This Row],[GIÁ THỊ TRƯỜNG]]&gt;0,Stock[[#This Row],[GIÁ THỊ TRƯỜNG]]*Stock[[#This Row],[SỐ LƯỢNG CÒN LẠI
(auto-fill)]],"")</f>
        <v/>
      </c>
    </row>
    <row r="2056" spans="2:33">
      <c r="B2056" s="109" t="str">
        <f>IF(AND(Stock[[#This Row],[SỐ LƯỢNG MUA]]&gt;0,Stock[[#This Row],[SỐ LƯỢNG CÒN LẠI
(auto-fill)]]=0),"BÁN",
IF(AND(Stock[[#This Row],[SỐ LƯỢNG MUA]]&gt;0,Stock[[#This Row],[SỐ LƯỢNG CÒN LẠI
(auto-fill)]]&gt;0),"NẮM GIỮ",""))</f>
        <v/>
      </c>
      <c r="C2056" s="112">
        <f t="shared" si="31"/>
        <v>2043</v>
      </c>
      <c r="D2056" s="77"/>
      <c r="E2056" s="78"/>
      <c r="F2056" s="170"/>
      <c r="G2056" s="83"/>
      <c r="H2056" s="84"/>
      <c r="I2056" s="114" t="str">
        <f>IF(Stock[[#This Row],[SỐ LƯỢNG MUA]]&gt;0,Stock[[#This Row],[GIÁ MUA]]*Stock[[#This Row],[SỐ LƯỢNG MUA]]*$D$11,"")</f>
        <v/>
      </c>
      <c r="J2056" s="87"/>
      <c r="K2056" s="88"/>
      <c r="L2056" s="116" t="str">
        <f>IF(Stock[[#This Row],[SỐ LƯỢNG MUA]]&gt;0,Stock[[#This Row],[GIÁ MUA]]*(1+Stock[[#This Row],[% TĂNG KỲ VỌNG_1]]),"")</f>
        <v/>
      </c>
      <c r="M2056" s="89"/>
      <c r="N2056" s="116" t="str">
        <f>IF(Stock[[#This Row],[SỐ LƯỢNG MUA]]&gt;0,Stock[[#This Row],[GIÁ MUA]]*(1+Stock[[#This Row],[% TĂNG KỲ VỌNG_2]]),"")</f>
        <v/>
      </c>
      <c r="O2056" s="89"/>
      <c r="P2056" s="116" t="str">
        <f>IF(Stock[[#This Row],[SỐ LƯỢNG MUA]]&gt;0,Stock[[#This Row],[GIÁ MUA]]*(1+Stock[[#This Row],[% GIẢM ĐỂ CẮT LỖ]]),"")</f>
        <v/>
      </c>
      <c r="Q2056" s="103"/>
      <c r="R2056" s="117" t="str">
        <f>IF(Stock[[#This Row],[CỔ TỨC TIỀN MẶT]]&gt;0,Stock[[#This Row],[CỔ TỨC TIỀN MẶT]]/(Stock[[#This Row],[GIÁ MUA]]*Stock[[#This Row],[SỐ LƯỢNG MUA]]),"")</f>
        <v/>
      </c>
      <c r="S2056" s="103"/>
      <c r="T2056" s="77"/>
      <c r="U2056" s="95"/>
      <c r="V2056" s="96"/>
      <c r="W2056" s="125" t="str">
        <f>IF(Stock[[#This Row],[SỐ LƯỢNG BÁN]]&gt;0,Stock[[#This Row],[GIÁ BÁN]]*Stock[[#This Row],[SỐ LƯỢNG BÁN]]*$D$11+Stock[[#This Row],[GIÁ BÁN]]*Stock[[#This Row],[SỐ LƯỢNG BÁN]]*$D$12,"")</f>
        <v/>
      </c>
      <c r="X2056" s="120">
        <f>Stock[[#This Row],[SỐ LƯỢNG MUA]]+Stock[[#This Row],[CỔ TỨC BẰNG CỔ PHIẾU]]-Stock[[#This Row],[SỐ LƯỢNG BÁN]]</f>
        <v>0</v>
      </c>
      <c r="Y20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6" s="120">
        <f ca="1">IF(Stock[[#This Row],[NGÀY BÁN]]&gt;0,Stock[[#This Row],[NGÀY BÁN]]-Stock[[#This Row],[NGÀY MUA]]+1,IF(Stock[[#This Row],[NGÀY MUA]]=0,0,TODAY()-Stock[[#This Row],[NGÀY MUA]]+1))</f>
        <v>0</v>
      </c>
      <c r="AA2056" s="121" t="str">
        <f>IFERROR(Stock[[#This Row],[CỔ TỨC TIỀN MẶT]]+Stock[[#This Row],[LÃI/(LỖ) TỪ BÁN CK
(auto-fill)]],"")</f>
        <v/>
      </c>
      <c r="AB20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6" s="79"/>
      <c r="AE2056" s="146" t="str">
        <f>IF(Stock[[#This Row],[TRẠNG THÁI
(auto-fill)]]="NẮM GIỮ",Stock[[#This Row],[GIÁ THỊ TRƯỜNG]]-Stock[[#This Row],[GIÁ MUA]],"")</f>
        <v/>
      </c>
      <c r="AF2056" s="150" t="str">
        <f>IFERROR(Stock[[#This Row],[TĂNG/
(GIẢM )]]/Stock[[#This Row],[GIÁ MUA]],"")</f>
        <v/>
      </c>
      <c r="AG2056" s="129" t="str">
        <f>IF(Stock[[#This Row],[GIÁ THỊ TRƯỜNG]]&gt;0,Stock[[#This Row],[GIÁ THỊ TRƯỜNG]]*Stock[[#This Row],[SỐ LƯỢNG CÒN LẠI
(auto-fill)]],"")</f>
        <v/>
      </c>
    </row>
    <row r="2057" spans="2:33">
      <c r="B2057" s="109" t="str">
        <f>IF(AND(Stock[[#This Row],[SỐ LƯỢNG MUA]]&gt;0,Stock[[#This Row],[SỐ LƯỢNG CÒN LẠI
(auto-fill)]]=0),"BÁN",
IF(AND(Stock[[#This Row],[SỐ LƯỢNG MUA]]&gt;0,Stock[[#This Row],[SỐ LƯỢNG CÒN LẠI
(auto-fill)]]&gt;0),"NẮM GIỮ",""))</f>
        <v/>
      </c>
      <c r="C2057" s="112">
        <f t="shared" si="31"/>
        <v>2044</v>
      </c>
      <c r="D2057" s="77"/>
      <c r="E2057" s="78"/>
      <c r="F2057" s="170"/>
      <c r="G2057" s="83"/>
      <c r="H2057" s="84"/>
      <c r="I2057" s="114" t="str">
        <f>IF(Stock[[#This Row],[SỐ LƯỢNG MUA]]&gt;0,Stock[[#This Row],[GIÁ MUA]]*Stock[[#This Row],[SỐ LƯỢNG MUA]]*$D$11,"")</f>
        <v/>
      </c>
      <c r="J2057" s="87"/>
      <c r="K2057" s="88"/>
      <c r="L2057" s="116" t="str">
        <f>IF(Stock[[#This Row],[SỐ LƯỢNG MUA]]&gt;0,Stock[[#This Row],[GIÁ MUA]]*(1+Stock[[#This Row],[% TĂNG KỲ VỌNG_1]]),"")</f>
        <v/>
      </c>
      <c r="M2057" s="89"/>
      <c r="N2057" s="116" t="str">
        <f>IF(Stock[[#This Row],[SỐ LƯỢNG MUA]]&gt;0,Stock[[#This Row],[GIÁ MUA]]*(1+Stock[[#This Row],[% TĂNG KỲ VỌNG_2]]),"")</f>
        <v/>
      </c>
      <c r="O2057" s="89"/>
      <c r="P2057" s="116" t="str">
        <f>IF(Stock[[#This Row],[SỐ LƯỢNG MUA]]&gt;0,Stock[[#This Row],[GIÁ MUA]]*(1+Stock[[#This Row],[% GIẢM ĐỂ CẮT LỖ]]),"")</f>
        <v/>
      </c>
      <c r="Q2057" s="103"/>
      <c r="R2057" s="117" t="str">
        <f>IF(Stock[[#This Row],[CỔ TỨC TIỀN MẶT]]&gt;0,Stock[[#This Row],[CỔ TỨC TIỀN MẶT]]/(Stock[[#This Row],[GIÁ MUA]]*Stock[[#This Row],[SỐ LƯỢNG MUA]]),"")</f>
        <v/>
      </c>
      <c r="S2057" s="103"/>
      <c r="T2057" s="77"/>
      <c r="U2057" s="95"/>
      <c r="V2057" s="96"/>
      <c r="W2057" s="125" t="str">
        <f>IF(Stock[[#This Row],[SỐ LƯỢNG BÁN]]&gt;0,Stock[[#This Row],[GIÁ BÁN]]*Stock[[#This Row],[SỐ LƯỢNG BÁN]]*$D$11+Stock[[#This Row],[GIÁ BÁN]]*Stock[[#This Row],[SỐ LƯỢNG BÁN]]*$D$12,"")</f>
        <v/>
      </c>
      <c r="X2057" s="120">
        <f>Stock[[#This Row],[SỐ LƯỢNG MUA]]+Stock[[#This Row],[CỔ TỨC BẰNG CỔ PHIẾU]]-Stock[[#This Row],[SỐ LƯỢNG BÁN]]</f>
        <v>0</v>
      </c>
      <c r="Y20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7" s="120">
        <f ca="1">IF(Stock[[#This Row],[NGÀY BÁN]]&gt;0,Stock[[#This Row],[NGÀY BÁN]]-Stock[[#This Row],[NGÀY MUA]]+1,IF(Stock[[#This Row],[NGÀY MUA]]=0,0,TODAY()-Stock[[#This Row],[NGÀY MUA]]+1))</f>
        <v>0</v>
      </c>
      <c r="AA2057" s="121" t="str">
        <f>IFERROR(Stock[[#This Row],[CỔ TỨC TIỀN MẶT]]+Stock[[#This Row],[LÃI/(LỖ) TỪ BÁN CK
(auto-fill)]],"")</f>
        <v/>
      </c>
      <c r="AB20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7" s="79"/>
      <c r="AE2057" s="146" t="str">
        <f>IF(Stock[[#This Row],[TRẠNG THÁI
(auto-fill)]]="NẮM GIỮ",Stock[[#This Row],[GIÁ THỊ TRƯỜNG]]-Stock[[#This Row],[GIÁ MUA]],"")</f>
        <v/>
      </c>
      <c r="AF2057" s="150" t="str">
        <f>IFERROR(Stock[[#This Row],[TĂNG/
(GIẢM )]]/Stock[[#This Row],[GIÁ MUA]],"")</f>
        <v/>
      </c>
      <c r="AG2057" s="129" t="str">
        <f>IF(Stock[[#This Row],[GIÁ THỊ TRƯỜNG]]&gt;0,Stock[[#This Row],[GIÁ THỊ TRƯỜNG]]*Stock[[#This Row],[SỐ LƯỢNG CÒN LẠI
(auto-fill)]],"")</f>
        <v/>
      </c>
    </row>
    <row r="2058" spans="2:33">
      <c r="B2058" s="109" t="str">
        <f>IF(AND(Stock[[#This Row],[SỐ LƯỢNG MUA]]&gt;0,Stock[[#This Row],[SỐ LƯỢNG CÒN LẠI
(auto-fill)]]=0),"BÁN",
IF(AND(Stock[[#This Row],[SỐ LƯỢNG MUA]]&gt;0,Stock[[#This Row],[SỐ LƯỢNG CÒN LẠI
(auto-fill)]]&gt;0),"NẮM GIỮ",""))</f>
        <v/>
      </c>
      <c r="C2058" s="112">
        <f t="shared" si="31"/>
        <v>2045</v>
      </c>
      <c r="D2058" s="77"/>
      <c r="E2058" s="78"/>
      <c r="F2058" s="170"/>
      <c r="G2058" s="83"/>
      <c r="H2058" s="84"/>
      <c r="I2058" s="114" t="str">
        <f>IF(Stock[[#This Row],[SỐ LƯỢNG MUA]]&gt;0,Stock[[#This Row],[GIÁ MUA]]*Stock[[#This Row],[SỐ LƯỢNG MUA]]*$D$11,"")</f>
        <v/>
      </c>
      <c r="J2058" s="87"/>
      <c r="K2058" s="88"/>
      <c r="L2058" s="116" t="str">
        <f>IF(Stock[[#This Row],[SỐ LƯỢNG MUA]]&gt;0,Stock[[#This Row],[GIÁ MUA]]*(1+Stock[[#This Row],[% TĂNG KỲ VỌNG_1]]),"")</f>
        <v/>
      </c>
      <c r="M2058" s="89"/>
      <c r="N2058" s="116" t="str">
        <f>IF(Stock[[#This Row],[SỐ LƯỢNG MUA]]&gt;0,Stock[[#This Row],[GIÁ MUA]]*(1+Stock[[#This Row],[% TĂNG KỲ VỌNG_2]]),"")</f>
        <v/>
      </c>
      <c r="O2058" s="89"/>
      <c r="P2058" s="116" t="str">
        <f>IF(Stock[[#This Row],[SỐ LƯỢNG MUA]]&gt;0,Stock[[#This Row],[GIÁ MUA]]*(1+Stock[[#This Row],[% GIẢM ĐỂ CẮT LỖ]]),"")</f>
        <v/>
      </c>
      <c r="Q2058" s="103"/>
      <c r="R2058" s="117" t="str">
        <f>IF(Stock[[#This Row],[CỔ TỨC TIỀN MẶT]]&gt;0,Stock[[#This Row],[CỔ TỨC TIỀN MẶT]]/(Stock[[#This Row],[GIÁ MUA]]*Stock[[#This Row],[SỐ LƯỢNG MUA]]),"")</f>
        <v/>
      </c>
      <c r="S2058" s="103"/>
      <c r="T2058" s="77"/>
      <c r="U2058" s="95"/>
      <c r="V2058" s="96"/>
      <c r="W2058" s="125" t="str">
        <f>IF(Stock[[#This Row],[SỐ LƯỢNG BÁN]]&gt;0,Stock[[#This Row],[GIÁ BÁN]]*Stock[[#This Row],[SỐ LƯỢNG BÁN]]*$D$11+Stock[[#This Row],[GIÁ BÁN]]*Stock[[#This Row],[SỐ LƯỢNG BÁN]]*$D$12,"")</f>
        <v/>
      </c>
      <c r="X2058" s="120">
        <f>Stock[[#This Row],[SỐ LƯỢNG MUA]]+Stock[[#This Row],[CỔ TỨC BẰNG CỔ PHIẾU]]-Stock[[#This Row],[SỐ LƯỢNG BÁN]]</f>
        <v>0</v>
      </c>
      <c r="Y20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8" s="120">
        <f ca="1">IF(Stock[[#This Row],[NGÀY BÁN]]&gt;0,Stock[[#This Row],[NGÀY BÁN]]-Stock[[#This Row],[NGÀY MUA]]+1,IF(Stock[[#This Row],[NGÀY MUA]]=0,0,TODAY()-Stock[[#This Row],[NGÀY MUA]]+1))</f>
        <v>0</v>
      </c>
      <c r="AA2058" s="121" t="str">
        <f>IFERROR(Stock[[#This Row],[CỔ TỨC TIỀN MẶT]]+Stock[[#This Row],[LÃI/(LỖ) TỪ BÁN CK
(auto-fill)]],"")</f>
        <v/>
      </c>
      <c r="AB20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8" s="79"/>
      <c r="AE2058" s="146" t="str">
        <f>IF(Stock[[#This Row],[TRẠNG THÁI
(auto-fill)]]="NẮM GIỮ",Stock[[#This Row],[GIÁ THỊ TRƯỜNG]]-Stock[[#This Row],[GIÁ MUA]],"")</f>
        <v/>
      </c>
      <c r="AF2058" s="150" t="str">
        <f>IFERROR(Stock[[#This Row],[TĂNG/
(GIẢM )]]/Stock[[#This Row],[GIÁ MUA]],"")</f>
        <v/>
      </c>
      <c r="AG2058" s="129" t="str">
        <f>IF(Stock[[#This Row],[GIÁ THỊ TRƯỜNG]]&gt;0,Stock[[#This Row],[GIÁ THỊ TRƯỜNG]]*Stock[[#This Row],[SỐ LƯỢNG CÒN LẠI
(auto-fill)]],"")</f>
        <v/>
      </c>
    </row>
    <row r="2059" spans="2:33">
      <c r="B2059" s="109" t="str">
        <f>IF(AND(Stock[[#This Row],[SỐ LƯỢNG MUA]]&gt;0,Stock[[#This Row],[SỐ LƯỢNG CÒN LẠI
(auto-fill)]]=0),"BÁN",
IF(AND(Stock[[#This Row],[SỐ LƯỢNG MUA]]&gt;0,Stock[[#This Row],[SỐ LƯỢNG CÒN LẠI
(auto-fill)]]&gt;0),"NẮM GIỮ",""))</f>
        <v/>
      </c>
      <c r="C2059" s="112">
        <f t="shared" si="31"/>
        <v>2046</v>
      </c>
      <c r="D2059" s="77"/>
      <c r="E2059" s="78"/>
      <c r="F2059" s="170"/>
      <c r="G2059" s="83"/>
      <c r="H2059" s="84"/>
      <c r="I2059" s="114" t="str">
        <f>IF(Stock[[#This Row],[SỐ LƯỢNG MUA]]&gt;0,Stock[[#This Row],[GIÁ MUA]]*Stock[[#This Row],[SỐ LƯỢNG MUA]]*$D$11,"")</f>
        <v/>
      </c>
      <c r="J2059" s="87"/>
      <c r="K2059" s="88"/>
      <c r="L2059" s="116" t="str">
        <f>IF(Stock[[#This Row],[SỐ LƯỢNG MUA]]&gt;0,Stock[[#This Row],[GIÁ MUA]]*(1+Stock[[#This Row],[% TĂNG KỲ VỌNG_1]]),"")</f>
        <v/>
      </c>
      <c r="M2059" s="89"/>
      <c r="N2059" s="116" t="str">
        <f>IF(Stock[[#This Row],[SỐ LƯỢNG MUA]]&gt;0,Stock[[#This Row],[GIÁ MUA]]*(1+Stock[[#This Row],[% TĂNG KỲ VỌNG_2]]),"")</f>
        <v/>
      </c>
      <c r="O2059" s="89"/>
      <c r="P2059" s="116" t="str">
        <f>IF(Stock[[#This Row],[SỐ LƯỢNG MUA]]&gt;0,Stock[[#This Row],[GIÁ MUA]]*(1+Stock[[#This Row],[% GIẢM ĐỂ CẮT LỖ]]),"")</f>
        <v/>
      </c>
      <c r="Q2059" s="103"/>
      <c r="R2059" s="117" t="str">
        <f>IF(Stock[[#This Row],[CỔ TỨC TIỀN MẶT]]&gt;0,Stock[[#This Row],[CỔ TỨC TIỀN MẶT]]/(Stock[[#This Row],[GIÁ MUA]]*Stock[[#This Row],[SỐ LƯỢNG MUA]]),"")</f>
        <v/>
      </c>
      <c r="S2059" s="103"/>
      <c r="T2059" s="77"/>
      <c r="U2059" s="95"/>
      <c r="V2059" s="96"/>
      <c r="W2059" s="125" t="str">
        <f>IF(Stock[[#This Row],[SỐ LƯỢNG BÁN]]&gt;0,Stock[[#This Row],[GIÁ BÁN]]*Stock[[#This Row],[SỐ LƯỢNG BÁN]]*$D$11+Stock[[#This Row],[GIÁ BÁN]]*Stock[[#This Row],[SỐ LƯỢNG BÁN]]*$D$12,"")</f>
        <v/>
      </c>
      <c r="X2059" s="120">
        <f>Stock[[#This Row],[SỐ LƯỢNG MUA]]+Stock[[#This Row],[CỔ TỨC BẰNG CỔ PHIẾU]]-Stock[[#This Row],[SỐ LƯỢNG BÁN]]</f>
        <v>0</v>
      </c>
      <c r="Y20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9" s="120">
        <f ca="1">IF(Stock[[#This Row],[NGÀY BÁN]]&gt;0,Stock[[#This Row],[NGÀY BÁN]]-Stock[[#This Row],[NGÀY MUA]]+1,IF(Stock[[#This Row],[NGÀY MUA]]=0,0,TODAY()-Stock[[#This Row],[NGÀY MUA]]+1))</f>
        <v>0</v>
      </c>
      <c r="AA2059" s="121" t="str">
        <f>IFERROR(Stock[[#This Row],[CỔ TỨC TIỀN MẶT]]+Stock[[#This Row],[LÃI/(LỖ) TỪ BÁN CK
(auto-fill)]],"")</f>
        <v/>
      </c>
      <c r="AB20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59" s="79"/>
      <c r="AE2059" s="146" t="str">
        <f>IF(Stock[[#This Row],[TRẠNG THÁI
(auto-fill)]]="NẮM GIỮ",Stock[[#This Row],[GIÁ THỊ TRƯỜNG]]-Stock[[#This Row],[GIÁ MUA]],"")</f>
        <v/>
      </c>
      <c r="AF2059" s="150" t="str">
        <f>IFERROR(Stock[[#This Row],[TĂNG/
(GIẢM )]]/Stock[[#This Row],[GIÁ MUA]],"")</f>
        <v/>
      </c>
      <c r="AG2059" s="129" t="str">
        <f>IF(Stock[[#This Row],[GIÁ THỊ TRƯỜNG]]&gt;0,Stock[[#This Row],[GIÁ THỊ TRƯỜNG]]*Stock[[#This Row],[SỐ LƯỢNG CÒN LẠI
(auto-fill)]],"")</f>
        <v/>
      </c>
    </row>
    <row r="2060" spans="2:33">
      <c r="B2060" s="109" t="str">
        <f>IF(AND(Stock[[#This Row],[SỐ LƯỢNG MUA]]&gt;0,Stock[[#This Row],[SỐ LƯỢNG CÒN LẠI
(auto-fill)]]=0),"BÁN",
IF(AND(Stock[[#This Row],[SỐ LƯỢNG MUA]]&gt;0,Stock[[#This Row],[SỐ LƯỢNG CÒN LẠI
(auto-fill)]]&gt;0),"NẮM GIỮ",""))</f>
        <v/>
      </c>
      <c r="C2060" s="112">
        <f t="shared" si="31"/>
        <v>2047</v>
      </c>
      <c r="D2060" s="77"/>
      <c r="E2060" s="78"/>
      <c r="F2060" s="170"/>
      <c r="G2060" s="83"/>
      <c r="H2060" s="84"/>
      <c r="I2060" s="114" t="str">
        <f>IF(Stock[[#This Row],[SỐ LƯỢNG MUA]]&gt;0,Stock[[#This Row],[GIÁ MUA]]*Stock[[#This Row],[SỐ LƯỢNG MUA]]*$D$11,"")</f>
        <v/>
      </c>
      <c r="J2060" s="87"/>
      <c r="K2060" s="88"/>
      <c r="L2060" s="116" t="str">
        <f>IF(Stock[[#This Row],[SỐ LƯỢNG MUA]]&gt;0,Stock[[#This Row],[GIÁ MUA]]*(1+Stock[[#This Row],[% TĂNG KỲ VỌNG_1]]),"")</f>
        <v/>
      </c>
      <c r="M2060" s="89"/>
      <c r="N2060" s="116" t="str">
        <f>IF(Stock[[#This Row],[SỐ LƯỢNG MUA]]&gt;0,Stock[[#This Row],[GIÁ MUA]]*(1+Stock[[#This Row],[% TĂNG KỲ VỌNG_2]]),"")</f>
        <v/>
      </c>
      <c r="O2060" s="89"/>
      <c r="P2060" s="116" t="str">
        <f>IF(Stock[[#This Row],[SỐ LƯỢNG MUA]]&gt;0,Stock[[#This Row],[GIÁ MUA]]*(1+Stock[[#This Row],[% GIẢM ĐỂ CẮT LỖ]]),"")</f>
        <v/>
      </c>
      <c r="Q2060" s="103"/>
      <c r="R2060" s="117" t="str">
        <f>IF(Stock[[#This Row],[CỔ TỨC TIỀN MẶT]]&gt;0,Stock[[#This Row],[CỔ TỨC TIỀN MẶT]]/(Stock[[#This Row],[GIÁ MUA]]*Stock[[#This Row],[SỐ LƯỢNG MUA]]),"")</f>
        <v/>
      </c>
      <c r="S2060" s="103"/>
      <c r="T2060" s="77"/>
      <c r="U2060" s="95"/>
      <c r="V2060" s="96"/>
      <c r="W2060" s="125" t="str">
        <f>IF(Stock[[#This Row],[SỐ LƯỢNG BÁN]]&gt;0,Stock[[#This Row],[GIÁ BÁN]]*Stock[[#This Row],[SỐ LƯỢNG BÁN]]*$D$11+Stock[[#This Row],[GIÁ BÁN]]*Stock[[#This Row],[SỐ LƯỢNG BÁN]]*$D$12,"")</f>
        <v/>
      </c>
      <c r="X2060" s="120">
        <f>Stock[[#This Row],[SỐ LƯỢNG MUA]]+Stock[[#This Row],[CỔ TỨC BẰNG CỔ PHIẾU]]-Stock[[#This Row],[SỐ LƯỢNG BÁN]]</f>
        <v>0</v>
      </c>
      <c r="Y20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0" s="120">
        <f ca="1">IF(Stock[[#This Row],[NGÀY BÁN]]&gt;0,Stock[[#This Row],[NGÀY BÁN]]-Stock[[#This Row],[NGÀY MUA]]+1,IF(Stock[[#This Row],[NGÀY MUA]]=0,0,TODAY()-Stock[[#This Row],[NGÀY MUA]]+1))</f>
        <v>0</v>
      </c>
      <c r="AA2060" s="121" t="str">
        <f>IFERROR(Stock[[#This Row],[CỔ TỨC TIỀN MẶT]]+Stock[[#This Row],[LÃI/(LỖ) TỪ BÁN CK
(auto-fill)]],"")</f>
        <v/>
      </c>
      <c r="AB20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0" s="79"/>
      <c r="AE2060" s="146" t="str">
        <f>IF(Stock[[#This Row],[TRẠNG THÁI
(auto-fill)]]="NẮM GIỮ",Stock[[#This Row],[GIÁ THỊ TRƯỜNG]]-Stock[[#This Row],[GIÁ MUA]],"")</f>
        <v/>
      </c>
      <c r="AF2060" s="150" t="str">
        <f>IFERROR(Stock[[#This Row],[TĂNG/
(GIẢM )]]/Stock[[#This Row],[GIÁ MUA]],"")</f>
        <v/>
      </c>
      <c r="AG2060" s="129" t="str">
        <f>IF(Stock[[#This Row],[GIÁ THỊ TRƯỜNG]]&gt;0,Stock[[#This Row],[GIÁ THỊ TRƯỜNG]]*Stock[[#This Row],[SỐ LƯỢNG CÒN LẠI
(auto-fill)]],"")</f>
        <v/>
      </c>
    </row>
    <row r="2061" spans="2:33">
      <c r="B2061" s="109" t="str">
        <f>IF(AND(Stock[[#This Row],[SỐ LƯỢNG MUA]]&gt;0,Stock[[#This Row],[SỐ LƯỢNG CÒN LẠI
(auto-fill)]]=0),"BÁN",
IF(AND(Stock[[#This Row],[SỐ LƯỢNG MUA]]&gt;0,Stock[[#This Row],[SỐ LƯỢNG CÒN LẠI
(auto-fill)]]&gt;0),"NẮM GIỮ",""))</f>
        <v/>
      </c>
      <c r="C2061" s="112">
        <f t="shared" si="31"/>
        <v>2048</v>
      </c>
      <c r="D2061" s="77"/>
      <c r="E2061" s="78"/>
      <c r="F2061" s="170"/>
      <c r="G2061" s="83"/>
      <c r="H2061" s="84"/>
      <c r="I2061" s="114" t="str">
        <f>IF(Stock[[#This Row],[SỐ LƯỢNG MUA]]&gt;0,Stock[[#This Row],[GIÁ MUA]]*Stock[[#This Row],[SỐ LƯỢNG MUA]]*$D$11,"")</f>
        <v/>
      </c>
      <c r="J2061" s="87"/>
      <c r="K2061" s="88"/>
      <c r="L2061" s="116" t="str">
        <f>IF(Stock[[#This Row],[SỐ LƯỢNG MUA]]&gt;0,Stock[[#This Row],[GIÁ MUA]]*(1+Stock[[#This Row],[% TĂNG KỲ VỌNG_1]]),"")</f>
        <v/>
      </c>
      <c r="M2061" s="89"/>
      <c r="N2061" s="116" t="str">
        <f>IF(Stock[[#This Row],[SỐ LƯỢNG MUA]]&gt;0,Stock[[#This Row],[GIÁ MUA]]*(1+Stock[[#This Row],[% TĂNG KỲ VỌNG_2]]),"")</f>
        <v/>
      </c>
      <c r="O2061" s="89"/>
      <c r="P2061" s="116" t="str">
        <f>IF(Stock[[#This Row],[SỐ LƯỢNG MUA]]&gt;0,Stock[[#This Row],[GIÁ MUA]]*(1+Stock[[#This Row],[% GIẢM ĐỂ CẮT LỖ]]),"")</f>
        <v/>
      </c>
      <c r="Q2061" s="103"/>
      <c r="R2061" s="117" t="str">
        <f>IF(Stock[[#This Row],[CỔ TỨC TIỀN MẶT]]&gt;0,Stock[[#This Row],[CỔ TỨC TIỀN MẶT]]/(Stock[[#This Row],[GIÁ MUA]]*Stock[[#This Row],[SỐ LƯỢNG MUA]]),"")</f>
        <v/>
      </c>
      <c r="S2061" s="103"/>
      <c r="T2061" s="77"/>
      <c r="U2061" s="95"/>
      <c r="V2061" s="96"/>
      <c r="W2061" s="125" t="str">
        <f>IF(Stock[[#This Row],[SỐ LƯỢNG BÁN]]&gt;0,Stock[[#This Row],[GIÁ BÁN]]*Stock[[#This Row],[SỐ LƯỢNG BÁN]]*$D$11+Stock[[#This Row],[GIÁ BÁN]]*Stock[[#This Row],[SỐ LƯỢNG BÁN]]*$D$12,"")</f>
        <v/>
      </c>
      <c r="X2061" s="120">
        <f>Stock[[#This Row],[SỐ LƯỢNG MUA]]+Stock[[#This Row],[CỔ TỨC BẰNG CỔ PHIẾU]]-Stock[[#This Row],[SỐ LƯỢNG BÁN]]</f>
        <v>0</v>
      </c>
      <c r="Y20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1" s="120">
        <f ca="1">IF(Stock[[#This Row],[NGÀY BÁN]]&gt;0,Stock[[#This Row],[NGÀY BÁN]]-Stock[[#This Row],[NGÀY MUA]]+1,IF(Stock[[#This Row],[NGÀY MUA]]=0,0,TODAY()-Stock[[#This Row],[NGÀY MUA]]+1))</f>
        <v>0</v>
      </c>
      <c r="AA2061" s="121" t="str">
        <f>IFERROR(Stock[[#This Row],[CỔ TỨC TIỀN MẶT]]+Stock[[#This Row],[LÃI/(LỖ) TỪ BÁN CK
(auto-fill)]],"")</f>
        <v/>
      </c>
      <c r="AB20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1" s="79"/>
      <c r="AE2061" s="146" t="str">
        <f>IF(Stock[[#This Row],[TRẠNG THÁI
(auto-fill)]]="NẮM GIỮ",Stock[[#This Row],[GIÁ THỊ TRƯỜNG]]-Stock[[#This Row],[GIÁ MUA]],"")</f>
        <v/>
      </c>
      <c r="AF2061" s="150" t="str">
        <f>IFERROR(Stock[[#This Row],[TĂNG/
(GIẢM )]]/Stock[[#This Row],[GIÁ MUA]],"")</f>
        <v/>
      </c>
      <c r="AG2061" s="129" t="str">
        <f>IF(Stock[[#This Row],[GIÁ THỊ TRƯỜNG]]&gt;0,Stock[[#This Row],[GIÁ THỊ TRƯỜNG]]*Stock[[#This Row],[SỐ LƯỢNG CÒN LẠI
(auto-fill)]],"")</f>
        <v/>
      </c>
    </row>
    <row r="2062" spans="2:33">
      <c r="B2062" s="109" t="str">
        <f>IF(AND(Stock[[#This Row],[SỐ LƯỢNG MUA]]&gt;0,Stock[[#This Row],[SỐ LƯỢNG CÒN LẠI
(auto-fill)]]=0),"BÁN",
IF(AND(Stock[[#This Row],[SỐ LƯỢNG MUA]]&gt;0,Stock[[#This Row],[SỐ LƯỢNG CÒN LẠI
(auto-fill)]]&gt;0),"NẮM GIỮ",""))</f>
        <v/>
      </c>
      <c r="C2062" s="112">
        <f t="shared" si="31"/>
        <v>2049</v>
      </c>
      <c r="D2062" s="77"/>
      <c r="E2062" s="78"/>
      <c r="F2062" s="170"/>
      <c r="G2062" s="83"/>
      <c r="H2062" s="84"/>
      <c r="I2062" s="114" t="str">
        <f>IF(Stock[[#This Row],[SỐ LƯỢNG MUA]]&gt;0,Stock[[#This Row],[GIÁ MUA]]*Stock[[#This Row],[SỐ LƯỢNG MUA]]*$D$11,"")</f>
        <v/>
      </c>
      <c r="J2062" s="87"/>
      <c r="K2062" s="88"/>
      <c r="L2062" s="116" t="str">
        <f>IF(Stock[[#This Row],[SỐ LƯỢNG MUA]]&gt;0,Stock[[#This Row],[GIÁ MUA]]*(1+Stock[[#This Row],[% TĂNG KỲ VỌNG_1]]),"")</f>
        <v/>
      </c>
      <c r="M2062" s="89"/>
      <c r="N2062" s="116" t="str">
        <f>IF(Stock[[#This Row],[SỐ LƯỢNG MUA]]&gt;0,Stock[[#This Row],[GIÁ MUA]]*(1+Stock[[#This Row],[% TĂNG KỲ VỌNG_2]]),"")</f>
        <v/>
      </c>
      <c r="O2062" s="89"/>
      <c r="P2062" s="116" t="str">
        <f>IF(Stock[[#This Row],[SỐ LƯỢNG MUA]]&gt;0,Stock[[#This Row],[GIÁ MUA]]*(1+Stock[[#This Row],[% GIẢM ĐỂ CẮT LỖ]]),"")</f>
        <v/>
      </c>
      <c r="Q2062" s="103"/>
      <c r="R2062" s="117" t="str">
        <f>IF(Stock[[#This Row],[CỔ TỨC TIỀN MẶT]]&gt;0,Stock[[#This Row],[CỔ TỨC TIỀN MẶT]]/(Stock[[#This Row],[GIÁ MUA]]*Stock[[#This Row],[SỐ LƯỢNG MUA]]),"")</f>
        <v/>
      </c>
      <c r="S2062" s="103"/>
      <c r="T2062" s="77"/>
      <c r="U2062" s="95"/>
      <c r="V2062" s="96"/>
      <c r="W2062" s="125" t="str">
        <f>IF(Stock[[#This Row],[SỐ LƯỢNG BÁN]]&gt;0,Stock[[#This Row],[GIÁ BÁN]]*Stock[[#This Row],[SỐ LƯỢNG BÁN]]*$D$11+Stock[[#This Row],[GIÁ BÁN]]*Stock[[#This Row],[SỐ LƯỢNG BÁN]]*$D$12,"")</f>
        <v/>
      </c>
      <c r="X2062" s="120">
        <f>Stock[[#This Row],[SỐ LƯỢNG MUA]]+Stock[[#This Row],[CỔ TỨC BẰNG CỔ PHIẾU]]-Stock[[#This Row],[SỐ LƯỢNG BÁN]]</f>
        <v>0</v>
      </c>
      <c r="Y20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2" s="120">
        <f ca="1">IF(Stock[[#This Row],[NGÀY BÁN]]&gt;0,Stock[[#This Row],[NGÀY BÁN]]-Stock[[#This Row],[NGÀY MUA]]+1,IF(Stock[[#This Row],[NGÀY MUA]]=0,0,TODAY()-Stock[[#This Row],[NGÀY MUA]]+1))</f>
        <v>0</v>
      </c>
      <c r="AA2062" s="121" t="str">
        <f>IFERROR(Stock[[#This Row],[CỔ TỨC TIỀN MẶT]]+Stock[[#This Row],[LÃI/(LỖ) TỪ BÁN CK
(auto-fill)]],"")</f>
        <v/>
      </c>
      <c r="AB20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2" s="79"/>
      <c r="AE2062" s="146" t="str">
        <f>IF(Stock[[#This Row],[TRẠNG THÁI
(auto-fill)]]="NẮM GIỮ",Stock[[#This Row],[GIÁ THỊ TRƯỜNG]]-Stock[[#This Row],[GIÁ MUA]],"")</f>
        <v/>
      </c>
      <c r="AF2062" s="150" t="str">
        <f>IFERROR(Stock[[#This Row],[TĂNG/
(GIẢM )]]/Stock[[#This Row],[GIÁ MUA]],"")</f>
        <v/>
      </c>
      <c r="AG2062" s="129" t="str">
        <f>IF(Stock[[#This Row],[GIÁ THỊ TRƯỜNG]]&gt;0,Stock[[#This Row],[GIÁ THỊ TRƯỜNG]]*Stock[[#This Row],[SỐ LƯỢNG CÒN LẠI
(auto-fill)]],"")</f>
        <v/>
      </c>
    </row>
    <row r="2063" spans="2:33">
      <c r="B2063" s="109" t="str">
        <f>IF(AND(Stock[[#This Row],[SỐ LƯỢNG MUA]]&gt;0,Stock[[#This Row],[SỐ LƯỢNG CÒN LẠI
(auto-fill)]]=0),"BÁN",
IF(AND(Stock[[#This Row],[SỐ LƯỢNG MUA]]&gt;0,Stock[[#This Row],[SỐ LƯỢNG CÒN LẠI
(auto-fill)]]&gt;0),"NẮM GIỮ",""))</f>
        <v/>
      </c>
      <c r="C2063" s="112">
        <f t="shared" si="31"/>
        <v>2050</v>
      </c>
      <c r="D2063" s="77"/>
      <c r="E2063" s="78"/>
      <c r="F2063" s="170"/>
      <c r="G2063" s="83"/>
      <c r="H2063" s="84"/>
      <c r="I2063" s="114" t="str">
        <f>IF(Stock[[#This Row],[SỐ LƯỢNG MUA]]&gt;0,Stock[[#This Row],[GIÁ MUA]]*Stock[[#This Row],[SỐ LƯỢNG MUA]]*$D$11,"")</f>
        <v/>
      </c>
      <c r="J2063" s="87"/>
      <c r="K2063" s="88"/>
      <c r="L2063" s="116" t="str">
        <f>IF(Stock[[#This Row],[SỐ LƯỢNG MUA]]&gt;0,Stock[[#This Row],[GIÁ MUA]]*(1+Stock[[#This Row],[% TĂNG KỲ VỌNG_1]]),"")</f>
        <v/>
      </c>
      <c r="M2063" s="89"/>
      <c r="N2063" s="116" t="str">
        <f>IF(Stock[[#This Row],[SỐ LƯỢNG MUA]]&gt;0,Stock[[#This Row],[GIÁ MUA]]*(1+Stock[[#This Row],[% TĂNG KỲ VỌNG_2]]),"")</f>
        <v/>
      </c>
      <c r="O2063" s="89"/>
      <c r="P2063" s="116" t="str">
        <f>IF(Stock[[#This Row],[SỐ LƯỢNG MUA]]&gt;0,Stock[[#This Row],[GIÁ MUA]]*(1+Stock[[#This Row],[% GIẢM ĐỂ CẮT LỖ]]),"")</f>
        <v/>
      </c>
      <c r="Q2063" s="103"/>
      <c r="R2063" s="117" t="str">
        <f>IF(Stock[[#This Row],[CỔ TỨC TIỀN MẶT]]&gt;0,Stock[[#This Row],[CỔ TỨC TIỀN MẶT]]/(Stock[[#This Row],[GIÁ MUA]]*Stock[[#This Row],[SỐ LƯỢNG MUA]]),"")</f>
        <v/>
      </c>
      <c r="S2063" s="103"/>
      <c r="T2063" s="77"/>
      <c r="U2063" s="95"/>
      <c r="V2063" s="96"/>
      <c r="W2063" s="125" t="str">
        <f>IF(Stock[[#This Row],[SỐ LƯỢNG BÁN]]&gt;0,Stock[[#This Row],[GIÁ BÁN]]*Stock[[#This Row],[SỐ LƯỢNG BÁN]]*$D$11+Stock[[#This Row],[GIÁ BÁN]]*Stock[[#This Row],[SỐ LƯỢNG BÁN]]*$D$12,"")</f>
        <v/>
      </c>
      <c r="X2063" s="120">
        <f>Stock[[#This Row],[SỐ LƯỢNG MUA]]+Stock[[#This Row],[CỔ TỨC BẰNG CỔ PHIẾU]]-Stock[[#This Row],[SỐ LƯỢNG BÁN]]</f>
        <v>0</v>
      </c>
      <c r="Y20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3" s="120">
        <f ca="1">IF(Stock[[#This Row],[NGÀY BÁN]]&gt;0,Stock[[#This Row],[NGÀY BÁN]]-Stock[[#This Row],[NGÀY MUA]]+1,IF(Stock[[#This Row],[NGÀY MUA]]=0,0,TODAY()-Stock[[#This Row],[NGÀY MUA]]+1))</f>
        <v>0</v>
      </c>
      <c r="AA2063" s="121" t="str">
        <f>IFERROR(Stock[[#This Row],[CỔ TỨC TIỀN MẶT]]+Stock[[#This Row],[LÃI/(LỖ) TỪ BÁN CK
(auto-fill)]],"")</f>
        <v/>
      </c>
      <c r="AB20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3" s="79"/>
      <c r="AE2063" s="146" t="str">
        <f>IF(Stock[[#This Row],[TRẠNG THÁI
(auto-fill)]]="NẮM GIỮ",Stock[[#This Row],[GIÁ THỊ TRƯỜNG]]-Stock[[#This Row],[GIÁ MUA]],"")</f>
        <v/>
      </c>
      <c r="AF2063" s="150" t="str">
        <f>IFERROR(Stock[[#This Row],[TĂNG/
(GIẢM )]]/Stock[[#This Row],[GIÁ MUA]],"")</f>
        <v/>
      </c>
      <c r="AG2063" s="129" t="str">
        <f>IF(Stock[[#This Row],[GIÁ THỊ TRƯỜNG]]&gt;0,Stock[[#This Row],[GIÁ THỊ TRƯỜNG]]*Stock[[#This Row],[SỐ LƯỢNG CÒN LẠI
(auto-fill)]],"")</f>
        <v/>
      </c>
    </row>
    <row r="2064" spans="2:33">
      <c r="B2064" s="109" t="str">
        <f>IF(AND(Stock[[#This Row],[SỐ LƯỢNG MUA]]&gt;0,Stock[[#This Row],[SỐ LƯỢNG CÒN LẠI
(auto-fill)]]=0),"BÁN",
IF(AND(Stock[[#This Row],[SỐ LƯỢNG MUA]]&gt;0,Stock[[#This Row],[SỐ LƯỢNG CÒN LẠI
(auto-fill)]]&gt;0),"NẮM GIỮ",""))</f>
        <v/>
      </c>
      <c r="C2064" s="112">
        <f t="shared" ref="C2064:C2127" si="32">C2063+1</f>
        <v>2051</v>
      </c>
      <c r="D2064" s="77"/>
      <c r="E2064" s="78"/>
      <c r="F2064" s="170"/>
      <c r="G2064" s="83"/>
      <c r="H2064" s="84"/>
      <c r="I2064" s="114" t="str">
        <f>IF(Stock[[#This Row],[SỐ LƯỢNG MUA]]&gt;0,Stock[[#This Row],[GIÁ MUA]]*Stock[[#This Row],[SỐ LƯỢNG MUA]]*$D$11,"")</f>
        <v/>
      </c>
      <c r="J2064" s="87"/>
      <c r="K2064" s="88"/>
      <c r="L2064" s="116" t="str">
        <f>IF(Stock[[#This Row],[SỐ LƯỢNG MUA]]&gt;0,Stock[[#This Row],[GIÁ MUA]]*(1+Stock[[#This Row],[% TĂNG KỲ VỌNG_1]]),"")</f>
        <v/>
      </c>
      <c r="M2064" s="89"/>
      <c r="N2064" s="116" t="str">
        <f>IF(Stock[[#This Row],[SỐ LƯỢNG MUA]]&gt;0,Stock[[#This Row],[GIÁ MUA]]*(1+Stock[[#This Row],[% TĂNG KỲ VỌNG_2]]),"")</f>
        <v/>
      </c>
      <c r="O2064" s="89"/>
      <c r="P2064" s="116" t="str">
        <f>IF(Stock[[#This Row],[SỐ LƯỢNG MUA]]&gt;0,Stock[[#This Row],[GIÁ MUA]]*(1+Stock[[#This Row],[% GIẢM ĐỂ CẮT LỖ]]),"")</f>
        <v/>
      </c>
      <c r="Q2064" s="103"/>
      <c r="R2064" s="117" t="str">
        <f>IF(Stock[[#This Row],[CỔ TỨC TIỀN MẶT]]&gt;0,Stock[[#This Row],[CỔ TỨC TIỀN MẶT]]/(Stock[[#This Row],[GIÁ MUA]]*Stock[[#This Row],[SỐ LƯỢNG MUA]]),"")</f>
        <v/>
      </c>
      <c r="S2064" s="103"/>
      <c r="T2064" s="77"/>
      <c r="U2064" s="95"/>
      <c r="V2064" s="96"/>
      <c r="W2064" s="125" t="str">
        <f>IF(Stock[[#This Row],[SỐ LƯỢNG BÁN]]&gt;0,Stock[[#This Row],[GIÁ BÁN]]*Stock[[#This Row],[SỐ LƯỢNG BÁN]]*$D$11+Stock[[#This Row],[GIÁ BÁN]]*Stock[[#This Row],[SỐ LƯỢNG BÁN]]*$D$12,"")</f>
        <v/>
      </c>
      <c r="X2064" s="120">
        <f>Stock[[#This Row],[SỐ LƯỢNG MUA]]+Stock[[#This Row],[CỔ TỨC BẰNG CỔ PHIẾU]]-Stock[[#This Row],[SỐ LƯỢNG BÁN]]</f>
        <v>0</v>
      </c>
      <c r="Y20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4" s="120">
        <f ca="1">IF(Stock[[#This Row],[NGÀY BÁN]]&gt;0,Stock[[#This Row],[NGÀY BÁN]]-Stock[[#This Row],[NGÀY MUA]]+1,IF(Stock[[#This Row],[NGÀY MUA]]=0,0,TODAY()-Stock[[#This Row],[NGÀY MUA]]+1))</f>
        <v>0</v>
      </c>
      <c r="AA2064" s="121" t="str">
        <f>IFERROR(Stock[[#This Row],[CỔ TỨC TIỀN MẶT]]+Stock[[#This Row],[LÃI/(LỖ) TỪ BÁN CK
(auto-fill)]],"")</f>
        <v/>
      </c>
      <c r="AB20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4" s="79"/>
      <c r="AE2064" s="146" t="str">
        <f>IF(Stock[[#This Row],[TRẠNG THÁI
(auto-fill)]]="NẮM GIỮ",Stock[[#This Row],[GIÁ THỊ TRƯỜNG]]-Stock[[#This Row],[GIÁ MUA]],"")</f>
        <v/>
      </c>
      <c r="AF2064" s="150" t="str">
        <f>IFERROR(Stock[[#This Row],[TĂNG/
(GIẢM )]]/Stock[[#This Row],[GIÁ MUA]],"")</f>
        <v/>
      </c>
      <c r="AG2064" s="129" t="str">
        <f>IF(Stock[[#This Row],[GIÁ THỊ TRƯỜNG]]&gt;0,Stock[[#This Row],[GIÁ THỊ TRƯỜNG]]*Stock[[#This Row],[SỐ LƯỢNG CÒN LẠI
(auto-fill)]],"")</f>
        <v/>
      </c>
    </row>
    <row r="2065" spans="2:33">
      <c r="B2065" s="109" t="str">
        <f>IF(AND(Stock[[#This Row],[SỐ LƯỢNG MUA]]&gt;0,Stock[[#This Row],[SỐ LƯỢNG CÒN LẠI
(auto-fill)]]=0),"BÁN",
IF(AND(Stock[[#This Row],[SỐ LƯỢNG MUA]]&gt;0,Stock[[#This Row],[SỐ LƯỢNG CÒN LẠI
(auto-fill)]]&gt;0),"NẮM GIỮ",""))</f>
        <v/>
      </c>
      <c r="C2065" s="112">
        <f t="shared" si="32"/>
        <v>2052</v>
      </c>
      <c r="D2065" s="77"/>
      <c r="E2065" s="78"/>
      <c r="F2065" s="170"/>
      <c r="G2065" s="83"/>
      <c r="H2065" s="84"/>
      <c r="I2065" s="114" t="str">
        <f>IF(Stock[[#This Row],[SỐ LƯỢNG MUA]]&gt;0,Stock[[#This Row],[GIÁ MUA]]*Stock[[#This Row],[SỐ LƯỢNG MUA]]*$D$11,"")</f>
        <v/>
      </c>
      <c r="J2065" s="87"/>
      <c r="K2065" s="88"/>
      <c r="L2065" s="116" t="str">
        <f>IF(Stock[[#This Row],[SỐ LƯỢNG MUA]]&gt;0,Stock[[#This Row],[GIÁ MUA]]*(1+Stock[[#This Row],[% TĂNG KỲ VỌNG_1]]),"")</f>
        <v/>
      </c>
      <c r="M2065" s="89"/>
      <c r="N2065" s="116" t="str">
        <f>IF(Stock[[#This Row],[SỐ LƯỢNG MUA]]&gt;0,Stock[[#This Row],[GIÁ MUA]]*(1+Stock[[#This Row],[% TĂNG KỲ VỌNG_2]]),"")</f>
        <v/>
      </c>
      <c r="O2065" s="89"/>
      <c r="P2065" s="116" t="str">
        <f>IF(Stock[[#This Row],[SỐ LƯỢNG MUA]]&gt;0,Stock[[#This Row],[GIÁ MUA]]*(1+Stock[[#This Row],[% GIẢM ĐỂ CẮT LỖ]]),"")</f>
        <v/>
      </c>
      <c r="Q2065" s="103"/>
      <c r="R2065" s="117" t="str">
        <f>IF(Stock[[#This Row],[CỔ TỨC TIỀN MẶT]]&gt;0,Stock[[#This Row],[CỔ TỨC TIỀN MẶT]]/(Stock[[#This Row],[GIÁ MUA]]*Stock[[#This Row],[SỐ LƯỢNG MUA]]),"")</f>
        <v/>
      </c>
      <c r="S2065" s="103"/>
      <c r="T2065" s="77"/>
      <c r="U2065" s="95"/>
      <c r="V2065" s="96"/>
      <c r="W2065" s="125" t="str">
        <f>IF(Stock[[#This Row],[SỐ LƯỢNG BÁN]]&gt;0,Stock[[#This Row],[GIÁ BÁN]]*Stock[[#This Row],[SỐ LƯỢNG BÁN]]*$D$11+Stock[[#This Row],[GIÁ BÁN]]*Stock[[#This Row],[SỐ LƯỢNG BÁN]]*$D$12,"")</f>
        <v/>
      </c>
      <c r="X2065" s="120">
        <f>Stock[[#This Row],[SỐ LƯỢNG MUA]]+Stock[[#This Row],[CỔ TỨC BẰNG CỔ PHIẾU]]-Stock[[#This Row],[SỐ LƯỢNG BÁN]]</f>
        <v>0</v>
      </c>
      <c r="Y20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5" s="120">
        <f ca="1">IF(Stock[[#This Row],[NGÀY BÁN]]&gt;0,Stock[[#This Row],[NGÀY BÁN]]-Stock[[#This Row],[NGÀY MUA]]+1,IF(Stock[[#This Row],[NGÀY MUA]]=0,0,TODAY()-Stock[[#This Row],[NGÀY MUA]]+1))</f>
        <v>0</v>
      </c>
      <c r="AA2065" s="121" t="str">
        <f>IFERROR(Stock[[#This Row],[CỔ TỨC TIỀN MẶT]]+Stock[[#This Row],[LÃI/(LỖ) TỪ BÁN CK
(auto-fill)]],"")</f>
        <v/>
      </c>
      <c r="AB20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5" s="79"/>
      <c r="AE2065" s="146" t="str">
        <f>IF(Stock[[#This Row],[TRẠNG THÁI
(auto-fill)]]="NẮM GIỮ",Stock[[#This Row],[GIÁ THỊ TRƯỜNG]]-Stock[[#This Row],[GIÁ MUA]],"")</f>
        <v/>
      </c>
      <c r="AF2065" s="150" t="str">
        <f>IFERROR(Stock[[#This Row],[TĂNG/
(GIẢM )]]/Stock[[#This Row],[GIÁ MUA]],"")</f>
        <v/>
      </c>
      <c r="AG2065" s="129" t="str">
        <f>IF(Stock[[#This Row],[GIÁ THỊ TRƯỜNG]]&gt;0,Stock[[#This Row],[GIÁ THỊ TRƯỜNG]]*Stock[[#This Row],[SỐ LƯỢNG CÒN LẠI
(auto-fill)]],"")</f>
        <v/>
      </c>
    </row>
    <row r="2066" spans="2:33">
      <c r="B2066" s="109" t="str">
        <f>IF(AND(Stock[[#This Row],[SỐ LƯỢNG MUA]]&gt;0,Stock[[#This Row],[SỐ LƯỢNG CÒN LẠI
(auto-fill)]]=0),"BÁN",
IF(AND(Stock[[#This Row],[SỐ LƯỢNG MUA]]&gt;0,Stock[[#This Row],[SỐ LƯỢNG CÒN LẠI
(auto-fill)]]&gt;0),"NẮM GIỮ",""))</f>
        <v/>
      </c>
      <c r="C2066" s="112">
        <f t="shared" si="32"/>
        <v>2053</v>
      </c>
      <c r="D2066" s="77"/>
      <c r="E2066" s="78"/>
      <c r="F2066" s="170"/>
      <c r="G2066" s="83"/>
      <c r="H2066" s="84"/>
      <c r="I2066" s="114" t="str">
        <f>IF(Stock[[#This Row],[SỐ LƯỢNG MUA]]&gt;0,Stock[[#This Row],[GIÁ MUA]]*Stock[[#This Row],[SỐ LƯỢNG MUA]]*$D$11,"")</f>
        <v/>
      </c>
      <c r="J2066" s="87"/>
      <c r="K2066" s="88"/>
      <c r="L2066" s="116" t="str">
        <f>IF(Stock[[#This Row],[SỐ LƯỢNG MUA]]&gt;0,Stock[[#This Row],[GIÁ MUA]]*(1+Stock[[#This Row],[% TĂNG KỲ VỌNG_1]]),"")</f>
        <v/>
      </c>
      <c r="M2066" s="89"/>
      <c r="N2066" s="116" t="str">
        <f>IF(Stock[[#This Row],[SỐ LƯỢNG MUA]]&gt;0,Stock[[#This Row],[GIÁ MUA]]*(1+Stock[[#This Row],[% TĂNG KỲ VỌNG_2]]),"")</f>
        <v/>
      </c>
      <c r="O2066" s="89"/>
      <c r="P2066" s="116" t="str">
        <f>IF(Stock[[#This Row],[SỐ LƯỢNG MUA]]&gt;0,Stock[[#This Row],[GIÁ MUA]]*(1+Stock[[#This Row],[% GIẢM ĐỂ CẮT LỖ]]),"")</f>
        <v/>
      </c>
      <c r="Q2066" s="103"/>
      <c r="R2066" s="117" t="str">
        <f>IF(Stock[[#This Row],[CỔ TỨC TIỀN MẶT]]&gt;0,Stock[[#This Row],[CỔ TỨC TIỀN MẶT]]/(Stock[[#This Row],[GIÁ MUA]]*Stock[[#This Row],[SỐ LƯỢNG MUA]]),"")</f>
        <v/>
      </c>
      <c r="S2066" s="103"/>
      <c r="T2066" s="77"/>
      <c r="U2066" s="95"/>
      <c r="V2066" s="96"/>
      <c r="W2066" s="125" t="str">
        <f>IF(Stock[[#This Row],[SỐ LƯỢNG BÁN]]&gt;0,Stock[[#This Row],[GIÁ BÁN]]*Stock[[#This Row],[SỐ LƯỢNG BÁN]]*$D$11+Stock[[#This Row],[GIÁ BÁN]]*Stock[[#This Row],[SỐ LƯỢNG BÁN]]*$D$12,"")</f>
        <v/>
      </c>
      <c r="X2066" s="120">
        <f>Stock[[#This Row],[SỐ LƯỢNG MUA]]+Stock[[#This Row],[CỔ TỨC BẰNG CỔ PHIẾU]]-Stock[[#This Row],[SỐ LƯỢNG BÁN]]</f>
        <v>0</v>
      </c>
      <c r="Y20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6" s="120">
        <f ca="1">IF(Stock[[#This Row],[NGÀY BÁN]]&gt;0,Stock[[#This Row],[NGÀY BÁN]]-Stock[[#This Row],[NGÀY MUA]]+1,IF(Stock[[#This Row],[NGÀY MUA]]=0,0,TODAY()-Stock[[#This Row],[NGÀY MUA]]+1))</f>
        <v>0</v>
      </c>
      <c r="AA2066" s="121" t="str">
        <f>IFERROR(Stock[[#This Row],[CỔ TỨC TIỀN MẶT]]+Stock[[#This Row],[LÃI/(LỖ) TỪ BÁN CK
(auto-fill)]],"")</f>
        <v/>
      </c>
      <c r="AB20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6" s="79"/>
      <c r="AE2066" s="146" t="str">
        <f>IF(Stock[[#This Row],[TRẠNG THÁI
(auto-fill)]]="NẮM GIỮ",Stock[[#This Row],[GIÁ THỊ TRƯỜNG]]-Stock[[#This Row],[GIÁ MUA]],"")</f>
        <v/>
      </c>
      <c r="AF2066" s="150" t="str">
        <f>IFERROR(Stock[[#This Row],[TĂNG/
(GIẢM )]]/Stock[[#This Row],[GIÁ MUA]],"")</f>
        <v/>
      </c>
      <c r="AG2066" s="129" t="str">
        <f>IF(Stock[[#This Row],[GIÁ THỊ TRƯỜNG]]&gt;0,Stock[[#This Row],[GIÁ THỊ TRƯỜNG]]*Stock[[#This Row],[SỐ LƯỢNG CÒN LẠI
(auto-fill)]],"")</f>
        <v/>
      </c>
    </row>
    <row r="2067" spans="2:33">
      <c r="B2067" s="109" t="str">
        <f>IF(AND(Stock[[#This Row],[SỐ LƯỢNG MUA]]&gt;0,Stock[[#This Row],[SỐ LƯỢNG CÒN LẠI
(auto-fill)]]=0),"BÁN",
IF(AND(Stock[[#This Row],[SỐ LƯỢNG MUA]]&gt;0,Stock[[#This Row],[SỐ LƯỢNG CÒN LẠI
(auto-fill)]]&gt;0),"NẮM GIỮ",""))</f>
        <v/>
      </c>
      <c r="C2067" s="112">
        <f t="shared" si="32"/>
        <v>2054</v>
      </c>
      <c r="D2067" s="77"/>
      <c r="E2067" s="78"/>
      <c r="F2067" s="170"/>
      <c r="G2067" s="83"/>
      <c r="H2067" s="84"/>
      <c r="I2067" s="114" t="str">
        <f>IF(Stock[[#This Row],[SỐ LƯỢNG MUA]]&gt;0,Stock[[#This Row],[GIÁ MUA]]*Stock[[#This Row],[SỐ LƯỢNG MUA]]*$D$11,"")</f>
        <v/>
      </c>
      <c r="J2067" s="87"/>
      <c r="K2067" s="88"/>
      <c r="L2067" s="116" t="str">
        <f>IF(Stock[[#This Row],[SỐ LƯỢNG MUA]]&gt;0,Stock[[#This Row],[GIÁ MUA]]*(1+Stock[[#This Row],[% TĂNG KỲ VỌNG_1]]),"")</f>
        <v/>
      </c>
      <c r="M2067" s="89"/>
      <c r="N2067" s="116" t="str">
        <f>IF(Stock[[#This Row],[SỐ LƯỢNG MUA]]&gt;0,Stock[[#This Row],[GIÁ MUA]]*(1+Stock[[#This Row],[% TĂNG KỲ VỌNG_2]]),"")</f>
        <v/>
      </c>
      <c r="O2067" s="89"/>
      <c r="P2067" s="116" t="str">
        <f>IF(Stock[[#This Row],[SỐ LƯỢNG MUA]]&gt;0,Stock[[#This Row],[GIÁ MUA]]*(1+Stock[[#This Row],[% GIẢM ĐỂ CẮT LỖ]]),"")</f>
        <v/>
      </c>
      <c r="Q2067" s="103"/>
      <c r="R2067" s="117" t="str">
        <f>IF(Stock[[#This Row],[CỔ TỨC TIỀN MẶT]]&gt;0,Stock[[#This Row],[CỔ TỨC TIỀN MẶT]]/(Stock[[#This Row],[GIÁ MUA]]*Stock[[#This Row],[SỐ LƯỢNG MUA]]),"")</f>
        <v/>
      </c>
      <c r="S2067" s="103"/>
      <c r="T2067" s="77"/>
      <c r="U2067" s="95"/>
      <c r="V2067" s="96"/>
      <c r="W2067" s="125" t="str">
        <f>IF(Stock[[#This Row],[SỐ LƯỢNG BÁN]]&gt;0,Stock[[#This Row],[GIÁ BÁN]]*Stock[[#This Row],[SỐ LƯỢNG BÁN]]*$D$11+Stock[[#This Row],[GIÁ BÁN]]*Stock[[#This Row],[SỐ LƯỢNG BÁN]]*$D$12,"")</f>
        <v/>
      </c>
      <c r="X2067" s="120">
        <f>Stock[[#This Row],[SỐ LƯỢNG MUA]]+Stock[[#This Row],[CỔ TỨC BẰNG CỔ PHIẾU]]-Stock[[#This Row],[SỐ LƯỢNG BÁN]]</f>
        <v>0</v>
      </c>
      <c r="Y20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7" s="120">
        <f ca="1">IF(Stock[[#This Row],[NGÀY BÁN]]&gt;0,Stock[[#This Row],[NGÀY BÁN]]-Stock[[#This Row],[NGÀY MUA]]+1,IF(Stock[[#This Row],[NGÀY MUA]]=0,0,TODAY()-Stock[[#This Row],[NGÀY MUA]]+1))</f>
        <v>0</v>
      </c>
      <c r="AA2067" s="121" t="str">
        <f>IFERROR(Stock[[#This Row],[CỔ TỨC TIỀN MẶT]]+Stock[[#This Row],[LÃI/(LỖ) TỪ BÁN CK
(auto-fill)]],"")</f>
        <v/>
      </c>
      <c r="AB20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7" s="79"/>
      <c r="AE2067" s="146" t="str">
        <f>IF(Stock[[#This Row],[TRẠNG THÁI
(auto-fill)]]="NẮM GIỮ",Stock[[#This Row],[GIÁ THỊ TRƯỜNG]]-Stock[[#This Row],[GIÁ MUA]],"")</f>
        <v/>
      </c>
      <c r="AF2067" s="150" t="str">
        <f>IFERROR(Stock[[#This Row],[TĂNG/
(GIẢM )]]/Stock[[#This Row],[GIÁ MUA]],"")</f>
        <v/>
      </c>
      <c r="AG2067" s="129" t="str">
        <f>IF(Stock[[#This Row],[GIÁ THỊ TRƯỜNG]]&gt;0,Stock[[#This Row],[GIÁ THỊ TRƯỜNG]]*Stock[[#This Row],[SỐ LƯỢNG CÒN LẠI
(auto-fill)]],"")</f>
        <v/>
      </c>
    </row>
    <row r="2068" spans="2:33">
      <c r="B2068" s="109" t="str">
        <f>IF(AND(Stock[[#This Row],[SỐ LƯỢNG MUA]]&gt;0,Stock[[#This Row],[SỐ LƯỢNG CÒN LẠI
(auto-fill)]]=0),"BÁN",
IF(AND(Stock[[#This Row],[SỐ LƯỢNG MUA]]&gt;0,Stock[[#This Row],[SỐ LƯỢNG CÒN LẠI
(auto-fill)]]&gt;0),"NẮM GIỮ",""))</f>
        <v/>
      </c>
      <c r="C2068" s="112">
        <f t="shared" si="32"/>
        <v>2055</v>
      </c>
      <c r="D2068" s="77"/>
      <c r="E2068" s="78"/>
      <c r="F2068" s="170"/>
      <c r="G2068" s="83"/>
      <c r="H2068" s="84"/>
      <c r="I2068" s="114" t="str">
        <f>IF(Stock[[#This Row],[SỐ LƯỢNG MUA]]&gt;0,Stock[[#This Row],[GIÁ MUA]]*Stock[[#This Row],[SỐ LƯỢNG MUA]]*$D$11,"")</f>
        <v/>
      </c>
      <c r="J2068" s="87"/>
      <c r="K2068" s="88"/>
      <c r="L2068" s="116" t="str">
        <f>IF(Stock[[#This Row],[SỐ LƯỢNG MUA]]&gt;0,Stock[[#This Row],[GIÁ MUA]]*(1+Stock[[#This Row],[% TĂNG KỲ VỌNG_1]]),"")</f>
        <v/>
      </c>
      <c r="M2068" s="89"/>
      <c r="N2068" s="116" t="str">
        <f>IF(Stock[[#This Row],[SỐ LƯỢNG MUA]]&gt;0,Stock[[#This Row],[GIÁ MUA]]*(1+Stock[[#This Row],[% TĂNG KỲ VỌNG_2]]),"")</f>
        <v/>
      </c>
      <c r="O2068" s="89"/>
      <c r="P2068" s="116" t="str">
        <f>IF(Stock[[#This Row],[SỐ LƯỢNG MUA]]&gt;0,Stock[[#This Row],[GIÁ MUA]]*(1+Stock[[#This Row],[% GIẢM ĐỂ CẮT LỖ]]),"")</f>
        <v/>
      </c>
      <c r="Q2068" s="103"/>
      <c r="R2068" s="117" t="str">
        <f>IF(Stock[[#This Row],[CỔ TỨC TIỀN MẶT]]&gt;0,Stock[[#This Row],[CỔ TỨC TIỀN MẶT]]/(Stock[[#This Row],[GIÁ MUA]]*Stock[[#This Row],[SỐ LƯỢNG MUA]]),"")</f>
        <v/>
      </c>
      <c r="S2068" s="103"/>
      <c r="T2068" s="77"/>
      <c r="U2068" s="95"/>
      <c r="V2068" s="96"/>
      <c r="W2068" s="125" t="str">
        <f>IF(Stock[[#This Row],[SỐ LƯỢNG BÁN]]&gt;0,Stock[[#This Row],[GIÁ BÁN]]*Stock[[#This Row],[SỐ LƯỢNG BÁN]]*$D$11+Stock[[#This Row],[GIÁ BÁN]]*Stock[[#This Row],[SỐ LƯỢNG BÁN]]*$D$12,"")</f>
        <v/>
      </c>
      <c r="X2068" s="120">
        <f>Stock[[#This Row],[SỐ LƯỢNG MUA]]+Stock[[#This Row],[CỔ TỨC BẰNG CỔ PHIẾU]]-Stock[[#This Row],[SỐ LƯỢNG BÁN]]</f>
        <v>0</v>
      </c>
      <c r="Y20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8" s="120">
        <f ca="1">IF(Stock[[#This Row],[NGÀY BÁN]]&gt;0,Stock[[#This Row],[NGÀY BÁN]]-Stock[[#This Row],[NGÀY MUA]]+1,IF(Stock[[#This Row],[NGÀY MUA]]=0,0,TODAY()-Stock[[#This Row],[NGÀY MUA]]+1))</f>
        <v>0</v>
      </c>
      <c r="AA2068" s="121" t="str">
        <f>IFERROR(Stock[[#This Row],[CỔ TỨC TIỀN MẶT]]+Stock[[#This Row],[LÃI/(LỖ) TỪ BÁN CK
(auto-fill)]],"")</f>
        <v/>
      </c>
      <c r="AB20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8" s="79"/>
      <c r="AE2068" s="146" t="str">
        <f>IF(Stock[[#This Row],[TRẠNG THÁI
(auto-fill)]]="NẮM GIỮ",Stock[[#This Row],[GIÁ THỊ TRƯỜNG]]-Stock[[#This Row],[GIÁ MUA]],"")</f>
        <v/>
      </c>
      <c r="AF2068" s="150" t="str">
        <f>IFERROR(Stock[[#This Row],[TĂNG/
(GIẢM )]]/Stock[[#This Row],[GIÁ MUA]],"")</f>
        <v/>
      </c>
      <c r="AG2068" s="129" t="str">
        <f>IF(Stock[[#This Row],[GIÁ THỊ TRƯỜNG]]&gt;0,Stock[[#This Row],[GIÁ THỊ TRƯỜNG]]*Stock[[#This Row],[SỐ LƯỢNG CÒN LẠI
(auto-fill)]],"")</f>
        <v/>
      </c>
    </row>
    <row r="2069" spans="2:33">
      <c r="B2069" s="109" t="str">
        <f>IF(AND(Stock[[#This Row],[SỐ LƯỢNG MUA]]&gt;0,Stock[[#This Row],[SỐ LƯỢNG CÒN LẠI
(auto-fill)]]=0),"BÁN",
IF(AND(Stock[[#This Row],[SỐ LƯỢNG MUA]]&gt;0,Stock[[#This Row],[SỐ LƯỢNG CÒN LẠI
(auto-fill)]]&gt;0),"NẮM GIỮ",""))</f>
        <v/>
      </c>
      <c r="C2069" s="112">
        <f t="shared" si="32"/>
        <v>2056</v>
      </c>
      <c r="D2069" s="77"/>
      <c r="E2069" s="78"/>
      <c r="F2069" s="170"/>
      <c r="G2069" s="83"/>
      <c r="H2069" s="84"/>
      <c r="I2069" s="114" t="str">
        <f>IF(Stock[[#This Row],[SỐ LƯỢNG MUA]]&gt;0,Stock[[#This Row],[GIÁ MUA]]*Stock[[#This Row],[SỐ LƯỢNG MUA]]*$D$11,"")</f>
        <v/>
      </c>
      <c r="J2069" s="87"/>
      <c r="K2069" s="88"/>
      <c r="L2069" s="116" t="str">
        <f>IF(Stock[[#This Row],[SỐ LƯỢNG MUA]]&gt;0,Stock[[#This Row],[GIÁ MUA]]*(1+Stock[[#This Row],[% TĂNG KỲ VỌNG_1]]),"")</f>
        <v/>
      </c>
      <c r="M2069" s="89"/>
      <c r="N2069" s="116" t="str">
        <f>IF(Stock[[#This Row],[SỐ LƯỢNG MUA]]&gt;0,Stock[[#This Row],[GIÁ MUA]]*(1+Stock[[#This Row],[% TĂNG KỲ VỌNG_2]]),"")</f>
        <v/>
      </c>
      <c r="O2069" s="89"/>
      <c r="P2069" s="116" t="str">
        <f>IF(Stock[[#This Row],[SỐ LƯỢNG MUA]]&gt;0,Stock[[#This Row],[GIÁ MUA]]*(1+Stock[[#This Row],[% GIẢM ĐỂ CẮT LỖ]]),"")</f>
        <v/>
      </c>
      <c r="Q2069" s="103"/>
      <c r="R2069" s="117" t="str">
        <f>IF(Stock[[#This Row],[CỔ TỨC TIỀN MẶT]]&gt;0,Stock[[#This Row],[CỔ TỨC TIỀN MẶT]]/(Stock[[#This Row],[GIÁ MUA]]*Stock[[#This Row],[SỐ LƯỢNG MUA]]),"")</f>
        <v/>
      </c>
      <c r="S2069" s="103"/>
      <c r="T2069" s="77"/>
      <c r="U2069" s="95"/>
      <c r="V2069" s="96"/>
      <c r="W2069" s="125" t="str">
        <f>IF(Stock[[#This Row],[SỐ LƯỢNG BÁN]]&gt;0,Stock[[#This Row],[GIÁ BÁN]]*Stock[[#This Row],[SỐ LƯỢNG BÁN]]*$D$11+Stock[[#This Row],[GIÁ BÁN]]*Stock[[#This Row],[SỐ LƯỢNG BÁN]]*$D$12,"")</f>
        <v/>
      </c>
      <c r="X2069" s="120">
        <f>Stock[[#This Row],[SỐ LƯỢNG MUA]]+Stock[[#This Row],[CỔ TỨC BẰNG CỔ PHIẾU]]-Stock[[#This Row],[SỐ LƯỢNG BÁN]]</f>
        <v>0</v>
      </c>
      <c r="Y20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9" s="120">
        <f ca="1">IF(Stock[[#This Row],[NGÀY BÁN]]&gt;0,Stock[[#This Row],[NGÀY BÁN]]-Stock[[#This Row],[NGÀY MUA]]+1,IF(Stock[[#This Row],[NGÀY MUA]]=0,0,TODAY()-Stock[[#This Row],[NGÀY MUA]]+1))</f>
        <v>0</v>
      </c>
      <c r="AA2069" s="121" t="str">
        <f>IFERROR(Stock[[#This Row],[CỔ TỨC TIỀN MẶT]]+Stock[[#This Row],[LÃI/(LỖ) TỪ BÁN CK
(auto-fill)]],"")</f>
        <v/>
      </c>
      <c r="AB20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69" s="79"/>
      <c r="AE2069" s="146" t="str">
        <f>IF(Stock[[#This Row],[TRẠNG THÁI
(auto-fill)]]="NẮM GIỮ",Stock[[#This Row],[GIÁ THỊ TRƯỜNG]]-Stock[[#This Row],[GIÁ MUA]],"")</f>
        <v/>
      </c>
      <c r="AF2069" s="150" t="str">
        <f>IFERROR(Stock[[#This Row],[TĂNG/
(GIẢM )]]/Stock[[#This Row],[GIÁ MUA]],"")</f>
        <v/>
      </c>
      <c r="AG2069" s="129" t="str">
        <f>IF(Stock[[#This Row],[GIÁ THỊ TRƯỜNG]]&gt;0,Stock[[#This Row],[GIÁ THỊ TRƯỜNG]]*Stock[[#This Row],[SỐ LƯỢNG CÒN LẠI
(auto-fill)]],"")</f>
        <v/>
      </c>
    </row>
    <row r="2070" spans="2:33">
      <c r="B2070" s="109" t="str">
        <f>IF(AND(Stock[[#This Row],[SỐ LƯỢNG MUA]]&gt;0,Stock[[#This Row],[SỐ LƯỢNG CÒN LẠI
(auto-fill)]]=0),"BÁN",
IF(AND(Stock[[#This Row],[SỐ LƯỢNG MUA]]&gt;0,Stock[[#This Row],[SỐ LƯỢNG CÒN LẠI
(auto-fill)]]&gt;0),"NẮM GIỮ",""))</f>
        <v/>
      </c>
      <c r="C2070" s="112">
        <f t="shared" si="32"/>
        <v>2057</v>
      </c>
      <c r="D2070" s="77"/>
      <c r="E2070" s="78"/>
      <c r="F2070" s="170"/>
      <c r="G2070" s="83"/>
      <c r="H2070" s="84"/>
      <c r="I2070" s="114" t="str">
        <f>IF(Stock[[#This Row],[SỐ LƯỢNG MUA]]&gt;0,Stock[[#This Row],[GIÁ MUA]]*Stock[[#This Row],[SỐ LƯỢNG MUA]]*$D$11,"")</f>
        <v/>
      </c>
      <c r="J2070" s="87"/>
      <c r="K2070" s="88"/>
      <c r="L2070" s="116" t="str">
        <f>IF(Stock[[#This Row],[SỐ LƯỢNG MUA]]&gt;0,Stock[[#This Row],[GIÁ MUA]]*(1+Stock[[#This Row],[% TĂNG KỲ VỌNG_1]]),"")</f>
        <v/>
      </c>
      <c r="M2070" s="89"/>
      <c r="N2070" s="116" t="str">
        <f>IF(Stock[[#This Row],[SỐ LƯỢNG MUA]]&gt;0,Stock[[#This Row],[GIÁ MUA]]*(1+Stock[[#This Row],[% TĂNG KỲ VỌNG_2]]),"")</f>
        <v/>
      </c>
      <c r="O2070" s="89"/>
      <c r="P2070" s="116" t="str">
        <f>IF(Stock[[#This Row],[SỐ LƯỢNG MUA]]&gt;0,Stock[[#This Row],[GIÁ MUA]]*(1+Stock[[#This Row],[% GIẢM ĐỂ CẮT LỖ]]),"")</f>
        <v/>
      </c>
      <c r="Q2070" s="103"/>
      <c r="R2070" s="117" t="str">
        <f>IF(Stock[[#This Row],[CỔ TỨC TIỀN MẶT]]&gt;0,Stock[[#This Row],[CỔ TỨC TIỀN MẶT]]/(Stock[[#This Row],[GIÁ MUA]]*Stock[[#This Row],[SỐ LƯỢNG MUA]]),"")</f>
        <v/>
      </c>
      <c r="S2070" s="103"/>
      <c r="T2070" s="77"/>
      <c r="U2070" s="95"/>
      <c r="V2070" s="96"/>
      <c r="W2070" s="125" t="str">
        <f>IF(Stock[[#This Row],[SỐ LƯỢNG BÁN]]&gt;0,Stock[[#This Row],[GIÁ BÁN]]*Stock[[#This Row],[SỐ LƯỢNG BÁN]]*$D$11+Stock[[#This Row],[GIÁ BÁN]]*Stock[[#This Row],[SỐ LƯỢNG BÁN]]*$D$12,"")</f>
        <v/>
      </c>
      <c r="X2070" s="120">
        <f>Stock[[#This Row],[SỐ LƯỢNG MUA]]+Stock[[#This Row],[CỔ TỨC BẰNG CỔ PHIẾU]]-Stock[[#This Row],[SỐ LƯỢNG BÁN]]</f>
        <v>0</v>
      </c>
      <c r="Y20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0" s="120">
        <f ca="1">IF(Stock[[#This Row],[NGÀY BÁN]]&gt;0,Stock[[#This Row],[NGÀY BÁN]]-Stock[[#This Row],[NGÀY MUA]]+1,IF(Stock[[#This Row],[NGÀY MUA]]=0,0,TODAY()-Stock[[#This Row],[NGÀY MUA]]+1))</f>
        <v>0</v>
      </c>
      <c r="AA2070" s="121" t="str">
        <f>IFERROR(Stock[[#This Row],[CỔ TỨC TIỀN MẶT]]+Stock[[#This Row],[LÃI/(LỖ) TỪ BÁN CK
(auto-fill)]],"")</f>
        <v/>
      </c>
      <c r="AB20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0" s="79"/>
      <c r="AE2070" s="146" t="str">
        <f>IF(Stock[[#This Row],[TRẠNG THÁI
(auto-fill)]]="NẮM GIỮ",Stock[[#This Row],[GIÁ THỊ TRƯỜNG]]-Stock[[#This Row],[GIÁ MUA]],"")</f>
        <v/>
      </c>
      <c r="AF2070" s="150" t="str">
        <f>IFERROR(Stock[[#This Row],[TĂNG/
(GIẢM )]]/Stock[[#This Row],[GIÁ MUA]],"")</f>
        <v/>
      </c>
      <c r="AG2070" s="129" t="str">
        <f>IF(Stock[[#This Row],[GIÁ THỊ TRƯỜNG]]&gt;0,Stock[[#This Row],[GIÁ THỊ TRƯỜNG]]*Stock[[#This Row],[SỐ LƯỢNG CÒN LẠI
(auto-fill)]],"")</f>
        <v/>
      </c>
    </row>
    <row r="2071" spans="2:33">
      <c r="B2071" s="109" t="str">
        <f>IF(AND(Stock[[#This Row],[SỐ LƯỢNG MUA]]&gt;0,Stock[[#This Row],[SỐ LƯỢNG CÒN LẠI
(auto-fill)]]=0),"BÁN",
IF(AND(Stock[[#This Row],[SỐ LƯỢNG MUA]]&gt;0,Stock[[#This Row],[SỐ LƯỢNG CÒN LẠI
(auto-fill)]]&gt;0),"NẮM GIỮ",""))</f>
        <v/>
      </c>
      <c r="C2071" s="112">
        <f t="shared" si="32"/>
        <v>2058</v>
      </c>
      <c r="D2071" s="77"/>
      <c r="E2071" s="78"/>
      <c r="F2071" s="170"/>
      <c r="G2071" s="83"/>
      <c r="H2071" s="84"/>
      <c r="I2071" s="114" t="str">
        <f>IF(Stock[[#This Row],[SỐ LƯỢNG MUA]]&gt;0,Stock[[#This Row],[GIÁ MUA]]*Stock[[#This Row],[SỐ LƯỢNG MUA]]*$D$11,"")</f>
        <v/>
      </c>
      <c r="J2071" s="87"/>
      <c r="K2071" s="88"/>
      <c r="L2071" s="116" t="str">
        <f>IF(Stock[[#This Row],[SỐ LƯỢNG MUA]]&gt;0,Stock[[#This Row],[GIÁ MUA]]*(1+Stock[[#This Row],[% TĂNG KỲ VỌNG_1]]),"")</f>
        <v/>
      </c>
      <c r="M2071" s="89"/>
      <c r="N2071" s="116" t="str">
        <f>IF(Stock[[#This Row],[SỐ LƯỢNG MUA]]&gt;0,Stock[[#This Row],[GIÁ MUA]]*(1+Stock[[#This Row],[% TĂNG KỲ VỌNG_2]]),"")</f>
        <v/>
      </c>
      <c r="O2071" s="89"/>
      <c r="P2071" s="116" t="str">
        <f>IF(Stock[[#This Row],[SỐ LƯỢNG MUA]]&gt;0,Stock[[#This Row],[GIÁ MUA]]*(1+Stock[[#This Row],[% GIẢM ĐỂ CẮT LỖ]]),"")</f>
        <v/>
      </c>
      <c r="Q2071" s="103"/>
      <c r="R2071" s="117" t="str">
        <f>IF(Stock[[#This Row],[CỔ TỨC TIỀN MẶT]]&gt;0,Stock[[#This Row],[CỔ TỨC TIỀN MẶT]]/(Stock[[#This Row],[GIÁ MUA]]*Stock[[#This Row],[SỐ LƯỢNG MUA]]),"")</f>
        <v/>
      </c>
      <c r="S2071" s="103"/>
      <c r="T2071" s="77"/>
      <c r="U2071" s="95"/>
      <c r="V2071" s="96"/>
      <c r="W2071" s="125" t="str">
        <f>IF(Stock[[#This Row],[SỐ LƯỢNG BÁN]]&gt;0,Stock[[#This Row],[GIÁ BÁN]]*Stock[[#This Row],[SỐ LƯỢNG BÁN]]*$D$11+Stock[[#This Row],[GIÁ BÁN]]*Stock[[#This Row],[SỐ LƯỢNG BÁN]]*$D$12,"")</f>
        <v/>
      </c>
      <c r="X2071" s="120">
        <f>Stock[[#This Row],[SỐ LƯỢNG MUA]]+Stock[[#This Row],[CỔ TỨC BẰNG CỔ PHIẾU]]-Stock[[#This Row],[SỐ LƯỢNG BÁN]]</f>
        <v>0</v>
      </c>
      <c r="Y20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1" s="120">
        <f ca="1">IF(Stock[[#This Row],[NGÀY BÁN]]&gt;0,Stock[[#This Row],[NGÀY BÁN]]-Stock[[#This Row],[NGÀY MUA]]+1,IF(Stock[[#This Row],[NGÀY MUA]]=0,0,TODAY()-Stock[[#This Row],[NGÀY MUA]]+1))</f>
        <v>0</v>
      </c>
      <c r="AA2071" s="121" t="str">
        <f>IFERROR(Stock[[#This Row],[CỔ TỨC TIỀN MẶT]]+Stock[[#This Row],[LÃI/(LỖ) TỪ BÁN CK
(auto-fill)]],"")</f>
        <v/>
      </c>
      <c r="AB20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1" s="79"/>
      <c r="AE2071" s="146" t="str">
        <f>IF(Stock[[#This Row],[TRẠNG THÁI
(auto-fill)]]="NẮM GIỮ",Stock[[#This Row],[GIÁ THỊ TRƯỜNG]]-Stock[[#This Row],[GIÁ MUA]],"")</f>
        <v/>
      </c>
      <c r="AF2071" s="150" t="str">
        <f>IFERROR(Stock[[#This Row],[TĂNG/
(GIẢM )]]/Stock[[#This Row],[GIÁ MUA]],"")</f>
        <v/>
      </c>
      <c r="AG2071" s="129" t="str">
        <f>IF(Stock[[#This Row],[GIÁ THỊ TRƯỜNG]]&gt;0,Stock[[#This Row],[GIÁ THỊ TRƯỜNG]]*Stock[[#This Row],[SỐ LƯỢNG CÒN LẠI
(auto-fill)]],"")</f>
        <v/>
      </c>
    </row>
    <row r="2072" spans="2:33">
      <c r="B2072" s="109" t="str">
        <f>IF(AND(Stock[[#This Row],[SỐ LƯỢNG MUA]]&gt;0,Stock[[#This Row],[SỐ LƯỢNG CÒN LẠI
(auto-fill)]]=0),"BÁN",
IF(AND(Stock[[#This Row],[SỐ LƯỢNG MUA]]&gt;0,Stock[[#This Row],[SỐ LƯỢNG CÒN LẠI
(auto-fill)]]&gt;0),"NẮM GIỮ",""))</f>
        <v/>
      </c>
      <c r="C2072" s="112">
        <f t="shared" si="32"/>
        <v>2059</v>
      </c>
      <c r="D2072" s="77"/>
      <c r="E2072" s="78"/>
      <c r="F2072" s="170"/>
      <c r="G2072" s="83"/>
      <c r="H2072" s="84"/>
      <c r="I2072" s="114" t="str">
        <f>IF(Stock[[#This Row],[SỐ LƯỢNG MUA]]&gt;0,Stock[[#This Row],[GIÁ MUA]]*Stock[[#This Row],[SỐ LƯỢNG MUA]]*$D$11,"")</f>
        <v/>
      </c>
      <c r="J2072" s="87"/>
      <c r="K2072" s="88"/>
      <c r="L2072" s="116" t="str">
        <f>IF(Stock[[#This Row],[SỐ LƯỢNG MUA]]&gt;0,Stock[[#This Row],[GIÁ MUA]]*(1+Stock[[#This Row],[% TĂNG KỲ VỌNG_1]]),"")</f>
        <v/>
      </c>
      <c r="M2072" s="89"/>
      <c r="N2072" s="116" t="str">
        <f>IF(Stock[[#This Row],[SỐ LƯỢNG MUA]]&gt;0,Stock[[#This Row],[GIÁ MUA]]*(1+Stock[[#This Row],[% TĂNG KỲ VỌNG_2]]),"")</f>
        <v/>
      </c>
      <c r="O2072" s="89"/>
      <c r="P2072" s="116" t="str">
        <f>IF(Stock[[#This Row],[SỐ LƯỢNG MUA]]&gt;0,Stock[[#This Row],[GIÁ MUA]]*(1+Stock[[#This Row],[% GIẢM ĐỂ CẮT LỖ]]),"")</f>
        <v/>
      </c>
      <c r="Q2072" s="103"/>
      <c r="R2072" s="117" t="str">
        <f>IF(Stock[[#This Row],[CỔ TỨC TIỀN MẶT]]&gt;0,Stock[[#This Row],[CỔ TỨC TIỀN MẶT]]/(Stock[[#This Row],[GIÁ MUA]]*Stock[[#This Row],[SỐ LƯỢNG MUA]]),"")</f>
        <v/>
      </c>
      <c r="S2072" s="103"/>
      <c r="T2072" s="77"/>
      <c r="U2072" s="95"/>
      <c r="V2072" s="96"/>
      <c r="W2072" s="125" t="str">
        <f>IF(Stock[[#This Row],[SỐ LƯỢNG BÁN]]&gt;0,Stock[[#This Row],[GIÁ BÁN]]*Stock[[#This Row],[SỐ LƯỢNG BÁN]]*$D$11+Stock[[#This Row],[GIÁ BÁN]]*Stock[[#This Row],[SỐ LƯỢNG BÁN]]*$D$12,"")</f>
        <v/>
      </c>
      <c r="X2072" s="120">
        <f>Stock[[#This Row],[SỐ LƯỢNG MUA]]+Stock[[#This Row],[CỔ TỨC BẰNG CỔ PHIẾU]]-Stock[[#This Row],[SỐ LƯỢNG BÁN]]</f>
        <v>0</v>
      </c>
      <c r="Y20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2" s="120">
        <f ca="1">IF(Stock[[#This Row],[NGÀY BÁN]]&gt;0,Stock[[#This Row],[NGÀY BÁN]]-Stock[[#This Row],[NGÀY MUA]]+1,IF(Stock[[#This Row],[NGÀY MUA]]=0,0,TODAY()-Stock[[#This Row],[NGÀY MUA]]+1))</f>
        <v>0</v>
      </c>
      <c r="AA2072" s="121" t="str">
        <f>IFERROR(Stock[[#This Row],[CỔ TỨC TIỀN MẶT]]+Stock[[#This Row],[LÃI/(LỖ) TỪ BÁN CK
(auto-fill)]],"")</f>
        <v/>
      </c>
      <c r="AB20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2" s="79"/>
      <c r="AE2072" s="146" t="str">
        <f>IF(Stock[[#This Row],[TRẠNG THÁI
(auto-fill)]]="NẮM GIỮ",Stock[[#This Row],[GIÁ THỊ TRƯỜNG]]-Stock[[#This Row],[GIÁ MUA]],"")</f>
        <v/>
      </c>
      <c r="AF2072" s="150" t="str">
        <f>IFERROR(Stock[[#This Row],[TĂNG/
(GIẢM )]]/Stock[[#This Row],[GIÁ MUA]],"")</f>
        <v/>
      </c>
      <c r="AG2072" s="129" t="str">
        <f>IF(Stock[[#This Row],[GIÁ THỊ TRƯỜNG]]&gt;0,Stock[[#This Row],[GIÁ THỊ TRƯỜNG]]*Stock[[#This Row],[SỐ LƯỢNG CÒN LẠI
(auto-fill)]],"")</f>
        <v/>
      </c>
    </row>
    <row r="2073" spans="2:33">
      <c r="B2073" s="109" t="str">
        <f>IF(AND(Stock[[#This Row],[SỐ LƯỢNG MUA]]&gt;0,Stock[[#This Row],[SỐ LƯỢNG CÒN LẠI
(auto-fill)]]=0),"BÁN",
IF(AND(Stock[[#This Row],[SỐ LƯỢNG MUA]]&gt;0,Stock[[#This Row],[SỐ LƯỢNG CÒN LẠI
(auto-fill)]]&gt;0),"NẮM GIỮ",""))</f>
        <v/>
      </c>
      <c r="C2073" s="112">
        <f t="shared" si="32"/>
        <v>2060</v>
      </c>
      <c r="D2073" s="77"/>
      <c r="E2073" s="78"/>
      <c r="F2073" s="170"/>
      <c r="G2073" s="83"/>
      <c r="H2073" s="84"/>
      <c r="I2073" s="114" t="str">
        <f>IF(Stock[[#This Row],[SỐ LƯỢNG MUA]]&gt;0,Stock[[#This Row],[GIÁ MUA]]*Stock[[#This Row],[SỐ LƯỢNG MUA]]*$D$11,"")</f>
        <v/>
      </c>
      <c r="J2073" s="87"/>
      <c r="K2073" s="88"/>
      <c r="L2073" s="116" t="str">
        <f>IF(Stock[[#This Row],[SỐ LƯỢNG MUA]]&gt;0,Stock[[#This Row],[GIÁ MUA]]*(1+Stock[[#This Row],[% TĂNG KỲ VỌNG_1]]),"")</f>
        <v/>
      </c>
      <c r="M2073" s="89"/>
      <c r="N2073" s="116" t="str">
        <f>IF(Stock[[#This Row],[SỐ LƯỢNG MUA]]&gt;0,Stock[[#This Row],[GIÁ MUA]]*(1+Stock[[#This Row],[% TĂNG KỲ VỌNG_2]]),"")</f>
        <v/>
      </c>
      <c r="O2073" s="89"/>
      <c r="P2073" s="116" t="str">
        <f>IF(Stock[[#This Row],[SỐ LƯỢNG MUA]]&gt;0,Stock[[#This Row],[GIÁ MUA]]*(1+Stock[[#This Row],[% GIẢM ĐỂ CẮT LỖ]]),"")</f>
        <v/>
      </c>
      <c r="Q2073" s="103"/>
      <c r="R2073" s="117" t="str">
        <f>IF(Stock[[#This Row],[CỔ TỨC TIỀN MẶT]]&gt;0,Stock[[#This Row],[CỔ TỨC TIỀN MẶT]]/(Stock[[#This Row],[GIÁ MUA]]*Stock[[#This Row],[SỐ LƯỢNG MUA]]),"")</f>
        <v/>
      </c>
      <c r="S2073" s="103"/>
      <c r="T2073" s="77"/>
      <c r="U2073" s="95"/>
      <c r="V2073" s="96"/>
      <c r="W2073" s="125" t="str">
        <f>IF(Stock[[#This Row],[SỐ LƯỢNG BÁN]]&gt;0,Stock[[#This Row],[GIÁ BÁN]]*Stock[[#This Row],[SỐ LƯỢNG BÁN]]*$D$11+Stock[[#This Row],[GIÁ BÁN]]*Stock[[#This Row],[SỐ LƯỢNG BÁN]]*$D$12,"")</f>
        <v/>
      </c>
      <c r="X2073" s="120">
        <f>Stock[[#This Row],[SỐ LƯỢNG MUA]]+Stock[[#This Row],[CỔ TỨC BẰNG CỔ PHIẾU]]-Stock[[#This Row],[SỐ LƯỢNG BÁN]]</f>
        <v>0</v>
      </c>
      <c r="Y20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3" s="120">
        <f ca="1">IF(Stock[[#This Row],[NGÀY BÁN]]&gt;0,Stock[[#This Row],[NGÀY BÁN]]-Stock[[#This Row],[NGÀY MUA]]+1,IF(Stock[[#This Row],[NGÀY MUA]]=0,0,TODAY()-Stock[[#This Row],[NGÀY MUA]]+1))</f>
        <v>0</v>
      </c>
      <c r="AA2073" s="121" t="str">
        <f>IFERROR(Stock[[#This Row],[CỔ TỨC TIỀN MẶT]]+Stock[[#This Row],[LÃI/(LỖ) TỪ BÁN CK
(auto-fill)]],"")</f>
        <v/>
      </c>
      <c r="AB20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3" s="79"/>
      <c r="AE2073" s="146" t="str">
        <f>IF(Stock[[#This Row],[TRẠNG THÁI
(auto-fill)]]="NẮM GIỮ",Stock[[#This Row],[GIÁ THỊ TRƯỜNG]]-Stock[[#This Row],[GIÁ MUA]],"")</f>
        <v/>
      </c>
      <c r="AF2073" s="150" t="str">
        <f>IFERROR(Stock[[#This Row],[TĂNG/
(GIẢM )]]/Stock[[#This Row],[GIÁ MUA]],"")</f>
        <v/>
      </c>
      <c r="AG2073" s="129" t="str">
        <f>IF(Stock[[#This Row],[GIÁ THỊ TRƯỜNG]]&gt;0,Stock[[#This Row],[GIÁ THỊ TRƯỜNG]]*Stock[[#This Row],[SỐ LƯỢNG CÒN LẠI
(auto-fill)]],"")</f>
        <v/>
      </c>
    </row>
    <row r="2074" spans="2:33">
      <c r="B2074" s="109" t="str">
        <f>IF(AND(Stock[[#This Row],[SỐ LƯỢNG MUA]]&gt;0,Stock[[#This Row],[SỐ LƯỢNG CÒN LẠI
(auto-fill)]]=0),"BÁN",
IF(AND(Stock[[#This Row],[SỐ LƯỢNG MUA]]&gt;0,Stock[[#This Row],[SỐ LƯỢNG CÒN LẠI
(auto-fill)]]&gt;0),"NẮM GIỮ",""))</f>
        <v/>
      </c>
      <c r="C2074" s="112">
        <f t="shared" si="32"/>
        <v>2061</v>
      </c>
      <c r="D2074" s="77"/>
      <c r="E2074" s="78"/>
      <c r="F2074" s="170"/>
      <c r="G2074" s="83"/>
      <c r="H2074" s="84"/>
      <c r="I2074" s="114" t="str">
        <f>IF(Stock[[#This Row],[SỐ LƯỢNG MUA]]&gt;0,Stock[[#This Row],[GIÁ MUA]]*Stock[[#This Row],[SỐ LƯỢNG MUA]]*$D$11,"")</f>
        <v/>
      </c>
      <c r="J2074" s="87"/>
      <c r="K2074" s="88"/>
      <c r="L2074" s="116" t="str">
        <f>IF(Stock[[#This Row],[SỐ LƯỢNG MUA]]&gt;0,Stock[[#This Row],[GIÁ MUA]]*(1+Stock[[#This Row],[% TĂNG KỲ VỌNG_1]]),"")</f>
        <v/>
      </c>
      <c r="M2074" s="89"/>
      <c r="N2074" s="116" t="str">
        <f>IF(Stock[[#This Row],[SỐ LƯỢNG MUA]]&gt;0,Stock[[#This Row],[GIÁ MUA]]*(1+Stock[[#This Row],[% TĂNG KỲ VỌNG_2]]),"")</f>
        <v/>
      </c>
      <c r="O2074" s="89"/>
      <c r="P2074" s="116" t="str">
        <f>IF(Stock[[#This Row],[SỐ LƯỢNG MUA]]&gt;0,Stock[[#This Row],[GIÁ MUA]]*(1+Stock[[#This Row],[% GIẢM ĐỂ CẮT LỖ]]),"")</f>
        <v/>
      </c>
      <c r="Q2074" s="103"/>
      <c r="R2074" s="117" t="str">
        <f>IF(Stock[[#This Row],[CỔ TỨC TIỀN MẶT]]&gt;0,Stock[[#This Row],[CỔ TỨC TIỀN MẶT]]/(Stock[[#This Row],[GIÁ MUA]]*Stock[[#This Row],[SỐ LƯỢNG MUA]]),"")</f>
        <v/>
      </c>
      <c r="S2074" s="103"/>
      <c r="T2074" s="77"/>
      <c r="U2074" s="95"/>
      <c r="V2074" s="96"/>
      <c r="W2074" s="125" t="str">
        <f>IF(Stock[[#This Row],[SỐ LƯỢNG BÁN]]&gt;0,Stock[[#This Row],[GIÁ BÁN]]*Stock[[#This Row],[SỐ LƯỢNG BÁN]]*$D$11+Stock[[#This Row],[GIÁ BÁN]]*Stock[[#This Row],[SỐ LƯỢNG BÁN]]*$D$12,"")</f>
        <v/>
      </c>
      <c r="X2074" s="120">
        <f>Stock[[#This Row],[SỐ LƯỢNG MUA]]+Stock[[#This Row],[CỔ TỨC BẰNG CỔ PHIẾU]]-Stock[[#This Row],[SỐ LƯỢNG BÁN]]</f>
        <v>0</v>
      </c>
      <c r="Y20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4" s="120">
        <f ca="1">IF(Stock[[#This Row],[NGÀY BÁN]]&gt;0,Stock[[#This Row],[NGÀY BÁN]]-Stock[[#This Row],[NGÀY MUA]]+1,IF(Stock[[#This Row],[NGÀY MUA]]=0,0,TODAY()-Stock[[#This Row],[NGÀY MUA]]+1))</f>
        <v>0</v>
      </c>
      <c r="AA2074" s="121" t="str">
        <f>IFERROR(Stock[[#This Row],[CỔ TỨC TIỀN MẶT]]+Stock[[#This Row],[LÃI/(LỖ) TỪ BÁN CK
(auto-fill)]],"")</f>
        <v/>
      </c>
      <c r="AB20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4" s="79"/>
      <c r="AE2074" s="146" t="str">
        <f>IF(Stock[[#This Row],[TRẠNG THÁI
(auto-fill)]]="NẮM GIỮ",Stock[[#This Row],[GIÁ THỊ TRƯỜNG]]-Stock[[#This Row],[GIÁ MUA]],"")</f>
        <v/>
      </c>
      <c r="AF2074" s="150" t="str">
        <f>IFERROR(Stock[[#This Row],[TĂNG/
(GIẢM )]]/Stock[[#This Row],[GIÁ MUA]],"")</f>
        <v/>
      </c>
      <c r="AG2074" s="129" t="str">
        <f>IF(Stock[[#This Row],[GIÁ THỊ TRƯỜNG]]&gt;0,Stock[[#This Row],[GIÁ THỊ TRƯỜNG]]*Stock[[#This Row],[SỐ LƯỢNG CÒN LẠI
(auto-fill)]],"")</f>
        <v/>
      </c>
    </row>
    <row r="2075" spans="2:33">
      <c r="B2075" s="109" t="str">
        <f>IF(AND(Stock[[#This Row],[SỐ LƯỢNG MUA]]&gt;0,Stock[[#This Row],[SỐ LƯỢNG CÒN LẠI
(auto-fill)]]=0),"BÁN",
IF(AND(Stock[[#This Row],[SỐ LƯỢNG MUA]]&gt;0,Stock[[#This Row],[SỐ LƯỢNG CÒN LẠI
(auto-fill)]]&gt;0),"NẮM GIỮ",""))</f>
        <v/>
      </c>
      <c r="C2075" s="112">
        <f t="shared" si="32"/>
        <v>2062</v>
      </c>
      <c r="D2075" s="77"/>
      <c r="E2075" s="78"/>
      <c r="F2075" s="170"/>
      <c r="G2075" s="83"/>
      <c r="H2075" s="84"/>
      <c r="I2075" s="114" t="str">
        <f>IF(Stock[[#This Row],[SỐ LƯỢNG MUA]]&gt;0,Stock[[#This Row],[GIÁ MUA]]*Stock[[#This Row],[SỐ LƯỢNG MUA]]*$D$11,"")</f>
        <v/>
      </c>
      <c r="J2075" s="87"/>
      <c r="K2075" s="88"/>
      <c r="L2075" s="116" t="str">
        <f>IF(Stock[[#This Row],[SỐ LƯỢNG MUA]]&gt;0,Stock[[#This Row],[GIÁ MUA]]*(1+Stock[[#This Row],[% TĂNG KỲ VỌNG_1]]),"")</f>
        <v/>
      </c>
      <c r="M2075" s="89"/>
      <c r="N2075" s="116" t="str">
        <f>IF(Stock[[#This Row],[SỐ LƯỢNG MUA]]&gt;0,Stock[[#This Row],[GIÁ MUA]]*(1+Stock[[#This Row],[% TĂNG KỲ VỌNG_2]]),"")</f>
        <v/>
      </c>
      <c r="O2075" s="89"/>
      <c r="P2075" s="116" t="str">
        <f>IF(Stock[[#This Row],[SỐ LƯỢNG MUA]]&gt;0,Stock[[#This Row],[GIÁ MUA]]*(1+Stock[[#This Row],[% GIẢM ĐỂ CẮT LỖ]]),"")</f>
        <v/>
      </c>
      <c r="Q2075" s="103"/>
      <c r="R2075" s="117" t="str">
        <f>IF(Stock[[#This Row],[CỔ TỨC TIỀN MẶT]]&gt;0,Stock[[#This Row],[CỔ TỨC TIỀN MẶT]]/(Stock[[#This Row],[GIÁ MUA]]*Stock[[#This Row],[SỐ LƯỢNG MUA]]),"")</f>
        <v/>
      </c>
      <c r="S2075" s="103"/>
      <c r="T2075" s="77"/>
      <c r="U2075" s="95"/>
      <c r="V2075" s="96"/>
      <c r="W2075" s="125" t="str">
        <f>IF(Stock[[#This Row],[SỐ LƯỢNG BÁN]]&gt;0,Stock[[#This Row],[GIÁ BÁN]]*Stock[[#This Row],[SỐ LƯỢNG BÁN]]*$D$11+Stock[[#This Row],[GIÁ BÁN]]*Stock[[#This Row],[SỐ LƯỢNG BÁN]]*$D$12,"")</f>
        <v/>
      </c>
      <c r="X2075" s="120">
        <f>Stock[[#This Row],[SỐ LƯỢNG MUA]]+Stock[[#This Row],[CỔ TỨC BẰNG CỔ PHIẾU]]-Stock[[#This Row],[SỐ LƯỢNG BÁN]]</f>
        <v>0</v>
      </c>
      <c r="Y20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5" s="120">
        <f ca="1">IF(Stock[[#This Row],[NGÀY BÁN]]&gt;0,Stock[[#This Row],[NGÀY BÁN]]-Stock[[#This Row],[NGÀY MUA]]+1,IF(Stock[[#This Row],[NGÀY MUA]]=0,0,TODAY()-Stock[[#This Row],[NGÀY MUA]]+1))</f>
        <v>0</v>
      </c>
      <c r="AA2075" s="121" t="str">
        <f>IFERROR(Stock[[#This Row],[CỔ TỨC TIỀN MẶT]]+Stock[[#This Row],[LÃI/(LỖ) TỪ BÁN CK
(auto-fill)]],"")</f>
        <v/>
      </c>
      <c r="AB20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5" s="79"/>
      <c r="AE2075" s="146" t="str">
        <f>IF(Stock[[#This Row],[TRẠNG THÁI
(auto-fill)]]="NẮM GIỮ",Stock[[#This Row],[GIÁ THỊ TRƯỜNG]]-Stock[[#This Row],[GIÁ MUA]],"")</f>
        <v/>
      </c>
      <c r="AF2075" s="150" t="str">
        <f>IFERROR(Stock[[#This Row],[TĂNG/
(GIẢM )]]/Stock[[#This Row],[GIÁ MUA]],"")</f>
        <v/>
      </c>
      <c r="AG2075" s="129" t="str">
        <f>IF(Stock[[#This Row],[GIÁ THỊ TRƯỜNG]]&gt;0,Stock[[#This Row],[GIÁ THỊ TRƯỜNG]]*Stock[[#This Row],[SỐ LƯỢNG CÒN LẠI
(auto-fill)]],"")</f>
        <v/>
      </c>
    </row>
    <row r="2076" spans="2:33">
      <c r="B2076" s="109" t="str">
        <f>IF(AND(Stock[[#This Row],[SỐ LƯỢNG MUA]]&gt;0,Stock[[#This Row],[SỐ LƯỢNG CÒN LẠI
(auto-fill)]]=0),"BÁN",
IF(AND(Stock[[#This Row],[SỐ LƯỢNG MUA]]&gt;0,Stock[[#This Row],[SỐ LƯỢNG CÒN LẠI
(auto-fill)]]&gt;0),"NẮM GIỮ",""))</f>
        <v/>
      </c>
      <c r="C2076" s="112">
        <f t="shared" si="32"/>
        <v>2063</v>
      </c>
      <c r="D2076" s="77"/>
      <c r="E2076" s="78"/>
      <c r="F2076" s="170"/>
      <c r="G2076" s="83"/>
      <c r="H2076" s="84"/>
      <c r="I2076" s="114" t="str">
        <f>IF(Stock[[#This Row],[SỐ LƯỢNG MUA]]&gt;0,Stock[[#This Row],[GIÁ MUA]]*Stock[[#This Row],[SỐ LƯỢNG MUA]]*$D$11,"")</f>
        <v/>
      </c>
      <c r="J2076" s="87"/>
      <c r="K2076" s="88"/>
      <c r="L2076" s="116" t="str">
        <f>IF(Stock[[#This Row],[SỐ LƯỢNG MUA]]&gt;0,Stock[[#This Row],[GIÁ MUA]]*(1+Stock[[#This Row],[% TĂNG KỲ VỌNG_1]]),"")</f>
        <v/>
      </c>
      <c r="M2076" s="89"/>
      <c r="N2076" s="116" t="str">
        <f>IF(Stock[[#This Row],[SỐ LƯỢNG MUA]]&gt;0,Stock[[#This Row],[GIÁ MUA]]*(1+Stock[[#This Row],[% TĂNG KỲ VỌNG_2]]),"")</f>
        <v/>
      </c>
      <c r="O2076" s="89"/>
      <c r="P2076" s="116" t="str">
        <f>IF(Stock[[#This Row],[SỐ LƯỢNG MUA]]&gt;0,Stock[[#This Row],[GIÁ MUA]]*(1+Stock[[#This Row],[% GIẢM ĐỂ CẮT LỖ]]),"")</f>
        <v/>
      </c>
      <c r="Q2076" s="103"/>
      <c r="R2076" s="117" t="str">
        <f>IF(Stock[[#This Row],[CỔ TỨC TIỀN MẶT]]&gt;0,Stock[[#This Row],[CỔ TỨC TIỀN MẶT]]/(Stock[[#This Row],[GIÁ MUA]]*Stock[[#This Row],[SỐ LƯỢNG MUA]]),"")</f>
        <v/>
      </c>
      <c r="S2076" s="103"/>
      <c r="T2076" s="77"/>
      <c r="U2076" s="95"/>
      <c r="V2076" s="96"/>
      <c r="W2076" s="125" t="str">
        <f>IF(Stock[[#This Row],[SỐ LƯỢNG BÁN]]&gt;0,Stock[[#This Row],[GIÁ BÁN]]*Stock[[#This Row],[SỐ LƯỢNG BÁN]]*$D$11+Stock[[#This Row],[GIÁ BÁN]]*Stock[[#This Row],[SỐ LƯỢNG BÁN]]*$D$12,"")</f>
        <v/>
      </c>
      <c r="X2076" s="120">
        <f>Stock[[#This Row],[SỐ LƯỢNG MUA]]+Stock[[#This Row],[CỔ TỨC BẰNG CỔ PHIẾU]]-Stock[[#This Row],[SỐ LƯỢNG BÁN]]</f>
        <v>0</v>
      </c>
      <c r="Y20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6" s="120">
        <f ca="1">IF(Stock[[#This Row],[NGÀY BÁN]]&gt;0,Stock[[#This Row],[NGÀY BÁN]]-Stock[[#This Row],[NGÀY MUA]]+1,IF(Stock[[#This Row],[NGÀY MUA]]=0,0,TODAY()-Stock[[#This Row],[NGÀY MUA]]+1))</f>
        <v>0</v>
      </c>
      <c r="AA2076" s="121" t="str">
        <f>IFERROR(Stock[[#This Row],[CỔ TỨC TIỀN MẶT]]+Stock[[#This Row],[LÃI/(LỖ) TỪ BÁN CK
(auto-fill)]],"")</f>
        <v/>
      </c>
      <c r="AB20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6" s="79"/>
      <c r="AE2076" s="146" t="str">
        <f>IF(Stock[[#This Row],[TRẠNG THÁI
(auto-fill)]]="NẮM GIỮ",Stock[[#This Row],[GIÁ THỊ TRƯỜNG]]-Stock[[#This Row],[GIÁ MUA]],"")</f>
        <v/>
      </c>
      <c r="AF2076" s="150" t="str">
        <f>IFERROR(Stock[[#This Row],[TĂNG/
(GIẢM )]]/Stock[[#This Row],[GIÁ MUA]],"")</f>
        <v/>
      </c>
      <c r="AG2076" s="129" t="str">
        <f>IF(Stock[[#This Row],[GIÁ THỊ TRƯỜNG]]&gt;0,Stock[[#This Row],[GIÁ THỊ TRƯỜNG]]*Stock[[#This Row],[SỐ LƯỢNG CÒN LẠI
(auto-fill)]],"")</f>
        <v/>
      </c>
    </row>
    <row r="2077" spans="2:33">
      <c r="B2077" s="109" t="str">
        <f>IF(AND(Stock[[#This Row],[SỐ LƯỢNG MUA]]&gt;0,Stock[[#This Row],[SỐ LƯỢNG CÒN LẠI
(auto-fill)]]=0),"BÁN",
IF(AND(Stock[[#This Row],[SỐ LƯỢNG MUA]]&gt;0,Stock[[#This Row],[SỐ LƯỢNG CÒN LẠI
(auto-fill)]]&gt;0),"NẮM GIỮ",""))</f>
        <v/>
      </c>
      <c r="C2077" s="112">
        <f t="shared" si="32"/>
        <v>2064</v>
      </c>
      <c r="D2077" s="77"/>
      <c r="E2077" s="78"/>
      <c r="F2077" s="170"/>
      <c r="G2077" s="83"/>
      <c r="H2077" s="84"/>
      <c r="I2077" s="114" t="str">
        <f>IF(Stock[[#This Row],[SỐ LƯỢNG MUA]]&gt;0,Stock[[#This Row],[GIÁ MUA]]*Stock[[#This Row],[SỐ LƯỢNG MUA]]*$D$11,"")</f>
        <v/>
      </c>
      <c r="J2077" s="87"/>
      <c r="K2077" s="88"/>
      <c r="L2077" s="116" t="str">
        <f>IF(Stock[[#This Row],[SỐ LƯỢNG MUA]]&gt;0,Stock[[#This Row],[GIÁ MUA]]*(1+Stock[[#This Row],[% TĂNG KỲ VỌNG_1]]),"")</f>
        <v/>
      </c>
      <c r="M2077" s="89"/>
      <c r="N2077" s="116" t="str">
        <f>IF(Stock[[#This Row],[SỐ LƯỢNG MUA]]&gt;0,Stock[[#This Row],[GIÁ MUA]]*(1+Stock[[#This Row],[% TĂNG KỲ VỌNG_2]]),"")</f>
        <v/>
      </c>
      <c r="O2077" s="89"/>
      <c r="P2077" s="116" t="str">
        <f>IF(Stock[[#This Row],[SỐ LƯỢNG MUA]]&gt;0,Stock[[#This Row],[GIÁ MUA]]*(1+Stock[[#This Row],[% GIẢM ĐỂ CẮT LỖ]]),"")</f>
        <v/>
      </c>
      <c r="Q2077" s="103"/>
      <c r="R2077" s="117" t="str">
        <f>IF(Stock[[#This Row],[CỔ TỨC TIỀN MẶT]]&gt;0,Stock[[#This Row],[CỔ TỨC TIỀN MẶT]]/(Stock[[#This Row],[GIÁ MUA]]*Stock[[#This Row],[SỐ LƯỢNG MUA]]),"")</f>
        <v/>
      </c>
      <c r="S2077" s="103"/>
      <c r="T2077" s="77"/>
      <c r="U2077" s="95"/>
      <c r="V2077" s="96"/>
      <c r="W2077" s="125" t="str">
        <f>IF(Stock[[#This Row],[SỐ LƯỢNG BÁN]]&gt;0,Stock[[#This Row],[GIÁ BÁN]]*Stock[[#This Row],[SỐ LƯỢNG BÁN]]*$D$11+Stock[[#This Row],[GIÁ BÁN]]*Stock[[#This Row],[SỐ LƯỢNG BÁN]]*$D$12,"")</f>
        <v/>
      </c>
      <c r="X2077" s="120">
        <f>Stock[[#This Row],[SỐ LƯỢNG MUA]]+Stock[[#This Row],[CỔ TỨC BẰNG CỔ PHIẾU]]-Stock[[#This Row],[SỐ LƯỢNG BÁN]]</f>
        <v>0</v>
      </c>
      <c r="Y20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7" s="120">
        <f ca="1">IF(Stock[[#This Row],[NGÀY BÁN]]&gt;0,Stock[[#This Row],[NGÀY BÁN]]-Stock[[#This Row],[NGÀY MUA]]+1,IF(Stock[[#This Row],[NGÀY MUA]]=0,0,TODAY()-Stock[[#This Row],[NGÀY MUA]]+1))</f>
        <v>0</v>
      </c>
      <c r="AA2077" s="121" t="str">
        <f>IFERROR(Stock[[#This Row],[CỔ TỨC TIỀN MẶT]]+Stock[[#This Row],[LÃI/(LỖ) TỪ BÁN CK
(auto-fill)]],"")</f>
        <v/>
      </c>
      <c r="AB20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7" s="79"/>
      <c r="AE2077" s="146" t="str">
        <f>IF(Stock[[#This Row],[TRẠNG THÁI
(auto-fill)]]="NẮM GIỮ",Stock[[#This Row],[GIÁ THỊ TRƯỜNG]]-Stock[[#This Row],[GIÁ MUA]],"")</f>
        <v/>
      </c>
      <c r="AF2077" s="150" t="str">
        <f>IFERROR(Stock[[#This Row],[TĂNG/
(GIẢM )]]/Stock[[#This Row],[GIÁ MUA]],"")</f>
        <v/>
      </c>
      <c r="AG2077" s="129" t="str">
        <f>IF(Stock[[#This Row],[GIÁ THỊ TRƯỜNG]]&gt;0,Stock[[#This Row],[GIÁ THỊ TRƯỜNG]]*Stock[[#This Row],[SỐ LƯỢNG CÒN LẠI
(auto-fill)]],"")</f>
        <v/>
      </c>
    </row>
    <row r="2078" spans="2:33">
      <c r="B2078" s="109" t="str">
        <f>IF(AND(Stock[[#This Row],[SỐ LƯỢNG MUA]]&gt;0,Stock[[#This Row],[SỐ LƯỢNG CÒN LẠI
(auto-fill)]]=0),"BÁN",
IF(AND(Stock[[#This Row],[SỐ LƯỢNG MUA]]&gt;0,Stock[[#This Row],[SỐ LƯỢNG CÒN LẠI
(auto-fill)]]&gt;0),"NẮM GIỮ",""))</f>
        <v/>
      </c>
      <c r="C2078" s="112">
        <f t="shared" si="32"/>
        <v>2065</v>
      </c>
      <c r="D2078" s="77"/>
      <c r="E2078" s="78"/>
      <c r="F2078" s="170"/>
      <c r="G2078" s="83"/>
      <c r="H2078" s="84"/>
      <c r="I2078" s="114" t="str">
        <f>IF(Stock[[#This Row],[SỐ LƯỢNG MUA]]&gt;0,Stock[[#This Row],[GIÁ MUA]]*Stock[[#This Row],[SỐ LƯỢNG MUA]]*$D$11,"")</f>
        <v/>
      </c>
      <c r="J2078" s="87"/>
      <c r="K2078" s="88"/>
      <c r="L2078" s="116" t="str">
        <f>IF(Stock[[#This Row],[SỐ LƯỢNG MUA]]&gt;0,Stock[[#This Row],[GIÁ MUA]]*(1+Stock[[#This Row],[% TĂNG KỲ VỌNG_1]]),"")</f>
        <v/>
      </c>
      <c r="M2078" s="89"/>
      <c r="N2078" s="116" t="str">
        <f>IF(Stock[[#This Row],[SỐ LƯỢNG MUA]]&gt;0,Stock[[#This Row],[GIÁ MUA]]*(1+Stock[[#This Row],[% TĂNG KỲ VỌNG_2]]),"")</f>
        <v/>
      </c>
      <c r="O2078" s="89"/>
      <c r="P2078" s="116" t="str">
        <f>IF(Stock[[#This Row],[SỐ LƯỢNG MUA]]&gt;0,Stock[[#This Row],[GIÁ MUA]]*(1+Stock[[#This Row],[% GIẢM ĐỂ CẮT LỖ]]),"")</f>
        <v/>
      </c>
      <c r="Q2078" s="103"/>
      <c r="R2078" s="117" t="str">
        <f>IF(Stock[[#This Row],[CỔ TỨC TIỀN MẶT]]&gt;0,Stock[[#This Row],[CỔ TỨC TIỀN MẶT]]/(Stock[[#This Row],[GIÁ MUA]]*Stock[[#This Row],[SỐ LƯỢNG MUA]]),"")</f>
        <v/>
      </c>
      <c r="S2078" s="103"/>
      <c r="T2078" s="77"/>
      <c r="U2078" s="95"/>
      <c r="V2078" s="96"/>
      <c r="W2078" s="125" t="str">
        <f>IF(Stock[[#This Row],[SỐ LƯỢNG BÁN]]&gt;0,Stock[[#This Row],[GIÁ BÁN]]*Stock[[#This Row],[SỐ LƯỢNG BÁN]]*$D$11+Stock[[#This Row],[GIÁ BÁN]]*Stock[[#This Row],[SỐ LƯỢNG BÁN]]*$D$12,"")</f>
        <v/>
      </c>
      <c r="X2078" s="120">
        <f>Stock[[#This Row],[SỐ LƯỢNG MUA]]+Stock[[#This Row],[CỔ TỨC BẰNG CỔ PHIẾU]]-Stock[[#This Row],[SỐ LƯỢNG BÁN]]</f>
        <v>0</v>
      </c>
      <c r="Y20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8" s="120">
        <f ca="1">IF(Stock[[#This Row],[NGÀY BÁN]]&gt;0,Stock[[#This Row],[NGÀY BÁN]]-Stock[[#This Row],[NGÀY MUA]]+1,IF(Stock[[#This Row],[NGÀY MUA]]=0,0,TODAY()-Stock[[#This Row],[NGÀY MUA]]+1))</f>
        <v>0</v>
      </c>
      <c r="AA2078" s="121" t="str">
        <f>IFERROR(Stock[[#This Row],[CỔ TỨC TIỀN MẶT]]+Stock[[#This Row],[LÃI/(LỖ) TỪ BÁN CK
(auto-fill)]],"")</f>
        <v/>
      </c>
      <c r="AB20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8" s="79"/>
      <c r="AE2078" s="146" t="str">
        <f>IF(Stock[[#This Row],[TRẠNG THÁI
(auto-fill)]]="NẮM GIỮ",Stock[[#This Row],[GIÁ THỊ TRƯỜNG]]-Stock[[#This Row],[GIÁ MUA]],"")</f>
        <v/>
      </c>
      <c r="AF2078" s="150" t="str">
        <f>IFERROR(Stock[[#This Row],[TĂNG/
(GIẢM )]]/Stock[[#This Row],[GIÁ MUA]],"")</f>
        <v/>
      </c>
      <c r="AG2078" s="129" t="str">
        <f>IF(Stock[[#This Row],[GIÁ THỊ TRƯỜNG]]&gt;0,Stock[[#This Row],[GIÁ THỊ TRƯỜNG]]*Stock[[#This Row],[SỐ LƯỢNG CÒN LẠI
(auto-fill)]],"")</f>
        <v/>
      </c>
    </row>
    <row r="2079" spans="2:33">
      <c r="B2079" s="109" t="str">
        <f>IF(AND(Stock[[#This Row],[SỐ LƯỢNG MUA]]&gt;0,Stock[[#This Row],[SỐ LƯỢNG CÒN LẠI
(auto-fill)]]=0),"BÁN",
IF(AND(Stock[[#This Row],[SỐ LƯỢNG MUA]]&gt;0,Stock[[#This Row],[SỐ LƯỢNG CÒN LẠI
(auto-fill)]]&gt;0),"NẮM GIỮ",""))</f>
        <v/>
      </c>
      <c r="C2079" s="112">
        <f t="shared" si="32"/>
        <v>2066</v>
      </c>
      <c r="D2079" s="77"/>
      <c r="E2079" s="78"/>
      <c r="F2079" s="170"/>
      <c r="G2079" s="83"/>
      <c r="H2079" s="84"/>
      <c r="I2079" s="114" t="str">
        <f>IF(Stock[[#This Row],[SỐ LƯỢNG MUA]]&gt;0,Stock[[#This Row],[GIÁ MUA]]*Stock[[#This Row],[SỐ LƯỢNG MUA]]*$D$11,"")</f>
        <v/>
      </c>
      <c r="J2079" s="87"/>
      <c r="K2079" s="88"/>
      <c r="L2079" s="116" t="str">
        <f>IF(Stock[[#This Row],[SỐ LƯỢNG MUA]]&gt;0,Stock[[#This Row],[GIÁ MUA]]*(1+Stock[[#This Row],[% TĂNG KỲ VỌNG_1]]),"")</f>
        <v/>
      </c>
      <c r="M2079" s="89"/>
      <c r="N2079" s="116" t="str">
        <f>IF(Stock[[#This Row],[SỐ LƯỢNG MUA]]&gt;0,Stock[[#This Row],[GIÁ MUA]]*(1+Stock[[#This Row],[% TĂNG KỲ VỌNG_2]]),"")</f>
        <v/>
      </c>
      <c r="O2079" s="89"/>
      <c r="P2079" s="116" t="str">
        <f>IF(Stock[[#This Row],[SỐ LƯỢNG MUA]]&gt;0,Stock[[#This Row],[GIÁ MUA]]*(1+Stock[[#This Row],[% GIẢM ĐỂ CẮT LỖ]]),"")</f>
        <v/>
      </c>
      <c r="Q2079" s="103"/>
      <c r="R2079" s="117" t="str">
        <f>IF(Stock[[#This Row],[CỔ TỨC TIỀN MẶT]]&gt;0,Stock[[#This Row],[CỔ TỨC TIỀN MẶT]]/(Stock[[#This Row],[GIÁ MUA]]*Stock[[#This Row],[SỐ LƯỢNG MUA]]),"")</f>
        <v/>
      </c>
      <c r="S2079" s="103"/>
      <c r="T2079" s="77"/>
      <c r="U2079" s="95"/>
      <c r="V2079" s="96"/>
      <c r="W2079" s="125" t="str">
        <f>IF(Stock[[#This Row],[SỐ LƯỢNG BÁN]]&gt;0,Stock[[#This Row],[GIÁ BÁN]]*Stock[[#This Row],[SỐ LƯỢNG BÁN]]*$D$11+Stock[[#This Row],[GIÁ BÁN]]*Stock[[#This Row],[SỐ LƯỢNG BÁN]]*$D$12,"")</f>
        <v/>
      </c>
      <c r="X2079" s="120">
        <f>Stock[[#This Row],[SỐ LƯỢNG MUA]]+Stock[[#This Row],[CỔ TỨC BẰNG CỔ PHIẾU]]-Stock[[#This Row],[SỐ LƯỢNG BÁN]]</f>
        <v>0</v>
      </c>
      <c r="Y20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9" s="120">
        <f ca="1">IF(Stock[[#This Row],[NGÀY BÁN]]&gt;0,Stock[[#This Row],[NGÀY BÁN]]-Stock[[#This Row],[NGÀY MUA]]+1,IF(Stock[[#This Row],[NGÀY MUA]]=0,0,TODAY()-Stock[[#This Row],[NGÀY MUA]]+1))</f>
        <v>0</v>
      </c>
      <c r="AA2079" s="121" t="str">
        <f>IFERROR(Stock[[#This Row],[CỔ TỨC TIỀN MẶT]]+Stock[[#This Row],[LÃI/(LỖ) TỪ BÁN CK
(auto-fill)]],"")</f>
        <v/>
      </c>
      <c r="AB20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79" s="79"/>
      <c r="AE2079" s="146" t="str">
        <f>IF(Stock[[#This Row],[TRẠNG THÁI
(auto-fill)]]="NẮM GIỮ",Stock[[#This Row],[GIÁ THỊ TRƯỜNG]]-Stock[[#This Row],[GIÁ MUA]],"")</f>
        <v/>
      </c>
      <c r="AF2079" s="150" t="str">
        <f>IFERROR(Stock[[#This Row],[TĂNG/
(GIẢM )]]/Stock[[#This Row],[GIÁ MUA]],"")</f>
        <v/>
      </c>
      <c r="AG2079" s="129" t="str">
        <f>IF(Stock[[#This Row],[GIÁ THỊ TRƯỜNG]]&gt;0,Stock[[#This Row],[GIÁ THỊ TRƯỜNG]]*Stock[[#This Row],[SỐ LƯỢNG CÒN LẠI
(auto-fill)]],"")</f>
        <v/>
      </c>
    </row>
    <row r="2080" spans="2:33">
      <c r="B2080" s="109" t="str">
        <f>IF(AND(Stock[[#This Row],[SỐ LƯỢNG MUA]]&gt;0,Stock[[#This Row],[SỐ LƯỢNG CÒN LẠI
(auto-fill)]]=0),"BÁN",
IF(AND(Stock[[#This Row],[SỐ LƯỢNG MUA]]&gt;0,Stock[[#This Row],[SỐ LƯỢNG CÒN LẠI
(auto-fill)]]&gt;0),"NẮM GIỮ",""))</f>
        <v/>
      </c>
      <c r="C2080" s="112">
        <f t="shared" si="32"/>
        <v>2067</v>
      </c>
      <c r="D2080" s="77"/>
      <c r="E2080" s="78"/>
      <c r="F2080" s="170"/>
      <c r="G2080" s="83"/>
      <c r="H2080" s="84"/>
      <c r="I2080" s="114" t="str">
        <f>IF(Stock[[#This Row],[SỐ LƯỢNG MUA]]&gt;0,Stock[[#This Row],[GIÁ MUA]]*Stock[[#This Row],[SỐ LƯỢNG MUA]]*$D$11,"")</f>
        <v/>
      </c>
      <c r="J2080" s="87"/>
      <c r="K2080" s="88"/>
      <c r="L2080" s="116" t="str">
        <f>IF(Stock[[#This Row],[SỐ LƯỢNG MUA]]&gt;0,Stock[[#This Row],[GIÁ MUA]]*(1+Stock[[#This Row],[% TĂNG KỲ VỌNG_1]]),"")</f>
        <v/>
      </c>
      <c r="M2080" s="89"/>
      <c r="N2080" s="116" t="str">
        <f>IF(Stock[[#This Row],[SỐ LƯỢNG MUA]]&gt;0,Stock[[#This Row],[GIÁ MUA]]*(1+Stock[[#This Row],[% TĂNG KỲ VỌNG_2]]),"")</f>
        <v/>
      </c>
      <c r="O2080" s="89"/>
      <c r="P2080" s="116" t="str">
        <f>IF(Stock[[#This Row],[SỐ LƯỢNG MUA]]&gt;0,Stock[[#This Row],[GIÁ MUA]]*(1+Stock[[#This Row],[% GIẢM ĐỂ CẮT LỖ]]),"")</f>
        <v/>
      </c>
      <c r="Q2080" s="103"/>
      <c r="R2080" s="117" t="str">
        <f>IF(Stock[[#This Row],[CỔ TỨC TIỀN MẶT]]&gt;0,Stock[[#This Row],[CỔ TỨC TIỀN MẶT]]/(Stock[[#This Row],[GIÁ MUA]]*Stock[[#This Row],[SỐ LƯỢNG MUA]]),"")</f>
        <v/>
      </c>
      <c r="S2080" s="103"/>
      <c r="T2080" s="77"/>
      <c r="U2080" s="95"/>
      <c r="V2080" s="96"/>
      <c r="W2080" s="125" t="str">
        <f>IF(Stock[[#This Row],[SỐ LƯỢNG BÁN]]&gt;0,Stock[[#This Row],[GIÁ BÁN]]*Stock[[#This Row],[SỐ LƯỢNG BÁN]]*$D$11+Stock[[#This Row],[GIÁ BÁN]]*Stock[[#This Row],[SỐ LƯỢNG BÁN]]*$D$12,"")</f>
        <v/>
      </c>
      <c r="X2080" s="120">
        <f>Stock[[#This Row],[SỐ LƯỢNG MUA]]+Stock[[#This Row],[CỔ TỨC BẰNG CỔ PHIẾU]]-Stock[[#This Row],[SỐ LƯỢNG BÁN]]</f>
        <v>0</v>
      </c>
      <c r="Y20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0" s="120">
        <f ca="1">IF(Stock[[#This Row],[NGÀY BÁN]]&gt;0,Stock[[#This Row],[NGÀY BÁN]]-Stock[[#This Row],[NGÀY MUA]]+1,IF(Stock[[#This Row],[NGÀY MUA]]=0,0,TODAY()-Stock[[#This Row],[NGÀY MUA]]+1))</f>
        <v>0</v>
      </c>
      <c r="AA2080" s="121" t="str">
        <f>IFERROR(Stock[[#This Row],[CỔ TỨC TIỀN MẶT]]+Stock[[#This Row],[LÃI/(LỖ) TỪ BÁN CK
(auto-fill)]],"")</f>
        <v/>
      </c>
      <c r="AB20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0" s="79"/>
      <c r="AE2080" s="146" t="str">
        <f>IF(Stock[[#This Row],[TRẠNG THÁI
(auto-fill)]]="NẮM GIỮ",Stock[[#This Row],[GIÁ THỊ TRƯỜNG]]-Stock[[#This Row],[GIÁ MUA]],"")</f>
        <v/>
      </c>
      <c r="AF2080" s="150" t="str">
        <f>IFERROR(Stock[[#This Row],[TĂNG/
(GIẢM )]]/Stock[[#This Row],[GIÁ MUA]],"")</f>
        <v/>
      </c>
      <c r="AG2080" s="129" t="str">
        <f>IF(Stock[[#This Row],[GIÁ THỊ TRƯỜNG]]&gt;0,Stock[[#This Row],[GIÁ THỊ TRƯỜNG]]*Stock[[#This Row],[SỐ LƯỢNG CÒN LẠI
(auto-fill)]],"")</f>
        <v/>
      </c>
    </row>
    <row r="2081" spans="2:33">
      <c r="B2081" s="109" t="str">
        <f>IF(AND(Stock[[#This Row],[SỐ LƯỢNG MUA]]&gt;0,Stock[[#This Row],[SỐ LƯỢNG CÒN LẠI
(auto-fill)]]=0),"BÁN",
IF(AND(Stock[[#This Row],[SỐ LƯỢNG MUA]]&gt;0,Stock[[#This Row],[SỐ LƯỢNG CÒN LẠI
(auto-fill)]]&gt;0),"NẮM GIỮ",""))</f>
        <v/>
      </c>
      <c r="C2081" s="112">
        <f t="shared" si="32"/>
        <v>2068</v>
      </c>
      <c r="D2081" s="77"/>
      <c r="E2081" s="78"/>
      <c r="F2081" s="170"/>
      <c r="G2081" s="83"/>
      <c r="H2081" s="84"/>
      <c r="I2081" s="114" t="str">
        <f>IF(Stock[[#This Row],[SỐ LƯỢNG MUA]]&gt;0,Stock[[#This Row],[GIÁ MUA]]*Stock[[#This Row],[SỐ LƯỢNG MUA]]*$D$11,"")</f>
        <v/>
      </c>
      <c r="J2081" s="87"/>
      <c r="K2081" s="88"/>
      <c r="L2081" s="116" t="str">
        <f>IF(Stock[[#This Row],[SỐ LƯỢNG MUA]]&gt;0,Stock[[#This Row],[GIÁ MUA]]*(1+Stock[[#This Row],[% TĂNG KỲ VỌNG_1]]),"")</f>
        <v/>
      </c>
      <c r="M2081" s="89"/>
      <c r="N2081" s="116" t="str">
        <f>IF(Stock[[#This Row],[SỐ LƯỢNG MUA]]&gt;0,Stock[[#This Row],[GIÁ MUA]]*(1+Stock[[#This Row],[% TĂNG KỲ VỌNG_2]]),"")</f>
        <v/>
      </c>
      <c r="O2081" s="89"/>
      <c r="P2081" s="116" t="str">
        <f>IF(Stock[[#This Row],[SỐ LƯỢNG MUA]]&gt;0,Stock[[#This Row],[GIÁ MUA]]*(1+Stock[[#This Row],[% GIẢM ĐỂ CẮT LỖ]]),"")</f>
        <v/>
      </c>
      <c r="Q2081" s="103"/>
      <c r="R2081" s="117" t="str">
        <f>IF(Stock[[#This Row],[CỔ TỨC TIỀN MẶT]]&gt;0,Stock[[#This Row],[CỔ TỨC TIỀN MẶT]]/(Stock[[#This Row],[GIÁ MUA]]*Stock[[#This Row],[SỐ LƯỢNG MUA]]),"")</f>
        <v/>
      </c>
      <c r="S2081" s="103"/>
      <c r="T2081" s="77"/>
      <c r="U2081" s="95"/>
      <c r="V2081" s="96"/>
      <c r="W2081" s="125" t="str">
        <f>IF(Stock[[#This Row],[SỐ LƯỢNG BÁN]]&gt;0,Stock[[#This Row],[GIÁ BÁN]]*Stock[[#This Row],[SỐ LƯỢNG BÁN]]*$D$11+Stock[[#This Row],[GIÁ BÁN]]*Stock[[#This Row],[SỐ LƯỢNG BÁN]]*$D$12,"")</f>
        <v/>
      </c>
      <c r="X2081" s="120">
        <f>Stock[[#This Row],[SỐ LƯỢNG MUA]]+Stock[[#This Row],[CỔ TỨC BẰNG CỔ PHIẾU]]-Stock[[#This Row],[SỐ LƯỢNG BÁN]]</f>
        <v>0</v>
      </c>
      <c r="Y20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1" s="120">
        <f ca="1">IF(Stock[[#This Row],[NGÀY BÁN]]&gt;0,Stock[[#This Row],[NGÀY BÁN]]-Stock[[#This Row],[NGÀY MUA]]+1,IF(Stock[[#This Row],[NGÀY MUA]]=0,0,TODAY()-Stock[[#This Row],[NGÀY MUA]]+1))</f>
        <v>0</v>
      </c>
      <c r="AA2081" s="121" t="str">
        <f>IFERROR(Stock[[#This Row],[CỔ TỨC TIỀN MẶT]]+Stock[[#This Row],[LÃI/(LỖ) TỪ BÁN CK
(auto-fill)]],"")</f>
        <v/>
      </c>
      <c r="AB20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1" s="79"/>
      <c r="AE2081" s="146" t="str">
        <f>IF(Stock[[#This Row],[TRẠNG THÁI
(auto-fill)]]="NẮM GIỮ",Stock[[#This Row],[GIÁ THỊ TRƯỜNG]]-Stock[[#This Row],[GIÁ MUA]],"")</f>
        <v/>
      </c>
      <c r="AF2081" s="150" t="str">
        <f>IFERROR(Stock[[#This Row],[TĂNG/
(GIẢM )]]/Stock[[#This Row],[GIÁ MUA]],"")</f>
        <v/>
      </c>
      <c r="AG2081" s="129" t="str">
        <f>IF(Stock[[#This Row],[GIÁ THỊ TRƯỜNG]]&gt;0,Stock[[#This Row],[GIÁ THỊ TRƯỜNG]]*Stock[[#This Row],[SỐ LƯỢNG CÒN LẠI
(auto-fill)]],"")</f>
        <v/>
      </c>
    </row>
    <row r="2082" spans="2:33">
      <c r="B2082" s="109" t="str">
        <f>IF(AND(Stock[[#This Row],[SỐ LƯỢNG MUA]]&gt;0,Stock[[#This Row],[SỐ LƯỢNG CÒN LẠI
(auto-fill)]]=0),"BÁN",
IF(AND(Stock[[#This Row],[SỐ LƯỢNG MUA]]&gt;0,Stock[[#This Row],[SỐ LƯỢNG CÒN LẠI
(auto-fill)]]&gt;0),"NẮM GIỮ",""))</f>
        <v/>
      </c>
      <c r="C2082" s="112">
        <f t="shared" si="32"/>
        <v>2069</v>
      </c>
      <c r="D2082" s="77"/>
      <c r="E2082" s="78"/>
      <c r="F2082" s="170"/>
      <c r="G2082" s="83"/>
      <c r="H2082" s="84"/>
      <c r="I2082" s="114" t="str">
        <f>IF(Stock[[#This Row],[SỐ LƯỢNG MUA]]&gt;0,Stock[[#This Row],[GIÁ MUA]]*Stock[[#This Row],[SỐ LƯỢNG MUA]]*$D$11,"")</f>
        <v/>
      </c>
      <c r="J2082" s="87"/>
      <c r="K2082" s="88"/>
      <c r="L2082" s="116" t="str">
        <f>IF(Stock[[#This Row],[SỐ LƯỢNG MUA]]&gt;0,Stock[[#This Row],[GIÁ MUA]]*(1+Stock[[#This Row],[% TĂNG KỲ VỌNG_1]]),"")</f>
        <v/>
      </c>
      <c r="M2082" s="89"/>
      <c r="N2082" s="116" t="str">
        <f>IF(Stock[[#This Row],[SỐ LƯỢNG MUA]]&gt;0,Stock[[#This Row],[GIÁ MUA]]*(1+Stock[[#This Row],[% TĂNG KỲ VỌNG_2]]),"")</f>
        <v/>
      </c>
      <c r="O2082" s="89"/>
      <c r="P2082" s="116" t="str">
        <f>IF(Stock[[#This Row],[SỐ LƯỢNG MUA]]&gt;0,Stock[[#This Row],[GIÁ MUA]]*(1+Stock[[#This Row],[% GIẢM ĐỂ CẮT LỖ]]),"")</f>
        <v/>
      </c>
      <c r="Q2082" s="103"/>
      <c r="R2082" s="117" t="str">
        <f>IF(Stock[[#This Row],[CỔ TỨC TIỀN MẶT]]&gt;0,Stock[[#This Row],[CỔ TỨC TIỀN MẶT]]/(Stock[[#This Row],[GIÁ MUA]]*Stock[[#This Row],[SỐ LƯỢNG MUA]]),"")</f>
        <v/>
      </c>
      <c r="S2082" s="103"/>
      <c r="T2082" s="77"/>
      <c r="U2082" s="95"/>
      <c r="V2082" s="96"/>
      <c r="W2082" s="125" t="str">
        <f>IF(Stock[[#This Row],[SỐ LƯỢNG BÁN]]&gt;0,Stock[[#This Row],[GIÁ BÁN]]*Stock[[#This Row],[SỐ LƯỢNG BÁN]]*$D$11+Stock[[#This Row],[GIÁ BÁN]]*Stock[[#This Row],[SỐ LƯỢNG BÁN]]*$D$12,"")</f>
        <v/>
      </c>
      <c r="X2082" s="120">
        <f>Stock[[#This Row],[SỐ LƯỢNG MUA]]+Stock[[#This Row],[CỔ TỨC BẰNG CỔ PHIẾU]]-Stock[[#This Row],[SỐ LƯỢNG BÁN]]</f>
        <v>0</v>
      </c>
      <c r="Y20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2" s="120">
        <f ca="1">IF(Stock[[#This Row],[NGÀY BÁN]]&gt;0,Stock[[#This Row],[NGÀY BÁN]]-Stock[[#This Row],[NGÀY MUA]]+1,IF(Stock[[#This Row],[NGÀY MUA]]=0,0,TODAY()-Stock[[#This Row],[NGÀY MUA]]+1))</f>
        <v>0</v>
      </c>
      <c r="AA2082" s="121" t="str">
        <f>IFERROR(Stock[[#This Row],[CỔ TỨC TIỀN MẶT]]+Stock[[#This Row],[LÃI/(LỖ) TỪ BÁN CK
(auto-fill)]],"")</f>
        <v/>
      </c>
      <c r="AB20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2" s="79"/>
      <c r="AE2082" s="146" t="str">
        <f>IF(Stock[[#This Row],[TRẠNG THÁI
(auto-fill)]]="NẮM GIỮ",Stock[[#This Row],[GIÁ THỊ TRƯỜNG]]-Stock[[#This Row],[GIÁ MUA]],"")</f>
        <v/>
      </c>
      <c r="AF2082" s="150" t="str">
        <f>IFERROR(Stock[[#This Row],[TĂNG/
(GIẢM )]]/Stock[[#This Row],[GIÁ MUA]],"")</f>
        <v/>
      </c>
      <c r="AG2082" s="129" t="str">
        <f>IF(Stock[[#This Row],[GIÁ THỊ TRƯỜNG]]&gt;0,Stock[[#This Row],[GIÁ THỊ TRƯỜNG]]*Stock[[#This Row],[SỐ LƯỢNG CÒN LẠI
(auto-fill)]],"")</f>
        <v/>
      </c>
    </row>
    <row r="2083" spans="2:33">
      <c r="B2083" s="109" t="str">
        <f>IF(AND(Stock[[#This Row],[SỐ LƯỢNG MUA]]&gt;0,Stock[[#This Row],[SỐ LƯỢNG CÒN LẠI
(auto-fill)]]=0),"BÁN",
IF(AND(Stock[[#This Row],[SỐ LƯỢNG MUA]]&gt;0,Stock[[#This Row],[SỐ LƯỢNG CÒN LẠI
(auto-fill)]]&gt;0),"NẮM GIỮ",""))</f>
        <v/>
      </c>
      <c r="C2083" s="112">
        <f t="shared" si="32"/>
        <v>2070</v>
      </c>
      <c r="D2083" s="77"/>
      <c r="E2083" s="78"/>
      <c r="F2083" s="170"/>
      <c r="G2083" s="83"/>
      <c r="H2083" s="84"/>
      <c r="I2083" s="114" t="str">
        <f>IF(Stock[[#This Row],[SỐ LƯỢNG MUA]]&gt;0,Stock[[#This Row],[GIÁ MUA]]*Stock[[#This Row],[SỐ LƯỢNG MUA]]*$D$11,"")</f>
        <v/>
      </c>
      <c r="J2083" s="87"/>
      <c r="K2083" s="88"/>
      <c r="L2083" s="116" t="str">
        <f>IF(Stock[[#This Row],[SỐ LƯỢNG MUA]]&gt;0,Stock[[#This Row],[GIÁ MUA]]*(1+Stock[[#This Row],[% TĂNG KỲ VỌNG_1]]),"")</f>
        <v/>
      </c>
      <c r="M2083" s="89"/>
      <c r="N2083" s="116" t="str">
        <f>IF(Stock[[#This Row],[SỐ LƯỢNG MUA]]&gt;0,Stock[[#This Row],[GIÁ MUA]]*(1+Stock[[#This Row],[% TĂNG KỲ VỌNG_2]]),"")</f>
        <v/>
      </c>
      <c r="O2083" s="89"/>
      <c r="P2083" s="116" t="str">
        <f>IF(Stock[[#This Row],[SỐ LƯỢNG MUA]]&gt;0,Stock[[#This Row],[GIÁ MUA]]*(1+Stock[[#This Row],[% GIẢM ĐỂ CẮT LỖ]]),"")</f>
        <v/>
      </c>
      <c r="Q2083" s="103"/>
      <c r="R2083" s="117" t="str">
        <f>IF(Stock[[#This Row],[CỔ TỨC TIỀN MẶT]]&gt;0,Stock[[#This Row],[CỔ TỨC TIỀN MẶT]]/(Stock[[#This Row],[GIÁ MUA]]*Stock[[#This Row],[SỐ LƯỢNG MUA]]),"")</f>
        <v/>
      </c>
      <c r="S2083" s="103"/>
      <c r="T2083" s="77"/>
      <c r="U2083" s="95"/>
      <c r="V2083" s="96"/>
      <c r="W2083" s="125" t="str">
        <f>IF(Stock[[#This Row],[SỐ LƯỢNG BÁN]]&gt;0,Stock[[#This Row],[GIÁ BÁN]]*Stock[[#This Row],[SỐ LƯỢNG BÁN]]*$D$11+Stock[[#This Row],[GIÁ BÁN]]*Stock[[#This Row],[SỐ LƯỢNG BÁN]]*$D$12,"")</f>
        <v/>
      </c>
      <c r="X2083" s="120">
        <f>Stock[[#This Row],[SỐ LƯỢNG MUA]]+Stock[[#This Row],[CỔ TỨC BẰNG CỔ PHIẾU]]-Stock[[#This Row],[SỐ LƯỢNG BÁN]]</f>
        <v>0</v>
      </c>
      <c r="Y20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3" s="120">
        <f ca="1">IF(Stock[[#This Row],[NGÀY BÁN]]&gt;0,Stock[[#This Row],[NGÀY BÁN]]-Stock[[#This Row],[NGÀY MUA]]+1,IF(Stock[[#This Row],[NGÀY MUA]]=0,0,TODAY()-Stock[[#This Row],[NGÀY MUA]]+1))</f>
        <v>0</v>
      </c>
      <c r="AA2083" s="121" t="str">
        <f>IFERROR(Stock[[#This Row],[CỔ TỨC TIỀN MẶT]]+Stock[[#This Row],[LÃI/(LỖ) TỪ BÁN CK
(auto-fill)]],"")</f>
        <v/>
      </c>
      <c r="AB20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3" s="79"/>
      <c r="AE2083" s="146" t="str">
        <f>IF(Stock[[#This Row],[TRẠNG THÁI
(auto-fill)]]="NẮM GIỮ",Stock[[#This Row],[GIÁ THỊ TRƯỜNG]]-Stock[[#This Row],[GIÁ MUA]],"")</f>
        <v/>
      </c>
      <c r="AF2083" s="150" t="str">
        <f>IFERROR(Stock[[#This Row],[TĂNG/
(GIẢM )]]/Stock[[#This Row],[GIÁ MUA]],"")</f>
        <v/>
      </c>
      <c r="AG2083" s="129" t="str">
        <f>IF(Stock[[#This Row],[GIÁ THỊ TRƯỜNG]]&gt;0,Stock[[#This Row],[GIÁ THỊ TRƯỜNG]]*Stock[[#This Row],[SỐ LƯỢNG CÒN LẠI
(auto-fill)]],"")</f>
        <v/>
      </c>
    </row>
    <row r="2084" spans="2:33">
      <c r="B2084" s="109" t="str">
        <f>IF(AND(Stock[[#This Row],[SỐ LƯỢNG MUA]]&gt;0,Stock[[#This Row],[SỐ LƯỢNG CÒN LẠI
(auto-fill)]]=0),"BÁN",
IF(AND(Stock[[#This Row],[SỐ LƯỢNG MUA]]&gt;0,Stock[[#This Row],[SỐ LƯỢNG CÒN LẠI
(auto-fill)]]&gt;0),"NẮM GIỮ",""))</f>
        <v/>
      </c>
      <c r="C2084" s="112">
        <f t="shared" si="32"/>
        <v>2071</v>
      </c>
      <c r="D2084" s="77"/>
      <c r="E2084" s="78"/>
      <c r="F2084" s="170"/>
      <c r="G2084" s="83"/>
      <c r="H2084" s="84"/>
      <c r="I2084" s="114" t="str">
        <f>IF(Stock[[#This Row],[SỐ LƯỢNG MUA]]&gt;0,Stock[[#This Row],[GIÁ MUA]]*Stock[[#This Row],[SỐ LƯỢNG MUA]]*$D$11,"")</f>
        <v/>
      </c>
      <c r="J2084" s="87"/>
      <c r="K2084" s="88"/>
      <c r="L2084" s="116" t="str">
        <f>IF(Stock[[#This Row],[SỐ LƯỢNG MUA]]&gt;0,Stock[[#This Row],[GIÁ MUA]]*(1+Stock[[#This Row],[% TĂNG KỲ VỌNG_1]]),"")</f>
        <v/>
      </c>
      <c r="M2084" s="89"/>
      <c r="N2084" s="116" t="str">
        <f>IF(Stock[[#This Row],[SỐ LƯỢNG MUA]]&gt;0,Stock[[#This Row],[GIÁ MUA]]*(1+Stock[[#This Row],[% TĂNG KỲ VỌNG_2]]),"")</f>
        <v/>
      </c>
      <c r="O2084" s="89"/>
      <c r="P2084" s="116" t="str">
        <f>IF(Stock[[#This Row],[SỐ LƯỢNG MUA]]&gt;0,Stock[[#This Row],[GIÁ MUA]]*(1+Stock[[#This Row],[% GIẢM ĐỂ CẮT LỖ]]),"")</f>
        <v/>
      </c>
      <c r="Q2084" s="103"/>
      <c r="R2084" s="117" t="str">
        <f>IF(Stock[[#This Row],[CỔ TỨC TIỀN MẶT]]&gt;0,Stock[[#This Row],[CỔ TỨC TIỀN MẶT]]/(Stock[[#This Row],[GIÁ MUA]]*Stock[[#This Row],[SỐ LƯỢNG MUA]]),"")</f>
        <v/>
      </c>
      <c r="S2084" s="103"/>
      <c r="T2084" s="77"/>
      <c r="U2084" s="95"/>
      <c r="V2084" s="96"/>
      <c r="W2084" s="125" t="str">
        <f>IF(Stock[[#This Row],[SỐ LƯỢNG BÁN]]&gt;0,Stock[[#This Row],[GIÁ BÁN]]*Stock[[#This Row],[SỐ LƯỢNG BÁN]]*$D$11+Stock[[#This Row],[GIÁ BÁN]]*Stock[[#This Row],[SỐ LƯỢNG BÁN]]*$D$12,"")</f>
        <v/>
      </c>
      <c r="X2084" s="120">
        <f>Stock[[#This Row],[SỐ LƯỢNG MUA]]+Stock[[#This Row],[CỔ TỨC BẰNG CỔ PHIẾU]]-Stock[[#This Row],[SỐ LƯỢNG BÁN]]</f>
        <v>0</v>
      </c>
      <c r="Y20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4" s="120">
        <f ca="1">IF(Stock[[#This Row],[NGÀY BÁN]]&gt;0,Stock[[#This Row],[NGÀY BÁN]]-Stock[[#This Row],[NGÀY MUA]]+1,IF(Stock[[#This Row],[NGÀY MUA]]=0,0,TODAY()-Stock[[#This Row],[NGÀY MUA]]+1))</f>
        <v>0</v>
      </c>
      <c r="AA2084" s="121" t="str">
        <f>IFERROR(Stock[[#This Row],[CỔ TỨC TIỀN MẶT]]+Stock[[#This Row],[LÃI/(LỖ) TỪ BÁN CK
(auto-fill)]],"")</f>
        <v/>
      </c>
      <c r="AB20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4" s="79"/>
      <c r="AE2084" s="146" t="str">
        <f>IF(Stock[[#This Row],[TRẠNG THÁI
(auto-fill)]]="NẮM GIỮ",Stock[[#This Row],[GIÁ THỊ TRƯỜNG]]-Stock[[#This Row],[GIÁ MUA]],"")</f>
        <v/>
      </c>
      <c r="AF2084" s="150" t="str">
        <f>IFERROR(Stock[[#This Row],[TĂNG/
(GIẢM )]]/Stock[[#This Row],[GIÁ MUA]],"")</f>
        <v/>
      </c>
      <c r="AG2084" s="129" t="str">
        <f>IF(Stock[[#This Row],[GIÁ THỊ TRƯỜNG]]&gt;0,Stock[[#This Row],[GIÁ THỊ TRƯỜNG]]*Stock[[#This Row],[SỐ LƯỢNG CÒN LẠI
(auto-fill)]],"")</f>
        <v/>
      </c>
    </row>
    <row r="2085" spans="2:33">
      <c r="B2085" s="109" t="str">
        <f>IF(AND(Stock[[#This Row],[SỐ LƯỢNG MUA]]&gt;0,Stock[[#This Row],[SỐ LƯỢNG CÒN LẠI
(auto-fill)]]=0),"BÁN",
IF(AND(Stock[[#This Row],[SỐ LƯỢNG MUA]]&gt;0,Stock[[#This Row],[SỐ LƯỢNG CÒN LẠI
(auto-fill)]]&gt;0),"NẮM GIỮ",""))</f>
        <v/>
      </c>
      <c r="C2085" s="112">
        <f t="shared" si="32"/>
        <v>2072</v>
      </c>
      <c r="D2085" s="77"/>
      <c r="E2085" s="78"/>
      <c r="F2085" s="170"/>
      <c r="G2085" s="83"/>
      <c r="H2085" s="84"/>
      <c r="I2085" s="114" t="str">
        <f>IF(Stock[[#This Row],[SỐ LƯỢNG MUA]]&gt;0,Stock[[#This Row],[GIÁ MUA]]*Stock[[#This Row],[SỐ LƯỢNG MUA]]*$D$11,"")</f>
        <v/>
      </c>
      <c r="J2085" s="87"/>
      <c r="K2085" s="88"/>
      <c r="L2085" s="116" t="str">
        <f>IF(Stock[[#This Row],[SỐ LƯỢNG MUA]]&gt;0,Stock[[#This Row],[GIÁ MUA]]*(1+Stock[[#This Row],[% TĂNG KỲ VỌNG_1]]),"")</f>
        <v/>
      </c>
      <c r="M2085" s="89"/>
      <c r="N2085" s="116" t="str">
        <f>IF(Stock[[#This Row],[SỐ LƯỢNG MUA]]&gt;0,Stock[[#This Row],[GIÁ MUA]]*(1+Stock[[#This Row],[% TĂNG KỲ VỌNG_2]]),"")</f>
        <v/>
      </c>
      <c r="O2085" s="89"/>
      <c r="P2085" s="116" t="str">
        <f>IF(Stock[[#This Row],[SỐ LƯỢNG MUA]]&gt;0,Stock[[#This Row],[GIÁ MUA]]*(1+Stock[[#This Row],[% GIẢM ĐỂ CẮT LỖ]]),"")</f>
        <v/>
      </c>
      <c r="Q2085" s="103"/>
      <c r="R2085" s="117" t="str">
        <f>IF(Stock[[#This Row],[CỔ TỨC TIỀN MẶT]]&gt;0,Stock[[#This Row],[CỔ TỨC TIỀN MẶT]]/(Stock[[#This Row],[GIÁ MUA]]*Stock[[#This Row],[SỐ LƯỢNG MUA]]),"")</f>
        <v/>
      </c>
      <c r="S2085" s="103"/>
      <c r="T2085" s="77"/>
      <c r="U2085" s="95"/>
      <c r="V2085" s="96"/>
      <c r="W2085" s="125" t="str">
        <f>IF(Stock[[#This Row],[SỐ LƯỢNG BÁN]]&gt;0,Stock[[#This Row],[GIÁ BÁN]]*Stock[[#This Row],[SỐ LƯỢNG BÁN]]*$D$11+Stock[[#This Row],[GIÁ BÁN]]*Stock[[#This Row],[SỐ LƯỢNG BÁN]]*$D$12,"")</f>
        <v/>
      </c>
      <c r="X2085" s="120">
        <f>Stock[[#This Row],[SỐ LƯỢNG MUA]]+Stock[[#This Row],[CỔ TỨC BẰNG CỔ PHIẾU]]-Stock[[#This Row],[SỐ LƯỢNG BÁN]]</f>
        <v>0</v>
      </c>
      <c r="Y20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5" s="120">
        <f ca="1">IF(Stock[[#This Row],[NGÀY BÁN]]&gt;0,Stock[[#This Row],[NGÀY BÁN]]-Stock[[#This Row],[NGÀY MUA]]+1,IF(Stock[[#This Row],[NGÀY MUA]]=0,0,TODAY()-Stock[[#This Row],[NGÀY MUA]]+1))</f>
        <v>0</v>
      </c>
      <c r="AA2085" s="121" t="str">
        <f>IFERROR(Stock[[#This Row],[CỔ TỨC TIỀN MẶT]]+Stock[[#This Row],[LÃI/(LỖ) TỪ BÁN CK
(auto-fill)]],"")</f>
        <v/>
      </c>
      <c r="AB20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5" s="79"/>
      <c r="AE2085" s="146" t="str">
        <f>IF(Stock[[#This Row],[TRẠNG THÁI
(auto-fill)]]="NẮM GIỮ",Stock[[#This Row],[GIÁ THỊ TRƯỜNG]]-Stock[[#This Row],[GIÁ MUA]],"")</f>
        <v/>
      </c>
      <c r="AF2085" s="150" t="str">
        <f>IFERROR(Stock[[#This Row],[TĂNG/
(GIẢM )]]/Stock[[#This Row],[GIÁ MUA]],"")</f>
        <v/>
      </c>
      <c r="AG2085" s="129" t="str">
        <f>IF(Stock[[#This Row],[GIÁ THỊ TRƯỜNG]]&gt;0,Stock[[#This Row],[GIÁ THỊ TRƯỜNG]]*Stock[[#This Row],[SỐ LƯỢNG CÒN LẠI
(auto-fill)]],"")</f>
        <v/>
      </c>
    </row>
    <row r="2086" spans="2:33">
      <c r="B2086" s="109" t="str">
        <f>IF(AND(Stock[[#This Row],[SỐ LƯỢNG MUA]]&gt;0,Stock[[#This Row],[SỐ LƯỢNG CÒN LẠI
(auto-fill)]]=0),"BÁN",
IF(AND(Stock[[#This Row],[SỐ LƯỢNG MUA]]&gt;0,Stock[[#This Row],[SỐ LƯỢNG CÒN LẠI
(auto-fill)]]&gt;0),"NẮM GIỮ",""))</f>
        <v/>
      </c>
      <c r="C2086" s="112">
        <f t="shared" si="32"/>
        <v>2073</v>
      </c>
      <c r="D2086" s="77"/>
      <c r="E2086" s="78"/>
      <c r="F2086" s="170"/>
      <c r="G2086" s="83"/>
      <c r="H2086" s="84"/>
      <c r="I2086" s="114" t="str">
        <f>IF(Stock[[#This Row],[SỐ LƯỢNG MUA]]&gt;0,Stock[[#This Row],[GIÁ MUA]]*Stock[[#This Row],[SỐ LƯỢNG MUA]]*$D$11,"")</f>
        <v/>
      </c>
      <c r="J2086" s="87"/>
      <c r="K2086" s="88"/>
      <c r="L2086" s="116" t="str">
        <f>IF(Stock[[#This Row],[SỐ LƯỢNG MUA]]&gt;0,Stock[[#This Row],[GIÁ MUA]]*(1+Stock[[#This Row],[% TĂNG KỲ VỌNG_1]]),"")</f>
        <v/>
      </c>
      <c r="M2086" s="89"/>
      <c r="N2086" s="116" t="str">
        <f>IF(Stock[[#This Row],[SỐ LƯỢNG MUA]]&gt;0,Stock[[#This Row],[GIÁ MUA]]*(1+Stock[[#This Row],[% TĂNG KỲ VỌNG_2]]),"")</f>
        <v/>
      </c>
      <c r="O2086" s="89"/>
      <c r="P2086" s="116" t="str">
        <f>IF(Stock[[#This Row],[SỐ LƯỢNG MUA]]&gt;0,Stock[[#This Row],[GIÁ MUA]]*(1+Stock[[#This Row],[% GIẢM ĐỂ CẮT LỖ]]),"")</f>
        <v/>
      </c>
      <c r="Q2086" s="103"/>
      <c r="R2086" s="117" t="str">
        <f>IF(Stock[[#This Row],[CỔ TỨC TIỀN MẶT]]&gt;0,Stock[[#This Row],[CỔ TỨC TIỀN MẶT]]/(Stock[[#This Row],[GIÁ MUA]]*Stock[[#This Row],[SỐ LƯỢNG MUA]]),"")</f>
        <v/>
      </c>
      <c r="S2086" s="103"/>
      <c r="T2086" s="77"/>
      <c r="U2086" s="95"/>
      <c r="V2086" s="96"/>
      <c r="W2086" s="125" t="str">
        <f>IF(Stock[[#This Row],[SỐ LƯỢNG BÁN]]&gt;0,Stock[[#This Row],[GIÁ BÁN]]*Stock[[#This Row],[SỐ LƯỢNG BÁN]]*$D$11+Stock[[#This Row],[GIÁ BÁN]]*Stock[[#This Row],[SỐ LƯỢNG BÁN]]*$D$12,"")</f>
        <v/>
      </c>
      <c r="X2086" s="120">
        <f>Stock[[#This Row],[SỐ LƯỢNG MUA]]+Stock[[#This Row],[CỔ TỨC BẰNG CỔ PHIẾU]]-Stock[[#This Row],[SỐ LƯỢNG BÁN]]</f>
        <v>0</v>
      </c>
      <c r="Y20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6" s="120">
        <f ca="1">IF(Stock[[#This Row],[NGÀY BÁN]]&gt;0,Stock[[#This Row],[NGÀY BÁN]]-Stock[[#This Row],[NGÀY MUA]]+1,IF(Stock[[#This Row],[NGÀY MUA]]=0,0,TODAY()-Stock[[#This Row],[NGÀY MUA]]+1))</f>
        <v>0</v>
      </c>
      <c r="AA2086" s="121" t="str">
        <f>IFERROR(Stock[[#This Row],[CỔ TỨC TIỀN MẶT]]+Stock[[#This Row],[LÃI/(LỖ) TỪ BÁN CK
(auto-fill)]],"")</f>
        <v/>
      </c>
      <c r="AB20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6" s="79"/>
      <c r="AE2086" s="146" t="str">
        <f>IF(Stock[[#This Row],[TRẠNG THÁI
(auto-fill)]]="NẮM GIỮ",Stock[[#This Row],[GIÁ THỊ TRƯỜNG]]-Stock[[#This Row],[GIÁ MUA]],"")</f>
        <v/>
      </c>
      <c r="AF2086" s="150" t="str">
        <f>IFERROR(Stock[[#This Row],[TĂNG/
(GIẢM )]]/Stock[[#This Row],[GIÁ MUA]],"")</f>
        <v/>
      </c>
      <c r="AG2086" s="129" t="str">
        <f>IF(Stock[[#This Row],[GIÁ THỊ TRƯỜNG]]&gt;0,Stock[[#This Row],[GIÁ THỊ TRƯỜNG]]*Stock[[#This Row],[SỐ LƯỢNG CÒN LẠI
(auto-fill)]],"")</f>
        <v/>
      </c>
    </row>
    <row r="2087" spans="2:33">
      <c r="B2087" s="109" t="str">
        <f>IF(AND(Stock[[#This Row],[SỐ LƯỢNG MUA]]&gt;0,Stock[[#This Row],[SỐ LƯỢNG CÒN LẠI
(auto-fill)]]=0),"BÁN",
IF(AND(Stock[[#This Row],[SỐ LƯỢNG MUA]]&gt;0,Stock[[#This Row],[SỐ LƯỢNG CÒN LẠI
(auto-fill)]]&gt;0),"NẮM GIỮ",""))</f>
        <v/>
      </c>
      <c r="C2087" s="112">
        <f t="shared" si="32"/>
        <v>2074</v>
      </c>
      <c r="D2087" s="77"/>
      <c r="E2087" s="78"/>
      <c r="F2087" s="170"/>
      <c r="G2087" s="83"/>
      <c r="H2087" s="84"/>
      <c r="I2087" s="114" t="str">
        <f>IF(Stock[[#This Row],[SỐ LƯỢNG MUA]]&gt;0,Stock[[#This Row],[GIÁ MUA]]*Stock[[#This Row],[SỐ LƯỢNG MUA]]*$D$11,"")</f>
        <v/>
      </c>
      <c r="J2087" s="87"/>
      <c r="K2087" s="88"/>
      <c r="L2087" s="116" t="str">
        <f>IF(Stock[[#This Row],[SỐ LƯỢNG MUA]]&gt;0,Stock[[#This Row],[GIÁ MUA]]*(1+Stock[[#This Row],[% TĂNG KỲ VỌNG_1]]),"")</f>
        <v/>
      </c>
      <c r="M2087" s="89"/>
      <c r="N2087" s="116" t="str">
        <f>IF(Stock[[#This Row],[SỐ LƯỢNG MUA]]&gt;0,Stock[[#This Row],[GIÁ MUA]]*(1+Stock[[#This Row],[% TĂNG KỲ VỌNG_2]]),"")</f>
        <v/>
      </c>
      <c r="O2087" s="89"/>
      <c r="P2087" s="116" t="str">
        <f>IF(Stock[[#This Row],[SỐ LƯỢNG MUA]]&gt;0,Stock[[#This Row],[GIÁ MUA]]*(1+Stock[[#This Row],[% GIẢM ĐỂ CẮT LỖ]]),"")</f>
        <v/>
      </c>
      <c r="Q2087" s="103"/>
      <c r="R2087" s="117" t="str">
        <f>IF(Stock[[#This Row],[CỔ TỨC TIỀN MẶT]]&gt;0,Stock[[#This Row],[CỔ TỨC TIỀN MẶT]]/(Stock[[#This Row],[GIÁ MUA]]*Stock[[#This Row],[SỐ LƯỢNG MUA]]),"")</f>
        <v/>
      </c>
      <c r="S2087" s="103"/>
      <c r="T2087" s="77"/>
      <c r="U2087" s="95"/>
      <c r="V2087" s="96"/>
      <c r="W2087" s="125" t="str">
        <f>IF(Stock[[#This Row],[SỐ LƯỢNG BÁN]]&gt;0,Stock[[#This Row],[GIÁ BÁN]]*Stock[[#This Row],[SỐ LƯỢNG BÁN]]*$D$11+Stock[[#This Row],[GIÁ BÁN]]*Stock[[#This Row],[SỐ LƯỢNG BÁN]]*$D$12,"")</f>
        <v/>
      </c>
      <c r="X2087" s="120">
        <f>Stock[[#This Row],[SỐ LƯỢNG MUA]]+Stock[[#This Row],[CỔ TỨC BẰNG CỔ PHIẾU]]-Stock[[#This Row],[SỐ LƯỢNG BÁN]]</f>
        <v>0</v>
      </c>
      <c r="Y20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7" s="120">
        <f ca="1">IF(Stock[[#This Row],[NGÀY BÁN]]&gt;0,Stock[[#This Row],[NGÀY BÁN]]-Stock[[#This Row],[NGÀY MUA]]+1,IF(Stock[[#This Row],[NGÀY MUA]]=0,0,TODAY()-Stock[[#This Row],[NGÀY MUA]]+1))</f>
        <v>0</v>
      </c>
      <c r="AA2087" s="121" t="str">
        <f>IFERROR(Stock[[#This Row],[CỔ TỨC TIỀN MẶT]]+Stock[[#This Row],[LÃI/(LỖ) TỪ BÁN CK
(auto-fill)]],"")</f>
        <v/>
      </c>
      <c r="AB20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7" s="79"/>
      <c r="AE2087" s="146" t="str">
        <f>IF(Stock[[#This Row],[TRẠNG THÁI
(auto-fill)]]="NẮM GIỮ",Stock[[#This Row],[GIÁ THỊ TRƯỜNG]]-Stock[[#This Row],[GIÁ MUA]],"")</f>
        <v/>
      </c>
      <c r="AF2087" s="150" t="str">
        <f>IFERROR(Stock[[#This Row],[TĂNG/
(GIẢM )]]/Stock[[#This Row],[GIÁ MUA]],"")</f>
        <v/>
      </c>
      <c r="AG2087" s="129" t="str">
        <f>IF(Stock[[#This Row],[GIÁ THỊ TRƯỜNG]]&gt;0,Stock[[#This Row],[GIÁ THỊ TRƯỜNG]]*Stock[[#This Row],[SỐ LƯỢNG CÒN LẠI
(auto-fill)]],"")</f>
        <v/>
      </c>
    </row>
    <row r="2088" spans="2:33">
      <c r="B2088" s="109" t="str">
        <f>IF(AND(Stock[[#This Row],[SỐ LƯỢNG MUA]]&gt;0,Stock[[#This Row],[SỐ LƯỢNG CÒN LẠI
(auto-fill)]]=0),"BÁN",
IF(AND(Stock[[#This Row],[SỐ LƯỢNG MUA]]&gt;0,Stock[[#This Row],[SỐ LƯỢNG CÒN LẠI
(auto-fill)]]&gt;0),"NẮM GIỮ",""))</f>
        <v/>
      </c>
      <c r="C2088" s="112">
        <f t="shared" si="32"/>
        <v>2075</v>
      </c>
      <c r="D2088" s="77"/>
      <c r="E2088" s="78"/>
      <c r="F2088" s="170"/>
      <c r="G2088" s="83"/>
      <c r="H2088" s="84"/>
      <c r="I2088" s="114" t="str">
        <f>IF(Stock[[#This Row],[SỐ LƯỢNG MUA]]&gt;0,Stock[[#This Row],[GIÁ MUA]]*Stock[[#This Row],[SỐ LƯỢNG MUA]]*$D$11,"")</f>
        <v/>
      </c>
      <c r="J2088" s="87"/>
      <c r="K2088" s="88"/>
      <c r="L2088" s="116" t="str">
        <f>IF(Stock[[#This Row],[SỐ LƯỢNG MUA]]&gt;0,Stock[[#This Row],[GIÁ MUA]]*(1+Stock[[#This Row],[% TĂNG KỲ VỌNG_1]]),"")</f>
        <v/>
      </c>
      <c r="M2088" s="89"/>
      <c r="N2088" s="116" t="str">
        <f>IF(Stock[[#This Row],[SỐ LƯỢNG MUA]]&gt;0,Stock[[#This Row],[GIÁ MUA]]*(1+Stock[[#This Row],[% TĂNG KỲ VỌNG_2]]),"")</f>
        <v/>
      </c>
      <c r="O2088" s="89"/>
      <c r="P2088" s="116" t="str">
        <f>IF(Stock[[#This Row],[SỐ LƯỢNG MUA]]&gt;0,Stock[[#This Row],[GIÁ MUA]]*(1+Stock[[#This Row],[% GIẢM ĐỂ CẮT LỖ]]),"")</f>
        <v/>
      </c>
      <c r="Q2088" s="103"/>
      <c r="R2088" s="117" t="str">
        <f>IF(Stock[[#This Row],[CỔ TỨC TIỀN MẶT]]&gt;0,Stock[[#This Row],[CỔ TỨC TIỀN MẶT]]/(Stock[[#This Row],[GIÁ MUA]]*Stock[[#This Row],[SỐ LƯỢNG MUA]]),"")</f>
        <v/>
      </c>
      <c r="S2088" s="103"/>
      <c r="T2088" s="77"/>
      <c r="U2088" s="95"/>
      <c r="V2088" s="96"/>
      <c r="W2088" s="125" t="str">
        <f>IF(Stock[[#This Row],[SỐ LƯỢNG BÁN]]&gt;0,Stock[[#This Row],[GIÁ BÁN]]*Stock[[#This Row],[SỐ LƯỢNG BÁN]]*$D$11+Stock[[#This Row],[GIÁ BÁN]]*Stock[[#This Row],[SỐ LƯỢNG BÁN]]*$D$12,"")</f>
        <v/>
      </c>
      <c r="X2088" s="120">
        <f>Stock[[#This Row],[SỐ LƯỢNG MUA]]+Stock[[#This Row],[CỔ TỨC BẰNG CỔ PHIẾU]]-Stock[[#This Row],[SỐ LƯỢNG BÁN]]</f>
        <v>0</v>
      </c>
      <c r="Y20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8" s="120">
        <f ca="1">IF(Stock[[#This Row],[NGÀY BÁN]]&gt;0,Stock[[#This Row],[NGÀY BÁN]]-Stock[[#This Row],[NGÀY MUA]]+1,IF(Stock[[#This Row],[NGÀY MUA]]=0,0,TODAY()-Stock[[#This Row],[NGÀY MUA]]+1))</f>
        <v>0</v>
      </c>
      <c r="AA2088" s="121" t="str">
        <f>IFERROR(Stock[[#This Row],[CỔ TỨC TIỀN MẶT]]+Stock[[#This Row],[LÃI/(LỖ) TỪ BÁN CK
(auto-fill)]],"")</f>
        <v/>
      </c>
      <c r="AB20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8" s="79"/>
      <c r="AE2088" s="146" t="str">
        <f>IF(Stock[[#This Row],[TRẠNG THÁI
(auto-fill)]]="NẮM GIỮ",Stock[[#This Row],[GIÁ THỊ TRƯỜNG]]-Stock[[#This Row],[GIÁ MUA]],"")</f>
        <v/>
      </c>
      <c r="AF2088" s="150" t="str">
        <f>IFERROR(Stock[[#This Row],[TĂNG/
(GIẢM )]]/Stock[[#This Row],[GIÁ MUA]],"")</f>
        <v/>
      </c>
      <c r="AG2088" s="129" t="str">
        <f>IF(Stock[[#This Row],[GIÁ THỊ TRƯỜNG]]&gt;0,Stock[[#This Row],[GIÁ THỊ TRƯỜNG]]*Stock[[#This Row],[SỐ LƯỢNG CÒN LẠI
(auto-fill)]],"")</f>
        <v/>
      </c>
    </row>
    <row r="2089" spans="2:33">
      <c r="B2089" s="109" t="str">
        <f>IF(AND(Stock[[#This Row],[SỐ LƯỢNG MUA]]&gt;0,Stock[[#This Row],[SỐ LƯỢNG CÒN LẠI
(auto-fill)]]=0),"BÁN",
IF(AND(Stock[[#This Row],[SỐ LƯỢNG MUA]]&gt;0,Stock[[#This Row],[SỐ LƯỢNG CÒN LẠI
(auto-fill)]]&gt;0),"NẮM GIỮ",""))</f>
        <v/>
      </c>
      <c r="C2089" s="112">
        <f t="shared" si="32"/>
        <v>2076</v>
      </c>
      <c r="D2089" s="77"/>
      <c r="E2089" s="78"/>
      <c r="F2089" s="170"/>
      <c r="G2089" s="83"/>
      <c r="H2089" s="84"/>
      <c r="I2089" s="114" t="str">
        <f>IF(Stock[[#This Row],[SỐ LƯỢNG MUA]]&gt;0,Stock[[#This Row],[GIÁ MUA]]*Stock[[#This Row],[SỐ LƯỢNG MUA]]*$D$11,"")</f>
        <v/>
      </c>
      <c r="J2089" s="87"/>
      <c r="K2089" s="88"/>
      <c r="L2089" s="116" t="str">
        <f>IF(Stock[[#This Row],[SỐ LƯỢNG MUA]]&gt;0,Stock[[#This Row],[GIÁ MUA]]*(1+Stock[[#This Row],[% TĂNG KỲ VỌNG_1]]),"")</f>
        <v/>
      </c>
      <c r="M2089" s="89"/>
      <c r="N2089" s="116" t="str">
        <f>IF(Stock[[#This Row],[SỐ LƯỢNG MUA]]&gt;0,Stock[[#This Row],[GIÁ MUA]]*(1+Stock[[#This Row],[% TĂNG KỲ VỌNG_2]]),"")</f>
        <v/>
      </c>
      <c r="O2089" s="89"/>
      <c r="P2089" s="116" t="str">
        <f>IF(Stock[[#This Row],[SỐ LƯỢNG MUA]]&gt;0,Stock[[#This Row],[GIÁ MUA]]*(1+Stock[[#This Row],[% GIẢM ĐỂ CẮT LỖ]]),"")</f>
        <v/>
      </c>
      <c r="Q2089" s="103"/>
      <c r="R2089" s="117" t="str">
        <f>IF(Stock[[#This Row],[CỔ TỨC TIỀN MẶT]]&gt;0,Stock[[#This Row],[CỔ TỨC TIỀN MẶT]]/(Stock[[#This Row],[GIÁ MUA]]*Stock[[#This Row],[SỐ LƯỢNG MUA]]),"")</f>
        <v/>
      </c>
      <c r="S2089" s="103"/>
      <c r="T2089" s="77"/>
      <c r="U2089" s="95"/>
      <c r="V2089" s="96"/>
      <c r="W2089" s="125" t="str">
        <f>IF(Stock[[#This Row],[SỐ LƯỢNG BÁN]]&gt;0,Stock[[#This Row],[GIÁ BÁN]]*Stock[[#This Row],[SỐ LƯỢNG BÁN]]*$D$11+Stock[[#This Row],[GIÁ BÁN]]*Stock[[#This Row],[SỐ LƯỢNG BÁN]]*$D$12,"")</f>
        <v/>
      </c>
      <c r="X2089" s="120">
        <f>Stock[[#This Row],[SỐ LƯỢNG MUA]]+Stock[[#This Row],[CỔ TỨC BẰNG CỔ PHIẾU]]-Stock[[#This Row],[SỐ LƯỢNG BÁN]]</f>
        <v>0</v>
      </c>
      <c r="Y20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9" s="120">
        <f ca="1">IF(Stock[[#This Row],[NGÀY BÁN]]&gt;0,Stock[[#This Row],[NGÀY BÁN]]-Stock[[#This Row],[NGÀY MUA]]+1,IF(Stock[[#This Row],[NGÀY MUA]]=0,0,TODAY()-Stock[[#This Row],[NGÀY MUA]]+1))</f>
        <v>0</v>
      </c>
      <c r="AA2089" s="121" t="str">
        <f>IFERROR(Stock[[#This Row],[CỔ TỨC TIỀN MẶT]]+Stock[[#This Row],[LÃI/(LỖ) TỪ BÁN CK
(auto-fill)]],"")</f>
        <v/>
      </c>
      <c r="AB20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89" s="79"/>
      <c r="AE2089" s="146" t="str">
        <f>IF(Stock[[#This Row],[TRẠNG THÁI
(auto-fill)]]="NẮM GIỮ",Stock[[#This Row],[GIÁ THỊ TRƯỜNG]]-Stock[[#This Row],[GIÁ MUA]],"")</f>
        <v/>
      </c>
      <c r="AF2089" s="150" t="str">
        <f>IFERROR(Stock[[#This Row],[TĂNG/
(GIẢM )]]/Stock[[#This Row],[GIÁ MUA]],"")</f>
        <v/>
      </c>
      <c r="AG2089" s="129" t="str">
        <f>IF(Stock[[#This Row],[GIÁ THỊ TRƯỜNG]]&gt;0,Stock[[#This Row],[GIÁ THỊ TRƯỜNG]]*Stock[[#This Row],[SỐ LƯỢNG CÒN LẠI
(auto-fill)]],"")</f>
        <v/>
      </c>
    </row>
    <row r="2090" spans="2:33">
      <c r="B2090" s="109" t="str">
        <f>IF(AND(Stock[[#This Row],[SỐ LƯỢNG MUA]]&gt;0,Stock[[#This Row],[SỐ LƯỢNG CÒN LẠI
(auto-fill)]]=0),"BÁN",
IF(AND(Stock[[#This Row],[SỐ LƯỢNG MUA]]&gt;0,Stock[[#This Row],[SỐ LƯỢNG CÒN LẠI
(auto-fill)]]&gt;0),"NẮM GIỮ",""))</f>
        <v/>
      </c>
      <c r="C2090" s="112">
        <f t="shared" si="32"/>
        <v>2077</v>
      </c>
      <c r="D2090" s="77"/>
      <c r="E2090" s="78"/>
      <c r="F2090" s="170"/>
      <c r="G2090" s="83"/>
      <c r="H2090" s="84"/>
      <c r="I2090" s="114" t="str">
        <f>IF(Stock[[#This Row],[SỐ LƯỢNG MUA]]&gt;0,Stock[[#This Row],[GIÁ MUA]]*Stock[[#This Row],[SỐ LƯỢNG MUA]]*$D$11,"")</f>
        <v/>
      </c>
      <c r="J2090" s="87"/>
      <c r="K2090" s="88"/>
      <c r="L2090" s="116" t="str">
        <f>IF(Stock[[#This Row],[SỐ LƯỢNG MUA]]&gt;0,Stock[[#This Row],[GIÁ MUA]]*(1+Stock[[#This Row],[% TĂNG KỲ VỌNG_1]]),"")</f>
        <v/>
      </c>
      <c r="M2090" s="89"/>
      <c r="N2090" s="116" t="str">
        <f>IF(Stock[[#This Row],[SỐ LƯỢNG MUA]]&gt;0,Stock[[#This Row],[GIÁ MUA]]*(1+Stock[[#This Row],[% TĂNG KỲ VỌNG_2]]),"")</f>
        <v/>
      </c>
      <c r="O2090" s="89"/>
      <c r="P2090" s="116" t="str">
        <f>IF(Stock[[#This Row],[SỐ LƯỢNG MUA]]&gt;0,Stock[[#This Row],[GIÁ MUA]]*(1+Stock[[#This Row],[% GIẢM ĐỂ CẮT LỖ]]),"")</f>
        <v/>
      </c>
      <c r="Q2090" s="103"/>
      <c r="R2090" s="117" t="str">
        <f>IF(Stock[[#This Row],[CỔ TỨC TIỀN MẶT]]&gt;0,Stock[[#This Row],[CỔ TỨC TIỀN MẶT]]/(Stock[[#This Row],[GIÁ MUA]]*Stock[[#This Row],[SỐ LƯỢNG MUA]]),"")</f>
        <v/>
      </c>
      <c r="S2090" s="103"/>
      <c r="T2090" s="77"/>
      <c r="U2090" s="95"/>
      <c r="V2090" s="96"/>
      <c r="W2090" s="125" t="str">
        <f>IF(Stock[[#This Row],[SỐ LƯỢNG BÁN]]&gt;0,Stock[[#This Row],[GIÁ BÁN]]*Stock[[#This Row],[SỐ LƯỢNG BÁN]]*$D$11+Stock[[#This Row],[GIÁ BÁN]]*Stock[[#This Row],[SỐ LƯỢNG BÁN]]*$D$12,"")</f>
        <v/>
      </c>
      <c r="X2090" s="120">
        <f>Stock[[#This Row],[SỐ LƯỢNG MUA]]+Stock[[#This Row],[CỔ TỨC BẰNG CỔ PHIẾU]]-Stock[[#This Row],[SỐ LƯỢNG BÁN]]</f>
        <v>0</v>
      </c>
      <c r="Y20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0" s="120">
        <f ca="1">IF(Stock[[#This Row],[NGÀY BÁN]]&gt;0,Stock[[#This Row],[NGÀY BÁN]]-Stock[[#This Row],[NGÀY MUA]]+1,IF(Stock[[#This Row],[NGÀY MUA]]=0,0,TODAY()-Stock[[#This Row],[NGÀY MUA]]+1))</f>
        <v>0</v>
      </c>
      <c r="AA2090" s="121" t="str">
        <f>IFERROR(Stock[[#This Row],[CỔ TỨC TIỀN MẶT]]+Stock[[#This Row],[LÃI/(LỖ) TỪ BÁN CK
(auto-fill)]],"")</f>
        <v/>
      </c>
      <c r="AB20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0" s="79"/>
      <c r="AE2090" s="146" t="str">
        <f>IF(Stock[[#This Row],[TRẠNG THÁI
(auto-fill)]]="NẮM GIỮ",Stock[[#This Row],[GIÁ THỊ TRƯỜNG]]-Stock[[#This Row],[GIÁ MUA]],"")</f>
        <v/>
      </c>
      <c r="AF2090" s="150" t="str">
        <f>IFERROR(Stock[[#This Row],[TĂNG/
(GIẢM )]]/Stock[[#This Row],[GIÁ MUA]],"")</f>
        <v/>
      </c>
      <c r="AG2090" s="129" t="str">
        <f>IF(Stock[[#This Row],[GIÁ THỊ TRƯỜNG]]&gt;0,Stock[[#This Row],[GIÁ THỊ TRƯỜNG]]*Stock[[#This Row],[SỐ LƯỢNG CÒN LẠI
(auto-fill)]],"")</f>
        <v/>
      </c>
    </row>
    <row r="2091" spans="2:33">
      <c r="B2091" s="109" t="str">
        <f>IF(AND(Stock[[#This Row],[SỐ LƯỢNG MUA]]&gt;0,Stock[[#This Row],[SỐ LƯỢNG CÒN LẠI
(auto-fill)]]=0),"BÁN",
IF(AND(Stock[[#This Row],[SỐ LƯỢNG MUA]]&gt;0,Stock[[#This Row],[SỐ LƯỢNG CÒN LẠI
(auto-fill)]]&gt;0),"NẮM GIỮ",""))</f>
        <v/>
      </c>
      <c r="C2091" s="112">
        <f t="shared" si="32"/>
        <v>2078</v>
      </c>
      <c r="D2091" s="77"/>
      <c r="E2091" s="78"/>
      <c r="F2091" s="170"/>
      <c r="G2091" s="83"/>
      <c r="H2091" s="84"/>
      <c r="I2091" s="114" t="str">
        <f>IF(Stock[[#This Row],[SỐ LƯỢNG MUA]]&gt;0,Stock[[#This Row],[GIÁ MUA]]*Stock[[#This Row],[SỐ LƯỢNG MUA]]*$D$11,"")</f>
        <v/>
      </c>
      <c r="J2091" s="87"/>
      <c r="K2091" s="88"/>
      <c r="L2091" s="116" t="str">
        <f>IF(Stock[[#This Row],[SỐ LƯỢNG MUA]]&gt;0,Stock[[#This Row],[GIÁ MUA]]*(1+Stock[[#This Row],[% TĂNG KỲ VỌNG_1]]),"")</f>
        <v/>
      </c>
      <c r="M2091" s="89"/>
      <c r="N2091" s="116" t="str">
        <f>IF(Stock[[#This Row],[SỐ LƯỢNG MUA]]&gt;0,Stock[[#This Row],[GIÁ MUA]]*(1+Stock[[#This Row],[% TĂNG KỲ VỌNG_2]]),"")</f>
        <v/>
      </c>
      <c r="O2091" s="89"/>
      <c r="P2091" s="116" t="str">
        <f>IF(Stock[[#This Row],[SỐ LƯỢNG MUA]]&gt;0,Stock[[#This Row],[GIÁ MUA]]*(1+Stock[[#This Row],[% GIẢM ĐỂ CẮT LỖ]]),"")</f>
        <v/>
      </c>
      <c r="Q2091" s="103"/>
      <c r="R2091" s="117" t="str">
        <f>IF(Stock[[#This Row],[CỔ TỨC TIỀN MẶT]]&gt;0,Stock[[#This Row],[CỔ TỨC TIỀN MẶT]]/(Stock[[#This Row],[GIÁ MUA]]*Stock[[#This Row],[SỐ LƯỢNG MUA]]),"")</f>
        <v/>
      </c>
      <c r="S2091" s="103"/>
      <c r="T2091" s="77"/>
      <c r="U2091" s="95"/>
      <c r="V2091" s="96"/>
      <c r="W2091" s="125" t="str">
        <f>IF(Stock[[#This Row],[SỐ LƯỢNG BÁN]]&gt;0,Stock[[#This Row],[GIÁ BÁN]]*Stock[[#This Row],[SỐ LƯỢNG BÁN]]*$D$11+Stock[[#This Row],[GIÁ BÁN]]*Stock[[#This Row],[SỐ LƯỢNG BÁN]]*$D$12,"")</f>
        <v/>
      </c>
      <c r="X2091" s="120">
        <f>Stock[[#This Row],[SỐ LƯỢNG MUA]]+Stock[[#This Row],[CỔ TỨC BẰNG CỔ PHIẾU]]-Stock[[#This Row],[SỐ LƯỢNG BÁN]]</f>
        <v>0</v>
      </c>
      <c r="Y20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1" s="120">
        <f ca="1">IF(Stock[[#This Row],[NGÀY BÁN]]&gt;0,Stock[[#This Row],[NGÀY BÁN]]-Stock[[#This Row],[NGÀY MUA]]+1,IF(Stock[[#This Row],[NGÀY MUA]]=0,0,TODAY()-Stock[[#This Row],[NGÀY MUA]]+1))</f>
        <v>0</v>
      </c>
      <c r="AA2091" s="121" t="str">
        <f>IFERROR(Stock[[#This Row],[CỔ TỨC TIỀN MẶT]]+Stock[[#This Row],[LÃI/(LỖ) TỪ BÁN CK
(auto-fill)]],"")</f>
        <v/>
      </c>
      <c r="AB20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1" s="79"/>
      <c r="AE2091" s="146" t="str">
        <f>IF(Stock[[#This Row],[TRẠNG THÁI
(auto-fill)]]="NẮM GIỮ",Stock[[#This Row],[GIÁ THỊ TRƯỜNG]]-Stock[[#This Row],[GIÁ MUA]],"")</f>
        <v/>
      </c>
      <c r="AF2091" s="150" t="str">
        <f>IFERROR(Stock[[#This Row],[TĂNG/
(GIẢM )]]/Stock[[#This Row],[GIÁ MUA]],"")</f>
        <v/>
      </c>
      <c r="AG2091" s="129" t="str">
        <f>IF(Stock[[#This Row],[GIÁ THỊ TRƯỜNG]]&gt;0,Stock[[#This Row],[GIÁ THỊ TRƯỜNG]]*Stock[[#This Row],[SỐ LƯỢNG CÒN LẠI
(auto-fill)]],"")</f>
        <v/>
      </c>
    </row>
    <row r="2092" spans="2:33">
      <c r="B2092" s="109" t="str">
        <f>IF(AND(Stock[[#This Row],[SỐ LƯỢNG MUA]]&gt;0,Stock[[#This Row],[SỐ LƯỢNG CÒN LẠI
(auto-fill)]]=0),"BÁN",
IF(AND(Stock[[#This Row],[SỐ LƯỢNG MUA]]&gt;0,Stock[[#This Row],[SỐ LƯỢNG CÒN LẠI
(auto-fill)]]&gt;0),"NẮM GIỮ",""))</f>
        <v/>
      </c>
      <c r="C2092" s="112">
        <f t="shared" si="32"/>
        <v>2079</v>
      </c>
      <c r="D2092" s="77"/>
      <c r="E2092" s="78"/>
      <c r="F2092" s="170"/>
      <c r="G2092" s="83"/>
      <c r="H2092" s="84"/>
      <c r="I2092" s="114" t="str">
        <f>IF(Stock[[#This Row],[SỐ LƯỢNG MUA]]&gt;0,Stock[[#This Row],[GIÁ MUA]]*Stock[[#This Row],[SỐ LƯỢNG MUA]]*$D$11,"")</f>
        <v/>
      </c>
      <c r="J2092" s="87"/>
      <c r="K2092" s="88"/>
      <c r="L2092" s="116" t="str">
        <f>IF(Stock[[#This Row],[SỐ LƯỢNG MUA]]&gt;0,Stock[[#This Row],[GIÁ MUA]]*(1+Stock[[#This Row],[% TĂNG KỲ VỌNG_1]]),"")</f>
        <v/>
      </c>
      <c r="M2092" s="89"/>
      <c r="N2092" s="116" t="str">
        <f>IF(Stock[[#This Row],[SỐ LƯỢNG MUA]]&gt;0,Stock[[#This Row],[GIÁ MUA]]*(1+Stock[[#This Row],[% TĂNG KỲ VỌNG_2]]),"")</f>
        <v/>
      </c>
      <c r="O2092" s="89"/>
      <c r="P2092" s="116" t="str">
        <f>IF(Stock[[#This Row],[SỐ LƯỢNG MUA]]&gt;0,Stock[[#This Row],[GIÁ MUA]]*(1+Stock[[#This Row],[% GIẢM ĐỂ CẮT LỖ]]),"")</f>
        <v/>
      </c>
      <c r="Q2092" s="103"/>
      <c r="R2092" s="117" t="str">
        <f>IF(Stock[[#This Row],[CỔ TỨC TIỀN MẶT]]&gt;0,Stock[[#This Row],[CỔ TỨC TIỀN MẶT]]/(Stock[[#This Row],[GIÁ MUA]]*Stock[[#This Row],[SỐ LƯỢNG MUA]]),"")</f>
        <v/>
      </c>
      <c r="S2092" s="103"/>
      <c r="T2092" s="77"/>
      <c r="U2092" s="95"/>
      <c r="V2092" s="96"/>
      <c r="W2092" s="125" t="str">
        <f>IF(Stock[[#This Row],[SỐ LƯỢNG BÁN]]&gt;0,Stock[[#This Row],[GIÁ BÁN]]*Stock[[#This Row],[SỐ LƯỢNG BÁN]]*$D$11+Stock[[#This Row],[GIÁ BÁN]]*Stock[[#This Row],[SỐ LƯỢNG BÁN]]*$D$12,"")</f>
        <v/>
      </c>
      <c r="X2092" s="120">
        <f>Stock[[#This Row],[SỐ LƯỢNG MUA]]+Stock[[#This Row],[CỔ TỨC BẰNG CỔ PHIẾU]]-Stock[[#This Row],[SỐ LƯỢNG BÁN]]</f>
        <v>0</v>
      </c>
      <c r="Y20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2" s="120">
        <f ca="1">IF(Stock[[#This Row],[NGÀY BÁN]]&gt;0,Stock[[#This Row],[NGÀY BÁN]]-Stock[[#This Row],[NGÀY MUA]]+1,IF(Stock[[#This Row],[NGÀY MUA]]=0,0,TODAY()-Stock[[#This Row],[NGÀY MUA]]+1))</f>
        <v>0</v>
      </c>
      <c r="AA2092" s="121" t="str">
        <f>IFERROR(Stock[[#This Row],[CỔ TỨC TIỀN MẶT]]+Stock[[#This Row],[LÃI/(LỖ) TỪ BÁN CK
(auto-fill)]],"")</f>
        <v/>
      </c>
      <c r="AB20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2" s="79"/>
      <c r="AE2092" s="146" t="str">
        <f>IF(Stock[[#This Row],[TRẠNG THÁI
(auto-fill)]]="NẮM GIỮ",Stock[[#This Row],[GIÁ THỊ TRƯỜNG]]-Stock[[#This Row],[GIÁ MUA]],"")</f>
        <v/>
      </c>
      <c r="AF2092" s="150" t="str">
        <f>IFERROR(Stock[[#This Row],[TĂNG/
(GIẢM )]]/Stock[[#This Row],[GIÁ MUA]],"")</f>
        <v/>
      </c>
      <c r="AG2092" s="129" t="str">
        <f>IF(Stock[[#This Row],[GIÁ THỊ TRƯỜNG]]&gt;0,Stock[[#This Row],[GIÁ THỊ TRƯỜNG]]*Stock[[#This Row],[SỐ LƯỢNG CÒN LẠI
(auto-fill)]],"")</f>
        <v/>
      </c>
    </row>
    <row r="2093" spans="2:33">
      <c r="B2093" s="109" t="str">
        <f>IF(AND(Stock[[#This Row],[SỐ LƯỢNG MUA]]&gt;0,Stock[[#This Row],[SỐ LƯỢNG CÒN LẠI
(auto-fill)]]=0),"BÁN",
IF(AND(Stock[[#This Row],[SỐ LƯỢNG MUA]]&gt;0,Stock[[#This Row],[SỐ LƯỢNG CÒN LẠI
(auto-fill)]]&gt;0),"NẮM GIỮ",""))</f>
        <v/>
      </c>
      <c r="C2093" s="112">
        <f t="shared" si="32"/>
        <v>2080</v>
      </c>
      <c r="D2093" s="77"/>
      <c r="E2093" s="78"/>
      <c r="F2093" s="170"/>
      <c r="G2093" s="83"/>
      <c r="H2093" s="84"/>
      <c r="I2093" s="114" t="str">
        <f>IF(Stock[[#This Row],[SỐ LƯỢNG MUA]]&gt;0,Stock[[#This Row],[GIÁ MUA]]*Stock[[#This Row],[SỐ LƯỢNG MUA]]*$D$11,"")</f>
        <v/>
      </c>
      <c r="J2093" s="87"/>
      <c r="K2093" s="88"/>
      <c r="L2093" s="116" t="str">
        <f>IF(Stock[[#This Row],[SỐ LƯỢNG MUA]]&gt;0,Stock[[#This Row],[GIÁ MUA]]*(1+Stock[[#This Row],[% TĂNG KỲ VỌNG_1]]),"")</f>
        <v/>
      </c>
      <c r="M2093" s="89"/>
      <c r="N2093" s="116" t="str">
        <f>IF(Stock[[#This Row],[SỐ LƯỢNG MUA]]&gt;0,Stock[[#This Row],[GIÁ MUA]]*(1+Stock[[#This Row],[% TĂNG KỲ VỌNG_2]]),"")</f>
        <v/>
      </c>
      <c r="O2093" s="89"/>
      <c r="P2093" s="116" t="str">
        <f>IF(Stock[[#This Row],[SỐ LƯỢNG MUA]]&gt;0,Stock[[#This Row],[GIÁ MUA]]*(1+Stock[[#This Row],[% GIẢM ĐỂ CẮT LỖ]]),"")</f>
        <v/>
      </c>
      <c r="Q2093" s="103"/>
      <c r="R2093" s="117" t="str">
        <f>IF(Stock[[#This Row],[CỔ TỨC TIỀN MẶT]]&gt;0,Stock[[#This Row],[CỔ TỨC TIỀN MẶT]]/(Stock[[#This Row],[GIÁ MUA]]*Stock[[#This Row],[SỐ LƯỢNG MUA]]),"")</f>
        <v/>
      </c>
      <c r="S2093" s="103"/>
      <c r="T2093" s="77"/>
      <c r="U2093" s="95"/>
      <c r="V2093" s="96"/>
      <c r="W2093" s="125" t="str">
        <f>IF(Stock[[#This Row],[SỐ LƯỢNG BÁN]]&gt;0,Stock[[#This Row],[GIÁ BÁN]]*Stock[[#This Row],[SỐ LƯỢNG BÁN]]*$D$11+Stock[[#This Row],[GIÁ BÁN]]*Stock[[#This Row],[SỐ LƯỢNG BÁN]]*$D$12,"")</f>
        <v/>
      </c>
      <c r="X2093" s="120">
        <f>Stock[[#This Row],[SỐ LƯỢNG MUA]]+Stock[[#This Row],[CỔ TỨC BẰNG CỔ PHIẾU]]-Stock[[#This Row],[SỐ LƯỢNG BÁN]]</f>
        <v>0</v>
      </c>
      <c r="Y20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3" s="120">
        <f ca="1">IF(Stock[[#This Row],[NGÀY BÁN]]&gt;0,Stock[[#This Row],[NGÀY BÁN]]-Stock[[#This Row],[NGÀY MUA]]+1,IF(Stock[[#This Row],[NGÀY MUA]]=0,0,TODAY()-Stock[[#This Row],[NGÀY MUA]]+1))</f>
        <v>0</v>
      </c>
      <c r="AA2093" s="121" t="str">
        <f>IFERROR(Stock[[#This Row],[CỔ TỨC TIỀN MẶT]]+Stock[[#This Row],[LÃI/(LỖ) TỪ BÁN CK
(auto-fill)]],"")</f>
        <v/>
      </c>
      <c r="AB20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3" s="79"/>
      <c r="AE2093" s="146" t="str">
        <f>IF(Stock[[#This Row],[TRẠNG THÁI
(auto-fill)]]="NẮM GIỮ",Stock[[#This Row],[GIÁ THỊ TRƯỜNG]]-Stock[[#This Row],[GIÁ MUA]],"")</f>
        <v/>
      </c>
      <c r="AF2093" s="150" t="str">
        <f>IFERROR(Stock[[#This Row],[TĂNG/
(GIẢM )]]/Stock[[#This Row],[GIÁ MUA]],"")</f>
        <v/>
      </c>
      <c r="AG2093" s="129" t="str">
        <f>IF(Stock[[#This Row],[GIÁ THỊ TRƯỜNG]]&gt;0,Stock[[#This Row],[GIÁ THỊ TRƯỜNG]]*Stock[[#This Row],[SỐ LƯỢNG CÒN LẠI
(auto-fill)]],"")</f>
        <v/>
      </c>
    </row>
    <row r="2094" spans="2:33">
      <c r="B2094" s="109" t="str">
        <f>IF(AND(Stock[[#This Row],[SỐ LƯỢNG MUA]]&gt;0,Stock[[#This Row],[SỐ LƯỢNG CÒN LẠI
(auto-fill)]]=0),"BÁN",
IF(AND(Stock[[#This Row],[SỐ LƯỢNG MUA]]&gt;0,Stock[[#This Row],[SỐ LƯỢNG CÒN LẠI
(auto-fill)]]&gt;0),"NẮM GIỮ",""))</f>
        <v/>
      </c>
      <c r="C2094" s="112">
        <f t="shared" si="32"/>
        <v>2081</v>
      </c>
      <c r="D2094" s="77"/>
      <c r="E2094" s="78"/>
      <c r="F2094" s="170"/>
      <c r="G2094" s="83"/>
      <c r="H2094" s="84"/>
      <c r="I2094" s="114" t="str">
        <f>IF(Stock[[#This Row],[SỐ LƯỢNG MUA]]&gt;0,Stock[[#This Row],[GIÁ MUA]]*Stock[[#This Row],[SỐ LƯỢNG MUA]]*$D$11,"")</f>
        <v/>
      </c>
      <c r="J2094" s="87"/>
      <c r="K2094" s="88"/>
      <c r="L2094" s="116" t="str">
        <f>IF(Stock[[#This Row],[SỐ LƯỢNG MUA]]&gt;0,Stock[[#This Row],[GIÁ MUA]]*(1+Stock[[#This Row],[% TĂNG KỲ VỌNG_1]]),"")</f>
        <v/>
      </c>
      <c r="M2094" s="89"/>
      <c r="N2094" s="116" t="str">
        <f>IF(Stock[[#This Row],[SỐ LƯỢNG MUA]]&gt;0,Stock[[#This Row],[GIÁ MUA]]*(1+Stock[[#This Row],[% TĂNG KỲ VỌNG_2]]),"")</f>
        <v/>
      </c>
      <c r="O2094" s="89"/>
      <c r="P2094" s="116" t="str">
        <f>IF(Stock[[#This Row],[SỐ LƯỢNG MUA]]&gt;0,Stock[[#This Row],[GIÁ MUA]]*(1+Stock[[#This Row],[% GIẢM ĐỂ CẮT LỖ]]),"")</f>
        <v/>
      </c>
      <c r="Q2094" s="103"/>
      <c r="R2094" s="117" t="str">
        <f>IF(Stock[[#This Row],[CỔ TỨC TIỀN MẶT]]&gt;0,Stock[[#This Row],[CỔ TỨC TIỀN MẶT]]/(Stock[[#This Row],[GIÁ MUA]]*Stock[[#This Row],[SỐ LƯỢNG MUA]]),"")</f>
        <v/>
      </c>
      <c r="S2094" s="103"/>
      <c r="T2094" s="77"/>
      <c r="U2094" s="95"/>
      <c r="V2094" s="96"/>
      <c r="W2094" s="125" t="str">
        <f>IF(Stock[[#This Row],[SỐ LƯỢNG BÁN]]&gt;0,Stock[[#This Row],[GIÁ BÁN]]*Stock[[#This Row],[SỐ LƯỢNG BÁN]]*$D$11+Stock[[#This Row],[GIÁ BÁN]]*Stock[[#This Row],[SỐ LƯỢNG BÁN]]*$D$12,"")</f>
        <v/>
      </c>
      <c r="X2094" s="120">
        <f>Stock[[#This Row],[SỐ LƯỢNG MUA]]+Stock[[#This Row],[CỔ TỨC BẰNG CỔ PHIẾU]]-Stock[[#This Row],[SỐ LƯỢNG BÁN]]</f>
        <v>0</v>
      </c>
      <c r="Y20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4" s="120">
        <f ca="1">IF(Stock[[#This Row],[NGÀY BÁN]]&gt;0,Stock[[#This Row],[NGÀY BÁN]]-Stock[[#This Row],[NGÀY MUA]]+1,IF(Stock[[#This Row],[NGÀY MUA]]=0,0,TODAY()-Stock[[#This Row],[NGÀY MUA]]+1))</f>
        <v>0</v>
      </c>
      <c r="AA2094" s="121" t="str">
        <f>IFERROR(Stock[[#This Row],[CỔ TỨC TIỀN MẶT]]+Stock[[#This Row],[LÃI/(LỖ) TỪ BÁN CK
(auto-fill)]],"")</f>
        <v/>
      </c>
      <c r="AB20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4" s="79"/>
      <c r="AE2094" s="146" t="str">
        <f>IF(Stock[[#This Row],[TRẠNG THÁI
(auto-fill)]]="NẮM GIỮ",Stock[[#This Row],[GIÁ THỊ TRƯỜNG]]-Stock[[#This Row],[GIÁ MUA]],"")</f>
        <v/>
      </c>
      <c r="AF2094" s="150" t="str">
        <f>IFERROR(Stock[[#This Row],[TĂNG/
(GIẢM )]]/Stock[[#This Row],[GIÁ MUA]],"")</f>
        <v/>
      </c>
      <c r="AG2094" s="129" t="str">
        <f>IF(Stock[[#This Row],[GIÁ THỊ TRƯỜNG]]&gt;0,Stock[[#This Row],[GIÁ THỊ TRƯỜNG]]*Stock[[#This Row],[SỐ LƯỢNG CÒN LẠI
(auto-fill)]],"")</f>
        <v/>
      </c>
    </row>
    <row r="2095" spans="2:33">
      <c r="B2095" s="109" t="str">
        <f>IF(AND(Stock[[#This Row],[SỐ LƯỢNG MUA]]&gt;0,Stock[[#This Row],[SỐ LƯỢNG CÒN LẠI
(auto-fill)]]=0),"BÁN",
IF(AND(Stock[[#This Row],[SỐ LƯỢNG MUA]]&gt;0,Stock[[#This Row],[SỐ LƯỢNG CÒN LẠI
(auto-fill)]]&gt;0),"NẮM GIỮ",""))</f>
        <v/>
      </c>
      <c r="C2095" s="112">
        <f t="shared" si="32"/>
        <v>2082</v>
      </c>
      <c r="D2095" s="77"/>
      <c r="E2095" s="78"/>
      <c r="F2095" s="170"/>
      <c r="G2095" s="83"/>
      <c r="H2095" s="84"/>
      <c r="I2095" s="114" t="str">
        <f>IF(Stock[[#This Row],[SỐ LƯỢNG MUA]]&gt;0,Stock[[#This Row],[GIÁ MUA]]*Stock[[#This Row],[SỐ LƯỢNG MUA]]*$D$11,"")</f>
        <v/>
      </c>
      <c r="J2095" s="87"/>
      <c r="K2095" s="88"/>
      <c r="L2095" s="116" t="str">
        <f>IF(Stock[[#This Row],[SỐ LƯỢNG MUA]]&gt;0,Stock[[#This Row],[GIÁ MUA]]*(1+Stock[[#This Row],[% TĂNG KỲ VỌNG_1]]),"")</f>
        <v/>
      </c>
      <c r="M2095" s="89"/>
      <c r="N2095" s="116" t="str">
        <f>IF(Stock[[#This Row],[SỐ LƯỢNG MUA]]&gt;0,Stock[[#This Row],[GIÁ MUA]]*(1+Stock[[#This Row],[% TĂNG KỲ VỌNG_2]]),"")</f>
        <v/>
      </c>
      <c r="O2095" s="89"/>
      <c r="P2095" s="116" t="str">
        <f>IF(Stock[[#This Row],[SỐ LƯỢNG MUA]]&gt;0,Stock[[#This Row],[GIÁ MUA]]*(1+Stock[[#This Row],[% GIẢM ĐỂ CẮT LỖ]]),"")</f>
        <v/>
      </c>
      <c r="Q2095" s="103"/>
      <c r="R2095" s="117" t="str">
        <f>IF(Stock[[#This Row],[CỔ TỨC TIỀN MẶT]]&gt;0,Stock[[#This Row],[CỔ TỨC TIỀN MẶT]]/(Stock[[#This Row],[GIÁ MUA]]*Stock[[#This Row],[SỐ LƯỢNG MUA]]),"")</f>
        <v/>
      </c>
      <c r="S2095" s="103"/>
      <c r="T2095" s="77"/>
      <c r="U2095" s="95"/>
      <c r="V2095" s="96"/>
      <c r="W2095" s="125" t="str">
        <f>IF(Stock[[#This Row],[SỐ LƯỢNG BÁN]]&gt;0,Stock[[#This Row],[GIÁ BÁN]]*Stock[[#This Row],[SỐ LƯỢNG BÁN]]*$D$11+Stock[[#This Row],[GIÁ BÁN]]*Stock[[#This Row],[SỐ LƯỢNG BÁN]]*$D$12,"")</f>
        <v/>
      </c>
      <c r="X2095" s="120">
        <f>Stock[[#This Row],[SỐ LƯỢNG MUA]]+Stock[[#This Row],[CỔ TỨC BẰNG CỔ PHIẾU]]-Stock[[#This Row],[SỐ LƯỢNG BÁN]]</f>
        <v>0</v>
      </c>
      <c r="Y20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5" s="120">
        <f ca="1">IF(Stock[[#This Row],[NGÀY BÁN]]&gt;0,Stock[[#This Row],[NGÀY BÁN]]-Stock[[#This Row],[NGÀY MUA]]+1,IF(Stock[[#This Row],[NGÀY MUA]]=0,0,TODAY()-Stock[[#This Row],[NGÀY MUA]]+1))</f>
        <v>0</v>
      </c>
      <c r="AA2095" s="121" t="str">
        <f>IFERROR(Stock[[#This Row],[CỔ TỨC TIỀN MẶT]]+Stock[[#This Row],[LÃI/(LỖ) TỪ BÁN CK
(auto-fill)]],"")</f>
        <v/>
      </c>
      <c r="AB20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5" s="79"/>
      <c r="AE2095" s="146" t="str">
        <f>IF(Stock[[#This Row],[TRẠNG THÁI
(auto-fill)]]="NẮM GIỮ",Stock[[#This Row],[GIÁ THỊ TRƯỜNG]]-Stock[[#This Row],[GIÁ MUA]],"")</f>
        <v/>
      </c>
      <c r="AF2095" s="150" t="str">
        <f>IFERROR(Stock[[#This Row],[TĂNG/
(GIẢM )]]/Stock[[#This Row],[GIÁ MUA]],"")</f>
        <v/>
      </c>
      <c r="AG2095" s="129" t="str">
        <f>IF(Stock[[#This Row],[GIÁ THỊ TRƯỜNG]]&gt;0,Stock[[#This Row],[GIÁ THỊ TRƯỜNG]]*Stock[[#This Row],[SỐ LƯỢNG CÒN LẠI
(auto-fill)]],"")</f>
        <v/>
      </c>
    </row>
    <row r="2096" spans="2:33">
      <c r="B2096" s="109" t="str">
        <f>IF(AND(Stock[[#This Row],[SỐ LƯỢNG MUA]]&gt;0,Stock[[#This Row],[SỐ LƯỢNG CÒN LẠI
(auto-fill)]]=0),"BÁN",
IF(AND(Stock[[#This Row],[SỐ LƯỢNG MUA]]&gt;0,Stock[[#This Row],[SỐ LƯỢNG CÒN LẠI
(auto-fill)]]&gt;0),"NẮM GIỮ",""))</f>
        <v/>
      </c>
      <c r="C2096" s="112">
        <f t="shared" si="32"/>
        <v>2083</v>
      </c>
      <c r="D2096" s="77"/>
      <c r="E2096" s="78"/>
      <c r="F2096" s="170"/>
      <c r="G2096" s="83"/>
      <c r="H2096" s="84"/>
      <c r="I2096" s="114" t="str">
        <f>IF(Stock[[#This Row],[SỐ LƯỢNG MUA]]&gt;0,Stock[[#This Row],[GIÁ MUA]]*Stock[[#This Row],[SỐ LƯỢNG MUA]]*$D$11,"")</f>
        <v/>
      </c>
      <c r="J2096" s="87"/>
      <c r="K2096" s="88"/>
      <c r="L2096" s="116" t="str">
        <f>IF(Stock[[#This Row],[SỐ LƯỢNG MUA]]&gt;0,Stock[[#This Row],[GIÁ MUA]]*(1+Stock[[#This Row],[% TĂNG KỲ VỌNG_1]]),"")</f>
        <v/>
      </c>
      <c r="M2096" s="89"/>
      <c r="N2096" s="116" t="str">
        <f>IF(Stock[[#This Row],[SỐ LƯỢNG MUA]]&gt;0,Stock[[#This Row],[GIÁ MUA]]*(1+Stock[[#This Row],[% TĂNG KỲ VỌNG_2]]),"")</f>
        <v/>
      </c>
      <c r="O2096" s="89"/>
      <c r="P2096" s="116" t="str">
        <f>IF(Stock[[#This Row],[SỐ LƯỢNG MUA]]&gt;0,Stock[[#This Row],[GIÁ MUA]]*(1+Stock[[#This Row],[% GIẢM ĐỂ CẮT LỖ]]),"")</f>
        <v/>
      </c>
      <c r="Q2096" s="103"/>
      <c r="R2096" s="117" t="str">
        <f>IF(Stock[[#This Row],[CỔ TỨC TIỀN MẶT]]&gt;0,Stock[[#This Row],[CỔ TỨC TIỀN MẶT]]/(Stock[[#This Row],[GIÁ MUA]]*Stock[[#This Row],[SỐ LƯỢNG MUA]]),"")</f>
        <v/>
      </c>
      <c r="S2096" s="103"/>
      <c r="T2096" s="77"/>
      <c r="U2096" s="95"/>
      <c r="V2096" s="96"/>
      <c r="W2096" s="125" t="str">
        <f>IF(Stock[[#This Row],[SỐ LƯỢNG BÁN]]&gt;0,Stock[[#This Row],[GIÁ BÁN]]*Stock[[#This Row],[SỐ LƯỢNG BÁN]]*$D$11+Stock[[#This Row],[GIÁ BÁN]]*Stock[[#This Row],[SỐ LƯỢNG BÁN]]*$D$12,"")</f>
        <v/>
      </c>
      <c r="X2096" s="120">
        <f>Stock[[#This Row],[SỐ LƯỢNG MUA]]+Stock[[#This Row],[CỔ TỨC BẰNG CỔ PHIẾU]]-Stock[[#This Row],[SỐ LƯỢNG BÁN]]</f>
        <v>0</v>
      </c>
      <c r="Y20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6" s="120">
        <f ca="1">IF(Stock[[#This Row],[NGÀY BÁN]]&gt;0,Stock[[#This Row],[NGÀY BÁN]]-Stock[[#This Row],[NGÀY MUA]]+1,IF(Stock[[#This Row],[NGÀY MUA]]=0,0,TODAY()-Stock[[#This Row],[NGÀY MUA]]+1))</f>
        <v>0</v>
      </c>
      <c r="AA2096" s="121" t="str">
        <f>IFERROR(Stock[[#This Row],[CỔ TỨC TIỀN MẶT]]+Stock[[#This Row],[LÃI/(LỖ) TỪ BÁN CK
(auto-fill)]],"")</f>
        <v/>
      </c>
      <c r="AB20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6" s="79"/>
      <c r="AE2096" s="146" t="str">
        <f>IF(Stock[[#This Row],[TRẠNG THÁI
(auto-fill)]]="NẮM GIỮ",Stock[[#This Row],[GIÁ THỊ TRƯỜNG]]-Stock[[#This Row],[GIÁ MUA]],"")</f>
        <v/>
      </c>
      <c r="AF2096" s="150" t="str">
        <f>IFERROR(Stock[[#This Row],[TĂNG/
(GIẢM )]]/Stock[[#This Row],[GIÁ MUA]],"")</f>
        <v/>
      </c>
      <c r="AG2096" s="129" t="str">
        <f>IF(Stock[[#This Row],[GIÁ THỊ TRƯỜNG]]&gt;0,Stock[[#This Row],[GIÁ THỊ TRƯỜNG]]*Stock[[#This Row],[SỐ LƯỢNG CÒN LẠI
(auto-fill)]],"")</f>
        <v/>
      </c>
    </row>
    <row r="2097" spans="2:33">
      <c r="B2097" s="109" t="str">
        <f>IF(AND(Stock[[#This Row],[SỐ LƯỢNG MUA]]&gt;0,Stock[[#This Row],[SỐ LƯỢNG CÒN LẠI
(auto-fill)]]=0),"BÁN",
IF(AND(Stock[[#This Row],[SỐ LƯỢNG MUA]]&gt;0,Stock[[#This Row],[SỐ LƯỢNG CÒN LẠI
(auto-fill)]]&gt;0),"NẮM GIỮ",""))</f>
        <v/>
      </c>
      <c r="C2097" s="112">
        <f t="shared" si="32"/>
        <v>2084</v>
      </c>
      <c r="D2097" s="77"/>
      <c r="E2097" s="78"/>
      <c r="F2097" s="170"/>
      <c r="G2097" s="83"/>
      <c r="H2097" s="84"/>
      <c r="I2097" s="114" t="str">
        <f>IF(Stock[[#This Row],[SỐ LƯỢNG MUA]]&gt;0,Stock[[#This Row],[GIÁ MUA]]*Stock[[#This Row],[SỐ LƯỢNG MUA]]*$D$11,"")</f>
        <v/>
      </c>
      <c r="J2097" s="87"/>
      <c r="K2097" s="88"/>
      <c r="L2097" s="116" t="str">
        <f>IF(Stock[[#This Row],[SỐ LƯỢNG MUA]]&gt;0,Stock[[#This Row],[GIÁ MUA]]*(1+Stock[[#This Row],[% TĂNG KỲ VỌNG_1]]),"")</f>
        <v/>
      </c>
      <c r="M2097" s="89"/>
      <c r="N2097" s="116" t="str">
        <f>IF(Stock[[#This Row],[SỐ LƯỢNG MUA]]&gt;0,Stock[[#This Row],[GIÁ MUA]]*(1+Stock[[#This Row],[% TĂNG KỲ VỌNG_2]]),"")</f>
        <v/>
      </c>
      <c r="O2097" s="89"/>
      <c r="P2097" s="116" t="str">
        <f>IF(Stock[[#This Row],[SỐ LƯỢNG MUA]]&gt;0,Stock[[#This Row],[GIÁ MUA]]*(1+Stock[[#This Row],[% GIẢM ĐỂ CẮT LỖ]]),"")</f>
        <v/>
      </c>
      <c r="Q2097" s="103"/>
      <c r="R2097" s="117" t="str">
        <f>IF(Stock[[#This Row],[CỔ TỨC TIỀN MẶT]]&gt;0,Stock[[#This Row],[CỔ TỨC TIỀN MẶT]]/(Stock[[#This Row],[GIÁ MUA]]*Stock[[#This Row],[SỐ LƯỢNG MUA]]),"")</f>
        <v/>
      </c>
      <c r="S2097" s="103"/>
      <c r="T2097" s="77"/>
      <c r="U2097" s="95"/>
      <c r="V2097" s="96"/>
      <c r="W2097" s="125" t="str">
        <f>IF(Stock[[#This Row],[SỐ LƯỢNG BÁN]]&gt;0,Stock[[#This Row],[GIÁ BÁN]]*Stock[[#This Row],[SỐ LƯỢNG BÁN]]*$D$11+Stock[[#This Row],[GIÁ BÁN]]*Stock[[#This Row],[SỐ LƯỢNG BÁN]]*$D$12,"")</f>
        <v/>
      </c>
      <c r="X2097" s="120">
        <f>Stock[[#This Row],[SỐ LƯỢNG MUA]]+Stock[[#This Row],[CỔ TỨC BẰNG CỔ PHIẾU]]-Stock[[#This Row],[SỐ LƯỢNG BÁN]]</f>
        <v>0</v>
      </c>
      <c r="Y20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7" s="120">
        <f ca="1">IF(Stock[[#This Row],[NGÀY BÁN]]&gt;0,Stock[[#This Row],[NGÀY BÁN]]-Stock[[#This Row],[NGÀY MUA]]+1,IF(Stock[[#This Row],[NGÀY MUA]]=0,0,TODAY()-Stock[[#This Row],[NGÀY MUA]]+1))</f>
        <v>0</v>
      </c>
      <c r="AA2097" s="121" t="str">
        <f>IFERROR(Stock[[#This Row],[CỔ TỨC TIỀN MẶT]]+Stock[[#This Row],[LÃI/(LỖ) TỪ BÁN CK
(auto-fill)]],"")</f>
        <v/>
      </c>
      <c r="AB20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7" s="79"/>
      <c r="AE2097" s="146" t="str">
        <f>IF(Stock[[#This Row],[TRẠNG THÁI
(auto-fill)]]="NẮM GIỮ",Stock[[#This Row],[GIÁ THỊ TRƯỜNG]]-Stock[[#This Row],[GIÁ MUA]],"")</f>
        <v/>
      </c>
      <c r="AF2097" s="150" t="str">
        <f>IFERROR(Stock[[#This Row],[TĂNG/
(GIẢM )]]/Stock[[#This Row],[GIÁ MUA]],"")</f>
        <v/>
      </c>
      <c r="AG2097" s="129" t="str">
        <f>IF(Stock[[#This Row],[GIÁ THỊ TRƯỜNG]]&gt;0,Stock[[#This Row],[GIÁ THỊ TRƯỜNG]]*Stock[[#This Row],[SỐ LƯỢNG CÒN LẠI
(auto-fill)]],"")</f>
        <v/>
      </c>
    </row>
    <row r="2098" spans="2:33">
      <c r="B2098" s="109" t="str">
        <f>IF(AND(Stock[[#This Row],[SỐ LƯỢNG MUA]]&gt;0,Stock[[#This Row],[SỐ LƯỢNG CÒN LẠI
(auto-fill)]]=0),"BÁN",
IF(AND(Stock[[#This Row],[SỐ LƯỢNG MUA]]&gt;0,Stock[[#This Row],[SỐ LƯỢNG CÒN LẠI
(auto-fill)]]&gt;0),"NẮM GIỮ",""))</f>
        <v/>
      </c>
      <c r="C2098" s="112">
        <f t="shared" si="32"/>
        <v>2085</v>
      </c>
      <c r="D2098" s="77"/>
      <c r="E2098" s="78"/>
      <c r="F2098" s="170"/>
      <c r="G2098" s="83"/>
      <c r="H2098" s="84"/>
      <c r="I2098" s="114" t="str">
        <f>IF(Stock[[#This Row],[SỐ LƯỢNG MUA]]&gt;0,Stock[[#This Row],[GIÁ MUA]]*Stock[[#This Row],[SỐ LƯỢNG MUA]]*$D$11,"")</f>
        <v/>
      </c>
      <c r="J2098" s="87"/>
      <c r="K2098" s="88"/>
      <c r="L2098" s="116" t="str">
        <f>IF(Stock[[#This Row],[SỐ LƯỢNG MUA]]&gt;0,Stock[[#This Row],[GIÁ MUA]]*(1+Stock[[#This Row],[% TĂNG KỲ VỌNG_1]]),"")</f>
        <v/>
      </c>
      <c r="M2098" s="89"/>
      <c r="N2098" s="116" t="str">
        <f>IF(Stock[[#This Row],[SỐ LƯỢNG MUA]]&gt;0,Stock[[#This Row],[GIÁ MUA]]*(1+Stock[[#This Row],[% TĂNG KỲ VỌNG_2]]),"")</f>
        <v/>
      </c>
      <c r="O2098" s="89"/>
      <c r="P2098" s="116" t="str">
        <f>IF(Stock[[#This Row],[SỐ LƯỢNG MUA]]&gt;0,Stock[[#This Row],[GIÁ MUA]]*(1+Stock[[#This Row],[% GIẢM ĐỂ CẮT LỖ]]),"")</f>
        <v/>
      </c>
      <c r="Q2098" s="103"/>
      <c r="R2098" s="117" t="str">
        <f>IF(Stock[[#This Row],[CỔ TỨC TIỀN MẶT]]&gt;0,Stock[[#This Row],[CỔ TỨC TIỀN MẶT]]/(Stock[[#This Row],[GIÁ MUA]]*Stock[[#This Row],[SỐ LƯỢNG MUA]]),"")</f>
        <v/>
      </c>
      <c r="S2098" s="103"/>
      <c r="T2098" s="77"/>
      <c r="U2098" s="95"/>
      <c r="V2098" s="96"/>
      <c r="W2098" s="125" t="str">
        <f>IF(Stock[[#This Row],[SỐ LƯỢNG BÁN]]&gt;0,Stock[[#This Row],[GIÁ BÁN]]*Stock[[#This Row],[SỐ LƯỢNG BÁN]]*$D$11+Stock[[#This Row],[GIÁ BÁN]]*Stock[[#This Row],[SỐ LƯỢNG BÁN]]*$D$12,"")</f>
        <v/>
      </c>
      <c r="X2098" s="120">
        <f>Stock[[#This Row],[SỐ LƯỢNG MUA]]+Stock[[#This Row],[CỔ TỨC BẰNG CỔ PHIẾU]]-Stock[[#This Row],[SỐ LƯỢNG BÁN]]</f>
        <v>0</v>
      </c>
      <c r="Y20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8" s="120">
        <f ca="1">IF(Stock[[#This Row],[NGÀY BÁN]]&gt;0,Stock[[#This Row],[NGÀY BÁN]]-Stock[[#This Row],[NGÀY MUA]]+1,IF(Stock[[#This Row],[NGÀY MUA]]=0,0,TODAY()-Stock[[#This Row],[NGÀY MUA]]+1))</f>
        <v>0</v>
      </c>
      <c r="AA2098" s="121" t="str">
        <f>IFERROR(Stock[[#This Row],[CỔ TỨC TIỀN MẶT]]+Stock[[#This Row],[LÃI/(LỖ) TỪ BÁN CK
(auto-fill)]],"")</f>
        <v/>
      </c>
      <c r="AB20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8" s="79"/>
      <c r="AE2098" s="146" t="str">
        <f>IF(Stock[[#This Row],[TRẠNG THÁI
(auto-fill)]]="NẮM GIỮ",Stock[[#This Row],[GIÁ THỊ TRƯỜNG]]-Stock[[#This Row],[GIÁ MUA]],"")</f>
        <v/>
      </c>
      <c r="AF2098" s="150" t="str">
        <f>IFERROR(Stock[[#This Row],[TĂNG/
(GIẢM )]]/Stock[[#This Row],[GIÁ MUA]],"")</f>
        <v/>
      </c>
      <c r="AG2098" s="129" t="str">
        <f>IF(Stock[[#This Row],[GIÁ THỊ TRƯỜNG]]&gt;0,Stock[[#This Row],[GIÁ THỊ TRƯỜNG]]*Stock[[#This Row],[SỐ LƯỢNG CÒN LẠI
(auto-fill)]],"")</f>
        <v/>
      </c>
    </row>
    <row r="2099" spans="2:33">
      <c r="B2099" s="109" t="str">
        <f>IF(AND(Stock[[#This Row],[SỐ LƯỢNG MUA]]&gt;0,Stock[[#This Row],[SỐ LƯỢNG CÒN LẠI
(auto-fill)]]=0),"BÁN",
IF(AND(Stock[[#This Row],[SỐ LƯỢNG MUA]]&gt;0,Stock[[#This Row],[SỐ LƯỢNG CÒN LẠI
(auto-fill)]]&gt;0),"NẮM GIỮ",""))</f>
        <v/>
      </c>
      <c r="C2099" s="112">
        <f t="shared" si="32"/>
        <v>2086</v>
      </c>
      <c r="D2099" s="77"/>
      <c r="E2099" s="78"/>
      <c r="F2099" s="170"/>
      <c r="G2099" s="83"/>
      <c r="H2099" s="84"/>
      <c r="I2099" s="114" t="str">
        <f>IF(Stock[[#This Row],[SỐ LƯỢNG MUA]]&gt;0,Stock[[#This Row],[GIÁ MUA]]*Stock[[#This Row],[SỐ LƯỢNG MUA]]*$D$11,"")</f>
        <v/>
      </c>
      <c r="J2099" s="87"/>
      <c r="K2099" s="88"/>
      <c r="L2099" s="116" t="str">
        <f>IF(Stock[[#This Row],[SỐ LƯỢNG MUA]]&gt;0,Stock[[#This Row],[GIÁ MUA]]*(1+Stock[[#This Row],[% TĂNG KỲ VỌNG_1]]),"")</f>
        <v/>
      </c>
      <c r="M2099" s="89"/>
      <c r="N2099" s="116" t="str">
        <f>IF(Stock[[#This Row],[SỐ LƯỢNG MUA]]&gt;0,Stock[[#This Row],[GIÁ MUA]]*(1+Stock[[#This Row],[% TĂNG KỲ VỌNG_2]]),"")</f>
        <v/>
      </c>
      <c r="O2099" s="89"/>
      <c r="P2099" s="116" t="str">
        <f>IF(Stock[[#This Row],[SỐ LƯỢNG MUA]]&gt;0,Stock[[#This Row],[GIÁ MUA]]*(1+Stock[[#This Row],[% GIẢM ĐỂ CẮT LỖ]]),"")</f>
        <v/>
      </c>
      <c r="Q2099" s="103"/>
      <c r="R2099" s="117" t="str">
        <f>IF(Stock[[#This Row],[CỔ TỨC TIỀN MẶT]]&gt;0,Stock[[#This Row],[CỔ TỨC TIỀN MẶT]]/(Stock[[#This Row],[GIÁ MUA]]*Stock[[#This Row],[SỐ LƯỢNG MUA]]),"")</f>
        <v/>
      </c>
      <c r="S2099" s="103"/>
      <c r="T2099" s="77"/>
      <c r="U2099" s="95"/>
      <c r="V2099" s="96"/>
      <c r="W2099" s="125" t="str">
        <f>IF(Stock[[#This Row],[SỐ LƯỢNG BÁN]]&gt;0,Stock[[#This Row],[GIÁ BÁN]]*Stock[[#This Row],[SỐ LƯỢNG BÁN]]*$D$11+Stock[[#This Row],[GIÁ BÁN]]*Stock[[#This Row],[SỐ LƯỢNG BÁN]]*$D$12,"")</f>
        <v/>
      </c>
      <c r="X2099" s="120">
        <f>Stock[[#This Row],[SỐ LƯỢNG MUA]]+Stock[[#This Row],[CỔ TỨC BẰNG CỔ PHIẾU]]-Stock[[#This Row],[SỐ LƯỢNG BÁN]]</f>
        <v>0</v>
      </c>
      <c r="Y20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9" s="120">
        <f ca="1">IF(Stock[[#This Row],[NGÀY BÁN]]&gt;0,Stock[[#This Row],[NGÀY BÁN]]-Stock[[#This Row],[NGÀY MUA]]+1,IF(Stock[[#This Row],[NGÀY MUA]]=0,0,TODAY()-Stock[[#This Row],[NGÀY MUA]]+1))</f>
        <v>0</v>
      </c>
      <c r="AA2099" s="121" t="str">
        <f>IFERROR(Stock[[#This Row],[CỔ TỨC TIỀN MẶT]]+Stock[[#This Row],[LÃI/(LỖ) TỪ BÁN CK
(auto-fill)]],"")</f>
        <v/>
      </c>
      <c r="AB20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99" s="79"/>
      <c r="AE2099" s="146" t="str">
        <f>IF(Stock[[#This Row],[TRẠNG THÁI
(auto-fill)]]="NẮM GIỮ",Stock[[#This Row],[GIÁ THỊ TRƯỜNG]]-Stock[[#This Row],[GIÁ MUA]],"")</f>
        <v/>
      </c>
      <c r="AF2099" s="150" t="str">
        <f>IFERROR(Stock[[#This Row],[TĂNG/
(GIẢM )]]/Stock[[#This Row],[GIÁ MUA]],"")</f>
        <v/>
      </c>
      <c r="AG2099" s="129" t="str">
        <f>IF(Stock[[#This Row],[GIÁ THỊ TRƯỜNG]]&gt;0,Stock[[#This Row],[GIÁ THỊ TRƯỜNG]]*Stock[[#This Row],[SỐ LƯỢNG CÒN LẠI
(auto-fill)]],"")</f>
        <v/>
      </c>
    </row>
    <row r="2100" spans="2:33">
      <c r="B2100" s="109" t="str">
        <f>IF(AND(Stock[[#This Row],[SỐ LƯỢNG MUA]]&gt;0,Stock[[#This Row],[SỐ LƯỢNG CÒN LẠI
(auto-fill)]]=0),"BÁN",
IF(AND(Stock[[#This Row],[SỐ LƯỢNG MUA]]&gt;0,Stock[[#This Row],[SỐ LƯỢNG CÒN LẠI
(auto-fill)]]&gt;0),"NẮM GIỮ",""))</f>
        <v/>
      </c>
      <c r="C2100" s="112">
        <f t="shared" si="32"/>
        <v>2087</v>
      </c>
      <c r="D2100" s="77"/>
      <c r="E2100" s="78"/>
      <c r="F2100" s="170"/>
      <c r="G2100" s="83"/>
      <c r="H2100" s="84"/>
      <c r="I2100" s="114" t="str">
        <f>IF(Stock[[#This Row],[SỐ LƯỢNG MUA]]&gt;0,Stock[[#This Row],[GIÁ MUA]]*Stock[[#This Row],[SỐ LƯỢNG MUA]]*$D$11,"")</f>
        <v/>
      </c>
      <c r="J2100" s="87"/>
      <c r="K2100" s="88"/>
      <c r="L2100" s="116" t="str">
        <f>IF(Stock[[#This Row],[SỐ LƯỢNG MUA]]&gt;0,Stock[[#This Row],[GIÁ MUA]]*(1+Stock[[#This Row],[% TĂNG KỲ VỌNG_1]]),"")</f>
        <v/>
      </c>
      <c r="M2100" s="89"/>
      <c r="N2100" s="116" t="str">
        <f>IF(Stock[[#This Row],[SỐ LƯỢNG MUA]]&gt;0,Stock[[#This Row],[GIÁ MUA]]*(1+Stock[[#This Row],[% TĂNG KỲ VỌNG_2]]),"")</f>
        <v/>
      </c>
      <c r="O2100" s="89"/>
      <c r="P2100" s="116" t="str">
        <f>IF(Stock[[#This Row],[SỐ LƯỢNG MUA]]&gt;0,Stock[[#This Row],[GIÁ MUA]]*(1+Stock[[#This Row],[% GIẢM ĐỂ CẮT LỖ]]),"")</f>
        <v/>
      </c>
      <c r="Q2100" s="103"/>
      <c r="R2100" s="117" t="str">
        <f>IF(Stock[[#This Row],[CỔ TỨC TIỀN MẶT]]&gt;0,Stock[[#This Row],[CỔ TỨC TIỀN MẶT]]/(Stock[[#This Row],[GIÁ MUA]]*Stock[[#This Row],[SỐ LƯỢNG MUA]]),"")</f>
        <v/>
      </c>
      <c r="S2100" s="103"/>
      <c r="T2100" s="77"/>
      <c r="U2100" s="95"/>
      <c r="V2100" s="96"/>
      <c r="W2100" s="125" t="str">
        <f>IF(Stock[[#This Row],[SỐ LƯỢNG BÁN]]&gt;0,Stock[[#This Row],[GIÁ BÁN]]*Stock[[#This Row],[SỐ LƯỢNG BÁN]]*$D$11+Stock[[#This Row],[GIÁ BÁN]]*Stock[[#This Row],[SỐ LƯỢNG BÁN]]*$D$12,"")</f>
        <v/>
      </c>
      <c r="X2100" s="120">
        <f>Stock[[#This Row],[SỐ LƯỢNG MUA]]+Stock[[#This Row],[CỔ TỨC BẰNG CỔ PHIẾU]]-Stock[[#This Row],[SỐ LƯỢNG BÁN]]</f>
        <v>0</v>
      </c>
      <c r="Y21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0" s="120">
        <f ca="1">IF(Stock[[#This Row],[NGÀY BÁN]]&gt;0,Stock[[#This Row],[NGÀY BÁN]]-Stock[[#This Row],[NGÀY MUA]]+1,IF(Stock[[#This Row],[NGÀY MUA]]=0,0,TODAY()-Stock[[#This Row],[NGÀY MUA]]+1))</f>
        <v>0</v>
      </c>
      <c r="AA2100" s="121" t="str">
        <f>IFERROR(Stock[[#This Row],[CỔ TỨC TIỀN MẶT]]+Stock[[#This Row],[LÃI/(LỖ) TỪ BÁN CK
(auto-fill)]],"")</f>
        <v/>
      </c>
      <c r="AB21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0" s="79"/>
      <c r="AE2100" s="146" t="str">
        <f>IF(Stock[[#This Row],[TRẠNG THÁI
(auto-fill)]]="NẮM GIỮ",Stock[[#This Row],[GIÁ THỊ TRƯỜNG]]-Stock[[#This Row],[GIÁ MUA]],"")</f>
        <v/>
      </c>
      <c r="AF2100" s="150" t="str">
        <f>IFERROR(Stock[[#This Row],[TĂNG/
(GIẢM )]]/Stock[[#This Row],[GIÁ MUA]],"")</f>
        <v/>
      </c>
      <c r="AG2100" s="129" t="str">
        <f>IF(Stock[[#This Row],[GIÁ THỊ TRƯỜNG]]&gt;0,Stock[[#This Row],[GIÁ THỊ TRƯỜNG]]*Stock[[#This Row],[SỐ LƯỢNG CÒN LẠI
(auto-fill)]],"")</f>
        <v/>
      </c>
    </row>
    <row r="2101" spans="2:33">
      <c r="B2101" s="109" t="str">
        <f>IF(AND(Stock[[#This Row],[SỐ LƯỢNG MUA]]&gt;0,Stock[[#This Row],[SỐ LƯỢNG CÒN LẠI
(auto-fill)]]=0),"BÁN",
IF(AND(Stock[[#This Row],[SỐ LƯỢNG MUA]]&gt;0,Stock[[#This Row],[SỐ LƯỢNG CÒN LẠI
(auto-fill)]]&gt;0),"NẮM GIỮ",""))</f>
        <v/>
      </c>
      <c r="C2101" s="112">
        <f t="shared" si="32"/>
        <v>2088</v>
      </c>
      <c r="D2101" s="77"/>
      <c r="E2101" s="78"/>
      <c r="F2101" s="170"/>
      <c r="G2101" s="83"/>
      <c r="H2101" s="84"/>
      <c r="I2101" s="114" t="str">
        <f>IF(Stock[[#This Row],[SỐ LƯỢNG MUA]]&gt;0,Stock[[#This Row],[GIÁ MUA]]*Stock[[#This Row],[SỐ LƯỢNG MUA]]*$D$11,"")</f>
        <v/>
      </c>
      <c r="J2101" s="87"/>
      <c r="K2101" s="88"/>
      <c r="L2101" s="116" t="str">
        <f>IF(Stock[[#This Row],[SỐ LƯỢNG MUA]]&gt;0,Stock[[#This Row],[GIÁ MUA]]*(1+Stock[[#This Row],[% TĂNG KỲ VỌNG_1]]),"")</f>
        <v/>
      </c>
      <c r="M2101" s="89"/>
      <c r="N2101" s="116" t="str">
        <f>IF(Stock[[#This Row],[SỐ LƯỢNG MUA]]&gt;0,Stock[[#This Row],[GIÁ MUA]]*(1+Stock[[#This Row],[% TĂNG KỲ VỌNG_2]]),"")</f>
        <v/>
      </c>
      <c r="O2101" s="89"/>
      <c r="P2101" s="116" t="str">
        <f>IF(Stock[[#This Row],[SỐ LƯỢNG MUA]]&gt;0,Stock[[#This Row],[GIÁ MUA]]*(1+Stock[[#This Row],[% GIẢM ĐỂ CẮT LỖ]]),"")</f>
        <v/>
      </c>
      <c r="Q2101" s="103"/>
      <c r="R2101" s="117" t="str">
        <f>IF(Stock[[#This Row],[CỔ TỨC TIỀN MẶT]]&gt;0,Stock[[#This Row],[CỔ TỨC TIỀN MẶT]]/(Stock[[#This Row],[GIÁ MUA]]*Stock[[#This Row],[SỐ LƯỢNG MUA]]),"")</f>
        <v/>
      </c>
      <c r="S2101" s="103"/>
      <c r="T2101" s="77"/>
      <c r="U2101" s="95"/>
      <c r="V2101" s="96"/>
      <c r="W2101" s="125" t="str">
        <f>IF(Stock[[#This Row],[SỐ LƯỢNG BÁN]]&gt;0,Stock[[#This Row],[GIÁ BÁN]]*Stock[[#This Row],[SỐ LƯỢNG BÁN]]*$D$11+Stock[[#This Row],[GIÁ BÁN]]*Stock[[#This Row],[SỐ LƯỢNG BÁN]]*$D$12,"")</f>
        <v/>
      </c>
      <c r="X2101" s="120">
        <f>Stock[[#This Row],[SỐ LƯỢNG MUA]]+Stock[[#This Row],[CỔ TỨC BẰNG CỔ PHIẾU]]-Stock[[#This Row],[SỐ LƯỢNG BÁN]]</f>
        <v>0</v>
      </c>
      <c r="Y21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1" s="120">
        <f ca="1">IF(Stock[[#This Row],[NGÀY BÁN]]&gt;0,Stock[[#This Row],[NGÀY BÁN]]-Stock[[#This Row],[NGÀY MUA]]+1,IF(Stock[[#This Row],[NGÀY MUA]]=0,0,TODAY()-Stock[[#This Row],[NGÀY MUA]]+1))</f>
        <v>0</v>
      </c>
      <c r="AA2101" s="121" t="str">
        <f>IFERROR(Stock[[#This Row],[CỔ TỨC TIỀN MẶT]]+Stock[[#This Row],[LÃI/(LỖ) TỪ BÁN CK
(auto-fill)]],"")</f>
        <v/>
      </c>
      <c r="AB21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1" s="79"/>
      <c r="AE2101" s="146" t="str">
        <f>IF(Stock[[#This Row],[TRẠNG THÁI
(auto-fill)]]="NẮM GIỮ",Stock[[#This Row],[GIÁ THỊ TRƯỜNG]]-Stock[[#This Row],[GIÁ MUA]],"")</f>
        <v/>
      </c>
      <c r="AF2101" s="150" t="str">
        <f>IFERROR(Stock[[#This Row],[TĂNG/
(GIẢM )]]/Stock[[#This Row],[GIÁ MUA]],"")</f>
        <v/>
      </c>
      <c r="AG2101" s="129" t="str">
        <f>IF(Stock[[#This Row],[GIÁ THỊ TRƯỜNG]]&gt;0,Stock[[#This Row],[GIÁ THỊ TRƯỜNG]]*Stock[[#This Row],[SỐ LƯỢNG CÒN LẠI
(auto-fill)]],"")</f>
        <v/>
      </c>
    </row>
    <row r="2102" spans="2:33">
      <c r="B2102" s="109" t="str">
        <f>IF(AND(Stock[[#This Row],[SỐ LƯỢNG MUA]]&gt;0,Stock[[#This Row],[SỐ LƯỢNG CÒN LẠI
(auto-fill)]]=0),"BÁN",
IF(AND(Stock[[#This Row],[SỐ LƯỢNG MUA]]&gt;0,Stock[[#This Row],[SỐ LƯỢNG CÒN LẠI
(auto-fill)]]&gt;0),"NẮM GIỮ",""))</f>
        <v/>
      </c>
      <c r="C2102" s="112">
        <f t="shared" si="32"/>
        <v>2089</v>
      </c>
      <c r="D2102" s="77"/>
      <c r="E2102" s="78"/>
      <c r="F2102" s="170"/>
      <c r="G2102" s="83"/>
      <c r="H2102" s="84"/>
      <c r="I2102" s="114" t="str">
        <f>IF(Stock[[#This Row],[SỐ LƯỢNG MUA]]&gt;0,Stock[[#This Row],[GIÁ MUA]]*Stock[[#This Row],[SỐ LƯỢNG MUA]]*$D$11,"")</f>
        <v/>
      </c>
      <c r="J2102" s="87"/>
      <c r="K2102" s="88"/>
      <c r="L2102" s="116" t="str">
        <f>IF(Stock[[#This Row],[SỐ LƯỢNG MUA]]&gt;0,Stock[[#This Row],[GIÁ MUA]]*(1+Stock[[#This Row],[% TĂNG KỲ VỌNG_1]]),"")</f>
        <v/>
      </c>
      <c r="M2102" s="89"/>
      <c r="N2102" s="116" t="str">
        <f>IF(Stock[[#This Row],[SỐ LƯỢNG MUA]]&gt;0,Stock[[#This Row],[GIÁ MUA]]*(1+Stock[[#This Row],[% TĂNG KỲ VỌNG_2]]),"")</f>
        <v/>
      </c>
      <c r="O2102" s="89"/>
      <c r="P2102" s="116" t="str">
        <f>IF(Stock[[#This Row],[SỐ LƯỢNG MUA]]&gt;0,Stock[[#This Row],[GIÁ MUA]]*(1+Stock[[#This Row],[% GIẢM ĐỂ CẮT LỖ]]),"")</f>
        <v/>
      </c>
      <c r="Q2102" s="103"/>
      <c r="R2102" s="117" t="str">
        <f>IF(Stock[[#This Row],[CỔ TỨC TIỀN MẶT]]&gt;0,Stock[[#This Row],[CỔ TỨC TIỀN MẶT]]/(Stock[[#This Row],[GIÁ MUA]]*Stock[[#This Row],[SỐ LƯỢNG MUA]]),"")</f>
        <v/>
      </c>
      <c r="S2102" s="103"/>
      <c r="T2102" s="77"/>
      <c r="U2102" s="95"/>
      <c r="V2102" s="96"/>
      <c r="W2102" s="125" t="str">
        <f>IF(Stock[[#This Row],[SỐ LƯỢNG BÁN]]&gt;0,Stock[[#This Row],[GIÁ BÁN]]*Stock[[#This Row],[SỐ LƯỢNG BÁN]]*$D$11+Stock[[#This Row],[GIÁ BÁN]]*Stock[[#This Row],[SỐ LƯỢNG BÁN]]*$D$12,"")</f>
        <v/>
      </c>
      <c r="X2102" s="120">
        <f>Stock[[#This Row],[SỐ LƯỢNG MUA]]+Stock[[#This Row],[CỔ TỨC BẰNG CỔ PHIẾU]]-Stock[[#This Row],[SỐ LƯỢNG BÁN]]</f>
        <v>0</v>
      </c>
      <c r="Y21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2" s="120">
        <f ca="1">IF(Stock[[#This Row],[NGÀY BÁN]]&gt;0,Stock[[#This Row],[NGÀY BÁN]]-Stock[[#This Row],[NGÀY MUA]]+1,IF(Stock[[#This Row],[NGÀY MUA]]=0,0,TODAY()-Stock[[#This Row],[NGÀY MUA]]+1))</f>
        <v>0</v>
      </c>
      <c r="AA2102" s="121" t="str">
        <f>IFERROR(Stock[[#This Row],[CỔ TỨC TIỀN MẶT]]+Stock[[#This Row],[LÃI/(LỖ) TỪ BÁN CK
(auto-fill)]],"")</f>
        <v/>
      </c>
      <c r="AB21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2" s="79"/>
      <c r="AE2102" s="146" t="str">
        <f>IF(Stock[[#This Row],[TRẠNG THÁI
(auto-fill)]]="NẮM GIỮ",Stock[[#This Row],[GIÁ THỊ TRƯỜNG]]-Stock[[#This Row],[GIÁ MUA]],"")</f>
        <v/>
      </c>
      <c r="AF2102" s="150" t="str">
        <f>IFERROR(Stock[[#This Row],[TĂNG/
(GIẢM )]]/Stock[[#This Row],[GIÁ MUA]],"")</f>
        <v/>
      </c>
      <c r="AG2102" s="129" t="str">
        <f>IF(Stock[[#This Row],[GIÁ THỊ TRƯỜNG]]&gt;0,Stock[[#This Row],[GIÁ THỊ TRƯỜNG]]*Stock[[#This Row],[SỐ LƯỢNG CÒN LẠI
(auto-fill)]],"")</f>
        <v/>
      </c>
    </row>
    <row r="2103" spans="2:33">
      <c r="B2103" s="109" t="str">
        <f>IF(AND(Stock[[#This Row],[SỐ LƯỢNG MUA]]&gt;0,Stock[[#This Row],[SỐ LƯỢNG CÒN LẠI
(auto-fill)]]=0),"BÁN",
IF(AND(Stock[[#This Row],[SỐ LƯỢNG MUA]]&gt;0,Stock[[#This Row],[SỐ LƯỢNG CÒN LẠI
(auto-fill)]]&gt;0),"NẮM GIỮ",""))</f>
        <v/>
      </c>
      <c r="C2103" s="112">
        <f t="shared" si="32"/>
        <v>2090</v>
      </c>
      <c r="D2103" s="77"/>
      <c r="E2103" s="78"/>
      <c r="F2103" s="170"/>
      <c r="G2103" s="83"/>
      <c r="H2103" s="84"/>
      <c r="I2103" s="114" t="str">
        <f>IF(Stock[[#This Row],[SỐ LƯỢNG MUA]]&gt;0,Stock[[#This Row],[GIÁ MUA]]*Stock[[#This Row],[SỐ LƯỢNG MUA]]*$D$11,"")</f>
        <v/>
      </c>
      <c r="J2103" s="87"/>
      <c r="K2103" s="88"/>
      <c r="L2103" s="116" t="str">
        <f>IF(Stock[[#This Row],[SỐ LƯỢNG MUA]]&gt;0,Stock[[#This Row],[GIÁ MUA]]*(1+Stock[[#This Row],[% TĂNG KỲ VỌNG_1]]),"")</f>
        <v/>
      </c>
      <c r="M2103" s="89"/>
      <c r="N2103" s="116" t="str">
        <f>IF(Stock[[#This Row],[SỐ LƯỢNG MUA]]&gt;0,Stock[[#This Row],[GIÁ MUA]]*(1+Stock[[#This Row],[% TĂNG KỲ VỌNG_2]]),"")</f>
        <v/>
      </c>
      <c r="O2103" s="89"/>
      <c r="P2103" s="116" t="str">
        <f>IF(Stock[[#This Row],[SỐ LƯỢNG MUA]]&gt;0,Stock[[#This Row],[GIÁ MUA]]*(1+Stock[[#This Row],[% GIẢM ĐỂ CẮT LỖ]]),"")</f>
        <v/>
      </c>
      <c r="Q2103" s="103"/>
      <c r="R2103" s="117" t="str">
        <f>IF(Stock[[#This Row],[CỔ TỨC TIỀN MẶT]]&gt;0,Stock[[#This Row],[CỔ TỨC TIỀN MẶT]]/(Stock[[#This Row],[GIÁ MUA]]*Stock[[#This Row],[SỐ LƯỢNG MUA]]),"")</f>
        <v/>
      </c>
      <c r="S2103" s="103"/>
      <c r="T2103" s="77"/>
      <c r="U2103" s="95"/>
      <c r="V2103" s="96"/>
      <c r="W2103" s="125" t="str">
        <f>IF(Stock[[#This Row],[SỐ LƯỢNG BÁN]]&gt;0,Stock[[#This Row],[GIÁ BÁN]]*Stock[[#This Row],[SỐ LƯỢNG BÁN]]*$D$11+Stock[[#This Row],[GIÁ BÁN]]*Stock[[#This Row],[SỐ LƯỢNG BÁN]]*$D$12,"")</f>
        <v/>
      </c>
      <c r="X2103" s="120">
        <f>Stock[[#This Row],[SỐ LƯỢNG MUA]]+Stock[[#This Row],[CỔ TỨC BẰNG CỔ PHIẾU]]-Stock[[#This Row],[SỐ LƯỢNG BÁN]]</f>
        <v>0</v>
      </c>
      <c r="Y21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3" s="120">
        <f ca="1">IF(Stock[[#This Row],[NGÀY BÁN]]&gt;0,Stock[[#This Row],[NGÀY BÁN]]-Stock[[#This Row],[NGÀY MUA]]+1,IF(Stock[[#This Row],[NGÀY MUA]]=0,0,TODAY()-Stock[[#This Row],[NGÀY MUA]]+1))</f>
        <v>0</v>
      </c>
      <c r="AA2103" s="121" t="str">
        <f>IFERROR(Stock[[#This Row],[CỔ TỨC TIỀN MẶT]]+Stock[[#This Row],[LÃI/(LỖ) TỪ BÁN CK
(auto-fill)]],"")</f>
        <v/>
      </c>
      <c r="AB21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3" s="79"/>
      <c r="AE2103" s="146" t="str">
        <f>IF(Stock[[#This Row],[TRẠNG THÁI
(auto-fill)]]="NẮM GIỮ",Stock[[#This Row],[GIÁ THỊ TRƯỜNG]]-Stock[[#This Row],[GIÁ MUA]],"")</f>
        <v/>
      </c>
      <c r="AF2103" s="150" t="str">
        <f>IFERROR(Stock[[#This Row],[TĂNG/
(GIẢM )]]/Stock[[#This Row],[GIÁ MUA]],"")</f>
        <v/>
      </c>
      <c r="AG2103" s="129" t="str">
        <f>IF(Stock[[#This Row],[GIÁ THỊ TRƯỜNG]]&gt;0,Stock[[#This Row],[GIÁ THỊ TRƯỜNG]]*Stock[[#This Row],[SỐ LƯỢNG CÒN LẠI
(auto-fill)]],"")</f>
        <v/>
      </c>
    </row>
    <row r="2104" spans="2:33">
      <c r="B2104" s="109" t="str">
        <f>IF(AND(Stock[[#This Row],[SỐ LƯỢNG MUA]]&gt;0,Stock[[#This Row],[SỐ LƯỢNG CÒN LẠI
(auto-fill)]]=0),"BÁN",
IF(AND(Stock[[#This Row],[SỐ LƯỢNG MUA]]&gt;0,Stock[[#This Row],[SỐ LƯỢNG CÒN LẠI
(auto-fill)]]&gt;0),"NẮM GIỮ",""))</f>
        <v/>
      </c>
      <c r="C2104" s="112">
        <f t="shared" si="32"/>
        <v>2091</v>
      </c>
      <c r="D2104" s="77"/>
      <c r="E2104" s="78"/>
      <c r="F2104" s="170"/>
      <c r="G2104" s="83"/>
      <c r="H2104" s="84"/>
      <c r="I2104" s="114" t="str">
        <f>IF(Stock[[#This Row],[SỐ LƯỢNG MUA]]&gt;0,Stock[[#This Row],[GIÁ MUA]]*Stock[[#This Row],[SỐ LƯỢNG MUA]]*$D$11,"")</f>
        <v/>
      </c>
      <c r="J2104" s="87"/>
      <c r="K2104" s="88"/>
      <c r="L2104" s="116" t="str">
        <f>IF(Stock[[#This Row],[SỐ LƯỢNG MUA]]&gt;0,Stock[[#This Row],[GIÁ MUA]]*(1+Stock[[#This Row],[% TĂNG KỲ VỌNG_1]]),"")</f>
        <v/>
      </c>
      <c r="M2104" s="89"/>
      <c r="N2104" s="116" t="str">
        <f>IF(Stock[[#This Row],[SỐ LƯỢNG MUA]]&gt;0,Stock[[#This Row],[GIÁ MUA]]*(1+Stock[[#This Row],[% TĂNG KỲ VỌNG_2]]),"")</f>
        <v/>
      </c>
      <c r="O2104" s="89"/>
      <c r="P2104" s="116" t="str">
        <f>IF(Stock[[#This Row],[SỐ LƯỢNG MUA]]&gt;0,Stock[[#This Row],[GIÁ MUA]]*(1+Stock[[#This Row],[% GIẢM ĐỂ CẮT LỖ]]),"")</f>
        <v/>
      </c>
      <c r="Q2104" s="103"/>
      <c r="R2104" s="117" t="str">
        <f>IF(Stock[[#This Row],[CỔ TỨC TIỀN MẶT]]&gt;0,Stock[[#This Row],[CỔ TỨC TIỀN MẶT]]/(Stock[[#This Row],[GIÁ MUA]]*Stock[[#This Row],[SỐ LƯỢNG MUA]]),"")</f>
        <v/>
      </c>
      <c r="S2104" s="103"/>
      <c r="T2104" s="77"/>
      <c r="U2104" s="95"/>
      <c r="V2104" s="96"/>
      <c r="W2104" s="125" t="str">
        <f>IF(Stock[[#This Row],[SỐ LƯỢNG BÁN]]&gt;0,Stock[[#This Row],[GIÁ BÁN]]*Stock[[#This Row],[SỐ LƯỢNG BÁN]]*$D$11+Stock[[#This Row],[GIÁ BÁN]]*Stock[[#This Row],[SỐ LƯỢNG BÁN]]*$D$12,"")</f>
        <v/>
      </c>
      <c r="X2104" s="120">
        <f>Stock[[#This Row],[SỐ LƯỢNG MUA]]+Stock[[#This Row],[CỔ TỨC BẰNG CỔ PHIẾU]]-Stock[[#This Row],[SỐ LƯỢNG BÁN]]</f>
        <v>0</v>
      </c>
      <c r="Y21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4" s="120">
        <f ca="1">IF(Stock[[#This Row],[NGÀY BÁN]]&gt;0,Stock[[#This Row],[NGÀY BÁN]]-Stock[[#This Row],[NGÀY MUA]]+1,IF(Stock[[#This Row],[NGÀY MUA]]=0,0,TODAY()-Stock[[#This Row],[NGÀY MUA]]+1))</f>
        <v>0</v>
      </c>
      <c r="AA2104" s="121" t="str">
        <f>IFERROR(Stock[[#This Row],[CỔ TỨC TIỀN MẶT]]+Stock[[#This Row],[LÃI/(LỖ) TỪ BÁN CK
(auto-fill)]],"")</f>
        <v/>
      </c>
      <c r="AB21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4" s="79"/>
      <c r="AE2104" s="146" t="str">
        <f>IF(Stock[[#This Row],[TRẠNG THÁI
(auto-fill)]]="NẮM GIỮ",Stock[[#This Row],[GIÁ THỊ TRƯỜNG]]-Stock[[#This Row],[GIÁ MUA]],"")</f>
        <v/>
      </c>
      <c r="AF2104" s="150" t="str">
        <f>IFERROR(Stock[[#This Row],[TĂNG/
(GIẢM )]]/Stock[[#This Row],[GIÁ MUA]],"")</f>
        <v/>
      </c>
      <c r="AG2104" s="129" t="str">
        <f>IF(Stock[[#This Row],[GIÁ THỊ TRƯỜNG]]&gt;0,Stock[[#This Row],[GIÁ THỊ TRƯỜNG]]*Stock[[#This Row],[SỐ LƯỢNG CÒN LẠI
(auto-fill)]],"")</f>
        <v/>
      </c>
    </row>
    <row r="2105" spans="2:33">
      <c r="B2105" s="109" t="str">
        <f>IF(AND(Stock[[#This Row],[SỐ LƯỢNG MUA]]&gt;0,Stock[[#This Row],[SỐ LƯỢNG CÒN LẠI
(auto-fill)]]=0),"BÁN",
IF(AND(Stock[[#This Row],[SỐ LƯỢNG MUA]]&gt;0,Stock[[#This Row],[SỐ LƯỢNG CÒN LẠI
(auto-fill)]]&gt;0),"NẮM GIỮ",""))</f>
        <v/>
      </c>
      <c r="C2105" s="112">
        <f t="shared" si="32"/>
        <v>2092</v>
      </c>
      <c r="D2105" s="77"/>
      <c r="E2105" s="78"/>
      <c r="F2105" s="170"/>
      <c r="G2105" s="83"/>
      <c r="H2105" s="84"/>
      <c r="I2105" s="114" t="str">
        <f>IF(Stock[[#This Row],[SỐ LƯỢNG MUA]]&gt;0,Stock[[#This Row],[GIÁ MUA]]*Stock[[#This Row],[SỐ LƯỢNG MUA]]*$D$11,"")</f>
        <v/>
      </c>
      <c r="J2105" s="87"/>
      <c r="K2105" s="88"/>
      <c r="L2105" s="116" t="str">
        <f>IF(Stock[[#This Row],[SỐ LƯỢNG MUA]]&gt;0,Stock[[#This Row],[GIÁ MUA]]*(1+Stock[[#This Row],[% TĂNG KỲ VỌNG_1]]),"")</f>
        <v/>
      </c>
      <c r="M2105" s="89"/>
      <c r="N2105" s="116" t="str">
        <f>IF(Stock[[#This Row],[SỐ LƯỢNG MUA]]&gt;0,Stock[[#This Row],[GIÁ MUA]]*(1+Stock[[#This Row],[% TĂNG KỲ VỌNG_2]]),"")</f>
        <v/>
      </c>
      <c r="O2105" s="89"/>
      <c r="P2105" s="116" t="str">
        <f>IF(Stock[[#This Row],[SỐ LƯỢNG MUA]]&gt;0,Stock[[#This Row],[GIÁ MUA]]*(1+Stock[[#This Row],[% GIẢM ĐỂ CẮT LỖ]]),"")</f>
        <v/>
      </c>
      <c r="Q2105" s="103"/>
      <c r="R2105" s="117" t="str">
        <f>IF(Stock[[#This Row],[CỔ TỨC TIỀN MẶT]]&gt;0,Stock[[#This Row],[CỔ TỨC TIỀN MẶT]]/(Stock[[#This Row],[GIÁ MUA]]*Stock[[#This Row],[SỐ LƯỢNG MUA]]),"")</f>
        <v/>
      </c>
      <c r="S2105" s="103"/>
      <c r="T2105" s="77"/>
      <c r="U2105" s="95"/>
      <c r="V2105" s="96"/>
      <c r="W2105" s="125" t="str">
        <f>IF(Stock[[#This Row],[SỐ LƯỢNG BÁN]]&gt;0,Stock[[#This Row],[GIÁ BÁN]]*Stock[[#This Row],[SỐ LƯỢNG BÁN]]*$D$11+Stock[[#This Row],[GIÁ BÁN]]*Stock[[#This Row],[SỐ LƯỢNG BÁN]]*$D$12,"")</f>
        <v/>
      </c>
      <c r="X2105" s="120">
        <f>Stock[[#This Row],[SỐ LƯỢNG MUA]]+Stock[[#This Row],[CỔ TỨC BẰNG CỔ PHIẾU]]-Stock[[#This Row],[SỐ LƯỢNG BÁN]]</f>
        <v>0</v>
      </c>
      <c r="Y21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5" s="120">
        <f ca="1">IF(Stock[[#This Row],[NGÀY BÁN]]&gt;0,Stock[[#This Row],[NGÀY BÁN]]-Stock[[#This Row],[NGÀY MUA]]+1,IF(Stock[[#This Row],[NGÀY MUA]]=0,0,TODAY()-Stock[[#This Row],[NGÀY MUA]]+1))</f>
        <v>0</v>
      </c>
      <c r="AA2105" s="121" t="str">
        <f>IFERROR(Stock[[#This Row],[CỔ TỨC TIỀN MẶT]]+Stock[[#This Row],[LÃI/(LỖ) TỪ BÁN CK
(auto-fill)]],"")</f>
        <v/>
      </c>
      <c r="AB21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5" s="79"/>
      <c r="AE2105" s="146" t="str">
        <f>IF(Stock[[#This Row],[TRẠNG THÁI
(auto-fill)]]="NẮM GIỮ",Stock[[#This Row],[GIÁ THỊ TRƯỜNG]]-Stock[[#This Row],[GIÁ MUA]],"")</f>
        <v/>
      </c>
      <c r="AF2105" s="150" t="str">
        <f>IFERROR(Stock[[#This Row],[TĂNG/
(GIẢM )]]/Stock[[#This Row],[GIÁ MUA]],"")</f>
        <v/>
      </c>
      <c r="AG2105" s="129" t="str">
        <f>IF(Stock[[#This Row],[GIÁ THỊ TRƯỜNG]]&gt;0,Stock[[#This Row],[GIÁ THỊ TRƯỜNG]]*Stock[[#This Row],[SỐ LƯỢNG CÒN LẠI
(auto-fill)]],"")</f>
        <v/>
      </c>
    </row>
    <row r="2106" spans="2:33">
      <c r="B2106" s="109" t="str">
        <f>IF(AND(Stock[[#This Row],[SỐ LƯỢNG MUA]]&gt;0,Stock[[#This Row],[SỐ LƯỢNG CÒN LẠI
(auto-fill)]]=0),"BÁN",
IF(AND(Stock[[#This Row],[SỐ LƯỢNG MUA]]&gt;0,Stock[[#This Row],[SỐ LƯỢNG CÒN LẠI
(auto-fill)]]&gt;0),"NẮM GIỮ",""))</f>
        <v/>
      </c>
      <c r="C2106" s="112">
        <f t="shared" si="32"/>
        <v>2093</v>
      </c>
      <c r="D2106" s="77"/>
      <c r="E2106" s="78"/>
      <c r="F2106" s="170"/>
      <c r="G2106" s="83"/>
      <c r="H2106" s="84"/>
      <c r="I2106" s="114" t="str">
        <f>IF(Stock[[#This Row],[SỐ LƯỢNG MUA]]&gt;0,Stock[[#This Row],[GIÁ MUA]]*Stock[[#This Row],[SỐ LƯỢNG MUA]]*$D$11,"")</f>
        <v/>
      </c>
      <c r="J2106" s="87"/>
      <c r="K2106" s="88"/>
      <c r="L2106" s="116" t="str">
        <f>IF(Stock[[#This Row],[SỐ LƯỢNG MUA]]&gt;0,Stock[[#This Row],[GIÁ MUA]]*(1+Stock[[#This Row],[% TĂNG KỲ VỌNG_1]]),"")</f>
        <v/>
      </c>
      <c r="M2106" s="89"/>
      <c r="N2106" s="116" t="str">
        <f>IF(Stock[[#This Row],[SỐ LƯỢNG MUA]]&gt;0,Stock[[#This Row],[GIÁ MUA]]*(1+Stock[[#This Row],[% TĂNG KỲ VỌNG_2]]),"")</f>
        <v/>
      </c>
      <c r="O2106" s="89"/>
      <c r="P2106" s="116" t="str">
        <f>IF(Stock[[#This Row],[SỐ LƯỢNG MUA]]&gt;0,Stock[[#This Row],[GIÁ MUA]]*(1+Stock[[#This Row],[% GIẢM ĐỂ CẮT LỖ]]),"")</f>
        <v/>
      </c>
      <c r="Q2106" s="103"/>
      <c r="R2106" s="117" t="str">
        <f>IF(Stock[[#This Row],[CỔ TỨC TIỀN MẶT]]&gt;0,Stock[[#This Row],[CỔ TỨC TIỀN MẶT]]/(Stock[[#This Row],[GIÁ MUA]]*Stock[[#This Row],[SỐ LƯỢNG MUA]]),"")</f>
        <v/>
      </c>
      <c r="S2106" s="103"/>
      <c r="T2106" s="77"/>
      <c r="U2106" s="95"/>
      <c r="V2106" s="96"/>
      <c r="W2106" s="125" t="str">
        <f>IF(Stock[[#This Row],[SỐ LƯỢNG BÁN]]&gt;0,Stock[[#This Row],[GIÁ BÁN]]*Stock[[#This Row],[SỐ LƯỢNG BÁN]]*$D$11+Stock[[#This Row],[GIÁ BÁN]]*Stock[[#This Row],[SỐ LƯỢNG BÁN]]*$D$12,"")</f>
        <v/>
      </c>
      <c r="X2106" s="120">
        <f>Stock[[#This Row],[SỐ LƯỢNG MUA]]+Stock[[#This Row],[CỔ TỨC BẰNG CỔ PHIẾU]]-Stock[[#This Row],[SỐ LƯỢNG BÁN]]</f>
        <v>0</v>
      </c>
      <c r="Y21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6" s="120">
        <f ca="1">IF(Stock[[#This Row],[NGÀY BÁN]]&gt;0,Stock[[#This Row],[NGÀY BÁN]]-Stock[[#This Row],[NGÀY MUA]]+1,IF(Stock[[#This Row],[NGÀY MUA]]=0,0,TODAY()-Stock[[#This Row],[NGÀY MUA]]+1))</f>
        <v>0</v>
      </c>
      <c r="AA2106" s="121" t="str">
        <f>IFERROR(Stock[[#This Row],[CỔ TỨC TIỀN MẶT]]+Stock[[#This Row],[LÃI/(LỖ) TỪ BÁN CK
(auto-fill)]],"")</f>
        <v/>
      </c>
      <c r="AB21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6" s="79"/>
      <c r="AE2106" s="146" t="str">
        <f>IF(Stock[[#This Row],[TRẠNG THÁI
(auto-fill)]]="NẮM GIỮ",Stock[[#This Row],[GIÁ THỊ TRƯỜNG]]-Stock[[#This Row],[GIÁ MUA]],"")</f>
        <v/>
      </c>
      <c r="AF2106" s="150" t="str">
        <f>IFERROR(Stock[[#This Row],[TĂNG/
(GIẢM )]]/Stock[[#This Row],[GIÁ MUA]],"")</f>
        <v/>
      </c>
      <c r="AG2106" s="129" t="str">
        <f>IF(Stock[[#This Row],[GIÁ THỊ TRƯỜNG]]&gt;0,Stock[[#This Row],[GIÁ THỊ TRƯỜNG]]*Stock[[#This Row],[SỐ LƯỢNG CÒN LẠI
(auto-fill)]],"")</f>
        <v/>
      </c>
    </row>
    <row r="2107" spans="2:33">
      <c r="B2107" s="109" t="str">
        <f>IF(AND(Stock[[#This Row],[SỐ LƯỢNG MUA]]&gt;0,Stock[[#This Row],[SỐ LƯỢNG CÒN LẠI
(auto-fill)]]=0),"BÁN",
IF(AND(Stock[[#This Row],[SỐ LƯỢNG MUA]]&gt;0,Stock[[#This Row],[SỐ LƯỢNG CÒN LẠI
(auto-fill)]]&gt;0),"NẮM GIỮ",""))</f>
        <v/>
      </c>
      <c r="C2107" s="112">
        <f t="shared" si="32"/>
        <v>2094</v>
      </c>
      <c r="D2107" s="77"/>
      <c r="E2107" s="78"/>
      <c r="F2107" s="170"/>
      <c r="G2107" s="83"/>
      <c r="H2107" s="84"/>
      <c r="I2107" s="114" t="str">
        <f>IF(Stock[[#This Row],[SỐ LƯỢNG MUA]]&gt;0,Stock[[#This Row],[GIÁ MUA]]*Stock[[#This Row],[SỐ LƯỢNG MUA]]*$D$11,"")</f>
        <v/>
      </c>
      <c r="J2107" s="87"/>
      <c r="K2107" s="88"/>
      <c r="L2107" s="116" t="str">
        <f>IF(Stock[[#This Row],[SỐ LƯỢNG MUA]]&gt;0,Stock[[#This Row],[GIÁ MUA]]*(1+Stock[[#This Row],[% TĂNG KỲ VỌNG_1]]),"")</f>
        <v/>
      </c>
      <c r="M2107" s="89"/>
      <c r="N2107" s="116" t="str">
        <f>IF(Stock[[#This Row],[SỐ LƯỢNG MUA]]&gt;0,Stock[[#This Row],[GIÁ MUA]]*(1+Stock[[#This Row],[% TĂNG KỲ VỌNG_2]]),"")</f>
        <v/>
      </c>
      <c r="O2107" s="89"/>
      <c r="P2107" s="116" t="str">
        <f>IF(Stock[[#This Row],[SỐ LƯỢNG MUA]]&gt;0,Stock[[#This Row],[GIÁ MUA]]*(1+Stock[[#This Row],[% GIẢM ĐỂ CẮT LỖ]]),"")</f>
        <v/>
      </c>
      <c r="Q2107" s="103"/>
      <c r="R2107" s="117" t="str">
        <f>IF(Stock[[#This Row],[CỔ TỨC TIỀN MẶT]]&gt;0,Stock[[#This Row],[CỔ TỨC TIỀN MẶT]]/(Stock[[#This Row],[GIÁ MUA]]*Stock[[#This Row],[SỐ LƯỢNG MUA]]),"")</f>
        <v/>
      </c>
      <c r="S2107" s="103"/>
      <c r="T2107" s="77"/>
      <c r="U2107" s="95"/>
      <c r="V2107" s="96"/>
      <c r="W2107" s="125" t="str">
        <f>IF(Stock[[#This Row],[SỐ LƯỢNG BÁN]]&gt;0,Stock[[#This Row],[GIÁ BÁN]]*Stock[[#This Row],[SỐ LƯỢNG BÁN]]*$D$11+Stock[[#This Row],[GIÁ BÁN]]*Stock[[#This Row],[SỐ LƯỢNG BÁN]]*$D$12,"")</f>
        <v/>
      </c>
      <c r="X2107" s="120">
        <f>Stock[[#This Row],[SỐ LƯỢNG MUA]]+Stock[[#This Row],[CỔ TỨC BẰNG CỔ PHIẾU]]-Stock[[#This Row],[SỐ LƯỢNG BÁN]]</f>
        <v>0</v>
      </c>
      <c r="Y21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7" s="120">
        <f ca="1">IF(Stock[[#This Row],[NGÀY BÁN]]&gt;0,Stock[[#This Row],[NGÀY BÁN]]-Stock[[#This Row],[NGÀY MUA]]+1,IF(Stock[[#This Row],[NGÀY MUA]]=0,0,TODAY()-Stock[[#This Row],[NGÀY MUA]]+1))</f>
        <v>0</v>
      </c>
      <c r="AA2107" s="121" t="str">
        <f>IFERROR(Stock[[#This Row],[CỔ TỨC TIỀN MẶT]]+Stock[[#This Row],[LÃI/(LỖ) TỪ BÁN CK
(auto-fill)]],"")</f>
        <v/>
      </c>
      <c r="AB21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7" s="79"/>
      <c r="AE2107" s="146" t="str">
        <f>IF(Stock[[#This Row],[TRẠNG THÁI
(auto-fill)]]="NẮM GIỮ",Stock[[#This Row],[GIÁ THỊ TRƯỜNG]]-Stock[[#This Row],[GIÁ MUA]],"")</f>
        <v/>
      </c>
      <c r="AF2107" s="150" t="str">
        <f>IFERROR(Stock[[#This Row],[TĂNG/
(GIẢM )]]/Stock[[#This Row],[GIÁ MUA]],"")</f>
        <v/>
      </c>
      <c r="AG2107" s="129" t="str">
        <f>IF(Stock[[#This Row],[GIÁ THỊ TRƯỜNG]]&gt;0,Stock[[#This Row],[GIÁ THỊ TRƯỜNG]]*Stock[[#This Row],[SỐ LƯỢNG CÒN LẠI
(auto-fill)]],"")</f>
        <v/>
      </c>
    </row>
    <row r="2108" spans="2:33">
      <c r="B2108" s="109" t="str">
        <f>IF(AND(Stock[[#This Row],[SỐ LƯỢNG MUA]]&gt;0,Stock[[#This Row],[SỐ LƯỢNG CÒN LẠI
(auto-fill)]]=0),"BÁN",
IF(AND(Stock[[#This Row],[SỐ LƯỢNG MUA]]&gt;0,Stock[[#This Row],[SỐ LƯỢNG CÒN LẠI
(auto-fill)]]&gt;0),"NẮM GIỮ",""))</f>
        <v/>
      </c>
      <c r="C2108" s="112">
        <f t="shared" si="32"/>
        <v>2095</v>
      </c>
      <c r="D2108" s="77"/>
      <c r="E2108" s="78"/>
      <c r="F2108" s="170"/>
      <c r="G2108" s="83"/>
      <c r="H2108" s="84"/>
      <c r="I2108" s="114" t="str">
        <f>IF(Stock[[#This Row],[SỐ LƯỢNG MUA]]&gt;0,Stock[[#This Row],[GIÁ MUA]]*Stock[[#This Row],[SỐ LƯỢNG MUA]]*$D$11,"")</f>
        <v/>
      </c>
      <c r="J2108" s="87"/>
      <c r="K2108" s="88"/>
      <c r="L2108" s="116" t="str">
        <f>IF(Stock[[#This Row],[SỐ LƯỢNG MUA]]&gt;0,Stock[[#This Row],[GIÁ MUA]]*(1+Stock[[#This Row],[% TĂNG KỲ VỌNG_1]]),"")</f>
        <v/>
      </c>
      <c r="M2108" s="89"/>
      <c r="N2108" s="116" t="str">
        <f>IF(Stock[[#This Row],[SỐ LƯỢNG MUA]]&gt;0,Stock[[#This Row],[GIÁ MUA]]*(1+Stock[[#This Row],[% TĂNG KỲ VỌNG_2]]),"")</f>
        <v/>
      </c>
      <c r="O2108" s="89"/>
      <c r="P2108" s="116" t="str">
        <f>IF(Stock[[#This Row],[SỐ LƯỢNG MUA]]&gt;0,Stock[[#This Row],[GIÁ MUA]]*(1+Stock[[#This Row],[% GIẢM ĐỂ CẮT LỖ]]),"")</f>
        <v/>
      </c>
      <c r="Q2108" s="103"/>
      <c r="R2108" s="117" t="str">
        <f>IF(Stock[[#This Row],[CỔ TỨC TIỀN MẶT]]&gt;0,Stock[[#This Row],[CỔ TỨC TIỀN MẶT]]/(Stock[[#This Row],[GIÁ MUA]]*Stock[[#This Row],[SỐ LƯỢNG MUA]]),"")</f>
        <v/>
      </c>
      <c r="S2108" s="103"/>
      <c r="T2108" s="77"/>
      <c r="U2108" s="95"/>
      <c r="V2108" s="96"/>
      <c r="W2108" s="125" t="str">
        <f>IF(Stock[[#This Row],[SỐ LƯỢNG BÁN]]&gt;0,Stock[[#This Row],[GIÁ BÁN]]*Stock[[#This Row],[SỐ LƯỢNG BÁN]]*$D$11+Stock[[#This Row],[GIÁ BÁN]]*Stock[[#This Row],[SỐ LƯỢNG BÁN]]*$D$12,"")</f>
        <v/>
      </c>
      <c r="X2108" s="120">
        <f>Stock[[#This Row],[SỐ LƯỢNG MUA]]+Stock[[#This Row],[CỔ TỨC BẰNG CỔ PHIẾU]]-Stock[[#This Row],[SỐ LƯỢNG BÁN]]</f>
        <v>0</v>
      </c>
      <c r="Y21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8" s="120">
        <f ca="1">IF(Stock[[#This Row],[NGÀY BÁN]]&gt;0,Stock[[#This Row],[NGÀY BÁN]]-Stock[[#This Row],[NGÀY MUA]]+1,IF(Stock[[#This Row],[NGÀY MUA]]=0,0,TODAY()-Stock[[#This Row],[NGÀY MUA]]+1))</f>
        <v>0</v>
      </c>
      <c r="AA2108" s="121" t="str">
        <f>IFERROR(Stock[[#This Row],[CỔ TỨC TIỀN MẶT]]+Stock[[#This Row],[LÃI/(LỖ) TỪ BÁN CK
(auto-fill)]],"")</f>
        <v/>
      </c>
      <c r="AB21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8" s="79"/>
      <c r="AE2108" s="146" t="str">
        <f>IF(Stock[[#This Row],[TRẠNG THÁI
(auto-fill)]]="NẮM GIỮ",Stock[[#This Row],[GIÁ THỊ TRƯỜNG]]-Stock[[#This Row],[GIÁ MUA]],"")</f>
        <v/>
      </c>
      <c r="AF2108" s="150" t="str">
        <f>IFERROR(Stock[[#This Row],[TĂNG/
(GIẢM )]]/Stock[[#This Row],[GIÁ MUA]],"")</f>
        <v/>
      </c>
      <c r="AG2108" s="129" t="str">
        <f>IF(Stock[[#This Row],[GIÁ THỊ TRƯỜNG]]&gt;0,Stock[[#This Row],[GIÁ THỊ TRƯỜNG]]*Stock[[#This Row],[SỐ LƯỢNG CÒN LẠI
(auto-fill)]],"")</f>
        <v/>
      </c>
    </row>
    <row r="2109" spans="2:33">
      <c r="B2109" s="109" t="str">
        <f>IF(AND(Stock[[#This Row],[SỐ LƯỢNG MUA]]&gt;0,Stock[[#This Row],[SỐ LƯỢNG CÒN LẠI
(auto-fill)]]=0),"BÁN",
IF(AND(Stock[[#This Row],[SỐ LƯỢNG MUA]]&gt;0,Stock[[#This Row],[SỐ LƯỢNG CÒN LẠI
(auto-fill)]]&gt;0),"NẮM GIỮ",""))</f>
        <v/>
      </c>
      <c r="C2109" s="112">
        <f t="shared" si="32"/>
        <v>2096</v>
      </c>
      <c r="D2109" s="77"/>
      <c r="E2109" s="78"/>
      <c r="F2109" s="170"/>
      <c r="G2109" s="83"/>
      <c r="H2109" s="84"/>
      <c r="I2109" s="114" t="str">
        <f>IF(Stock[[#This Row],[SỐ LƯỢNG MUA]]&gt;0,Stock[[#This Row],[GIÁ MUA]]*Stock[[#This Row],[SỐ LƯỢNG MUA]]*$D$11,"")</f>
        <v/>
      </c>
      <c r="J2109" s="87"/>
      <c r="K2109" s="88"/>
      <c r="L2109" s="116" t="str">
        <f>IF(Stock[[#This Row],[SỐ LƯỢNG MUA]]&gt;0,Stock[[#This Row],[GIÁ MUA]]*(1+Stock[[#This Row],[% TĂNG KỲ VỌNG_1]]),"")</f>
        <v/>
      </c>
      <c r="M2109" s="89"/>
      <c r="N2109" s="116" t="str">
        <f>IF(Stock[[#This Row],[SỐ LƯỢNG MUA]]&gt;0,Stock[[#This Row],[GIÁ MUA]]*(1+Stock[[#This Row],[% TĂNG KỲ VỌNG_2]]),"")</f>
        <v/>
      </c>
      <c r="O2109" s="89"/>
      <c r="P2109" s="116" t="str">
        <f>IF(Stock[[#This Row],[SỐ LƯỢNG MUA]]&gt;0,Stock[[#This Row],[GIÁ MUA]]*(1+Stock[[#This Row],[% GIẢM ĐỂ CẮT LỖ]]),"")</f>
        <v/>
      </c>
      <c r="Q2109" s="103"/>
      <c r="R2109" s="117" t="str">
        <f>IF(Stock[[#This Row],[CỔ TỨC TIỀN MẶT]]&gt;0,Stock[[#This Row],[CỔ TỨC TIỀN MẶT]]/(Stock[[#This Row],[GIÁ MUA]]*Stock[[#This Row],[SỐ LƯỢNG MUA]]),"")</f>
        <v/>
      </c>
      <c r="S2109" s="103"/>
      <c r="T2109" s="77"/>
      <c r="U2109" s="95"/>
      <c r="V2109" s="96"/>
      <c r="W2109" s="125" t="str">
        <f>IF(Stock[[#This Row],[SỐ LƯỢNG BÁN]]&gt;0,Stock[[#This Row],[GIÁ BÁN]]*Stock[[#This Row],[SỐ LƯỢNG BÁN]]*$D$11+Stock[[#This Row],[GIÁ BÁN]]*Stock[[#This Row],[SỐ LƯỢNG BÁN]]*$D$12,"")</f>
        <v/>
      </c>
      <c r="X2109" s="120">
        <f>Stock[[#This Row],[SỐ LƯỢNG MUA]]+Stock[[#This Row],[CỔ TỨC BẰNG CỔ PHIẾU]]-Stock[[#This Row],[SỐ LƯỢNG BÁN]]</f>
        <v>0</v>
      </c>
      <c r="Y21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9" s="120">
        <f ca="1">IF(Stock[[#This Row],[NGÀY BÁN]]&gt;0,Stock[[#This Row],[NGÀY BÁN]]-Stock[[#This Row],[NGÀY MUA]]+1,IF(Stock[[#This Row],[NGÀY MUA]]=0,0,TODAY()-Stock[[#This Row],[NGÀY MUA]]+1))</f>
        <v>0</v>
      </c>
      <c r="AA2109" s="121" t="str">
        <f>IFERROR(Stock[[#This Row],[CỔ TỨC TIỀN MẶT]]+Stock[[#This Row],[LÃI/(LỖ) TỪ BÁN CK
(auto-fill)]],"")</f>
        <v/>
      </c>
      <c r="AB21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09" s="79"/>
      <c r="AE2109" s="146" t="str">
        <f>IF(Stock[[#This Row],[TRẠNG THÁI
(auto-fill)]]="NẮM GIỮ",Stock[[#This Row],[GIÁ THỊ TRƯỜNG]]-Stock[[#This Row],[GIÁ MUA]],"")</f>
        <v/>
      </c>
      <c r="AF2109" s="150" t="str">
        <f>IFERROR(Stock[[#This Row],[TĂNG/
(GIẢM )]]/Stock[[#This Row],[GIÁ MUA]],"")</f>
        <v/>
      </c>
      <c r="AG2109" s="129" t="str">
        <f>IF(Stock[[#This Row],[GIÁ THỊ TRƯỜNG]]&gt;0,Stock[[#This Row],[GIÁ THỊ TRƯỜNG]]*Stock[[#This Row],[SỐ LƯỢNG CÒN LẠI
(auto-fill)]],"")</f>
        <v/>
      </c>
    </row>
    <row r="2110" spans="2:33">
      <c r="B2110" s="109" t="str">
        <f>IF(AND(Stock[[#This Row],[SỐ LƯỢNG MUA]]&gt;0,Stock[[#This Row],[SỐ LƯỢNG CÒN LẠI
(auto-fill)]]=0),"BÁN",
IF(AND(Stock[[#This Row],[SỐ LƯỢNG MUA]]&gt;0,Stock[[#This Row],[SỐ LƯỢNG CÒN LẠI
(auto-fill)]]&gt;0),"NẮM GIỮ",""))</f>
        <v/>
      </c>
      <c r="C2110" s="112">
        <f t="shared" si="32"/>
        <v>2097</v>
      </c>
      <c r="D2110" s="77"/>
      <c r="E2110" s="78"/>
      <c r="F2110" s="170"/>
      <c r="G2110" s="83"/>
      <c r="H2110" s="84"/>
      <c r="I2110" s="114" t="str">
        <f>IF(Stock[[#This Row],[SỐ LƯỢNG MUA]]&gt;0,Stock[[#This Row],[GIÁ MUA]]*Stock[[#This Row],[SỐ LƯỢNG MUA]]*$D$11,"")</f>
        <v/>
      </c>
      <c r="J2110" s="87"/>
      <c r="K2110" s="88"/>
      <c r="L2110" s="116" t="str">
        <f>IF(Stock[[#This Row],[SỐ LƯỢNG MUA]]&gt;0,Stock[[#This Row],[GIÁ MUA]]*(1+Stock[[#This Row],[% TĂNG KỲ VỌNG_1]]),"")</f>
        <v/>
      </c>
      <c r="M2110" s="89"/>
      <c r="N2110" s="116" t="str">
        <f>IF(Stock[[#This Row],[SỐ LƯỢNG MUA]]&gt;0,Stock[[#This Row],[GIÁ MUA]]*(1+Stock[[#This Row],[% TĂNG KỲ VỌNG_2]]),"")</f>
        <v/>
      </c>
      <c r="O2110" s="89"/>
      <c r="P2110" s="116" t="str">
        <f>IF(Stock[[#This Row],[SỐ LƯỢNG MUA]]&gt;0,Stock[[#This Row],[GIÁ MUA]]*(1+Stock[[#This Row],[% GIẢM ĐỂ CẮT LỖ]]),"")</f>
        <v/>
      </c>
      <c r="Q2110" s="103"/>
      <c r="R2110" s="117" t="str">
        <f>IF(Stock[[#This Row],[CỔ TỨC TIỀN MẶT]]&gt;0,Stock[[#This Row],[CỔ TỨC TIỀN MẶT]]/(Stock[[#This Row],[GIÁ MUA]]*Stock[[#This Row],[SỐ LƯỢNG MUA]]),"")</f>
        <v/>
      </c>
      <c r="S2110" s="103"/>
      <c r="T2110" s="77"/>
      <c r="U2110" s="95"/>
      <c r="V2110" s="96"/>
      <c r="W2110" s="125" t="str">
        <f>IF(Stock[[#This Row],[SỐ LƯỢNG BÁN]]&gt;0,Stock[[#This Row],[GIÁ BÁN]]*Stock[[#This Row],[SỐ LƯỢNG BÁN]]*$D$11+Stock[[#This Row],[GIÁ BÁN]]*Stock[[#This Row],[SỐ LƯỢNG BÁN]]*$D$12,"")</f>
        <v/>
      </c>
      <c r="X2110" s="120">
        <f>Stock[[#This Row],[SỐ LƯỢNG MUA]]+Stock[[#This Row],[CỔ TỨC BẰNG CỔ PHIẾU]]-Stock[[#This Row],[SỐ LƯỢNG BÁN]]</f>
        <v>0</v>
      </c>
      <c r="Y21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0" s="120">
        <f ca="1">IF(Stock[[#This Row],[NGÀY BÁN]]&gt;0,Stock[[#This Row],[NGÀY BÁN]]-Stock[[#This Row],[NGÀY MUA]]+1,IF(Stock[[#This Row],[NGÀY MUA]]=0,0,TODAY()-Stock[[#This Row],[NGÀY MUA]]+1))</f>
        <v>0</v>
      </c>
      <c r="AA2110" s="121" t="str">
        <f>IFERROR(Stock[[#This Row],[CỔ TỨC TIỀN MẶT]]+Stock[[#This Row],[LÃI/(LỖ) TỪ BÁN CK
(auto-fill)]],"")</f>
        <v/>
      </c>
      <c r="AB21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0" s="79"/>
      <c r="AE2110" s="146" t="str">
        <f>IF(Stock[[#This Row],[TRẠNG THÁI
(auto-fill)]]="NẮM GIỮ",Stock[[#This Row],[GIÁ THỊ TRƯỜNG]]-Stock[[#This Row],[GIÁ MUA]],"")</f>
        <v/>
      </c>
      <c r="AF2110" s="150" t="str">
        <f>IFERROR(Stock[[#This Row],[TĂNG/
(GIẢM )]]/Stock[[#This Row],[GIÁ MUA]],"")</f>
        <v/>
      </c>
      <c r="AG2110" s="129" t="str">
        <f>IF(Stock[[#This Row],[GIÁ THỊ TRƯỜNG]]&gt;0,Stock[[#This Row],[GIÁ THỊ TRƯỜNG]]*Stock[[#This Row],[SỐ LƯỢNG CÒN LẠI
(auto-fill)]],"")</f>
        <v/>
      </c>
    </row>
    <row r="2111" spans="2:33">
      <c r="B2111" s="109" t="str">
        <f>IF(AND(Stock[[#This Row],[SỐ LƯỢNG MUA]]&gt;0,Stock[[#This Row],[SỐ LƯỢNG CÒN LẠI
(auto-fill)]]=0),"BÁN",
IF(AND(Stock[[#This Row],[SỐ LƯỢNG MUA]]&gt;0,Stock[[#This Row],[SỐ LƯỢNG CÒN LẠI
(auto-fill)]]&gt;0),"NẮM GIỮ",""))</f>
        <v/>
      </c>
      <c r="C2111" s="112">
        <f t="shared" si="32"/>
        <v>2098</v>
      </c>
      <c r="D2111" s="77"/>
      <c r="E2111" s="78"/>
      <c r="F2111" s="170"/>
      <c r="G2111" s="83"/>
      <c r="H2111" s="84"/>
      <c r="I2111" s="114" t="str">
        <f>IF(Stock[[#This Row],[SỐ LƯỢNG MUA]]&gt;0,Stock[[#This Row],[GIÁ MUA]]*Stock[[#This Row],[SỐ LƯỢNG MUA]]*$D$11,"")</f>
        <v/>
      </c>
      <c r="J2111" s="87"/>
      <c r="K2111" s="88"/>
      <c r="L2111" s="116" t="str">
        <f>IF(Stock[[#This Row],[SỐ LƯỢNG MUA]]&gt;0,Stock[[#This Row],[GIÁ MUA]]*(1+Stock[[#This Row],[% TĂNG KỲ VỌNG_1]]),"")</f>
        <v/>
      </c>
      <c r="M2111" s="89"/>
      <c r="N2111" s="116" t="str">
        <f>IF(Stock[[#This Row],[SỐ LƯỢNG MUA]]&gt;0,Stock[[#This Row],[GIÁ MUA]]*(1+Stock[[#This Row],[% TĂNG KỲ VỌNG_2]]),"")</f>
        <v/>
      </c>
      <c r="O2111" s="89"/>
      <c r="P2111" s="116" t="str">
        <f>IF(Stock[[#This Row],[SỐ LƯỢNG MUA]]&gt;0,Stock[[#This Row],[GIÁ MUA]]*(1+Stock[[#This Row],[% GIẢM ĐỂ CẮT LỖ]]),"")</f>
        <v/>
      </c>
      <c r="Q2111" s="103"/>
      <c r="R2111" s="117" t="str">
        <f>IF(Stock[[#This Row],[CỔ TỨC TIỀN MẶT]]&gt;0,Stock[[#This Row],[CỔ TỨC TIỀN MẶT]]/(Stock[[#This Row],[GIÁ MUA]]*Stock[[#This Row],[SỐ LƯỢNG MUA]]),"")</f>
        <v/>
      </c>
      <c r="S2111" s="103"/>
      <c r="T2111" s="77"/>
      <c r="U2111" s="95"/>
      <c r="V2111" s="96"/>
      <c r="W2111" s="125" t="str">
        <f>IF(Stock[[#This Row],[SỐ LƯỢNG BÁN]]&gt;0,Stock[[#This Row],[GIÁ BÁN]]*Stock[[#This Row],[SỐ LƯỢNG BÁN]]*$D$11+Stock[[#This Row],[GIÁ BÁN]]*Stock[[#This Row],[SỐ LƯỢNG BÁN]]*$D$12,"")</f>
        <v/>
      </c>
      <c r="X2111" s="120">
        <f>Stock[[#This Row],[SỐ LƯỢNG MUA]]+Stock[[#This Row],[CỔ TỨC BẰNG CỔ PHIẾU]]-Stock[[#This Row],[SỐ LƯỢNG BÁN]]</f>
        <v>0</v>
      </c>
      <c r="Y21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1" s="120">
        <f ca="1">IF(Stock[[#This Row],[NGÀY BÁN]]&gt;0,Stock[[#This Row],[NGÀY BÁN]]-Stock[[#This Row],[NGÀY MUA]]+1,IF(Stock[[#This Row],[NGÀY MUA]]=0,0,TODAY()-Stock[[#This Row],[NGÀY MUA]]+1))</f>
        <v>0</v>
      </c>
      <c r="AA2111" s="121" t="str">
        <f>IFERROR(Stock[[#This Row],[CỔ TỨC TIỀN MẶT]]+Stock[[#This Row],[LÃI/(LỖ) TỪ BÁN CK
(auto-fill)]],"")</f>
        <v/>
      </c>
      <c r="AB21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1" s="79"/>
      <c r="AE2111" s="146" t="str">
        <f>IF(Stock[[#This Row],[TRẠNG THÁI
(auto-fill)]]="NẮM GIỮ",Stock[[#This Row],[GIÁ THỊ TRƯỜNG]]-Stock[[#This Row],[GIÁ MUA]],"")</f>
        <v/>
      </c>
      <c r="AF2111" s="150" t="str">
        <f>IFERROR(Stock[[#This Row],[TĂNG/
(GIẢM )]]/Stock[[#This Row],[GIÁ MUA]],"")</f>
        <v/>
      </c>
      <c r="AG2111" s="129" t="str">
        <f>IF(Stock[[#This Row],[GIÁ THỊ TRƯỜNG]]&gt;0,Stock[[#This Row],[GIÁ THỊ TRƯỜNG]]*Stock[[#This Row],[SỐ LƯỢNG CÒN LẠI
(auto-fill)]],"")</f>
        <v/>
      </c>
    </row>
    <row r="2112" spans="2:33">
      <c r="B2112" s="109" t="str">
        <f>IF(AND(Stock[[#This Row],[SỐ LƯỢNG MUA]]&gt;0,Stock[[#This Row],[SỐ LƯỢNG CÒN LẠI
(auto-fill)]]=0),"BÁN",
IF(AND(Stock[[#This Row],[SỐ LƯỢNG MUA]]&gt;0,Stock[[#This Row],[SỐ LƯỢNG CÒN LẠI
(auto-fill)]]&gt;0),"NẮM GIỮ",""))</f>
        <v/>
      </c>
      <c r="C2112" s="112">
        <f t="shared" si="32"/>
        <v>2099</v>
      </c>
      <c r="D2112" s="77"/>
      <c r="E2112" s="78"/>
      <c r="F2112" s="170"/>
      <c r="G2112" s="83"/>
      <c r="H2112" s="84"/>
      <c r="I2112" s="114" t="str">
        <f>IF(Stock[[#This Row],[SỐ LƯỢNG MUA]]&gt;0,Stock[[#This Row],[GIÁ MUA]]*Stock[[#This Row],[SỐ LƯỢNG MUA]]*$D$11,"")</f>
        <v/>
      </c>
      <c r="J2112" s="87"/>
      <c r="K2112" s="88"/>
      <c r="L2112" s="116" t="str">
        <f>IF(Stock[[#This Row],[SỐ LƯỢNG MUA]]&gt;0,Stock[[#This Row],[GIÁ MUA]]*(1+Stock[[#This Row],[% TĂNG KỲ VỌNG_1]]),"")</f>
        <v/>
      </c>
      <c r="M2112" s="89"/>
      <c r="N2112" s="116" t="str">
        <f>IF(Stock[[#This Row],[SỐ LƯỢNG MUA]]&gt;0,Stock[[#This Row],[GIÁ MUA]]*(1+Stock[[#This Row],[% TĂNG KỲ VỌNG_2]]),"")</f>
        <v/>
      </c>
      <c r="O2112" s="89"/>
      <c r="P2112" s="116" t="str">
        <f>IF(Stock[[#This Row],[SỐ LƯỢNG MUA]]&gt;0,Stock[[#This Row],[GIÁ MUA]]*(1+Stock[[#This Row],[% GIẢM ĐỂ CẮT LỖ]]),"")</f>
        <v/>
      </c>
      <c r="Q2112" s="103"/>
      <c r="R2112" s="117" t="str">
        <f>IF(Stock[[#This Row],[CỔ TỨC TIỀN MẶT]]&gt;0,Stock[[#This Row],[CỔ TỨC TIỀN MẶT]]/(Stock[[#This Row],[GIÁ MUA]]*Stock[[#This Row],[SỐ LƯỢNG MUA]]),"")</f>
        <v/>
      </c>
      <c r="S2112" s="103"/>
      <c r="T2112" s="77"/>
      <c r="U2112" s="95"/>
      <c r="V2112" s="96"/>
      <c r="W2112" s="125" t="str">
        <f>IF(Stock[[#This Row],[SỐ LƯỢNG BÁN]]&gt;0,Stock[[#This Row],[GIÁ BÁN]]*Stock[[#This Row],[SỐ LƯỢNG BÁN]]*$D$11+Stock[[#This Row],[GIÁ BÁN]]*Stock[[#This Row],[SỐ LƯỢNG BÁN]]*$D$12,"")</f>
        <v/>
      </c>
      <c r="X2112" s="120">
        <f>Stock[[#This Row],[SỐ LƯỢNG MUA]]+Stock[[#This Row],[CỔ TỨC BẰNG CỔ PHIẾU]]-Stock[[#This Row],[SỐ LƯỢNG BÁN]]</f>
        <v>0</v>
      </c>
      <c r="Y21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2" s="120">
        <f ca="1">IF(Stock[[#This Row],[NGÀY BÁN]]&gt;0,Stock[[#This Row],[NGÀY BÁN]]-Stock[[#This Row],[NGÀY MUA]]+1,IF(Stock[[#This Row],[NGÀY MUA]]=0,0,TODAY()-Stock[[#This Row],[NGÀY MUA]]+1))</f>
        <v>0</v>
      </c>
      <c r="AA2112" s="121" t="str">
        <f>IFERROR(Stock[[#This Row],[CỔ TỨC TIỀN MẶT]]+Stock[[#This Row],[LÃI/(LỖ) TỪ BÁN CK
(auto-fill)]],"")</f>
        <v/>
      </c>
      <c r="AB21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2" s="79"/>
      <c r="AE2112" s="146" t="str">
        <f>IF(Stock[[#This Row],[TRẠNG THÁI
(auto-fill)]]="NẮM GIỮ",Stock[[#This Row],[GIÁ THỊ TRƯỜNG]]-Stock[[#This Row],[GIÁ MUA]],"")</f>
        <v/>
      </c>
      <c r="AF2112" s="150" t="str">
        <f>IFERROR(Stock[[#This Row],[TĂNG/
(GIẢM )]]/Stock[[#This Row],[GIÁ MUA]],"")</f>
        <v/>
      </c>
      <c r="AG2112" s="129" t="str">
        <f>IF(Stock[[#This Row],[GIÁ THỊ TRƯỜNG]]&gt;0,Stock[[#This Row],[GIÁ THỊ TRƯỜNG]]*Stock[[#This Row],[SỐ LƯỢNG CÒN LẠI
(auto-fill)]],"")</f>
        <v/>
      </c>
    </row>
    <row r="2113" spans="2:33">
      <c r="B2113" s="109" t="str">
        <f>IF(AND(Stock[[#This Row],[SỐ LƯỢNG MUA]]&gt;0,Stock[[#This Row],[SỐ LƯỢNG CÒN LẠI
(auto-fill)]]=0),"BÁN",
IF(AND(Stock[[#This Row],[SỐ LƯỢNG MUA]]&gt;0,Stock[[#This Row],[SỐ LƯỢNG CÒN LẠI
(auto-fill)]]&gt;0),"NẮM GIỮ",""))</f>
        <v/>
      </c>
      <c r="C2113" s="112">
        <f t="shared" si="32"/>
        <v>2100</v>
      </c>
      <c r="D2113" s="77"/>
      <c r="E2113" s="78"/>
      <c r="F2113" s="170"/>
      <c r="G2113" s="83"/>
      <c r="H2113" s="84"/>
      <c r="I2113" s="114" t="str">
        <f>IF(Stock[[#This Row],[SỐ LƯỢNG MUA]]&gt;0,Stock[[#This Row],[GIÁ MUA]]*Stock[[#This Row],[SỐ LƯỢNG MUA]]*$D$11,"")</f>
        <v/>
      </c>
      <c r="J2113" s="87"/>
      <c r="K2113" s="88"/>
      <c r="L2113" s="116" t="str">
        <f>IF(Stock[[#This Row],[SỐ LƯỢNG MUA]]&gt;0,Stock[[#This Row],[GIÁ MUA]]*(1+Stock[[#This Row],[% TĂNG KỲ VỌNG_1]]),"")</f>
        <v/>
      </c>
      <c r="M2113" s="89"/>
      <c r="N2113" s="116" t="str">
        <f>IF(Stock[[#This Row],[SỐ LƯỢNG MUA]]&gt;0,Stock[[#This Row],[GIÁ MUA]]*(1+Stock[[#This Row],[% TĂNG KỲ VỌNG_2]]),"")</f>
        <v/>
      </c>
      <c r="O2113" s="89"/>
      <c r="P2113" s="116" t="str">
        <f>IF(Stock[[#This Row],[SỐ LƯỢNG MUA]]&gt;0,Stock[[#This Row],[GIÁ MUA]]*(1+Stock[[#This Row],[% GIẢM ĐỂ CẮT LỖ]]),"")</f>
        <v/>
      </c>
      <c r="Q2113" s="103"/>
      <c r="R2113" s="117" t="str">
        <f>IF(Stock[[#This Row],[CỔ TỨC TIỀN MẶT]]&gt;0,Stock[[#This Row],[CỔ TỨC TIỀN MẶT]]/(Stock[[#This Row],[GIÁ MUA]]*Stock[[#This Row],[SỐ LƯỢNG MUA]]),"")</f>
        <v/>
      </c>
      <c r="S2113" s="103"/>
      <c r="T2113" s="77"/>
      <c r="U2113" s="95"/>
      <c r="V2113" s="96"/>
      <c r="W2113" s="125" t="str">
        <f>IF(Stock[[#This Row],[SỐ LƯỢNG BÁN]]&gt;0,Stock[[#This Row],[GIÁ BÁN]]*Stock[[#This Row],[SỐ LƯỢNG BÁN]]*$D$11+Stock[[#This Row],[GIÁ BÁN]]*Stock[[#This Row],[SỐ LƯỢNG BÁN]]*$D$12,"")</f>
        <v/>
      </c>
      <c r="X2113" s="120">
        <f>Stock[[#This Row],[SỐ LƯỢNG MUA]]+Stock[[#This Row],[CỔ TỨC BẰNG CỔ PHIẾU]]-Stock[[#This Row],[SỐ LƯỢNG BÁN]]</f>
        <v>0</v>
      </c>
      <c r="Y21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3" s="120">
        <f ca="1">IF(Stock[[#This Row],[NGÀY BÁN]]&gt;0,Stock[[#This Row],[NGÀY BÁN]]-Stock[[#This Row],[NGÀY MUA]]+1,IF(Stock[[#This Row],[NGÀY MUA]]=0,0,TODAY()-Stock[[#This Row],[NGÀY MUA]]+1))</f>
        <v>0</v>
      </c>
      <c r="AA2113" s="121" t="str">
        <f>IFERROR(Stock[[#This Row],[CỔ TỨC TIỀN MẶT]]+Stock[[#This Row],[LÃI/(LỖ) TỪ BÁN CK
(auto-fill)]],"")</f>
        <v/>
      </c>
      <c r="AB21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3" s="79"/>
      <c r="AE2113" s="146" t="str">
        <f>IF(Stock[[#This Row],[TRẠNG THÁI
(auto-fill)]]="NẮM GIỮ",Stock[[#This Row],[GIÁ THỊ TRƯỜNG]]-Stock[[#This Row],[GIÁ MUA]],"")</f>
        <v/>
      </c>
      <c r="AF2113" s="150" t="str">
        <f>IFERROR(Stock[[#This Row],[TĂNG/
(GIẢM )]]/Stock[[#This Row],[GIÁ MUA]],"")</f>
        <v/>
      </c>
      <c r="AG2113" s="129" t="str">
        <f>IF(Stock[[#This Row],[GIÁ THỊ TRƯỜNG]]&gt;0,Stock[[#This Row],[GIÁ THỊ TRƯỜNG]]*Stock[[#This Row],[SỐ LƯỢNG CÒN LẠI
(auto-fill)]],"")</f>
        <v/>
      </c>
    </row>
    <row r="2114" spans="2:33">
      <c r="B2114" s="109" t="str">
        <f>IF(AND(Stock[[#This Row],[SỐ LƯỢNG MUA]]&gt;0,Stock[[#This Row],[SỐ LƯỢNG CÒN LẠI
(auto-fill)]]=0),"BÁN",
IF(AND(Stock[[#This Row],[SỐ LƯỢNG MUA]]&gt;0,Stock[[#This Row],[SỐ LƯỢNG CÒN LẠI
(auto-fill)]]&gt;0),"NẮM GIỮ",""))</f>
        <v/>
      </c>
      <c r="C2114" s="112">
        <f t="shared" si="32"/>
        <v>2101</v>
      </c>
      <c r="D2114" s="77"/>
      <c r="E2114" s="78"/>
      <c r="F2114" s="170"/>
      <c r="G2114" s="83"/>
      <c r="H2114" s="84"/>
      <c r="I2114" s="114" t="str">
        <f>IF(Stock[[#This Row],[SỐ LƯỢNG MUA]]&gt;0,Stock[[#This Row],[GIÁ MUA]]*Stock[[#This Row],[SỐ LƯỢNG MUA]]*$D$11,"")</f>
        <v/>
      </c>
      <c r="J2114" s="87"/>
      <c r="K2114" s="88"/>
      <c r="L2114" s="116" t="str">
        <f>IF(Stock[[#This Row],[SỐ LƯỢNG MUA]]&gt;0,Stock[[#This Row],[GIÁ MUA]]*(1+Stock[[#This Row],[% TĂNG KỲ VỌNG_1]]),"")</f>
        <v/>
      </c>
      <c r="M2114" s="89"/>
      <c r="N2114" s="116" t="str">
        <f>IF(Stock[[#This Row],[SỐ LƯỢNG MUA]]&gt;0,Stock[[#This Row],[GIÁ MUA]]*(1+Stock[[#This Row],[% TĂNG KỲ VỌNG_2]]),"")</f>
        <v/>
      </c>
      <c r="O2114" s="89"/>
      <c r="P2114" s="116" t="str">
        <f>IF(Stock[[#This Row],[SỐ LƯỢNG MUA]]&gt;0,Stock[[#This Row],[GIÁ MUA]]*(1+Stock[[#This Row],[% GIẢM ĐỂ CẮT LỖ]]),"")</f>
        <v/>
      </c>
      <c r="Q2114" s="103"/>
      <c r="R2114" s="117" t="str">
        <f>IF(Stock[[#This Row],[CỔ TỨC TIỀN MẶT]]&gt;0,Stock[[#This Row],[CỔ TỨC TIỀN MẶT]]/(Stock[[#This Row],[GIÁ MUA]]*Stock[[#This Row],[SỐ LƯỢNG MUA]]),"")</f>
        <v/>
      </c>
      <c r="S2114" s="103"/>
      <c r="T2114" s="77"/>
      <c r="U2114" s="95"/>
      <c r="V2114" s="96"/>
      <c r="W2114" s="125" t="str">
        <f>IF(Stock[[#This Row],[SỐ LƯỢNG BÁN]]&gt;0,Stock[[#This Row],[GIÁ BÁN]]*Stock[[#This Row],[SỐ LƯỢNG BÁN]]*$D$11+Stock[[#This Row],[GIÁ BÁN]]*Stock[[#This Row],[SỐ LƯỢNG BÁN]]*$D$12,"")</f>
        <v/>
      </c>
      <c r="X2114" s="120">
        <f>Stock[[#This Row],[SỐ LƯỢNG MUA]]+Stock[[#This Row],[CỔ TỨC BẰNG CỔ PHIẾU]]-Stock[[#This Row],[SỐ LƯỢNG BÁN]]</f>
        <v>0</v>
      </c>
      <c r="Y21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4" s="120">
        <f ca="1">IF(Stock[[#This Row],[NGÀY BÁN]]&gt;0,Stock[[#This Row],[NGÀY BÁN]]-Stock[[#This Row],[NGÀY MUA]]+1,IF(Stock[[#This Row],[NGÀY MUA]]=0,0,TODAY()-Stock[[#This Row],[NGÀY MUA]]+1))</f>
        <v>0</v>
      </c>
      <c r="AA2114" s="121" t="str">
        <f>IFERROR(Stock[[#This Row],[CỔ TỨC TIỀN MẶT]]+Stock[[#This Row],[LÃI/(LỖ) TỪ BÁN CK
(auto-fill)]],"")</f>
        <v/>
      </c>
      <c r="AB21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4" s="79"/>
      <c r="AE2114" s="146" t="str">
        <f>IF(Stock[[#This Row],[TRẠNG THÁI
(auto-fill)]]="NẮM GIỮ",Stock[[#This Row],[GIÁ THỊ TRƯỜNG]]-Stock[[#This Row],[GIÁ MUA]],"")</f>
        <v/>
      </c>
      <c r="AF2114" s="150" t="str">
        <f>IFERROR(Stock[[#This Row],[TĂNG/
(GIẢM )]]/Stock[[#This Row],[GIÁ MUA]],"")</f>
        <v/>
      </c>
      <c r="AG2114" s="129" t="str">
        <f>IF(Stock[[#This Row],[GIÁ THỊ TRƯỜNG]]&gt;0,Stock[[#This Row],[GIÁ THỊ TRƯỜNG]]*Stock[[#This Row],[SỐ LƯỢNG CÒN LẠI
(auto-fill)]],"")</f>
        <v/>
      </c>
    </row>
    <row r="2115" spans="2:33">
      <c r="B2115" s="109" t="str">
        <f>IF(AND(Stock[[#This Row],[SỐ LƯỢNG MUA]]&gt;0,Stock[[#This Row],[SỐ LƯỢNG CÒN LẠI
(auto-fill)]]=0),"BÁN",
IF(AND(Stock[[#This Row],[SỐ LƯỢNG MUA]]&gt;0,Stock[[#This Row],[SỐ LƯỢNG CÒN LẠI
(auto-fill)]]&gt;0),"NẮM GIỮ",""))</f>
        <v/>
      </c>
      <c r="C2115" s="112">
        <f t="shared" si="32"/>
        <v>2102</v>
      </c>
      <c r="D2115" s="77"/>
      <c r="E2115" s="78"/>
      <c r="F2115" s="170"/>
      <c r="G2115" s="83"/>
      <c r="H2115" s="84"/>
      <c r="I2115" s="114" t="str">
        <f>IF(Stock[[#This Row],[SỐ LƯỢNG MUA]]&gt;0,Stock[[#This Row],[GIÁ MUA]]*Stock[[#This Row],[SỐ LƯỢNG MUA]]*$D$11,"")</f>
        <v/>
      </c>
      <c r="J2115" s="87"/>
      <c r="K2115" s="88"/>
      <c r="L2115" s="116" t="str">
        <f>IF(Stock[[#This Row],[SỐ LƯỢNG MUA]]&gt;0,Stock[[#This Row],[GIÁ MUA]]*(1+Stock[[#This Row],[% TĂNG KỲ VỌNG_1]]),"")</f>
        <v/>
      </c>
      <c r="M2115" s="89"/>
      <c r="N2115" s="116" t="str">
        <f>IF(Stock[[#This Row],[SỐ LƯỢNG MUA]]&gt;0,Stock[[#This Row],[GIÁ MUA]]*(1+Stock[[#This Row],[% TĂNG KỲ VỌNG_2]]),"")</f>
        <v/>
      </c>
      <c r="O2115" s="89"/>
      <c r="P2115" s="116" t="str">
        <f>IF(Stock[[#This Row],[SỐ LƯỢNG MUA]]&gt;0,Stock[[#This Row],[GIÁ MUA]]*(1+Stock[[#This Row],[% GIẢM ĐỂ CẮT LỖ]]),"")</f>
        <v/>
      </c>
      <c r="Q2115" s="103"/>
      <c r="R2115" s="117" t="str">
        <f>IF(Stock[[#This Row],[CỔ TỨC TIỀN MẶT]]&gt;0,Stock[[#This Row],[CỔ TỨC TIỀN MẶT]]/(Stock[[#This Row],[GIÁ MUA]]*Stock[[#This Row],[SỐ LƯỢNG MUA]]),"")</f>
        <v/>
      </c>
      <c r="S2115" s="103"/>
      <c r="T2115" s="77"/>
      <c r="U2115" s="95"/>
      <c r="V2115" s="96"/>
      <c r="W2115" s="125" t="str">
        <f>IF(Stock[[#This Row],[SỐ LƯỢNG BÁN]]&gt;0,Stock[[#This Row],[GIÁ BÁN]]*Stock[[#This Row],[SỐ LƯỢNG BÁN]]*$D$11+Stock[[#This Row],[GIÁ BÁN]]*Stock[[#This Row],[SỐ LƯỢNG BÁN]]*$D$12,"")</f>
        <v/>
      </c>
      <c r="X2115" s="120">
        <f>Stock[[#This Row],[SỐ LƯỢNG MUA]]+Stock[[#This Row],[CỔ TỨC BẰNG CỔ PHIẾU]]-Stock[[#This Row],[SỐ LƯỢNG BÁN]]</f>
        <v>0</v>
      </c>
      <c r="Y21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5" s="120">
        <f ca="1">IF(Stock[[#This Row],[NGÀY BÁN]]&gt;0,Stock[[#This Row],[NGÀY BÁN]]-Stock[[#This Row],[NGÀY MUA]]+1,IF(Stock[[#This Row],[NGÀY MUA]]=0,0,TODAY()-Stock[[#This Row],[NGÀY MUA]]+1))</f>
        <v>0</v>
      </c>
      <c r="AA2115" s="121" t="str">
        <f>IFERROR(Stock[[#This Row],[CỔ TỨC TIỀN MẶT]]+Stock[[#This Row],[LÃI/(LỖ) TỪ BÁN CK
(auto-fill)]],"")</f>
        <v/>
      </c>
      <c r="AB21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5" s="79"/>
      <c r="AE2115" s="146" t="str">
        <f>IF(Stock[[#This Row],[TRẠNG THÁI
(auto-fill)]]="NẮM GIỮ",Stock[[#This Row],[GIÁ THỊ TRƯỜNG]]-Stock[[#This Row],[GIÁ MUA]],"")</f>
        <v/>
      </c>
      <c r="AF2115" s="150" t="str">
        <f>IFERROR(Stock[[#This Row],[TĂNG/
(GIẢM )]]/Stock[[#This Row],[GIÁ MUA]],"")</f>
        <v/>
      </c>
      <c r="AG2115" s="129" t="str">
        <f>IF(Stock[[#This Row],[GIÁ THỊ TRƯỜNG]]&gt;0,Stock[[#This Row],[GIÁ THỊ TRƯỜNG]]*Stock[[#This Row],[SỐ LƯỢNG CÒN LẠI
(auto-fill)]],"")</f>
        <v/>
      </c>
    </row>
    <row r="2116" spans="2:33">
      <c r="B2116" s="109" t="str">
        <f>IF(AND(Stock[[#This Row],[SỐ LƯỢNG MUA]]&gt;0,Stock[[#This Row],[SỐ LƯỢNG CÒN LẠI
(auto-fill)]]=0),"BÁN",
IF(AND(Stock[[#This Row],[SỐ LƯỢNG MUA]]&gt;0,Stock[[#This Row],[SỐ LƯỢNG CÒN LẠI
(auto-fill)]]&gt;0),"NẮM GIỮ",""))</f>
        <v/>
      </c>
      <c r="C2116" s="112">
        <f t="shared" si="32"/>
        <v>2103</v>
      </c>
      <c r="D2116" s="77"/>
      <c r="E2116" s="78"/>
      <c r="F2116" s="170"/>
      <c r="G2116" s="83"/>
      <c r="H2116" s="84"/>
      <c r="I2116" s="114" t="str">
        <f>IF(Stock[[#This Row],[SỐ LƯỢNG MUA]]&gt;0,Stock[[#This Row],[GIÁ MUA]]*Stock[[#This Row],[SỐ LƯỢNG MUA]]*$D$11,"")</f>
        <v/>
      </c>
      <c r="J2116" s="87"/>
      <c r="K2116" s="88"/>
      <c r="L2116" s="116" t="str">
        <f>IF(Stock[[#This Row],[SỐ LƯỢNG MUA]]&gt;0,Stock[[#This Row],[GIÁ MUA]]*(1+Stock[[#This Row],[% TĂNG KỲ VỌNG_1]]),"")</f>
        <v/>
      </c>
      <c r="M2116" s="89"/>
      <c r="N2116" s="116" t="str">
        <f>IF(Stock[[#This Row],[SỐ LƯỢNG MUA]]&gt;0,Stock[[#This Row],[GIÁ MUA]]*(1+Stock[[#This Row],[% TĂNG KỲ VỌNG_2]]),"")</f>
        <v/>
      </c>
      <c r="O2116" s="89"/>
      <c r="P2116" s="116" t="str">
        <f>IF(Stock[[#This Row],[SỐ LƯỢNG MUA]]&gt;0,Stock[[#This Row],[GIÁ MUA]]*(1+Stock[[#This Row],[% GIẢM ĐỂ CẮT LỖ]]),"")</f>
        <v/>
      </c>
      <c r="Q2116" s="103"/>
      <c r="R2116" s="117" t="str">
        <f>IF(Stock[[#This Row],[CỔ TỨC TIỀN MẶT]]&gt;0,Stock[[#This Row],[CỔ TỨC TIỀN MẶT]]/(Stock[[#This Row],[GIÁ MUA]]*Stock[[#This Row],[SỐ LƯỢNG MUA]]),"")</f>
        <v/>
      </c>
      <c r="S2116" s="103"/>
      <c r="T2116" s="77"/>
      <c r="U2116" s="95"/>
      <c r="V2116" s="96"/>
      <c r="W2116" s="125" t="str">
        <f>IF(Stock[[#This Row],[SỐ LƯỢNG BÁN]]&gt;0,Stock[[#This Row],[GIÁ BÁN]]*Stock[[#This Row],[SỐ LƯỢNG BÁN]]*$D$11+Stock[[#This Row],[GIÁ BÁN]]*Stock[[#This Row],[SỐ LƯỢNG BÁN]]*$D$12,"")</f>
        <v/>
      </c>
      <c r="X2116" s="120">
        <f>Stock[[#This Row],[SỐ LƯỢNG MUA]]+Stock[[#This Row],[CỔ TỨC BẰNG CỔ PHIẾU]]-Stock[[#This Row],[SỐ LƯỢNG BÁN]]</f>
        <v>0</v>
      </c>
      <c r="Y21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6" s="120">
        <f ca="1">IF(Stock[[#This Row],[NGÀY BÁN]]&gt;0,Stock[[#This Row],[NGÀY BÁN]]-Stock[[#This Row],[NGÀY MUA]]+1,IF(Stock[[#This Row],[NGÀY MUA]]=0,0,TODAY()-Stock[[#This Row],[NGÀY MUA]]+1))</f>
        <v>0</v>
      </c>
      <c r="AA2116" s="121" t="str">
        <f>IFERROR(Stock[[#This Row],[CỔ TỨC TIỀN MẶT]]+Stock[[#This Row],[LÃI/(LỖ) TỪ BÁN CK
(auto-fill)]],"")</f>
        <v/>
      </c>
      <c r="AB21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6" s="79"/>
      <c r="AE2116" s="146" t="str">
        <f>IF(Stock[[#This Row],[TRẠNG THÁI
(auto-fill)]]="NẮM GIỮ",Stock[[#This Row],[GIÁ THỊ TRƯỜNG]]-Stock[[#This Row],[GIÁ MUA]],"")</f>
        <v/>
      </c>
      <c r="AF2116" s="150" t="str">
        <f>IFERROR(Stock[[#This Row],[TĂNG/
(GIẢM )]]/Stock[[#This Row],[GIÁ MUA]],"")</f>
        <v/>
      </c>
      <c r="AG2116" s="129" t="str">
        <f>IF(Stock[[#This Row],[GIÁ THỊ TRƯỜNG]]&gt;0,Stock[[#This Row],[GIÁ THỊ TRƯỜNG]]*Stock[[#This Row],[SỐ LƯỢNG CÒN LẠI
(auto-fill)]],"")</f>
        <v/>
      </c>
    </row>
    <row r="2117" spans="2:33">
      <c r="B2117" s="109" t="str">
        <f>IF(AND(Stock[[#This Row],[SỐ LƯỢNG MUA]]&gt;0,Stock[[#This Row],[SỐ LƯỢNG CÒN LẠI
(auto-fill)]]=0),"BÁN",
IF(AND(Stock[[#This Row],[SỐ LƯỢNG MUA]]&gt;0,Stock[[#This Row],[SỐ LƯỢNG CÒN LẠI
(auto-fill)]]&gt;0),"NẮM GIỮ",""))</f>
        <v/>
      </c>
      <c r="C2117" s="112">
        <f t="shared" si="32"/>
        <v>2104</v>
      </c>
      <c r="D2117" s="77"/>
      <c r="E2117" s="78"/>
      <c r="F2117" s="170"/>
      <c r="G2117" s="83"/>
      <c r="H2117" s="84"/>
      <c r="I2117" s="114" t="str">
        <f>IF(Stock[[#This Row],[SỐ LƯỢNG MUA]]&gt;0,Stock[[#This Row],[GIÁ MUA]]*Stock[[#This Row],[SỐ LƯỢNG MUA]]*$D$11,"")</f>
        <v/>
      </c>
      <c r="J2117" s="87"/>
      <c r="K2117" s="88"/>
      <c r="L2117" s="116" t="str">
        <f>IF(Stock[[#This Row],[SỐ LƯỢNG MUA]]&gt;0,Stock[[#This Row],[GIÁ MUA]]*(1+Stock[[#This Row],[% TĂNG KỲ VỌNG_1]]),"")</f>
        <v/>
      </c>
      <c r="M2117" s="89"/>
      <c r="N2117" s="116" t="str">
        <f>IF(Stock[[#This Row],[SỐ LƯỢNG MUA]]&gt;0,Stock[[#This Row],[GIÁ MUA]]*(1+Stock[[#This Row],[% TĂNG KỲ VỌNG_2]]),"")</f>
        <v/>
      </c>
      <c r="O2117" s="89"/>
      <c r="P2117" s="116" t="str">
        <f>IF(Stock[[#This Row],[SỐ LƯỢNG MUA]]&gt;0,Stock[[#This Row],[GIÁ MUA]]*(1+Stock[[#This Row],[% GIẢM ĐỂ CẮT LỖ]]),"")</f>
        <v/>
      </c>
      <c r="Q2117" s="103"/>
      <c r="R2117" s="117" t="str">
        <f>IF(Stock[[#This Row],[CỔ TỨC TIỀN MẶT]]&gt;0,Stock[[#This Row],[CỔ TỨC TIỀN MẶT]]/(Stock[[#This Row],[GIÁ MUA]]*Stock[[#This Row],[SỐ LƯỢNG MUA]]),"")</f>
        <v/>
      </c>
      <c r="S2117" s="103"/>
      <c r="T2117" s="77"/>
      <c r="U2117" s="95"/>
      <c r="V2117" s="96"/>
      <c r="W2117" s="125" t="str">
        <f>IF(Stock[[#This Row],[SỐ LƯỢNG BÁN]]&gt;0,Stock[[#This Row],[GIÁ BÁN]]*Stock[[#This Row],[SỐ LƯỢNG BÁN]]*$D$11+Stock[[#This Row],[GIÁ BÁN]]*Stock[[#This Row],[SỐ LƯỢNG BÁN]]*$D$12,"")</f>
        <v/>
      </c>
      <c r="X2117" s="120">
        <f>Stock[[#This Row],[SỐ LƯỢNG MUA]]+Stock[[#This Row],[CỔ TỨC BẰNG CỔ PHIẾU]]-Stock[[#This Row],[SỐ LƯỢNG BÁN]]</f>
        <v>0</v>
      </c>
      <c r="Y21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7" s="120">
        <f ca="1">IF(Stock[[#This Row],[NGÀY BÁN]]&gt;0,Stock[[#This Row],[NGÀY BÁN]]-Stock[[#This Row],[NGÀY MUA]]+1,IF(Stock[[#This Row],[NGÀY MUA]]=0,0,TODAY()-Stock[[#This Row],[NGÀY MUA]]+1))</f>
        <v>0</v>
      </c>
      <c r="AA2117" s="121" t="str">
        <f>IFERROR(Stock[[#This Row],[CỔ TỨC TIỀN MẶT]]+Stock[[#This Row],[LÃI/(LỖ) TỪ BÁN CK
(auto-fill)]],"")</f>
        <v/>
      </c>
      <c r="AB21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7" s="79"/>
      <c r="AE2117" s="146" t="str">
        <f>IF(Stock[[#This Row],[TRẠNG THÁI
(auto-fill)]]="NẮM GIỮ",Stock[[#This Row],[GIÁ THỊ TRƯỜNG]]-Stock[[#This Row],[GIÁ MUA]],"")</f>
        <v/>
      </c>
      <c r="AF2117" s="150" t="str">
        <f>IFERROR(Stock[[#This Row],[TĂNG/
(GIẢM )]]/Stock[[#This Row],[GIÁ MUA]],"")</f>
        <v/>
      </c>
      <c r="AG2117" s="129" t="str">
        <f>IF(Stock[[#This Row],[GIÁ THỊ TRƯỜNG]]&gt;0,Stock[[#This Row],[GIÁ THỊ TRƯỜNG]]*Stock[[#This Row],[SỐ LƯỢNG CÒN LẠI
(auto-fill)]],"")</f>
        <v/>
      </c>
    </row>
    <row r="2118" spans="2:33">
      <c r="B2118" s="109" t="str">
        <f>IF(AND(Stock[[#This Row],[SỐ LƯỢNG MUA]]&gt;0,Stock[[#This Row],[SỐ LƯỢNG CÒN LẠI
(auto-fill)]]=0),"BÁN",
IF(AND(Stock[[#This Row],[SỐ LƯỢNG MUA]]&gt;0,Stock[[#This Row],[SỐ LƯỢNG CÒN LẠI
(auto-fill)]]&gt;0),"NẮM GIỮ",""))</f>
        <v/>
      </c>
      <c r="C2118" s="112">
        <f t="shared" si="32"/>
        <v>2105</v>
      </c>
      <c r="D2118" s="77"/>
      <c r="E2118" s="78"/>
      <c r="F2118" s="170"/>
      <c r="G2118" s="83"/>
      <c r="H2118" s="84"/>
      <c r="I2118" s="114" t="str">
        <f>IF(Stock[[#This Row],[SỐ LƯỢNG MUA]]&gt;0,Stock[[#This Row],[GIÁ MUA]]*Stock[[#This Row],[SỐ LƯỢNG MUA]]*$D$11,"")</f>
        <v/>
      </c>
      <c r="J2118" s="87"/>
      <c r="K2118" s="88"/>
      <c r="L2118" s="116" t="str">
        <f>IF(Stock[[#This Row],[SỐ LƯỢNG MUA]]&gt;0,Stock[[#This Row],[GIÁ MUA]]*(1+Stock[[#This Row],[% TĂNG KỲ VỌNG_1]]),"")</f>
        <v/>
      </c>
      <c r="M2118" s="89"/>
      <c r="N2118" s="116" t="str">
        <f>IF(Stock[[#This Row],[SỐ LƯỢNG MUA]]&gt;0,Stock[[#This Row],[GIÁ MUA]]*(1+Stock[[#This Row],[% TĂNG KỲ VỌNG_2]]),"")</f>
        <v/>
      </c>
      <c r="O2118" s="89"/>
      <c r="P2118" s="116" t="str">
        <f>IF(Stock[[#This Row],[SỐ LƯỢNG MUA]]&gt;0,Stock[[#This Row],[GIÁ MUA]]*(1+Stock[[#This Row],[% GIẢM ĐỂ CẮT LỖ]]),"")</f>
        <v/>
      </c>
      <c r="Q2118" s="103"/>
      <c r="R2118" s="117" t="str">
        <f>IF(Stock[[#This Row],[CỔ TỨC TIỀN MẶT]]&gt;0,Stock[[#This Row],[CỔ TỨC TIỀN MẶT]]/(Stock[[#This Row],[GIÁ MUA]]*Stock[[#This Row],[SỐ LƯỢNG MUA]]),"")</f>
        <v/>
      </c>
      <c r="S2118" s="103"/>
      <c r="T2118" s="77"/>
      <c r="U2118" s="95"/>
      <c r="V2118" s="96"/>
      <c r="W2118" s="125" t="str">
        <f>IF(Stock[[#This Row],[SỐ LƯỢNG BÁN]]&gt;0,Stock[[#This Row],[GIÁ BÁN]]*Stock[[#This Row],[SỐ LƯỢNG BÁN]]*$D$11+Stock[[#This Row],[GIÁ BÁN]]*Stock[[#This Row],[SỐ LƯỢNG BÁN]]*$D$12,"")</f>
        <v/>
      </c>
      <c r="X2118" s="120">
        <f>Stock[[#This Row],[SỐ LƯỢNG MUA]]+Stock[[#This Row],[CỔ TỨC BẰNG CỔ PHIẾU]]-Stock[[#This Row],[SỐ LƯỢNG BÁN]]</f>
        <v>0</v>
      </c>
      <c r="Y21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8" s="120">
        <f ca="1">IF(Stock[[#This Row],[NGÀY BÁN]]&gt;0,Stock[[#This Row],[NGÀY BÁN]]-Stock[[#This Row],[NGÀY MUA]]+1,IF(Stock[[#This Row],[NGÀY MUA]]=0,0,TODAY()-Stock[[#This Row],[NGÀY MUA]]+1))</f>
        <v>0</v>
      </c>
      <c r="AA2118" s="121" t="str">
        <f>IFERROR(Stock[[#This Row],[CỔ TỨC TIỀN MẶT]]+Stock[[#This Row],[LÃI/(LỖ) TỪ BÁN CK
(auto-fill)]],"")</f>
        <v/>
      </c>
      <c r="AB21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8" s="79"/>
      <c r="AE2118" s="146" t="str">
        <f>IF(Stock[[#This Row],[TRẠNG THÁI
(auto-fill)]]="NẮM GIỮ",Stock[[#This Row],[GIÁ THỊ TRƯỜNG]]-Stock[[#This Row],[GIÁ MUA]],"")</f>
        <v/>
      </c>
      <c r="AF2118" s="150" t="str">
        <f>IFERROR(Stock[[#This Row],[TĂNG/
(GIẢM )]]/Stock[[#This Row],[GIÁ MUA]],"")</f>
        <v/>
      </c>
      <c r="AG2118" s="129" t="str">
        <f>IF(Stock[[#This Row],[GIÁ THỊ TRƯỜNG]]&gt;0,Stock[[#This Row],[GIÁ THỊ TRƯỜNG]]*Stock[[#This Row],[SỐ LƯỢNG CÒN LẠI
(auto-fill)]],"")</f>
        <v/>
      </c>
    </row>
    <row r="2119" spans="2:33">
      <c r="B2119" s="109" t="str">
        <f>IF(AND(Stock[[#This Row],[SỐ LƯỢNG MUA]]&gt;0,Stock[[#This Row],[SỐ LƯỢNG CÒN LẠI
(auto-fill)]]=0),"BÁN",
IF(AND(Stock[[#This Row],[SỐ LƯỢNG MUA]]&gt;0,Stock[[#This Row],[SỐ LƯỢNG CÒN LẠI
(auto-fill)]]&gt;0),"NẮM GIỮ",""))</f>
        <v/>
      </c>
      <c r="C2119" s="112">
        <f t="shared" si="32"/>
        <v>2106</v>
      </c>
      <c r="D2119" s="77"/>
      <c r="E2119" s="78"/>
      <c r="F2119" s="170"/>
      <c r="G2119" s="83"/>
      <c r="H2119" s="84"/>
      <c r="I2119" s="114" t="str">
        <f>IF(Stock[[#This Row],[SỐ LƯỢNG MUA]]&gt;0,Stock[[#This Row],[GIÁ MUA]]*Stock[[#This Row],[SỐ LƯỢNG MUA]]*$D$11,"")</f>
        <v/>
      </c>
      <c r="J2119" s="87"/>
      <c r="K2119" s="88"/>
      <c r="L2119" s="116" t="str">
        <f>IF(Stock[[#This Row],[SỐ LƯỢNG MUA]]&gt;0,Stock[[#This Row],[GIÁ MUA]]*(1+Stock[[#This Row],[% TĂNG KỲ VỌNG_1]]),"")</f>
        <v/>
      </c>
      <c r="M2119" s="89"/>
      <c r="N2119" s="116" t="str">
        <f>IF(Stock[[#This Row],[SỐ LƯỢNG MUA]]&gt;0,Stock[[#This Row],[GIÁ MUA]]*(1+Stock[[#This Row],[% TĂNG KỲ VỌNG_2]]),"")</f>
        <v/>
      </c>
      <c r="O2119" s="89"/>
      <c r="P2119" s="116" t="str">
        <f>IF(Stock[[#This Row],[SỐ LƯỢNG MUA]]&gt;0,Stock[[#This Row],[GIÁ MUA]]*(1+Stock[[#This Row],[% GIẢM ĐỂ CẮT LỖ]]),"")</f>
        <v/>
      </c>
      <c r="Q2119" s="103"/>
      <c r="R2119" s="117" t="str">
        <f>IF(Stock[[#This Row],[CỔ TỨC TIỀN MẶT]]&gt;0,Stock[[#This Row],[CỔ TỨC TIỀN MẶT]]/(Stock[[#This Row],[GIÁ MUA]]*Stock[[#This Row],[SỐ LƯỢNG MUA]]),"")</f>
        <v/>
      </c>
      <c r="S2119" s="103"/>
      <c r="T2119" s="77"/>
      <c r="U2119" s="95"/>
      <c r="V2119" s="96"/>
      <c r="W2119" s="125" t="str">
        <f>IF(Stock[[#This Row],[SỐ LƯỢNG BÁN]]&gt;0,Stock[[#This Row],[GIÁ BÁN]]*Stock[[#This Row],[SỐ LƯỢNG BÁN]]*$D$11+Stock[[#This Row],[GIÁ BÁN]]*Stock[[#This Row],[SỐ LƯỢNG BÁN]]*$D$12,"")</f>
        <v/>
      </c>
      <c r="X2119" s="120">
        <f>Stock[[#This Row],[SỐ LƯỢNG MUA]]+Stock[[#This Row],[CỔ TỨC BẰNG CỔ PHIẾU]]-Stock[[#This Row],[SỐ LƯỢNG BÁN]]</f>
        <v>0</v>
      </c>
      <c r="Y21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9" s="120">
        <f ca="1">IF(Stock[[#This Row],[NGÀY BÁN]]&gt;0,Stock[[#This Row],[NGÀY BÁN]]-Stock[[#This Row],[NGÀY MUA]]+1,IF(Stock[[#This Row],[NGÀY MUA]]=0,0,TODAY()-Stock[[#This Row],[NGÀY MUA]]+1))</f>
        <v>0</v>
      </c>
      <c r="AA2119" s="121" t="str">
        <f>IFERROR(Stock[[#This Row],[CỔ TỨC TIỀN MẶT]]+Stock[[#This Row],[LÃI/(LỖ) TỪ BÁN CK
(auto-fill)]],"")</f>
        <v/>
      </c>
      <c r="AB21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19" s="79"/>
      <c r="AE2119" s="146" t="str">
        <f>IF(Stock[[#This Row],[TRẠNG THÁI
(auto-fill)]]="NẮM GIỮ",Stock[[#This Row],[GIÁ THỊ TRƯỜNG]]-Stock[[#This Row],[GIÁ MUA]],"")</f>
        <v/>
      </c>
      <c r="AF2119" s="150" t="str">
        <f>IFERROR(Stock[[#This Row],[TĂNG/
(GIẢM )]]/Stock[[#This Row],[GIÁ MUA]],"")</f>
        <v/>
      </c>
      <c r="AG2119" s="129" t="str">
        <f>IF(Stock[[#This Row],[GIÁ THỊ TRƯỜNG]]&gt;0,Stock[[#This Row],[GIÁ THỊ TRƯỜNG]]*Stock[[#This Row],[SỐ LƯỢNG CÒN LẠI
(auto-fill)]],"")</f>
        <v/>
      </c>
    </row>
    <row r="2120" spans="2:33">
      <c r="B2120" s="109" t="str">
        <f>IF(AND(Stock[[#This Row],[SỐ LƯỢNG MUA]]&gt;0,Stock[[#This Row],[SỐ LƯỢNG CÒN LẠI
(auto-fill)]]=0),"BÁN",
IF(AND(Stock[[#This Row],[SỐ LƯỢNG MUA]]&gt;0,Stock[[#This Row],[SỐ LƯỢNG CÒN LẠI
(auto-fill)]]&gt;0),"NẮM GIỮ",""))</f>
        <v/>
      </c>
      <c r="C2120" s="112">
        <f t="shared" si="32"/>
        <v>2107</v>
      </c>
      <c r="D2120" s="77"/>
      <c r="E2120" s="78"/>
      <c r="F2120" s="170"/>
      <c r="G2120" s="83"/>
      <c r="H2120" s="84"/>
      <c r="I2120" s="114" t="str">
        <f>IF(Stock[[#This Row],[SỐ LƯỢNG MUA]]&gt;0,Stock[[#This Row],[GIÁ MUA]]*Stock[[#This Row],[SỐ LƯỢNG MUA]]*$D$11,"")</f>
        <v/>
      </c>
      <c r="J2120" s="87"/>
      <c r="K2120" s="88"/>
      <c r="L2120" s="116" t="str">
        <f>IF(Stock[[#This Row],[SỐ LƯỢNG MUA]]&gt;0,Stock[[#This Row],[GIÁ MUA]]*(1+Stock[[#This Row],[% TĂNG KỲ VỌNG_1]]),"")</f>
        <v/>
      </c>
      <c r="M2120" s="89"/>
      <c r="N2120" s="116" t="str">
        <f>IF(Stock[[#This Row],[SỐ LƯỢNG MUA]]&gt;0,Stock[[#This Row],[GIÁ MUA]]*(1+Stock[[#This Row],[% TĂNG KỲ VỌNG_2]]),"")</f>
        <v/>
      </c>
      <c r="O2120" s="89"/>
      <c r="P2120" s="116" t="str">
        <f>IF(Stock[[#This Row],[SỐ LƯỢNG MUA]]&gt;0,Stock[[#This Row],[GIÁ MUA]]*(1+Stock[[#This Row],[% GIẢM ĐỂ CẮT LỖ]]),"")</f>
        <v/>
      </c>
      <c r="Q2120" s="103"/>
      <c r="R2120" s="117" t="str">
        <f>IF(Stock[[#This Row],[CỔ TỨC TIỀN MẶT]]&gt;0,Stock[[#This Row],[CỔ TỨC TIỀN MẶT]]/(Stock[[#This Row],[GIÁ MUA]]*Stock[[#This Row],[SỐ LƯỢNG MUA]]),"")</f>
        <v/>
      </c>
      <c r="S2120" s="103"/>
      <c r="T2120" s="77"/>
      <c r="U2120" s="95"/>
      <c r="V2120" s="96"/>
      <c r="W2120" s="125" t="str">
        <f>IF(Stock[[#This Row],[SỐ LƯỢNG BÁN]]&gt;0,Stock[[#This Row],[GIÁ BÁN]]*Stock[[#This Row],[SỐ LƯỢNG BÁN]]*$D$11+Stock[[#This Row],[GIÁ BÁN]]*Stock[[#This Row],[SỐ LƯỢNG BÁN]]*$D$12,"")</f>
        <v/>
      </c>
      <c r="X2120" s="120">
        <f>Stock[[#This Row],[SỐ LƯỢNG MUA]]+Stock[[#This Row],[CỔ TỨC BẰNG CỔ PHIẾU]]-Stock[[#This Row],[SỐ LƯỢNG BÁN]]</f>
        <v>0</v>
      </c>
      <c r="Y21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0" s="120">
        <f ca="1">IF(Stock[[#This Row],[NGÀY BÁN]]&gt;0,Stock[[#This Row],[NGÀY BÁN]]-Stock[[#This Row],[NGÀY MUA]]+1,IF(Stock[[#This Row],[NGÀY MUA]]=0,0,TODAY()-Stock[[#This Row],[NGÀY MUA]]+1))</f>
        <v>0</v>
      </c>
      <c r="AA2120" s="121" t="str">
        <f>IFERROR(Stock[[#This Row],[CỔ TỨC TIỀN MẶT]]+Stock[[#This Row],[LÃI/(LỖ) TỪ BÁN CK
(auto-fill)]],"")</f>
        <v/>
      </c>
      <c r="AB21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0" s="79"/>
      <c r="AE2120" s="146" t="str">
        <f>IF(Stock[[#This Row],[TRẠNG THÁI
(auto-fill)]]="NẮM GIỮ",Stock[[#This Row],[GIÁ THỊ TRƯỜNG]]-Stock[[#This Row],[GIÁ MUA]],"")</f>
        <v/>
      </c>
      <c r="AF2120" s="150" t="str">
        <f>IFERROR(Stock[[#This Row],[TĂNG/
(GIẢM )]]/Stock[[#This Row],[GIÁ MUA]],"")</f>
        <v/>
      </c>
      <c r="AG2120" s="129" t="str">
        <f>IF(Stock[[#This Row],[GIÁ THỊ TRƯỜNG]]&gt;0,Stock[[#This Row],[GIÁ THỊ TRƯỜNG]]*Stock[[#This Row],[SỐ LƯỢNG CÒN LẠI
(auto-fill)]],"")</f>
        <v/>
      </c>
    </row>
    <row r="2121" spans="2:33">
      <c r="B2121" s="109" t="str">
        <f>IF(AND(Stock[[#This Row],[SỐ LƯỢNG MUA]]&gt;0,Stock[[#This Row],[SỐ LƯỢNG CÒN LẠI
(auto-fill)]]=0),"BÁN",
IF(AND(Stock[[#This Row],[SỐ LƯỢNG MUA]]&gt;0,Stock[[#This Row],[SỐ LƯỢNG CÒN LẠI
(auto-fill)]]&gt;0),"NẮM GIỮ",""))</f>
        <v/>
      </c>
      <c r="C2121" s="112">
        <f t="shared" si="32"/>
        <v>2108</v>
      </c>
      <c r="D2121" s="77"/>
      <c r="E2121" s="78"/>
      <c r="F2121" s="170"/>
      <c r="G2121" s="83"/>
      <c r="H2121" s="84"/>
      <c r="I2121" s="114" t="str">
        <f>IF(Stock[[#This Row],[SỐ LƯỢNG MUA]]&gt;0,Stock[[#This Row],[GIÁ MUA]]*Stock[[#This Row],[SỐ LƯỢNG MUA]]*$D$11,"")</f>
        <v/>
      </c>
      <c r="J2121" s="87"/>
      <c r="K2121" s="88"/>
      <c r="L2121" s="116" t="str">
        <f>IF(Stock[[#This Row],[SỐ LƯỢNG MUA]]&gt;0,Stock[[#This Row],[GIÁ MUA]]*(1+Stock[[#This Row],[% TĂNG KỲ VỌNG_1]]),"")</f>
        <v/>
      </c>
      <c r="M2121" s="89"/>
      <c r="N2121" s="116" t="str">
        <f>IF(Stock[[#This Row],[SỐ LƯỢNG MUA]]&gt;0,Stock[[#This Row],[GIÁ MUA]]*(1+Stock[[#This Row],[% TĂNG KỲ VỌNG_2]]),"")</f>
        <v/>
      </c>
      <c r="O2121" s="89"/>
      <c r="P2121" s="116" t="str">
        <f>IF(Stock[[#This Row],[SỐ LƯỢNG MUA]]&gt;0,Stock[[#This Row],[GIÁ MUA]]*(1+Stock[[#This Row],[% GIẢM ĐỂ CẮT LỖ]]),"")</f>
        <v/>
      </c>
      <c r="Q2121" s="103"/>
      <c r="R2121" s="117" t="str">
        <f>IF(Stock[[#This Row],[CỔ TỨC TIỀN MẶT]]&gt;0,Stock[[#This Row],[CỔ TỨC TIỀN MẶT]]/(Stock[[#This Row],[GIÁ MUA]]*Stock[[#This Row],[SỐ LƯỢNG MUA]]),"")</f>
        <v/>
      </c>
      <c r="S2121" s="103"/>
      <c r="T2121" s="77"/>
      <c r="U2121" s="95"/>
      <c r="V2121" s="96"/>
      <c r="W2121" s="125" t="str">
        <f>IF(Stock[[#This Row],[SỐ LƯỢNG BÁN]]&gt;0,Stock[[#This Row],[GIÁ BÁN]]*Stock[[#This Row],[SỐ LƯỢNG BÁN]]*$D$11+Stock[[#This Row],[GIÁ BÁN]]*Stock[[#This Row],[SỐ LƯỢNG BÁN]]*$D$12,"")</f>
        <v/>
      </c>
      <c r="X2121" s="120">
        <f>Stock[[#This Row],[SỐ LƯỢNG MUA]]+Stock[[#This Row],[CỔ TỨC BẰNG CỔ PHIẾU]]-Stock[[#This Row],[SỐ LƯỢNG BÁN]]</f>
        <v>0</v>
      </c>
      <c r="Y21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1" s="120">
        <f ca="1">IF(Stock[[#This Row],[NGÀY BÁN]]&gt;0,Stock[[#This Row],[NGÀY BÁN]]-Stock[[#This Row],[NGÀY MUA]]+1,IF(Stock[[#This Row],[NGÀY MUA]]=0,0,TODAY()-Stock[[#This Row],[NGÀY MUA]]+1))</f>
        <v>0</v>
      </c>
      <c r="AA2121" s="121" t="str">
        <f>IFERROR(Stock[[#This Row],[CỔ TỨC TIỀN MẶT]]+Stock[[#This Row],[LÃI/(LỖ) TỪ BÁN CK
(auto-fill)]],"")</f>
        <v/>
      </c>
      <c r="AB21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1" s="79"/>
      <c r="AE2121" s="146" t="str">
        <f>IF(Stock[[#This Row],[TRẠNG THÁI
(auto-fill)]]="NẮM GIỮ",Stock[[#This Row],[GIÁ THỊ TRƯỜNG]]-Stock[[#This Row],[GIÁ MUA]],"")</f>
        <v/>
      </c>
      <c r="AF2121" s="150" t="str">
        <f>IFERROR(Stock[[#This Row],[TĂNG/
(GIẢM )]]/Stock[[#This Row],[GIÁ MUA]],"")</f>
        <v/>
      </c>
      <c r="AG2121" s="129" t="str">
        <f>IF(Stock[[#This Row],[GIÁ THỊ TRƯỜNG]]&gt;0,Stock[[#This Row],[GIÁ THỊ TRƯỜNG]]*Stock[[#This Row],[SỐ LƯỢNG CÒN LẠI
(auto-fill)]],"")</f>
        <v/>
      </c>
    </row>
    <row r="2122" spans="2:33">
      <c r="B2122" s="109" t="str">
        <f>IF(AND(Stock[[#This Row],[SỐ LƯỢNG MUA]]&gt;0,Stock[[#This Row],[SỐ LƯỢNG CÒN LẠI
(auto-fill)]]=0),"BÁN",
IF(AND(Stock[[#This Row],[SỐ LƯỢNG MUA]]&gt;0,Stock[[#This Row],[SỐ LƯỢNG CÒN LẠI
(auto-fill)]]&gt;0),"NẮM GIỮ",""))</f>
        <v/>
      </c>
      <c r="C2122" s="112">
        <f t="shared" si="32"/>
        <v>2109</v>
      </c>
      <c r="D2122" s="77"/>
      <c r="E2122" s="78"/>
      <c r="F2122" s="170"/>
      <c r="G2122" s="83"/>
      <c r="H2122" s="84"/>
      <c r="I2122" s="114" t="str">
        <f>IF(Stock[[#This Row],[SỐ LƯỢNG MUA]]&gt;0,Stock[[#This Row],[GIÁ MUA]]*Stock[[#This Row],[SỐ LƯỢNG MUA]]*$D$11,"")</f>
        <v/>
      </c>
      <c r="J2122" s="87"/>
      <c r="K2122" s="88"/>
      <c r="L2122" s="116" t="str">
        <f>IF(Stock[[#This Row],[SỐ LƯỢNG MUA]]&gt;0,Stock[[#This Row],[GIÁ MUA]]*(1+Stock[[#This Row],[% TĂNG KỲ VỌNG_1]]),"")</f>
        <v/>
      </c>
      <c r="M2122" s="89"/>
      <c r="N2122" s="116" t="str">
        <f>IF(Stock[[#This Row],[SỐ LƯỢNG MUA]]&gt;0,Stock[[#This Row],[GIÁ MUA]]*(1+Stock[[#This Row],[% TĂNG KỲ VỌNG_2]]),"")</f>
        <v/>
      </c>
      <c r="O2122" s="89"/>
      <c r="P2122" s="116" t="str">
        <f>IF(Stock[[#This Row],[SỐ LƯỢNG MUA]]&gt;0,Stock[[#This Row],[GIÁ MUA]]*(1+Stock[[#This Row],[% GIẢM ĐỂ CẮT LỖ]]),"")</f>
        <v/>
      </c>
      <c r="Q2122" s="103"/>
      <c r="R2122" s="117" t="str">
        <f>IF(Stock[[#This Row],[CỔ TỨC TIỀN MẶT]]&gt;0,Stock[[#This Row],[CỔ TỨC TIỀN MẶT]]/(Stock[[#This Row],[GIÁ MUA]]*Stock[[#This Row],[SỐ LƯỢNG MUA]]),"")</f>
        <v/>
      </c>
      <c r="S2122" s="103"/>
      <c r="T2122" s="77"/>
      <c r="U2122" s="95"/>
      <c r="V2122" s="96"/>
      <c r="W2122" s="125" t="str">
        <f>IF(Stock[[#This Row],[SỐ LƯỢNG BÁN]]&gt;0,Stock[[#This Row],[GIÁ BÁN]]*Stock[[#This Row],[SỐ LƯỢNG BÁN]]*$D$11+Stock[[#This Row],[GIÁ BÁN]]*Stock[[#This Row],[SỐ LƯỢNG BÁN]]*$D$12,"")</f>
        <v/>
      </c>
      <c r="X2122" s="120">
        <f>Stock[[#This Row],[SỐ LƯỢNG MUA]]+Stock[[#This Row],[CỔ TỨC BẰNG CỔ PHIẾU]]-Stock[[#This Row],[SỐ LƯỢNG BÁN]]</f>
        <v>0</v>
      </c>
      <c r="Y21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2" s="120">
        <f ca="1">IF(Stock[[#This Row],[NGÀY BÁN]]&gt;0,Stock[[#This Row],[NGÀY BÁN]]-Stock[[#This Row],[NGÀY MUA]]+1,IF(Stock[[#This Row],[NGÀY MUA]]=0,0,TODAY()-Stock[[#This Row],[NGÀY MUA]]+1))</f>
        <v>0</v>
      </c>
      <c r="AA2122" s="121" t="str">
        <f>IFERROR(Stock[[#This Row],[CỔ TỨC TIỀN MẶT]]+Stock[[#This Row],[LÃI/(LỖ) TỪ BÁN CK
(auto-fill)]],"")</f>
        <v/>
      </c>
      <c r="AB21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2" s="79"/>
      <c r="AE2122" s="146" t="str">
        <f>IF(Stock[[#This Row],[TRẠNG THÁI
(auto-fill)]]="NẮM GIỮ",Stock[[#This Row],[GIÁ THỊ TRƯỜNG]]-Stock[[#This Row],[GIÁ MUA]],"")</f>
        <v/>
      </c>
      <c r="AF2122" s="150" t="str">
        <f>IFERROR(Stock[[#This Row],[TĂNG/
(GIẢM )]]/Stock[[#This Row],[GIÁ MUA]],"")</f>
        <v/>
      </c>
      <c r="AG2122" s="129" t="str">
        <f>IF(Stock[[#This Row],[GIÁ THỊ TRƯỜNG]]&gt;0,Stock[[#This Row],[GIÁ THỊ TRƯỜNG]]*Stock[[#This Row],[SỐ LƯỢNG CÒN LẠI
(auto-fill)]],"")</f>
        <v/>
      </c>
    </row>
    <row r="2123" spans="2:33">
      <c r="B2123" s="109" t="str">
        <f>IF(AND(Stock[[#This Row],[SỐ LƯỢNG MUA]]&gt;0,Stock[[#This Row],[SỐ LƯỢNG CÒN LẠI
(auto-fill)]]=0),"BÁN",
IF(AND(Stock[[#This Row],[SỐ LƯỢNG MUA]]&gt;0,Stock[[#This Row],[SỐ LƯỢNG CÒN LẠI
(auto-fill)]]&gt;0),"NẮM GIỮ",""))</f>
        <v/>
      </c>
      <c r="C2123" s="112">
        <f t="shared" si="32"/>
        <v>2110</v>
      </c>
      <c r="D2123" s="77"/>
      <c r="E2123" s="78"/>
      <c r="F2123" s="170"/>
      <c r="G2123" s="83"/>
      <c r="H2123" s="84"/>
      <c r="I2123" s="114" t="str">
        <f>IF(Stock[[#This Row],[SỐ LƯỢNG MUA]]&gt;0,Stock[[#This Row],[GIÁ MUA]]*Stock[[#This Row],[SỐ LƯỢNG MUA]]*$D$11,"")</f>
        <v/>
      </c>
      <c r="J2123" s="87"/>
      <c r="K2123" s="88"/>
      <c r="L2123" s="116" t="str">
        <f>IF(Stock[[#This Row],[SỐ LƯỢNG MUA]]&gt;0,Stock[[#This Row],[GIÁ MUA]]*(1+Stock[[#This Row],[% TĂNG KỲ VỌNG_1]]),"")</f>
        <v/>
      </c>
      <c r="M2123" s="89"/>
      <c r="N2123" s="116" t="str">
        <f>IF(Stock[[#This Row],[SỐ LƯỢNG MUA]]&gt;0,Stock[[#This Row],[GIÁ MUA]]*(1+Stock[[#This Row],[% TĂNG KỲ VỌNG_2]]),"")</f>
        <v/>
      </c>
      <c r="O2123" s="89"/>
      <c r="P2123" s="116" t="str">
        <f>IF(Stock[[#This Row],[SỐ LƯỢNG MUA]]&gt;0,Stock[[#This Row],[GIÁ MUA]]*(1+Stock[[#This Row],[% GIẢM ĐỂ CẮT LỖ]]),"")</f>
        <v/>
      </c>
      <c r="Q2123" s="103"/>
      <c r="R2123" s="117" t="str">
        <f>IF(Stock[[#This Row],[CỔ TỨC TIỀN MẶT]]&gt;0,Stock[[#This Row],[CỔ TỨC TIỀN MẶT]]/(Stock[[#This Row],[GIÁ MUA]]*Stock[[#This Row],[SỐ LƯỢNG MUA]]),"")</f>
        <v/>
      </c>
      <c r="S2123" s="103"/>
      <c r="T2123" s="77"/>
      <c r="U2123" s="95"/>
      <c r="V2123" s="96"/>
      <c r="W2123" s="125" t="str">
        <f>IF(Stock[[#This Row],[SỐ LƯỢNG BÁN]]&gt;0,Stock[[#This Row],[GIÁ BÁN]]*Stock[[#This Row],[SỐ LƯỢNG BÁN]]*$D$11+Stock[[#This Row],[GIÁ BÁN]]*Stock[[#This Row],[SỐ LƯỢNG BÁN]]*$D$12,"")</f>
        <v/>
      </c>
      <c r="X2123" s="120">
        <f>Stock[[#This Row],[SỐ LƯỢNG MUA]]+Stock[[#This Row],[CỔ TỨC BẰNG CỔ PHIẾU]]-Stock[[#This Row],[SỐ LƯỢNG BÁN]]</f>
        <v>0</v>
      </c>
      <c r="Y21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3" s="120">
        <f ca="1">IF(Stock[[#This Row],[NGÀY BÁN]]&gt;0,Stock[[#This Row],[NGÀY BÁN]]-Stock[[#This Row],[NGÀY MUA]]+1,IF(Stock[[#This Row],[NGÀY MUA]]=0,0,TODAY()-Stock[[#This Row],[NGÀY MUA]]+1))</f>
        <v>0</v>
      </c>
      <c r="AA2123" s="121" t="str">
        <f>IFERROR(Stock[[#This Row],[CỔ TỨC TIỀN MẶT]]+Stock[[#This Row],[LÃI/(LỖ) TỪ BÁN CK
(auto-fill)]],"")</f>
        <v/>
      </c>
      <c r="AB21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3" s="79"/>
      <c r="AE2123" s="146" t="str">
        <f>IF(Stock[[#This Row],[TRẠNG THÁI
(auto-fill)]]="NẮM GIỮ",Stock[[#This Row],[GIÁ THỊ TRƯỜNG]]-Stock[[#This Row],[GIÁ MUA]],"")</f>
        <v/>
      </c>
      <c r="AF2123" s="150" t="str">
        <f>IFERROR(Stock[[#This Row],[TĂNG/
(GIẢM )]]/Stock[[#This Row],[GIÁ MUA]],"")</f>
        <v/>
      </c>
      <c r="AG2123" s="129" t="str">
        <f>IF(Stock[[#This Row],[GIÁ THỊ TRƯỜNG]]&gt;0,Stock[[#This Row],[GIÁ THỊ TRƯỜNG]]*Stock[[#This Row],[SỐ LƯỢNG CÒN LẠI
(auto-fill)]],"")</f>
        <v/>
      </c>
    </row>
    <row r="2124" spans="2:33">
      <c r="B2124" s="109" t="str">
        <f>IF(AND(Stock[[#This Row],[SỐ LƯỢNG MUA]]&gt;0,Stock[[#This Row],[SỐ LƯỢNG CÒN LẠI
(auto-fill)]]=0),"BÁN",
IF(AND(Stock[[#This Row],[SỐ LƯỢNG MUA]]&gt;0,Stock[[#This Row],[SỐ LƯỢNG CÒN LẠI
(auto-fill)]]&gt;0),"NẮM GIỮ",""))</f>
        <v/>
      </c>
      <c r="C2124" s="112">
        <f t="shared" si="32"/>
        <v>2111</v>
      </c>
      <c r="D2124" s="77"/>
      <c r="E2124" s="78"/>
      <c r="F2124" s="170"/>
      <c r="G2124" s="83"/>
      <c r="H2124" s="84"/>
      <c r="I2124" s="114" t="str">
        <f>IF(Stock[[#This Row],[SỐ LƯỢNG MUA]]&gt;0,Stock[[#This Row],[GIÁ MUA]]*Stock[[#This Row],[SỐ LƯỢNG MUA]]*$D$11,"")</f>
        <v/>
      </c>
      <c r="J2124" s="87"/>
      <c r="K2124" s="88"/>
      <c r="L2124" s="116" t="str">
        <f>IF(Stock[[#This Row],[SỐ LƯỢNG MUA]]&gt;0,Stock[[#This Row],[GIÁ MUA]]*(1+Stock[[#This Row],[% TĂNG KỲ VỌNG_1]]),"")</f>
        <v/>
      </c>
      <c r="M2124" s="89"/>
      <c r="N2124" s="116" t="str">
        <f>IF(Stock[[#This Row],[SỐ LƯỢNG MUA]]&gt;0,Stock[[#This Row],[GIÁ MUA]]*(1+Stock[[#This Row],[% TĂNG KỲ VỌNG_2]]),"")</f>
        <v/>
      </c>
      <c r="O2124" s="89"/>
      <c r="P2124" s="116" t="str">
        <f>IF(Stock[[#This Row],[SỐ LƯỢNG MUA]]&gt;0,Stock[[#This Row],[GIÁ MUA]]*(1+Stock[[#This Row],[% GIẢM ĐỂ CẮT LỖ]]),"")</f>
        <v/>
      </c>
      <c r="Q2124" s="103"/>
      <c r="R2124" s="117" t="str">
        <f>IF(Stock[[#This Row],[CỔ TỨC TIỀN MẶT]]&gt;0,Stock[[#This Row],[CỔ TỨC TIỀN MẶT]]/(Stock[[#This Row],[GIÁ MUA]]*Stock[[#This Row],[SỐ LƯỢNG MUA]]),"")</f>
        <v/>
      </c>
      <c r="S2124" s="103"/>
      <c r="T2124" s="77"/>
      <c r="U2124" s="95"/>
      <c r="V2124" s="96"/>
      <c r="W2124" s="125" t="str">
        <f>IF(Stock[[#This Row],[SỐ LƯỢNG BÁN]]&gt;0,Stock[[#This Row],[GIÁ BÁN]]*Stock[[#This Row],[SỐ LƯỢNG BÁN]]*$D$11+Stock[[#This Row],[GIÁ BÁN]]*Stock[[#This Row],[SỐ LƯỢNG BÁN]]*$D$12,"")</f>
        <v/>
      </c>
      <c r="X2124" s="120">
        <f>Stock[[#This Row],[SỐ LƯỢNG MUA]]+Stock[[#This Row],[CỔ TỨC BẰNG CỔ PHIẾU]]-Stock[[#This Row],[SỐ LƯỢNG BÁN]]</f>
        <v>0</v>
      </c>
      <c r="Y21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4" s="120">
        <f ca="1">IF(Stock[[#This Row],[NGÀY BÁN]]&gt;0,Stock[[#This Row],[NGÀY BÁN]]-Stock[[#This Row],[NGÀY MUA]]+1,IF(Stock[[#This Row],[NGÀY MUA]]=0,0,TODAY()-Stock[[#This Row],[NGÀY MUA]]+1))</f>
        <v>0</v>
      </c>
      <c r="AA2124" s="121" t="str">
        <f>IFERROR(Stock[[#This Row],[CỔ TỨC TIỀN MẶT]]+Stock[[#This Row],[LÃI/(LỖ) TỪ BÁN CK
(auto-fill)]],"")</f>
        <v/>
      </c>
      <c r="AB21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4" s="79"/>
      <c r="AE2124" s="146" t="str">
        <f>IF(Stock[[#This Row],[TRẠNG THÁI
(auto-fill)]]="NẮM GIỮ",Stock[[#This Row],[GIÁ THỊ TRƯỜNG]]-Stock[[#This Row],[GIÁ MUA]],"")</f>
        <v/>
      </c>
      <c r="AF2124" s="150" t="str">
        <f>IFERROR(Stock[[#This Row],[TĂNG/
(GIẢM )]]/Stock[[#This Row],[GIÁ MUA]],"")</f>
        <v/>
      </c>
      <c r="AG2124" s="129" t="str">
        <f>IF(Stock[[#This Row],[GIÁ THỊ TRƯỜNG]]&gt;0,Stock[[#This Row],[GIÁ THỊ TRƯỜNG]]*Stock[[#This Row],[SỐ LƯỢNG CÒN LẠI
(auto-fill)]],"")</f>
        <v/>
      </c>
    </row>
    <row r="2125" spans="2:33">
      <c r="B2125" s="109" t="str">
        <f>IF(AND(Stock[[#This Row],[SỐ LƯỢNG MUA]]&gt;0,Stock[[#This Row],[SỐ LƯỢNG CÒN LẠI
(auto-fill)]]=0),"BÁN",
IF(AND(Stock[[#This Row],[SỐ LƯỢNG MUA]]&gt;0,Stock[[#This Row],[SỐ LƯỢNG CÒN LẠI
(auto-fill)]]&gt;0),"NẮM GIỮ",""))</f>
        <v/>
      </c>
      <c r="C2125" s="112">
        <f t="shared" si="32"/>
        <v>2112</v>
      </c>
      <c r="D2125" s="77"/>
      <c r="E2125" s="78"/>
      <c r="F2125" s="170"/>
      <c r="G2125" s="83"/>
      <c r="H2125" s="84"/>
      <c r="I2125" s="114" t="str">
        <f>IF(Stock[[#This Row],[SỐ LƯỢNG MUA]]&gt;0,Stock[[#This Row],[GIÁ MUA]]*Stock[[#This Row],[SỐ LƯỢNG MUA]]*$D$11,"")</f>
        <v/>
      </c>
      <c r="J2125" s="87"/>
      <c r="K2125" s="88"/>
      <c r="L2125" s="116" t="str">
        <f>IF(Stock[[#This Row],[SỐ LƯỢNG MUA]]&gt;0,Stock[[#This Row],[GIÁ MUA]]*(1+Stock[[#This Row],[% TĂNG KỲ VỌNG_1]]),"")</f>
        <v/>
      </c>
      <c r="M2125" s="89"/>
      <c r="N2125" s="116" t="str">
        <f>IF(Stock[[#This Row],[SỐ LƯỢNG MUA]]&gt;0,Stock[[#This Row],[GIÁ MUA]]*(1+Stock[[#This Row],[% TĂNG KỲ VỌNG_2]]),"")</f>
        <v/>
      </c>
      <c r="O2125" s="89"/>
      <c r="P2125" s="116" t="str">
        <f>IF(Stock[[#This Row],[SỐ LƯỢNG MUA]]&gt;0,Stock[[#This Row],[GIÁ MUA]]*(1+Stock[[#This Row],[% GIẢM ĐỂ CẮT LỖ]]),"")</f>
        <v/>
      </c>
      <c r="Q2125" s="103"/>
      <c r="R2125" s="117" t="str">
        <f>IF(Stock[[#This Row],[CỔ TỨC TIỀN MẶT]]&gt;0,Stock[[#This Row],[CỔ TỨC TIỀN MẶT]]/(Stock[[#This Row],[GIÁ MUA]]*Stock[[#This Row],[SỐ LƯỢNG MUA]]),"")</f>
        <v/>
      </c>
      <c r="S2125" s="103"/>
      <c r="T2125" s="77"/>
      <c r="U2125" s="95"/>
      <c r="V2125" s="96"/>
      <c r="W2125" s="125" t="str">
        <f>IF(Stock[[#This Row],[SỐ LƯỢNG BÁN]]&gt;0,Stock[[#This Row],[GIÁ BÁN]]*Stock[[#This Row],[SỐ LƯỢNG BÁN]]*$D$11+Stock[[#This Row],[GIÁ BÁN]]*Stock[[#This Row],[SỐ LƯỢNG BÁN]]*$D$12,"")</f>
        <v/>
      </c>
      <c r="X2125" s="120">
        <f>Stock[[#This Row],[SỐ LƯỢNG MUA]]+Stock[[#This Row],[CỔ TỨC BẰNG CỔ PHIẾU]]-Stock[[#This Row],[SỐ LƯỢNG BÁN]]</f>
        <v>0</v>
      </c>
      <c r="Y21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5" s="120">
        <f ca="1">IF(Stock[[#This Row],[NGÀY BÁN]]&gt;0,Stock[[#This Row],[NGÀY BÁN]]-Stock[[#This Row],[NGÀY MUA]]+1,IF(Stock[[#This Row],[NGÀY MUA]]=0,0,TODAY()-Stock[[#This Row],[NGÀY MUA]]+1))</f>
        <v>0</v>
      </c>
      <c r="AA2125" s="121" t="str">
        <f>IFERROR(Stock[[#This Row],[CỔ TỨC TIỀN MẶT]]+Stock[[#This Row],[LÃI/(LỖ) TỪ BÁN CK
(auto-fill)]],"")</f>
        <v/>
      </c>
      <c r="AB21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5" s="79"/>
      <c r="AE2125" s="146" t="str">
        <f>IF(Stock[[#This Row],[TRẠNG THÁI
(auto-fill)]]="NẮM GIỮ",Stock[[#This Row],[GIÁ THỊ TRƯỜNG]]-Stock[[#This Row],[GIÁ MUA]],"")</f>
        <v/>
      </c>
      <c r="AF2125" s="150" t="str">
        <f>IFERROR(Stock[[#This Row],[TĂNG/
(GIẢM )]]/Stock[[#This Row],[GIÁ MUA]],"")</f>
        <v/>
      </c>
      <c r="AG2125" s="129" t="str">
        <f>IF(Stock[[#This Row],[GIÁ THỊ TRƯỜNG]]&gt;0,Stock[[#This Row],[GIÁ THỊ TRƯỜNG]]*Stock[[#This Row],[SỐ LƯỢNG CÒN LẠI
(auto-fill)]],"")</f>
        <v/>
      </c>
    </row>
    <row r="2126" spans="2:33">
      <c r="B2126" s="109" t="str">
        <f>IF(AND(Stock[[#This Row],[SỐ LƯỢNG MUA]]&gt;0,Stock[[#This Row],[SỐ LƯỢNG CÒN LẠI
(auto-fill)]]=0),"BÁN",
IF(AND(Stock[[#This Row],[SỐ LƯỢNG MUA]]&gt;0,Stock[[#This Row],[SỐ LƯỢNG CÒN LẠI
(auto-fill)]]&gt;0),"NẮM GIỮ",""))</f>
        <v/>
      </c>
      <c r="C2126" s="112">
        <f t="shared" si="32"/>
        <v>2113</v>
      </c>
      <c r="D2126" s="77"/>
      <c r="E2126" s="78"/>
      <c r="F2126" s="170"/>
      <c r="G2126" s="83"/>
      <c r="H2126" s="84"/>
      <c r="I2126" s="114" t="str">
        <f>IF(Stock[[#This Row],[SỐ LƯỢNG MUA]]&gt;0,Stock[[#This Row],[GIÁ MUA]]*Stock[[#This Row],[SỐ LƯỢNG MUA]]*$D$11,"")</f>
        <v/>
      </c>
      <c r="J2126" s="87"/>
      <c r="K2126" s="88"/>
      <c r="L2126" s="116" t="str">
        <f>IF(Stock[[#This Row],[SỐ LƯỢNG MUA]]&gt;0,Stock[[#This Row],[GIÁ MUA]]*(1+Stock[[#This Row],[% TĂNG KỲ VỌNG_1]]),"")</f>
        <v/>
      </c>
      <c r="M2126" s="89"/>
      <c r="N2126" s="116" t="str">
        <f>IF(Stock[[#This Row],[SỐ LƯỢNG MUA]]&gt;0,Stock[[#This Row],[GIÁ MUA]]*(1+Stock[[#This Row],[% TĂNG KỲ VỌNG_2]]),"")</f>
        <v/>
      </c>
      <c r="O2126" s="89"/>
      <c r="P2126" s="116" t="str">
        <f>IF(Stock[[#This Row],[SỐ LƯỢNG MUA]]&gt;0,Stock[[#This Row],[GIÁ MUA]]*(1+Stock[[#This Row],[% GIẢM ĐỂ CẮT LỖ]]),"")</f>
        <v/>
      </c>
      <c r="Q2126" s="103"/>
      <c r="R2126" s="117" t="str">
        <f>IF(Stock[[#This Row],[CỔ TỨC TIỀN MẶT]]&gt;0,Stock[[#This Row],[CỔ TỨC TIỀN MẶT]]/(Stock[[#This Row],[GIÁ MUA]]*Stock[[#This Row],[SỐ LƯỢNG MUA]]),"")</f>
        <v/>
      </c>
      <c r="S2126" s="103"/>
      <c r="T2126" s="77"/>
      <c r="U2126" s="95"/>
      <c r="V2126" s="96"/>
      <c r="W2126" s="125" t="str">
        <f>IF(Stock[[#This Row],[SỐ LƯỢNG BÁN]]&gt;0,Stock[[#This Row],[GIÁ BÁN]]*Stock[[#This Row],[SỐ LƯỢNG BÁN]]*$D$11+Stock[[#This Row],[GIÁ BÁN]]*Stock[[#This Row],[SỐ LƯỢNG BÁN]]*$D$12,"")</f>
        <v/>
      </c>
      <c r="X2126" s="120">
        <f>Stock[[#This Row],[SỐ LƯỢNG MUA]]+Stock[[#This Row],[CỔ TỨC BẰNG CỔ PHIẾU]]-Stock[[#This Row],[SỐ LƯỢNG BÁN]]</f>
        <v>0</v>
      </c>
      <c r="Y21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6" s="120">
        <f ca="1">IF(Stock[[#This Row],[NGÀY BÁN]]&gt;0,Stock[[#This Row],[NGÀY BÁN]]-Stock[[#This Row],[NGÀY MUA]]+1,IF(Stock[[#This Row],[NGÀY MUA]]=0,0,TODAY()-Stock[[#This Row],[NGÀY MUA]]+1))</f>
        <v>0</v>
      </c>
      <c r="AA2126" s="121" t="str">
        <f>IFERROR(Stock[[#This Row],[CỔ TỨC TIỀN MẶT]]+Stock[[#This Row],[LÃI/(LỖ) TỪ BÁN CK
(auto-fill)]],"")</f>
        <v/>
      </c>
      <c r="AB21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6" s="79"/>
      <c r="AE2126" s="146" t="str">
        <f>IF(Stock[[#This Row],[TRẠNG THÁI
(auto-fill)]]="NẮM GIỮ",Stock[[#This Row],[GIÁ THỊ TRƯỜNG]]-Stock[[#This Row],[GIÁ MUA]],"")</f>
        <v/>
      </c>
      <c r="AF2126" s="150" t="str">
        <f>IFERROR(Stock[[#This Row],[TĂNG/
(GIẢM )]]/Stock[[#This Row],[GIÁ MUA]],"")</f>
        <v/>
      </c>
      <c r="AG2126" s="129" t="str">
        <f>IF(Stock[[#This Row],[GIÁ THỊ TRƯỜNG]]&gt;0,Stock[[#This Row],[GIÁ THỊ TRƯỜNG]]*Stock[[#This Row],[SỐ LƯỢNG CÒN LẠI
(auto-fill)]],"")</f>
        <v/>
      </c>
    </row>
    <row r="2127" spans="2:33">
      <c r="B2127" s="109" t="str">
        <f>IF(AND(Stock[[#This Row],[SỐ LƯỢNG MUA]]&gt;0,Stock[[#This Row],[SỐ LƯỢNG CÒN LẠI
(auto-fill)]]=0),"BÁN",
IF(AND(Stock[[#This Row],[SỐ LƯỢNG MUA]]&gt;0,Stock[[#This Row],[SỐ LƯỢNG CÒN LẠI
(auto-fill)]]&gt;0),"NẮM GIỮ",""))</f>
        <v/>
      </c>
      <c r="C2127" s="112">
        <f t="shared" si="32"/>
        <v>2114</v>
      </c>
      <c r="D2127" s="77"/>
      <c r="E2127" s="78"/>
      <c r="F2127" s="170"/>
      <c r="G2127" s="83"/>
      <c r="H2127" s="84"/>
      <c r="I2127" s="114" t="str">
        <f>IF(Stock[[#This Row],[SỐ LƯỢNG MUA]]&gt;0,Stock[[#This Row],[GIÁ MUA]]*Stock[[#This Row],[SỐ LƯỢNG MUA]]*$D$11,"")</f>
        <v/>
      </c>
      <c r="J2127" s="87"/>
      <c r="K2127" s="88"/>
      <c r="L2127" s="116" t="str">
        <f>IF(Stock[[#This Row],[SỐ LƯỢNG MUA]]&gt;0,Stock[[#This Row],[GIÁ MUA]]*(1+Stock[[#This Row],[% TĂNG KỲ VỌNG_1]]),"")</f>
        <v/>
      </c>
      <c r="M2127" s="89"/>
      <c r="N2127" s="116" t="str">
        <f>IF(Stock[[#This Row],[SỐ LƯỢNG MUA]]&gt;0,Stock[[#This Row],[GIÁ MUA]]*(1+Stock[[#This Row],[% TĂNG KỲ VỌNG_2]]),"")</f>
        <v/>
      </c>
      <c r="O2127" s="89"/>
      <c r="P2127" s="116" t="str">
        <f>IF(Stock[[#This Row],[SỐ LƯỢNG MUA]]&gt;0,Stock[[#This Row],[GIÁ MUA]]*(1+Stock[[#This Row],[% GIẢM ĐỂ CẮT LỖ]]),"")</f>
        <v/>
      </c>
      <c r="Q2127" s="103"/>
      <c r="R2127" s="117" t="str">
        <f>IF(Stock[[#This Row],[CỔ TỨC TIỀN MẶT]]&gt;0,Stock[[#This Row],[CỔ TỨC TIỀN MẶT]]/(Stock[[#This Row],[GIÁ MUA]]*Stock[[#This Row],[SỐ LƯỢNG MUA]]),"")</f>
        <v/>
      </c>
      <c r="S2127" s="103"/>
      <c r="T2127" s="77"/>
      <c r="U2127" s="95"/>
      <c r="V2127" s="96"/>
      <c r="W2127" s="125" t="str">
        <f>IF(Stock[[#This Row],[SỐ LƯỢNG BÁN]]&gt;0,Stock[[#This Row],[GIÁ BÁN]]*Stock[[#This Row],[SỐ LƯỢNG BÁN]]*$D$11+Stock[[#This Row],[GIÁ BÁN]]*Stock[[#This Row],[SỐ LƯỢNG BÁN]]*$D$12,"")</f>
        <v/>
      </c>
      <c r="X2127" s="120">
        <f>Stock[[#This Row],[SỐ LƯỢNG MUA]]+Stock[[#This Row],[CỔ TỨC BẰNG CỔ PHIẾU]]-Stock[[#This Row],[SỐ LƯỢNG BÁN]]</f>
        <v>0</v>
      </c>
      <c r="Y21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7" s="120">
        <f ca="1">IF(Stock[[#This Row],[NGÀY BÁN]]&gt;0,Stock[[#This Row],[NGÀY BÁN]]-Stock[[#This Row],[NGÀY MUA]]+1,IF(Stock[[#This Row],[NGÀY MUA]]=0,0,TODAY()-Stock[[#This Row],[NGÀY MUA]]+1))</f>
        <v>0</v>
      </c>
      <c r="AA2127" s="121" t="str">
        <f>IFERROR(Stock[[#This Row],[CỔ TỨC TIỀN MẶT]]+Stock[[#This Row],[LÃI/(LỖ) TỪ BÁN CK
(auto-fill)]],"")</f>
        <v/>
      </c>
      <c r="AB21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7" s="79"/>
      <c r="AE2127" s="146" t="str">
        <f>IF(Stock[[#This Row],[TRẠNG THÁI
(auto-fill)]]="NẮM GIỮ",Stock[[#This Row],[GIÁ THỊ TRƯỜNG]]-Stock[[#This Row],[GIÁ MUA]],"")</f>
        <v/>
      </c>
      <c r="AF2127" s="150" t="str">
        <f>IFERROR(Stock[[#This Row],[TĂNG/
(GIẢM )]]/Stock[[#This Row],[GIÁ MUA]],"")</f>
        <v/>
      </c>
      <c r="AG2127" s="129" t="str">
        <f>IF(Stock[[#This Row],[GIÁ THỊ TRƯỜNG]]&gt;0,Stock[[#This Row],[GIÁ THỊ TRƯỜNG]]*Stock[[#This Row],[SỐ LƯỢNG CÒN LẠI
(auto-fill)]],"")</f>
        <v/>
      </c>
    </row>
    <row r="2128" spans="2:33">
      <c r="B2128" s="109" t="str">
        <f>IF(AND(Stock[[#This Row],[SỐ LƯỢNG MUA]]&gt;0,Stock[[#This Row],[SỐ LƯỢNG CÒN LẠI
(auto-fill)]]=0),"BÁN",
IF(AND(Stock[[#This Row],[SỐ LƯỢNG MUA]]&gt;0,Stock[[#This Row],[SỐ LƯỢNG CÒN LẠI
(auto-fill)]]&gt;0),"NẮM GIỮ",""))</f>
        <v/>
      </c>
      <c r="C2128" s="112">
        <f t="shared" ref="C2128:C2191" si="33">C2127+1</f>
        <v>2115</v>
      </c>
      <c r="D2128" s="77"/>
      <c r="E2128" s="78"/>
      <c r="F2128" s="170"/>
      <c r="G2128" s="83"/>
      <c r="H2128" s="84"/>
      <c r="I2128" s="114" t="str">
        <f>IF(Stock[[#This Row],[SỐ LƯỢNG MUA]]&gt;0,Stock[[#This Row],[GIÁ MUA]]*Stock[[#This Row],[SỐ LƯỢNG MUA]]*$D$11,"")</f>
        <v/>
      </c>
      <c r="J2128" s="87"/>
      <c r="K2128" s="88"/>
      <c r="L2128" s="116" t="str">
        <f>IF(Stock[[#This Row],[SỐ LƯỢNG MUA]]&gt;0,Stock[[#This Row],[GIÁ MUA]]*(1+Stock[[#This Row],[% TĂNG KỲ VỌNG_1]]),"")</f>
        <v/>
      </c>
      <c r="M2128" s="89"/>
      <c r="N2128" s="116" t="str">
        <f>IF(Stock[[#This Row],[SỐ LƯỢNG MUA]]&gt;0,Stock[[#This Row],[GIÁ MUA]]*(1+Stock[[#This Row],[% TĂNG KỲ VỌNG_2]]),"")</f>
        <v/>
      </c>
      <c r="O2128" s="89"/>
      <c r="P2128" s="116" t="str">
        <f>IF(Stock[[#This Row],[SỐ LƯỢNG MUA]]&gt;0,Stock[[#This Row],[GIÁ MUA]]*(1+Stock[[#This Row],[% GIẢM ĐỂ CẮT LỖ]]),"")</f>
        <v/>
      </c>
      <c r="Q2128" s="103"/>
      <c r="R2128" s="117" t="str">
        <f>IF(Stock[[#This Row],[CỔ TỨC TIỀN MẶT]]&gt;0,Stock[[#This Row],[CỔ TỨC TIỀN MẶT]]/(Stock[[#This Row],[GIÁ MUA]]*Stock[[#This Row],[SỐ LƯỢNG MUA]]),"")</f>
        <v/>
      </c>
      <c r="S2128" s="103"/>
      <c r="T2128" s="77"/>
      <c r="U2128" s="95"/>
      <c r="V2128" s="96"/>
      <c r="W2128" s="125" t="str">
        <f>IF(Stock[[#This Row],[SỐ LƯỢNG BÁN]]&gt;0,Stock[[#This Row],[GIÁ BÁN]]*Stock[[#This Row],[SỐ LƯỢNG BÁN]]*$D$11+Stock[[#This Row],[GIÁ BÁN]]*Stock[[#This Row],[SỐ LƯỢNG BÁN]]*$D$12,"")</f>
        <v/>
      </c>
      <c r="X2128" s="120">
        <f>Stock[[#This Row],[SỐ LƯỢNG MUA]]+Stock[[#This Row],[CỔ TỨC BẰNG CỔ PHIẾU]]-Stock[[#This Row],[SỐ LƯỢNG BÁN]]</f>
        <v>0</v>
      </c>
      <c r="Y21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8" s="120">
        <f ca="1">IF(Stock[[#This Row],[NGÀY BÁN]]&gt;0,Stock[[#This Row],[NGÀY BÁN]]-Stock[[#This Row],[NGÀY MUA]]+1,IF(Stock[[#This Row],[NGÀY MUA]]=0,0,TODAY()-Stock[[#This Row],[NGÀY MUA]]+1))</f>
        <v>0</v>
      </c>
      <c r="AA2128" s="121" t="str">
        <f>IFERROR(Stock[[#This Row],[CỔ TỨC TIỀN MẶT]]+Stock[[#This Row],[LÃI/(LỖ) TỪ BÁN CK
(auto-fill)]],"")</f>
        <v/>
      </c>
      <c r="AB21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8" s="79"/>
      <c r="AE2128" s="146" t="str">
        <f>IF(Stock[[#This Row],[TRẠNG THÁI
(auto-fill)]]="NẮM GIỮ",Stock[[#This Row],[GIÁ THỊ TRƯỜNG]]-Stock[[#This Row],[GIÁ MUA]],"")</f>
        <v/>
      </c>
      <c r="AF2128" s="150" t="str">
        <f>IFERROR(Stock[[#This Row],[TĂNG/
(GIẢM )]]/Stock[[#This Row],[GIÁ MUA]],"")</f>
        <v/>
      </c>
      <c r="AG2128" s="129" t="str">
        <f>IF(Stock[[#This Row],[GIÁ THỊ TRƯỜNG]]&gt;0,Stock[[#This Row],[GIÁ THỊ TRƯỜNG]]*Stock[[#This Row],[SỐ LƯỢNG CÒN LẠI
(auto-fill)]],"")</f>
        <v/>
      </c>
    </row>
    <row r="2129" spans="2:33">
      <c r="B2129" s="109" t="str">
        <f>IF(AND(Stock[[#This Row],[SỐ LƯỢNG MUA]]&gt;0,Stock[[#This Row],[SỐ LƯỢNG CÒN LẠI
(auto-fill)]]=0),"BÁN",
IF(AND(Stock[[#This Row],[SỐ LƯỢNG MUA]]&gt;0,Stock[[#This Row],[SỐ LƯỢNG CÒN LẠI
(auto-fill)]]&gt;0),"NẮM GIỮ",""))</f>
        <v/>
      </c>
      <c r="C2129" s="112">
        <f t="shared" si="33"/>
        <v>2116</v>
      </c>
      <c r="D2129" s="77"/>
      <c r="E2129" s="78"/>
      <c r="F2129" s="170"/>
      <c r="G2129" s="83"/>
      <c r="H2129" s="84"/>
      <c r="I2129" s="114" t="str">
        <f>IF(Stock[[#This Row],[SỐ LƯỢNG MUA]]&gt;0,Stock[[#This Row],[GIÁ MUA]]*Stock[[#This Row],[SỐ LƯỢNG MUA]]*$D$11,"")</f>
        <v/>
      </c>
      <c r="J2129" s="87"/>
      <c r="K2129" s="88"/>
      <c r="L2129" s="116" t="str">
        <f>IF(Stock[[#This Row],[SỐ LƯỢNG MUA]]&gt;0,Stock[[#This Row],[GIÁ MUA]]*(1+Stock[[#This Row],[% TĂNG KỲ VỌNG_1]]),"")</f>
        <v/>
      </c>
      <c r="M2129" s="89"/>
      <c r="N2129" s="116" t="str">
        <f>IF(Stock[[#This Row],[SỐ LƯỢNG MUA]]&gt;0,Stock[[#This Row],[GIÁ MUA]]*(1+Stock[[#This Row],[% TĂNG KỲ VỌNG_2]]),"")</f>
        <v/>
      </c>
      <c r="O2129" s="89"/>
      <c r="P2129" s="116" t="str">
        <f>IF(Stock[[#This Row],[SỐ LƯỢNG MUA]]&gt;0,Stock[[#This Row],[GIÁ MUA]]*(1+Stock[[#This Row],[% GIẢM ĐỂ CẮT LỖ]]),"")</f>
        <v/>
      </c>
      <c r="Q2129" s="103"/>
      <c r="R2129" s="117" t="str">
        <f>IF(Stock[[#This Row],[CỔ TỨC TIỀN MẶT]]&gt;0,Stock[[#This Row],[CỔ TỨC TIỀN MẶT]]/(Stock[[#This Row],[GIÁ MUA]]*Stock[[#This Row],[SỐ LƯỢNG MUA]]),"")</f>
        <v/>
      </c>
      <c r="S2129" s="103"/>
      <c r="T2129" s="77"/>
      <c r="U2129" s="95"/>
      <c r="V2129" s="96"/>
      <c r="W2129" s="125" t="str">
        <f>IF(Stock[[#This Row],[SỐ LƯỢNG BÁN]]&gt;0,Stock[[#This Row],[GIÁ BÁN]]*Stock[[#This Row],[SỐ LƯỢNG BÁN]]*$D$11+Stock[[#This Row],[GIÁ BÁN]]*Stock[[#This Row],[SỐ LƯỢNG BÁN]]*$D$12,"")</f>
        <v/>
      </c>
      <c r="X2129" s="120">
        <f>Stock[[#This Row],[SỐ LƯỢNG MUA]]+Stock[[#This Row],[CỔ TỨC BẰNG CỔ PHIẾU]]-Stock[[#This Row],[SỐ LƯỢNG BÁN]]</f>
        <v>0</v>
      </c>
      <c r="Y21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9" s="120">
        <f ca="1">IF(Stock[[#This Row],[NGÀY BÁN]]&gt;0,Stock[[#This Row],[NGÀY BÁN]]-Stock[[#This Row],[NGÀY MUA]]+1,IF(Stock[[#This Row],[NGÀY MUA]]=0,0,TODAY()-Stock[[#This Row],[NGÀY MUA]]+1))</f>
        <v>0</v>
      </c>
      <c r="AA2129" s="121" t="str">
        <f>IFERROR(Stock[[#This Row],[CỔ TỨC TIỀN MẶT]]+Stock[[#This Row],[LÃI/(LỖ) TỪ BÁN CK
(auto-fill)]],"")</f>
        <v/>
      </c>
      <c r="AB21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29" s="79"/>
      <c r="AE2129" s="146" t="str">
        <f>IF(Stock[[#This Row],[TRẠNG THÁI
(auto-fill)]]="NẮM GIỮ",Stock[[#This Row],[GIÁ THỊ TRƯỜNG]]-Stock[[#This Row],[GIÁ MUA]],"")</f>
        <v/>
      </c>
      <c r="AF2129" s="150" t="str">
        <f>IFERROR(Stock[[#This Row],[TĂNG/
(GIẢM )]]/Stock[[#This Row],[GIÁ MUA]],"")</f>
        <v/>
      </c>
      <c r="AG2129" s="129" t="str">
        <f>IF(Stock[[#This Row],[GIÁ THỊ TRƯỜNG]]&gt;0,Stock[[#This Row],[GIÁ THỊ TRƯỜNG]]*Stock[[#This Row],[SỐ LƯỢNG CÒN LẠI
(auto-fill)]],"")</f>
        <v/>
      </c>
    </row>
    <row r="2130" spans="2:33">
      <c r="B2130" s="109" t="str">
        <f>IF(AND(Stock[[#This Row],[SỐ LƯỢNG MUA]]&gt;0,Stock[[#This Row],[SỐ LƯỢNG CÒN LẠI
(auto-fill)]]=0),"BÁN",
IF(AND(Stock[[#This Row],[SỐ LƯỢNG MUA]]&gt;0,Stock[[#This Row],[SỐ LƯỢNG CÒN LẠI
(auto-fill)]]&gt;0),"NẮM GIỮ",""))</f>
        <v/>
      </c>
      <c r="C2130" s="112">
        <f t="shared" si="33"/>
        <v>2117</v>
      </c>
      <c r="D2130" s="77"/>
      <c r="E2130" s="78"/>
      <c r="F2130" s="170"/>
      <c r="G2130" s="83"/>
      <c r="H2130" s="84"/>
      <c r="I2130" s="114" t="str">
        <f>IF(Stock[[#This Row],[SỐ LƯỢNG MUA]]&gt;0,Stock[[#This Row],[GIÁ MUA]]*Stock[[#This Row],[SỐ LƯỢNG MUA]]*$D$11,"")</f>
        <v/>
      </c>
      <c r="J2130" s="87"/>
      <c r="K2130" s="88"/>
      <c r="L2130" s="116" t="str">
        <f>IF(Stock[[#This Row],[SỐ LƯỢNG MUA]]&gt;0,Stock[[#This Row],[GIÁ MUA]]*(1+Stock[[#This Row],[% TĂNG KỲ VỌNG_1]]),"")</f>
        <v/>
      </c>
      <c r="M2130" s="89"/>
      <c r="N2130" s="116" t="str">
        <f>IF(Stock[[#This Row],[SỐ LƯỢNG MUA]]&gt;0,Stock[[#This Row],[GIÁ MUA]]*(1+Stock[[#This Row],[% TĂNG KỲ VỌNG_2]]),"")</f>
        <v/>
      </c>
      <c r="O2130" s="89"/>
      <c r="P2130" s="116" t="str">
        <f>IF(Stock[[#This Row],[SỐ LƯỢNG MUA]]&gt;0,Stock[[#This Row],[GIÁ MUA]]*(1+Stock[[#This Row],[% GIẢM ĐỂ CẮT LỖ]]),"")</f>
        <v/>
      </c>
      <c r="Q2130" s="103"/>
      <c r="R2130" s="117" t="str">
        <f>IF(Stock[[#This Row],[CỔ TỨC TIỀN MẶT]]&gt;0,Stock[[#This Row],[CỔ TỨC TIỀN MẶT]]/(Stock[[#This Row],[GIÁ MUA]]*Stock[[#This Row],[SỐ LƯỢNG MUA]]),"")</f>
        <v/>
      </c>
      <c r="S2130" s="103"/>
      <c r="T2130" s="77"/>
      <c r="U2130" s="95"/>
      <c r="V2130" s="96"/>
      <c r="W2130" s="125" t="str">
        <f>IF(Stock[[#This Row],[SỐ LƯỢNG BÁN]]&gt;0,Stock[[#This Row],[GIÁ BÁN]]*Stock[[#This Row],[SỐ LƯỢNG BÁN]]*$D$11+Stock[[#This Row],[GIÁ BÁN]]*Stock[[#This Row],[SỐ LƯỢNG BÁN]]*$D$12,"")</f>
        <v/>
      </c>
      <c r="X2130" s="120">
        <f>Stock[[#This Row],[SỐ LƯỢNG MUA]]+Stock[[#This Row],[CỔ TỨC BẰNG CỔ PHIẾU]]-Stock[[#This Row],[SỐ LƯỢNG BÁN]]</f>
        <v>0</v>
      </c>
      <c r="Y21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0" s="120">
        <f ca="1">IF(Stock[[#This Row],[NGÀY BÁN]]&gt;0,Stock[[#This Row],[NGÀY BÁN]]-Stock[[#This Row],[NGÀY MUA]]+1,IF(Stock[[#This Row],[NGÀY MUA]]=0,0,TODAY()-Stock[[#This Row],[NGÀY MUA]]+1))</f>
        <v>0</v>
      </c>
      <c r="AA2130" s="121" t="str">
        <f>IFERROR(Stock[[#This Row],[CỔ TỨC TIỀN MẶT]]+Stock[[#This Row],[LÃI/(LỖ) TỪ BÁN CK
(auto-fill)]],"")</f>
        <v/>
      </c>
      <c r="AB21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0" s="79"/>
      <c r="AE2130" s="146" t="str">
        <f>IF(Stock[[#This Row],[TRẠNG THÁI
(auto-fill)]]="NẮM GIỮ",Stock[[#This Row],[GIÁ THỊ TRƯỜNG]]-Stock[[#This Row],[GIÁ MUA]],"")</f>
        <v/>
      </c>
      <c r="AF2130" s="150" t="str">
        <f>IFERROR(Stock[[#This Row],[TĂNG/
(GIẢM )]]/Stock[[#This Row],[GIÁ MUA]],"")</f>
        <v/>
      </c>
      <c r="AG2130" s="129" t="str">
        <f>IF(Stock[[#This Row],[GIÁ THỊ TRƯỜNG]]&gt;0,Stock[[#This Row],[GIÁ THỊ TRƯỜNG]]*Stock[[#This Row],[SỐ LƯỢNG CÒN LẠI
(auto-fill)]],"")</f>
        <v/>
      </c>
    </row>
    <row r="2131" spans="2:33">
      <c r="B2131" s="109" t="str">
        <f>IF(AND(Stock[[#This Row],[SỐ LƯỢNG MUA]]&gt;0,Stock[[#This Row],[SỐ LƯỢNG CÒN LẠI
(auto-fill)]]=0),"BÁN",
IF(AND(Stock[[#This Row],[SỐ LƯỢNG MUA]]&gt;0,Stock[[#This Row],[SỐ LƯỢNG CÒN LẠI
(auto-fill)]]&gt;0),"NẮM GIỮ",""))</f>
        <v/>
      </c>
      <c r="C2131" s="112">
        <f t="shared" si="33"/>
        <v>2118</v>
      </c>
      <c r="D2131" s="77"/>
      <c r="E2131" s="78"/>
      <c r="F2131" s="170"/>
      <c r="G2131" s="83"/>
      <c r="H2131" s="84"/>
      <c r="I2131" s="114" t="str">
        <f>IF(Stock[[#This Row],[SỐ LƯỢNG MUA]]&gt;0,Stock[[#This Row],[GIÁ MUA]]*Stock[[#This Row],[SỐ LƯỢNG MUA]]*$D$11,"")</f>
        <v/>
      </c>
      <c r="J2131" s="87"/>
      <c r="K2131" s="88"/>
      <c r="L2131" s="116" t="str">
        <f>IF(Stock[[#This Row],[SỐ LƯỢNG MUA]]&gt;0,Stock[[#This Row],[GIÁ MUA]]*(1+Stock[[#This Row],[% TĂNG KỲ VỌNG_1]]),"")</f>
        <v/>
      </c>
      <c r="M2131" s="89"/>
      <c r="N2131" s="116" t="str">
        <f>IF(Stock[[#This Row],[SỐ LƯỢNG MUA]]&gt;0,Stock[[#This Row],[GIÁ MUA]]*(1+Stock[[#This Row],[% TĂNG KỲ VỌNG_2]]),"")</f>
        <v/>
      </c>
      <c r="O2131" s="89"/>
      <c r="P2131" s="116" t="str">
        <f>IF(Stock[[#This Row],[SỐ LƯỢNG MUA]]&gt;0,Stock[[#This Row],[GIÁ MUA]]*(1+Stock[[#This Row],[% GIẢM ĐỂ CẮT LỖ]]),"")</f>
        <v/>
      </c>
      <c r="Q2131" s="103"/>
      <c r="R2131" s="117" t="str">
        <f>IF(Stock[[#This Row],[CỔ TỨC TIỀN MẶT]]&gt;0,Stock[[#This Row],[CỔ TỨC TIỀN MẶT]]/(Stock[[#This Row],[GIÁ MUA]]*Stock[[#This Row],[SỐ LƯỢNG MUA]]),"")</f>
        <v/>
      </c>
      <c r="S2131" s="103"/>
      <c r="T2131" s="77"/>
      <c r="U2131" s="95"/>
      <c r="V2131" s="96"/>
      <c r="W2131" s="125" t="str">
        <f>IF(Stock[[#This Row],[SỐ LƯỢNG BÁN]]&gt;0,Stock[[#This Row],[GIÁ BÁN]]*Stock[[#This Row],[SỐ LƯỢNG BÁN]]*$D$11+Stock[[#This Row],[GIÁ BÁN]]*Stock[[#This Row],[SỐ LƯỢNG BÁN]]*$D$12,"")</f>
        <v/>
      </c>
      <c r="X2131" s="120">
        <f>Stock[[#This Row],[SỐ LƯỢNG MUA]]+Stock[[#This Row],[CỔ TỨC BẰNG CỔ PHIẾU]]-Stock[[#This Row],[SỐ LƯỢNG BÁN]]</f>
        <v>0</v>
      </c>
      <c r="Y21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1" s="120">
        <f ca="1">IF(Stock[[#This Row],[NGÀY BÁN]]&gt;0,Stock[[#This Row],[NGÀY BÁN]]-Stock[[#This Row],[NGÀY MUA]]+1,IF(Stock[[#This Row],[NGÀY MUA]]=0,0,TODAY()-Stock[[#This Row],[NGÀY MUA]]+1))</f>
        <v>0</v>
      </c>
      <c r="AA2131" s="121" t="str">
        <f>IFERROR(Stock[[#This Row],[CỔ TỨC TIỀN MẶT]]+Stock[[#This Row],[LÃI/(LỖ) TỪ BÁN CK
(auto-fill)]],"")</f>
        <v/>
      </c>
      <c r="AB21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1" s="79"/>
      <c r="AE2131" s="146" t="str">
        <f>IF(Stock[[#This Row],[TRẠNG THÁI
(auto-fill)]]="NẮM GIỮ",Stock[[#This Row],[GIÁ THỊ TRƯỜNG]]-Stock[[#This Row],[GIÁ MUA]],"")</f>
        <v/>
      </c>
      <c r="AF2131" s="150" t="str">
        <f>IFERROR(Stock[[#This Row],[TĂNG/
(GIẢM )]]/Stock[[#This Row],[GIÁ MUA]],"")</f>
        <v/>
      </c>
      <c r="AG2131" s="129" t="str">
        <f>IF(Stock[[#This Row],[GIÁ THỊ TRƯỜNG]]&gt;0,Stock[[#This Row],[GIÁ THỊ TRƯỜNG]]*Stock[[#This Row],[SỐ LƯỢNG CÒN LẠI
(auto-fill)]],"")</f>
        <v/>
      </c>
    </row>
    <row r="2132" spans="2:33">
      <c r="B2132" s="109" t="str">
        <f>IF(AND(Stock[[#This Row],[SỐ LƯỢNG MUA]]&gt;0,Stock[[#This Row],[SỐ LƯỢNG CÒN LẠI
(auto-fill)]]=0),"BÁN",
IF(AND(Stock[[#This Row],[SỐ LƯỢNG MUA]]&gt;0,Stock[[#This Row],[SỐ LƯỢNG CÒN LẠI
(auto-fill)]]&gt;0),"NẮM GIỮ",""))</f>
        <v/>
      </c>
      <c r="C2132" s="112">
        <f t="shared" si="33"/>
        <v>2119</v>
      </c>
      <c r="D2132" s="77"/>
      <c r="E2132" s="78"/>
      <c r="F2132" s="170"/>
      <c r="G2132" s="83"/>
      <c r="H2132" s="84"/>
      <c r="I2132" s="114" t="str">
        <f>IF(Stock[[#This Row],[SỐ LƯỢNG MUA]]&gt;0,Stock[[#This Row],[GIÁ MUA]]*Stock[[#This Row],[SỐ LƯỢNG MUA]]*$D$11,"")</f>
        <v/>
      </c>
      <c r="J2132" s="87"/>
      <c r="K2132" s="88"/>
      <c r="L2132" s="116" t="str">
        <f>IF(Stock[[#This Row],[SỐ LƯỢNG MUA]]&gt;0,Stock[[#This Row],[GIÁ MUA]]*(1+Stock[[#This Row],[% TĂNG KỲ VỌNG_1]]),"")</f>
        <v/>
      </c>
      <c r="M2132" s="89"/>
      <c r="N2132" s="116" t="str">
        <f>IF(Stock[[#This Row],[SỐ LƯỢNG MUA]]&gt;0,Stock[[#This Row],[GIÁ MUA]]*(1+Stock[[#This Row],[% TĂNG KỲ VỌNG_2]]),"")</f>
        <v/>
      </c>
      <c r="O2132" s="89"/>
      <c r="P2132" s="116" t="str">
        <f>IF(Stock[[#This Row],[SỐ LƯỢNG MUA]]&gt;0,Stock[[#This Row],[GIÁ MUA]]*(1+Stock[[#This Row],[% GIẢM ĐỂ CẮT LỖ]]),"")</f>
        <v/>
      </c>
      <c r="Q2132" s="103"/>
      <c r="R2132" s="117" t="str">
        <f>IF(Stock[[#This Row],[CỔ TỨC TIỀN MẶT]]&gt;0,Stock[[#This Row],[CỔ TỨC TIỀN MẶT]]/(Stock[[#This Row],[GIÁ MUA]]*Stock[[#This Row],[SỐ LƯỢNG MUA]]),"")</f>
        <v/>
      </c>
      <c r="S2132" s="103"/>
      <c r="T2132" s="77"/>
      <c r="U2132" s="95"/>
      <c r="V2132" s="96"/>
      <c r="W2132" s="125" t="str">
        <f>IF(Stock[[#This Row],[SỐ LƯỢNG BÁN]]&gt;0,Stock[[#This Row],[GIÁ BÁN]]*Stock[[#This Row],[SỐ LƯỢNG BÁN]]*$D$11+Stock[[#This Row],[GIÁ BÁN]]*Stock[[#This Row],[SỐ LƯỢNG BÁN]]*$D$12,"")</f>
        <v/>
      </c>
      <c r="X2132" s="120">
        <f>Stock[[#This Row],[SỐ LƯỢNG MUA]]+Stock[[#This Row],[CỔ TỨC BẰNG CỔ PHIẾU]]-Stock[[#This Row],[SỐ LƯỢNG BÁN]]</f>
        <v>0</v>
      </c>
      <c r="Y21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2" s="120">
        <f ca="1">IF(Stock[[#This Row],[NGÀY BÁN]]&gt;0,Stock[[#This Row],[NGÀY BÁN]]-Stock[[#This Row],[NGÀY MUA]]+1,IF(Stock[[#This Row],[NGÀY MUA]]=0,0,TODAY()-Stock[[#This Row],[NGÀY MUA]]+1))</f>
        <v>0</v>
      </c>
      <c r="AA2132" s="121" t="str">
        <f>IFERROR(Stock[[#This Row],[CỔ TỨC TIỀN MẶT]]+Stock[[#This Row],[LÃI/(LỖ) TỪ BÁN CK
(auto-fill)]],"")</f>
        <v/>
      </c>
      <c r="AB21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2" s="79"/>
      <c r="AE2132" s="146" t="str">
        <f>IF(Stock[[#This Row],[TRẠNG THÁI
(auto-fill)]]="NẮM GIỮ",Stock[[#This Row],[GIÁ THỊ TRƯỜNG]]-Stock[[#This Row],[GIÁ MUA]],"")</f>
        <v/>
      </c>
      <c r="AF2132" s="150" t="str">
        <f>IFERROR(Stock[[#This Row],[TĂNG/
(GIẢM )]]/Stock[[#This Row],[GIÁ MUA]],"")</f>
        <v/>
      </c>
      <c r="AG2132" s="129" t="str">
        <f>IF(Stock[[#This Row],[GIÁ THỊ TRƯỜNG]]&gt;0,Stock[[#This Row],[GIÁ THỊ TRƯỜNG]]*Stock[[#This Row],[SỐ LƯỢNG CÒN LẠI
(auto-fill)]],"")</f>
        <v/>
      </c>
    </row>
    <row r="2133" spans="2:33">
      <c r="B2133" s="109" t="str">
        <f>IF(AND(Stock[[#This Row],[SỐ LƯỢNG MUA]]&gt;0,Stock[[#This Row],[SỐ LƯỢNG CÒN LẠI
(auto-fill)]]=0),"BÁN",
IF(AND(Stock[[#This Row],[SỐ LƯỢNG MUA]]&gt;0,Stock[[#This Row],[SỐ LƯỢNG CÒN LẠI
(auto-fill)]]&gt;0),"NẮM GIỮ",""))</f>
        <v/>
      </c>
      <c r="C2133" s="112">
        <f t="shared" si="33"/>
        <v>2120</v>
      </c>
      <c r="D2133" s="77"/>
      <c r="E2133" s="78"/>
      <c r="F2133" s="170"/>
      <c r="G2133" s="83"/>
      <c r="H2133" s="84"/>
      <c r="I2133" s="114" t="str">
        <f>IF(Stock[[#This Row],[SỐ LƯỢNG MUA]]&gt;0,Stock[[#This Row],[GIÁ MUA]]*Stock[[#This Row],[SỐ LƯỢNG MUA]]*$D$11,"")</f>
        <v/>
      </c>
      <c r="J2133" s="87"/>
      <c r="K2133" s="88"/>
      <c r="L2133" s="116" t="str">
        <f>IF(Stock[[#This Row],[SỐ LƯỢNG MUA]]&gt;0,Stock[[#This Row],[GIÁ MUA]]*(1+Stock[[#This Row],[% TĂNG KỲ VỌNG_1]]),"")</f>
        <v/>
      </c>
      <c r="M2133" s="89"/>
      <c r="N2133" s="116" t="str">
        <f>IF(Stock[[#This Row],[SỐ LƯỢNG MUA]]&gt;0,Stock[[#This Row],[GIÁ MUA]]*(1+Stock[[#This Row],[% TĂNG KỲ VỌNG_2]]),"")</f>
        <v/>
      </c>
      <c r="O2133" s="89"/>
      <c r="P2133" s="116" t="str">
        <f>IF(Stock[[#This Row],[SỐ LƯỢNG MUA]]&gt;0,Stock[[#This Row],[GIÁ MUA]]*(1+Stock[[#This Row],[% GIẢM ĐỂ CẮT LỖ]]),"")</f>
        <v/>
      </c>
      <c r="Q2133" s="103"/>
      <c r="R2133" s="117" t="str">
        <f>IF(Stock[[#This Row],[CỔ TỨC TIỀN MẶT]]&gt;0,Stock[[#This Row],[CỔ TỨC TIỀN MẶT]]/(Stock[[#This Row],[GIÁ MUA]]*Stock[[#This Row],[SỐ LƯỢNG MUA]]),"")</f>
        <v/>
      </c>
      <c r="S2133" s="103"/>
      <c r="T2133" s="77"/>
      <c r="U2133" s="95"/>
      <c r="V2133" s="96"/>
      <c r="W2133" s="125" t="str">
        <f>IF(Stock[[#This Row],[SỐ LƯỢNG BÁN]]&gt;0,Stock[[#This Row],[GIÁ BÁN]]*Stock[[#This Row],[SỐ LƯỢNG BÁN]]*$D$11+Stock[[#This Row],[GIÁ BÁN]]*Stock[[#This Row],[SỐ LƯỢNG BÁN]]*$D$12,"")</f>
        <v/>
      </c>
      <c r="X2133" s="120">
        <f>Stock[[#This Row],[SỐ LƯỢNG MUA]]+Stock[[#This Row],[CỔ TỨC BẰNG CỔ PHIẾU]]-Stock[[#This Row],[SỐ LƯỢNG BÁN]]</f>
        <v>0</v>
      </c>
      <c r="Y21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3" s="120">
        <f ca="1">IF(Stock[[#This Row],[NGÀY BÁN]]&gt;0,Stock[[#This Row],[NGÀY BÁN]]-Stock[[#This Row],[NGÀY MUA]]+1,IF(Stock[[#This Row],[NGÀY MUA]]=0,0,TODAY()-Stock[[#This Row],[NGÀY MUA]]+1))</f>
        <v>0</v>
      </c>
      <c r="AA2133" s="121" t="str">
        <f>IFERROR(Stock[[#This Row],[CỔ TỨC TIỀN MẶT]]+Stock[[#This Row],[LÃI/(LỖ) TỪ BÁN CK
(auto-fill)]],"")</f>
        <v/>
      </c>
      <c r="AB21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3" s="79"/>
      <c r="AE2133" s="146" t="str">
        <f>IF(Stock[[#This Row],[TRẠNG THÁI
(auto-fill)]]="NẮM GIỮ",Stock[[#This Row],[GIÁ THỊ TRƯỜNG]]-Stock[[#This Row],[GIÁ MUA]],"")</f>
        <v/>
      </c>
      <c r="AF2133" s="150" t="str">
        <f>IFERROR(Stock[[#This Row],[TĂNG/
(GIẢM )]]/Stock[[#This Row],[GIÁ MUA]],"")</f>
        <v/>
      </c>
      <c r="AG2133" s="129" t="str">
        <f>IF(Stock[[#This Row],[GIÁ THỊ TRƯỜNG]]&gt;0,Stock[[#This Row],[GIÁ THỊ TRƯỜNG]]*Stock[[#This Row],[SỐ LƯỢNG CÒN LẠI
(auto-fill)]],"")</f>
        <v/>
      </c>
    </row>
    <row r="2134" spans="2:33">
      <c r="B2134" s="109" t="str">
        <f>IF(AND(Stock[[#This Row],[SỐ LƯỢNG MUA]]&gt;0,Stock[[#This Row],[SỐ LƯỢNG CÒN LẠI
(auto-fill)]]=0),"BÁN",
IF(AND(Stock[[#This Row],[SỐ LƯỢNG MUA]]&gt;0,Stock[[#This Row],[SỐ LƯỢNG CÒN LẠI
(auto-fill)]]&gt;0),"NẮM GIỮ",""))</f>
        <v/>
      </c>
      <c r="C2134" s="112">
        <f t="shared" si="33"/>
        <v>2121</v>
      </c>
      <c r="D2134" s="77"/>
      <c r="E2134" s="78"/>
      <c r="F2134" s="170"/>
      <c r="G2134" s="83"/>
      <c r="H2134" s="84"/>
      <c r="I2134" s="114" t="str">
        <f>IF(Stock[[#This Row],[SỐ LƯỢNG MUA]]&gt;0,Stock[[#This Row],[GIÁ MUA]]*Stock[[#This Row],[SỐ LƯỢNG MUA]]*$D$11,"")</f>
        <v/>
      </c>
      <c r="J2134" s="87"/>
      <c r="K2134" s="88"/>
      <c r="L2134" s="116" t="str">
        <f>IF(Stock[[#This Row],[SỐ LƯỢNG MUA]]&gt;0,Stock[[#This Row],[GIÁ MUA]]*(1+Stock[[#This Row],[% TĂNG KỲ VỌNG_1]]),"")</f>
        <v/>
      </c>
      <c r="M2134" s="89"/>
      <c r="N2134" s="116" t="str">
        <f>IF(Stock[[#This Row],[SỐ LƯỢNG MUA]]&gt;0,Stock[[#This Row],[GIÁ MUA]]*(1+Stock[[#This Row],[% TĂNG KỲ VỌNG_2]]),"")</f>
        <v/>
      </c>
      <c r="O2134" s="89"/>
      <c r="P2134" s="116" t="str">
        <f>IF(Stock[[#This Row],[SỐ LƯỢNG MUA]]&gt;0,Stock[[#This Row],[GIÁ MUA]]*(1+Stock[[#This Row],[% GIẢM ĐỂ CẮT LỖ]]),"")</f>
        <v/>
      </c>
      <c r="Q2134" s="103"/>
      <c r="R2134" s="117" t="str">
        <f>IF(Stock[[#This Row],[CỔ TỨC TIỀN MẶT]]&gt;0,Stock[[#This Row],[CỔ TỨC TIỀN MẶT]]/(Stock[[#This Row],[GIÁ MUA]]*Stock[[#This Row],[SỐ LƯỢNG MUA]]),"")</f>
        <v/>
      </c>
      <c r="S2134" s="103"/>
      <c r="T2134" s="77"/>
      <c r="U2134" s="95"/>
      <c r="V2134" s="96"/>
      <c r="W2134" s="125" t="str">
        <f>IF(Stock[[#This Row],[SỐ LƯỢNG BÁN]]&gt;0,Stock[[#This Row],[GIÁ BÁN]]*Stock[[#This Row],[SỐ LƯỢNG BÁN]]*$D$11+Stock[[#This Row],[GIÁ BÁN]]*Stock[[#This Row],[SỐ LƯỢNG BÁN]]*$D$12,"")</f>
        <v/>
      </c>
      <c r="X2134" s="120">
        <f>Stock[[#This Row],[SỐ LƯỢNG MUA]]+Stock[[#This Row],[CỔ TỨC BẰNG CỔ PHIẾU]]-Stock[[#This Row],[SỐ LƯỢNG BÁN]]</f>
        <v>0</v>
      </c>
      <c r="Y21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4" s="120">
        <f ca="1">IF(Stock[[#This Row],[NGÀY BÁN]]&gt;0,Stock[[#This Row],[NGÀY BÁN]]-Stock[[#This Row],[NGÀY MUA]]+1,IF(Stock[[#This Row],[NGÀY MUA]]=0,0,TODAY()-Stock[[#This Row],[NGÀY MUA]]+1))</f>
        <v>0</v>
      </c>
      <c r="AA2134" s="121" t="str">
        <f>IFERROR(Stock[[#This Row],[CỔ TỨC TIỀN MẶT]]+Stock[[#This Row],[LÃI/(LỖ) TỪ BÁN CK
(auto-fill)]],"")</f>
        <v/>
      </c>
      <c r="AB21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4" s="79"/>
      <c r="AE2134" s="146" t="str">
        <f>IF(Stock[[#This Row],[TRẠNG THÁI
(auto-fill)]]="NẮM GIỮ",Stock[[#This Row],[GIÁ THỊ TRƯỜNG]]-Stock[[#This Row],[GIÁ MUA]],"")</f>
        <v/>
      </c>
      <c r="AF2134" s="150" t="str">
        <f>IFERROR(Stock[[#This Row],[TĂNG/
(GIẢM )]]/Stock[[#This Row],[GIÁ MUA]],"")</f>
        <v/>
      </c>
      <c r="AG2134" s="129" t="str">
        <f>IF(Stock[[#This Row],[GIÁ THỊ TRƯỜNG]]&gt;0,Stock[[#This Row],[GIÁ THỊ TRƯỜNG]]*Stock[[#This Row],[SỐ LƯỢNG CÒN LẠI
(auto-fill)]],"")</f>
        <v/>
      </c>
    </row>
    <row r="2135" spans="2:33">
      <c r="B2135" s="109" t="str">
        <f>IF(AND(Stock[[#This Row],[SỐ LƯỢNG MUA]]&gt;0,Stock[[#This Row],[SỐ LƯỢNG CÒN LẠI
(auto-fill)]]=0),"BÁN",
IF(AND(Stock[[#This Row],[SỐ LƯỢNG MUA]]&gt;0,Stock[[#This Row],[SỐ LƯỢNG CÒN LẠI
(auto-fill)]]&gt;0),"NẮM GIỮ",""))</f>
        <v/>
      </c>
      <c r="C2135" s="112">
        <f t="shared" si="33"/>
        <v>2122</v>
      </c>
      <c r="D2135" s="77"/>
      <c r="E2135" s="78"/>
      <c r="F2135" s="170"/>
      <c r="G2135" s="83"/>
      <c r="H2135" s="84"/>
      <c r="I2135" s="114" t="str">
        <f>IF(Stock[[#This Row],[SỐ LƯỢNG MUA]]&gt;0,Stock[[#This Row],[GIÁ MUA]]*Stock[[#This Row],[SỐ LƯỢNG MUA]]*$D$11,"")</f>
        <v/>
      </c>
      <c r="J2135" s="87"/>
      <c r="K2135" s="88"/>
      <c r="L2135" s="116" t="str">
        <f>IF(Stock[[#This Row],[SỐ LƯỢNG MUA]]&gt;0,Stock[[#This Row],[GIÁ MUA]]*(1+Stock[[#This Row],[% TĂNG KỲ VỌNG_1]]),"")</f>
        <v/>
      </c>
      <c r="M2135" s="89"/>
      <c r="N2135" s="116" t="str">
        <f>IF(Stock[[#This Row],[SỐ LƯỢNG MUA]]&gt;0,Stock[[#This Row],[GIÁ MUA]]*(1+Stock[[#This Row],[% TĂNG KỲ VỌNG_2]]),"")</f>
        <v/>
      </c>
      <c r="O2135" s="89"/>
      <c r="P2135" s="116" t="str">
        <f>IF(Stock[[#This Row],[SỐ LƯỢNG MUA]]&gt;0,Stock[[#This Row],[GIÁ MUA]]*(1+Stock[[#This Row],[% GIẢM ĐỂ CẮT LỖ]]),"")</f>
        <v/>
      </c>
      <c r="Q2135" s="103"/>
      <c r="R2135" s="117" t="str">
        <f>IF(Stock[[#This Row],[CỔ TỨC TIỀN MẶT]]&gt;0,Stock[[#This Row],[CỔ TỨC TIỀN MẶT]]/(Stock[[#This Row],[GIÁ MUA]]*Stock[[#This Row],[SỐ LƯỢNG MUA]]),"")</f>
        <v/>
      </c>
      <c r="S2135" s="103"/>
      <c r="T2135" s="77"/>
      <c r="U2135" s="95"/>
      <c r="V2135" s="96"/>
      <c r="W2135" s="125" t="str">
        <f>IF(Stock[[#This Row],[SỐ LƯỢNG BÁN]]&gt;0,Stock[[#This Row],[GIÁ BÁN]]*Stock[[#This Row],[SỐ LƯỢNG BÁN]]*$D$11+Stock[[#This Row],[GIÁ BÁN]]*Stock[[#This Row],[SỐ LƯỢNG BÁN]]*$D$12,"")</f>
        <v/>
      </c>
      <c r="X2135" s="120">
        <f>Stock[[#This Row],[SỐ LƯỢNG MUA]]+Stock[[#This Row],[CỔ TỨC BẰNG CỔ PHIẾU]]-Stock[[#This Row],[SỐ LƯỢNG BÁN]]</f>
        <v>0</v>
      </c>
      <c r="Y21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5" s="120">
        <f ca="1">IF(Stock[[#This Row],[NGÀY BÁN]]&gt;0,Stock[[#This Row],[NGÀY BÁN]]-Stock[[#This Row],[NGÀY MUA]]+1,IF(Stock[[#This Row],[NGÀY MUA]]=0,0,TODAY()-Stock[[#This Row],[NGÀY MUA]]+1))</f>
        <v>0</v>
      </c>
      <c r="AA2135" s="121" t="str">
        <f>IFERROR(Stock[[#This Row],[CỔ TỨC TIỀN MẶT]]+Stock[[#This Row],[LÃI/(LỖ) TỪ BÁN CK
(auto-fill)]],"")</f>
        <v/>
      </c>
      <c r="AB21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5" s="79"/>
      <c r="AE2135" s="146" t="str">
        <f>IF(Stock[[#This Row],[TRẠNG THÁI
(auto-fill)]]="NẮM GIỮ",Stock[[#This Row],[GIÁ THỊ TRƯỜNG]]-Stock[[#This Row],[GIÁ MUA]],"")</f>
        <v/>
      </c>
      <c r="AF2135" s="150" t="str">
        <f>IFERROR(Stock[[#This Row],[TĂNG/
(GIẢM )]]/Stock[[#This Row],[GIÁ MUA]],"")</f>
        <v/>
      </c>
      <c r="AG2135" s="129" t="str">
        <f>IF(Stock[[#This Row],[GIÁ THỊ TRƯỜNG]]&gt;0,Stock[[#This Row],[GIÁ THỊ TRƯỜNG]]*Stock[[#This Row],[SỐ LƯỢNG CÒN LẠI
(auto-fill)]],"")</f>
        <v/>
      </c>
    </row>
    <row r="2136" spans="2:33">
      <c r="B2136" s="109" t="str">
        <f>IF(AND(Stock[[#This Row],[SỐ LƯỢNG MUA]]&gt;0,Stock[[#This Row],[SỐ LƯỢNG CÒN LẠI
(auto-fill)]]=0),"BÁN",
IF(AND(Stock[[#This Row],[SỐ LƯỢNG MUA]]&gt;0,Stock[[#This Row],[SỐ LƯỢNG CÒN LẠI
(auto-fill)]]&gt;0),"NẮM GIỮ",""))</f>
        <v/>
      </c>
      <c r="C2136" s="112">
        <f t="shared" si="33"/>
        <v>2123</v>
      </c>
      <c r="D2136" s="77"/>
      <c r="E2136" s="78"/>
      <c r="F2136" s="170"/>
      <c r="G2136" s="83"/>
      <c r="H2136" s="84"/>
      <c r="I2136" s="114" t="str">
        <f>IF(Stock[[#This Row],[SỐ LƯỢNG MUA]]&gt;0,Stock[[#This Row],[GIÁ MUA]]*Stock[[#This Row],[SỐ LƯỢNG MUA]]*$D$11,"")</f>
        <v/>
      </c>
      <c r="J2136" s="87"/>
      <c r="K2136" s="88"/>
      <c r="L2136" s="116" t="str">
        <f>IF(Stock[[#This Row],[SỐ LƯỢNG MUA]]&gt;0,Stock[[#This Row],[GIÁ MUA]]*(1+Stock[[#This Row],[% TĂNG KỲ VỌNG_1]]),"")</f>
        <v/>
      </c>
      <c r="M2136" s="89"/>
      <c r="N2136" s="116" t="str">
        <f>IF(Stock[[#This Row],[SỐ LƯỢNG MUA]]&gt;0,Stock[[#This Row],[GIÁ MUA]]*(1+Stock[[#This Row],[% TĂNG KỲ VỌNG_2]]),"")</f>
        <v/>
      </c>
      <c r="O2136" s="89"/>
      <c r="P2136" s="116" t="str">
        <f>IF(Stock[[#This Row],[SỐ LƯỢNG MUA]]&gt;0,Stock[[#This Row],[GIÁ MUA]]*(1+Stock[[#This Row],[% GIẢM ĐỂ CẮT LỖ]]),"")</f>
        <v/>
      </c>
      <c r="Q2136" s="103"/>
      <c r="R2136" s="117" t="str">
        <f>IF(Stock[[#This Row],[CỔ TỨC TIỀN MẶT]]&gt;0,Stock[[#This Row],[CỔ TỨC TIỀN MẶT]]/(Stock[[#This Row],[GIÁ MUA]]*Stock[[#This Row],[SỐ LƯỢNG MUA]]),"")</f>
        <v/>
      </c>
      <c r="S2136" s="103"/>
      <c r="T2136" s="77"/>
      <c r="U2136" s="95"/>
      <c r="V2136" s="96"/>
      <c r="W2136" s="125" t="str">
        <f>IF(Stock[[#This Row],[SỐ LƯỢNG BÁN]]&gt;0,Stock[[#This Row],[GIÁ BÁN]]*Stock[[#This Row],[SỐ LƯỢNG BÁN]]*$D$11+Stock[[#This Row],[GIÁ BÁN]]*Stock[[#This Row],[SỐ LƯỢNG BÁN]]*$D$12,"")</f>
        <v/>
      </c>
      <c r="X2136" s="120">
        <f>Stock[[#This Row],[SỐ LƯỢNG MUA]]+Stock[[#This Row],[CỔ TỨC BẰNG CỔ PHIẾU]]-Stock[[#This Row],[SỐ LƯỢNG BÁN]]</f>
        <v>0</v>
      </c>
      <c r="Y21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6" s="120">
        <f ca="1">IF(Stock[[#This Row],[NGÀY BÁN]]&gt;0,Stock[[#This Row],[NGÀY BÁN]]-Stock[[#This Row],[NGÀY MUA]]+1,IF(Stock[[#This Row],[NGÀY MUA]]=0,0,TODAY()-Stock[[#This Row],[NGÀY MUA]]+1))</f>
        <v>0</v>
      </c>
      <c r="AA2136" s="121" t="str">
        <f>IFERROR(Stock[[#This Row],[CỔ TỨC TIỀN MẶT]]+Stock[[#This Row],[LÃI/(LỖ) TỪ BÁN CK
(auto-fill)]],"")</f>
        <v/>
      </c>
      <c r="AB21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6" s="79"/>
      <c r="AE2136" s="146" t="str">
        <f>IF(Stock[[#This Row],[TRẠNG THÁI
(auto-fill)]]="NẮM GIỮ",Stock[[#This Row],[GIÁ THỊ TRƯỜNG]]-Stock[[#This Row],[GIÁ MUA]],"")</f>
        <v/>
      </c>
      <c r="AF2136" s="150" t="str">
        <f>IFERROR(Stock[[#This Row],[TĂNG/
(GIẢM )]]/Stock[[#This Row],[GIÁ MUA]],"")</f>
        <v/>
      </c>
      <c r="AG2136" s="129" t="str">
        <f>IF(Stock[[#This Row],[GIÁ THỊ TRƯỜNG]]&gt;0,Stock[[#This Row],[GIÁ THỊ TRƯỜNG]]*Stock[[#This Row],[SỐ LƯỢNG CÒN LẠI
(auto-fill)]],"")</f>
        <v/>
      </c>
    </row>
    <row r="2137" spans="2:33">
      <c r="B2137" s="109" t="str">
        <f>IF(AND(Stock[[#This Row],[SỐ LƯỢNG MUA]]&gt;0,Stock[[#This Row],[SỐ LƯỢNG CÒN LẠI
(auto-fill)]]=0),"BÁN",
IF(AND(Stock[[#This Row],[SỐ LƯỢNG MUA]]&gt;0,Stock[[#This Row],[SỐ LƯỢNG CÒN LẠI
(auto-fill)]]&gt;0),"NẮM GIỮ",""))</f>
        <v/>
      </c>
      <c r="C2137" s="112">
        <f t="shared" si="33"/>
        <v>2124</v>
      </c>
      <c r="D2137" s="77"/>
      <c r="E2137" s="78"/>
      <c r="F2137" s="170"/>
      <c r="G2137" s="83"/>
      <c r="H2137" s="84"/>
      <c r="I2137" s="114" t="str">
        <f>IF(Stock[[#This Row],[SỐ LƯỢNG MUA]]&gt;0,Stock[[#This Row],[GIÁ MUA]]*Stock[[#This Row],[SỐ LƯỢNG MUA]]*$D$11,"")</f>
        <v/>
      </c>
      <c r="J2137" s="87"/>
      <c r="K2137" s="88"/>
      <c r="L2137" s="116" t="str">
        <f>IF(Stock[[#This Row],[SỐ LƯỢNG MUA]]&gt;0,Stock[[#This Row],[GIÁ MUA]]*(1+Stock[[#This Row],[% TĂNG KỲ VỌNG_1]]),"")</f>
        <v/>
      </c>
      <c r="M2137" s="89"/>
      <c r="N2137" s="116" t="str">
        <f>IF(Stock[[#This Row],[SỐ LƯỢNG MUA]]&gt;0,Stock[[#This Row],[GIÁ MUA]]*(1+Stock[[#This Row],[% TĂNG KỲ VỌNG_2]]),"")</f>
        <v/>
      </c>
      <c r="O2137" s="89"/>
      <c r="P2137" s="116" t="str">
        <f>IF(Stock[[#This Row],[SỐ LƯỢNG MUA]]&gt;0,Stock[[#This Row],[GIÁ MUA]]*(1+Stock[[#This Row],[% GIẢM ĐỂ CẮT LỖ]]),"")</f>
        <v/>
      </c>
      <c r="Q2137" s="103"/>
      <c r="R2137" s="117" t="str">
        <f>IF(Stock[[#This Row],[CỔ TỨC TIỀN MẶT]]&gt;0,Stock[[#This Row],[CỔ TỨC TIỀN MẶT]]/(Stock[[#This Row],[GIÁ MUA]]*Stock[[#This Row],[SỐ LƯỢNG MUA]]),"")</f>
        <v/>
      </c>
      <c r="S2137" s="103"/>
      <c r="T2137" s="77"/>
      <c r="U2137" s="95"/>
      <c r="V2137" s="96"/>
      <c r="W2137" s="125" t="str">
        <f>IF(Stock[[#This Row],[SỐ LƯỢNG BÁN]]&gt;0,Stock[[#This Row],[GIÁ BÁN]]*Stock[[#This Row],[SỐ LƯỢNG BÁN]]*$D$11+Stock[[#This Row],[GIÁ BÁN]]*Stock[[#This Row],[SỐ LƯỢNG BÁN]]*$D$12,"")</f>
        <v/>
      </c>
      <c r="X2137" s="120">
        <f>Stock[[#This Row],[SỐ LƯỢNG MUA]]+Stock[[#This Row],[CỔ TỨC BẰNG CỔ PHIẾU]]-Stock[[#This Row],[SỐ LƯỢNG BÁN]]</f>
        <v>0</v>
      </c>
      <c r="Y21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7" s="120">
        <f ca="1">IF(Stock[[#This Row],[NGÀY BÁN]]&gt;0,Stock[[#This Row],[NGÀY BÁN]]-Stock[[#This Row],[NGÀY MUA]]+1,IF(Stock[[#This Row],[NGÀY MUA]]=0,0,TODAY()-Stock[[#This Row],[NGÀY MUA]]+1))</f>
        <v>0</v>
      </c>
      <c r="AA2137" s="121" t="str">
        <f>IFERROR(Stock[[#This Row],[CỔ TỨC TIỀN MẶT]]+Stock[[#This Row],[LÃI/(LỖ) TỪ BÁN CK
(auto-fill)]],"")</f>
        <v/>
      </c>
      <c r="AB21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7" s="79"/>
      <c r="AE2137" s="146" t="str">
        <f>IF(Stock[[#This Row],[TRẠNG THÁI
(auto-fill)]]="NẮM GIỮ",Stock[[#This Row],[GIÁ THỊ TRƯỜNG]]-Stock[[#This Row],[GIÁ MUA]],"")</f>
        <v/>
      </c>
      <c r="AF2137" s="150" t="str">
        <f>IFERROR(Stock[[#This Row],[TĂNG/
(GIẢM )]]/Stock[[#This Row],[GIÁ MUA]],"")</f>
        <v/>
      </c>
      <c r="AG2137" s="129" t="str">
        <f>IF(Stock[[#This Row],[GIÁ THỊ TRƯỜNG]]&gt;0,Stock[[#This Row],[GIÁ THỊ TRƯỜNG]]*Stock[[#This Row],[SỐ LƯỢNG CÒN LẠI
(auto-fill)]],"")</f>
        <v/>
      </c>
    </row>
    <row r="2138" spans="2:33">
      <c r="B2138" s="109" t="str">
        <f>IF(AND(Stock[[#This Row],[SỐ LƯỢNG MUA]]&gt;0,Stock[[#This Row],[SỐ LƯỢNG CÒN LẠI
(auto-fill)]]=0),"BÁN",
IF(AND(Stock[[#This Row],[SỐ LƯỢNG MUA]]&gt;0,Stock[[#This Row],[SỐ LƯỢNG CÒN LẠI
(auto-fill)]]&gt;0),"NẮM GIỮ",""))</f>
        <v/>
      </c>
      <c r="C2138" s="112">
        <f t="shared" si="33"/>
        <v>2125</v>
      </c>
      <c r="D2138" s="77"/>
      <c r="E2138" s="78"/>
      <c r="F2138" s="170"/>
      <c r="G2138" s="83"/>
      <c r="H2138" s="84"/>
      <c r="I2138" s="114" t="str">
        <f>IF(Stock[[#This Row],[SỐ LƯỢNG MUA]]&gt;0,Stock[[#This Row],[GIÁ MUA]]*Stock[[#This Row],[SỐ LƯỢNG MUA]]*$D$11,"")</f>
        <v/>
      </c>
      <c r="J2138" s="87"/>
      <c r="K2138" s="88"/>
      <c r="L2138" s="116" t="str">
        <f>IF(Stock[[#This Row],[SỐ LƯỢNG MUA]]&gt;0,Stock[[#This Row],[GIÁ MUA]]*(1+Stock[[#This Row],[% TĂNG KỲ VỌNG_1]]),"")</f>
        <v/>
      </c>
      <c r="M2138" s="89"/>
      <c r="N2138" s="116" t="str">
        <f>IF(Stock[[#This Row],[SỐ LƯỢNG MUA]]&gt;0,Stock[[#This Row],[GIÁ MUA]]*(1+Stock[[#This Row],[% TĂNG KỲ VỌNG_2]]),"")</f>
        <v/>
      </c>
      <c r="O2138" s="89"/>
      <c r="P2138" s="116" t="str">
        <f>IF(Stock[[#This Row],[SỐ LƯỢNG MUA]]&gt;0,Stock[[#This Row],[GIÁ MUA]]*(1+Stock[[#This Row],[% GIẢM ĐỂ CẮT LỖ]]),"")</f>
        <v/>
      </c>
      <c r="Q2138" s="103"/>
      <c r="R2138" s="117" t="str">
        <f>IF(Stock[[#This Row],[CỔ TỨC TIỀN MẶT]]&gt;0,Stock[[#This Row],[CỔ TỨC TIỀN MẶT]]/(Stock[[#This Row],[GIÁ MUA]]*Stock[[#This Row],[SỐ LƯỢNG MUA]]),"")</f>
        <v/>
      </c>
      <c r="S2138" s="103"/>
      <c r="T2138" s="77"/>
      <c r="U2138" s="95"/>
      <c r="V2138" s="96"/>
      <c r="W2138" s="125" t="str">
        <f>IF(Stock[[#This Row],[SỐ LƯỢNG BÁN]]&gt;0,Stock[[#This Row],[GIÁ BÁN]]*Stock[[#This Row],[SỐ LƯỢNG BÁN]]*$D$11+Stock[[#This Row],[GIÁ BÁN]]*Stock[[#This Row],[SỐ LƯỢNG BÁN]]*$D$12,"")</f>
        <v/>
      </c>
      <c r="X2138" s="120">
        <f>Stock[[#This Row],[SỐ LƯỢNG MUA]]+Stock[[#This Row],[CỔ TỨC BẰNG CỔ PHIẾU]]-Stock[[#This Row],[SỐ LƯỢNG BÁN]]</f>
        <v>0</v>
      </c>
      <c r="Y21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8" s="120">
        <f ca="1">IF(Stock[[#This Row],[NGÀY BÁN]]&gt;0,Stock[[#This Row],[NGÀY BÁN]]-Stock[[#This Row],[NGÀY MUA]]+1,IF(Stock[[#This Row],[NGÀY MUA]]=0,0,TODAY()-Stock[[#This Row],[NGÀY MUA]]+1))</f>
        <v>0</v>
      </c>
      <c r="AA2138" s="121" t="str">
        <f>IFERROR(Stock[[#This Row],[CỔ TỨC TIỀN MẶT]]+Stock[[#This Row],[LÃI/(LỖ) TỪ BÁN CK
(auto-fill)]],"")</f>
        <v/>
      </c>
      <c r="AB21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8" s="79"/>
      <c r="AE2138" s="146" t="str">
        <f>IF(Stock[[#This Row],[TRẠNG THÁI
(auto-fill)]]="NẮM GIỮ",Stock[[#This Row],[GIÁ THỊ TRƯỜNG]]-Stock[[#This Row],[GIÁ MUA]],"")</f>
        <v/>
      </c>
      <c r="AF2138" s="150" t="str">
        <f>IFERROR(Stock[[#This Row],[TĂNG/
(GIẢM )]]/Stock[[#This Row],[GIÁ MUA]],"")</f>
        <v/>
      </c>
      <c r="AG2138" s="129" t="str">
        <f>IF(Stock[[#This Row],[GIÁ THỊ TRƯỜNG]]&gt;0,Stock[[#This Row],[GIÁ THỊ TRƯỜNG]]*Stock[[#This Row],[SỐ LƯỢNG CÒN LẠI
(auto-fill)]],"")</f>
        <v/>
      </c>
    </row>
    <row r="2139" spans="2:33">
      <c r="B2139" s="109" t="str">
        <f>IF(AND(Stock[[#This Row],[SỐ LƯỢNG MUA]]&gt;0,Stock[[#This Row],[SỐ LƯỢNG CÒN LẠI
(auto-fill)]]=0),"BÁN",
IF(AND(Stock[[#This Row],[SỐ LƯỢNG MUA]]&gt;0,Stock[[#This Row],[SỐ LƯỢNG CÒN LẠI
(auto-fill)]]&gt;0),"NẮM GIỮ",""))</f>
        <v/>
      </c>
      <c r="C2139" s="112">
        <f t="shared" si="33"/>
        <v>2126</v>
      </c>
      <c r="D2139" s="77"/>
      <c r="E2139" s="78"/>
      <c r="F2139" s="170"/>
      <c r="G2139" s="83"/>
      <c r="H2139" s="84"/>
      <c r="I2139" s="114" t="str">
        <f>IF(Stock[[#This Row],[SỐ LƯỢNG MUA]]&gt;0,Stock[[#This Row],[GIÁ MUA]]*Stock[[#This Row],[SỐ LƯỢNG MUA]]*$D$11,"")</f>
        <v/>
      </c>
      <c r="J2139" s="87"/>
      <c r="K2139" s="88"/>
      <c r="L2139" s="116" t="str">
        <f>IF(Stock[[#This Row],[SỐ LƯỢNG MUA]]&gt;0,Stock[[#This Row],[GIÁ MUA]]*(1+Stock[[#This Row],[% TĂNG KỲ VỌNG_1]]),"")</f>
        <v/>
      </c>
      <c r="M2139" s="89"/>
      <c r="N2139" s="116" t="str">
        <f>IF(Stock[[#This Row],[SỐ LƯỢNG MUA]]&gt;0,Stock[[#This Row],[GIÁ MUA]]*(1+Stock[[#This Row],[% TĂNG KỲ VỌNG_2]]),"")</f>
        <v/>
      </c>
      <c r="O2139" s="89"/>
      <c r="P2139" s="116" t="str">
        <f>IF(Stock[[#This Row],[SỐ LƯỢNG MUA]]&gt;0,Stock[[#This Row],[GIÁ MUA]]*(1+Stock[[#This Row],[% GIẢM ĐỂ CẮT LỖ]]),"")</f>
        <v/>
      </c>
      <c r="Q2139" s="103"/>
      <c r="R2139" s="117" t="str">
        <f>IF(Stock[[#This Row],[CỔ TỨC TIỀN MẶT]]&gt;0,Stock[[#This Row],[CỔ TỨC TIỀN MẶT]]/(Stock[[#This Row],[GIÁ MUA]]*Stock[[#This Row],[SỐ LƯỢNG MUA]]),"")</f>
        <v/>
      </c>
      <c r="S2139" s="103"/>
      <c r="T2139" s="77"/>
      <c r="U2139" s="95"/>
      <c r="V2139" s="96"/>
      <c r="W2139" s="125" t="str">
        <f>IF(Stock[[#This Row],[SỐ LƯỢNG BÁN]]&gt;0,Stock[[#This Row],[GIÁ BÁN]]*Stock[[#This Row],[SỐ LƯỢNG BÁN]]*$D$11+Stock[[#This Row],[GIÁ BÁN]]*Stock[[#This Row],[SỐ LƯỢNG BÁN]]*$D$12,"")</f>
        <v/>
      </c>
      <c r="X2139" s="120">
        <f>Stock[[#This Row],[SỐ LƯỢNG MUA]]+Stock[[#This Row],[CỔ TỨC BẰNG CỔ PHIẾU]]-Stock[[#This Row],[SỐ LƯỢNG BÁN]]</f>
        <v>0</v>
      </c>
      <c r="Y21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9" s="120">
        <f ca="1">IF(Stock[[#This Row],[NGÀY BÁN]]&gt;0,Stock[[#This Row],[NGÀY BÁN]]-Stock[[#This Row],[NGÀY MUA]]+1,IF(Stock[[#This Row],[NGÀY MUA]]=0,0,TODAY()-Stock[[#This Row],[NGÀY MUA]]+1))</f>
        <v>0</v>
      </c>
      <c r="AA2139" s="121" t="str">
        <f>IFERROR(Stock[[#This Row],[CỔ TỨC TIỀN MẶT]]+Stock[[#This Row],[LÃI/(LỖ) TỪ BÁN CK
(auto-fill)]],"")</f>
        <v/>
      </c>
      <c r="AB21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39" s="79"/>
      <c r="AE2139" s="146" t="str">
        <f>IF(Stock[[#This Row],[TRẠNG THÁI
(auto-fill)]]="NẮM GIỮ",Stock[[#This Row],[GIÁ THỊ TRƯỜNG]]-Stock[[#This Row],[GIÁ MUA]],"")</f>
        <v/>
      </c>
      <c r="AF2139" s="150" t="str">
        <f>IFERROR(Stock[[#This Row],[TĂNG/
(GIẢM )]]/Stock[[#This Row],[GIÁ MUA]],"")</f>
        <v/>
      </c>
      <c r="AG2139" s="129" t="str">
        <f>IF(Stock[[#This Row],[GIÁ THỊ TRƯỜNG]]&gt;0,Stock[[#This Row],[GIÁ THỊ TRƯỜNG]]*Stock[[#This Row],[SỐ LƯỢNG CÒN LẠI
(auto-fill)]],"")</f>
        <v/>
      </c>
    </row>
    <row r="2140" spans="2:33">
      <c r="B2140" s="109" t="str">
        <f>IF(AND(Stock[[#This Row],[SỐ LƯỢNG MUA]]&gt;0,Stock[[#This Row],[SỐ LƯỢNG CÒN LẠI
(auto-fill)]]=0),"BÁN",
IF(AND(Stock[[#This Row],[SỐ LƯỢNG MUA]]&gt;0,Stock[[#This Row],[SỐ LƯỢNG CÒN LẠI
(auto-fill)]]&gt;0),"NẮM GIỮ",""))</f>
        <v/>
      </c>
      <c r="C2140" s="112">
        <f t="shared" si="33"/>
        <v>2127</v>
      </c>
      <c r="D2140" s="77"/>
      <c r="E2140" s="78"/>
      <c r="F2140" s="170"/>
      <c r="G2140" s="83"/>
      <c r="H2140" s="84"/>
      <c r="I2140" s="114" t="str">
        <f>IF(Stock[[#This Row],[SỐ LƯỢNG MUA]]&gt;0,Stock[[#This Row],[GIÁ MUA]]*Stock[[#This Row],[SỐ LƯỢNG MUA]]*$D$11,"")</f>
        <v/>
      </c>
      <c r="J2140" s="87"/>
      <c r="K2140" s="88"/>
      <c r="L2140" s="116" t="str">
        <f>IF(Stock[[#This Row],[SỐ LƯỢNG MUA]]&gt;0,Stock[[#This Row],[GIÁ MUA]]*(1+Stock[[#This Row],[% TĂNG KỲ VỌNG_1]]),"")</f>
        <v/>
      </c>
      <c r="M2140" s="89"/>
      <c r="N2140" s="116" t="str">
        <f>IF(Stock[[#This Row],[SỐ LƯỢNG MUA]]&gt;0,Stock[[#This Row],[GIÁ MUA]]*(1+Stock[[#This Row],[% TĂNG KỲ VỌNG_2]]),"")</f>
        <v/>
      </c>
      <c r="O2140" s="89"/>
      <c r="P2140" s="116" t="str">
        <f>IF(Stock[[#This Row],[SỐ LƯỢNG MUA]]&gt;0,Stock[[#This Row],[GIÁ MUA]]*(1+Stock[[#This Row],[% GIẢM ĐỂ CẮT LỖ]]),"")</f>
        <v/>
      </c>
      <c r="Q2140" s="103"/>
      <c r="R2140" s="117" t="str">
        <f>IF(Stock[[#This Row],[CỔ TỨC TIỀN MẶT]]&gt;0,Stock[[#This Row],[CỔ TỨC TIỀN MẶT]]/(Stock[[#This Row],[GIÁ MUA]]*Stock[[#This Row],[SỐ LƯỢNG MUA]]),"")</f>
        <v/>
      </c>
      <c r="S2140" s="103"/>
      <c r="T2140" s="77"/>
      <c r="U2140" s="95"/>
      <c r="V2140" s="96"/>
      <c r="W2140" s="125" t="str">
        <f>IF(Stock[[#This Row],[SỐ LƯỢNG BÁN]]&gt;0,Stock[[#This Row],[GIÁ BÁN]]*Stock[[#This Row],[SỐ LƯỢNG BÁN]]*$D$11+Stock[[#This Row],[GIÁ BÁN]]*Stock[[#This Row],[SỐ LƯỢNG BÁN]]*$D$12,"")</f>
        <v/>
      </c>
      <c r="X2140" s="120">
        <f>Stock[[#This Row],[SỐ LƯỢNG MUA]]+Stock[[#This Row],[CỔ TỨC BẰNG CỔ PHIẾU]]-Stock[[#This Row],[SỐ LƯỢNG BÁN]]</f>
        <v>0</v>
      </c>
      <c r="Y21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0" s="120">
        <f ca="1">IF(Stock[[#This Row],[NGÀY BÁN]]&gt;0,Stock[[#This Row],[NGÀY BÁN]]-Stock[[#This Row],[NGÀY MUA]]+1,IF(Stock[[#This Row],[NGÀY MUA]]=0,0,TODAY()-Stock[[#This Row],[NGÀY MUA]]+1))</f>
        <v>0</v>
      </c>
      <c r="AA2140" s="121" t="str">
        <f>IFERROR(Stock[[#This Row],[CỔ TỨC TIỀN MẶT]]+Stock[[#This Row],[LÃI/(LỖ) TỪ BÁN CK
(auto-fill)]],"")</f>
        <v/>
      </c>
      <c r="AB21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0" s="79"/>
      <c r="AE2140" s="146" t="str">
        <f>IF(Stock[[#This Row],[TRẠNG THÁI
(auto-fill)]]="NẮM GIỮ",Stock[[#This Row],[GIÁ THỊ TRƯỜNG]]-Stock[[#This Row],[GIÁ MUA]],"")</f>
        <v/>
      </c>
      <c r="AF2140" s="150" t="str">
        <f>IFERROR(Stock[[#This Row],[TĂNG/
(GIẢM )]]/Stock[[#This Row],[GIÁ MUA]],"")</f>
        <v/>
      </c>
      <c r="AG2140" s="129" t="str">
        <f>IF(Stock[[#This Row],[GIÁ THỊ TRƯỜNG]]&gt;0,Stock[[#This Row],[GIÁ THỊ TRƯỜNG]]*Stock[[#This Row],[SỐ LƯỢNG CÒN LẠI
(auto-fill)]],"")</f>
        <v/>
      </c>
    </row>
    <row r="2141" spans="2:33">
      <c r="B2141" s="109" t="str">
        <f>IF(AND(Stock[[#This Row],[SỐ LƯỢNG MUA]]&gt;0,Stock[[#This Row],[SỐ LƯỢNG CÒN LẠI
(auto-fill)]]=0),"BÁN",
IF(AND(Stock[[#This Row],[SỐ LƯỢNG MUA]]&gt;0,Stock[[#This Row],[SỐ LƯỢNG CÒN LẠI
(auto-fill)]]&gt;0),"NẮM GIỮ",""))</f>
        <v/>
      </c>
      <c r="C2141" s="112">
        <f t="shared" si="33"/>
        <v>2128</v>
      </c>
      <c r="D2141" s="77"/>
      <c r="E2141" s="78"/>
      <c r="F2141" s="170"/>
      <c r="G2141" s="83"/>
      <c r="H2141" s="84"/>
      <c r="I2141" s="114" t="str">
        <f>IF(Stock[[#This Row],[SỐ LƯỢNG MUA]]&gt;0,Stock[[#This Row],[GIÁ MUA]]*Stock[[#This Row],[SỐ LƯỢNG MUA]]*$D$11,"")</f>
        <v/>
      </c>
      <c r="J2141" s="87"/>
      <c r="K2141" s="88"/>
      <c r="L2141" s="116" t="str">
        <f>IF(Stock[[#This Row],[SỐ LƯỢNG MUA]]&gt;0,Stock[[#This Row],[GIÁ MUA]]*(1+Stock[[#This Row],[% TĂNG KỲ VỌNG_1]]),"")</f>
        <v/>
      </c>
      <c r="M2141" s="89"/>
      <c r="N2141" s="116" t="str">
        <f>IF(Stock[[#This Row],[SỐ LƯỢNG MUA]]&gt;0,Stock[[#This Row],[GIÁ MUA]]*(1+Stock[[#This Row],[% TĂNG KỲ VỌNG_2]]),"")</f>
        <v/>
      </c>
      <c r="O2141" s="89"/>
      <c r="P2141" s="116" t="str">
        <f>IF(Stock[[#This Row],[SỐ LƯỢNG MUA]]&gt;0,Stock[[#This Row],[GIÁ MUA]]*(1+Stock[[#This Row],[% GIẢM ĐỂ CẮT LỖ]]),"")</f>
        <v/>
      </c>
      <c r="Q2141" s="103"/>
      <c r="R2141" s="117" t="str">
        <f>IF(Stock[[#This Row],[CỔ TỨC TIỀN MẶT]]&gt;0,Stock[[#This Row],[CỔ TỨC TIỀN MẶT]]/(Stock[[#This Row],[GIÁ MUA]]*Stock[[#This Row],[SỐ LƯỢNG MUA]]),"")</f>
        <v/>
      </c>
      <c r="S2141" s="103"/>
      <c r="T2141" s="77"/>
      <c r="U2141" s="95"/>
      <c r="V2141" s="96"/>
      <c r="W2141" s="125" t="str">
        <f>IF(Stock[[#This Row],[SỐ LƯỢNG BÁN]]&gt;0,Stock[[#This Row],[GIÁ BÁN]]*Stock[[#This Row],[SỐ LƯỢNG BÁN]]*$D$11+Stock[[#This Row],[GIÁ BÁN]]*Stock[[#This Row],[SỐ LƯỢNG BÁN]]*$D$12,"")</f>
        <v/>
      </c>
      <c r="X2141" s="120">
        <f>Stock[[#This Row],[SỐ LƯỢNG MUA]]+Stock[[#This Row],[CỔ TỨC BẰNG CỔ PHIẾU]]-Stock[[#This Row],[SỐ LƯỢNG BÁN]]</f>
        <v>0</v>
      </c>
      <c r="Y21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1" s="120">
        <f ca="1">IF(Stock[[#This Row],[NGÀY BÁN]]&gt;0,Stock[[#This Row],[NGÀY BÁN]]-Stock[[#This Row],[NGÀY MUA]]+1,IF(Stock[[#This Row],[NGÀY MUA]]=0,0,TODAY()-Stock[[#This Row],[NGÀY MUA]]+1))</f>
        <v>0</v>
      </c>
      <c r="AA2141" s="121" t="str">
        <f>IFERROR(Stock[[#This Row],[CỔ TỨC TIỀN MẶT]]+Stock[[#This Row],[LÃI/(LỖ) TỪ BÁN CK
(auto-fill)]],"")</f>
        <v/>
      </c>
      <c r="AB21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1" s="79"/>
      <c r="AE2141" s="146" t="str">
        <f>IF(Stock[[#This Row],[TRẠNG THÁI
(auto-fill)]]="NẮM GIỮ",Stock[[#This Row],[GIÁ THỊ TRƯỜNG]]-Stock[[#This Row],[GIÁ MUA]],"")</f>
        <v/>
      </c>
      <c r="AF2141" s="150" t="str">
        <f>IFERROR(Stock[[#This Row],[TĂNG/
(GIẢM )]]/Stock[[#This Row],[GIÁ MUA]],"")</f>
        <v/>
      </c>
      <c r="AG2141" s="129" t="str">
        <f>IF(Stock[[#This Row],[GIÁ THỊ TRƯỜNG]]&gt;0,Stock[[#This Row],[GIÁ THỊ TRƯỜNG]]*Stock[[#This Row],[SỐ LƯỢNG CÒN LẠI
(auto-fill)]],"")</f>
        <v/>
      </c>
    </row>
    <row r="2142" spans="2:33">
      <c r="B2142" s="109" t="str">
        <f>IF(AND(Stock[[#This Row],[SỐ LƯỢNG MUA]]&gt;0,Stock[[#This Row],[SỐ LƯỢNG CÒN LẠI
(auto-fill)]]=0),"BÁN",
IF(AND(Stock[[#This Row],[SỐ LƯỢNG MUA]]&gt;0,Stock[[#This Row],[SỐ LƯỢNG CÒN LẠI
(auto-fill)]]&gt;0),"NẮM GIỮ",""))</f>
        <v/>
      </c>
      <c r="C2142" s="112">
        <f t="shared" si="33"/>
        <v>2129</v>
      </c>
      <c r="D2142" s="77"/>
      <c r="E2142" s="78"/>
      <c r="F2142" s="170"/>
      <c r="G2142" s="83"/>
      <c r="H2142" s="84"/>
      <c r="I2142" s="114" t="str">
        <f>IF(Stock[[#This Row],[SỐ LƯỢNG MUA]]&gt;0,Stock[[#This Row],[GIÁ MUA]]*Stock[[#This Row],[SỐ LƯỢNG MUA]]*$D$11,"")</f>
        <v/>
      </c>
      <c r="J2142" s="87"/>
      <c r="K2142" s="88"/>
      <c r="L2142" s="116" t="str">
        <f>IF(Stock[[#This Row],[SỐ LƯỢNG MUA]]&gt;0,Stock[[#This Row],[GIÁ MUA]]*(1+Stock[[#This Row],[% TĂNG KỲ VỌNG_1]]),"")</f>
        <v/>
      </c>
      <c r="M2142" s="89"/>
      <c r="N2142" s="116" t="str">
        <f>IF(Stock[[#This Row],[SỐ LƯỢNG MUA]]&gt;0,Stock[[#This Row],[GIÁ MUA]]*(1+Stock[[#This Row],[% TĂNG KỲ VỌNG_2]]),"")</f>
        <v/>
      </c>
      <c r="O2142" s="89"/>
      <c r="P2142" s="116" t="str">
        <f>IF(Stock[[#This Row],[SỐ LƯỢNG MUA]]&gt;0,Stock[[#This Row],[GIÁ MUA]]*(1+Stock[[#This Row],[% GIẢM ĐỂ CẮT LỖ]]),"")</f>
        <v/>
      </c>
      <c r="Q2142" s="103"/>
      <c r="R2142" s="117" t="str">
        <f>IF(Stock[[#This Row],[CỔ TỨC TIỀN MẶT]]&gt;0,Stock[[#This Row],[CỔ TỨC TIỀN MẶT]]/(Stock[[#This Row],[GIÁ MUA]]*Stock[[#This Row],[SỐ LƯỢNG MUA]]),"")</f>
        <v/>
      </c>
      <c r="S2142" s="103"/>
      <c r="T2142" s="77"/>
      <c r="U2142" s="95"/>
      <c r="V2142" s="96"/>
      <c r="W2142" s="125" t="str">
        <f>IF(Stock[[#This Row],[SỐ LƯỢNG BÁN]]&gt;0,Stock[[#This Row],[GIÁ BÁN]]*Stock[[#This Row],[SỐ LƯỢNG BÁN]]*$D$11+Stock[[#This Row],[GIÁ BÁN]]*Stock[[#This Row],[SỐ LƯỢNG BÁN]]*$D$12,"")</f>
        <v/>
      </c>
      <c r="X2142" s="120">
        <f>Stock[[#This Row],[SỐ LƯỢNG MUA]]+Stock[[#This Row],[CỔ TỨC BẰNG CỔ PHIẾU]]-Stock[[#This Row],[SỐ LƯỢNG BÁN]]</f>
        <v>0</v>
      </c>
      <c r="Y21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2" s="120">
        <f ca="1">IF(Stock[[#This Row],[NGÀY BÁN]]&gt;0,Stock[[#This Row],[NGÀY BÁN]]-Stock[[#This Row],[NGÀY MUA]]+1,IF(Stock[[#This Row],[NGÀY MUA]]=0,0,TODAY()-Stock[[#This Row],[NGÀY MUA]]+1))</f>
        <v>0</v>
      </c>
      <c r="AA2142" s="121" t="str">
        <f>IFERROR(Stock[[#This Row],[CỔ TỨC TIỀN MẶT]]+Stock[[#This Row],[LÃI/(LỖ) TỪ BÁN CK
(auto-fill)]],"")</f>
        <v/>
      </c>
      <c r="AB21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2" s="79"/>
      <c r="AE2142" s="146" t="str">
        <f>IF(Stock[[#This Row],[TRẠNG THÁI
(auto-fill)]]="NẮM GIỮ",Stock[[#This Row],[GIÁ THỊ TRƯỜNG]]-Stock[[#This Row],[GIÁ MUA]],"")</f>
        <v/>
      </c>
      <c r="AF2142" s="150" t="str">
        <f>IFERROR(Stock[[#This Row],[TĂNG/
(GIẢM )]]/Stock[[#This Row],[GIÁ MUA]],"")</f>
        <v/>
      </c>
      <c r="AG2142" s="129" t="str">
        <f>IF(Stock[[#This Row],[GIÁ THỊ TRƯỜNG]]&gt;0,Stock[[#This Row],[GIÁ THỊ TRƯỜNG]]*Stock[[#This Row],[SỐ LƯỢNG CÒN LẠI
(auto-fill)]],"")</f>
        <v/>
      </c>
    </row>
    <row r="2143" spans="2:33">
      <c r="B2143" s="109" t="str">
        <f>IF(AND(Stock[[#This Row],[SỐ LƯỢNG MUA]]&gt;0,Stock[[#This Row],[SỐ LƯỢNG CÒN LẠI
(auto-fill)]]=0),"BÁN",
IF(AND(Stock[[#This Row],[SỐ LƯỢNG MUA]]&gt;0,Stock[[#This Row],[SỐ LƯỢNG CÒN LẠI
(auto-fill)]]&gt;0),"NẮM GIỮ",""))</f>
        <v/>
      </c>
      <c r="C2143" s="112">
        <f t="shared" si="33"/>
        <v>2130</v>
      </c>
      <c r="D2143" s="77"/>
      <c r="E2143" s="78"/>
      <c r="F2143" s="170"/>
      <c r="G2143" s="83"/>
      <c r="H2143" s="84"/>
      <c r="I2143" s="114" t="str">
        <f>IF(Stock[[#This Row],[SỐ LƯỢNG MUA]]&gt;0,Stock[[#This Row],[GIÁ MUA]]*Stock[[#This Row],[SỐ LƯỢNG MUA]]*$D$11,"")</f>
        <v/>
      </c>
      <c r="J2143" s="87"/>
      <c r="K2143" s="88"/>
      <c r="L2143" s="116" t="str">
        <f>IF(Stock[[#This Row],[SỐ LƯỢNG MUA]]&gt;0,Stock[[#This Row],[GIÁ MUA]]*(1+Stock[[#This Row],[% TĂNG KỲ VỌNG_1]]),"")</f>
        <v/>
      </c>
      <c r="M2143" s="89"/>
      <c r="N2143" s="116" t="str">
        <f>IF(Stock[[#This Row],[SỐ LƯỢNG MUA]]&gt;0,Stock[[#This Row],[GIÁ MUA]]*(1+Stock[[#This Row],[% TĂNG KỲ VỌNG_2]]),"")</f>
        <v/>
      </c>
      <c r="O2143" s="89"/>
      <c r="P2143" s="116" t="str">
        <f>IF(Stock[[#This Row],[SỐ LƯỢNG MUA]]&gt;0,Stock[[#This Row],[GIÁ MUA]]*(1+Stock[[#This Row],[% GIẢM ĐỂ CẮT LỖ]]),"")</f>
        <v/>
      </c>
      <c r="Q2143" s="103"/>
      <c r="R2143" s="117" t="str">
        <f>IF(Stock[[#This Row],[CỔ TỨC TIỀN MẶT]]&gt;0,Stock[[#This Row],[CỔ TỨC TIỀN MẶT]]/(Stock[[#This Row],[GIÁ MUA]]*Stock[[#This Row],[SỐ LƯỢNG MUA]]),"")</f>
        <v/>
      </c>
      <c r="S2143" s="103"/>
      <c r="T2143" s="77"/>
      <c r="U2143" s="95"/>
      <c r="V2143" s="96"/>
      <c r="W2143" s="125" t="str">
        <f>IF(Stock[[#This Row],[SỐ LƯỢNG BÁN]]&gt;0,Stock[[#This Row],[GIÁ BÁN]]*Stock[[#This Row],[SỐ LƯỢNG BÁN]]*$D$11+Stock[[#This Row],[GIÁ BÁN]]*Stock[[#This Row],[SỐ LƯỢNG BÁN]]*$D$12,"")</f>
        <v/>
      </c>
      <c r="X2143" s="120">
        <f>Stock[[#This Row],[SỐ LƯỢNG MUA]]+Stock[[#This Row],[CỔ TỨC BẰNG CỔ PHIẾU]]-Stock[[#This Row],[SỐ LƯỢNG BÁN]]</f>
        <v>0</v>
      </c>
      <c r="Y21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3" s="120">
        <f ca="1">IF(Stock[[#This Row],[NGÀY BÁN]]&gt;0,Stock[[#This Row],[NGÀY BÁN]]-Stock[[#This Row],[NGÀY MUA]]+1,IF(Stock[[#This Row],[NGÀY MUA]]=0,0,TODAY()-Stock[[#This Row],[NGÀY MUA]]+1))</f>
        <v>0</v>
      </c>
      <c r="AA2143" s="121" t="str">
        <f>IFERROR(Stock[[#This Row],[CỔ TỨC TIỀN MẶT]]+Stock[[#This Row],[LÃI/(LỖ) TỪ BÁN CK
(auto-fill)]],"")</f>
        <v/>
      </c>
      <c r="AB21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3" s="79"/>
      <c r="AE2143" s="146" t="str">
        <f>IF(Stock[[#This Row],[TRẠNG THÁI
(auto-fill)]]="NẮM GIỮ",Stock[[#This Row],[GIÁ THỊ TRƯỜNG]]-Stock[[#This Row],[GIÁ MUA]],"")</f>
        <v/>
      </c>
      <c r="AF2143" s="150" t="str">
        <f>IFERROR(Stock[[#This Row],[TĂNG/
(GIẢM )]]/Stock[[#This Row],[GIÁ MUA]],"")</f>
        <v/>
      </c>
      <c r="AG2143" s="129" t="str">
        <f>IF(Stock[[#This Row],[GIÁ THỊ TRƯỜNG]]&gt;0,Stock[[#This Row],[GIÁ THỊ TRƯỜNG]]*Stock[[#This Row],[SỐ LƯỢNG CÒN LẠI
(auto-fill)]],"")</f>
        <v/>
      </c>
    </row>
    <row r="2144" spans="2:33">
      <c r="B2144" s="109" t="str">
        <f>IF(AND(Stock[[#This Row],[SỐ LƯỢNG MUA]]&gt;0,Stock[[#This Row],[SỐ LƯỢNG CÒN LẠI
(auto-fill)]]=0),"BÁN",
IF(AND(Stock[[#This Row],[SỐ LƯỢNG MUA]]&gt;0,Stock[[#This Row],[SỐ LƯỢNG CÒN LẠI
(auto-fill)]]&gt;0),"NẮM GIỮ",""))</f>
        <v/>
      </c>
      <c r="C2144" s="112">
        <f t="shared" si="33"/>
        <v>2131</v>
      </c>
      <c r="D2144" s="77"/>
      <c r="E2144" s="78"/>
      <c r="F2144" s="170"/>
      <c r="G2144" s="83"/>
      <c r="H2144" s="84"/>
      <c r="I2144" s="114" t="str">
        <f>IF(Stock[[#This Row],[SỐ LƯỢNG MUA]]&gt;0,Stock[[#This Row],[GIÁ MUA]]*Stock[[#This Row],[SỐ LƯỢNG MUA]]*$D$11,"")</f>
        <v/>
      </c>
      <c r="J2144" s="87"/>
      <c r="K2144" s="88"/>
      <c r="L2144" s="116" t="str">
        <f>IF(Stock[[#This Row],[SỐ LƯỢNG MUA]]&gt;0,Stock[[#This Row],[GIÁ MUA]]*(1+Stock[[#This Row],[% TĂNG KỲ VỌNG_1]]),"")</f>
        <v/>
      </c>
      <c r="M2144" s="89"/>
      <c r="N2144" s="116" t="str">
        <f>IF(Stock[[#This Row],[SỐ LƯỢNG MUA]]&gt;0,Stock[[#This Row],[GIÁ MUA]]*(1+Stock[[#This Row],[% TĂNG KỲ VỌNG_2]]),"")</f>
        <v/>
      </c>
      <c r="O2144" s="89"/>
      <c r="P2144" s="116" t="str">
        <f>IF(Stock[[#This Row],[SỐ LƯỢNG MUA]]&gt;0,Stock[[#This Row],[GIÁ MUA]]*(1+Stock[[#This Row],[% GIẢM ĐỂ CẮT LỖ]]),"")</f>
        <v/>
      </c>
      <c r="Q2144" s="103"/>
      <c r="R2144" s="117" t="str">
        <f>IF(Stock[[#This Row],[CỔ TỨC TIỀN MẶT]]&gt;0,Stock[[#This Row],[CỔ TỨC TIỀN MẶT]]/(Stock[[#This Row],[GIÁ MUA]]*Stock[[#This Row],[SỐ LƯỢNG MUA]]),"")</f>
        <v/>
      </c>
      <c r="S2144" s="103"/>
      <c r="T2144" s="77"/>
      <c r="U2144" s="95"/>
      <c r="V2144" s="96"/>
      <c r="W2144" s="125" t="str">
        <f>IF(Stock[[#This Row],[SỐ LƯỢNG BÁN]]&gt;0,Stock[[#This Row],[GIÁ BÁN]]*Stock[[#This Row],[SỐ LƯỢNG BÁN]]*$D$11+Stock[[#This Row],[GIÁ BÁN]]*Stock[[#This Row],[SỐ LƯỢNG BÁN]]*$D$12,"")</f>
        <v/>
      </c>
      <c r="X2144" s="120">
        <f>Stock[[#This Row],[SỐ LƯỢNG MUA]]+Stock[[#This Row],[CỔ TỨC BẰNG CỔ PHIẾU]]-Stock[[#This Row],[SỐ LƯỢNG BÁN]]</f>
        <v>0</v>
      </c>
      <c r="Y21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4" s="120">
        <f ca="1">IF(Stock[[#This Row],[NGÀY BÁN]]&gt;0,Stock[[#This Row],[NGÀY BÁN]]-Stock[[#This Row],[NGÀY MUA]]+1,IF(Stock[[#This Row],[NGÀY MUA]]=0,0,TODAY()-Stock[[#This Row],[NGÀY MUA]]+1))</f>
        <v>0</v>
      </c>
      <c r="AA2144" s="121" t="str">
        <f>IFERROR(Stock[[#This Row],[CỔ TỨC TIỀN MẶT]]+Stock[[#This Row],[LÃI/(LỖ) TỪ BÁN CK
(auto-fill)]],"")</f>
        <v/>
      </c>
      <c r="AB21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4" s="79"/>
      <c r="AE2144" s="146" t="str">
        <f>IF(Stock[[#This Row],[TRẠNG THÁI
(auto-fill)]]="NẮM GIỮ",Stock[[#This Row],[GIÁ THỊ TRƯỜNG]]-Stock[[#This Row],[GIÁ MUA]],"")</f>
        <v/>
      </c>
      <c r="AF2144" s="150" t="str">
        <f>IFERROR(Stock[[#This Row],[TĂNG/
(GIẢM )]]/Stock[[#This Row],[GIÁ MUA]],"")</f>
        <v/>
      </c>
      <c r="AG2144" s="129" t="str">
        <f>IF(Stock[[#This Row],[GIÁ THỊ TRƯỜNG]]&gt;0,Stock[[#This Row],[GIÁ THỊ TRƯỜNG]]*Stock[[#This Row],[SỐ LƯỢNG CÒN LẠI
(auto-fill)]],"")</f>
        <v/>
      </c>
    </row>
    <row r="2145" spans="2:33">
      <c r="B2145" s="109" t="str">
        <f>IF(AND(Stock[[#This Row],[SỐ LƯỢNG MUA]]&gt;0,Stock[[#This Row],[SỐ LƯỢNG CÒN LẠI
(auto-fill)]]=0),"BÁN",
IF(AND(Stock[[#This Row],[SỐ LƯỢNG MUA]]&gt;0,Stock[[#This Row],[SỐ LƯỢNG CÒN LẠI
(auto-fill)]]&gt;0),"NẮM GIỮ",""))</f>
        <v/>
      </c>
      <c r="C2145" s="112">
        <f t="shared" si="33"/>
        <v>2132</v>
      </c>
      <c r="D2145" s="77"/>
      <c r="E2145" s="78"/>
      <c r="F2145" s="170"/>
      <c r="G2145" s="83"/>
      <c r="H2145" s="84"/>
      <c r="I2145" s="114" t="str">
        <f>IF(Stock[[#This Row],[SỐ LƯỢNG MUA]]&gt;0,Stock[[#This Row],[GIÁ MUA]]*Stock[[#This Row],[SỐ LƯỢNG MUA]]*$D$11,"")</f>
        <v/>
      </c>
      <c r="J2145" s="87"/>
      <c r="K2145" s="88"/>
      <c r="L2145" s="116" t="str">
        <f>IF(Stock[[#This Row],[SỐ LƯỢNG MUA]]&gt;0,Stock[[#This Row],[GIÁ MUA]]*(1+Stock[[#This Row],[% TĂNG KỲ VỌNG_1]]),"")</f>
        <v/>
      </c>
      <c r="M2145" s="89"/>
      <c r="N2145" s="116" t="str">
        <f>IF(Stock[[#This Row],[SỐ LƯỢNG MUA]]&gt;0,Stock[[#This Row],[GIÁ MUA]]*(1+Stock[[#This Row],[% TĂNG KỲ VỌNG_2]]),"")</f>
        <v/>
      </c>
      <c r="O2145" s="89"/>
      <c r="P2145" s="116" t="str">
        <f>IF(Stock[[#This Row],[SỐ LƯỢNG MUA]]&gt;0,Stock[[#This Row],[GIÁ MUA]]*(1+Stock[[#This Row],[% GIẢM ĐỂ CẮT LỖ]]),"")</f>
        <v/>
      </c>
      <c r="Q2145" s="103"/>
      <c r="R2145" s="117" t="str">
        <f>IF(Stock[[#This Row],[CỔ TỨC TIỀN MẶT]]&gt;0,Stock[[#This Row],[CỔ TỨC TIỀN MẶT]]/(Stock[[#This Row],[GIÁ MUA]]*Stock[[#This Row],[SỐ LƯỢNG MUA]]),"")</f>
        <v/>
      </c>
      <c r="S2145" s="103"/>
      <c r="T2145" s="77"/>
      <c r="U2145" s="95"/>
      <c r="V2145" s="96"/>
      <c r="W2145" s="125" t="str">
        <f>IF(Stock[[#This Row],[SỐ LƯỢNG BÁN]]&gt;0,Stock[[#This Row],[GIÁ BÁN]]*Stock[[#This Row],[SỐ LƯỢNG BÁN]]*$D$11+Stock[[#This Row],[GIÁ BÁN]]*Stock[[#This Row],[SỐ LƯỢNG BÁN]]*$D$12,"")</f>
        <v/>
      </c>
      <c r="X2145" s="120">
        <f>Stock[[#This Row],[SỐ LƯỢNG MUA]]+Stock[[#This Row],[CỔ TỨC BẰNG CỔ PHIẾU]]-Stock[[#This Row],[SỐ LƯỢNG BÁN]]</f>
        <v>0</v>
      </c>
      <c r="Y21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5" s="120">
        <f ca="1">IF(Stock[[#This Row],[NGÀY BÁN]]&gt;0,Stock[[#This Row],[NGÀY BÁN]]-Stock[[#This Row],[NGÀY MUA]]+1,IF(Stock[[#This Row],[NGÀY MUA]]=0,0,TODAY()-Stock[[#This Row],[NGÀY MUA]]+1))</f>
        <v>0</v>
      </c>
      <c r="AA2145" s="121" t="str">
        <f>IFERROR(Stock[[#This Row],[CỔ TỨC TIỀN MẶT]]+Stock[[#This Row],[LÃI/(LỖ) TỪ BÁN CK
(auto-fill)]],"")</f>
        <v/>
      </c>
      <c r="AB21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5" s="79"/>
      <c r="AE2145" s="146" t="str">
        <f>IF(Stock[[#This Row],[TRẠNG THÁI
(auto-fill)]]="NẮM GIỮ",Stock[[#This Row],[GIÁ THỊ TRƯỜNG]]-Stock[[#This Row],[GIÁ MUA]],"")</f>
        <v/>
      </c>
      <c r="AF2145" s="150" t="str">
        <f>IFERROR(Stock[[#This Row],[TĂNG/
(GIẢM )]]/Stock[[#This Row],[GIÁ MUA]],"")</f>
        <v/>
      </c>
      <c r="AG2145" s="129" t="str">
        <f>IF(Stock[[#This Row],[GIÁ THỊ TRƯỜNG]]&gt;0,Stock[[#This Row],[GIÁ THỊ TRƯỜNG]]*Stock[[#This Row],[SỐ LƯỢNG CÒN LẠI
(auto-fill)]],"")</f>
        <v/>
      </c>
    </row>
    <row r="2146" spans="2:33">
      <c r="B2146" s="109" t="str">
        <f>IF(AND(Stock[[#This Row],[SỐ LƯỢNG MUA]]&gt;0,Stock[[#This Row],[SỐ LƯỢNG CÒN LẠI
(auto-fill)]]=0),"BÁN",
IF(AND(Stock[[#This Row],[SỐ LƯỢNG MUA]]&gt;0,Stock[[#This Row],[SỐ LƯỢNG CÒN LẠI
(auto-fill)]]&gt;0),"NẮM GIỮ",""))</f>
        <v/>
      </c>
      <c r="C2146" s="112">
        <f t="shared" si="33"/>
        <v>2133</v>
      </c>
      <c r="D2146" s="77"/>
      <c r="E2146" s="78"/>
      <c r="F2146" s="170"/>
      <c r="G2146" s="83"/>
      <c r="H2146" s="84"/>
      <c r="I2146" s="114" t="str">
        <f>IF(Stock[[#This Row],[SỐ LƯỢNG MUA]]&gt;0,Stock[[#This Row],[GIÁ MUA]]*Stock[[#This Row],[SỐ LƯỢNG MUA]]*$D$11,"")</f>
        <v/>
      </c>
      <c r="J2146" s="87"/>
      <c r="K2146" s="88"/>
      <c r="L2146" s="116" t="str">
        <f>IF(Stock[[#This Row],[SỐ LƯỢNG MUA]]&gt;0,Stock[[#This Row],[GIÁ MUA]]*(1+Stock[[#This Row],[% TĂNG KỲ VỌNG_1]]),"")</f>
        <v/>
      </c>
      <c r="M2146" s="89"/>
      <c r="N2146" s="116" t="str">
        <f>IF(Stock[[#This Row],[SỐ LƯỢNG MUA]]&gt;0,Stock[[#This Row],[GIÁ MUA]]*(1+Stock[[#This Row],[% TĂNG KỲ VỌNG_2]]),"")</f>
        <v/>
      </c>
      <c r="O2146" s="89"/>
      <c r="P2146" s="116" t="str">
        <f>IF(Stock[[#This Row],[SỐ LƯỢNG MUA]]&gt;0,Stock[[#This Row],[GIÁ MUA]]*(1+Stock[[#This Row],[% GIẢM ĐỂ CẮT LỖ]]),"")</f>
        <v/>
      </c>
      <c r="Q2146" s="103"/>
      <c r="R2146" s="117" t="str">
        <f>IF(Stock[[#This Row],[CỔ TỨC TIỀN MẶT]]&gt;0,Stock[[#This Row],[CỔ TỨC TIỀN MẶT]]/(Stock[[#This Row],[GIÁ MUA]]*Stock[[#This Row],[SỐ LƯỢNG MUA]]),"")</f>
        <v/>
      </c>
      <c r="S2146" s="103"/>
      <c r="T2146" s="77"/>
      <c r="U2146" s="95"/>
      <c r="V2146" s="96"/>
      <c r="W2146" s="125" t="str">
        <f>IF(Stock[[#This Row],[SỐ LƯỢNG BÁN]]&gt;0,Stock[[#This Row],[GIÁ BÁN]]*Stock[[#This Row],[SỐ LƯỢNG BÁN]]*$D$11+Stock[[#This Row],[GIÁ BÁN]]*Stock[[#This Row],[SỐ LƯỢNG BÁN]]*$D$12,"")</f>
        <v/>
      </c>
      <c r="X2146" s="120">
        <f>Stock[[#This Row],[SỐ LƯỢNG MUA]]+Stock[[#This Row],[CỔ TỨC BẰNG CỔ PHIẾU]]-Stock[[#This Row],[SỐ LƯỢNG BÁN]]</f>
        <v>0</v>
      </c>
      <c r="Y21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6" s="120">
        <f ca="1">IF(Stock[[#This Row],[NGÀY BÁN]]&gt;0,Stock[[#This Row],[NGÀY BÁN]]-Stock[[#This Row],[NGÀY MUA]]+1,IF(Stock[[#This Row],[NGÀY MUA]]=0,0,TODAY()-Stock[[#This Row],[NGÀY MUA]]+1))</f>
        <v>0</v>
      </c>
      <c r="AA2146" s="121" t="str">
        <f>IFERROR(Stock[[#This Row],[CỔ TỨC TIỀN MẶT]]+Stock[[#This Row],[LÃI/(LỖ) TỪ BÁN CK
(auto-fill)]],"")</f>
        <v/>
      </c>
      <c r="AB21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6" s="79"/>
      <c r="AE2146" s="146" t="str">
        <f>IF(Stock[[#This Row],[TRẠNG THÁI
(auto-fill)]]="NẮM GIỮ",Stock[[#This Row],[GIÁ THỊ TRƯỜNG]]-Stock[[#This Row],[GIÁ MUA]],"")</f>
        <v/>
      </c>
      <c r="AF2146" s="150" t="str">
        <f>IFERROR(Stock[[#This Row],[TĂNG/
(GIẢM )]]/Stock[[#This Row],[GIÁ MUA]],"")</f>
        <v/>
      </c>
      <c r="AG2146" s="129" t="str">
        <f>IF(Stock[[#This Row],[GIÁ THỊ TRƯỜNG]]&gt;0,Stock[[#This Row],[GIÁ THỊ TRƯỜNG]]*Stock[[#This Row],[SỐ LƯỢNG CÒN LẠI
(auto-fill)]],"")</f>
        <v/>
      </c>
    </row>
    <row r="2147" spans="2:33">
      <c r="B2147" s="109" t="str">
        <f>IF(AND(Stock[[#This Row],[SỐ LƯỢNG MUA]]&gt;0,Stock[[#This Row],[SỐ LƯỢNG CÒN LẠI
(auto-fill)]]=0),"BÁN",
IF(AND(Stock[[#This Row],[SỐ LƯỢNG MUA]]&gt;0,Stock[[#This Row],[SỐ LƯỢNG CÒN LẠI
(auto-fill)]]&gt;0),"NẮM GIỮ",""))</f>
        <v/>
      </c>
      <c r="C2147" s="112">
        <f t="shared" si="33"/>
        <v>2134</v>
      </c>
      <c r="D2147" s="77"/>
      <c r="E2147" s="78"/>
      <c r="F2147" s="170"/>
      <c r="G2147" s="83"/>
      <c r="H2147" s="84"/>
      <c r="I2147" s="114" t="str">
        <f>IF(Stock[[#This Row],[SỐ LƯỢNG MUA]]&gt;0,Stock[[#This Row],[GIÁ MUA]]*Stock[[#This Row],[SỐ LƯỢNG MUA]]*$D$11,"")</f>
        <v/>
      </c>
      <c r="J2147" s="87"/>
      <c r="K2147" s="88"/>
      <c r="L2147" s="116" t="str">
        <f>IF(Stock[[#This Row],[SỐ LƯỢNG MUA]]&gt;0,Stock[[#This Row],[GIÁ MUA]]*(1+Stock[[#This Row],[% TĂNG KỲ VỌNG_1]]),"")</f>
        <v/>
      </c>
      <c r="M2147" s="89"/>
      <c r="N2147" s="116" t="str">
        <f>IF(Stock[[#This Row],[SỐ LƯỢNG MUA]]&gt;0,Stock[[#This Row],[GIÁ MUA]]*(1+Stock[[#This Row],[% TĂNG KỲ VỌNG_2]]),"")</f>
        <v/>
      </c>
      <c r="O2147" s="89"/>
      <c r="P2147" s="116" t="str">
        <f>IF(Stock[[#This Row],[SỐ LƯỢNG MUA]]&gt;0,Stock[[#This Row],[GIÁ MUA]]*(1+Stock[[#This Row],[% GIẢM ĐỂ CẮT LỖ]]),"")</f>
        <v/>
      </c>
      <c r="Q2147" s="103"/>
      <c r="R2147" s="117" t="str">
        <f>IF(Stock[[#This Row],[CỔ TỨC TIỀN MẶT]]&gt;0,Stock[[#This Row],[CỔ TỨC TIỀN MẶT]]/(Stock[[#This Row],[GIÁ MUA]]*Stock[[#This Row],[SỐ LƯỢNG MUA]]),"")</f>
        <v/>
      </c>
      <c r="S2147" s="103"/>
      <c r="T2147" s="77"/>
      <c r="U2147" s="95"/>
      <c r="V2147" s="96"/>
      <c r="W2147" s="125" t="str">
        <f>IF(Stock[[#This Row],[SỐ LƯỢNG BÁN]]&gt;0,Stock[[#This Row],[GIÁ BÁN]]*Stock[[#This Row],[SỐ LƯỢNG BÁN]]*$D$11+Stock[[#This Row],[GIÁ BÁN]]*Stock[[#This Row],[SỐ LƯỢNG BÁN]]*$D$12,"")</f>
        <v/>
      </c>
      <c r="X2147" s="120">
        <f>Stock[[#This Row],[SỐ LƯỢNG MUA]]+Stock[[#This Row],[CỔ TỨC BẰNG CỔ PHIẾU]]-Stock[[#This Row],[SỐ LƯỢNG BÁN]]</f>
        <v>0</v>
      </c>
      <c r="Y21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7" s="120">
        <f ca="1">IF(Stock[[#This Row],[NGÀY BÁN]]&gt;0,Stock[[#This Row],[NGÀY BÁN]]-Stock[[#This Row],[NGÀY MUA]]+1,IF(Stock[[#This Row],[NGÀY MUA]]=0,0,TODAY()-Stock[[#This Row],[NGÀY MUA]]+1))</f>
        <v>0</v>
      </c>
      <c r="AA2147" s="121" t="str">
        <f>IFERROR(Stock[[#This Row],[CỔ TỨC TIỀN MẶT]]+Stock[[#This Row],[LÃI/(LỖ) TỪ BÁN CK
(auto-fill)]],"")</f>
        <v/>
      </c>
      <c r="AB21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7" s="79"/>
      <c r="AE2147" s="146" t="str">
        <f>IF(Stock[[#This Row],[TRẠNG THÁI
(auto-fill)]]="NẮM GIỮ",Stock[[#This Row],[GIÁ THỊ TRƯỜNG]]-Stock[[#This Row],[GIÁ MUA]],"")</f>
        <v/>
      </c>
      <c r="AF2147" s="150" t="str">
        <f>IFERROR(Stock[[#This Row],[TĂNG/
(GIẢM )]]/Stock[[#This Row],[GIÁ MUA]],"")</f>
        <v/>
      </c>
      <c r="AG2147" s="129" t="str">
        <f>IF(Stock[[#This Row],[GIÁ THỊ TRƯỜNG]]&gt;0,Stock[[#This Row],[GIÁ THỊ TRƯỜNG]]*Stock[[#This Row],[SỐ LƯỢNG CÒN LẠI
(auto-fill)]],"")</f>
        <v/>
      </c>
    </row>
    <row r="2148" spans="2:33">
      <c r="B2148" s="109" t="str">
        <f>IF(AND(Stock[[#This Row],[SỐ LƯỢNG MUA]]&gt;0,Stock[[#This Row],[SỐ LƯỢNG CÒN LẠI
(auto-fill)]]=0),"BÁN",
IF(AND(Stock[[#This Row],[SỐ LƯỢNG MUA]]&gt;0,Stock[[#This Row],[SỐ LƯỢNG CÒN LẠI
(auto-fill)]]&gt;0),"NẮM GIỮ",""))</f>
        <v/>
      </c>
      <c r="C2148" s="112">
        <f t="shared" si="33"/>
        <v>2135</v>
      </c>
      <c r="D2148" s="77"/>
      <c r="E2148" s="78"/>
      <c r="F2148" s="170"/>
      <c r="G2148" s="83"/>
      <c r="H2148" s="84"/>
      <c r="I2148" s="114" t="str">
        <f>IF(Stock[[#This Row],[SỐ LƯỢNG MUA]]&gt;0,Stock[[#This Row],[GIÁ MUA]]*Stock[[#This Row],[SỐ LƯỢNG MUA]]*$D$11,"")</f>
        <v/>
      </c>
      <c r="J2148" s="87"/>
      <c r="K2148" s="88"/>
      <c r="L2148" s="116" t="str">
        <f>IF(Stock[[#This Row],[SỐ LƯỢNG MUA]]&gt;0,Stock[[#This Row],[GIÁ MUA]]*(1+Stock[[#This Row],[% TĂNG KỲ VỌNG_1]]),"")</f>
        <v/>
      </c>
      <c r="M2148" s="89"/>
      <c r="N2148" s="116" t="str">
        <f>IF(Stock[[#This Row],[SỐ LƯỢNG MUA]]&gt;0,Stock[[#This Row],[GIÁ MUA]]*(1+Stock[[#This Row],[% TĂNG KỲ VỌNG_2]]),"")</f>
        <v/>
      </c>
      <c r="O2148" s="89"/>
      <c r="P2148" s="116" t="str">
        <f>IF(Stock[[#This Row],[SỐ LƯỢNG MUA]]&gt;0,Stock[[#This Row],[GIÁ MUA]]*(1+Stock[[#This Row],[% GIẢM ĐỂ CẮT LỖ]]),"")</f>
        <v/>
      </c>
      <c r="Q2148" s="103"/>
      <c r="R2148" s="117" t="str">
        <f>IF(Stock[[#This Row],[CỔ TỨC TIỀN MẶT]]&gt;0,Stock[[#This Row],[CỔ TỨC TIỀN MẶT]]/(Stock[[#This Row],[GIÁ MUA]]*Stock[[#This Row],[SỐ LƯỢNG MUA]]),"")</f>
        <v/>
      </c>
      <c r="S2148" s="103"/>
      <c r="T2148" s="77"/>
      <c r="U2148" s="95"/>
      <c r="V2148" s="96"/>
      <c r="W2148" s="125" t="str">
        <f>IF(Stock[[#This Row],[SỐ LƯỢNG BÁN]]&gt;0,Stock[[#This Row],[GIÁ BÁN]]*Stock[[#This Row],[SỐ LƯỢNG BÁN]]*$D$11+Stock[[#This Row],[GIÁ BÁN]]*Stock[[#This Row],[SỐ LƯỢNG BÁN]]*$D$12,"")</f>
        <v/>
      </c>
      <c r="X2148" s="120">
        <f>Stock[[#This Row],[SỐ LƯỢNG MUA]]+Stock[[#This Row],[CỔ TỨC BẰNG CỔ PHIẾU]]-Stock[[#This Row],[SỐ LƯỢNG BÁN]]</f>
        <v>0</v>
      </c>
      <c r="Y21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8" s="120">
        <f ca="1">IF(Stock[[#This Row],[NGÀY BÁN]]&gt;0,Stock[[#This Row],[NGÀY BÁN]]-Stock[[#This Row],[NGÀY MUA]]+1,IF(Stock[[#This Row],[NGÀY MUA]]=0,0,TODAY()-Stock[[#This Row],[NGÀY MUA]]+1))</f>
        <v>0</v>
      </c>
      <c r="AA2148" s="121" t="str">
        <f>IFERROR(Stock[[#This Row],[CỔ TỨC TIỀN MẶT]]+Stock[[#This Row],[LÃI/(LỖ) TỪ BÁN CK
(auto-fill)]],"")</f>
        <v/>
      </c>
      <c r="AB21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8" s="79"/>
      <c r="AE2148" s="146" t="str">
        <f>IF(Stock[[#This Row],[TRẠNG THÁI
(auto-fill)]]="NẮM GIỮ",Stock[[#This Row],[GIÁ THỊ TRƯỜNG]]-Stock[[#This Row],[GIÁ MUA]],"")</f>
        <v/>
      </c>
      <c r="AF2148" s="150" t="str">
        <f>IFERROR(Stock[[#This Row],[TĂNG/
(GIẢM )]]/Stock[[#This Row],[GIÁ MUA]],"")</f>
        <v/>
      </c>
      <c r="AG2148" s="129" t="str">
        <f>IF(Stock[[#This Row],[GIÁ THỊ TRƯỜNG]]&gt;0,Stock[[#This Row],[GIÁ THỊ TRƯỜNG]]*Stock[[#This Row],[SỐ LƯỢNG CÒN LẠI
(auto-fill)]],"")</f>
        <v/>
      </c>
    </row>
    <row r="2149" spans="2:33">
      <c r="B2149" s="109" t="str">
        <f>IF(AND(Stock[[#This Row],[SỐ LƯỢNG MUA]]&gt;0,Stock[[#This Row],[SỐ LƯỢNG CÒN LẠI
(auto-fill)]]=0),"BÁN",
IF(AND(Stock[[#This Row],[SỐ LƯỢNG MUA]]&gt;0,Stock[[#This Row],[SỐ LƯỢNG CÒN LẠI
(auto-fill)]]&gt;0),"NẮM GIỮ",""))</f>
        <v/>
      </c>
      <c r="C2149" s="112">
        <f t="shared" si="33"/>
        <v>2136</v>
      </c>
      <c r="D2149" s="77"/>
      <c r="E2149" s="78"/>
      <c r="F2149" s="170"/>
      <c r="G2149" s="83"/>
      <c r="H2149" s="84"/>
      <c r="I2149" s="114" t="str">
        <f>IF(Stock[[#This Row],[SỐ LƯỢNG MUA]]&gt;0,Stock[[#This Row],[GIÁ MUA]]*Stock[[#This Row],[SỐ LƯỢNG MUA]]*$D$11,"")</f>
        <v/>
      </c>
      <c r="J2149" s="87"/>
      <c r="K2149" s="88"/>
      <c r="L2149" s="116" t="str">
        <f>IF(Stock[[#This Row],[SỐ LƯỢNG MUA]]&gt;0,Stock[[#This Row],[GIÁ MUA]]*(1+Stock[[#This Row],[% TĂNG KỲ VỌNG_1]]),"")</f>
        <v/>
      </c>
      <c r="M2149" s="89"/>
      <c r="N2149" s="116" t="str">
        <f>IF(Stock[[#This Row],[SỐ LƯỢNG MUA]]&gt;0,Stock[[#This Row],[GIÁ MUA]]*(1+Stock[[#This Row],[% TĂNG KỲ VỌNG_2]]),"")</f>
        <v/>
      </c>
      <c r="O2149" s="89"/>
      <c r="P2149" s="116" t="str">
        <f>IF(Stock[[#This Row],[SỐ LƯỢNG MUA]]&gt;0,Stock[[#This Row],[GIÁ MUA]]*(1+Stock[[#This Row],[% GIẢM ĐỂ CẮT LỖ]]),"")</f>
        <v/>
      </c>
      <c r="Q2149" s="103"/>
      <c r="R2149" s="117" t="str">
        <f>IF(Stock[[#This Row],[CỔ TỨC TIỀN MẶT]]&gt;0,Stock[[#This Row],[CỔ TỨC TIỀN MẶT]]/(Stock[[#This Row],[GIÁ MUA]]*Stock[[#This Row],[SỐ LƯỢNG MUA]]),"")</f>
        <v/>
      </c>
      <c r="S2149" s="103"/>
      <c r="T2149" s="77"/>
      <c r="U2149" s="95"/>
      <c r="V2149" s="96"/>
      <c r="W2149" s="125" t="str">
        <f>IF(Stock[[#This Row],[SỐ LƯỢNG BÁN]]&gt;0,Stock[[#This Row],[GIÁ BÁN]]*Stock[[#This Row],[SỐ LƯỢNG BÁN]]*$D$11+Stock[[#This Row],[GIÁ BÁN]]*Stock[[#This Row],[SỐ LƯỢNG BÁN]]*$D$12,"")</f>
        <v/>
      </c>
      <c r="X2149" s="120">
        <f>Stock[[#This Row],[SỐ LƯỢNG MUA]]+Stock[[#This Row],[CỔ TỨC BẰNG CỔ PHIẾU]]-Stock[[#This Row],[SỐ LƯỢNG BÁN]]</f>
        <v>0</v>
      </c>
      <c r="Y21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9" s="120">
        <f ca="1">IF(Stock[[#This Row],[NGÀY BÁN]]&gt;0,Stock[[#This Row],[NGÀY BÁN]]-Stock[[#This Row],[NGÀY MUA]]+1,IF(Stock[[#This Row],[NGÀY MUA]]=0,0,TODAY()-Stock[[#This Row],[NGÀY MUA]]+1))</f>
        <v>0</v>
      </c>
      <c r="AA2149" s="121" t="str">
        <f>IFERROR(Stock[[#This Row],[CỔ TỨC TIỀN MẶT]]+Stock[[#This Row],[LÃI/(LỖ) TỪ BÁN CK
(auto-fill)]],"")</f>
        <v/>
      </c>
      <c r="AB21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49" s="79"/>
      <c r="AE2149" s="146" t="str">
        <f>IF(Stock[[#This Row],[TRẠNG THÁI
(auto-fill)]]="NẮM GIỮ",Stock[[#This Row],[GIÁ THỊ TRƯỜNG]]-Stock[[#This Row],[GIÁ MUA]],"")</f>
        <v/>
      </c>
      <c r="AF2149" s="150" t="str">
        <f>IFERROR(Stock[[#This Row],[TĂNG/
(GIẢM )]]/Stock[[#This Row],[GIÁ MUA]],"")</f>
        <v/>
      </c>
      <c r="AG2149" s="129" t="str">
        <f>IF(Stock[[#This Row],[GIÁ THỊ TRƯỜNG]]&gt;0,Stock[[#This Row],[GIÁ THỊ TRƯỜNG]]*Stock[[#This Row],[SỐ LƯỢNG CÒN LẠI
(auto-fill)]],"")</f>
        <v/>
      </c>
    </row>
    <row r="2150" spans="2:33">
      <c r="B2150" s="109" t="str">
        <f>IF(AND(Stock[[#This Row],[SỐ LƯỢNG MUA]]&gt;0,Stock[[#This Row],[SỐ LƯỢNG CÒN LẠI
(auto-fill)]]=0),"BÁN",
IF(AND(Stock[[#This Row],[SỐ LƯỢNG MUA]]&gt;0,Stock[[#This Row],[SỐ LƯỢNG CÒN LẠI
(auto-fill)]]&gt;0),"NẮM GIỮ",""))</f>
        <v/>
      </c>
      <c r="C2150" s="112">
        <f t="shared" si="33"/>
        <v>2137</v>
      </c>
      <c r="D2150" s="77"/>
      <c r="E2150" s="78"/>
      <c r="F2150" s="170"/>
      <c r="G2150" s="83"/>
      <c r="H2150" s="84"/>
      <c r="I2150" s="114" t="str">
        <f>IF(Stock[[#This Row],[SỐ LƯỢNG MUA]]&gt;0,Stock[[#This Row],[GIÁ MUA]]*Stock[[#This Row],[SỐ LƯỢNG MUA]]*$D$11,"")</f>
        <v/>
      </c>
      <c r="J2150" s="87"/>
      <c r="K2150" s="88"/>
      <c r="L2150" s="116" t="str">
        <f>IF(Stock[[#This Row],[SỐ LƯỢNG MUA]]&gt;0,Stock[[#This Row],[GIÁ MUA]]*(1+Stock[[#This Row],[% TĂNG KỲ VỌNG_1]]),"")</f>
        <v/>
      </c>
      <c r="M2150" s="89"/>
      <c r="N2150" s="116" t="str">
        <f>IF(Stock[[#This Row],[SỐ LƯỢNG MUA]]&gt;0,Stock[[#This Row],[GIÁ MUA]]*(1+Stock[[#This Row],[% TĂNG KỲ VỌNG_2]]),"")</f>
        <v/>
      </c>
      <c r="O2150" s="89"/>
      <c r="P2150" s="116" t="str">
        <f>IF(Stock[[#This Row],[SỐ LƯỢNG MUA]]&gt;0,Stock[[#This Row],[GIÁ MUA]]*(1+Stock[[#This Row],[% GIẢM ĐỂ CẮT LỖ]]),"")</f>
        <v/>
      </c>
      <c r="Q2150" s="103"/>
      <c r="R2150" s="117" t="str">
        <f>IF(Stock[[#This Row],[CỔ TỨC TIỀN MẶT]]&gt;0,Stock[[#This Row],[CỔ TỨC TIỀN MẶT]]/(Stock[[#This Row],[GIÁ MUA]]*Stock[[#This Row],[SỐ LƯỢNG MUA]]),"")</f>
        <v/>
      </c>
      <c r="S2150" s="103"/>
      <c r="T2150" s="77"/>
      <c r="U2150" s="95"/>
      <c r="V2150" s="96"/>
      <c r="W2150" s="125" t="str">
        <f>IF(Stock[[#This Row],[SỐ LƯỢNG BÁN]]&gt;0,Stock[[#This Row],[GIÁ BÁN]]*Stock[[#This Row],[SỐ LƯỢNG BÁN]]*$D$11+Stock[[#This Row],[GIÁ BÁN]]*Stock[[#This Row],[SỐ LƯỢNG BÁN]]*$D$12,"")</f>
        <v/>
      </c>
      <c r="X2150" s="120">
        <f>Stock[[#This Row],[SỐ LƯỢNG MUA]]+Stock[[#This Row],[CỔ TỨC BẰNG CỔ PHIẾU]]-Stock[[#This Row],[SỐ LƯỢNG BÁN]]</f>
        <v>0</v>
      </c>
      <c r="Y21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0" s="120">
        <f ca="1">IF(Stock[[#This Row],[NGÀY BÁN]]&gt;0,Stock[[#This Row],[NGÀY BÁN]]-Stock[[#This Row],[NGÀY MUA]]+1,IF(Stock[[#This Row],[NGÀY MUA]]=0,0,TODAY()-Stock[[#This Row],[NGÀY MUA]]+1))</f>
        <v>0</v>
      </c>
      <c r="AA2150" s="121" t="str">
        <f>IFERROR(Stock[[#This Row],[CỔ TỨC TIỀN MẶT]]+Stock[[#This Row],[LÃI/(LỖ) TỪ BÁN CK
(auto-fill)]],"")</f>
        <v/>
      </c>
      <c r="AB21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0" s="79"/>
      <c r="AE2150" s="146" t="str">
        <f>IF(Stock[[#This Row],[TRẠNG THÁI
(auto-fill)]]="NẮM GIỮ",Stock[[#This Row],[GIÁ THỊ TRƯỜNG]]-Stock[[#This Row],[GIÁ MUA]],"")</f>
        <v/>
      </c>
      <c r="AF2150" s="150" t="str">
        <f>IFERROR(Stock[[#This Row],[TĂNG/
(GIẢM )]]/Stock[[#This Row],[GIÁ MUA]],"")</f>
        <v/>
      </c>
      <c r="AG2150" s="129" t="str">
        <f>IF(Stock[[#This Row],[GIÁ THỊ TRƯỜNG]]&gt;0,Stock[[#This Row],[GIÁ THỊ TRƯỜNG]]*Stock[[#This Row],[SỐ LƯỢNG CÒN LẠI
(auto-fill)]],"")</f>
        <v/>
      </c>
    </row>
    <row r="2151" spans="2:33">
      <c r="B2151" s="109" t="str">
        <f>IF(AND(Stock[[#This Row],[SỐ LƯỢNG MUA]]&gt;0,Stock[[#This Row],[SỐ LƯỢNG CÒN LẠI
(auto-fill)]]=0),"BÁN",
IF(AND(Stock[[#This Row],[SỐ LƯỢNG MUA]]&gt;0,Stock[[#This Row],[SỐ LƯỢNG CÒN LẠI
(auto-fill)]]&gt;0),"NẮM GIỮ",""))</f>
        <v/>
      </c>
      <c r="C2151" s="112">
        <f t="shared" si="33"/>
        <v>2138</v>
      </c>
      <c r="D2151" s="77"/>
      <c r="E2151" s="78"/>
      <c r="F2151" s="170"/>
      <c r="G2151" s="83"/>
      <c r="H2151" s="84"/>
      <c r="I2151" s="114" t="str">
        <f>IF(Stock[[#This Row],[SỐ LƯỢNG MUA]]&gt;0,Stock[[#This Row],[GIÁ MUA]]*Stock[[#This Row],[SỐ LƯỢNG MUA]]*$D$11,"")</f>
        <v/>
      </c>
      <c r="J2151" s="87"/>
      <c r="K2151" s="88"/>
      <c r="L2151" s="116" t="str">
        <f>IF(Stock[[#This Row],[SỐ LƯỢNG MUA]]&gt;0,Stock[[#This Row],[GIÁ MUA]]*(1+Stock[[#This Row],[% TĂNG KỲ VỌNG_1]]),"")</f>
        <v/>
      </c>
      <c r="M2151" s="89"/>
      <c r="N2151" s="116" t="str">
        <f>IF(Stock[[#This Row],[SỐ LƯỢNG MUA]]&gt;0,Stock[[#This Row],[GIÁ MUA]]*(1+Stock[[#This Row],[% TĂNG KỲ VỌNG_2]]),"")</f>
        <v/>
      </c>
      <c r="O2151" s="89"/>
      <c r="P2151" s="116" t="str">
        <f>IF(Stock[[#This Row],[SỐ LƯỢNG MUA]]&gt;0,Stock[[#This Row],[GIÁ MUA]]*(1+Stock[[#This Row],[% GIẢM ĐỂ CẮT LỖ]]),"")</f>
        <v/>
      </c>
      <c r="Q2151" s="103"/>
      <c r="R2151" s="117" t="str">
        <f>IF(Stock[[#This Row],[CỔ TỨC TIỀN MẶT]]&gt;0,Stock[[#This Row],[CỔ TỨC TIỀN MẶT]]/(Stock[[#This Row],[GIÁ MUA]]*Stock[[#This Row],[SỐ LƯỢNG MUA]]),"")</f>
        <v/>
      </c>
      <c r="S2151" s="103"/>
      <c r="T2151" s="77"/>
      <c r="U2151" s="95"/>
      <c r="V2151" s="96"/>
      <c r="W2151" s="125" t="str">
        <f>IF(Stock[[#This Row],[SỐ LƯỢNG BÁN]]&gt;0,Stock[[#This Row],[GIÁ BÁN]]*Stock[[#This Row],[SỐ LƯỢNG BÁN]]*$D$11+Stock[[#This Row],[GIÁ BÁN]]*Stock[[#This Row],[SỐ LƯỢNG BÁN]]*$D$12,"")</f>
        <v/>
      </c>
      <c r="X2151" s="120">
        <f>Stock[[#This Row],[SỐ LƯỢNG MUA]]+Stock[[#This Row],[CỔ TỨC BẰNG CỔ PHIẾU]]-Stock[[#This Row],[SỐ LƯỢNG BÁN]]</f>
        <v>0</v>
      </c>
      <c r="Y21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1" s="120">
        <f ca="1">IF(Stock[[#This Row],[NGÀY BÁN]]&gt;0,Stock[[#This Row],[NGÀY BÁN]]-Stock[[#This Row],[NGÀY MUA]]+1,IF(Stock[[#This Row],[NGÀY MUA]]=0,0,TODAY()-Stock[[#This Row],[NGÀY MUA]]+1))</f>
        <v>0</v>
      </c>
      <c r="AA2151" s="121" t="str">
        <f>IFERROR(Stock[[#This Row],[CỔ TỨC TIỀN MẶT]]+Stock[[#This Row],[LÃI/(LỖ) TỪ BÁN CK
(auto-fill)]],"")</f>
        <v/>
      </c>
      <c r="AB21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1" s="79"/>
      <c r="AE2151" s="146" t="str">
        <f>IF(Stock[[#This Row],[TRẠNG THÁI
(auto-fill)]]="NẮM GIỮ",Stock[[#This Row],[GIÁ THỊ TRƯỜNG]]-Stock[[#This Row],[GIÁ MUA]],"")</f>
        <v/>
      </c>
      <c r="AF2151" s="150" t="str">
        <f>IFERROR(Stock[[#This Row],[TĂNG/
(GIẢM )]]/Stock[[#This Row],[GIÁ MUA]],"")</f>
        <v/>
      </c>
      <c r="AG2151" s="129" t="str">
        <f>IF(Stock[[#This Row],[GIÁ THỊ TRƯỜNG]]&gt;0,Stock[[#This Row],[GIÁ THỊ TRƯỜNG]]*Stock[[#This Row],[SỐ LƯỢNG CÒN LẠI
(auto-fill)]],"")</f>
        <v/>
      </c>
    </row>
    <row r="2152" spans="2:33">
      <c r="B2152" s="109" t="str">
        <f>IF(AND(Stock[[#This Row],[SỐ LƯỢNG MUA]]&gt;0,Stock[[#This Row],[SỐ LƯỢNG CÒN LẠI
(auto-fill)]]=0),"BÁN",
IF(AND(Stock[[#This Row],[SỐ LƯỢNG MUA]]&gt;0,Stock[[#This Row],[SỐ LƯỢNG CÒN LẠI
(auto-fill)]]&gt;0),"NẮM GIỮ",""))</f>
        <v/>
      </c>
      <c r="C2152" s="112">
        <f t="shared" si="33"/>
        <v>2139</v>
      </c>
      <c r="D2152" s="77"/>
      <c r="E2152" s="78"/>
      <c r="F2152" s="170"/>
      <c r="G2152" s="83"/>
      <c r="H2152" s="84"/>
      <c r="I2152" s="114" t="str">
        <f>IF(Stock[[#This Row],[SỐ LƯỢNG MUA]]&gt;0,Stock[[#This Row],[GIÁ MUA]]*Stock[[#This Row],[SỐ LƯỢNG MUA]]*$D$11,"")</f>
        <v/>
      </c>
      <c r="J2152" s="87"/>
      <c r="K2152" s="88"/>
      <c r="L2152" s="116" t="str">
        <f>IF(Stock[[#This Row],[SỐ LƯỢNG MUA]]&gt;0,Stock[[#This Row],[GIÁ MUA]]*(1+Stock[[#This Row],[% TĂNG KỲ VỌNG_1]]),"")</f>
        <v/>
      </c>
      <c r="M2152" s="89"/>
      <c r="N2152" s="116" t="str">
        <f>IF(Stock[[#This Row],[SỐ LƯỢNG MUA]]&gt;0,Stock[[#This Row],[GIÁ MUA]]*(1+Stock[[#This Row],[% TĂNG KỲ VỌNG_2]]),"")</f>
        <v/>
      </c>
      <c r="O2152" s="89"/>
      <c r="P2152" s="116" t="str">
        <f>IF(Stock[[#This Row],[SỐ LƯỢNG MUA]]&gt;0,Stock[[#This Row],[GIÁ MUA]]*(1+Stock[[#This Row],[% GIẢM ĐỂ CẮT LỖ]]),"")</f>
        <v/>
      </c>
      <c r="Q2152" s="103"/>
      <c r="R2152" s="117" t="str">
        <f>IF(Stock[[#This Row],[CỔ TỨC TIỀN MẶT]]&gt;0,Stock[[#This Row],[CỔ TỨC TIỀN MẶT]]/(Stock[[#This Row],[GIÁ MUA]]*Stock[[#This Row],[SỐ LƯỢNG MUA]]),"")</f>
        <v/>
      </c>
      <c r="S2152" s="103"/>
      <c r="T2152" s="77"/>
      <c r="U2152" s="95"/>
      <c r="V2152" s="96"/>
      <c r="W2152" s="125" t="str">
        <f>IF(Stock[[#This Row],[SỐ LƯỢNG BÁN]]&gt;0,Stock[[#This Row],[GIÁ BÁN]]*Stock[[#This Row],[SỐ LƯỢNG BÁN]]*$D$11+Stock[[#This Row],[GIÁ BÁN]]*Stock[[#This Row],[SỐ LƯỢNG BÁN]]*$D$12,"")</f>
        <v/>
      </c>
      <c r="X2152" s="120">
        <f>Stock[[#This Row],[SỐ LƯỢNG MUA]]+Stock[[#This Row],[CỔ TỨC BẰNG CỔ PHIẾU]]-Stock[[#This Row],[SỐ LƯỢNG BÁN]]</f>
        <v>0</v>
      </c>
      <c r="Y21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2" s="120">
        <f ca="1">IF(Stock[[#This Row],[NGÀY BÁN]]&gt;0,Stock[[#This Row],[NGÀY BÁN]]-Stock[[#This Row],[NGÀY MUA]]+1,IF(Stock[[#This Row],[NGÀY MUA]]=0,0,TODAY()-Stock[[#This Row],[NGÀY MUA]]+1))</f>
        <v>0</v>
      </c>
      <c r="AA2152" s="121" t="str">
        <f>IFERROR(Stock[[#This Row],[CỔ TỨC TIỀN MẶT]]+Stock[[#This Row],[LÃI/(LỖ) TỪ BÁN CK
(auto-fill)]],"")</f>
        <v/>
      </c>
      <c r="AB21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2" s="79"/>
      <c r="AE2152" s="146" t="str">
        <f>IF(Stock[[#This Row],[TRẠNG THÁI
(auto-fill)]]="NẮM GIỮ",Stock[[#This Row],[GIÁ THỊ TRƯỜNG]]-Stock[[#This Row],[GIÁ MUA]],"")</f>
        <v/>
      </c>
      <c r="AF2152" s="150" t="str">
        <f>IFERROR(Stock[[#This Row],[TĂNG/
(GIẢM )]]/Stock[[#This Row],[GIÁ MUA]],"")</f>
        <v/>
      </c>
      <c r="AG2152" s="129" t="str">
        <f>IF(Stock[[#This Row],[GIÁ THỊ TRƯỜNG]]&gt;0,Stock[[#This Row],[GIÁ THỊ TRƯỜNG]]*Stock[[#This Row],[SỐ LƯỢNG CÒN LẠI
(auto-fill)]],"")</f>
        <v/>
      </c>
    </row>
    <row r="2153" spans="2:33">
      <c r="B2153" s="109" t="str">
        <f>IF(AND(Stock[[#This Row],[SỐ LƯỢNG MUA]]&gt;0,Stock[[#This Row],[SỐ LƯỢNG CÒN LẠI
(auto-fill)]]=0),"BÁN",
IF(AND(Stock[[#This Row],[SỐ LƯỢNG MUA]]&gt;0,Stock[[#This Row],[SỐ LƯỢNG CÒN LẠI
(auto-fill)]]&gt;0),"NẮM GIỮ",""))</f>
        <v/>
      </c>
      <c r="C2153" s="112">
        <f t="shared" si="33"/>
        <v>2140</v>
      </c>
      <c r="D2153" s="77"/>
      <c r="E2153" s="78"/>
      <c r="F2153" s="170"/>
      <c r="G2153" s="83"/>
      <c r="H2153" s="84"/>
      <c r="I2153" s="114" t="str">
        <f>IF(Stock[[#This Row],[SỐ LƯỢNG MUA]]&gt;0,Stock[[#This Row],[GIÁ MUA]]*Stock[[#This Row],[SỐ LƯỢNG MUA]]*$D$11,"")</f>
        <v/>
      </c>
      <c r="J2153" s="87"/>
      <c r="K2153" s="88"/>
      <c r="L2153" s="116" t="str">
        <f>IF(Stock[[#This Row],[SỐ LƯỢNG MUA]]&gt;0,Stock[[#This Row],[GIÁ MUA]]*(1+Stock[[#This Row],[% TĂNG KỲ VỌNG_1]]),"")</f>
        <v/>
      </c>
      <c r="M2153" s="89"/>
      <c r="N2153" s="116" t="str">
        <f>IF(Stock[[#This Row],[SỐ LƯỢNG MUA]]&gt;0,Stock[[#This Row],[GIÁ MUA]]*(1+Stock[[#This Row],[% TĂNG KỲ VỌNG_2]]),"")</f>
        <v/>
      </c>
      <c r="O2153" s="89"/>
      <c r="P2153" s="116" t="str">
        <f>IF(Stock[[#This Row],[SỐ LƯỢNG MUA]]&gt;0,Stock[[#This Row],[GIÁ MUA]]*(1+Stock[[#This Row],[% GIẢM ĐỂ CẮT LỖ]]),"")</f>
        <v/>
      </c>
      <c r="Q2153" s="103"/>
      <c r="R2153" s="117" t="str">
        <f>IF(Stock[[#This Row],[CỔ TỨC TIỀN MẶT]]&gt;0,Stock[[#This Row],[CỔ TỨC TIỀN MẶT]]/(Stock[[#This Row],[GIÁ MUA]]*Stock[[#This Row],[SỐ LƯỢNG MUA]]),"")</f>
        <v/>
      </c>
      <c r="S2153" s="103"/>
      <c r="T2153" s="77"/>
      <c r="U2153" s="95"/>
      <c r="V2153" s="96"/>
      <c r="W2153" s="125" t="str">
        <f>IF(Stock[[#This Row],[SỐ LƯỢNG BÁN]]&gt;0,Stock[[#This Row],[GIÁ BÁN]]*Stock[[#This Row],[SỐ LƯỢNG BÁN]]*$D$11+Stock[[#This Row],[GIÁ BÁN]]*Stock[[#This Row],[SỐ LƯỢNG BÁN]]*$D$12,"")</f>
        <v/>
      </c>
      <c r="X2153" s="120">
        <f>Stock[[#This Row],[SỐ LƯỢNG MUA]]+Stock[[#This Row],[CỔ TỨC BẰNG CỔ PHIẾU]]-Stock[[#This Row],[SỐ LƯỢNG BÁN]]</f>
        <v>0</v>
      </c>
      <c r="Y21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3" s="120">
        <f ca="1">IF(Stock[[#This Row],[NGÀY BÁN]]&gt;0,Stock[[#This Row],[NGÀY BÁN]]-Stock[[#This Row],[NGÀY MUA]]+1,IF(Stock[[#This Row],[NGÀY MUA]]=0,0,TODAY()-Stock[[#This Row],[NGÀY MUA]]+1))</f>
        <v>0</v>
      </c>
      <c r="AA2153" s="121" t="str">
        <f>IFERROR(Stock[[#This Row],[CỔ TỨC TIỀN MẶT]]+Stock[[#This Row],[LÃI/(LỖ) TỪ BÁN CK
(auto-fill)]],"")</f>
        <v/>
      </c>
      <c r="AB21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3" s="79"/>
      <c r="AE2153" s="146" t="str">
        <f>IF(Stock[[#This Row],[TRẠNG THÁI
(auto-fill)]]="NẮM GIỮ",Stock[[#This Row],[GIÁ THỊ TRƯỜNG]]-Stock[[#This Row],[GIÁ MUA]],"")</f>
        <v/>
      </c>
      <c r="AF2153" s="150" t="str">
        <f>IFERROR(Stock[[#This Row],[TĂNG/
(GIẢM )]]/Stock[[#This Row],[GIÁ MUA]],"")</f>
        <v/>
      </c>
      <c r="AG2153" s="129" t="str">
        <f>IF(Stock[[#This Row],[GIÁ THỊ TRƯỜNG]]&gt;0,Stock[[#This Row],[GIÁ THỊ TRƯỜNG]]*Stock[[#This Row],[SỐ LƯỢNG CÒN LẠI
(auto-fill)]],"")</f>
        <v/>
      </c>
    </row>
    <row r="2154" spans="2:33">
      <c r="B2154" s="109" t="str">
        <f>IF(AND(Stock[[#This Row],[SỐ LƯỢNG MUA]]&gt;0,Stock[[#This Row],[SỐ LƯỢNG CÒN LẠI
(auto-fill)]]=0),"BÁN",
IF(AND(Stock[[#This Row],[SỐ LƯỢNG MUA]]&gt;0,Stock[[#This Row],[SỐ LƯỢNG CÒN LẠI
(auto-fill)]]&gt;0),"NẮM GIỮ",""))</f>
        <v/>
      </c>
      <c r="C2154" s="112">
        <f t="shared" si="33"/>
        <v>2141</v>
      </c>
      <c r="D2154" s="77"/>
      <c r="E2154" s="78"/>
      <c r="F2154" s="170"/>
      <c r="G2154" s="83"/>
      <c r="H2154" s="84"/>
      <c r="I2154" s="114" t="str">
        <f>IF(Stock[[#This Row],[SỐ LƯỢNG MUA]]&gt;0,Stock[[#This Row],[GIÁ MUA]]*Stock[[#This Row],[SỐ LƯỢNG MUA]]*$D$11,"")</f>
        <v/>
      </c>
      <c r="J2154" s="87"/>
      <c r="K2154" s="88"/>
      <c r="L2154" s="116" t="str">
        <f>IF(Stock[[#This Row],[SỐ LƯỢNG MUA]]&gt;0,Stock[[#This Row],[GIÁ MUA]]*(1+Stock[[#This Row],[% TĂNG KỲ VỌNG_1]]),"")</f>
        <v/>
      </c>
      <c r="M2154" s="89"/>
      <c r="N2154" s="116" t="str">
        <f>IF(Stock[[#This Row],[SỐ LƯỢNG MUA]]&gt;0,Stock[[#This Row],[GIÁ MUA]]*(1+Stock[[#This Row],[% TĂNG KỲ VỌNG_2]]),"")</f>
        <v/>
      </c>
      <c r="O2154" s="89"/>
      <c r="P2154" s="116" t="str">
        <f>IF(Stock[[#This Row],[SỐ LƯỢNG MUA]]&gt;0,Stock[[#This Row],[GIÁ MUA]]*(1+Stock[[#This Row],[% GIẢM ĐỂ CẮT LỖ]]),"")</f>
        <v/>
      </c>
      <c r="Q2154" s="103"/>
      <c r="R2154" s="117" t="str">
        <f>IF(Stock[[#This Row],[CỔ TỨC TIỀN MẶT]]&gt;0,Stock[[#This Row],[CỔ TỨC TIỀN MẶT]]/(Stock[[#This Row],[GIÁ MUA]]*Stock[[#This Row],[SỐ LƯỢNG MUA]]),"")</f>
        <v/>
      </c>
      <c r="S2154" s="103"/>
      <c r="T2154" s="77"/>
      <c r="U2154" s="95"/>
      <c r="V2154" s="96"/>
      <c r="W2154" s="125" t="str">
        <f>IF(Stock[[#This Row],[SỐ LƯỢNG BÁN]]&gt;0,Stock[[#This Row],[GIÁ BÁN]]*Stock[[#This Row],[SỐ LƯỢNG BÁN]]*$D$11+Stock[[#This Row],[GIÁ BÁN]]*Stock[[#This Row],[SỐ LƯỢNG BÁN]]*$D$12,"")</f>
        <v/>
      </c>
      <c r="X2154" s="120">
        <f>Stock[[#This Row],[SỐ LƯỢNG MUA]]+Stock[[#This Row],[CỔ TỨC BẰNG CỔ PHIẾU]]-Stock[[#This Row],[SỐ LƯỢNG BÁN]]</f>
        <v>0</v>
      </c>
      <c r="Y21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4" s="120">
        <f ca="1">IF(Stock[[#This Row],[NGÀY BÁN]]&gt;0,Stock[[#This Row],[NGÀY BÁN]]-Stock[[#This Row],[NGÀY MUA]]+1,IF(Stock[[#This Row],[NGÀY MUA]]=0,0,TODAY()-Stock[[#This Row],[NGÀY MUA]]+1))</f>
        <v>0</v>
      </c>
      <c r="AA2154" s="121" t="str">
        <f>IFERROR(Stock[[#This Row],[CỔ TỨC TIỀN MẶT]]+Stock[[#This Row],[LÃI/(LỖ) TỪ BÁN CK
(auto-fill)]],"")</f>
        <v/>
      </c>
      <c r="AB21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4" s="79"/>
      <c r="AE2154" s="146" t="str">
        <f>IF(Stock[[#This Row],[TRẠNG THÁI
(auto-fill)]]="NẮM GIỮ",Stock[[#This Row],[GIÁ THỊ TRƯỜNG]]-Stock[[#This Row],[GIÁ MUA]],"")</f>
        <v/>
      </c>
      <c r="AF2154" s="150" t="str">
        <f>IFERROR(Stock[[#This Row],[TĂNG/
(GIẢM )]]/Stock[[#This Row],[GIÁ MUA]],"")</f>
        <v/>
      </c>
      <c r="AG2154" s="129" t="str">
        <f>IF(Stock[[#This Row],[GIÁ THỊ TRƯỜNG]]&gt;0,Stock[[#This Row],[GIÁ THỊ TRƯỜNG]]*Stock[[#This Row],[SỐ LƯỢNG CÒN LẠI
(auto-fill)]],"")</f>
        <v/>
      </c>
    </row>
    <row r="2155" spans="2:33">
      <c r="B2155" s="109" t="str">
        <f>IF(AND(Stock[[#This Row],[SỐ LƯỢNG MUA]]&gt;0,Stock[[#This Row],[SỐ LƯỢNG CÒN LẠI
(auto-fill)]]=0),"BÁN",
IF(AND(Stock[[#This Row],[SỐ LƯỢNG MUA]]&gt;0,Stock[[#This Row],[SỐ LƯỢNG CÒN LẠI
(auto-fill)]]&gt;0),"NẮM GIỮ",""))</f>
        <v/>
      </c>
      <c r="C2155" s="112">
        <f t="shared" si="33"/>
        <v>2142</v>
      </c>
      <c r="D2155" s="77"/>
      <c r="E2155" s="78"/>
      <c r="F2155" s="170"/>
      <c r="G2155" s="83"/>
      <c r="H2155" s="84"/>
      <c r="I2155" s="114" t="str">
        <f>IF(Stock[[#This Row],[SỐ LƯỢNG MUA]]&gt;0,Stock[[#This Row],[GIÁ MUA]]*Stock[[#This Row],[SỐ LƯỢNG MUA]]*$D$11,"")</f>
        <v/>
      </c>
      <c r="J2155" s="87"/>
      <c r="K2155" s="88"/>
      <c r="L2155" s="116" t="str">
        <f>IF(Stock[[#This Row],[SỐ LƯỢNG MUA]]&gt;0,Stock[[#This Row],[GIÁ MUA]]*(1+Stock[[#This Row],[% TĂNG KỲ VỌNG_1]]),"")</f>
        <v/>
      </c>
      <c r="M2155" s="89"/>
      <c r="N2155" s="116" t="str">
        <f>IF(Stock[[#This Row],[SỐ LƯỢNG MUA]]&gt;0,Stock[[#This Row],[GIÁ MUA]]*(1+Stock[[#This Row],[% TĂNG KỲ VỌNG_2]]),"")</f>
        <v/>
      </c>
      <c r="O2155" s="89"/>
      <c r="P2155" s="116" t="str">
        <f>IF(Stock[[#This Row],[SỐ LƯỢNG MUA]]&gt;0,Stock[[#This Row],[GIÁ MUA]]*(1+Stock[[#This Row],[% GIẢM ĐỂ CẮT LỖ]]),"")</f>
        <v/>
      </c>
      <c r="Q2155" s="103"/>
      <c r="R2155" s="117" t="str">
        <f>IF(Stock[[#This Row],[CỔ TỨC TIỀN MẶT]]&gt;0,Stock[[#This Row],[CỔ TỨC TIỀN MẶT]]/(Stock[[#This Row],[GIÁ MUA]]*Stock[[#This Row],[SỐ LƯỢNG MUA]]),"")</f>
        <v/>
      </c>
      <c r="S2155" s="103"/>
      <c r="T2155" s="77"/>
      <c r="U2155" s="95"/>
      <c r="V2155" s="96"/>
      <c r="W2155" s="125" t="str">
        <f>IF(Stock[[#This Row],[SỐ LƯỢNG BÁN]]&gt;0,Stock[[#This Row],[GIÁ BÁN]]*Stock[[#This Row],[SỐ LƯỢNG BÁN]]*$D$11+Stock[[#This Row],[GIÁ BÁN]]*Stock[[#This Row],[SỐ LƯỢNG BÁN]]*$D$12,"")</f>
        <v/>
      </c>
      <c r="X2155" s="120">
        <f>Stock[[#This Row],[SỐ LƯỢNG MUA]]+Stock[[#This Row],[CỔ TỨC BẰNG CỔ PHIẾU]]-Stock[[#This Row],[SỐ LƯỢNG BÁN]]</f>
        <v>0</v>
      </c>
      <c r="Y21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5" s="120">
        <f ca="1">IF(Stock[[#This Row],[NGÀY BÁN]]&gt;0,Stock[[#This Row],[NGÀY BÁN]]-Stock[[#This Row],[NGÀY MUA]]+1,IF(Stock[[#This Row],[NGÀY MUA]]=0,0,TODAY()-Stock[[#This Row],[NGÀY MUA]]+1))</f>
        <v>0</v>
      </c>
      <c r="AA2155" s="121" t="str">
        <f>IFERROR(Stock[[#This Row],[CỔ TỨC TIỀN MẶT]]+Stock[[#This Row],[LÃI/(LỖ) TỪ BÁN CK
(auto-fill)]],"")</f>
        <v/>
      </c>
      <c r="AB21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5" s="79"/>
      <c r="AE2155" s="146" t="str">
        <f>IF(Stock[[#This Row],[TRẠNG THÁI
(auto-fill)]]="NẮM GIỮ",Stock[[#This Row],[GIÁ THỊ TRƯỜNG]]-Stock[[#This Row],[GIÁ MUA]],"")</f>
        <v/>
      </c>
      <c r="AF2155" s="150" t="str">
        <f>IFERROR(Stock[[#This Row],[TĂNG/
(GIẢM )]]/Stock[[#This Row],[GIÁ MUA]],"")</f>
        <v/>
      </c>
      <c r="AG2155" s="129" t="str">
        <f>IF(Stock[[#This Row],[GIÁ THỊ TRƯỜNG]]&gt;0,Stock[[#This Row],[GIÁ THỊ TRƯỜNG]]*Stock[[#This Row],[SỐ LƯỢNG CÒN LẠI
(auto-fill)]],"")</f>
        <v/>
      </c>
    </row>
    <row r="2156" spans="2:33">
      <c r="B2156" s="109" t="str">
        <f>IF(AND(Stock[[#This Row],[SỐ LƯỢNG MUA]]&gt;0,Stock[[#This Row],[SỐ LƯỢNG CÒN LẠI
(auto-fill)]]=0),"BÁN",
IF(AND(Stock[[#This Row],[SỐ LƯỢNG MUA]]&gt;0,Stock[[#This Row],[SỐ LƯỢNG CÒN LẠI
(auto-fill)]]&gt;0),"NẮM GIỮ",""))</f>
        <v/>
      </c>
      <c r="C2156" s="112">
        <f t="shared" si="33"/>
        <v>2143</v>
      </c>
      <c r="D2156" s="77"/>
      <c r="E2156" s="78"/>
      <c r="F2156" s="170"/>
      <c r="G2156" s="83"/>
      <c r="H2156" s="84"/>
      <c r="I2156" s="114" t="str">
        <f>IF(Stock[[#This Row],[SỐ LƯỢNG MUA]]&gt;0,Stock[[#This Row],[GIÁ MUA]]*Stock[[#This Row],[SỐ LƯỢNG MUA]]*$D$11,"")</f>
        <v/>
      </c>
      <c r="J2156" s="87"/>
      <c r="K2156" s="88"/>
      <c r="L2156" s="116" t="str">
        <f>IF(Stock[[#This Row],[SỐ LƯỢNG MUA]]&gt;0,Stock[[#This Row],[GIÁ MUA]]*(1+Stock[[#This Row],[% TĂNG KỲ VỌNG_1]]),"")</f>
        <v/>
      </c>
      <c r="M2156" s="89"/>
      <c r="N2156" s="116" t="str">
        <f>IF(Stock[[#This Row],[SỐ LƯỢNG MUA]]&gt;0,Stock[[#This Row],[GIÁ MUA]]*(1+Stock[[#This Row],[% TĂNG KỲ VỌNG_2]]),"")</f>
        <v/>
      </c>
      <c r="O2156" s="89"/>
      <c r="P2156" s="116" t="str">
        <f>IF(Stock[[#This Row],[SỐ LƯỢNG MUA]]&gt;0,Stock[[#This Row],[GIÁ MUA]]*(1+Stock[[#This Row],[% GIẢM ĐỂ CẮT LỖ]]),"")</f>
        <v/>
      </c>
      <c r="Q2156" s="103"/>
      <c r="R2156" s="117" t="str">
        <f>IF(Stock[[#This Row],[CỔ TỨC TIỀN MẶT]]&gt;0,Stock[[#This Row],[CỔ TỨC TIỀN MẶT]]/(Stock[[#This Row],[GIÁ MUA]]*Stock[[#This Row],[SỐ LƯỢNG MUA]]),"")</f>
        <v/>
      </c>
      <c r="S2156" s="103"/>
      <c r="T2156" s="77"/>
      <c r="U2156" s="95"/>
      <c r="V2156" s="96"/>
      <c r="W2156" s="125" t="str">
        <f>IF(Stock[[#This Row],[SỐ LƯỢNG BÁN]]&gt;0,Stock[[#This Row],[GIÁ BÁN]]*Stock[[#This Row],[SỐ LƯỢNG BÁN]]*$D$11+Stock[[#This Row],[GIÁ BÁN]]*Stock[[#This Row],[SỐ LƯỢNG BÁN]]*$D$12,"")</f>
        <v/>
      </c>
      <c r="X2156" s="120">
        <f>Stock[[#This Row],[SỐ LƯỢNG MUA]]+Stock[[#This Row],[CỔ TỨC BẰNG CỔ PHIẾU]]-Stock[[#This Row],[SỐ LƯỢNG BÁN]]</f>
        <v>0</v>
      </c>
      <c r="Y21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6" s="120">
        <f ca="1">IF(Stock[[#This Row],[NGÀY BÁN]]&gt;0,Stock[[#This Row],[NGÀY BÁN]]-Stock[[#This Row],[NGÀY MUA]]+1,IF(Stock[[#This Row],[NGÀY MUA]]=0,0,TODAY()-Stock[[#This Row],[NGÀY MUA]]+1))</f>
        <v>0</v>
      </c>
      <c r="AA2156" s="121" t="str">
        <f>IFERROR(Stock[[#This Row],[CỔ TỨC TIỀN MẶT]]+Stock[[#This Row],[LÃI/(LỖ) TỪ BÁN CK
(auto-fill)]],"")</f>
        <v/>
      </c>
      <c r="AB21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6" s="79"/>
      <c r="AE2156" s="146" t="str">
        <f>IF(Stock[[#This Row],[TRẠNG THÁI
(auto-fill)]]="NẮM GIỮ",Stock[[#This Row],[GIÁ THỊ TRƯỜNG]]-Stock[[#This Row],[GIÁ MUA]],"")</f>
        <v/>
      </c>
      <c r="AF2156" s="150" t="str">
        <f>IFERROR(Stock[[#This Row],[TĂNG/
(GIẢM )]]/Stock[[#This Row],[GIÁ MUA]],"")</f>
        <v/>
      </c>
      <c r="AG2156" s="129" t="str">
        <f>IF(Stock[[#This Row],[GIÁ THỊ TRƯỜNG]]&gt;0,Stock[[#This Row],[GIÁ THỊ TRƯỜNG]]*Stock[[#This Row],[SỐ LƯỢNG CÒN LẠI
(auto-fill)]],"")</f>
        <v/>
      </c>
    </row>
    <row r="2157" spans="2:33">
      <c r="B2157" s="109" t="str">
        <f>IF(AND(Stock[[#This Row],[SỐ LƯỢNG MUA]]&gt;0,Stock[[#This Row],[SỐ LƯỢNG CÒN LẠI
(auto-fill)]]=0),"BÁN",
IF(AND(Stock[[#This Row],[SỐ LƯỢNG MUA]]&gt;0,Stock[[#This Row],[SỐ LƯỢNG CÒN LẠI
(auto-fill)]]&gt;0),"NẮM GIỮ",""))</f>
        <v/>
      </c>
      <c r="C2157" s="112">
        <f t="shared" si="33"/>
        <v>2144</v>
      </c>
      <c r="D2157" s="77"/>
      <c r="E2157" s="78"/>
      <c r="F2157" s="170"/>
      <c r="G2157" s="83"/>
      <c r="H2157" s="84"/>
      <c r="I2157" s="114" t="str">
        <f>IF(Stock[[#This Row],[SỐ LƯỢNG MUA]]&gt;0,Stock[[#This Row],[GIÁ MUA]]*Stock[[#This Row],[SỐ LƯỢNG MUA]]*$D$11,"")</f>
        <v/>
      </c>
      <c r="J2157" s="87"/>
      <c r="K2157" s="88"/>
      <c r="L2157" s="116" t="str">
        <f>IF(Stock[[#This Row],[SỐ LƯỢNG MUA]]&gt;0,Stock[[#This Row],[GIÁ MUA]]*(1+Stock[[#This Row],[% TĂNG KỲ VỌNG_1]]),"")</f>
        <v/>
      </c>
      <c r="M2157" s="89"/>
      <c r="N2157" s="116" t="str">
        <f>IF(Stock[[#This Row],[SỐ LƯỢNG MUA]]&gt;0,Stock[[#This Row],[GIÁ MUA]]*(1+Stock[[#This Row],[% TĂNG KỲ VỌNG_2]]),"")</f>
        <v/>
      </c>
      <c r="O2157" s="89"/>
      <c r="P2157" s="116" t="str">
        <f>IF(Stock[[#This Row],[SỐ LƯỢNG MUA]]&gt;0,Stock[[#This Row],[GIÁ MUA]]*(1+Stock[[#This Row],[% GIẢM ĐỂ CẮT LỖ]]),"")</f>
        <v/>
      </c>
      <c r="Q2157" s="103"/>
      <c r="R2157" s="117" t="str">
        <f>IF(Stock[[#This Row],[CỔ TỨC TIỀN MẶT]]&gt;0,Stock[[#This Row],[CỔ TỨC TIỀN MẶT]]/(Stock[[#This Row],[GIÁ MUA]]*Stock[[#This Row],[SỐ LƯỢNG MUA]]),"")</f>
        <v/>
      </c>
      <c r="S2157" s="103"/>
      <c r="T2157" s="77"/>
      <c r="U2157" s="95"/>
      <c r="V2157" s="96"/>
      <c r="W2157" s="125" t="str">
        <f>IF(Stock[[#This Row],[SỐ LƯỢNG BÁN]]&gt;0,Stock[[#This Row],[GIÁ BÁN]]*Stock[[#This Row],[SỐ LƯỢNG BÁN]]*$D$11+Stock[[#This Row],[GIÁ BÁN]]*Stock[[#This Row],[SỐ LƯỢNG BÁN]]*$D$12,"")</f>
        <v/>
      </c>
      <c r="X2157" s="120">
        <f>Stock[[#This Row],[SỐ LƯỢNG MUA]]+Stock[[#This Row],[CỔ TỨC BẰNG CỔ PHIẾU]]-Stock[[#This Row],[SỐ LƯỢNG BÁN]]</f>
        <v>0</v>
      </c>
      <c r="Y21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7" s="120">
        <f ca="1">IF(Stock[[#This Row],[NGÀY BÁN]]&gt;0,Stock[[#This Row],[NGÀY BÁN]]-Stock[[#This Row],[NGÀY MUA]]+1,IF(Stock[[#This Row],[NGÀY MUA]]=0,0,TODAY()-Stock[[#This Row],[NGÀY MUA]]+1))</f>
        <v>0</v>
      </c>
      <c r="AA2157" s="121" t="str">
        <f>IFERROR(Stock[[#This Row],[CỔ TỨC TIỀN MẶT]]+Stock[[#This Row],[LÃI/(LỖ) TỪ BÁN CK
(auto-fill)]],"")</f>
        <v/>
      </c>
      <c r="AB21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7" s="79"/>
      <c r="AE2157" s="146" t="str">
        <f>IF(Stock[[#This Row],[TRẠNG THÁI
(auto-fill)]]="NẮM GIỮ",Stock[[#This Row],[GIÁ THỊ TRƯỜNG]]-Stock[[#This Row],[GIÁ MUA]],"")</f>
        <v/>
      </c>
      <c r="AF2157" s="150" t="str">
        <f>IFERROR(Stock[[#This Row],[TĂNG/
(GIẢM )]]/Stock[[#This Row],[GIÁ MUA]],"")</f>
        <v/>
      </c>
      <c r="AG2157" s="129" t="str">
        <f>IF(Stock[[#This Row],[GIÁ THỊ TRƯỜNG]]&gt;0,Stock[[#This Row],[GIÁ THỊ TRƯỜNG]]*Stock[[#This Row],[SỐ LƯỢNG CÒN LẠI
(auto-fill)]],"")</f>
        <v/>
      </c>
    </row>
    <row r="2158" spans="2:33">
      <c r="B2158" s="109" t="str">
        <f>IF(AND(Stock[[#This Row],[SỐ LƯỢNG MUA]]&gt;0,Stock[[#This Row],[SỐ LƯỢNG CÒN LẠI
(auto-fill)]]=0),"BÁN",
IF(AND(Stock[[#This Row],[SỐ LƯỢNG MUA]]&gt;0,Stock[[#This Row],[SỐ LƯỢNG CÒN LẠI
(auto-fill)]]&gt;0),"NẮM GIỮ",""))</f>
        <v/>
      </c>
      <c r="C2158" s="112">
        <f t="shared" si="33"/>
        <v>2145</v>
      </c>
      <c r="D2158" s="77"/>
      <c r="E2158" s="78"/>
      <c r="F2158" s="170"/>
      <c r="G2158" s="83"/>
      <c r="H2158" s="84"/>
      <c r="I2158" s="114" t="str">
        <f>IF(Stock[[#This Row],[SỐ LƯỢNG MUA]]&gt;0,Stock[[#This Row],[GIÁ MUA]]*Stock[[#This Row],[SỐ LƯỢNG MUA]]*$D$11,"")</f>
        <v/>
      </c>
      <c r="J2158" s="87"/>
      <c r="K2158" s="88"/>
      <c r="L2158" s="116" t="str">
        <f>IF(Stock[[#This Row],[SỐ LƯỢNG MUA]]&gt;0,Stock[[#This Row],[GIÁ MUA]]*(1+Stock[[#This Row],[% TĂNG KỲ VỌNG_1]]),"")</f>
        <v/>
      </c>
      <c r="M2158" s="89"/>
      <c r="N2158" s="116" t="str">
        <f>IF(Stock[[#This Row],[SỐ LƯỢNG MUA]]&gt;0,Stock[[#This Row],[GIÁ MUA]]*(1+Stock[[#This Row],[% TĂNG KỲ VỌNG_2]]),"")</f>
        <v/>
      </c>
      <c r="O2158" s="89"/>
      <c r="P2158" s="116" t="str">
        <f>IF(Stock[[#This Row],[SỐ LƯỢNG MUA]]&gt;0,Stock[[#This Row],[GIÁ MUA]]*(1+Stock[[#This Row],[% GIẢM ĐỂ CẮT LỖ]]),"")</f>
        <v/>
      </c>
      <c r="Q2158" s="103"/>
      <c r="R2158" s="117" t="str">
        <f>IF(Stock[[#This Row],[CỔ TỨC TIỀN MẶT]]&gt;0,Stock[[#This Row],[CỔ TỨC TIỀN MẶT]]/(Stock[[#This Row],[GIÁ MUA]]*Stock[[#This Row],[SỐ LƯỢNG MUA]]),"")</f>
        <v/>
      </c>
      <c r="S2158" s="103"/>
      <c r="T2158" s="77"/>
      <c r="U2158" s="95"/>
      <c r="V2158" s="96"/>
      <c r="W2158" s="125" t="str">
        <f>IF(Stock[[#This Row],[SỐ LƯỢNG BÁN]]&gt;0,Stock[[#This Row],[GIÁ BÁN]]*Stock[[#This Row],[SỐ LƯỢNG BÁN]]*$D$11+Stock[[#This Row],[GIÁ BÁN]]*Stock[[#This Row],[SỐ LƯỢNG BÁN]]*$D$12,"")</f>
        <v/>
      </c>
      <c r="X2158" s="120">
        <f>Stock[[#This Row],[SỐ LƯỢNG MUA]]+Stock[[#This Row],[CỔ TỨC BẰNG CỔ PHIẾU]]-Stock[[#This Row],[SỐ LƯỢNG BÁN]]</f>
        <v>0</v>
      </c>
      <c r="Y21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8" s="120">
        <f ca="1">IF(Stock[[#This Row],[NGÀY BÁN]]&gt;0,Stock[[#This Row],[NGÀY BÁN]]-Stock[[#This Row],[NGÀY MUA]]+1,IF(Stock[[#This Row],[NGÀY MUA]]=0,0,TODAY()-Stock[[#This Row],[NGÀY MUA]]+1))</f>
        <v>0</v>
      </c>
      <c r="AA2158" s="121" t="str">
        <f>IFERROR(Stock[[#This Row],[CỔ TỨC TIỀN MẶT]]+Stock[[#This Row],[LÃI/(LỖ) TỪ BÁN CK
(auto-fill)]],"")</f>
        <v/>
      </c>
      <c r="AB21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8" s="79"/>
      <c r="AE2158" s="146" t="str">
        <f>IF(Stock[[#This Row],[TRẠNG THÁI
(auto-fill)]]="NẮM GIỮ",Stock[[#This Row],[GIÁ THỊ TRƯỜNG]]-Stock[[#This Row],[GIÁ MUA]],"")</f>
        <v/>
      </c>
      <c r="AF2158" s="150" t="str">
        <f>IFERROR(Stock[[#This Row],[TĂNG/
(GIẢM )]]/Stock[[#This Row],[GIÁ MUA]],"")</f>
        <v/>
      </c>
      <c r="AG2158" s="129" t="str">
        <f>IF(Stock[[#This Row],[GIÁ THỊ TRƯỜNG]]&gt;0,Stock[[#This Row],[GIÁ THỊ TRƯỜNG]]*Stock[[#This Row],[SỐ LƯỢNG CÒN LẠI
(auto-fill)]],"")</f>
        <v/>
      </c>
    </row>
    <row r="2159" spans="2:33">
      <c r="B2159" s="109" t="str">
        <f>IF(AND(Stock[[#This Row],[SỐ LƯỢNG MUA]]&gt;0,Stock[[#This Row],[SỐ LƯỢNG CÒN LẠI
(auto-fill)]]=0),"BÁN",
IF(AND(Stock[[#This Row],[SỐ LƯỢNG MUA]]&gt;0,Stock[[#This Row],[SỐ LƯỢNG CÒN LẠI
(auto-fill)]]&gt;0),"NẮM GIỮ",""))</f>
        <v/>
      </c>
      <c r="C2159" s="112">
        <f t="shared" si="33"/>
        <v>2146</v>
      </c>
      <c r="D2159" s="77"/>
      <c r="E2159" s="78"/>
      <c r="F2159" s="170"/>
      <c r="G2159" s="83"/>
      <c r="H2159" s="84"/>
      <c r="I2159" s="114" t="str">
        <f>IF(Stock[[#This Row],[SỐ LƯỢNG MUA]]&gt;0,Stock[[#This Row],[GIÁ MUA]]*Stock[[#This Row],[SỐ LƯỢNG MUA]]*$D$11,"")</f>
        <v/>
      </c>
      <c r="J2159" s="87"/>
      <c r="K2159" s="88"/>
      <c r="L2159" s="116" t="str">
        <f>IF(Stock[[#This Row],[SỐ LƯỢNG MUA]]&gt;0,Stock[[#This Row],[GIÁ MUA]]*(1+Stock[[#This Row],[% TĂNG KỲ VỌNG_1]]),"")</f>
        <v/>
      </c>
      <c r="M2159" s="89"/>
      <c r="N2159" s="116" t="str">
        <f>IF(Stock[[#This Row],[SỐ LƯỢNG MUA]]&gt;0,Stock[[#This Row],[GIÁ MUA]]*(1+Stock[[#This Row],[% TĂNG KỲ VỌNG_2]]),"")</f>
        <v/>
      </c>
      <c r="O2159" s="89"/>
      <c r="P2159" s="116" t="str">
        <f>IF(Stock[[#This Row],[SỐ LƯỢNG MUA]]&gt;0,Stock[[#This Row],[GIÁ MUA]]*(1+Stock[[#This Row],[% GIẢM ĐỂ CẮT LỖ]]),"")</f>
        <v/>
      </c>
      <c r="Q2159" s="103"/>
      <c r="R2159" s="117" t="str">
        <f>IF(Stock[[#This Row],[CỔ TỨC TIỀN MẶT]]&gt;0,Stock[[#This Row],[CỔ TỨC TIỀN MẶT]]/(Stock[[#This Row],[GIÁ MUA]]*Stock[[#This Row],[SỐ LƯỢNG MUA]]),"")</f>
        <v/>
      </c>
      <c r="S2159" s="103"/>
      <c r="T2159" s="77"/>
      <c r="U2159" s="95"/>
      <c r="V2159" s="96"/>
      <c r="W2159" s="125" t="str">
        <f>IF(Stock[[#This Row],[SỐ LƯỢNG BÁN]]&gt;0,Stock[[#This Row],[GIÁ BÁN]]*Stock[[#This Row],[SỐ LƯỢNG BÁN]]*$D$11+Stock[[#This Row],[GIÁ BÁN]]*Stock[[#This Row],[SỐ LƯỢNG BÁN]]*$D$12,"")</f>
        <v/>
      </c>
      <c r="X2159" s="120">
        <f>Stock[[#This Row],[SỐ LƯỢNG MUA]]+Stock[[#This Row],[CỔ TỨC BẰNG CỔ PHIẾU]]-Stock[[#This Row],[SỐ LƯỢNG BÁN]]</f>
        <v>0</v>
      </c>
      <c r="Y21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9" s="120">
        <f ca="1">IF(Stock[[#This Row],[NGÀY BÁN]]&gt;0,Stock[[#This Row],[NGÀY BÁN]]-Stock[[#This Row],[NGÀY MUA]]+1,IF(Stock[[#This Row],[NGÀY MUA]]=0,0,TODAY()-Stock[[#This Row],[NGÀY MUA]]+1))</f>
        <v>0</v>
      </c>
      <c r="AA2159" s="121" t="str">
        <f>IFERROR(Stock[[#This Row],[CỔ TỨC TIỀN MẶT]]+Stock[[#This Row],[LÃI/(LỖ) TỪ BÁN CK
(auto-fill)]],"")</f>
        <v/>
      </c>
      <c r="AB21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59" s="79"/>
      <c r="AE2159" s="146" t="str">
        <f>IF(Stock[[#This Row],[TRẠNG THÁI
(auto-fill)]]="NẮM GIỮ",Stock[[#This Row],[GIÁ THỊ TRƯỜNG]]-Stock[[#This Row],[GIÁ MUA]],"")</f>
        <v/>
      </c>
      <c r="AF2159" s="150" t="str">
        <f>IFERROR(Stock[[#This Row],[TĂNG/
(GIẢM )]]/Stock[[#This Row],[GIÁ MUA]],"")</f>
        <v/>
      </c>
      <c r="AG2159" s="129" t="str">
        <f>IF(Stock[[#This Row],[GIÁ THỊ TRƯỜNG]]&gt;0,Stock[[#This Row],[GIÁ THỊ TRƯỜNG]]*Stock[[#This Row],[SỐ LƯỢNG CÒN LẠI
(auto-fill)]],"")</f>
        <v/>
      </c>
    </row>
    <row r="2160" spans="2:33">
      <c r="B2160" s="109" t="str">
        <f>IF(AND(Stock[[#This Row],[SỐ LƯỢNG MUA]]&gt;0,Stock[[#This Row],[SỐ LƯỢNG CÒN LẠI
(auto-fill)]]=0),"BÁN",
IF(AND(Stock[[#This Row],[SỐ LƯỢNG MUA]]&gt;0,Stock[[#This Row],[SỐ LƯỢNG CÒN LẠI
(auto-fill)]]&gt;0),"NẮM GIỮ",""))</f>
        <v/>
      </c>
      <c r="C2160" s="112">
        <f t="shared" si="33"/>
        <v>2147</v>
      </c>
      <c r="D2160" s="77"/>
      <c r="E2160" s="78"/>
      <c r="F2160" s="170"/>
      <c r="G2160" s="83"/>
      <c r="H2160" s="84"/>
      <c r="I2160" s="114" t="str">
        <f>IF(Stock[[#This Row],[SỐ LƯỢNG MUA]]&gt;0,Stock[[#This Row],[GIÁ MUA]]*Stock[[#This Row],[SỐ LƯỢNG MUA]]*$D$11,"")</f>
        <v/>
      </c>
      <c r="J2160" s="87"/>
      <c r="K2160" s="88"/>
      <c r="L2160" s="116" t="str">
        <f>IF(Stock[[#This Row],[SỐ LƯỢNG MUA]]&gt;0,Stock[[#This Row],[GIÁ MUA]]*(1+Stock[[#This Row],[% TĂNG KỲ VỌNG_1]]),"")</f>
        <v/>
      </c>
      <c r="M2160" s="89"/>
      <c r="N2160" s="116" t="str">
        <f>IF(Stock[[#This Row],[SỐ LƯỢNG MUA]]&gt;0,Stock[[#This Row],[GIÁ MUA]]*(1+Stock[[#This Row],[% TĂNG KỲ VỌNG_2]]),"")</f>
        <v/>
      </c>
      <c r="O2160" s="89"/>
      <c r="P2160" s="116" t="str">
        <f>IF(Stock[[#This Row],[SỐ LƯỢNG MUA]]&gt;0,Stock[[#This Row],[GIÁ MUA]]*(1+Stock[[#This Row],[% GIẢM ĐỂ CẮT LỖ]]),"")</f>
        <v/>
      </c>
      <c r="Q2160" s="103"/>
      <c r="R2160" s="117" t="str">
        <f>IF(Stock[[#This Row],[CỔ TỨC TIỀN MẶT]]&gt;0,Stock[[#This Row],[CỔ TỨC TIỀN MẶT]]/(Stock[[#This Row],[GIÁ MUA]]*Stock[[#This Row],[SỐ LƯỢNG MUA]]),"")</f>
        <v/>
      </c>
      <c r="S2160" s="103"/>
      <c r="T2160" s="77"/>
      <c r="U2160" s="95"/>
      <c r="V2160" s="96"/>
      <c r="W2160" s="125" t="str">
        <f>IF(Stock[[#This Row],[SỐ LƯỢNG BÁN]]&gt;0,Stock[[#This Row],[GIÁ BÁN]]*Stock[[#This Row],[SỐ LƯỢNG BÁN]]*$D$11+Stock[[#This Row],[GIÁ BÁN]]*Stock[[#This Row],[SỐ LƯỢNG BÁN]]*$D$12,"")</f>
        <v/>
      </c>
      <c r="X2160" s="120">
        <f>Stock[[#This Row],[SỐ LƯỢNG MUA]]+Stock[[#This Row],[CỔ TỨC BẰNG CỔ PHIẾU]]-Stock[[#This Row],[SỐ LƯỢNG BÁN]]</f>
        <v>0</v>
      </c>
      <c r="Y21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0" s="120">
        <f ca="1">IF(Stock[[#This Row],[NGÀY BÁN]]&gt;0,Stock[[#This Row],[NGÀY BÁN]]-Stock[[#This Row],[NGÀY MUA]]+1,IF(Stock[[#This Row],[NGÀY MUA]]=0,0,TODAY()-Stock[[#This Row],[NGÀY MUA]]+1))</f>
        <v>0</v>
      </c>
      <c r="AA2160" s="121" t="str">
        <f>IFERROR(Stock[[#This Row],[CỔ TỨC TIỀN MẶT]]+Stock[[#This Row],[LÃI/(LỖ) TỪ BÁN CK
(auto-fill)]],"")</f>
        <v/>
      </c>
      <c r="AB21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0" s="79"/>
      <c r="AE2160" s="146" t="str">
        <f>IF(Stock[[#This Row],[TRẠNG THÁI
(auto-fill)]]="NẮM GIỮ",Stock[[#This Row],[GIÁ THỊ TRƯỜNG]]-Stock[[#This Row],[GIÁ MUA]],"")</f>
        <v/>
      </c>
      <c r="AF2160" s="150" t="str">
        <f>IFERROR(Stock[[#This Row],[TĂNG/
(GIẢM )]]/Stock[[#This Row],[GIÁ MUA]],"")</f>
        <v/>
      </c>
      <c r="AG2160" s="129" t="str">
        <f>IF(Stock[[#This Row],[GIÁ THỊ TRƯỜNG]]&gt;0,Stock[[#This Row],[GIÁ THỊ TRƯỜNG]]*Stock[[#This Row],[SỐ LƯỢNG CÒN LẠI
(auto-fill)]],"")</f>
        <v/>
      </c>
    </row>
    <row r="2161" spans="2:33">
      <c r="B2161" s="109" t="str">
        <f>IF(AND(Stock[[#This Row],[SỐ LƯỢNG MUA]]&gt;0,Stock[[#This Row],[SỐ LƯỢNG CÒN LẠI
(auto-fill)]]=0),"BÁN",
IF(AND(Stock[[#This Row],[SỐ LƯỢNG MUA]]&gt;0,Stock[[#This Row],[SỐ LƯỢNG CÒN LẠI
(auto-fill)]]&gt;0),"NẮM GIỮ",""))</f>
        <v/>
      </c>
      <c r="C2161" s="112">
        <f t="shared" si="33"/>
        <v>2148</v>
      </c>
      <c r="D2161" s="77"/>
      <c r="E2161" s="78"/>
      <c r="F2161" s="170"/>
      <c r="G2161" s="83"/>
      <c r="H2161" s="84"/>
      <c r="I2161" s="114" t="str">
        <f>IF(Stock[[#This Row],[SỐ LƯỢNG MUA]]&gt;0,Stock[[#This Row],[GIÁ MUA]]*Stock[[#This Row],[SỐ LƯỢNG MUA]]*$D$11,"")</f>
        <v/>
      </c>
      <c r="J2161" s="87"/>
      <c r="K2161" s="88"/>
      <c r="L2161" s="116" t="str">
        <f>IF(Stock[[#This Row],[SỐ LƯỢNG MUA]]&gt;0,Stock[[#This Row],[GIÁ MUA]]*(1+Stock[[#This Row],[% TĂNG KỲ VỌNG_1]]),"")</f>
        <v/>
      </c>
      <c r="M2161" s="89"/>
      <c r="N2161" s="116" t="str">
        <f>IF(Stock[[#This Row],[SỐ LƯỢNG MUA]]&gt;0,Stock[[#This Row],[GIÁ MUA]]*(1+Stock[[#This Row],[% TĂNG KỲ VỌNG_2]]),"")</f>
        <v/>
      </c>
      <c r="O2161" s="89"/>
      <c r="P2161" s="116" t="str">
        <f>IF(Stock[[#This Row],[SỐ LƯỢNG MUA]]&gt;0,Stock[[#This Row],[GIÁ MUA]]*(1+Stock[[#This Row],[% GIẢM ĐỂ CẮT LỖ]]),"")</f>
        <v/>
      </c>
      <c r="Q2161" s="103"/>
      <c r="R2161" s="117" t="str">
        <f>IF(Stock[[#This Row],[CỔ TỨC TIỀN MẶT]]&gt;0,Stock[[#This Row],[CỔ TỨC TIỀN MẶT]]/(Stock[[#This Row],[GIÁ MUA]]*Stock[[#This Row],[SỐ LƯỢNG MUA]]),"")</f>
        <v/>
      </c>
      <c r="S2161" s="103"/>
      <c r="T2161" s="77"/>
      <c r="U2161" s="95"/>
      <c r="V2161" s="96"/>
      <c r="W2161" s="125" t="str">
        <f>IF(Stock[[#This Row],[SỐ LƯỢNG BÁN]]&gt;0,Stock[[#This Row],[GIÁ BÁN]]*Stock[[#This Row],[SỐ LƯỢNG BÁN]]*$D$11+Stock[[#This Row],[GIÁ BÁN]]*Stock[[#This Row],[SỐ LƯỢNG BÁN]]*$D$12,"")</f>
        <v/>
      </c>
      <c r="X2161" s="120">
        <f>Stock[[#This Row],[SỐ LƯỢNG MUA]]+Stock[[#This Row],[CỔ TỨC BẰNG CỔ PHIẾU]]-Stock[[#This Row],[SỐ LƯỢNG BÁN]]</f>
        <v>0</v>
      </c>
      <c r="Y21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1" s="120">
        <f ca="1">IF(Stock[[#This Row],[NGÀY BÁN]]&gt;0,Stock[[#This Row],[NGÀY BÁN]]-Stock[[#This Row],[NGÀY MUA]]+1,IF(Stock[[#This Row],[NGÀY MUA]]=0,0,TODAY()-Stock[[#This Row],[NGÀY MUA]]+1))</f>
        <v>0</v>
      </c>
      <c r="AA2161" s="121" t="str">
        <f>IFERROR(Stock[[#This Row],[CỔ TỨC TIỀN MẶT]]+Stock[[#This Row],[LÃI/(LỖ) TỪ BÁN CK
(auto-fill)]],"")</f>
        <v/>
      </c>
      <c r="AB21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1" s="79"/>
      <c r="AE2161" s="146" t="str">
        <f>IF(Stock[[#This Row],[TRẠNG THÁI
(auto-fill)]]="NẮM GIỮ",Stock[[#This Row],[GIÁ THỊ TRƯỜNG]]-Stock[[#This Row],[GIÁ MUA]],"")</f>
        <v/>
      </c>
      <c r="AF2161" s="150" t="str">
        <f>IFERROR(Stock[[#This Row],[TĂNG/
(GIẢM )]]/Stock[[#This Row],[GIÁ MUA]],"")</f>
        <v/>
      </c>
      <c r="AG2161" s="129" t="str">
        <f>IF(Stock[[#This Row],[GIÁ THỊ TRƯỜNG]]&gt;0,Stock[[#This Row],[GIÁ THỊ TRƯỜNG]]*Stock[[#This Row],[SỐ LƯỢNG CÒN LẠI
(auto-fill)]],"")</f>
        <v/>
      </c>
    </row>
    <row r="2162" spans="2:33">
      <c r="B2162" s="109" t="str">
        <f>IF(AND(Stock[[#This Row],[SỐ LƯỢNG MUA]]&gt;0,Stock[[#This Row],[SỐ LƯỢNG CÒN LẠI
(auto-fill)]]=0),"BÁN",
IF(AND(Stock[[#This Row],[SỐ LƯỢNG MUA]]&gt;0,Stock[[#This Row],[SỐ LƯỢNG CÒN LẠI
(auto-fill)]]&gt;0),"NẮM GIỮ",""))</f>
        <v/>
      </c>
      <c r="C2162" s="112">
        <f t="shared" si="33"/>
        <v>2149</v>
      </c>
      <c r="D2162" s="77"/>
      <c r="E2162" s="78"/>
      <c r="F2162" s="170"/>
      <c r="G2162" s="83"/>
      <c r="H2162" s="84"/>
      <c r="I2162" s="114" t="str">
        <f>IF(Stock[[#This Row],[SỐ LƯỢNG MUA]]&gt;0,Stock[[#This Row],[GIÁ MUA]]*Stock[[#This Row],[SỐ LƯỢNG MUA]]*$D$11,"")</f>
        <v/>
      </c>
      <c r="J2162" s="87"/>
      <c r="K2162" s="88"/>
      <c r="L2162" s="116" t="str">
        <f>IF(Stock[[#This Row],[SỐ LƯỢNG MUA]]&gt;0,Stock[[#This Row],[GIÁ MUA]]*(1+Stock[[#This Row],[% TĂNG KỲ VỌNG_1]]),"")</f>
        <v/>
      </c>
      <c r="M2162" s="89"/>
      <c r="N2162" s="116" t="str">
        <f>IF(Stock[[#This Row],[SỐ LƯỢNG MUA]]&gt;0,Stock[[#This Row],[GIÁ MUA]]*(1+Stock[[#This Row],[% TĂNG KỲ VỌNG_2]]),"")</f>
        <v/>
      </c>
      <c r="O2162" s="89"/>
      <c r="P2162" s="116" t="str">
        <f>IF(Stock[[#This Row],[SỐ LƯỢNG MUA]]&gt;0,Stock[[#This Row],[GIÁ MUA]]*(1+Stock[[#This Row],[% GIẢM ĐỂ CẮT LỖ]]),"")</f>
        <v/>
      </c>
      <c r="Q2162" s="103"/>
      <c r="R2162" s="117" t="str">
        <f>IF(Stock[[#This Row],[CỔ TỨC TIỀN MẶT]]&gt;0,Stock[[#This Row],[CỔ TỨC TIỀN MẶT]]/(Stock[[#This Row],[GIÁ MUA]]*Stock[[#This Row],[SỐ LƯỢNG MUA]]),"")</f>
        <v/>
      </c>
      <c r="S2162" s="103"/>
      <c r="T2162" s="77"/>
      <c r="U2162" s="95"/>
      <c r="V2162" s="96"/>
      <c r="W2162" s="125" t="str">
        <f>IF(Stock[[#This Row],[SỐ LƯỢNG BÁN]]&gt;0,Stock[[#This Row],[GIÁ BÁN]]*Stock[[#This Row],[SỐ LƯỢNG BÁN]]*$D$11+Stock[[#This Row],[GIÁ BÁN]]*Stock[[#This Row],[SỐ LƯỢNG BÁN]]*$D$12,"")</f>
        <v/>
      </c>
      <c r="X2162" s="120">
        <f>Stock[[#This Row],[SỐ LƯỢNG MUA]]+Stock[[#This Row],[CỔ TỨC BẰNG CỔ PHIẾU]]-Stock[[#This Row],[SỐ LƯỢNG BÁN]]</f>
        <v>0</v>
      </c>
      <c r="Y21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2" s="120">
        <f ca="1">IF(Stock[[#This Row],[NGÀY BÁN]]&gt;0,Stock[[#This Row],[NGÀY BÁN]]-Stock[[#This Row],[NGÀY MUA]]+1,IF(Stock[[#This Row],[NGÀY MUA]]=0,0,TODAY()-Stock[[#This Row],[NGÀY MUA]]+1))</f>
        <v>0</v>
      </c>
      <c r="AA2162" s="121" t="str">
        <f>IFERROR(Stock[[#This Row],[CỔ TỨC TIỀN MẶT]]+Stock[[#This Row],[LÃI/(LỖ) TỪ BÁN CK
(auto-fill)]],"")</f>
        <v/>
      </c>
      <c r="AB21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2" s="79"/>
      <c r="AE2162" s="146" t="str">
        <f>IF(Stock[[#This Row],[TRẠNG THÁI
(auto-fill)]]="NẮM GIỮ",Stock[[#This Row],[GIÁ THỊ TRƯỜNG]]-Stock[[#This Row],[GIÁ MUA]],"")</f>
        <v/>
      </c>
      <c r="AF2162" s="150" t="str">
        <f>IFERROR(Stock[[#This Row],[TĂNG/
(GIẢM )]]/Stock[[#This Row],[GIÁ MUA]],"")</f>
        <v/>
      </c>
      <c r="AG2162" s="129" t="str">
        <f>IF(Stock[[#This Row],[GIÁ THỊ TRƯỜNG]]&gt;0,Stock[[#This Row],[GIÁ THỊ TRƯỜNG]]*Stock[[#This Row],[SỐ LƯỢNG CÒN LẠI
(auto-fill)]],"")</f>
        <v/>
      </c>
    </row>
    <row r="2163" spans="2:33">
      <c r="B2163" s="109" t="str">
        <f>IF(AND(Stock[[#This Row],[SỐ LƯỢNG MUA]]&gt;0,Stock[[#This Row],[SỐ LƯỢNG CÒN LẠI
(auto-fill)]]=0),"BÁN",
IF(AND(Stock[[#This Row],[SỐ LƯỢNG MUA]]&gt;0,Stock[[#This Row],[SỐ LƯỢNG CÒN LẠI
(auto-fill)]]&gt;0),"NẮM GIỮ",""))</f>
        <v/>
      </c>
      <c r="C2163" s="112">
        <f t="shared" si="33"/>
        <v>2150</v>
      </c>
      <c r="D2163" s="77"/>
      <c r="E2163" s="78"/>
      <c r="F2163" s="170"/>
      <c r="G2163" s="83"/>
      <c r="H2163" s="84"/>
      <c r="I2163" s="114" t="str">
        <f>IF(Stock[[#This Row],[SỐ LƯỢNG MUA]]&gt;0,Stock[[#This Row],[GIÁ MUA]]*Stock[[#This Row],[SỐ LƯỢNG MUA]]*$D$11,"")</f>
        <v/>
      </c>
      <c r="J2163" s="87"/>
      <c r="K2163" s="88"/>
      <c r="L2163" s="116" t="str">
        <f>IF(Stock[[#This Row],[SỐ LƯỢNG MUA]]&gt;0,Stock[[#This Row],[GIÁ MUA]]*(1+Stock[[#This Row],[% TĂNG KỲ VỌNG_1]]),"")</f>
        <v/>
      </c>
      <c r="M2163" s="89"/>
      <c r="N2163" s="116" t="str">
        <f>IF(Stock[[#This Row],[SỐ LƯỢNG MUA]]&gt;0,Stock[[#This Row],[GIÁ MUA]]*(1+Stock[[#This Row],[% TĂNG KỲ VỌNG_2]]),"")</f>
        <v/>
      </c>
      <c r="O2163" s="89"/>
      <c r="P2163" s="116" t="str">
        <f>IF(Stock[[#This Row],[SỐ LƯỢNG MUA]]&gt;0,Stock[[#This Row],[GIÁ MUA]]*(1+Stock[[#This Row],[% GIẢM ĐỂ CẮT LỖ]]),"")</f>
        <v/>
      </c>
      <c r="Q2163" s="103"/>
      <c r="R2163" s="117" t="str">
        <f>IF(Stock[[#This Row],[CỔ TỨC TIỀN MẶT]]&gt;0,Stock[[#This Row],[CỔ TỨC TIỀN MẶT]]/(Stock[[#This Row],[GIÁ MUA]]*Stock[[#This Row],[SỐ LƯỢNG MUA]]),"")</f>
        <v/>
      </c>
      <c r="S2163" s="103"/>
      <c r="T2163" s="77"/>
      <c r="U2163" s="95"/>
      <c r="V2163" s="96"/>
      <c r="W2163" s="125" t="str">
        <f>IF(Stock[[#This Row],[SỐ LƯỢNG BÁN]]&gt;0,Stock[[#This Row],[GIÁ BÁN]]*Stock[[#This Row],[SỐ LƯỢNG BÁN]]*$D$11+Stock[[#This Row],[GIÁ BÁN]]*Stock[[#This Row],[SỐ LƯỢNG BÁN]]*$D$12,"")</f>
        <v/>
      </c>
      <c r="X2163" s="120">
        <f>Stock[[#This Row],[SỐ LƯỢNG MUA]]+Stock[[#This Row],[CỔ TỨC BẰNG CỔ PHIẾU]]-Stock[[#This Row],[SỐ LƯỢNG BÁN]]</f>
        <v>0</v>
      </c>
      <c r="Y21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3" s="120">
        <f ca="1">IF(Stock[[#This Row],[NGÀY BÁN]]&gt;0,Stock[[#This Row],[NGÀY BÁN]]-Stock[[#This Row],[NGÀY MUA]]+1,IF(Stock[[#This Row],[NGÀY MUA]]=0,0,TODAY()-Stock[[#This Row],[NGÀY MUA]]+1))</f>
        <v>0</v>
      </c>
      <c r="AA2163" s="121" t="str">
        <f>IFERROR(Stock[[#This Row],[CỔ TỨC TIỀN MẶT]]+Stock[[#This Row],[LÃI/(LỖ) TỪ BÁN CK
(auto-fill)]],"")</f>
        <v/>
      </c>
      <c r="AB21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3" s="79"/>
      <c r="AE2163" s="146" t="str">
        <f>IF(Stock[[#This Row],[TRẠNG THÁI
(auto-fill)]]="NẮM GIỮ",Stock[[#This Row],[GIÁ THỊ TRƯỜNG]]-Stock[[#This Row],[GIÁ MUA]],"")</f>
        <v/>
      </c>
      <c r="AF2163" s="150" t="str">
        <f>IFERROR(Stock[[#This Row],[TĂNG/
(GIẢM )]]/Stock[[#This Row],[GIÁ MUA]],"")</f>
        <v/>
      </c>
      <c r="AG2163" s="129" t="str">
        <f>IF(Stock[[#This Row],[GIÁ THỊ TRƯỜNG]]&gt;0,Stock[[#This Row],[GIÁ THỊ TRƯỜNG]]*Stock[[#This Row],[SỐ LƯỢNG CÒN LẠI
(auto-fill)]],"")</f>
        <v/>
      </c>
    </row>
    <row r="2164" spans="2:33">
      <c r="B2164" s="109" t="str">
        <f>IF(AND(Stock[[#This Row],[SỐ LƯỢNG MUA]]&gt;0,Stock[[#This Row],[SỐ LƯỢNG CÒN LẠI
(auto-fill)]]=0),"BÁN",
IF(AND(Stock[[#This Row],[SỐ LƯỢNG MUA]]&gt;0,Stock[[#This Row],[SỐ LƯỢNG CÒN LẠI
(auto-fill)]]&gt;0),"NẮM GIỮ",""))</f>
        <v/>
      </c>
      <c r="C2164" s="112">
        <f t="shared" si="33"/>
        <v>2151</v>
      </c>
      <c r="D2164" s="77"/>
      <c r="E2164" s="78"/>
      <c r="F2164" s="170"/>
      <c r="G2164" s="83"/>
      <c r="H2164" s="84"/>
      <c r="I2164" s="114" t="str">
        <f>IF(Stock[[#This Row],[SỐ LƯỢNG MUA]]&gt;0,Stock[[#This Row],[GIÁ MUA]]*Stock[[#This Row],[SỐ LƯỢNG MUA]]*$D$11,"")</f>
        <v/>
      </c>
      <c r="J2164" s="87"/>
      <c r="K2164" s="88"/>
      <c r="L2164" s="116" t="str">
        <f>IF(Stock[[#This Row],[SỐ LƯỢNG MUA]]&gt;0,Stock[[#This Row],[GIÁ MUA]]*(1+Stock[[#This Row],[% TĂNG KỲ VỌNG_1]]),"")</f>
        <v/>
      </c>
      <c r="M2164" s="89"/>
      <c r="N2164" s="116" t="str">
        <f>IF(Stock[[#This Row],[SỐ LƯỢNG MUA]]&gt;0,Stock[[#This Row],[GIÁ MUA]]*(1+Stock[[#This Row],[% TĂNG KỲ VỌNG_2]]),"")</f>
        <v/>
      </c>
      <c r="O2164" s="89"/>
      <c r="P2164" s="116" t="str">
        <f>IF(Stock[[#This Row],[SỐ LƯỢNG MUA]]&gt;0,Stock[[#This Row],[GIÁ MUA]]*(1+Stock[[#This Row],[% GIẢM ĐỂ CẮT LỖ]]),"")</f>
        <v/>
      </c>
      <c r="Q2164" s="103"/>
      <c r="R2164" s="117" t="str">
        <f>IF(Stock[[#This Row],[CỔ TỨC TIỀN MẶT]]&gt;0,Stock[[#This Row],[CỔ TỨC TIỀN MẶT]]/(Stock[[#This Row],[GIÁ MUA]]*Stock[[#This Row],[SỐ LƯỢNG MUA]]),"")</f>
        <v/>
      </c>
      <c r="S2164" s="103"/>
      <c r="T2164" s="77"/>
      <c r="U2164" s="95"/>
      <c r="V2164" s="96"/>
      <c r="W2164" s="125" t="str">
        <f>IF(Stock[[#This Row],[SỐ LƯỢNG BÁN]]&gt;0,Stock[[#This Row],[GIÁ BÁN]]*Stock[[#This Row],[SỐ LƯỢNG BÁN]]*$D$11+Stock[[#This Row],[GIÁ BÁN]]*Stock[[#This Row],[SỐ LƯỢNG BÁN]]*$D$12,"")</f>
        <v/>
      </c>
      <c r="X2164" s="120">
        <f>Stock[[#This Row],[SỐ LƯỢNG MUA]]+Stock[[#This Row],[CỔ TỨC BẰNG CỔ PHIẾU]]-Stock[[#This Row],[SỐ LƯỢNG BÁN]]</f>
        <v>0</v>
      </c>
      <c r="Y21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4" s="120">
        <f ca="1">IF(Stock[[#This Row],[NGÀY BÁN]]&gt;0,Stock[[#This Row],[NGÀY BÁN]]-Stock[[#This Row],[NGÀY MUA]]+1,IF(Stock[[#This Row],[NGÀY MUA]]=0,0,TODAY()-Stock[[#This Row],[NGÀY MUA]]+1))</f>
        <v>0</v>
      </c>
      <c r="AA2164" s="121" t="str">
        <f>IFERROR(Stock[[#This Row],[CỔ TỨC TIỀN MẶT]]+Stock[[#This Row],[LÃI/(LỖ) TỪ BÁN CK
(auto-fill)]],"")</f>
        <v/>
      </c>
      <c r="AB21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4" s="79"/>
      <c r="AE2164" s="146" t="str">
        <f>IF(Stock[[#This Row],[TRẠNG THÁI
(auto-fill)]]="NẮM GIỮ",Stock[[#This Row],[GIÁ THỊ TRƯỜNG]]-Stock[[#This Row],[GIÁ MUA]],"")</f>
        <v/>
      </c>
      <c r="AF2164" s="150" t="str">
        <f>IFERROR(Stock[[#This Row],[TĂNG/
(GIẢM )]]/Stock[[#This Row],[GIÁ MUA]],"")</f>
        <v/>
      </c>
      <c r="AG2164" s="129" t="str">
        <f>IF(Stock[[#This Row],[GIÁ THỊ TRƯỜNG]]&gt;0,Stock[[#This Row],[GIÁ THỊ TRƯỜNG]]*Stock[[#This Row],[SỐ LƯỢNG CÒN LẠI
(auto-fill)]],"")</f>
        <v/>
      </c>
    </row>
    <row r="2165" spans="2:33">
      <c r="B2165" s="109" t="str">
        <f>IF(AND(Stock[[#This Row],[SỐ LƯỢNG MUA]]&gt;0,Stock[[#This Row],[SỐ LƯỢNG CÒN LẠI
(auto-fill)]]=0),"BÁN",
IF(AND(Stock[[#This Row],[SỐ LƯỢNG MUA]]&gt;0,Stock[[#This Row],[SỐ LƯỢNG CÒN LẠI
(auto-fill)]]&gt;0),"NẮM GIỮ",""))</f>
        <v/>
      </c>
      <c r="C2165" s="112">
        <f t="shared" si="33"/>
        <v>2152</v>
      </c>
      <c r="D2165" s="77"/>
      <c r="E2165" s="78"/>
      <c r="F2165" s="170"/>
      <c r="G2165" s="83"/>
      <c r="H2165" s="84"/>
      <c r="I2165" s="114" t="str">
        <f>IF(Stock[[#This Row],[SỐ LƯỢNG MUA]]&gt;0,Stock[[#This Row],[GIÁ MUA]]*Stock[[#This Row],[SỐ LƯỢNG MUA]]*$D$11,"")</f>
        <v/>
      </c>
      <c r="J2165" s="87"/>
      <c r="K2165" s="88"/>
      <c r="L2165" s="116" t="str">
        <f>IF(Stock[[#This Row],[SỐ LƯỢNG MUA]]&gt;0,Stock[[#This Row],[GIÁ MUA]]*(1+Stock[[#This Row],[% TĂNG KỲ VỌNG_1]]),"")</f>
        <v/>
      </c>
      <c r="M2165" s="89"/>
      <c r="N2165" s="116" t="str">
        <f>IF(Stock[[#This Row],[SỐ LƯỢNG MUA]]&gt;0,Stock[[#This Row],[GIÁ MUA]]*(1+Stock[[#This Row],[% TĂNG KỲ VỌNG_2]]),"")</f>
        <v/>
      </c>
      <c r="O2165" s="89"/>
      <c r="P2165" s="116" t="str">
        <f>IF(Stock[[#This Row],[SỐ LƯỢNG MUA]]&gt;0,Stock[[#This Row],[GIÁ MUA]]*(1+Stock[[#This Row],[% GIẢM ĐỂ CẮT LỖ]]),"")</f>
        <v/>
      </c>
      <c r="Q2165" s="103"/>
      <c r="R2165" s="117" t="str">
        <f>IF(Stock[[#This Row],[CỔ TỨC TIỀN MẶT]]&gt;0,Stock[[#This Row],[CỔ TỨC TIỀN MẶT]]/(Stock[[#This Row],[GIÁ MUA]]*Stock[[#This Row],[SỐ LƯỢNG MUA]]),"")</f>
        <v/>
      </c>
      <c r="S2165" s="103"/>
      <c r="T2165" s="77"/>
      <c r="U2165" s="95"/>
      <c r="V2165" s="96"/>
      <c r="W2165" s="125" t="str">
        <f>IF(Stock[[#This Row],[SỐ LƯỢNG BÁN]]&gt;0,Stock[[#This Row],[GIÁ BÁN]]*Stock[[#This Row],[SỐ LƯỢNG BÁN]]*$D$11+Stock[[#This Row],[GIÁ BÁN]]*Stock[[#This Row],[SỐ LƯỢNG BÁN]]*$D$12,"")</f>
        <v/>
      </c>
      <c r="X2165" s="120">
        <f>Stock[[#This Row],[SỐ LƯỢNG MUA]]+Stock[[#This Row],[CỔ TỨC BẰNG CỔ PHIẾU]]-Stock[[#This Row],[SỐ LƯỢNG BÁN]]</f>
        <v>0</v>
      </c>
      <c r="Y21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5" s="120">
        <f ca="1">IF(Stock[[#This Row],[NGÀY BÁN]]&gt;0,Stock[[#This Row],[NGÀY BÁN]]-Stock[[#This Row],[NGÀY MUA]]+1,IF(Stock[[#This Row],[NGÀY MUA]]=0,0,TODAY()-Stock[[#This Row],[NGÀY MUA]]+1))</f>
        <v>0</v>
      </c>
      <c r="AA2165" s="121" t="str">
        <f>IFERROR(Stock[[#This Row],[CỔ TỨC TIỀN MẶT]]+Stock[[#This Row],[LÃI/(LỖ) TỪ BÁN CK
(auto-fill)]],"")</f>
        <v/>
      </c>
      <c r="AB21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5" s="79"/>
      <c r="AE2165" s="146" t="str">
        <f>IF(Stock[[#This Row],[TRẠNG THÁI
(auto-fill)]]="NẮM GIỮ",Stock[[#This Row],[GIÁ THỊ TRƯỜNG]]-Stock[[#This Row],[GIÁ MUA]],"")</f>
        <v/>
      </c>
      <c r="AF2165" s="150" t="str">
        <f>IFERROR(Stock[[#This Row],[TĂNG/
(GIẢM )]]/Stock[[#This Row],[GIÁ MUA]],"")</f>
        <v/>
      </c>
      <c r="AG2165" s="129" t="str">
        <f>IF(Stock[[#This Row],[GIÁ THỊ TRƯỜNG]]&gt;0,Stock[[#This Row],[GIÁ THỊ TRƯỜNG]]*Stock[[#This Row],[SỐ LƯỢNG CÒN LẠI
(auto-fill)]],"")</f>
        <v/>
      </c>
    </row>
    <row r="2166" spans="2:33">
      <c r="B2166" s="109" t="str">
        <f>IF(AND(Stock[[#This Row],[SỐ LƯỢNG MUA]]&gt;0,Stock[[#This Row],[SỐ LƯỢNG CÒN LẠI
(auto-fill)]]=0),"BÁN",
IF(AND(Stock[[#This Row],[SỐ LƯỢNG MUA]]&gt;0,Stock[[#This Row],[SỐ LƯỢNG CÒN LẠI
(auto-fill)]]&gt;0),"NẮM GIỮ",""))</f>
        <v/>
      </c>
      <c r="C2166" s="112">
        <f t="shared" si="33"/>
        <v>2153</v>
      </c>
      <c r="D2166" s="77"/>
      <c r="E2166" s="78"/>
      <c r="F2166" s="170"/>
      <c r="G2166" s="83"/>
      <c r="H2166" s="84"/>
      <c r="I2166" s="114" t="str">
        <f>IF(Stock[[#This Row],[SỐ LƯỢNG MUA]]&gt;0,Stock[[#This Row],[GIÁ MUA]]*Stock[[#This Row],[SỐ LƯỢNG MUA]]*$D$11,"")</f>
        <v/>
      </c>
      <c r="J2166" s="87"/>
      <c r="K2166" s="88"/>
      <c r="L2166" s="116" t="str">
        <f>IF(Stock[[#This Row],[SỐ LƯỢNG MUA]]&gt;0,Stock[[#This Row],[GIÁ MUA]]*(1+Stock[[#This Row],[% TĂNG KỲ VỌNG_1]]),"")</f>
        <v/>
      </c>
      <c r="M2166" s="89"/>
      <c r="N2166" s="116" t="str">
        <f>IF(Stock[[#This Row],[SỐ LƯỢNG MUA]]&gt;0,Stock[[#This Row],[GIÁ MUA]]*(1+Stock[[#This Row],[% TĂNG KỲ VỌNG_2]]),"")</f>
        <v/>
      </c>
      <c r="O2166" s="89"/>
      <c r="P2166" s="116" t="str">
        <f>IF(Stock[[#This Row],[SỐ LƯỢNG MUA]]&gt;0,Stock[[#This Row],[GIÁ MUA]]*(1+Stock[[#This Row],[% GIẢM ĐỂ CẮT LỖ]]),"")</f>
        <v/>
      </c>
      <c r="Q2166" s="103"/>
      <c r="R2166" s="117" t="str">
        <f>IF(Stock[[#This Row],[CỔ TỨC TIỀN MẶT]]&gt;0,Stock[[#This Row],[CỔ TỨC TIỀN MẶT]]/(Stock[[#This Row],[GIÁ MUA]]*Stock[[#This Row],[SỐ LƯỢNG MUA]]),"")</f>
        <v/>
      </c>
      <c r="S2166" s="103"/>
      <c r="T2166" s="77"/>
      <c r="U2166" s="95"/>
      <c r="V2166" s="96"/>
      <c r="W2166" s="125" t="str">
        <f>IF(Stock[[#This Row],[SỐ LƯỢNG BÁN]]&gt;0,Stock[[#This Row],[GIÁ BÁN]]*Stock[[#This Row],[SỐ LƯỢNG BÁN]]*$D$11+Stock[[#This Row],[GIÁ BÁN]]*Stock[[#This Row],[SỐ LƯỢNG BÁN]]*$D$12,"")</f>
        <v/>
      </c>
      <c r="X2166" s="120">
        <f>Stock[[#This Row],[SỐ LƯỢNG MUA]]+Stock[[#This Row],[CỔ TỨC BẰNG CỔ PHIẾU]]-Stock[[#This Row],[SỐ LƯỢNG BÁN]]</f>
        <v>0</v>
      </c>
      <c r="Y21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6" s="120">
        <f ca="1">IF(Stock[[#This Row],[NGÀY BÁN]]&gt;0,Stock[[#This Row],[NGÀY BÁN]]-Stock[[#This Row],[NGÀY MUA]]+1,IF(Stock[[#This Row],[NGÀY MUA]]=0,0,TODAY()-Stock[[#This Row],[NGÀY MUA]]+1))</f>
        <v>0</v>
      </c>
      <c r="AA2166" s="121" t="str">
        <f>IFERROR(Stock[[#This Row],[CỔ TỨC TIỀN MẶT]]+Stock[[#This Row],[LÃI/(LỖ) TỪ BÁN CK
(auto-fill)]],"")</f>
        <v/>
      </c>
      <c r="AB21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6" s="79"/>
      <c r="AE2166" s="146" t="str">
        <f>IF(Stock[[#This Row],[TRẠNG THÁI
(auto-fill)]]="NẮM GIỮ",Stock[[#This Row],[GIÁ THỊ TRƯỜNG]]-Stock[[#This Row],[GIÁ MUA]],"")</f>
        <v/>
      </c>
      <c r="AF2166" s="150" t="str">
        <f>IFERROR(Stock[[#This Row],[TĂNG/
(GIẢM )]]/Stock[[#This Row],[GIÁ MUA]],"")</f>
        <v/>
      </c>
      <c r="AG2166" s="129" t="str">
        <f>IF(Stock[[#This Row],[GIÁ THỊ TRƯỜNG]]&gt;0,Stock[[#This Row],[GIÁ THỊ TRƯỜNG]]*Stock[[#This Row],[SỐ LƯỢNG CÒN LẠI
(auto-fill)]],"")</f>
        <v/>
      </c>
    </row>
    <row r="2167" spans="2:33">
      <c r="B2167" s="109" t="str">
        <f>IF(AND(Stock[[#This Row],[SỐ LƯỢNG MUA]]&gt;0,Stock[[#This Row],[SỐ LƯỢNG CÒN LẠI
(auto-fill)]]=0),"BÁN",
IF(AND(Stock[[#This Row],[SỐ LƯỢNG MUA]]&gt;0,Stock[[#This Row],[SỐ LƯỢNG CÒN LẠI
(auto-fill)]]&gt;0),"NẮM GIỮ",""))</f>
        <v/>
      </c>
      <c r="C2167" s="112">
        <f t="shared" si="33"/>
        <v>2154</v>
      </c>
      <c r="D2167" s="77"/>
      <c r="E2167" s="78"/>
      <c r="F2167" s="170"/>
      <c r="G2167" s="83"/>
      <c r="H2167" s="84"/>
      <c r="I2167" s="114" t="str">
        <f>IF(Stock[[#This Row],[SỐ LƯỢNG MUA]]&gt;0,Stock[[#This Row],[GIÁ MUA]]*Stock[[#This Row],[SỐ LƯỢNG MUA]]*$D$11,"")</f>
        <v/>
      </c>
      <c r="J2167" s="87"/>
      <c r="K2167" s="88"/>
      <c r="L2167" s="116" t="str">
        <f>IF(Stock[[#This Row],[SỐ LƯỢNG MUA]]&gt;0,Stock[[#This Row],[GIÁ MUA]]*(1+Stock[[#This Row],[% TĂNG KỲ VỌNG_1]]),"")</f>
        <v/>
      </c>
      <c r="M2167" s="89"/>
      <c r="N2167" s="116" t="str">
        <f>IF(Stock[[#This Row],[SỐ LƯỢNG MUA]]&gt;0,Stock[[#This Row],[GIÁ MUA]]*(1+Stock[[#This Row],[% TĂNG KỲ VỌNG_2]]),"")</f>
        <v/>
      </c>
      <c r="O2167" s="89"/>
      <c r="P2167" s="116" t="str">
        <f>IF(Stock[[#This Row],[SỐ LƯỢNG MUA]]&gt;0,Stock[[#This Row],[GIÁ MUA]]*(1+Stock[[#This Row],[% GIẢM ĐỂ CẮT LỖ]]),"")</f>
        <v/>
      </c>
      <c r="Q2167" s="103"/>
      <c r="R2167" s="117" t="str">
        <f>IF(Stock[[#This Row],[CỔ TỨC TIỀN MẶT]]&gt;0,Stock[[#This Row],[CỔ TỨC TIỀN MẶT]]/(Stock[[#This Row],[GIÁ MUA]]*Stock[[#This Row],[SỐ LƯỢNG MUA]]),"")</f>
        <v/>
      </c>
      <c r="S2167" s="103"/>
      <c r="T2167" s="77"/>
      <c r="U2167" s="95"/>
      <c r="V2167" s="96"/>
      <c r="W2167" s="125" t="str">
        <f>IF(Stock[[#This Row],[SỐ LƯỢNG BÁN]]&gt;0,Stock[[#This Row],[GIÁ BÁN]]*Stock[[#This Row],[SỐ LƯỢNG BÁN]]*$D$11+Stock[[#This Row],[GIÁ BÁN]]*Stock[[#This Row],[SỐ LƯỢNG BÁN]]*$D$12,"")</f>
        <v/>
      </c>
      <c r="X2167" s="120">
        <f>Stock[[#This Row],[SỐ LƯỢNG MUA]]+Stock[[#This Row],[CỔ TỨC BẰNG CỔ PHIẾU]]-Stock[[#This Row],[SỐ LƯỢNG BÁN]]</f>
        <v>0</v>
      </c>
      <c r="Y21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7" s="120">
        <f ca="1">IF(Stock[[#This Row],[NGÀY BÁN]]&gt;0,Stock[[#This Row],[NGÀY BÁN]]-Stock[[#This Row],[NGÀY MUA]]+1,IF(Stock[[#This Row],[NGÀY MUA]]=0,0,TODAY()-Stock[[#This Row],[NGÀY MUA]]+1))</f>
        <v>0</v>
      </c>
      <c r="AA2167" s="121" t="str">
        <f>IFERROR(Stock[[#This Row],[CỔ TỨC TIỀN MẶT]]+Stock[[#This Row],[LÃI/(LỖ) TỪ BÁN CK
(auto-fill)]],"")</f>
        <v/>
      </c>
      <c r="AB21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7" s="79"/>
      <c r="AE2167" s="146" t="str">
        <f>IF(Stock[[#This Row],[TRẠNG THÁI
(auto-fill)]]="NẮM GIỮ",Stock[[#This Row],[GIÁ THỊ TRƯỜNG]]-Stock[[#This Row],[GIÁ MUA]],"")</f>
        <v/>
      </c>
      <c r="AF2167" s="150" t="str">
        <f>IFERROR(Stock[[#This Row],[TĂNG/
(GIẢM )]]/Stock[[#This Row],[GIÁ MUA]],"")</f>
        <v/>
      </c>
      <c r="AG2167" s="129" t="str">
        <f>IF(Stock[[#This Row],[GIÁ THỊ TRƯỜNG]]&gt;0,Stock[[#This Row],[GIÁ THỊ TRƯỜNG]]*Stock[[#This Row],[SỐ LƯỢNG CÒN LẠI
(auto-fill)]],"")</f>
        <v/>
      </c>
    </row>
    <row r="2168" spans="2:33">
      <c r="B2168" s="109" t="str">
        <f>IF(AND(Stock[[#This Row],[SỐ LƯỢNG MUA]]&gt;0,Stock[[#This Row],[SỐ LƯỢNG CÒN LẠI
(auto-fill)]]=0),"BÁN",
IF(AND(Stock[[#This Row],[SỐ LƯỢNG MUA]]&gt;0,Stock[[#This Row],[SỐ LƯỢNG CÒN LẠI
(auto-fill)]]&gt;0),"NẮM GIỮ",""))</f>
        <v/>
      </c>
      <c r="C2168" s="112">
        <f t="shared" si="33"/>
        <v>2155</v>
      </c>
      <c r="D2168" s="77"/>
      <c r="E2168" s="78"/>
      <c r="F2168" s="170"/>
      <c r="G2168" s="83"/>
      <c r="H2168" s="84"/>
      <c r="I2168" s="114" t="str">
        <f>IF(Stock[[#This Row],[SỐ LƯỢNG MUA]]&gt;0,Stock[[#This Row],[GIÁ MUA]]*Stock[[#This Row],[SỐ LƯỢNG MUA]]*$D$11,"")</f>
        <v/>
      </c>
      <c r="J2168" s="87"/>
      <c r="K2168" s="88"/>
      <c r="L2168" s="116" t="str">
        <f>IF(Stock[[#This Row],[SỐ LƯỢNG MUA]]&gt;0,Stock[[#This Row],[GIÁ MUA]]*(1+Stock[[#This Row],[% TĂNG KỲ VỌNG_1]]),"")</f>
        <v/>
      </c>
      <c r="M2168" s="89"/>
      <c r="N2168" s="116" t="str">
        <f>IF(Stock[[#This Row],[SỐ LƯỢNG MUA]]&gt;0,Stock[[#This Row],[GIÁ MUA]]*(1+Stock[[#This Row],[% TĂNG KỲ VỌNG_2]]),"")</f>
        <v/>
      </c>
      <c r="O2168" s="89"/>
      <c r="P2168" s="116" t="str">
        <f>IF(Stock[[#This Row],[SỐ LƯỢNG MUA]]&gt;0,Stock[[#This Row],[GIÁ MUA]]*(1+Stock[[#This Row],[% GIẢM ĐỂ CẮT LỖ]]),"")</f>
        <v/>
      </c>
      <c r="Q2168" s="103"/>
      <c r="R2168" s="117" t="str">
        <f>IF(Stock[[#This Row],[CỔ TỨC TIỀN MẶT]]&gt;0,Stock[[#This Row],[CỔ TỨC TIỀN MẶT]]/(Stock[[#This Row],[GIÁ MUA]]*Stock[[#This Row],[SỐ LƯỢNG MUA]]),"")</f>
        <v/>
      </c>
      <c r="S2168" s="103"/>
      <c r="T2168" s="77"/>
      <c r="U2168" s="95"/>
      <c r="V2168" s="96"/>
      <c r="W2168" s="125" t="str">
        <f>IF(Stock[[#This Row],[SỐ LƯỢNG BÁN]]&gt;0,Stock[[#This Row],[GIÁ BÁN]]*Stock[[#This Row],[SỐ LƯỢNG BÁN]]*$D$11+Stock[[#This Row],[GIÁ BÁN]]*Stock[[#This Row],[SỐ LƯỢNG BÁN]]*$D$12,"")</f>
        <v/>
      </c>
      <c r="X2168" s="120">
        <f>Stock[[#This Row],[SỐ LƯỢNG MUA]]+Stock[[#This Row],[CỔ TỨC BẰNG CỔ PHIẾU]]-Stock[[#This Row],[SỐ LƯỢNG BÁN]]</f>
        <v>0</v>
      </c>
      <c r="Y21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8" s="120">
        <f ca="1">IF(Stock[[#This Row],[NGÀY BÁN]]&gt;0,Stock[[#This Row],[NGÀY BÁN]]-Stock[[#This Row],[NGÀY MUA]]+1,IF(Stock[[#This Row],[NGÀY MUA]]=0,0,TODAY()-Stock[[#This Row],[NGÀY MUA]]+1))</f>
        <v>0</v>
      </c>
      <c r="AA2168" s="121" t="str">
        <f>IFERROR(Stock[[#This Row],[CỔ TỨC TIỀN MẶT]]+Stock[[#This Row],[LÃI/(LỖ) TỪ BÁN CK
(auto-fill)]],"")</f>
        <v/>
      </c>
      <c r="AB21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8" s="79"/>
      <c r="AE2168" s="146" t="str">
        <f>IF(Stock[[#This Row],[TRẠNG THÁI
(auto-fill)]]="NẮM GIỮ",Stock[[#This Row],[GIÁ THỊ TRƯỜNG]]-Stock[[#This Row],[GIÁ MUA]],"")</f>
        <v/>
      </c>
      <c r="AF2168" s="150" t="str">
        <f>IFERROR(Stock[[#This Row],[TĂNG/
(GIẢM )]]/Stock[[#This Row],[GIÁ MUA]],"")</f>
        <v/>
      </c>
      <c r="AG2168" s="129" t="str">
        <f>IF(Stock[[#This Row],[GIÁ THỊ TRƯỜNG]]&gt;0,Stock[[#This Row],[GIÁ THỊ TRƯỜNG]]*Stock[[#This Row],[SỐ LƯỢNG CÒN LẠI
(auto-fill)]],"")</f>
        <v/>
      </c>
    </row>
    <row r="2169" spans="2:33">
      <c r="B2169" s="109" t="str">
        <f>IF(AND(Stock[[#This Row],[SỐ LƯỢNG MUA]]&gt;0,Stock[[#This Row],[SỐ LƯỢNG CÒN LẠI
(auto-fill)]]=0),"BÁN",
IF(AND(Stock[[#This Row],[SỐ LƯỢNG MUA]]&gt;0,Stock[[#This Row],[SỐ LƯỢNG CÒN LẠI
(auto-fill)]]&gt;0),"NẮM GIỮ",""))</f>
        <v/>
      </c>
      <c r="C2169" s="112">
        <f t="shared" si="33"/>
        <v>2156</v>
      </c>
      <c r="D2169" s="77"/>
      <c r="E2169" s="78"/>
      <c r="F2169" s="170"/>
      <c r="G2169" s="83"/>
      <c r="H2169" s="84"/>
      <c r="I2169" s="114" t="str">
        <f>IF(Stock[[#This Row],[SỐ LƯỢNG MUA]]&gt;0,Stock[[#This Row],[GIÁ MUA]]*Stock[[#This Row],[SỐ LƯỢNG MUA]]*$D$11,"")</f>
        <v/>
      </c>
      <c r="J2169" s="87"/>
      <c r="K2169" s="88"/>
      <c r="L2169" s="116" t="str">
        <f>IF(Stock[[#This Row],[SỐ LƯỢNG MUA]]&gt;0,Stock[[#This Row],[GIÁ MUA]]*(1+Stock[[#This Row],[% TĂNG KỲ VỌNG_1]]),"")</f>
        <v/>
      </c>
      <c r="M2169" s="89"/>
      <c r="N2169" s="116" t="str">
        <f>IF(Stock[[#This Row],[SỐ LƯỢNG MUA]]&gt;0,Stock[[#This Row],[GIÁ MUA]]*(1+Stock[[#This Row],[% TĂNG KỲ VỌNG_2]]),"")</f>
        <v/>
      </c>
      <c r="O2169" s="89"/>
      <c r="P2169" s="116" t="str">
        <f>IF(Stock[[#This Row],[SỐ LƯỢNG MUA]]&gt;0,Stock[[#This Row],[GIÁ MUA]]*(1+Stock[[#This Row],[% GIẢM ĐỂ CẮT LỖ]]),"")</f>
        <v/>
      </c>
      <c r="Q2169" s="103"/>
      <c r="R2169" s="117" t="str">
        <f>IF(Stock[[#This Row],[CỔ TỨC TIỀN MẶT]]&gt;0,Stock[[#This Row],[CỔ TỨC TIỀN MẶT]]/(Stock[[#This Row],[GIÁ MUA]]*Stock[[#This Row],[SỐ LƯỢNG MUA]]),"")</f>
        <v/>
      </c>
      <c r="S2169" s="103"/>
      <c r="T2169" s="77"/>
      <c r="U2169" s="95"/>
      <c r="V2169" s="96"/>
      <c r="W2169" s="125" t="str">
        <f>IF(Stock[[#This Row],[SỐ LƯỢNG BÁN]]&gt;0,Stock[[#This Row],[GIÁ BÁN]]*Stock[[#This Row],[SỐ LƯỢNG BÁN]]*$D$11+Stock[[#This Row],[GIÁ BÁN]]*Stock[[#This Row],[SỐ LƯỢNG BÁN]]*$D$12,"")</f>
        <v/>
      </c>
      <c r="X2169" s="120">
        <f>Stock[[#This Row],[SỐ LƯỢNG MUA]]+Stock[[#This Row],[CỔ TỨC BẰNG CỔ PHIẾU]]-Stock[[#This Row],[SỐ LƯỢNG BÁN]]</f>
        <v>0</v>
      </c>
      <c r="Y21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9" s="120">
        <f ca="1">IF(Stock[[#This Row],[NGÀY BÁN]]&gt;0,Stock[[#This Row],[NGÀY BÁN]]-Stock[[#This Row],[NGÀY MUA]]+1,IF(Stock[[#This Row],[NGÀY MUA]]=0,0,TODAY()-Stock[[#This Row],[NGÀY MUA]]+1))</f>
        <v>0</v>
      </c>
      <c r="AA2169" s="121" t="str">
        <f>IFERROR(Stock[[#This Row],[CỔ TỨC TIỀN MẶT]]+Stock[[#This Row],[LÃI/(LỖ) TỪ BÁN CK
(auto-fill)]],"")</f>
        <v/>
      </c>
      <c r="AB21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69" s="79"/>
      <c r="AE2169" s="146" t="str">
        <f>IF(Stock[[#This Row],[TRẠNG THÁI
(auto-fill)]]="NẮM GIỮ",Stock[[#This Row],[GIÁ THỊ TRƯỜNG]]-Stock[[#This Row],[GIÁ MUA]],"")</f>
        <v/>
      </c>
      <c r="AF2169" s="150" t="str">
        <f>IFERROR(Stock[[#This Row],[TĂNG/
(GIẢM )]]/Stock[[#This Row],[GIÁ MUA]],"")</f>
        <v/>
      </c>
      <c r="AG2169" s="129" t="str">
        <f>IF(Stock[[#This Row],[GIÁ THỊ TRƯỜNG]]&gt;0,Stock[[#This Row],[GIÁ THỊ TRƯỜNG]]*Stock[[#This Row],[SỐ LƯỢNG CÒN LẠI
(auto-fill)]],"")</f>
        <v/>
      </c>
    </row>
    <row r="2170" spans="2:33">
      <c r="B2170" s="109" t="str">
        <f>IF(AND(Stock[[#This Row],[SỐ LƯỢNG MUA]]&gt;0,Stock[[#This Row],[SỐ LƯỢNG CÒN LẠI
(auto-fill)]]=0),"BÁN",
IF(AND(Stock[[#This Row],[SỐ LƯỢNG MUA]]&gt;0,Stock[[#This Row],[SỐ LƯỢNG CÒN LẠI
(auto-fill)]]&gt;0),"NẮM GIỮ",""))</f>
        <v/>
      </c>
      <c r="C2170" s="112">
        <f t="shared" si="33"/>
        <v>2157</v>
      </c>
      <c r="D2170" s="77"/>
      <c r="E2170" s="78"/>
      <c r="F2170" s="170"/>
      <c r="G2170" s="83"/>
      <c r="H2170" s="84"/>
      <c r="I2170" s="114" t="str">
        <f>IF(Stock[[#This Row],[SỐ LƯỢNG MUA]]&gt;0,Stock[[#This Row],[GIÁ MUA]]*Stock[[#This Row],[SỐ LƯỢNG MUA]]*$D$11,"")</f>
        <v/>
      </c>
      <c r="J2170" s="87"/>
      <c r="K2170" s="88"/>
      <c r="L2170" s="116" t="str">
        <f>IF(Stock[[#This Row],[SỐ LƯỢNG MUA]]&gt;0,Stock[[#This Row],[GIÁ MUA]]*(1+Stock[[#This Row],[% TĂNG KỲ VỌNG_1]]),"")</f>
        <v/>
      </c>
      <c r="M2170" s="89"/>
      <c r="N2170" s="116" t="str">
        <f>IF(Stock[[#This Row],[SỐ LƯỢNG MUA]]&gt;0,Stock[[#This Row],[GIÁ MUA]]*(1+Stock[[#This Row],[% TĂNG KỲ VỌNG_2]]),"")</f>
        <v/>
      </c>
      <c r="O2170" s="89"/>
      <c r="P2170" s="116" t="str">
        <f>IF(Stock[[#This Row],[SỐ LƯỢNG MUA]]&gt;0,Stock[[#This Row],[GIÁ MUA]]*(1+Stock[[#This Row],[% GIẢM ĐỂ CẮT LỖ]]),"")</f>
        <v/>
      </c>
      <c r="Q2170" s="103"/>
      <c r="R2170" s="117" t="str">
        <f>IF(Stock[[#This Row],[CỔ TỨC TIỀN MẶT]]&gt;0,Stock[[#This Row],[CỔ TỨC TIỀN MẶT]]/(Stock[[#This Row],[GIÁ MUA]]*Stock[[#This Row],[SỐ LƯỢNG MUA]]),"")</f>
        <v/>
      </c>
      <c r="S2170" s="103"/>
      <c r="T2170" s="77"/>
      <c r="U2170" s="95"/>
      <c r="V2170" s="96"/>
      <c r="W2170" s="125" t="str">
        <f>IF(Stock[[#This Row],[SỐ LƯỢNG BÁN]]&gt;0,Stock[[#This Row],[GIÁ BÁN]]*Stock[[#This Row],[SỐ LƯỢNG BÁN]]*$D$11+Stock[[#This Row],[GIÁ BÁN]]*Stock[[#This Row],[SỐ LƯỢNG BÁN]]*$D$12,"")</f>
        <v/>
      </c>
      <c r="X2170" s="120">
        <f>Stock[[#This Row],[SỐ LƯỢNG MUA]]+Stock[[#This Row],[CỔ TỨC BẰNG CỔ PHIẾU]]-Stock[[#This Row],[SỐ LƯỢNG BÁN]]</f>
        <v>0</v>
      </c>
      <c r="Y21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0" s="120">
        <f ca="1">IF(Stock[[#This Row],[NGÀY BÁN]]&gt;0,Stock[[#This Row],[NGÀY BÁN]]-Stock[[#This Row],[NGÀY MUA]]+1,IF(Stock[[#This Row],[NGÀY MUA]]=0,0,TODAY()-Stock[[#This Row],[NGÀY MUA]]+1))</f>
        <v>0</v>
      </c>
      <c r="AA2170" s="121" t="str">
        <f>IFERROR(Stock[[#This Row],[CỔ TỨC TIỀN MẶT]]+Stock[[#This Row],[LÃI/(LỖ) TỪ BÁN CK
(auto-fill)]],"")</f>
        <v/>
      </c>
      <c r="AB21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0" s="79"/>
      <c r="AE2170" s="146" t="str">
        <f>IF(Stock[[#This Row],[TRẠNG THÁI
(auto-fill)]]="NẮM GIỮ",Stock[[#This Row],[GIÁ THỊ TRƯỜNG]]-Stock[[#This Row],[GIÁ MUA]],"")</f>
        <v/>
      </c>
      <c r="AF2170" s="150" t="str">
        <f>IFERROR(Stock[[#This Row],[TĂNG/
(GIẢM )]]/Stock[[#This Row],[GIÁ MUA]],"")</f>
        <v/>
      </c>
      <c r="AG2170" s="129" t="str">
        <f>IF(Stock[[#This Row],[GIÁ THỊ TRƯỜNG]]&gt;0,Stock[[#This Row],[GIÁ THỊ TRƯỜNG]]*Stock[[#This Row],[SỐ LƯỢNG CÒN LẠI
(auto-fill)]],"")</f>
        <v/>
      </c>
    </row>
    <row r="2171" spans="2:33">
      <c r="B2171" s="109" t="str">
        <f>IF(AND(Stock[[#This Row],[SỐ LƯỢNG MUA]]&gt;0,Stock[[#This Row],[SỐ LƯỢNG CÒN LẠI
(auto-fill)]]=0),"BÁN",
IF(AND(Stock[[#This Row],[SỐ LƯỢNG MUA]]&gt;0,Stock[[#This Row],[SỐ LƯỢNG CÒN LẠI
(auto-fill)]]&gt;0),"NẮM GIỮ",""))</f>
        <v/>
      </c>
      <c r="C2171" s="112">
        <f t="shared" si="33"/>
        <v>2158</v>
      </c>
      <c r="D2171" s="77"/>
      <c r="E2171" s="78"/>
      <c r="F2171" s="170"/>
      <c r="G2171" s="83"/>
      <c r="H2171" s="84"/>
      <c r="I2171" s="114" t="str">
        <f>IF(Stock[[#This Row],[SỐ LƯỢNG MUA]]&gt;0,Stock[[#This Row],[GIÁ MUA]]*Stock[[#This Row],[SỐ LƯỢNG MUA]]*$D$11,"")</f>
        <v/>
      </c>
      <c r="J2171" s="87"/>
      <c r="K2171" s="88"/>
      <c r="L2171" s="116" t="str">
        <f>IF(Stock[[#This Row],[SỐ LƯỢNG MUA]]&gt;0,Stock[[#This Row],[GIÁ MUA]]*(1+Stock[[#This Row],[% TĂNG KỲ VỌNG_1]]),"")</f>
        <v/>
      </c>
      <c r="M2171" s="89"/>
      <c r="N2171" s="116" t="str">
        <f>IF(Stock[[#This Row],[SỐ LƯỢNG MUA]]&gt;0,Stock[[#This Row],[GIÁ MUA]]*(1+Stock[[#This Row],[% TĂNG KỲ VỌNG_2]]),"")</f>
        <v/>
      </c>
      <c r="O2171" s="89"/>
      <c r="P2171" s="116" t="str">
        <f>IF(Stock[[#This Row],[SỐ LƯỢNG MUA]]&gt;0,Stock[[#This Row],[GIÁ MUA]]*(1+Stock[[#This Row],[% GIẢM ĐỂ CẮT LỖ]]),"")</f>
        <v/>
      </c>
      <c r="Q2171" s="103"/>
      <c r="R2171" s="117" t="str">
        <f>IF(Stock[[#This Row],[CỔ TỨC TIỀN MẶT]]&gt;0,Stock[[#This Row],[CỔ TỨC TIỀN MẶT]]/(Stock[[#This Row],[GIÁ MUA]]*Stock[[#This Row],[SỐ LƯỢNG MUA]]),"")</f>
        <v/>
      </c>
      <c r="S2171" s="103"/>
      <c r="T2171" s="77"/>
      <c r="U2171" s="95"/>
      <c r="V2171" s="96"/>
      <c r="W2171" s="125" t="str">
        <f>IF(Stock[[#This Row],[SỐ LƯỢNG BÁN]]&gt;0,Stock[[#This Row],[GIÁ BÁN]]*Stock[[#This Row],[SỐ LƯỢNG BÁN]]*$D$11+Stock[[#This Row],[GIÁ BÁN]]*Stock[[#This Row],[SỐ LƯỢNG BÁN]]*$D$12,"")</f>
        <v/>
      </c>
      <c r="X2171" s="120">
        <f>Stock[[#This Row],[SỐ LƯỢNG MUA]]+Stock[[#This Row],[CỔ TỨC BẰNG CỔ PHIẾU]]-Stock[[#This Row],[SỐ LƯỢNG BÁN]]</f>
        <v>0</v>
      </c>
      <c r="Y21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1" s="120">
        <f ca="1">IF(Stock[[#This Row],[NGÀY BÁN]]&gt;0,Stock[[#This Row],[NGÀY BÁN]]-Stock[[#This Row],[NGÀY MUA]]+1,IF(Stock[[#This Row],[NGÀY MUA]]=0,0,TODAY()-Stock[[#This Row],[NGÀY MUA]]+1))</f>
        <v>0</v>
      </c>
      <c r="AA2171" s="121" t="str">
        <f>IFERROR(Stock[[#This Row],[CỔ TỨC TIỀN MẶT]]+Stock[[#This Row],[LÃI/(LỖ) TỪ BÁN CK
(auto-fill)]],"")</f>
        <v/>
      </c>
      <c r="AB21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1" s="79"/>
      <c r="AE2171" s="146" t="str">
        <f>IF(Stock[[#This Row],[TRẠNG THÁI
(auto-fill)]]="NẮM GIỮ",Stock[[#This Row],[GIÁ THỊ TRƯỜNG]]-Stock[[#This Row],[GIÁ MUA]],"")</f>
        <v/>
      </c>
      <c r="AF2171" s="150" t="str">
        <f>IFERROR(Stock[[#This Row],[TĂNG/
(GIẢM )]]/Stock[[#This Row],[GIÁ MUA]],"")</f>
        <v/>
      </c>
      <c r="AG2171" s="129" t="str">
        <f>IF(Stock[[#This Row],[GIÁ THỊ TRƯỜNG]]&gt;0,Stock[[#This Row],[GIÁ THỊ TRƯỜNG]]*Stock[[#This Row],[SỐ LƯỢNG CÒN LẠI
(auto-fill)]],"")</f>
        <v/>
      </c>
    </row>
    <row r="2172" spans="2:33">
      <c r="B2172" s="109" t="str">
        <f>IF(AND(Stock[[#This Row],[SỐ LƯỢNG MUA]]&gt;0,Stock[[#This Row],[SỐ LƯỢNG CÒN LẠI
(auto-fill)]]=0),"BÁN",
IF(AND(Stock[[#This Row],[SỐ LƯỢNG MUA]]&gt;0,Stock[[#This Row],[SỐ LƯỢNG CÒN LẠI
(auto-fill)]]&gt;0),"NẮM GIỮ",""))</f>
        <v/>
      </c>
      <c r="C2172" s="112">
        <f t="shared" si="33"/>
        <v>2159</v>
      </c>
      <c r="D2172" s="77"/>
      <c r="E2172" s="78"/>
      <c r="F2172" s="170"/>
      <c r="G2172" s="83"/>
      <c r="H2172" s="84"/>
      <c r="I2172" s="114" t="str">
        <f>IF(Stock[[#This Row],[SỐ LƯỢNG MUA]]&gt;0,Stock[[#This Row],[GIÁ MUA]]*Stock[[#This Row],[SỐ LƯỢNG MUA]]*$D$11,"")</f>
        <v/>
      </c>
      <c r="J2172" s="87"/>
      <c r="K2172" s="88"/>
      <c r="L2172" s="116" t="str">
        <f>IF(Stock[[#This Row],[SỐ LƯỢNG MUA]]&gt;0,Stock[[#This Row],[GIÁ MUA]]*(1+Stock[[#This Row],[% TĂNG KỲ VỌNG_1]]),"")</f>
        <v/>
      </c>
      <c r="M2172" s="89"/>
      <c r="N2172" s="116" t="str">
        <f>IF(Stock[[#This Row],[SỐ LƯỢNG MUA]]&gt;0,Stock[[#This Row],[GIÁ MUA]]*(1+Stock[[#This Row],[% TĂNG KỲ VỌNG_2]]),"")</f>
        <v/>
      </c>
      <c r="O2172" s="89"/>
      <c r="P2172" s="116" t="str">
        <f>IF(Stock[[#This Row],[SỐ LƯỢNG MUA]]&gt;0,Stock[[#This Row],[GIÁ MUA]]*(1+Stock[[#This Row],[% GIẢM ĐỂ CẮT LỖ]]),"")</f>
        <v/>
      </c>
      <c r="Q2172" s="103"/>
      <c r="R2172" s="117" t="str">
        <f>IF(Stock[[#This Row],[CỔ TỨC TIỀN MẶT]]&gt;0,Stock[[#This Row],[CỔ TỨC TIỀN MẶT]]/(Stock[[#This Row],[GIÁ MUA]]*Stock[[#This Row],[SỐ LƯỢNG MUA]]),"")</f>
        <v/>
      </c>
      <c r="S2172" s="103"/>
      <c r="T2172" s="77"/>
      <c r="U2172" s="95"/>
      <c r="V2172" s="96"/>
      <c r="W2172" s="125" t="str">
        <f>IF(Stock[[#This Row],[SỐ LƯỢNG BÁN]]&gt;0,Stock[[#This Row],[GIÁ BÁN]]*Stock[[#This Row],[SỐ LƯỢNG BÁN]]*$D$11+Stock[[#This Row],[GIÁ BÁN]]*Stock[[#This Row],[SỐ LƯỢNG BÁN]]*$D$12,"")</f>
        <v/>
      </c>
      <c r="X2172" s="120">
        <f>Stock[[#This Row],[SỐ LƯỢNG MUA]]+Stock[[#This Row],[CỔ TỨC BẰNG CỔ PHIẾU]]-Stock[[#This Row],[SỐ LƯỢNG BÁN]]</f>
        <v>0</v>
      </c>
      <c r="Y21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2" s="120">
        <f ca="1">IF(Stock[[#This Row],[NGÀY BÁN]]&gt;0,Stock[[#This Row],[NGÀY BÁN]]-Stock[[#This Row],[NGÀY MUA]]+1,IF(Stock[[#This Row],[NGÀY MUA]]=0,0,TODAY()-Stock[[#This Row],[NGÀY MUA]]+1))</f>
        <v>0</v>
      </c>
      <c r="AA2172" s="121" t="str">
        <f>IFERROR(Stock[[#This Row],[CỔ TỨC TIỀN MẶT]]+Stock[[#This Row],[LÃI/(LỖ) TỪ BÁN CK
(auto-fill)]],"")</f>
        <v/>
      </c>
      <c r="AB21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2" s="79"/>
      <c r="AE2172" s="146" t="str">
        <f>IF(Stock[[#This Row],[TRẠNG THÁI
(auto-fill)]]="NẮM GIỮ",Stock[[#This Row],[GIÁ THỊ TRƯỜNG]]-Stock[[#This Row],[GIÁ MUA]],"")</f>
        <v/>
      </c>
      <c r="AF2172" s="150" t="str">
        <f>IFERROR(Stock[[#This Row],[TĂNG/
(GIẢM )]]/Stock[[#This Row],[GIÁ MUA]],"")</f>
        <v/>
      </c>
      <c r="AG2172" s="129" t="str">
        <f>IF(Stock[[#This Row],[GIÁ THỊ TRƯỜNG]]&gt;0,Stock[[#This Row],[GIÁ THỊ TRƯỜNG]]*Stock[[#This Row],[SỐ LƯỢNG CÒN LẠI
(auto-fill)]],"")</f>
        <v/>
      </c>
    </row>
    <row r="2173" spans="2:33">
      <c r="B2173" s="109" t="str">
        <f>IF(AND(Stock[[#This Row],[SỐ LƯỢNG MUA]]&gt;0,Stock[[#This Row],[SỐ LƯỢNG CÒN LẠI
(auto-fill)]]=0),"BÁN",
IF(AND(Stock[[#This Row],[SỐ LƯỢNG MUA]]&gt;0,Stock[[#This Row],[SỐ LƯỢNG CÒN LẠI
(auto-fill)]]&gt;0),"NẮM GIỮ",""))</f>
        <v/>
      </c>
      <c r="C2173" s="112">
        <f t="shared" si="33"/>
        <v>2160</v>
      </c>
      <c r="D2173" s="77"/>
      <c r="E2173" s="78"/>
      <c r="F2173" s="170"/>
      <c r="G2173" s="83"/>
      <c r="H2173" s="84"/>
      <c r="I2173" s="114" t="str">
        <f>IF(Stock[[#This Row],[SỐ LƯỢNG MUA]]&gt;0,Stock[[#This Row],[GIÁ MUA]]*Stock[[#This Row],[SỐ LƯỢNG MUA]]*$D$11,"")</f>
        <v/>
      </c>
      <c r="J2173" s="87"/>
      <c r="K2173" s="88"/>
      <c r="L2173" s="116" t="str">
        <f>IF(Stock[[#This Row],[SỐ LƯỢNG MUA]]&gt;0,Stock[[#This Row],[GIÁ MUA]]*(1+Stock[[#This Row],[% TĂNG KỲ VỌNG_1]]),"")</f>
        <v/>
      </c>
      <c r="M2173" s="89"/>
      <c r="N2173" s="116" t="str">
        <f>IF(Stock[[#This Row],[SỐ LƯỢNG MUA]]&gt;0,Stock[[#This Row],[GIÁ MUA]]*(1+Stock[[#This Row],[% TĂNG KỲ VỌNG_2]]),"")</f>
        <v/>
      </c>
      <c r="O2173" s="89"/>
      <c r="P2173" s="116" t="str">
        <f>IF(Stock[[#This Row],[SỐ LƯỢNG MUA]]&gt;0,Stock[[#This Row],[GIÁ MUA]]*(1+Stock[[#This Row],[% GIẢM ĐỂ CẮT LỖ]]),"")</f>
        <v/>
      </c>
      <c r="Q2173" s="103"/>
      <c r="R2173" s="117" t="str">
        <f>IF(Stock[[#This Row],[CỔ TỨC TIỀN MẶT]]&gt;0,Stock[[#This Row],[CỔ TỨC TIỀN MẶT]]/(Stock[[#This Row],[GIÁ MUA]]*Stock[[#This Row],[SỐ LƯỢNG MUA]]),"")</f>
        <v/>
      </c>
      <c r="S2173" s="103"/>
      <c r="T2173" s="77"/>
      <c r="U2173" s="95"/>
      <c r="V2173" s="96"/>
      <c r="W2173" s="125" t="str">
        <f>IF(Stock[[#This Row],[SỐ LƯỢNG BÁN]]&gt;0,Stock[[#This Row],[GIÁ BÁN]]*Stock[[#This Row],[SỐ LƯỢNG BÁN]]*$D$11+Stock[[#This Row],[GIÁ BÁN]]*Stock[[#This Row],[SỐ LƯỢNG BÁN]]*$D$12,"")</f>
        <v/>
      </c>
      <c r="X2173" s="120">
        <f>Stock[[#This Row],[SỐ LƯỢNG MUA]]+Stock[[#This Row],[CỔ TỨC BẰNG CỔ PHIẾU]]-Stock[[#This Row],[SỐ LƯỢNG BÁN]]</f>
        <v>0</v>
      </c>
      <c r="Y21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3" s="120">
        <f ca="1">IF(Stock[[#This Row],[NGÀY BÁN]]&gt;0,Stock[[#This Row],[NGÀY BÁN]]-Stock[[#This Row],[NGÀY MUA]]+1,IF(Stock[[#This Row],[NGÀY MUA]]=0,0,TODAY()-Stock[[#This Row],[NGÀY MUA]]+1))</f>
        <v>0</v>
      </c>
      <c r="AA2173" s="121" t="str">
        <f>IFERROR(Stock[[#This Row],[CỔ TỨC TIỀN MẶT]]+Stock[[#This Row],[LÃI/(LỖ) TỪ BÁN CK
(auto-fill)]],"")</f>
        <v/>
      </c>
      <c r="AB21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3" s="79"/>
      <c r="AE2173" s="146" t="str">
        <f>IF(Stock[[#This Row],[TRẠNG THÁI
(auto-fill)]]="NẮM GIỮ",Stock[[#This Row],[GIÁ THỊ TRƯỜNG]]-Stock[[#This Row],[GIÁ MUA]],"")</f>
        <v/>
      </c>
      <c r="AF2173" s="150" t="str">
        <f>IFERROR(Stock[[#This Row],[TĂNG/
(GIẢM )]]/Stock[[#This Row],[GIÁ MUA]],"")</f>
        <v/>
      </c>
      <c r="AG2173" s="129" t="str">
        <f>IF(Stock[[#This Row],[GIÁ THỊ TRƯỜNG]]&gt;0,Stock[[#This Row],[GIÁ THỊ TRƯỜNG]]*Stock[[#This Row],[SỐ LƯỢNG CÒN LẠI
(auto-fill)]],"")</f>
        <v/>
      </c>
    </row>
    <row r="2174" spans="2:33">
      <c r="B2174" s="109" t="str">
        <f>IF(AND(Stock[[#This Row],[SỐ LƯỢNG MUA]]&gt;0,Stock[[#This Row],[SỐ LƯỢNG CÒN LẠI
(auto-fill)]]=0),"BÁN",
IF(AND(Stock[[#This Row],[SỐ LƯỢNG MUA]]&gt;0,Stock[[#This Row],[SỐ LƯỢNG CÒN LẠI
(auto-fill)]]&gt;0),"NẮM GIỮ",""))</f>
        <v/>
      </c>
      <c r="C2174" s="112">
        <f t="shared" si="33"/>
        <v>2161</v>
      </c>
      <c r="D2174" s="77"/>
      <c r="E2174" s="78"/>
      <c r="F2174" s="170"/>
      <c r="G2174" s="83"/>
      <c r="H2174" s="84"/>
      <c r="I2174" s="114" t="str">
        <f>IF(Stock[[#This Row],[SỐ LƯỢNG MUA]]&gt;0,Stock[[#This Row],[GIÁ MUA]]*Stock[[#This Row],[SỐ LƯỢNG MUA]]*$D$11,"")</f>
        <v/>
      </c>
      <c r="J2174" s="87"/>
      <c r="K2174" s="88"/>
      <c r="L2174" s="116" t="str">
        <f>IF(Stock[[#This Row],[SỐ LƯỢNG MUA]]&gt;0,Stock[[#This Row],[GIÁ MUA]]*(1+Stock[[#This Row],[% TĂNG KỲ VỌNG_1]]),"")</f>
        <v/>
      </c>
      <c r="M2174" s="89"/>
      <c r="N2174" s="116" t="str">
        <f>IF(Stock[[#This Row],[SỐ LƯỢNG MUA]]&gt;0,Stock[[#This Row],[GIÁ MUA]]*(1+Stock[[#This Row],[% TĂNG KỲ VỌNG_2]]),"")</f>
        <v/>
      </c>
      <c r="O2174" s="89"/>
      <c r="P2174" s="116" t="str">
        <f>IF(Stock[[#This Row],[SỐ LƯỢNG MUA]]&gt;0,Stock[[#This Row],[GIÁ MUA]]*(1+Stock[[#This Row],[% GIẢM ĐỂ CẮT LỖ]]),"")</f>
        <v/>
      </c>
      <c r="Q2174" s="103"/>
      <c r="R2174" s="117" t="str">
        <f>IF(Stock[[#This Row],[CỔ TỨC TIỀN MẶT]]&gt;0,Stock[[#This Row],[CỔ TỨC TIỀN MẶT]]/(Stock[[#This Row],[GIÁ MUA]]*Stock[[#This Row],[SỐ LƯỢNG MUA]]),"")</f>
        <v/>
      </c>
      <c r="S2174" s="103"/>
      <c r="T2174" s="77"/>
      <c r="U2174" s="95"/>
      <c r="V2174" s="96"/>
      <c r="W2174" s="125" t="str">
        <f>IF(Stock[[#This Row],[SỐ LƯỢNG BÁN]]&gt;0,Stock[[#This Row],[GIÁ BÁN]]*Stock[[#This Row],[SỐ LƯỢNG BÁN]]*$D$11+Stock[[#This Row],[GIÁ BÁN]]*Stock[[#This Row],[SỐ LƯỢNG BÁN]]*$D$12,"")</f>
        <v/>
      </c>
      <c r="X2174" s="120">
        <f>Stock[[#This Row],[SỐ LƯỢNG MUA]]+Stock[[#This Row],[CỔ TỨC BẰNG CỔ PHIẾU]]-Stock[[#This Row],[SỐ LƯỢNG BÁN]]</f>
        <v>0</v>
      </c>
      <c r="Y21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4" s="120">
        <f ca="1">IF(Stock[[#This Row],[NGÀY BÁN]]&gt;0,Stock[[#This Row],[NGÀY BÁN]]-Stock[[#This Row],[NGÀY MUA]]+1,IF(Stock[[#This Row],[NGÀY MUA]]=0,0,TODAY()-Stock[[#This Row],[NGÀY MUA]]+1))</f>
        <v>0</v>
      </c>
      <c r="AA2174" s="121" t="str">
        <f>IFERROR(Stock[[#This Row],[CỔ TỨC TIỀN MẶT]]+Stock[[#This Row],[LÃI/(LỖ) TỪ BÁN CK
(auto-fill)]],"")</f>
        <v/>
      </c>
      <c r="AB21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4" s="79"/>
      <c r="AE2174" s="146" t="str">
        <f>IF(Stock[[#This Row],[TRẠNG THÁI
(auto-fill)]]="NẮM GIỮ",Stock[[#This Row],[GIÁ THỊ TRƯỜNG]]-Stock[[#This Row],[GIÁ MUA]],"")</f>
        <v/>
      </c>
      <c r="AF2174" s="150" t="str">
        <f>IFERROR(Stock[[#This Row],[TĂNG/
(GIẢM )]]/Stock[[#This Row],[GIÁ MUA]],"")</f>
        <v/>
      </c>
      <c r="AG2174" s="129" t="str">
        <f>IF(Stock[[#This Row],[GIÁ THỊ TRƯỜNG]]&gt;0,Stock[[#This Row],[GIÁ THỊ TRƯỜNG]]*Stock[[#This Row],[SỐ LƯỢNG CÒN LẠI
(auto-fill)]],"")</f>
        <v/>
      </c>
    </row>
    <row r="2175" spans="2:33">
      <c r="B2175" s="109" t="str">
        <f>IF(AND(Stock[[#This Row],[SỐ LƯỢNG MUA]]&gt;0,Stock[[#This Row],[SỐ LƯỢNG CÒN LẠI
(auto-fill)]]=0),"BÁN",
IF(AND(Stock[[#This Row],[SỐ LƯỢNG MUA]]&gt;0,Stock[[#This Row],[SỐ LƯỢNG CÒN LẠI
(auto-fill)]]&gt;0),"NẮM GIỮ",""))</f>
        <v/>
      </c>
      <c r="C2175" s="112">
        <f t="shared" si="33"/>
        <v>2162</v>
      </c>
      <c r="D2175" s="77"/>
      <c r="E2175" s="78"/>
      <c r="F2175" s="170"/>
      <c r="G2175" s="83"/>
      <c r="H2175" s="84"/>
      <c r="I2175" s="114" t="str">
        <f>IF(Stock[[#This Row],[SỐ LƯỢNG MUA]]&gt;0,Stock[[#This Row],[GIÁ MUA]]*Stock[[#This Row],[SỐ LƯỢNG MUA]]*$D$11,"")</f>
        <v/>
      </c>
      <c r="J2175" s="87"/>
      <c r="K2175" s="88"/>
      <c r="L2175" s="116" t="str">
        <f>IF(Stock[[#This Row],[SỐ LƯỢNG MUA]]&gt;0,Stock[[#This Row],[GIÁ MUA]]*(1+Stock[[#This Row],[% TĂNG KỲ VỌNG_1]]),"")</f>
        <v/>
      </c>
      <c r="M2175" s="89"/>
      <c r="N2175" s="116" t="str">
        <f>IF(Stock[[#This Row],[SỐ LƯỢNG MUA]]&gt;0,Stock[[#This Row],[GIÁ MUA]]*(1+Stock[[#This Row],[% TĂNG KỲ VỌNG_2]]),"")</f>
        <v/>
      </c>
      <c r="O2175" s="89"/>
      <c r="P2175" s="116" t="str">
        <f>IF(Stock[[#This Row],[SỐ LƯỢNG MUA]]&gt;0,Stock[[#This Row],[GIÁ MUA]]*(1+Stock[[#This Row],[% GIẢM ĐỂ CẮT LỖ]]),"")</f>
        <v/>
      </c>
      <c r="Q2175" s="103"/>
      <c r="R2175" s="117" t="str">
        <f>IF(Stock[[#This Row],[CỔ TỨC TIỀN MẶT]]&gt;0,Stock[[#This Row],[CỔ TỨC TIỀN MẶT]]/(Stock[[#This Row],[GIÁ MUA]]*Stock[[#This Row],[SỐ LƯỢNG MUA]]),"")</f>
        <v/>
      </c>
      <c r="S2175" s="103"/>
      <c r="T2175" s="77"/>
      <c r="U2175" s="95"/>
      <c r="V2175" s="96"/>
      <c r="W2175" s="125" t="str">
        <f>IF(Stock[[#This Row],[SỐ LƯỢNG BÁN]]&gt;0,Stock[[#This Row],[GIÁ BÁN]]*Stock[[#This Row],[SỐ LƯỢNG BÁN]]*$D$11+Stock[[#This Row],[GIÁ BÁN]]*Stock[[#This Row],[SỐ LƯỢNG BÁN]]*$D$12,"")</f>
        <v/>
      </c>
      <c r="X2175" s="120">
        <f>Stock[[#This Row],[SỐ LƯỢNG MUA]]+Stock[[#This Row],[CỔ TỨC BẰNG CỔ PHIẾU]]-Stock[[#This Row],[SỐ LƯỢNG BÁN]]</f>
        <v>0</v>
      </c>
      <c r="Y21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5" s="120">
        <f ca="1">IF(Stock[[#This Row],[NGÀY BÁN]]&gt;0,Stock[[#This Row],[NGÀY BÁN]]-Stock[[#This Row],[NGÀY MUA]]+1,IF(Stock[[#This Row],[NGÀY MUA]]=0,0,TODAY()-Stock[[#This Row],[NGÀY MUA]]+1))</f>
        <v>0</v>
      </c>
      <c r="AA2175" s="121" t="str">
        <f>IFERROR(Stock[[#This Row],[CỔ TỨC TIỀN MẶT]]+Stock[[#This Row],[LÃI/(LỖ) TỪ BÁN CK
(auto-fill)]],"")</f>
        <v/>
      </c>
      <c r="AB21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5" s="79"/>
      <c r="AE2175" s="146" t="str">
        <f>IF(Stock[[#This Row],[TRẠNG THÁI
(auto-fill)]]="NẮM GIỮ",Stock[[#This Row],[GIÁ THỊ TRƯỜNG]]-Stock[[#This Row],[GIÁ MUA]],"")</f>
        <v/>
      </c>
      <c r="AF2175" s="150" t="str">
        <f>IFERROR(Stock[[#This Row],[TĂNG/
(GIẢM )]]/Stock[[#This Row],[GIÁ MUA]],"")</f>
        <v/>
      </c>
      <c r="AG2175" s="129" t="str">
        <f>IF(Stock[[#This Row],[GIÁ THỊ TRƯỜNG]]&gt;0,Stock[[#This Row],[GIÁ THỊ TRƯỜNG]]*Stock[[#This Row],[SỐ LƯỢNG CÒN LẠI
(auto-fill)]],"")</f>
        <v/>
      </c>
    </row>
    <row r="2176" spans="2:33">
      <c r="B2176" s="109" t="str">
        <f>IF(AND(Stock[[#This Row],[SỐ LƯỢNG MUA]]&gt;0,Stock[[#This Row],[SỐ LƯỢNG CÒN LẠI
(auto-fill)]]=0),"BÁN",
IF(AND(Stock[[#This Row],[SỐ LƯỢNG MUA]]&gt;0,Stock[[#This Row],[SỐ LƯỢNG CÒN LẠI
(auto-fill)]]&gt;0),"NẮM GIỮ",""))</f>
        <v/>
      </c>
      <c r="C2176" s="112">
        <f t="shared" si="33"/>
        <v>2163</v>
      </c>
      <c r="D2176" s="77"/>
      <c r="E2176" s="78"/>
      <c r="F2176" s="170"/>
      <c r="G2176" s="83"/>
      <c r="H2176" s="84"/>
      <c r="I2176" s="114" t="str">
        <f>IF(Stock[[#This Row],[SỐ LƯỢNG MUA]]&gt;0,Stock[[#This Row],[GIÁ MUA]]*Stock[[#This Row],[SỐ LƯỢNG MUA]]*$D$11,"")</f>
        <v/>
      </c>
      <c r="J2176" s="87"/>
      <c r="K2176" s="88"/>
      <c r="L2176" s="116" t="str">
        <f>IF(Stock[[#This Row],[SỐ LƯỢNG MUA]]&gt;0,Stock[[#This Row],[GIÁ MUA]]*(1+Stock[[#This Row],[% TĂNG KỲ VỌNG_1]]),"")</f>
        <v/>
      </c>
      <c r="M2176" s="89"/>
      <c r="N2176" s="116" t="str">
        <f>IF(Stock[[#This Row],[SỐ LƯỢNG MUA]]&gt;0,Stock[[#This Row],[GIÁ MUA]]*(1+Stock[[#This Row],[% TĂNG KỲ VỌNG_2]]),"")</f>
        <v/>
      </c>
      <c r="O2176" s="89"/>
      <c r="P2176" s="116" t="str">
        <f>IF(Stock[[#This Row],[SỐ LƯỢNG MUA]]&gt;0,Stock[[#This Row],[GIÁ MUA]]*(1+Stock[[#This Row],[% GIẢM ĐỂ CẮT LỖ]]),"")</f>
        <v/>
      </c>
      <c r="Q2176" s="103"/>
      <c r="R2176" s="117" t="str">
        <f>IF(Stock[[#This Row],[CỔ TỨC TIỀN MẶT]]&gt;0,Stock[[#This Row],[CỔ TỨC TIỀN MẶT]]/(Stock[[#This Row],[GIÁ MUA]]*Stock[[#This Row],[SỐ LƯỢNG MUA]]),"")</f>
        <v/>
      </c>
      <c r="S2176" s="103"/>
      <c r="T2176" s="77"/>
      <c r="U2176" s="95"/>
      <c r="V2176" s="96"/>
      <c r="W2176" s="125" t="str">
        <f>IF(Stock[[#This Row],[SỐ LƯỢNG BÁN]]&gt;0,Stock[[#This Row],[GIÁ BÁN]]*Stock[[#This Row],[SỐ LƯỢNG BÁN]]*$D$11+Stock[[#This Row],[GIÁ BÁN]]*Stock[[#This Row],[SỐ LƯỢNG BÁN]]*$D$12,"")</f>
        <v/>
      </c>
      <c r="X2176" s="120">
        <f>Stock[[#This Row],[SỐ LƯỢNG MUA]]+Stock[[#This Row],[CỔ TỨC BẰNG CỔ PHIẾU]]-Stock[[#This Row],[SỐ LƯỢNG BÁN]]</f>
        <v>0</v>
      </c>
      <c r="Y21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6" s="120">
        <f ca="1">IF(Stock[[#This Row],[NGÀY BÁN]]&gt;0,Stock[[#This Row],[NGÀY BÁN]]-Stock[[#This Row],[NGÀY MUA]]+1,IF(Stock[[#This Row],[NGÀY MUA]]=0,0,TODAY()-Stock[[#This Row],[NGÀY MUA]]+1))</f>
        <v>0</v>
      </c>
      <c r="AA2176" s="121" t="str">
        <f>IFERROR(Stock[[#This Row],[CỔ TỨC TIỀN MẶT]]+Stock[[#This Row],[LÃI/(LỖ) TỪ BÁN CK
(auto-fill)]],"")</f>
        <v/>
      </c>
      <c r="AB21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6" s="79"/>
      <c r="AE2176" s="146" t="str">
        <f>IF(Stock[[#This Row],[TRẠNG THÁI
(auto-fill)]]="NẮM GIỮ",Stock[[#This Row],[GIÁ THỊ TRƯỜNG]]-Stock[[#This Row],[GIÁ MUA]],"")</f>
        <v/>
      </c>
      <c r="AF2176" s="150" t="str">
        <f>IFERROR(Stock[[#This Row],[TĂNG/
(GIẢM )]]/Stock[[#This Row],[GIÁ MUA]],"")</f>
        <v/>
      </c>
      <c r="AG2176" s="129" t="str">
        <f>IF(Stock[[#This Row],[GIÁ THỊ TRƯỜNG]]&gt;0,Stock[[#This Row],[GIÁ THỊ TRƯỜNG]]*Stock[[#This Row],[SỐ LƯỢNG CÒN LẠI
(auto-fill)]],"")</f>
        <v/>
      </c>
    </row>
    <row r="2177" spans="2:33">
      <c r="B2177" s="109" t="str">
        <f>IF(AND(Stock[[#This Row],[SỐ LƯỢNG MUA]]&gt;0,Stock[[#This Row],[SỐ LƯỢNG CÒN LẠI
(auto-fill)]]=0),"BÁN",
IF(AND(Stock[[#This Row],[SỐ LƯỢNG MUA]]&gt;0,Stock[[#This Row],[SỐ LƯỢNG CÒN LẠI
(auto-fill)]]&gt;0),"NẮM GIỮ",""))</f>
        <v/>
      </c>
      <c r="C2177" s="112">
        <f t="shared" si="33"/>
        <v>2164</v>
      </c>
      <c r="D2177" s="77"/>
      <c r="E2177" s="78"/>
      <c r="F2177" s="170"/>
      <c r="G2177" s="83"/>
      <c r="H2177" s="84"/>
      <c r="I2177" s="114" t="str">
        <f>IF(Stock[[#This Row],[SỐ LƯỢNG MUA]]&gt;0,Stock[[#This Row],[GIÁ MUA]]*Stock[[#This Row],[SỐ LƯỢNG MUA]]*$D$11,"")</f>
        <v/>
      </c>
      <c r="J2177" s="87"/>
      <c r="K2177" s="88"/>
      <c r="L2177" s="116" t="str">
        <f>IF(Stock[[#This Row],[SỐ LƯỢNG MUA]]&gt;0,Stock[[#This Row],[GIÁ MUA]]*(1+Stock[[#This Row],[% TĂNG KỲ VỌNG_1]]),"")</f>
        <v/>
      </c>
      <c r="M2177" s="89"/>
      <c r="N2177" s="116" t="str">
        <f>IF(Stock[[#This Row],[SỐ LƯỢNG MUA]]&gt;0,Stock[[#This Row],[GIÁ MUA]]*(1+Stock[[#This Row],[% TĂNG KỲ VỌNG_2]]),"")</f>
        <v/>
      </c>
      <c r="O2177" s="89"/>
      <c r="P2177" s="116" t="str">
        <f>IF(Stock[[#This Row],[SỐ LƯỢNG MUA]]&gt;0,Stock[[#This Row],[GIÁ MUA]]*(1+Stock[[#This Row],[% GIẢM ĐỂ CẮT LỖ]]),"")</f>
        <v/>
      </c>
      <c r="Q2177" s="103"/>
      <c r="R2177" s="117" t="str">
        <f>IF(Stock[[#This Row],[CỔ TỨC TIỀN MẶT]]&gt;0,Stock[[#This Row],[CỔ TỨC TIỀN MẶT]]/(Stock[[#This Row],[GIÁ MUA]]*Stock[[#This Row],[SỐ LƯỢNG MUA]]),"")</f>
        <v/>
      </c>
      <c r="S2177" s="103"/>
      <c r="T2177" s="77"/>
      <c r="U2177" s="95"/>
      <c r="V2177" s="96"/>
      <c r="W2177" s="125" t="str">
        <f>IF(Stock[[#This Row],[SỐ LƯỢNG BÁN]]&gt;0,Stock[[#This Row],[GIÁ BÁN]]*Stock[[#This Row],[SỐ LƯỢNG BÁN]]*$D$11+Stock[[#This Row],[GIÁ BÁN]]*Stock[[#This Row],[SỐ LƯỢNG BÁN]]*$D$12,"")</f>
        <v/>
      </c>
      <c r="X2177" s="120">
        <f>Stock[[#This Row],[SỐ LƯỢNG MUA]]+Stock[[#This Row],[CỔ TỨC BẰNG CỔ PHIẾU]]-Stock[[#This Row],[SỐ LƯỢNG BÁN]]</f>
        <v>0</v>
      </c>
      <c r="Y21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7" s="120">
        <f ca="1">IF(Stock[[#This Row],[NGÀY BÁN]]&gt;0,Stock[[#This Row],[NGÀY BÁN]]-Stock[[#This Row],[NGÀY MUA]]+1,IF(Stock[[#This Row],[NGÀY MUA]]=0,0,TODAY()-Stock[[#This Row],[NGÀY MUA]]+1))</f>
        <v>0</v>
      </c>
      <c r="AA2177" s="121" t="str">
        <f>IFERROR(Stock[[#This Row],[CỔ TỨC TIỀN MẶT]]+Stock[[#This Row],[LÃI/(LỖ) TỪ BÁN CK
(auto-fill)]],"")</f>
        <v/>
      </c>
      <c r="AB21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7" s="79"/>
      <c r="AE2177" s="146" t="str">
        <f>IF(Stock[[#This Row],[TRẠNG THÁI
(auto-fill)]]="NẮM GIỮ",Stock[[#This Row],[GIÁ THỊ TRƯỜNG]]-Stock[[#This Row],[GIÁ MUA]],"")</f>
        <v/>
      </c>
      <c r="AF2177" s="150" t="str">
        <f>IFERROR(Stock[[#This Row],[TĂNG/
(GIẢM )]]/Stock[[#This Row],[GIÁ MUA]],"")</f>
        <v/>
      </c>
      <c r="AG2177" s="129" t="str">
        <f>IF(Stock[[#This Row],[GIÁ THỊ TRƯỜNG]]&gt;0,Stock[[#This Row],[GIÁ THỊ TRƯỜNG]]*Stock[[#This Row],[SỐ LƯỢNG CÒN LẠI
(auto-fill)]],"")</f>
        <v/>
      </c>
    </row>
    <row r="2178" spans="2:33">
      <c r="B2178" s="109" t="str">
        <f>IF(AND(Stock[[#This Row],[SỐ LƯỢNG MUA]]&gt;0,Stock[[#This Row],[SỐ LƯỢNG CÒN LẠI
(auto-fill)]]=0),"BÁN",
IF(AND(Stock[[#This Row],[SỐ LƯỢNG MUA]]&gt;0,Stock[[#This Row],[SỐ LƯỢNG CÒN LẠI
(auto-fill)]]&gt;0),"NẮM GIỮ",""))</f>
        <v/>
      </c>
      <c r="C2178" s="112">
        <f t="shared" si="33"/>
        <v>2165</v>
      </c>
      <c r="D2178" s="77"/>
      <c r="E2178" s="78"/>
      <c r="F2178" s="170"/>
      <c r="G2178" s="83"/>
      <c r="H2178" s="84"/>
      <c r="I2178" s="114" t="str">
        <f>IF(Stock[[#This Row],[SỐ LƯỢNG MUA]]&gt;0,Stock[[#This Row],[GIÁ MUA]]*Stock[[#This Row],[SỐ LƯỢNG MUA]]*$D$11,"")</f>
        <v/>
      </c>
      <c r="J2178" s="87"/>
      <c r="K2178" s="88"/>
      <c r="L2178" s="116" t="str">
        <f>IF(Stock[[#This Row],[SỐ LƯỢNG MUA]]&gt;0,Stock[[#This Row],[GIÁ MUA]]*(1+Stock[[#This Row],[% TĂNG KỲ VỌNG_1]]),"")</f>
        <v/>
      </c>
      <c r="M2178" s="89"/>
      <c r="N2178" s="116" t="str">
        <f>IF(Stock[[#This Row],[SỐ LƯỢNG MUA]]&gt;0,Stock[[#This Row],[GIÁ MUA]]*(1+Stock[[#This Row],[% TĂNG KỲ VỌNG_2]]),"")</f>
        <v/>
      </c>
      <c r="O2178" s="89"/>
      <c r="P2178" s="116" t="str">
        <f>IF(Stock[[#This Row],[SỐ LƯỢNG MUA]]&gt;0,Stock[[#This Row],[GIÁ MUA]]*(1+Stock[[#This Row],[% GIẢM ĐỂ CẮT LỖ]]),"")</f>
        <v/>
      </c>
      <c r="Q2178" s="103"/>
      <c r="R2178" s="117" t="str">
        <f>IF(Stock[[#This Row],[CỔ TỨC TIỀN MẶT]]&gt;0,Stock[[#This Row],[CỔ TỨC TIỀN MẶT]]/(Stock[[#This Row],[GIÁ MUA]]*Stock[[#This Row],[SỐ LƯỢNG MUA]]),"")</f>
        <v/>
      </c>
      <c r="S2178" s="103"/>
      <c r="T2178" s="77"/>
      <c r="U2178" s="95"/>
      <c r="V2178" s="96"/>
      <c r="W2178" s="125" t="str">
        <f>IF(Stock[[#This Row],[SỐ LƯỢNG BÁN]]&gt;0,Stock[[#This Row],[GIÁ BÁN]]*Stock[[#This Row],[SỐ LƯỢNG BÁN]]*$D$11+Stock[[#This Row],[GIÁ BÁN]]*Stock[[#This Row],[SỐ LƯỢNG BÁN]]*$D$12,"")</f>
        <v/>
      </c>
      <c r="X2178" s="120">
        <f>Stock[[#This Row],[SỐ LƯỢNG MUA]]+Stock[[#This Row],[CỔ TỨC BẰNG CỔ PHIẾU]]-Stock[[#This Row],[SỐ LƯỢNG BÁN]]</f>
        <v>0</v>
      </c>
      <c r="Y21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8" s="120">
        <f ca="1">IF(Stock[[#This Row],[NGÀY BÁN]]&gt;0,Stock[[#This Row],[NGÀY BÁN]]-Stock[[#This Row],[NGÀY MUA]]+1,IF(Stock[[#This Row],[NGÀY MUA]]=0,0,TODAY()-Stock[[#This Row],[NGÀY MUA]]+1))</f>
        <v>0</v>
      </c>
      <c r="AA2178" s="121" t="str">
        <f>IFERROR(Stock[[#This Row],[CỔ TỨC TIỀN MẶT]]+Stock[[#This Row],[LÃI/(LỖ) TỪ BÁN CK
(auto-fill)]],"")</f>
        <v/>
      </c>
      <c r="AB21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8" s="79"/>
      <c r="AE2178" s="146" t="str">
        <f>IF(Stock[[#This Row],[TRẠNG THÁI
(auto-fill)]]="NẮM GIỮ",Stock[[#This Row],[GIÁ THỊ TRƯỜNG]]-Stock[[#This Row],[GIÁ MUA]],"")</f>
        <v/>
      </c>
      <c r="AF2178" s="150" t="str">
        <f>IFERROR(Stock[[#This Row],[TĂNG/
(GIẢM )]]/Stock[[#This Row],[GIÁ MUA]],"")</f>
        <v/>
      </c>
      <c r="AG2178" s="129" t="str">
        <f>IF(Stock[[#This Row],[GIÁ THỊ TRƯỜNG]]&gt;0,Stock[[#This Row],[GIÁ THỊ TRƯỜNG]]*Stock[[#This Row],[SỐ LƯỢNG CÒN LẠI
(auto-fill)]],"")</f>
        <v/>
      </c>
    </row>
    <row r="2179" spans="2:33">
      <c r="B2179" s="109" t="str">
        <f>IF(AND(Stock[[#This Row],[SỐ LƯỢNG MUA]]&gt;0,Stock[[#This Row],[SỐ LƯỢNG CÒN LẠI
(auto-fill)]]=0),"BÁN",
IF(AND(Stock[[#This Row],[SỐ LƯỢNG MUA]]&gt;0,Stock[[#This Row],[SỐ LƯỢNG CÒN LẠI
(auto-fill)]]&gt;0),"NẮM GIỮ",""))</f>
        <v/>
      </c>
      <c r="C2179" s="112">
        <f t="shared" si="33"/>
        <v>2166</v>
      </c>
      <c r="D2179" s="77"/>
      <c r="E2179" s="78"/>
      <c r="F2179" s="170"/>
      <c r="G2179" s="83"/>
      <c r="H2179" s="84"/>
      <c r="I2179" s="114" t="str">
        <f>IF(Stock[[#This Row],[SỐ LƯỢNG MUA]]&gt;0,Stock[[#This Row],[GIÁ MUA]]*Stock[[#This Row],[SỐ LƯỢNG MUA]]*$D$11,"")</f>
        <v/>
      </c>
      <c r="J2179" s="87"/>
      <c r="K2179" s="88"/>
      <c r="L2179" s="116" t="str">
        <f>IF(Stock[[#This Row],[SỐ LƯỢNG MUA]]&gt;0,Stock[[#This Row],[GIÁ MUA]]*(1+Stock[[#This Row],[% TĂNG KỲ VỌNG_1]]),"")</f>
        <v/>
      </c>
      <c r="M2179" s="89"/>
      <c r="N2179" s="116" t="str">
        <f>IF(Stock[[#This Row],[SỐ LƯỢNG MUA]]&gt;0,Stock[[#This Row],[GIÁ MUA]]*(1+Stock[[#This Row],[% TĂNG KỲ VỌNG_2]]),"")</f>
        <v/>
      </c>
      <c r="O2179" s="89"/>
      <c r="P2179" s="116" t="str">
        <f>IF(Stock[[#This Row],[SỐ LƯỢNG MUA]]&gt;0,Stock[[#This Row],[GIÁ MUA]]*(1+Stock[[#This Row],[% GIẢM ĐỂ CẮT LỖ]]),"")</f>
        <v/>
      </c>
      <c r="Q2179" s="103"/>
      <c r="R2179" s="117" t="str">
        <f>IF(Stock[[#This Row],[CỔ TỨC TIỀN MẶT]]&gt;0,Stock[[#This Row],[CỔ TỨC TIỀN MẶT]]/(Stock[[#This Row],[GIÁ MUA]]*Stock[[#This Row],[SỐ LƯỢNG MUA]]),"")</f>
        <v/>
      </c>
      <c r="S2179" s="103"/>
      <c r="T2179" s="77"/>
      <c r="U2179" s="95"/>
      <c r="V2179" s="96"/>
      <c r="W2179" s="125" t="str">
        <f>IF(Stock[[#This Row],[SỐ LƯỢNG BÁN]]&gt;0,Stock[[#This Row],[GIÁ BÁN]]*Stock[[#This Row],[SỐ LƯỢNG BÁN]]*$D$11+Stock[[#This Row],[GIÁ BÁN]]*Stock[[#This Row],[SỐ LƯỢNG BÁN]]*$D$12,"")</f>
        <v/>
      </c>
      <c r="X2179" s="120">
        <f>Stock[[#This Row],[SỐ LƯỢNG MUA]]+Stock[[#This Row],[CỔ TỨC BẰNG CỔ PHIẾU]]-Stock[[#This Row],[SỐ LƯỢNG BÁN]]</f>
        <v>0</v>
      </c>
      <c r="Y21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9" s="120">
        <f ca="1">IF(Stock[[#This Row],[NGÀY BÁN]]&gt;0,Stock[[#This Row],[NGÀY BÁN]]-Stock[[#This Row],[NGÀY MUA]]+1,IF(Stock[[#This Row],[NGÀY MUA]]=0,0,TODAY()-Stock[[#This Row],[NGÀY MUA]]+1))</f>
        <v>0</v>
      </c>
      <c r="AA2179" s="121" t="str">
        <f>IFERROR(Stock[[#This Row],[CỔ TỨC TIỀN MẶT]]+Stock[[#This Row],[LÃI/(LỖ) TỪ BÁN CK
(auto-fill)]],"")</f>
        <v/>
      </c>
      <c r="AB21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79" s="79"/>
      <c r="AE2179" s="146" t="str">
        <f>IF(Stock[[#This Row],[TRẠNG THÁI
(auto-fill)]]="NẮM GIỮ",Stock[[#This Row],[GIÁ THỊ TRƯỜNG]]-Stock[[#This Row],[GIÁ MUA]],"")</f>
        <v/>
      </c>
      <c r="AF2179" s="150" t="str">
        <f>IFERROR(Stock[[#This Row],[TĂNG/
(GIẢM )]]/Stock[[#This Row],[GIÁ MUA]],"")</f>
        <v/>
      </c>
      <c r="AG2179" s="129" t="str">
        <f>IF(Stock[[#This Row],[GIÁ THỊ TRƯỜNG]]&gt;0,Stock[[#This Row],[GIÁ THỊ TRƯỜNG]]*Stock[[#This Row],[SỐ LƯỢNG CÒN LẠI
(auto-fill)]],"")</f>
        <v/>
      </c>
    </row>
    <row r="2180" spans="2:33">
      <c r="B2180" s="109" t="str">
        <f>IF(AND(Stock[[#This Row],[SỐ LƯỢNG MUA]]&gt;0,Stock[[#This Row],[SỐ LƯỢNG CÒN LẠI
(auto-fill)]]=0),"BÁN",
IF(AND(Stock[[#This Row],[SỐ LƯỢNG MUA]]&gt;0,Stock[[#This Row],[SỐ LƯỢNG CÒN LẠI
(auto-fill)]]&gt;0),"NẮM GIỮ",""))</f>
        <v/>
      </c>
      <c r="C2180" s="112">
        <f t="shared" si="33"/>
        <v>2167</v>
      </c>
      <c r="D2180" s="77"/>
      <c r="E2180" s="78"/>
      <c r="F2180" s="170"/>
      <c r="G2180" s="83"/>
      <c r="H2180" s="84"/>
      <c r="I2180" s="114" t="str">
        <f>IF(Stock[[#This Row],[SỐ LƯỢNG MUA]]&gt;0,Stock[[#This Row],[GIÁ MUA]]*Stock[[#This Row],[SỐ LƯỢNG MUA]]*$D$11,"")</f>
        <v/>
      </c>
      <c r="J2180" s="87"/>
      <c r="K2180" s="88"/>
      <c r="L2180" s="116" t="str">
        <f>IF(Stock[[#This Row],[SỐ LƯỢNG MUA]]&gt;0,Stock[[#This Row],[GIÁ MUA]]*(1+Stock[[#This Row],[% TĂNG KỲ VỌNG_1]]),"")</f>
        <v/>
      </c>
      <c r="M2180" s="89"/>
      <c r="N2180" s="116" t="str">
        <f>IF(Stock[[#This Row],[SỐ LƯỢNG MUA]]&gt;0,Stock[[#This Row],[GIÁ MUA]]*(1+Stock[[#This Row],[% TĂNG KỲ VỌNG_2]]),"")</f>
        <v/>
      </c>
      <c r="O2180" s="89"/>
      <c r="P2180" s="116" t="str">
        <f>IF(Stock[[#This Row],[SỐ LƯỢNG MUA]]&gt;0,Stock[[#This Row],[GIÁ MUA]]*(1+Stock[[#This Row],[% GIẢM ĐỂ CẮT LỖ]]),"")</f>
        <v/>
      </c>
      <c r="Q2180" s="103"/>
      <c r="R2180" s="117" t="str">
        <f>IF(Stock[[#This Row],[CỔ TỨC TIỀN MẶT]]&gt;0,Stock[[#This Row],[CỔ TỨC TIỀN MẶT]]/(Stock[[#This Row],[GIÁ MUA]]*Stock[[#This Row],[SỐ LƯỢNG MUA]]),"")</f>
        <v/>
      </c>
      <c r="S2180" s="103"/>
      <c r="T2180" s="77"/>
      <c r="U2180" s="95"/>
      <c r="V2180" s="96"/>
      <c r="W2180" s="125" t="str">
        <f>IF(Stock[[#This Row],[SỐ LƯỢNG BÁN]]&gt;0,Stock[[#This Row],[GIÁ BÁN]]*Stock[[#This Row],[SỐ LƯỢNG BÁN]]*$D$11+Stock[[#This Row],[GIÁ BÁN]]*Stock[[#This Row],[SỐ LƯỢNG BÁN]]*$D$12,"")</f>
        <v/>
      </c>
      <c r="X2180" s="120">
        <f>Stock[[#This Row],[SỐ LƯỢNG MUA]]+Stock[[#This Row],[CỔ TỨC BẰNG CỔ PHIẾU]]-Stock[[#This Row],[SỐ LƯỢNG BÁN]]</f>
        <v>0</v>
      </c>
      <c r="Y21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0" s="120">
        <f ca="1">IF(Stock[[#This Row],[NGÀY BÁN]]&gt;0,Stock[[#This Row],[NGÀY BÁN]]-Stock[[#This Row],[NGÀY MUA]]+1,IF(Stock[[#This Row],[NGÀY MUA]]=0,0,TODAY()-Stock[[#This Row],[NGÀY MUA]]+1))</f>
        <v>0</v>
      </c>
      <c r="AA2180" s="121" t="str">
        <f>IFERROR(Stock[[#This Row],[CỔ TỨC TIỀN MẶT]]+Stock[[#This Row],[LÃI/(LỖ) TỪ BÁN CK
(auto-fill)]],"")</f>
        <v/>
      </c>
      <c r="AB21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0" s="79"/>
      <c r="AE2180" s="146" t="str">
        <f>IF(Stock[[#This Row],[TRẠNG THÁI
(auto-fill)]]="NẮM GIỮ",Stock[[#This Row],[GIÁ THỊ TRƯỜNG]]-Stock[[#This Row],[GIÁ MUA]],"")</f>
        <v/>
      </c>
      <c r="AF2180" s="150" t="str">
        <f>IFERROR(Stock[[#This Row],[TĂNG/
(GIẢM )]]/Stock[[#This Row],[GIÁ MUA]],"")</f>
        <v/>
      </c>
      <c r="AG2180" s="129" t="str">
        <f>IF(Stock[[#This Row],[GIÁ THỊ TRƯỜNG]]&gt;0,Stock[[#This Row],[GIÁ THỊ TRƯỜNG]]*Stock[[#This Row],[SỐ LƯỢNG CÒN LẠI
(auto-fill)]],"")</f>
        <v/>
      </c>
    </row>
    <row r="2181" spans="2:33">
      <c r="B2181" s="109" t="str">
        <f>IF(AND(Stock[[#This Row],[SỐ LƯỢNG MUA]]&gt;0,Stock[[#This Row],[SỐ LƯỢNG CÒN LẠI
(auto-fill)]]=0),"BÁN",
IF(AND(Stock[[#This Row],[SỐ LƯỢNG MUA]]&gt;0,Stock[[#This Row],[SỐ LƯỢNG CÒN LẠI
(auto-fill)]]&gt;0),"NẮM GIỮ",""))</f>
        <v/>
      </c>
      <c r="C2181" s="112">
        <f t="shared" si="33"/>
        <v>2168</v>
      </c>
      <c r="D2181" s="77"/>
      <c r="E2181" s="78"/>
      <c r="F2181" s="170"/>
      <c r="G2181" s="83"/>
      <c r="H2181" s="84"/>
      <c r="I2181" s="114" t="str">
        <f>IF(Stock[[#This Row],[SỐ LƯỢNG MUA]]&gt;0,Stock[[#This Row],[GIÁ MUA]]*Stock[[#This Row],[SỐ LƯỢNG MUA]]*$D$11,"")</f>
        <v/>
      </c>
      <c r="J2181" s="87"/>
      <c r="K2181" s="88"/>
      <c r="L2181" s="116" t="str">
        <f>IF(Stock[[#This Row],[SỐ LƯỢNG MUA]]&gt;0,Stock[[#This Row],[GIÁ MUA]]*(1+Stock[[#This Row],[% TĂNG KỲ VỌNG_1]]),"")</f>
        <v/>
      </c>
      <c r="M2181" s="89"/>
      <c r="N2181" s="116" t="str">
        <f>IF(Stock[[#This Row],[SỐ LƯỢNG MUA]]&gt;0,Stock[[#This Row],[GIÁ MUA]]*(1+Stock[[#This Row],[% TĂNG KỲ VỌNG_2]]),"")</f>
        <v/>
      </c>
      <c r="O2181" s="89"/>
      <c r="P2181" s="116" t="str">
        <f>IF(Stock[[#This Row],[SỐ LƯỢNG MUA]]&gt;0,Stock[[#This Row],[GIÁ MUA]]*(1+Stock[[#This Row],[% GIẢM ĐỂ CẮT LỖ]]),"")</f>
        <v/>
      </c>
      <c r="Q2181" s="103"/>
      <c r="R2181" s="117" t="str">
        <f>IF(Stock[[#This Row],[CỔ TỨC TIỀN MẶT]]&gt;0,Stock[[#This Row],[CỔ TỨC TIỀN MẶT]]/(Stock[[#This Row],[GIÁ MUA]]*Stock[[#This Row],[SỐ LƯỢNG MUA]]),"")</f>
        <v/>
      </c>
      <c r="S2181" s="103"/>
      <c r="T2181" s="77"/>
      <c r="U2181" s="95"/>
      <c r="V2181" s="96"/>
      <c r="W2181" s="125" t="str">
        <f>IF(Stock[[#This Row],[SỐ LƯỢNG BÁN]]&gt;0,Stock[[#This Row],[GIÁ BÁN]]*Stock[[#This Row],[SỐ LƯỢNG BÁN]]*$D$11+Stock[[#This Row],[GIÁ BÁN]]*Stock[[#This Row],[SỐ LƯỢNG BÁN]]*$D$12,"")</f>
        <v/>
      </c>
      <c r="X2181" s="120">
        <f>Stock[[#This Row],[SỐ LƯỢNG MUA]]+Stock[[#This Row],[CỔ TỨC BẰNG CỔ PHIẾU]]-Stock[[#This Row],[SỐ LƯỢNG BÁN]]</f>
        <v>0</v>
      </c>
      <c r="Y21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1" s="120">
        <f ca="1">IF(Stock[[#This Row],[NGÀY BÁN]]&gt;0,Stock[[#This Row],[NGÀY BÁN]]-Stock[[#This Row],[NGÀY MUA]]+1,IF(Stock[[#This Row],[NGÀY MUA]]=0,0,TODAY()-Stock[[#This Row],[NGÀY MUA]]+1))</f>
        <v>0</v>
      </c>
      <c r="AA2181" s="121" t="str">
        <f>IFERROR(Stock[[#This Row],[CỔ TỨC TIỀN MẶT]]+Stock[[#This Row],[LÃI/(LỖ) TỪ BÁN CK
(auto-fill)]],"")</f>
        <v/>
      </c>
      <c r="AB21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1" s="79"/>
      <c r="AE2181" s="146" t="str">
        <f>IF(Stock[[#This Row],[TRẠNG THÁI
(auto-fill)]]="NẮM GIỮ",Stock[[#This Row],[GIÁ THỊ TRƯỜNG]]-Stock[[#This Row],[GIÁ MUA]],"")</f>
        <v/>
      </c>
      <c r="AF2181" s="150" t="str">
        <f>IFERROR(Stock[[#This Row],[TĂNG/
(GIẢM )]]/Stock[[#This Row],[GIÁ MUA]],"")</f>
        <v/>
      </c>
      <c r="AG2181" s="129" t="str">
        <f>IF(Stock[[#This Row],[GIÁ THỊ TRƯỜNG]]&gt;0,Stock[[#This Row],[GIÁ THỊ TRƯỜNG]]*Stock[[#This Row],[SỐ LƯỢNG CÒN LẠI
(auto-fill)]],"")</f>
        <v/>
      </c>
    </row>
    <row r="2182" spans="2:33">
      <c r="B2182" s="109" t="str">
        <f>IF(AND(Stock[[#This Row],[SỐ LƯỢNG MUA]]&gt;0,Stock[[#This Row],[SỐ LƯỢNG CÒN LẠI
(auto-fill)]]=0),"BÁN",
IF(AND(Stock[[#This Row],[SỐ LƯỢNG MUA]]&gt;0,Stock[[#This Row],[SỐ LƯỢNG CÒN LẠI
(auto-fill)]]&gt;0),"NẮM GIỮ",""))</f>
        <v/>
      </c>
      <c r="C2182" s="112">
        <f t="shared" si="33"/>
        <v>2169</v>
      </c>
      <c r="D2182" s="77"/>
      <c r="E2182" s="78"/>
      <c r="F2182" s="170"/>
      <c r="G2182" s="83"/>
      <c r="H2182" s="84"/>
      <c r="I2182" s="114" t="str">
        <f>IF(Stock[[#This Row],[SỐ LƯỢNG MUA]]&gt;0,Stock[[#This Row],[GIÁ MUA]]*Stock[[#This Row],[SỐ LƯỢNG MUA]]*$D$11,"")</f>
        <v/>
      </c>
      <c r="J2182" s="87"/>
      <c r="K2182" s="88"/>
      <c r="L2182" s="116" t="str">
        <f>IF(Stock[[#This Row],[SỐ LƯỢNG MUA]]&gt;0,Stock[[#This Row],[GIÁ MUA]]*(1+Stock[[#This Row],[% TĂNG KỲ VỌNG_1]]),"")</f>
        <v/>
      </c>
      <c r="M2182" s="89"/>
      <c r="N2182" s="116" t="str">
        <f>IF(Stock[[#This Row],[SỐ LƯỢNG MUA]]&gt;0,Stock[[#This Row],[GIÁ MUA]]*(1+Stock[[#This Row],[% TĂNG KỲ VỌNG_2]]),"")</f>
        <v/>
      </c>
      <c r="O2182" s="89"/>
      <c r="P2182" s="116" t="str">
        <f>IF(Stock[[#This Row],[SỐ LƯỢNG MUA]]&gt;0,Stock[[#This Row],[GIÁ MUA]]*(1+Stock[[#This Row],[% GIẢM ĐỂ CẮT LỖ]]),"")</f>
        <v/>
      </c>
      <c r="Q2182" s="103"/>
      <c r="R2182" s="117" t="str">
        <f>IF(Stock[[#This Row],[CỔ TỨC TIỀN MẶT]]&gt;0,Stock[[#This Row],[CỔ TỨC TIỀN MẶT]]/(Stock[[#This Row],[GIÁ MUA]]*Stock[[#This Row],[SỐ LƯỢNG MUA]]),"")</f>
        <v/>
      </c>
      <c r="S2182" s="103"/>
      <c r="T2182" s="77"/>
      <c r="U2182" s="95"/>
      <c r="V2182" s="96"/>
      <c r="W2182" s="125" t="str">
        <f>IF(Stock[[#This Row],[SỐ LƯỢNG BÁN]]&gt;0,Stock[[#This Row],[GIÁ BÁN]]*Stock[[#This Row],[SỐ LƯỢNG BÁN]]*$D$11+Stock[[#This Row],[GIÁ BÁN]]*Stock[[#This Row],[SỐ LƯỢNG BÁN]]*$D$12,"")</f>
        <v/>
      </c>
      <c r="X2182" s="120">
        <f>Stock[[#This Row],[SỐ LƯỢNG MUA]]+Stock[[#This Row],[CỔ TỨC BẰNG CỔ PHIẾU]]-Stock[[#This Row],[SỐ LƯỢNG BÁN]]</f>
        <v>0</v>
      </c>
      <c r="Y21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2" s="120">
        <f ca="1">IF(Stock[[#This Row],[NGÀY BÁN]]&gt;0,Stock[[#This Row],[NGÀY BÁN]]-Stock[[#This Row],[NGÀY MUA]]+1,IF(Stock[[#This Row],[NGÀY MUA]]=0,0,TODAY()-Stock[[#This Row],[NGÀY MUA]]+1))</f>
        <v>0</v>
      </c>
      <c r="AA2182" s="121" t="str">
        <f>IFERROR(Stock[[#This Row],[CỔ TỨC TIỀN MẶT]]+Stock[[#This Row],[LÃI/(LỖ) TỪ BÁN CK
(auto-fill)]],"")</f>
        <v/>
      </c>
      <c r="AB21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2" s="79"/>
      <c r="AE2182" s="146" t="str">
        <f>IF(Stock[[#This Row],[TRẠNG THÁI
(auto-fill)]]="NẮM GIỮ",Stock[[#This Row],[GIÁ THỊ TRƯỜNG]]-Stock[[#This Row],[GIÁ MUA]],"")</f>
        <v/>
      </c>
      <c r="AF2182" s="150" t="str">
        <f>IFERROR(Stock[[#This Row],[TĂNG/
(GIẢM )]]/Stock[[#This Row],[GIÁ MUA]],"")</f>
        <v/>
      </c>
      <c r="AG2182" s="129" t="str">
        <f>IF(Stock[[#This Row],[GIÁ THỊ TRƯỜNG]]&gt;0,Stock[[#This Row],[GIÁ THỊ TRƯỜNG]]*Stock[[#This Row],[SỐ LƯỢNG CÒN LẠI
(auto-fill)]],"")</f>
        <v/>
      </c>
    </row>
    <row r="2183" spans="2:33">
      <c r="B2183" s="109" t="str">
        <f>IF(AND(Stock[[#This Row],[SỐ LƯỢNG MUA]]&gt;0,Stock[[#This Row],[SỐ LƯỢNG CÒN LẠI
(auto-fill)]]=0),"BÁN",
IF(AND(Stock[[#This Row],[SỐ LƯỢNG MUA]]&gt;0,Stock[[#This Row],[SỐ LƯỢNG CÒN LẠI
(auto-fill)]]&gt;0),"NẮM GIỮ",""))</f>
        <v/>
      </c>
      <c r="C2183" s="112">
        <f t="shared" si="33"/>
        <v>2170</v>
      </c>
      <c r="D2183" s="77"/>
      <c r="E2183" s="78"/>
      <c r="F2183" s="170"/>
      <c r="G2183" s="83"/>
      <c r="H2183" s="84"/>
      <c r="I2183" s="114" t="str">
        <f>IF(Stock[[#This Row],[SỐ LƯỢNG MUA]]&gt;0,Stock[[#This Row],[GIÁ MUA]]*Stock[[#This Row],[SỐ LƯỢNG MUA]]*$D$11,"")</f>
        <v/>
      </c>
      <c r="J2183" s="87"/>
      <c r="K2183" s="88"/>
      <c r="L2183" s="116" t="str">
        <f>IF(Stock[[#This Row],[SỐ LƯỢNG MUA]]&gt;0,Stock[[#This Row],[GIÁ MUA]]*(1+Stock[[#This Row],[% TĂNG KỲ VỌNG_1]]),"")</f>
        <v/>
      </c>
      <c r="M2183" s="89"/>
      <c r="N2183" s="116" t="str">
        <f>IF(Stock[[#This Row],[SỐ LƯỢNG MUA]]&gt;0,Stock[[#This Row],[GIÁ MUA]]*(1+Stock[[#This Row],[% TĂNG KỲ VỌNG_2]]),"")</f>
        <v/>
      </c>
      <c r="O2183" s="89"/>
      <c r="P2183" s="116" t="str">
        <f>IF(Stock[[#This Row],[SỐ LƯỢNG MUA]]&gt;0,Stock[[#This Row],[GIÁ MUA]]*(1+Stock[[#This Row],[% GIẢM ĐỂ CẮT LỖ]]),"")</f>
        <v/>
      </c>
      <c r="Q2183" s="103"/>
      <c r="R2183" s="117" t="str">
        <f>IF(Stock[[#This Row],[CỔ TỨC TIỀN MẶT]]&gt;0,Stock[[#This Row],[CỔ TỨC TIỀN MẶT]]/(Stock[[#This Row],[GIÁ MUA]]*Stock[[#This Row],[SỐ LƯỢNG MUA]]),"")</f>
        <v/>
      </c>
      <c r="S2183" s="103"/>
      <c r="T2183" s="77"/>
      <c r="U2183" s="95"/>
      <c r="V2183" s="96"/>
      <c r="W2183" s="125" t="str">
        <f>IF(Stock[[#This Row],[SỐ LƯỢNG BÁN]]&gt;0,Stock[[#This Row],[GIÁ BÁN]]*Stock[[#This Row],[SỐ LƯỢNG BÁN]]*$D$11+Stock[[#This Row],[GIÁ BÁN]]*Stock[[#This Row],[SỐ LƯỢNG BÁN]]*$D$12,"")</f>
        <v/>
      </c>
      <c r="X2183" s="120">
        <f>Stock[[#This Row],[SỐ LƯỢNG MUA]]+Stock[[#This Row],[CỔ TỨC BẰNG CỔ PHIẾU]]-Stock[[#This Row],[SỐ LƯỢNG BÁN]]</f>
        <v>0</v>
      </c>
      <c r="Y21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3" s="120">
        <f ca="1">IF(Stock[[#This Row],[NGÀY BÁN]]&gt;0,Stock[[#This Row],[NGÀY BÁN]]-Stock[[#This Row],[NGÀY MUA]]+1,IF(Stock[[#This Row],[NGÀY MUA]]=0,0,TODAY()-Stock[[#This Row],[NGÀY MUA]]+1))</f>
        <v>0</v>
      </c>
      <c r="AA2183" s="121" t="str">
        <f>IFERROR(Stock[[#This Row],[CỔ TỨC TIỀN MẶT]]+Stock[[#This Row],[LÃI/(LỖ) TỪ BÁN CK
(auto-fill)]],"")</f>
        <v/>
      </c>
      <c r="AB21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3" s="79"/>
      <c r="AE2183" s="146" t="str">
        <f>IF(Stock[[#This Row],[TRẠNG THÁI
(auto-fill)]]="NẮM GIỮ",Stock[[#This Row],[GIÁ THỊ TRƯỜNG]]-Stock[[#This Row],[GIÁ MUA]],"")</f>
        <v/>
      </c>
      <c r="AF2183" s="150" t="str">
        <f>IFERROR(Stock[[#This Row],[TĂNG/
(GIẢM )]]/Stock[[#This Row],[GIÁ MUA]],"")</f>
        <v/>
      </c>
      <c r="AG2183" s="129" t="str">
        <f>IF(Stock[[#This Row],[GIÁ THỊ TRƯỜNG]]&gt;0,Stock[[#This Row],[GIÁ THỊ TRƯỜNG]]*Stock[[#This Row],[SỐ LƯỢNG CÒN LẠI
(auto-fill)]],"")</f>
        <v/>
      </c>
    </row>
    <row r="2184" spans="2:33">
      <c r="B2184" s="109" t="str">
        <f>IF(AND(Stock[[#This Row],[SỐ LƯỢNG MUA]]&gt;0,Stock[[#This Row],[SỐ LƯỢNG CÒN LẠI
(auto-fill)]]=0),"BÁN",
IF(AND(Stock[[#This Row],[SỐ LƯỢNG MUA]]&gt;0,Stock[[#This Row],[SỐ LƯỢNG CÒN LẠI
(auto-fill)]]&gt;0),"NẮM GIỮ",""))</f>
        <v/>
      </c>
      <c r="C2184" s="112">
        <f t="shared" si="33"/>
        <v>2171</v>
      </c>
      <c r="D2184" s="77"/>
      <c r="E2184" s="78"/>
      <c r="F2184" s="170"/>
      <c r="G2184" s="83"/>
      <c r="H2184" s="84"/>
      <c r="I2184" s="114" t="str">
        <f>IF(Stock[[#This Row],[SỐ LƯỢNG MUA]]&gt;0,Stock[[#This Row],[GIÁ MUA]]*Stock[[#This Row],[SỐ LƯỢNG MUA]]*$D$11,"")</f>
        <v/>
      </c>
      <c r="J2184" s="87"/>
      <c r="K2184" s="88"/>
      <c r="L2184" s="116" t="str">
        <f>IF(Stock[[#This Row],[SỐ LƯỢNG MUA]]&gt;0,Stock[[#This Row],[GIÁ MUA]]*(1+Stock[[#This Row],[% TĂNG KỲ VỌNG_1]]),"")</f>
        <v/>
      </c>
      <c r="M2184" s="89"/>
      <c r="N2184" s="116" t="str">
        <f>IF(Stock[[#This Row],[SỐ LƯỢNG MUA]]&gt;0,Stock[[#This Row],[GIÁ MUA]]*(1+Stock[[#This Row],[% TĂNG KỲ VỌNG_2]]),"")</f>
        <v/>
      </c>
      <c r="O2184" s="89"/>
      <c r="P2184" s="116" t="str">
        <f>IF(Stock[[#This Row],[SỐ LƯỢNG MUA]]&gt;0,Stock[[#This Row],[GIÁ MUA]]*(1+Stock[[#This Row],[% GIẢM ĐỂ CẮT LỖ]]),"")</f>
        <v/>
      </c>
      <c r="Q2184" s="103"/>
      <c r="R2184" s="117" t="str">
        <f>IF(Stock[[#This Row],[CỔ TỨC TIỀN MẶT]]&gt;0,Stock[[#This Row],[CỔ TỨC TIỀN MẶT]]/(Stock[[#This Row],[GIÁ MUA]]*Stock[[#This Row],[SỐ LƯỢNG MUA]]),"")</f>
        <v/>
      </c>
      <c r="S2184" s="103"/>
      <c r="T2184" s="77"/>
      <c r="U2184" s="95"/>
      <c r="V2184" s="96"/>
      <c r="W2184" s="125" t="str">
        <f>IF(Stock[[#This Row],[SỐ LƯỢNG BÁN]]&gt;0,Stock[[#This Row],[GIÁ BÁN]]*Stock[[#This Row],[SỐ LƯỢNG BÁN]]*$D$11+Stock[[#This Row],[GIÁ BÁN]]*Stock[[#This Row],[SỐ LƯỢNG BÁN]]*$D$12,"")</f>
        <v/>
      </c>
      <c r="X2184" s="120">
        <f>Stock[[#This Row],[SỐ LƯỢNG MUA]]+Stock[[#This Row],[CỔ TỨC BẰNG CỔ PHIẾU]]-Stock[[#This Row],[SỐ LƯỢNG BÁN]]</f>
        <v>0</v>
      </c>
      <c r="Y21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4" s="120">
        <f ca="1">IF(Stock[[#This Row],[NGÀY BÁN]]&gt;0,Stock[[#This Row],[NGÀY BÁN]]-Stock[[#This Row],[NGÀY MUA]]+1,IF(Stock[[#This Row],[NGÀY MUA]]=0,0,TODAY()-Stock[[#This Row],[NGÀY MUA]]+1))</f>
        <v>0</v>
      </c>
      <c r="AA2184" s="121" t="str">
        <f>IFERROR(Stock[[#This Row],[CỔ TỨC TIỀN MẶT]]+Stock[[#This Row],[LÃI/(LỖ) TỪ BÁN CK
(auto-fill)]],"")</f>
        <v/>
      </c>
      <c r="AB21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4" s="79"/>
      <c r="AE2184" s="146" t="str">
        <f>IF(Stock[[#This Row],[TRẠNG THÁI
(auto-fill)]]="NẮM GIỮ",Stock[[#This Row],[GIÁ THỊ TRƯỜNG]]-Stock[[#This Row],[GIÁ MUA]],"")</f>
        <v/>
      </c>
      <c r="AF2184" s="150" t="str">
        <f>IFERROR(Stock[[#This Row],[TĂNG/
(GIẢM )]]/Stock[[#This Row],[GIÁ MUA]],"")</f>
        <v/>
      </c>
      <c r="AG2184" s="129" t="str">
        <f>IF(Stock[[#This Row],[GIÁ THỊ TRƯỜNG]]&gt;0,Stock[[#This Row],[GIÁ THỊ TRƯỜNG]]*Stock[[#This Row],[SỐ LƯỢNG CÒN LẠI
(auto-fill)]],"")</f>
        <v/>
      </c>
    </row>
    <row r="2185" spans="2:33">
      <c r="B2185" s="109" t="str">
        <f>IF(AND(Stock[[#This Row],[SỐ LƯỢNG MUA]]&gt;0,Stock[[#This Row],[SỐ LƯỢNG CÒN LẠI
(auto-fill)]]=0),"BÁN",
IF(AND(Stock[[#This Row],[SỐ LƯỢNG MUA]]&gt;0,Stock[[#This Row],[SỐ LƯỢNG CÒN LẠI
(auto-fill)]]&gt;0),"NẮM GIỮ",""))</f>
        <v/>
      </c>
      <c r="C2185" s="112">
        <f t="shared" si="33"/>
        <v>2172</v>
      </c>
      <c r="D2185" s="77"/>
      <c r="E2185" s="78"/>
      <c r="F2185" s="170"/>
      <c r="G2185" s="83"/>
      <c r="H2185" s="84"/>
      <c r="I2185" s="114" t="str">
        <f>IF(Stock[[#This Row],[SỐ LƯỢNG MUA]]&gt;0,Stock[[#This Row],[GIÁ MUA]]*Stock[[#This Row],[SỐ LƯỢNG MUA]]*$D$11,"")</f>
        <v/>
      </c>
      <c r="J2185" s="87"/>
      <c r="K2185" s="88"/>
      <c r="L2185" s="116" t="str">
        <f>IF(Stock[[#This Row],[SỐ LƯỢNG MUA]]&gt;0,Stock[[#This Row],[GIÁ MUA]]*(1+Stock[[#This Row],[% TĂNG KỲ VỌNG_1]]),"")</f>
        <v/>
      </c>
      <c r="M2185" s="89"/>
      <c r="N2185" s="116" t="str">
        <f>IF(Stock[[#This Row],[SỐ LƯỢNG MUA]]&gt;0,Stock[[#This Row],[GIÁ MUA]]*(1+Stock[[#This Row],[% TĂNG KỲ VỌNG_2]]),"")</f>
        <v/>
      </c>
      <c r="O2185" s="89"/>
      <c r="P2185" s="116" t="str">
        <f>IF(Stock[[#This Row],[SỐ LƯỢNG MUA]]&gt;0,Stock[[#This Row],[GIÁ MUA]]*(1+Stock[[#This Row],[% GIẢM ĐỂ CẮT LỖ]]),"")</f>
        <v/>
      </c>
      <c r="Q2185" s="103"/>
      <c r="R2185" s="117" t="str">
        <f>IF(Stock[[#This Row],[CỔ TỨC TIỀN MẶT]]&gt;0,Stock[[#This Row],[CỔ TỨC TIỀN MẶT]]/(Stock[[#This Row],[GIÁ MUA]]*Stock[[#This Row],[SỐ LƯỢNG MUA]]),"")</f>
        <v/>
      </c>
      <c r="S2185" s="103"/>
      <c r="T2185" s="77"/>
      <c r="U2185" s="95"/>
      <c r="V2185" s="96"/>
      <c r="W2185" s="125" t="str">
        <f>IF(Stock[[#This Row],[SỐ LƯỢNG BÁN]]&gt;0,Stock[[#This Row],[GIÁ BÁN]]*Stock[[#This Row],[SỐ LƯỢNG BÁN]]*$D$11+Stock[[#This Row],[GIÁ BÁN]]*Stock[[#This Row],[SỐ LƯỢNG BÁN]]*$D$12,"")</f>
        <v/>
      </c>
      <c r="X2185" s="120">
        <f>Stock[[#This Row],[SỐ LƯỢNG MUA]]+Stock[[#This Row],[CỔ TỨC BẰNG CỔ PHIẾU]]-Stock[[#This Row],[SỐ LƯỢNG BÁN]]</f>
        <v>0</v>
      </c>
      <c r="Y21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5" s="120">
        <f ca="1">IF(Stock[[#This Row],[NGÀY BÁN]]&gt;0,Stock[[#This Row],[NGÀY BÁN]]-Stock[[#This Row],[NGÀY MUA]]+1,IF(Stock[[#This Row],[NGÀY MUA]]=0,0,TODAY()-Stock[[#This Row],[NGÀY MUA]]+1))</f>
        <v>0</v>
      </c>
      <c r="AA2185" s="121" t="str">
        <f>IFERROR(Stock[[#This Row],[CỔ TỨC TIỀN MẶT]]+Stock[[#This Row],[LÃI/(LỖ) TỪ BÁN CK
(auto-fill)]],"")</f>
        <v/>
      </c>
      <c r="AB21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5" s="79"/>
      <c r="AE2185" s="146" t="str">
        <f>IF(Stock[[#This Row],[TRẠNG THÁI
(auto-fill)]]="NẮM GIỮ",Stock[[#This Row],[GIÁ THỊ TRƯỜNG]]-Stock[[#This Row],[GIÁ MUA]],"")</f>
        <v/>
      </c>
      <c r="AF2185" s="150" t="str">
        <f>IFERROR(Stock[[#This Row],[TĂNG/
(GIẢM )]]/Stock[[#This Row],[GIÁ MUA]],"")</f>
        <v/>
      </c>
      <c r="AG2185" s="129" t="str">
        <f>IF(Stock[[#This Row],[GIÁ THỊ TRƯỜNG]]&gt;0,Stock[[#This Row],[GIÁ THỊ TRƯỜNG]]*Stock[[#This Row],[SỐ LƯỢNG CÒN LẠI
(auto-fill)]],"")</f>
        <v/>
      </c>
    </row>
    <row r="2186" spans="2:33">
      <c r="B2186" s="109" t="str">
        <f>IF(AND(Stock[[#This Row],[SỐ LƯỢNG MUA]]&gt;0,Stock[[#This Row],[SỐ LƯỢNG CÒN LẠI
(auto-fill)]]=0),"BÁN",
IF(AND(Stock[[#This Row],[SỐ LƯỢNG MUA]]&gt;0,Stock[[#This Row],[SỐ LƯỢNG CÒN LẠI
(auto-fill)]]&gt;0),"NẮM GIỮ",""))</f>
        <v/>
      </c>
      <c r="C2186" s="112">
        <f t="shared" si="33"/>
        <v>2173</v>
      </c>
      <c r="D2186" s="77"/>
      <c r="E2186" s="78"/>
      <c r="F2186" s="170"/>
      <c r="G2186" s="83"/>
      <c r="H2186" s="84"/>
      <c r="I2186" s="114" t="str">
        <f>IF(Stock[[#This Row],[SỐ LƯỢNG MUA]]&gt;0,Stock[[#This Row],[GIÁ MUA]]*Stock[[#This Row],[SỐ LƯỢNG MUA]]*$D$11,"")</f>
        <v/>
      </c>
      <c r="J2186" s="87"/>
      <c r="K2186" s="88"/>
      <c r="L2186" s="116" t="str">
        <f>IF(Stock[[#This Row],[SỐ LƯỢNG MUA]]&gt;0,Stock[[#This Row],[GIÁ MUA]]*(1+Stock[[#This Row],[% TĂNG KỲ VỌNG_1]]),"")</f>
        <v/>
      </c>
      <c r="M2186" s="89"/>
      <c r="N2186" s="116" t="str">
        <f>IF(Stock[[#This Row],[SỐ LƯỢNG MUA]]&gt;0,Stock[[#This Row],[GIÁ MUA]]*(1+Stock[[#This Row],[% TĂNG KỲ VỌNG_2]]),"")</f>
        <v/>
      </c>
      <c r="O2186" s="89"/>
      <c r="P2186" s="116" t="str">
        <f>IF(Stock[[#This Row],[SỐ LƯỢNG MUA]]&gt;0,Stock[[#This Row],[GIÁ MUA]]*(1+Stock[[#This Row],[% GIẢM ĐỂ CẮT LỖ]]),"")</f>
        <v/>
      </c>
      <c r="Q2186" s="103"/>
      <c r="R2186" s="117" t="str">
        <f>IF(Stock[[#This Row],[CỔ TỨC TIỀN MẶT]]&gt;0,Stock[[#This Row],[CỔ TỨC TIỀN MẶT]]/(Stock[[#This Row],[GIÁ MUA]]*Stock[[#This Row],[SỐ LƯỢNG MUA]]),"")</f>
        <v/>
      </c>
      <c r="S2186" s="103"/>
      <c r="T2186" s="77"/>
      <c r="U2186" s="95"/>
      <c r="V2186" s="96"/>
      <c r="W2186" s="125" t="str">
        <f>IF(Stock[[#This Row],[SỐ LƯỢNG BÁN]]&gt;0,Stock[[#This Row],[GIÁ BÁN]]*Stock[[#This Row],[SỐ LƯỢNG BÁN]]*$D$11+Stock[[#This Row],[GIÁ BÁN]]*Stock[[#This Row],[SỐ LƯỢNG BÁN]]*$D$12,"")</f>
        <v/>
      </c>
      <c r="X2186" s="120">
        <f>Stock[[#This Row],[SỐ LƯỢNG MUA]]+Stock[[#This Row],[CỔ TỨC BẰNG CỔ PHIẾU]]-Stock[[#This Row],[SỐ LƯỢNG BÁN]]</f>
        <v>0</v>
      </c>
      <c r="Y21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6" s="120">
        <f ca="1">IF(Stock[[#This Row],[NGÀY BÁN]]&gt;0,Stock[[#This Row],[NGÀY BÁN]]-Stock[[#This Row],[NGÀY MUA]]+1,IF(Stock[[#This Row],[NGÀY MUA]]=0,0,TODAY()-Stock[[#This Row],[NGÀY MUA]]+1))</f>
        <v>0</v>
      </c>
      <c r="AA2186" s="121" t="str">
        <f>IFERROR(Stock[[#This Row],[CỔ TỨC TIỀN MẶT]]+Stock[[#This Row],[LÃI/(LỖ) TỪ BÁN CK
(auto-fill)]],"")</f>
        <v/>
      </c>
      <c r="AB21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6" s="79"/>
      <c r="AE2186" s="146" t="str">
        <f>IF(Stock[[#This Row],[TRẠNG THÁI
(auto-fill)]]="NẮM GIỮ",Stock[[#This Row],[GIÁ THỊ TRƯỜNG]]-Stock[[#This Row],[GIÁ MUA]],"")</f>
        <v/>
      </c>
      <c r="AF2186" s="150" t="str">
        <f>IFERROR(Stock[[#This Row],[TĂNG/
(GIẢM )]]/Stock[[#This Row],[GIÁ MUA]],"")</f>
        <v/>
      </c>
      <c r="AG2186" s="129" t="str">
        <f>IF(Stock[[#This Row],[GIÁ THỊ TRƯỜNG]]&gt;0,Stock[[#This Row],[GIÁ THỊ TRƯỜNG]]*Stock[[#This Row],[SỐ LƯỢNG CÒN LẠI
(auto-fill)]],"")</f>
        <v/>
      </c>
    </row>
    <row r="2187" spans="2:33">
      <c r="B2187" s="109" t="str">
        <f>IF(AND(Stock[[#This Row],[SỐ LƯỢNG MUA]]&gt;0,Stock[[#This Row],[SỐ LƯỢNG CÒN LẠI
(auto-fill)]]=0),"BÁN",
IF(AND(Stock[[#This Row],[SỐ LƯỢNG MUA]]&gt;0,Stock[[#This Row],[SỐ LƯỢNG CÒN LẠI
(auto-fill)]]&gt;0),"NẮM GIỮ",""))</f>
        <v/>
      </c>
      <c r="C2187" s="112">
        <f t="shared" si="33"/>
        <v>2174</v>
      </c>
      <c r="D2187" s="77"/>
      <c r="E2187" s="78"/>
      <c r="F2187" s="170"/>
      <c r="G2187" s="83"/>
      <c r="H2187" s="84"/>
      <c r="I2187" s="114" t="str">
        <f>IF(Stock[[#This Row],[SỐ LƯỢNG MUA]]&gt;0,Stock[[#This Row],[GIÁ MUA]]*Stock[[#This Row],[SỐ LƯỢNG MUA]]*$D$11,"")</f>
        <v/>
      </c>
      <c r="J2187" s="87"/>
      <c r="K2187" s="88"/>
      <c r="L2187" s="116" t="str">
        <f>IF(Stock[[#This Row],[SỐ LƯỢNG MUA]]&gt;0,Stock[[#This Row],[GIÁ MUA]]*(1+Stock[[#This Row],[% TĂNG KỲ VỌNG_1]]),"")</f>
        <v/>
      </c>
      <c r="M2187" s="89"/>
      <c r="N2187" s="116" t="str">
        <f>IF(Stock[[#This Row],[SỐ LƯỢNG MUA]]&gt;0,Stock[[#This Row],[GIÁ MUA]]*(1+Stock[[#This Row],[% TĂNG KỲ VỌNG_2]]),"")</f>
        <v/>
      </c>
      <c r="O2187" s="89"/>
      <c r="P2187" s="116" t="str">
        <f>IF(Stock[[#This Row],[SỐ LƯỢNG MUA]]&gt;0,Stock[[#This Row],[GIÁ MUA]]*(1+Stock[[#This Row],[% GIẢM ĐỂ CẮT LỖ]]),"")</f>
        <v/>
      </c>
      <c r="Q2187" s="103"/>
      <c r="R2187" s="117" t="str">
        <f>IF(Stock[[#This Row],[CỔ TỨC TIỀN MẶT]]&gt;0,Stock[[#This Row],[CỔ TỨC TIỀN MẶT]]/(Stock[[#This Row],[GIÁ MUA]]*Stock[[#This Row],[SỐ LƯỢNG MUA]]),"")</f>
        <v/>
      </c>
      <c r="S2187" s="103"/>
      <c r="T2187" s="77"/>
      <c r="U2187" s="95"/>
      <c r="V2187" s="96"/>
      <c r="W2187" s="125" t="str">
        <f>IF(Stock[[#This Row],[SỐ LƯỢNG BÁN]]&gt;0,Stock[[#This Row],[GIÁ BÁN]]*Stock[[#This Row],[SỐ LƯỢNG BÁN]]*$D$11+Stock[[#This Row],[GIÁ BÁN]]*Stock[[#This Row],[SỐ LƯỢNG BÁN]]*$D$12,"")</f>
        <v/>
      </c>
      <c r="X2187" s="120">
        <f>Stock[[#This Row],[SỐ LƯỢNG MUA]]+Stock[[#This Row],[CỔ TỨC BẰNG CỔ PHIẾU]]-Stock[[#This Row],[SỐ LƯỢNG BÁN]]</f>
        <v>0</v>
      </c>
      <c r="Y21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7" s="120">
        <f ca="1">IF(Stock[[#This Row],[NGÀY BÁN]]&gt;0,Stock[[#This Row],[NGÀY BÁN]]-Stock[[#This Row],[NGÀY MUA]]+1,IF(Stock[[#This Row],[NGÀY MUA]]=0,0,TODAY()-Stock[[#This Row],[NGÀY MUA]]+1))</f>
        <v>0</v>
      </c>
      <c r="AA2187" s="121" t="str">
        <f>IFERROR(Stock[[#This Row],[CỔ TỨC TIỀN MẶT]]+Stock[[#This Row],[LÃI/(LỖ) TỪ BÁN CK
(auto-fill)]],"")</f>
        <v/>
      </c>
      <c r="AB21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7" s="79"/>
      <c r="AE2187" s="146" t="str">
        <f>IF(Stock[[#This Row],[TRẠNG THÁI
(auto-fill)]]="NẮM GIỮ",Stock[[#This Row],[GIÁ THỊ TRƯỜNG]]-Stock[[#This Row],[GIÁ MUA]],"")</f>
        <v/>
      </c>
      <c r="AF2187" s="150" t="str">
        <f>IFERROR(Stock[[#This Row],[TĂNG/
(GIẢM )]]/Stock[[#This Row],[GIÁ MUA]],"")</f>
        <v/>
      </c>
      <c r="AG2187" s="129" t="str">
        <f>IF(Stock[[#This Row],[GIÁ THỊ TRƯỜNG]]&gt;0,Stock[[#This Row],[GIÁ THỊ TRƯỜNG]]*Stock[[#This Row],[SỐ LƯỢNG CÒN LẠI
(auto-fill)]],"")</f>
        <v/>
      </c>
    </row>
    <row r="2188" spans="2:33">
      <c r="B2188" s="109" t="str">
        <f>IF(AND(Stock[[#This Row],[SỐ LƯỢNG MUA]]&gt;0,Stock[[#This Row],[SỐ LƯỢNG CÒN LẠI
(auto-fill)]]=0),"BÁN",
IF(AND(Stock[[#This Row],[SỐ LƯỢNG MUA]]&gt;0,Stock[[#This Row],[SỐ LƯỢNG CÒN LẠI
(auto-fill)]]&gt;0),"NẮM GIỮ",""))</f>
        <v/>
      </c>
      <c r="C2188" s="112">
        <f t="shared" si="33"/>
        <v>2175</v>
      </c>
      <c r="D2188" s="77"/>
      <c r="E2188" s="78"/>
      <c r="F2188" s="170"/>
      <c r="G2188" s="83"/>
      <c r="H2188" s="84"/>
      <c r="I2188" s="114" t="str">
        <f>IF(Stock[[#This Row],[SỐ LƯỢNG MUA]]&gt;0,Stock[[#This Row],[GIÁ MUA]]*Stock[[#This Row],[SỐ LƯỢNG MUA]]*$D$11,"")</f>
        <v/>
      </c>
      <c r="J2188" s="87"/>
      <c r="K2188" s="88"/>
      <c r="L2188" s="116" t="str">
        <f>IF(Stock[[#This Row],[SỐ LƯỢNG MUA]]&gt;0,Stock[[#This Row],[GIÁ MUA]]*(1+Stock[[#This Row],[% TĂNG KỲ VỌNG_1]]),"")</f>
        <v/>
      </c>
      <c r="M2188" s="89"/>
      <c r="N2188" s="116" t="str">
        <f>IF(Stock[[#This Row],[SỐ LƯỢNG MUA]]&gt;0,Stock[[#This Row],[GIÁ MUA]]*(1+Stock[[#This Row],[% TĂNG KỲ VỌNG_2]]),"")</f>
        <v/>
      </c>
      <c r="O2188" s="89"/>
      <c r="P2188" s="116" t="str">
        <f>IF(Stock[[#This Row],[SỐ LƯỢNG MUA]]&gt;0,Stock[[#This Row],[GIÁ MUA]]*(1+Stock[[#This Row],[% GIẢM ĐỂ CẮT LỖ]]),"")</f>
        <v/>
      </c>
      <c r="Q2188" s="103"/>
      <c r="R2188" s="117" t="str">
        <f>IF(Stock[[#This Row],[CỔ TỨC TIỀN MẶT]]&gt;0,Stock[[#This Row],[CỔ TỨC TIỀN MẶT]]/(Stock[[#This Row],[GIÁ MUA]]*Stock[[#This Row],[SỐ LƯỢNG MUA]]),"")</f>
        <v/>
      </c>
      <c r="S2188" s="103"/>
      <c r="T2188" s="77"/>
      <c r="U2188" s="95"/>
      <c r="V2188" s="96"/>
      <c r="W2188" s="125" t="str">
        <f>IF(Stock[[#This Row],[SỐ LƯỢNG BÁN]]&gt;0,Stock[[#This Row],[GIÁ BÁN]]*Stock[[#This Row],[SỐ LƯỢNG BÁN]]*$D$11+Stock[[#This Row],[GIÁ BÁN]]*Stock[[#This Row],[SỐ LƯỢNG BÁN]]*$D$12,"")</f>
        <v/>
      </c>
      <c r="X2188" s="120">
        <f>Stock[[#This Row],[SỐ LƯỢNG MUA]]+Stock[[#This Row],[CỔ TỨC BẰNG CỔ PHIẾU]]-Stock[[#This Row],[SỐ LƯỢNG BÁN]]</f>
        <v>0</v>
      </c>
      <c r="Y21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8" s="120">
        <f ca="1">IF(Stock[[#This Row],[NGÀY BÁN]]&gt;0,Stock[[#This Row],[NGÀY BÁN]]-Stock[[#This Row],[NGÀY MUA]]+1,IF(Stock[[#This Row],[NGÀY MUA]]=0,0,TODAY()-Stock[[#This Row],[NGÀY MUA]]+1))</f>
        <v>0</v>
      </c>
      <c r="AA2188" s="121" t="str">
        <f>IFERROR(Stock[[#This Row],[CỔ TỨC TIỀN MẶT]]+Stock[[#This Row],[LÃI/(LỖ) TỪ BÁN CK
(auto-fill)]],"")</f>
        <v/>
      </c>
      <c r="AB21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8" s="79"/>
      <c r="AE2188" s="146" t="str">
        <f>IF(Stock[[#This Row],[TRẠNG THÁI
(auto-fill)]]="NẮM GIỮ",Stock[[#This Row],[GIÁ THỊ TRƯỜNG]]-Stock[[#This Row],[GIÁ MUA]],"")</f>
        <v/>
      </c>
      <c r="AF2188" s="150" t="str">
        <f>IFERROR(Stock[[#This Row],[TĂNG/
(GIẢM )]]/Stock[[#This Row],[GIÁ MUA]],"")</f>
        <v/>
      </c>
      <c r="AG2188" s="129" t="str">
        <f>IF(Stock[[#This Row],[GIÁ THỊ TRƯỜNG]]&gt;0,Stock[[#This Row],[GIÁ THỊ TRƯỜNG]]*Stock[[#This Row],[SỐ LƯỢNG CÒN LẠI
(auto-fill)]],"")</f>
        <v/>
      </c>
    </row>
    <row r="2189" spans="2:33">
      <c r="B2189" s="109" t="str">
        <f>IF(AND(Stock[[#This Row],[SỐ LƯỢNG MUA]]&gt;0,Stock[[#This Row],[SỐ LƯỢNG CÒN LẠI
(auto-fill)]]=0),"BÁN",
IF(AND(Stock[[#This Row],[SỐ LƯỢNG MUA]]&gt;0,Stock[[#This Row],[SỐ LƯỢNG CÒN LẠI
(auto-fill)]]&gt;0),"NẮM GIỮ",""))</f>
        <v/>
      </c>
      <c r="C2189" s="112">
        <f t="shared" si="33"/>
        <v>2176</v>
      </c>
      <c r="D2189" s="77"/>
      <c r="E2189" s="78"/>
      <c r="F2189" s="170"/>
      <c r="G2189" s="83"/>
      <c r="H2189" s="84"/>
      <c r="I2189" s="114" t="str">
        <f>IF(Stock[[#This Row],[SỐ LƯỢNG MUA]]&gt;0,Stock[[#This Row],[GIÁ MUA]]*Stock[[#This Row],[SỐ LƯỢNG MUA]]*$D$11,"")</f>
        <v/>
      </c>
      <c r="J2189" s="87"/>
      <c r="K2189" s="88"/>
      <c r="L2189" s="116" t="str">
        <f>IF(Stock[[#This Row],[SỐ LƯỢNG MUA]]&gt;0,Stock[[#This Row],[GIÁ MUA]]*(1+Stock[[#This Row],[% TĂNG KỲ VỌNG_1]]),"")</f>
        <v/>
      </c>
      <c r="M2189" s="89"/>
      <c r="N2189" s="116" t="str">
        <f>IF(Stock[[#This Row],[SỐ LƯỢNG MUA]]&gt;0,Stock[[#This Row],[GIÁ MUA]]*(1+Stock[[#This Row],[% TĂNG KỲ VỌNG_2]]),"")</f>
        <v/>
      </c>
      <c r="O2189" s="89"/>
      <c r="P2189" s="116" t="str">
        <f>IF(Stock[[#This Row],[SỐ LƯỢNG MUA]]&gt;0,Stock[[#This Row],[GIÁ MUA]]*(1+Stock[[#This Row],[% GIẢM ĐỂ CẮT LỖ]]),"")</f>
        <v/>
      </c>
      <c r="Q2189" s="103"/>
      <c r="R2189" s="117" t="str">
        <f>IF(Stock[[#This Row],[CỔ TỨC TIỀN MẶT]]&gt;0,Stock[[#This Row],[CỔ TỨC TIỀN MẶT]]/(Stock[[#This Row],[GIÁ MUA]]*Stock[[#This Row],[SỐ LƯỢNG MUA]]),"")</f>
        <v/>
      </c>
      <c r="S2189" s="103"/>
      <c r="T2189" s="77"/>
      <c r="U2189" s="95"/>
      <c r="V2189" s="96"/>
      <c r="W2189" s="125" t="str">
        <f>IF(Stock[[#This Row],[SỐ LƯỢNG BÁN]]&gt;0,Stock[[#This Row],[GIÁ BÁN]]*Stock[[#This Row],[SỐ LƯỢNG BÁN]]*$D$11+Stock[[#This Row],[GIÁ BÁN]]*Stock[[#This Row],[SỐ LƯỢNG BÁN]]*$D$12,"")</f>
        <v/>
      </c>
      <c r="X2189" s="120">
        <f>Stock[[#This Row],[SỐ LƯỢNG MUA]]+Stock[[#This Row],[CỔ TỨC BẰNG CỔ PHIẾU]]-Stock[[#This Row],[SỐ LƯỢNG BÁN]]</f>
        <v>0</v>
      </c>
      <c r="Y21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9" s="120">
        <f ca="1">IF(Stock[[#This Row],[NGÀY BÁN]]&gt;0,Stock[[#This Row],[NGÀY BÁN]]-Stock[[#This Row],[NGÀY MUA]]+1,IF(Stock[[#This Row],[NGÀY MUA]]=0,0,TODAY()-Stock[[#This Row],[NGÀY MUA]]+1))</f>
        <v>0</v>
      </c>
      <c r="AA2189" s="121" t="str">
        <f>IFERROR(Stock[[#This Row],[CỔ TỨC TIỀN MẶT]]+Stock[[#This Row],[LÃI/(LỖ) TỪ BÁN CK
(auto-fill)]],"")</f>
        <v/>
      </c>
      <c r="AB21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89" s="79"/>
      <c r="AE2189" s="146" t="str">
        <f>IF(Stock[[#This Row],[TRẠNG THÁI
(auto-fill)]]="NẮM GIỮ",Stock[[#This Row],[GIÁ THỊ TRƯỜNG]]-Stock[[#This Row],[GIÁ MUA]],"")</f>
        <v/>
      </c>
      <c r="AF2189" s="150" t="str">
        <f>IFERROR(Stock[[#This Row],[TĂNG/
(GIẢM )]]/Stock[[#This Row],[GIÁ MUA]],"")</f>
        <v/>
      </c>
      <c r="AG2189" s="129" t="str">
        <f>IF(Stock[[#This Row],[GIÁ THỊ TRƯỜNG]]&gt;0,Stock[[#This Row],[GIÁ THỊ TRƯỜNG]]*Stock[[#This Row],[SỐ LƯỢNG CÒN LẠI
(auto-fill)]],"")</f>
        <v/>
      </c>
    </row>
    <row r="2190" spans="2:33">
      <c r="B2190" s="109" t="str">
        <f>IF(AND(Stock[[#This Row],[SỐ LƯỢNG MUA]]&gt;0,Stock[[#This Row],[SỐ LƯỢNG CÒN LẠI
(auto-fill)]]=0),"BÁN",
IF(AND(Stock[[#This Row],[SỐ LƯỢNG MUA]]&gt;0,Stock[[#This Row],[SỐ LƯỢNG CÒN LẠI
(auto-fill)]]&gt;0),"NẮM GIỮ",""))</f>
        <v/>
      </c>
      <c r="C2190" s="112">
        <f t="shared" si="33"/>
        <v>2177</v>
      </c>
      <c r="D2190" s="77"/>
      <c r="E2190" s="78"/>
      <c r="F2190" s="170"/>
      <c r="G2190" s="83"/>
      <c r="H2190" s="84"/>
      <c r="I2190" s="114" t="str">
        <f>IF(Stock[[#This Row],[SỐ LƯỢNG MUA]]&gt;0,Stock[[#This Row],[GIÁ MUA]]*Stock[[#This Row],[SỐ LƯỢNG MUA]]*$D$11,"")</f>
        <v/>
      </c>
      <c r="J2190" s="87"/>
      <c r="K2190" s="88"/>
      <c r="L2190" s="116" t="str">
        <f>IF(Stock[[#This Row],[SỐ LƯỢNG MUA]]&gt;0,Stock[[#This Row],[GIÁ MUA]]*(1+Stock[[#This Row],[% TĂNG KỲ VỌNG_1]]),"")</f>
        <v/>
      </c>
      <c r="M2190" s="89"/>
      <c r="N2190" s="116" t="str">
        <f>IF(Stock[[#This Row],[SỐ LƯỢNG MUA]]&gt;0,Stock[[#This Row],[GIÁ MUA]]*(1+Stock[[#This Row],[% TĂNG KỲ VỌNG_2]]),"")</f>
        <v/>
      </c>
      <c r="O2190" s="89"/>
      <c r="P2190" s="116" t="str">
        <f>IF(Stock[[#This Row],[SỐ LƯỢNG MUA]]&gt;0,Stock[[#This Row],[GIÁ MUA]]*(1+Stock[[#This Row],[% GIẢM ĐỂ CẮT LỖ]]),"")</f>
        <v/>
      </c>
      <c r="Q2190" s="103"/>
      <c r="R2190" s="117" t="str">
        <f>IF(Stock[[#This Row],[CỔ TỨC TIỀN MẶT]]&gt;0,Stock[[#This Row],[CỔ TỨC TIỀN MẶT]]/(Stock[[#This Row],[GIÁ MUA]]*Stock[[#This Row],[SỐ LƯỢNG MUA]]),"")</f>
        <v/>
      </c>
      <c r="S2190" s="103"/>
      <c r="T2190" s="77"/>
      <c r="U2190" s="95"/>
      <c r="V2190" s="96"/>
      <c r="W2190" s="125" t="str">
        <f>IF(Stock[[#This Row],[SỐ LƯỢNG BÁN]]&gt;0,Stock[[#This Row],[GIÁ BÁN]]*Stock[[#This Row],[SỐ LƯỢNG BÁN]]*$D$11+Stock[[#This Row],[GIÁ BÁN]]*Stock[[#This Row],[SỐ LƯỢNG BÁN]]*$D$12,"")</f>
        <v/>
      </c>
      <c r="X2190" s="120">
        <f>Stock[[#This Row],[SỐ LƯỢNG MUA]]+Stock[[#This Row],[CỔ TỨC BẰNG CỔ PHIẾU]]-Stock[[#This Row],[SỐ LƯỢNG BÁN]]</f>
        <v>0</v>
      </c>
      <c r="Y21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0" s="120">
        <f ca="1">IF(Stock[[#This Row],[NGÀY BÁN]]&gt;0,Stock[[#This Row],[NGÀY BÁN]]-Stock[[#This Row],[NGÀY MUA]]+1,IF(Stock[[#This Row],[NGÀY MUA]]=0,0,TODAY()-Stock[[#This Row],[NGÀY MUA]]+1))</f>
        <v>0</v>
      </c>
      <c r="AA2190" s="121" t="str">
        <f>IFERROR(Stock[[#This Row],[CỔ TỨC TIỀN MẶT]]+Stock[[#This Row],[LÃI/(LỖ) TỪ BÁN CK
(auto-fill)]],"")</f>
        <v/>
      </c>
      <c r="AB21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0" s="79"/>
      <c r="AE2190" s="146" t="str">
        <f>IF(Stock[[#This Row],[TRẠNG THÁI
(auto-fill)]]="NẮM GIỮ",Stock[[#This Row],[GIÁ THỊ TRƯỜNG]]-Stock[[#This Row],[GIÁ MUA]],"")</f>
        <v/>
      </c>
      <c r="AF2190" s="150" t="str">
        <f>IFERROR(Stock[[#This Row],[TĂNG/
(GIẢM )]]/Stock[[#This Row],[GIÁ MUA]],"")</f>
        <v/>
      </c>
      <c r="AG2190" s="129" t="str">
        <f>IF(Stock[[#This Row],[GIÁ THỊ TRƯỜNG]]&gt;0,Stock[[#This Row],[GIÁ THỊ TRƯỜNG]]*Stock[[#This Row],[SỐ LƯỢNG CÒN LẠI
(auto-fill)]],"")</f>
        <v/>
      </c>
    </row>
    <row r="2191" spans="2:33">
      <c r="B2191" s="109" t="str">
        <f>IF(AND(Stock[[#This Row],[SỐ LƯỢNG MUA]]&gt;0,Stock[[#This Row],[SỐ LƯỢNG CÒN LẠI
(auto-fill)]]=0),"BÁN",
IF(AND(Stock[[#This Row],[SỐ LƯỢNG MUA]]&gt;0,Stock[[#This Row],[SỐ LƯỢNG CÒN LẠI
(auto-fill)]]&gt;0),"NẮM GIỮ",""))</f>
        <v/>
      </c>
      <c r="C2191" s="112">
        <f t="shared" si="33"/>
        <v>2178</v>
      </c>
      <c r="D2191" s="77"/>
      <c r="E2191" s="78"/>
      <c r="F2191" s="170"/>
      <c r="G2191" s="83"/>
      <c r="H2191" s="84"/>
      <c r="I2191" s="114" t="str">
        <f>IF(Stock[[#This Row],[SỐ LƯỢNG MUA]]&gt;0,Stock[[#This Row],[GIÁ MUA]]*Stock[[#This Row],[SỐ LƯỢNG MUA]]*$D$11,"")</f>
        <v/>
      </c>
      <c r="J2191" s="87"/>
      <c r="K2191" s="88"/>
      <c r="L2191" s="116" t="str">
        <f>IF(Stock[[#This Row],[SỐ LƯỢNG MUA]]&gt;0,Stock[[#This Row],[GIÁ MUA]]*(1+Stock[[#This Row],[% TĂNG KỲ VỌNG_1]]),"")</f>
        <v/>
      </c>
      <c r="M2191" s="89"/>
      <c r="N2191" s="116" t="str">
        <f>IF(Stock[[#This Row],[SỐ LƯỢNG MUA]]&gt;0,Stock[[#This Row],[GIÁ MUA]]*(1+Stock[[#This Row],[% TĂNG KỲ VỌNG_2]]),"")</f>
        <v/>
      </c>
      <c r="O2191" s="89"/>
      <c r="P2191" s="116" t="str">
        <f>IF(Stock[[#This Row],[SỐ LƯỢNG MUA]]&gt;0,Stock[[#This Row],[GIÁ MUA]]*(1+Stock[[#This Row],[% GIẢM ĐỂ CẮT LỖ]]),"")</f>
        <v/>
      </c>
      <c r="Q2191" s="103"/>
      <c r="R2191" s="117" t="str">
        <f>IF(Stock[[#This Row],[CỔ TỨC TIỀN MẶT]]&gt;0,Stock[[#This Row],[CỔ TỨC TIỀN MẶT]]/(Stock[[#This Row],[GIÁ MUA]]*Stock[[#This Row],[SỐ LƯỢNG MUA]]),"")</f>
        <v/>
      </c>
      <c r="S2191" s="103"/>
      <c r="T2191" s="77"/>
      <c r="U2191" s="95"/>
      <c r="V2191" s="96"/>
      <c r="W2191" s="125" t="str">
        <f>IF(Stock[[#This Row],[SỐ LƯỢNG BÁN]]&gt;0,Stock[[#This Row],[GIÁ BÁN]]*Stock[[#This Row],[SỐ LƯỢNG BÁN]]*$D$11+Stock[[#This Row],[GIÁ BÁN]]*Stock[[#This Row],[SỐ LƯỢNG BÁN]]*$D$12,"")</f>
        <v/>
      </c>
      <c r="X2191" s="120">
        <f>Stock[[#This Row],[SỐ LƯỢNG MUA]]+Stock[[#This Row],[CỔ TỨC BẰNG CỔ PHIẾU]]-Stock[[#This Row],[SỐ LƯỢNG BÁN]]</f>
        <v>0</v>
      </c>
      <c r="Y21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1" s="120">
        <f ca="1">IF(Stock[[#This Row],[NGÀY BÁN]]&gt;0,Stock[[#This Row],[NGÀY BÁN]]-Stock[[#This Row],[NGÀY MUA]]+1,IF(Stock[[#This Row],[NGÀY MUA]]=0,0,TODAY()-Stock[[#This Row],[NGÀY MUA]]+1))</f>
        <v>0</v>
      </c>
      <c r="AA2191" s="121" t="str">
        <f>IFERROR(Stock[[#This Row],[CỔ TỨC TIỀN MẶT]]+Stock[[#This Row],[LÃI/(LỖ) TỪ BÁN CK
(auto-fill)]],"")</f>
        <v/>
      </c>
      <c r="AB21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1" s="79"/>
      <c r="AE2191" s="146" t="str">
        <f>IF(Stock[[#This Row],[TRẠNG THÁI
(auto-fill)]]="NẮM GIỮ",Stock[[#This Row],[GIÁ THỊ TRƯỜNG]]-Stock[[#This Row],[GIÁ MUA]],"")</f>
        <v/>
      </c>
      <c r="AF2191" s="150" t="str">
        <f>IFERROR(Stock[[#This Row],[TĂNG/
(GIẢM )]]/Stock[[#This Row],[GIÁ MUA]],"")</f>
        <v/>
      </c>
      <c r="AG2191" s="129" t="str">
        <f>IF(Stock[[#This Row],[GIÁ THỊ TRƯỜNG]]&gt;0,Stock[[#This Row],[GIÁ THỊ TRƯỜNG]]*Stock[[#This Row],[SỐ LƯỢNG CÒN LẠI
(auto-fill)]],"")</f>
        <v/>
      </c>
    </row>
    <row r="2192" spans="2:33">
      <c r="B2192" s="109" t="str">
        <f>IF(AND(Stock[[#This Row],[SỐ LƯỢNG MUA]]&gt;0,Stock[[#This Row],[SỐ LƯỢNG CÒN LẠI
(auto-fill)]]=0),"BÁN",
IF(AND(Stock[[#This Row],[SỐ LƯỢNG MUA]]&gt;0,Stock[[#This Row],[SỐ LƯỢNG CÒN LẠI
(auto-fill)]]&gt;0),"NẮM GIỮ",""))</f>
        <v/>
      </c>
      <c r="C2192" s="112">
        <f t="shared" ref="C2192:C2255" si="34">C2191+1</f>
        <v>2179</v>
      </c>
      <c r="D2192" s="77"/>
      <c r="E2192" s="78"/>
      <c r="F2192" s="170"/>
      <c r="G2192" s="83"/>
      <c r="H2192" s="84"/>
      <c r="I2192" s="114" t="str">
        <f>IF(Stock[[#This Row],[SỐ LƯỢNG MUA]]&gt;0,Stock[[#This Row],[GIÁ MUA]]*Stock[[#This Row],[SỐ LƯỢNG MUA]]*$D$11,"")</f>
        <v/>
      </c>
      <c r="J2192" s="87"/>
      <c r="K2192" s="88"/>
      <c r="L2192" s="116" t="str">
        <f>IF(Stock[[#This Row],[SỐ LƯỢNG MUA]]&gt;0,Stock[[#This Row],[GIÁ MUA]]*(1+Stock[[#This Row],[% TĂNG KỲ VỌNG_1]]),"")</f>
        <v/>
      </c>
      <c r="M2192" s="89"/>
      <c r="N2192" s="116" t="str">
        <f>IF(Stock[[#This Row],[SỐ LƯỢNG MUA]]&gt;0,Stock[[#This Row],[GIÁ MUA]]*(1+Stock[[#This Row],[% TĂNG KỲ VỌNG_2]]),"")</f>
        <v/>
      </c>
      <c r="O2192" s="89"/>
      <c r="P2192" s="116" t="str">
        <f>IF(Stock[[#This Row],[SỐ LƯỢNG MUA]]&gt;0,Stock[[#This Row],[GIÁ MUA]]*(1+Stock[[#This Row],[% GIẢM ĐỂ CẮT LỖ]]),"")</f>
        <v/>
      </c>
      <c r="Q2192" s="103"/>
      <c r="R2192" s="117" t="str">
        <f>IF(Stock[[#This Row],[CỔ TỨC TIỀN MẶT]]&gt;0,Stock[[#This Row],[CỔ TỨC TIỀN MẶT]]/(Stock[[#This Row],[GIÁ MUA]]*Stock[[#This Row],[SỐ LƯỢNG MUA]]),"")</f>
        <v/>
      </c>
      <c r="S2192" s="103"/>
      <c r="T2192" s="77"/>
      <c r="U2192" s="95"/>
      <c r="V2192" s="96"/>
      <c r="W2192" s="125" t="str">
        <f>IF(Stock[[#This Row],[SỐ LƯỢNG BÁN]]&gt;0,Stock[[#This Row],[GIÁ BÁN]]*Stock[[#This Row],[SỐ LƯỢNG BÁN]]*$D$11+Stock[[#This Row],[GIÁ BÁN]]*Stock[[#This Row],[SỐ LƯỢNG BÁN]]*$D$12,"")</f>
        <v/>
      </c>
      <c r="X2192" s="120">
        <f>Stock[[#This Row],[SỐ LƯỢNG MUA]]+Stock[[#This Row],[CỔ TỨC BẰNG CỔ PHIẾU]]-Stock[[#This Row],[SỐ LƯỢNG BÁN]]</f>
        <v>0</v>
      </c>
      <c r="Y21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2" s="120">
        <f ca="1">IF(Stock[[#This Row],[NGÀY BÁN]]&gt;0,Stock[[#This Row],[NGÀY BÁN]]-Stock[[#This Row],[NGÀY MUA]]+1,IF(Stock[[#This Row],[NGÀY MUA]]=0,0,TODAY()-Stock[[#This Row],[NGÀY MUA]]+1))</f>
        <v>0</v>
      </c>
      <c r="AA2192" s="121" t="str">
        <f>IFERROR(Stock[[#This Row],[CỔ TỨC TIỀN MẶT]]+Stock[[#This Row],[LÃI/(LỖ) TỪ BÁN CK
(auto-fill)]],"")</f>
        <v/>
      </c>
      <c r="AB21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2" s="79"/>
      <c r="AE2192" s="146" t="str">
        <f>IF(Stock[[#This Row],[TRẠNG THÁI
(auto-fill)]]="NẮM GIỮ",Stock[[#This Row],[GIÁ THỊ TRƯỜNG]]-Stock[[#This Row],[GIÁ MUA]],"")</f>
        <v/>
      </c>
      <c r="AF2192" s="150" t="str">
        <f>IFERROR(Stock[[#This Row],[TĂNG/
(GIẢM )]]/Stock[[#This Row],[GIÁ MUA]],"")</f>
        <v/>
      </c>
      <c r="AG2192" s="129" t="str">
        <f>IF(Stock[[#This Row],[GIÁ THỊ TRƯỜNG]]&gt;0,Stock[[#This Row],[GIÁ THỊ TRƯỜNG]]*Stock[[#This Row],[SỐ LƯỢNG CÒN LẠI
(auto-fill)]],"")</f>
        <v/>
      </c>
    </row>
    <row r="2193" spans="2:33">
      <c r="B2193" s="109" t="str">
        <f>IF(AND(Stock[[#This Row],[SỐ LƯỢNG MUA]]&gt;0,Stock[[#This Row],[SỐ LƯỢNG CÒN LẠI
(auto-fill)]]=0),"BÁN",
IF(AND(Stock[[#This Row],[SỐ LƯỢNG MUA]]&gt;0,Stock[[#This Row],[SỐ LƯỢNG CÒN LẠI
(auto-fill)]]&gt;0),"NẮM GIỮ",""))</f>
        <v/>
      </c>
      <c r="C2193" s="112">
        <f t="shared" si="34"/>
        <v>2180</v>
      </c>
      <c r="D2193" s="77"/>
      <c r="E2193" s="78"/>
      <c r="F2193" s="170"/>
      <c r="G2193" s="83"/>
      <c r="H2193" s="84"/>
      <c r="I2193" s="114" t="str">
        <f>IF(Stock[[#This Row],[SỐ LƯỢNG MUA]]&gt;0,Stock[[#This Row],[GIÁ MUA]]*Stock[[#This Row],[SỐ LƯỢNG MUA]]*$D$11,"")</f>
        <v/>
      </c>
      <c r="J2193" s="87"/>
      <c r="K2193" s="88"/>
      <c r="L2193" s="116" t="str">
        <f>IF(Stock[[#This Row],[SỐ LƯỢNG MUA]]&gt;0,Stock[[#This Row],[GIÁ MUA]]*(1+Stock[[#This Row],[% TĂNG KỲ VỌNG_1]]),"")</f>
        <v/>
      </c>
      <c r="M2193" s="89"/>
      <c r="N2193" s="116" t="str">
        <f>IF(Stock[[#This Row],[SỐ LƯỢNG MUA]]&gt;0,Stock[[#This Row],[GIÁ MUA]]*(1+Stock[[#This Row],[% TĂNG KỲ VỌNG_2]]),"")</f>
        <v/>
      </c>
      <c r="O2193" s="89"/>
      <c r="P2193" s="116" t="str">
        <f>IF(Stock[[#This Row],[SỐ LƯỢNG MUA]]&gt;0,Stock[[#This Row],[GIÁ MUA]]*(1+Stock[[#This Row],[% GIẢM ĐỂ CẮT LỖ]]),"")</f>
        <v/>
      </c>
      <c r="Q2193" s="103"/>
      <c r="R2193" s="117" t="str">
        <f>IF(Stock[[#This Row],[CỔ TỨC TIỀN MẶT]]&gt;0,Stock[[#This Row],[CỔ TỨC TIỀN MẶT]]/(Stock[[#This Row],[GIÁ MUA]]*Stock[[#This Row],[SỐ LƯỢNG MUA]]),"")</f>
        <v/>
      </c>
      <c r="S2193" s="103"/>
      <c r="T2193" s="77"/>
      <c r="U2193" s="95"/>
      <c r="V2193" s="96"/>
      <c r="W2193" s="125" t="str">
        <f>IF(Stock[[#This Row],[SỐ LƯỢNG BÁN]]&gt;0,Stock[[#This Row],[GIÁ BÁN]]*Stock[[#This Row],[SỐ LƯỢNG BÁN]]*$D$11+Stock[[#This Row],[GIÁ BÁN]]*Stock[[#This Row],[SỐ LƯỢNG BÁN]]*$D$12,"")</f>
        <v/>
      </c>
      <c r="X2193" s="120">
        <f>Stock[[#This Row],[SỐ LƯỢNG MUA]]+Stock[[#This Row],[CỔ TỨC BẰNG CỔ PHIẾU]]-Stock[[#This Row],[SỐ LƯỢNG BÁN]]</f>
        <v>0</v>
      </c>
      <c r="Y21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3" s="120">
        <f ca="1">IF(Stock[[#This Row],[NGÀY BÁN]]&gt;0,Stock[[#This Row],[NGÀY BÁN]]-Stock[[#This Row],[NGÀY MUA]]+1,IF(Stock[[#This Row],[NGÀY MUA]]=0,0,TODAY()-Stock[[#This Row],[NGÀY MUA]]+1))</f>
        <v>0</v>
      </c>
      <c r="AA2193" s="121" t="str">
        <f>IFERROR(Stock[[#This Row],[CỔ TỨC TIỀN MẶT]]+Stock[[#This Row],[LÃI/(LỖ) TỪ BÁN CK
(auto-fill)]],"")</f>
        <v/>
      </c>
      <c r="AB21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3" s="79"/>
      <c r="AE2193" s="146" t="str">
        <f>IF(Stock[[#This Row],[TRẠNG THÁI
(auto-fill)]]="NẮM GIỮ",Stock[[#This Row],[GIÁ THỊ TRƯỜNG]]-Stock[[#This Row],[GIÁ MUA]],"")</f>
        <v/>
      </c>
      <c r="AF2193" s="150" t="str">
        <f>IFERROR(Stock[[#This Row],[TĂNG/
(GIẢM )]]/Stock[[#This Row],[GIÁ MUA]],"")</f>
        <v/>
      </c>
      <c r="AG2193" s="129" t="str">
        <f>IF(Stock[[#This Row],[GIÁ THỊ TRƯỜNG]]&gt;0,Stock[[#This Row],[GIÁ THỊ TRƯỜNG]]*Stock[[#This Row],[SỐ LƯỢNG CÒN LẠI
(auto-fill)]],"")</f>
        <v/>
      </c>
    </row>
    <row r="2194" spans="2:33">
      <c r="B2194" s="109" t="str">
        <f>IF(AND(Stock[[#This Row],[SỐ LƯỢNG MUA]]&gt;0,Stock[[#This Row],[SỐ LƯỢNG CÒN LẠI
(auto-fill)]]=0),"BÁN",
IF(AND(Stock[[#This Row],[SỐ LƯỢNG MUA]]&gt;0,Stock[[#This Row],[SỐ LƯỢNG CÒN LẠI
(auto-fill)]]&gt;0),"NẮM GIỮ",""))</f>
        <v/>
      </c>
      <c r="C2194" s="112">
        <f t="shared" si="34"/>
        <v>2181</v>
      </c>
      <c r="D2194" s="77"/>
      <c r="E2194" s="78"/>
      <c r="F2194" s="170"/>
      <c r="G2194" s="83"/>
      <c r="H2194" s="84"/>
      <c r="I2194" s="114" t="str">
        <f>IF(Stock[[#This Row],[SỐ LƯỢNG MUA]]&gt;0,Stock[[#This Row],[GIÁ MUA]]*Stock[[#This Row],[SỐ LƯỢNG MUA]]*$D$11,"")</f>
        <v/>
      </c>
      <c r="J2194" s="87"/>
      <c r="K2194" s="88"/>
      <c r="L2194" s="116" t="str">
        <f>IF(Stock[[#This Row],[SỐ LƯỢNG MUA]]&gt;0,Stock[[#This Row],[GIÁ MUA]]*(1+Stock[[#This Row],[% TĂNG KỲ VỌNG_1]]),"")</f>
        <v/>
      </c>
      <c r="M2194" s="89"/>
      <c r="N2194" s="116" t="str">
        <f>IF(Stock[[#This Row],[SỐ LƯỢNG MUA]]&gt;0,Stock[[#This Row],[GIÁ MUA]]*(1+Stock[[#This Row],[% TĂNG KỲ VỌNG_2]]),"")</f>
        <v/>
      </c>
      <c r="O2194" s="89"/>
      <c r="P2194" s="116" t="str">
        <f>IF(Stock[[#This Row],[SỐ LƯỢNG MUA]]&gt;0,Stock[[#This Row],[GIÁ MUA]]*(1+Stock[[#This Row],[% GIẢM ĐỂ CẮT LỖ]]),"")</f>
        <v/>
      </c>
      <c r="Q2194" s="103"/>
      <c r="R2194" s="117" t="str">
        <f>IF(Stock[[#This Row],[CỔ TỨC TIỀN MẶT]]&gt;0,Stock[[#This Row],[CỔ TỨC TIỀN MẶT]]/(Stock[[#This Row],[GIÁ MUA]]*Stock[[#This Row],[SỐ LƯỢNG MUA]]),"")</f>
        <v/>
      </c>
      <c r="S2194" s="103"/>
      <c r="T2194" s="77"/>
      <c r="U2194" s="95"/>
      <c r="V2194" s="96"/>
      <c r="W2194" s="125" t="str">
        <f>IF(Stock[[#This Row],[SỐ LƯỢNG BÁN]]&gt;0,Stock[[#This Row],[GIÁ BÁN]]*Stock[[#This Row],[SỐ LƯỢNG BÁN]]*$D$11+Stock[[#This Row],[GIÁ BÁN]]*Stock[[#This Row],[SỐ LƯỢNG BÁN]]*$D$12,"")</f>
        <v/>
      </c>
      <c r="X2194" s="120">
        <f>Stock[[#This Row],[SỐ LƯỢNG MUA]]+Stock[[#This Row],[CỔ TỨC BẰNG CỔ PHIẾU]]-Stock[[#This Row],[SỐ LƯỢNG BÁN]]</f>
        <v>0</v>
      </c>
      <c r="Y21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4" s="120">
        <f ca="1">IF(Stock[[#This Row],[NGÀY BÁN]]&gt;0,Stock[[#This Row],[NGÀY BÁN]]-Stock[[#This Row],[NGÀY MUA]]+1,IF(Stock[[#This Row],[NGÀY MUA]]=0,0,TODAY()-Stock[[#This Row],[NGÀY MUA]]+1))</f>
        <v>0</v>
      </c>
      <c r="AA2194" s="121" t="str">
        <f>IFERROR(Stock[[#This Row],[CỔ TỨC TIỀN MẶT]]+Stock[[#This Row],[LÃI/(LỖ) TỪ BÁN CK
(auto-fill)]],"")</f>
        <v/>
      </c>
      <c r="AB21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4" s="79"/>
      <c r="AE2194" s="146" t="str">
        <f>IF(Stock[[#This Row],[TRẠNG THÁI
(auto-fill)]]="NẮM GIỮ",Stock[[#This Row],[GIÁ THỊ TRƯỜNG]]-Stock[[#This Row],[GIÁ MUA]],"")</f>
        <v/>
      </c>
      <c r="AF2194" s="150" t="str">
        <f>IFERROR(Stock[[#This Row],[TĂNG/
(GIẢM )]]/Stock[[#This Row],[GIÁ MUA]],"")</f>
        <v/>
      </c>
      <c r="AG2194" s="129" t="str">
        <f>IF(Stock[[#This Row],[GIÁ THỊ TRƯỜNG]]&gt;0,Stock[[#This Row],[GIÁ THỊ TRƯỜNG]]*Stock[[#This Row],[SỐ LƯỢNG CÒN LẠI
(auto-fill)]],"")</f>
        <v/>
      </c>
    </row>
    <row r="2195" spans="2:33">
      <c r="B2195" s="109" t="str">
        <f>IF(AND(Stock[[#This Row],[SỐ LƯỢNG MUA]]&gt;0,Stock[[#This Row],[SỐ LƯỢNG CÒN LẠI
(auto-fill)]]=0),"BÁN",
IF(AND(Stock[[#This Row],[SỐ LƯỢNG MUA]]&gt;0,Stock[[#This Row],[SỐ LƯỢNG CÒN LẠI
(auto-fill)]]&gt;0),"NẮM GIỮ",""))</f>
        <v/>
      </c>
      <c r="C2195" s="112">
        <f t="shared" si="34"/>
        <v>2182</v>
      </c>
      <c r="D2195" s="77"/>
      <c r="E2195" s="78"/>
      <c r="F2195" s="170"/>
      <c r="G2195" s="83"/>
      <c r="H2195" s="84"/>
      <c r="I2195" s="114" t="str">
        <f>IF(Stock[[#This Row],[SỐ LƯỢNG MUA]]&gt;0,Stock[[#This Row],[GIÁ MUA]]*Stock[[#This Row],[SỐ LƯỢNG MUA]]*$D$11,"")</f>
        <v/>
      </c>
      <c r="J2195" s="87"/>
      <c r="K2195" s="88"/>
      <c r="L2195" s="116" t="str">
        <f>IF(Stock[[#This Row],[SỐ LƯỢNG MUA]]&gt;0,Stock[[#This Row],[GIÁ MUA]]*(1+Stock[[#This Row],[% TĂNG KỲ VỌNG_1]]),"")</f>
        <v/>
      </c>
      <c r="M2195" s="89"/>
      <c r="N2195" s="116" t="str">
        <f>IF(Stock[[#This Row],[SỐ LƯỢNG MUA]]&gt;0,Stock[[#This Row],[GIÁ MUA]]*(1+Stock[[#This Row],[% TĂNG KỲ VỌNG_2]]),"")</f>
        <v/>
      </c>
      <c r="O2195" s="89"/>
      <c r="P2195" s="116" t="str">
        <f>IF(Stock[[#This Row],[SỐ LƯỢNG MUA]]&gt;0,Stock[[#This Row],[GIÁ MUA]]*(1+Stock[[#This Row],[% GIẢM ĐỂ CẮT LỖ]]),"")</f>
        <v/>
      </c>
      <c r="Q2195" s="103"/>
      <c r="R2195" s="117" t="str">
        <f>IF(Stock[[#This Row],[CỔ TỨC TIỀN MẶT]]&gt;0,Stock[[#This Row],[CỔ TỨC TIỀN MẶT]]/(Stock[[#This Row],[GIÁ MUA]]*Stock[[#This Row],[SỐ LƯỢNG MUA]]),"")</f>
        <v/>
      </c>
      <c r="S2195" s="103"/>
      <c r="T2195" s="77"/>
      <c r="U2195" s="95"/>
      <c r="V2195" s="96"/>
      <c r="W2195" s="125" t="str">
        <f>IF(Stock[[#This Row],[SỐ LƯỢNG BÁN]]&gt;0,Stock[[#This Row],[GIÁ BÁN]]*Stock[[#This Row],[SỐ LƯỢNG BÁN]]*$D$11+Stock[[#This Row],[GIÁ BÁN]]*Stock[[#This Row],[SỐ LƯỢNG BÁN]]*$D$12,"")</f>
        <v/>
      </c>
      <c r="X2195" s="120">
        <f>Stock[[#This Row],[SỐ LƯỢNG MUA]]+Stock[[#This Row],[CỔ TỨC BẰNG CỔ PHIẾU]]-Stock[[#This Row],[SỐ LƯỢNG BÁN]]</f>
        <v>0</v>
      </c>
      <c r="Y21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5" s="120">
        <f ca="1">IF(Stock[[#This Row],[NGÀY BÁN]]&gt;0,Stock[[#This Row],[NGÀY BÁN]]-Stock[[#This Row],[NGÀY MUA]]+1,IF(Stock[[#This Row],[NGÀY MUA]]=0,0,TODAY()-Stock[[#This Row],[NGÀY MUA]]+1))</f>
        <v>0</v>
      </c>
      <c r="AA2195" s="121" t="str">
        <f>IFERROR(Stock[[#This Row],[CỔ TỨC TIỀN MẶT]]+Stock[[#This Row],[LÃI/(LỖ) TỪ BÁN CK
(auto-fill)]],"")</f>
        <v/>
      </c>
      <c r="AB21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5" s="79"/>
      <c r="AE2195" s="146" t="str">
        <f>IF(Stock[[#This Row],[TRẠNG THÁI
(auto-fill)]]="NẮM GIỮ",Stock[[#This Row],[GIÁ THỊ TRƯỜNG]]-Stock[[#This Row],[GIÁ MUA]],"")</f>
        <v/>
      </c>
      <c r="AF2195" s="150" t="str">
        <f>IFERROR(Stock[[#This Row],[TĂNG/
(GIẢM )]]/Stock[[#This Row],[GIÁ MUA]],"")</f>
        <v/>
      </c>
      <c r="AG2195" s="129" t="str">
        <f>IF(Stock[[#This Row],[GIÁ THỊ TRƯỜNG]]&gt;0,Stock[[#This Row],[GIÁ THỊ TRƯỜNG]]*Stock[[#This Row],[SỐ LƯỢNG CÒN LẠI
(auto-fill)]],"")</f>
        <v/>
      </c>
    </row>
    <row r="2196" spans="2:33">
      <c r="B2196" s="109" t="str">
        <f>IF(AND(Stock[[#This Row],[SỐ LƯỢNG MUA]]&gt;0,Stock[[#This Row],[SỐ LƯỢNG CÒN LẠI
(auto-fill)]]=0),"BÁN",
IF(AND(Stock[[#This Row],[SỐ LƯỢNG MUA]]&gt;0,Stock[[#This Row],[SỐ LƯỢNG CÒN LẠI
(auto-fill)]]&gt;0),"NẮM GIỮ",""))</f>
        <v/>
      </c>
      <c r="C2196" s="112">
        <f t="shared" si="34"/>
        <v>2183</v>
      </c>
      <c r="D2196" s="77"/>
      <c r="E2196" s="78"/>
      <c r="F2196" s="170"/>
      <c r="G2196" s="83"/>
      <c r="H2196" s="84"/>
      <c r="I2196" s="114" t="str">
        <f>IF(Stock[[#This Row],[SỐ LƯỢNG MUA]]&gt;0,Stock[[#This Row],[GIÁ MUA]]*Stock[[#This Row],[SỐ LƯỢNG MUA]]*$D$11,"")</f>
        <v/>
      </c>
      <c r="J2196" s="87"/>
      <c r="K2196" s="88"/>
      <c r="L2196" s="116" t="str">
        <f>IF(Stock[[#This Row],[SỐ LƯỢNG MUA]]&gt;0,Stock[[#This Row],[GIÁ MUA]]*(1+Stock[[#This Row],[% TĂNG KỲ VỌNG_1]]),"")</f>
        <v/>
      </c>
      <c r="M2196" s="89"/>
      <c r="N2196" s="116" t="str">
        <f>IF(Stock[[#This Row],[SỐ LƯỢNG MUA]]&gt;0,Stock[[#This Row],[GIÁ MUA]]*(1+Stock[[#This Row],[% TĂNG KỲ VỌNG_2]]),"")</f>
        <v/>
      </c>
      <c r="O2196" s="89"/>
      <c r="P2196" s="116" t="str">
        <f>IF(Stock[[#This Row],[SỐ LƯỢNG MUA]]&gt;0,Stock[[#This Row],[GIÁ MUA]]*(1+Stock[[#This Row],[% GIẢM ĐỂ CẮT LỖ]]),"")</f>
        <v/>
      </c>
      <c r="Q2196" s="103"/>
      <c r="R2196" s="117" t="str">
        <f>IF(Stock[[#This Row],[CỔ TỨC TIỀN MẶT]]&gt;0,Stock[[#This Row],[CỔ TỨC TIỀN MẶT]]/(Stock[[#This Row],[GIÁ MUA]]*Stock[[#This Row],[SỐ LƯỢNG MUA]]),"")</f>
        <v/>
      </c>
      <c r="S2196" s="103"/>
      <c r="T2196" s="77"/>
      <c r="U2196" s="95"/>
      <c r="V2196" s="96"/>
      <c r="W2196" s="125" t="str">
        <f>IF(Stock[[#This Row],[SỐ LƯỢNG BÁN]]&gt;0,Stock[[#This Row],[GIÁ BÁN]]*Stock[[#This Row],[SỐ LƯỢNG BÁN]]*$D$11+Stock[[#This Row],[GIÁ BÁN]]*Stock[[#This Row],[SỐ LƯỢNG BÁN]]*$D$12,"")</f>
        <v/>
      </c>
      <c r="X2196" s="120">
        <f>Stock[[#This Row],[SỐ LƯỢNG MUA]]+Stock[[#This Row],[CỔ TỨC BẰNG CỔ PHIẾU]]-Stock[[#This Row],[SỐ LƯỢNG BÁN]]</f>
        <v>0</v>
      </c>
      <c r="Y21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6" s="120">
        <f ca="1">IF(Stock[[#This Row],[NGÀY BÁN]]&gt;0,Stock[[#This Row],[NGÀY BÁN]]-Stock[[#This Row],[NGÀY MUA]]+1,IF(Stock[[#This Row],[NGÀY MUA]]=0,0,TODAY()-Stock[[#This Row],[NGÀY MUA]]+1))</f>
        <v>0</v>
      </c>
      <c r="AA2196" s="121" t="str">
        <f>IFERROR(Stock[[#This Row],[CỔ TỨC TIỀN MẶT]]+Stock[[#This Row],[LÃI/(LỖ) TỪ BÁN CK
(auto-fill)]],"")</f>
        <v/>
      </c>
      <c r="AB21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6" s="79"/>
      <c r="AE2196" s="146" t="str">
        <f>IF(Stock[[#This Row],[TRẠNG THÁI
(auto-fill)]]="NẮM GIỮ",Stock[[#This Row],[GIÁ THỊ TRƯỜNG]]-Stock[[#This Row],[GIÁ MUA]],"")</f>
        <v/>
      </c>
      <c r="AF2196" s="150" t="str">
        <f>IFERROR(Stock[[#This Row],[TĂNG/
(GIẢM )]]/Stock[[#This Row],[GIÁ MUA]],"")</f>
        <v/>
      </c>
      <c r="AG2196" s="129" t="str">
        <f>IF(Stock[[#This Row],[GIÁ THỊ TRƯỜNG]]&gt;0,Stock[[#This Row],[GIÁ THỊ TRƯỜNG]]*Stock[[#This Row],[SỐ LƯỢNG CÒN LẠI
(auto-fill)]],"")</f>
        <v/>
      </c>
    </row>
    <row r="2197" spans="2:33">
      <c r="B2197" s="109" t="str">
        <f>IF(AND(Stock[[#This Row],[SỐ LƯỢNG MUA]]&gt;0,Stock[[#This Row],[SỐ LƯỢNG CÒN LẠI
(auto-fill)]]=0),"BÁN",
IF(AND(Stock[[#This Row],[SỐ LƯỢNG MUA]]&gt;0,Stock[[#This Row],[SỐ LƯỢNG CÒN LẠI
(auto-fill)]]&gt;0),"NẮM GIỮ",""))</f>
        <v/>
      </c>
      <c r="C2197" s="112">
        <f t="shared" si="34"/>
        <v>2184</v>
      </c>
      <c r="D2197" s="77"/>
      <c r="E2197" s="78"/>
      <c r="F2197" s="170"/>
      <c r="G2197" s="83"/>
      <c r="H2197" s="84"/>
      <c r="I2197" s="114" t="str">
        <f>IF(Stock[[#This Row],[SỐ LƯỢNG MUA]]&gt;0,Stock[[#This Row],[GIÁ MUA]]*Stock[[#This Row],[SỐ LƯỢNG MUA]]*$D$11,"")</f>
        <v/>
      </c>
      <c r="J2197" s="87"/>
      <c r="K2197" s="88"/>
      <c r="L2197" s="116" t="str">
        <f>IF(Stock[[#This Row],[SỐ LƯỢNG MUA]]&gt;0,Stock[[#This Row],[GIÁ MUA]]*(1+Stock[[#This Row],[% TĂNG KỲ VỌNG_1]]),"")</f>
        <v/>
      </c>
      <c r="M2197" s="89"/>
      <c r="N2197" s="116" t="str">
        <f>IF(Stock[[#This Row],[SỐ LƯỢNG MUA]]&gt;0,Stock[[#This Row],[GIÁ MUA]]*(1+Stock[[#This Row],[% TĂNG KỲ VỌNG_2]]),"")</f>
        <v/>
      </c>
      <c r="O2197" s="89"/>
      <c r="P2197" s="116" t="str">
        <f>IF(Stock[[#This Row],[SỐ LƯỢNG MUA]]&gt;0,Stock[[#This Row],[GIÁ MUA]]*(1+Stock[[#This Row],[% GIẢM ĐỂ CẮT LỖ]]),"")</f>
        <v/>
      </c>
      <c r="Q2197" s="103"/>
      <c r="R2197" s="117" t="str">
        <f>IF(Stock[[#This Row],[CỔ TỨC TIỀN MẶT]]&gt;0,Stock[[#This Row],[CỔ TỨC TIỀN MẶT]]/(Stock[[#This Row],[GIÁ MUA]]*Stock[[#This Row],[SỐ LƯỢNG MUA]]),"")</f>
        <v/>
      </c>
      <c r="S2197" s="103"/>
      <c r="T2197" s="77"/>
      <c r="U2197" s="95"/>
      <c r="V2197" s="96"/>
      <c r="W2197" s="125" t="str">
        <f>IF(Stock[[#This Row],[SỐ LƯỢNG BÁN]]&gt;0,Stock[[#This Row],[GIÁ BÁN]]*Stock[[#This Row],[SỐ LƯỢNG BÁN]]*$D$11+Stock[[#This Row],[GIÁ BÁN]]*Stock[[#This Row],[SỐ LƯỢNG BÁN]]*$D$12,"")</f>
        <v/>
      </c>
      <c r="X2197" s="120">
        <f>Stock[[#This Row],[SỐ LƯỢNG MUA]]+Stock[[#This Row],[CỔ TỨC BẰNG CỔ PHIẾU]]-Stock[[#This Row],[SỐ LƯỢNG BÁN]]</f>
        <v>0</v>
      </c>
      <c r="Y21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7" s="120">
        <f ca="1">IF(Stock[[#This Row],[NGÀY BÁN]]&gt;0,Stock[[#This Row],[NGÀY BÁN]]-Stock[[#This Row],[NGÀY MUA]]+1,IF(Stock[[#This Row],[NGÀY MUA]]=0,0,TODAY()-Stock[[#This Row],[NGÀY MUA]]+1))</f>
        <v>0</v>
      </c>
      <c r="AA2197" s="121" t="str">
        <f>IFERROR(Stock[[#This Row],[CỔ TỨC TIỀN MẶT]]+Stock[[#This Row],[LÃI/(LỖ) TỪ BÁN CK
(auto-fill)]],"")</f>
        <v/>
      </c>
      <c r="AB21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7" s="79"/>
      <c r="AE2197" s="146" t="str">
        <f>IF(Stock[[#This Row],[TRẠNG THÁI
(auto-fill)]]="NẮM GIỮ",Stock[[#This Row],[GIÁ THỊ TRƯỜNG]]-Stock[[#This Row],[GIÁ MUA]],"")</f>
        <v/>
      </c>
      <c r="AF2197" s="150" t="str">
        <f>IFERROR(Stock[[#This Row],[TĂNG/
(GIẢM )]]/Stock[[#This Row],[GIÁ MUA]],"")</f>
        <v/>
      </c>
      <c r="AG2197" s="129" t="str">
        <f>IF(Stock[[#This Row],[GIÁ THỊ TRƯỜNG]]&gt;0,Stock[[#This Row],[GIÁ THỊ TRƯỜNG]]*Stock[[#This Row],[SỐ LƯỢNG CÒN LẠI
(auto-fill)]],"")</f>
        <v/>
      </c>
    </row>
    <row r="2198" spans="2:33">
      <c r="B2198" s="109" t="str">
        <f>IF(AND(Stock[[#This Row],[SỐ LƯỢNG MUA]]&gt;0,Stock[[#This Row],[SỐ LƯỢNG CÒN LẠI
(auto-fill)]]=0),"BÁN",
IF(AND(Stock[[#This Row],[SỐ LƯỢNG MUA]]&gt;0,Stock[[#This Row],[SỐ LƯỢNG CÒN LẠI
(auto-fill)]]&gt;0),"NẮM GIỮ",""))</f>
        <v/>
      </c>
      <c r="C2198" s="112">
        <f t="shared" si="34"/>
        <v>2185</v>
      </c>
      <c r="D2198" s="77"/>
      <c r="E2198" s="78"/>
      <c r="F2198" s="170"/>
      <c r="G2198" s="83"/>
      <c r="H2198" s="84"/>
      <c r="I2198" s="114" t="str">
        <f>IF(Stock[[#This Row],[SỐ LƯỢNG MUA]]&gt;0,Stock[[#This Row],[GIÁ MUA]]*Stock[[#This Row],[SỐ LƯỢNG MUA]]*$D$11,"")</f>
        <v/>
      </c>
      <c r="J2198" s="87"/>
      <c r="K2198" s="88"/>
      <c r="L2198" s="116" t="str">
        <f>IF(Stock[[#This Row],[SỐ LƯỢNG MUA]]&gt;0,Stock[[#This Row],[GIÁ MUA]]*(1+Stock[[#This Row],[% TĂNG KỲ VỌNG_1]]),"")</f>
        <v/>
      </c>
      <c r="M2198" s="89"/>
      <c r="N2198" s="116" t="str">
        <f>IF(Stock[[#This Row],[SỐ LƯỢNG MUA]]&gt;0,Stock[[#This Row],[GIÁ MUA]]*(1+Stock[[#This Row],[% TĂNG KỲ VỌNG_2]]),"")</f>
        <v/>
      </c>
      <c r="O2198" s="89"/>
      <c r="P2198" s="116" t="str">
        <f>IF(Stock[[#This Row],[SỐ LƯỢNG MUA]]&gt;0,Stock[[#This Row],[GIÁ MUA]]*(1+Stock[[#This Row],[% GIẢM ĐỂ CẮT LỖ]]),"")</f>
        <v/>
      </c>
      <c r="Q2198" s="103"/>
      <c r="R2198" s="117" t="str">
        <f>IF(Stock[[#This Row],[CỔ TỨC TIỀN MẶT]]&gt;0,Stock[[#This Row],[CỔ TỨC TIỀN MẶT]]/(Stock[[#This Row],[GIÁ MUA]]*Stock[[#This Row],[SỐ LƯỢNG MUA]]),"")</f>
        <v/>
      </c>
      <c r="S2198" s="103"/>
      <c r="T2198" s="77"/>
      <c r="U2198" s="95"/>
      <c r="V2198" s="96"/>
      <c r="W2198" s="125" t="str">
        <f>IF(Stock[[#This Row],[SỐ LƯỢNG BÁN]]&gt;0,Stock[[#This Row],[GIÁ BÁN]]*Stock[[#This Row],[SỐ LƯỢNG BÁN]]*$D$11+Stock[[#This Row],[GIÁ BÁN]]*Stock[[#This Row],[SỐ LƯỢNG BÁN]]*$D$12,"")</f>
        <v/>
      </c>
      <c r="X2198" s="120">
        <f>Stock[[#This Row],[SỐ LƯỢNG MUA]]+Stock[[#This Row],[CỔ TỨC BẰNG CỔ PHIẾU]]-Stock[[#This Row],[SỐ LƯỢNG BÁN]]</f>
        <v>0</v>
      </c>
      <c r="Y21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8" s="120">
        <f ca="1">IF(Stock[[#This Row],[NGÀY BÁN]]&gt;0,Stock[[#This Row],[NGÀY BÁN]]-Stock[[#This Row],[NGÀY MUA]]+1,IF(Stock[[#This Row],[NGÀY MUA]]=0,0,TODAY()-Stock[[#This Row],[NGÀY MUA]]+1))</f>
        <v>0</v>
      </c>
      <c r="AA2198" s="121" t="str">
        <f>IFERROR(Stock[[#This Row],[CỔ TỨC TIỀN MẶT]]+Stock[[#This Row],[LÃI/(LỖ) TỪ BÁN CK
(auto-fill)]],"")</f>
        <v/>
      </c>
      <c r="AB21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8" s="79"/>
      <c r="AE2198" s="146" t="str">
        <f>IF(Stock[[#This Row],[TRẠNG THÁI
(auto-fill)]]="NẮM GIỮ",Stock[[#This Row],[GIÁ THỊ TRƯỜNG]]-Stock[[#This Row],[GIÁ MUA]],"")</f>
        <v/>
      </c>
      <c r="AF2198" s="150" t="str">
        <f>IFERROR(Stock[[#This Row],[TĂNG/
(GIẢM )]]/Stock[[#This Row],[GIÁ MUA]],"")</f>
        <v/>
      </c>
      <c r="AG2198" s="129" t="str">
        <f>IF(Stock[[#This Row],[GIÁ THỊ TRƯỜNG]]&gt;0,Stock[[#This Row],[GIÁ THỊ TRƯỜNG]]*Stock[[#This Row],[SỐ LƯỢNG CÒN LẠI
(auto-fill)]],"")</f>
        <v/>
      </c>
    </row>
    <row r="2199" spans="2:33">
      <c r="B2199" s="109" t="str">
        <f>IF(AND(Stock[[#This Row],[SỐ LƯỢNG MUA]]&gt;0,Stock[[#This Row],[SỐ LƯỢNG CÒN LẠI
(auto-fill)]]=0),"BÁN",
IF(AND(Stock[[#This Row],[SỐ LƯỢNG MUA]]&gt;0,Stock[[#This Row],[SỐ LƯỢNG CÒN LẠI
(auto-fill)]]&gt;0),"NẮM GIỮ",""))</f>
        <v/>
      </c>
      <c r="C2199" s="112">
        <f t="shared" si="34"/>
        <v>2186</v>
      </c>
      <c r="D2199" s="77"/>
      <c r="E2199" s="78"/>
      <c r="F2199" s="170"/>
      <c r="G2199" s="83"/>
      <c r="H2199" s="84"/>
      <c r="I2199" s="114" t="str">
        <f>IF(Stock[[#This Row],[SỐ LƯỢNG MUA]]&gt;0,Stock[[#This Row],[GIÁ MUA]]*Stock[[#This Row],[SỐ LƯỢNG MUA]]*$D$11,"")</f>
        <v/>
      </c>
      <c r="J2199" s="87"/>
      <c r="K2199" s="88"/>
      <c r="L2199" s="116" t="str">
        <f>IF(Stock[[#This Row],[SỐ LƯỢNG MUA]]&gt;0,Stock[[#This Row],[GIÁ MUA]]*(1+Stock[[#This Row],[% TĂNG KỲ VỌNG_1]]),"")</f>
        <v/>
      </c>
      <c r="M2199" s="89"/>
      <c r="N2199" s="116" t="str">
        <f>IF(Stock[[#This Row],[SỐ LƯỢNG MUA]]&gt;0,Stock[[#This Row],[GIÁ MUA]]*(1+Stock[[#This Row],[% TĂNG KỲ VỌNG_2]]),"")</f>
        <v/>
      </c>
      <c r="O2199" s="89"/>
      <c r="P2199" s="116" t="str">
        <f>IF(Stock[[#This Row],[SỐ LƯỢNG MUA]]&gt;0,Stock[[#This Row],[GIÁ MUA]]*(1+Stock[[#This Row],[% GIẢM ĐỂ CẮT LỖ]]),"")</f>
        <v/>
      </c>
      <c r="Q2199" s="103"/>
      <c r="R2199" s="117" t="str">
        <f>IF(Stock[[#This Row],[CỔ TỨC TIỀN MẶT]]&gt;0,Stock[[#This Row],[CỔ TỨC TIỀN MẶT]]/(Stock[[#This Row],[GIÁ MUA]]*Stock[[#This Row],[SỐ LƯỢNG MUA]]),"")</f>
        <v/>
      </c>
      <c r="S2199" s="103"/>
      <c r="T2199" s="77"/>
      <c r="U2199" s="95"/>
      <c r="V2199" s="96"/>
      <c r="W2199" s="125" t="str">
        <f>IF(Stock[[#This Row],[SỐ LƯỢNG BÁN]]&gt;0,Stock[[#This Row],[GIÁ BÁN]]*Stock[[#This Row],[SỐ LƯỢNG BÁN]]*$D$11+Stock[[#This Row],[GIÁ BÁN]]*Stock[[#This Row],[SỐ LƯỢNG BÁN]]*$D$12,"")</f>
        <v/>
      </c>
      <c r="X2199" s="120">
        <f>Stock[[#This Row],[SỐ LƯỢNG MUA]]+Stock[[#This Row],[CỔ TỨC BẰNG CỔ PHIẾU]]-Stock[[#This Row],[SỐ LƯỢNG BÁN]]</f>
        <v>0</v>
      </c>
      <c r="Y21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9" s="120">
        <f ca="1">IF(Stock[[#This Row],[NGÀY BÁN]]&gt;0,Stock[[#This Row],[NGÀY BÁN]]-Stock[[#This Row],[NGÀY MUA]]+1,IF(Stock[[#This Row],[NGÀY MUA]]=0,0,TODAY()-Stock[[#This Row],[NGÀY MUA]]+1))</f>
        <v>0</v>
      </c>
      <c r="AA2199" s="121" t="str">
        <f>IFERROR(Stock[[#This Row],[CỔ TỨC TIỀN MẶT]]+Stock[[#This Row],[LÃI/(LỖ) TỪ BÁN CK
(auto-fill)]],"")</f>
        <v/>
      </c>
      <c r="AB21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199" s="79"/>
      <c r="AE2199" s="146" t="str">
        <f>IF(Stock[[#This Row],[TRẠNG THÁI
(auto-fill)]]="NẮM GIỮ",Stock[[#This Row],[GIÁ THỊ TRƯỜNG]]-Stock[[#This Row],[GIÁ MUA]],"")</f>
        <v/>
      </c>
      <c r="AF2199" s="150" t="str">
        <f>IFERROR(Stock[[#This Row],[TĂNG/
(GIẢM )]]/Stock[[#This Row],[GIÁ MUA]],"")</f>
        <v/>
      </c>
      <c r="AG2199" s="129" t="str">
        <f>IF(Stock[[#This Row],[GIÁ THỊ TRƯỜNG]]&gt;0,Stock[[#This Row],[GIÁ THỊ TRƯỜNG]]*Stock[[#This Row],[SỐ LƯỢNG CÒN LẠI
(auto-fill)]],"")</f>
        <v/>
      </c>
    </row>
    <row r="2200" spans="2:33">
      <c r="B2200" s="109" t="str">
        <f>IF(AND(Stock[[#This Row],[SỐ LƯỢNG MUA]]&gt;0,Stock[[#This Row],[SỐ LƯỢNG CÒN LẠI
(auto-fill)]]=0),"BÁN",
IF(AND(Stock[[#This Row],[SỐ LƯỢNG MUA]]&gt;0,Stock[[#This Row],[SỐ LƯỢNG CÒN LẠI
(auto-fill)]]&gt;0),"NẮM GIỮ",""))</f>
        <v/>
      </c>
      <c r="C2200" s="112">
        <f t="shared" si="34"/>
        <v>2187</v>
      </c>
      <c r="D2200" s="77"/>
      <c r="E2200" s="78"/>
      <c r="F2200" s="170"/>
      <c r="G2200" s="83"/>
      <c r="H2200" s="84"/>
      <c r="I2200" s="114" t="str">
        <f>IF(Stock[[#This Row],[SỐ LƯỢNG MUA]]&gt;0,Stock[[#This Row],[GIÁ MUA]]*Stock[[#This Row],[SỐ LƯỢNG MUA]]*$D$11,"")</f>
        <v/>
      </c>
      <c r="J2200" s="87"/>
      <c r="K2200" s="88"/>
      <c r="L2200" s="116" t="str">
        <f>IF(Stock[[#This Row],[SỐ LƯỢNG MUA]]&gt;0,Stock[[#This Row],[GIÁ MUA]]*(1+Stock[[#This Row],[% TĂNG KỲ VỌNG_1]]),"")</f>
        <v/>
      </c>
      <c r="M2200" s="89"/>
      <c r="N2200" s="116" t="str">
        <f>IF(Stock[[#This Row],[SỐ LƯỢNG MUA]]&gt;0,Stock[[#This Row],[GIÁ MUA]]*(1+Stock[[#This Row],[% TĂNG KỲ VỌNG_2]]),"")</f>
        <v/>
      </c>
      <c r="O2200" s="89"/>
      <c r="P2200" s="116" t="str">
        <f>IF(Stock[[#This Row],[SỐ LƯỢNG MUA]]&gt;0,Stock[[#This Row],[GIÁ MUA]]*(1+Stock[[#This Row],[% GIẢM ĐỂ CẮT LỖ]]),"")</f>
        <v/>
      </c>
      <c r="Q2200" s="103"/>
      <c r="R2200" s="117" t="str">
        <f>IF(Stock[[#This Row],[CỔ TỨC TIỀN MẶT]]&gt;0,Stock[[#This Row],[CỔ TỨC TIỀN MẶT]]/(Stock[[#This Row],[GIÁ MUA]]*Stock[[#This Row],[SỐ LƯỢNG MUA]]),"")</f>
        <v/>
      </c>
      <c r="S2200" s="103"/>
      <c r="T2200" s="77"/>
      <c r="U2200" s="95"/>
      <c r="V2200" s="96"/>
      <c r="W2200" s="125" t="str">
        <f>IF(Stock[[#This Row],[SỐ LƯỢNG BÁN]]&gt;0,Stock[[#This Row],[GIÁ BÁN]]*Stock[[#This Row],[SỐ LƯỢNG BÁN]]*$D$11+Stock[[#This Row],[GIÁ BÁN]]*Stock[[#This Row],[SỐ LƯỢNG BÁN]]*$D$12,"")</f>
        <v/>
      </c>
      <c r="X2200" s="120">
        <f>Stock[[#This Row],[SỐ LƯỢNG MUA]]+Stock[[#This Row],[CỔ TỨC BẰNG CỔ PHIẾU]]-Stock[[#This Row],[SỐ LƯỢNG BÁN]]</f>
        <v>0</v>
      </c>
      <c r="Y22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0" s="120">
        <f ca="1">IF(Stock[[#This Row],[NGÀY BÁN]]&gt;0,Stock[[#This Row],[NGÀY BÁN]]-Stock[[#This Row],[NGÀY MUA]]+1,IF(Stock[[#This Row],[NGÀY MUA]]=0,0,TODAY()-Stock[[#This Row],[NGÀY MUA]]+1))</f>
        <v>0</v>
      </c>
      <c r="AA2200" s="121" t="str">
        <f>IFERROR(Stock[[#This Row],[CỔ TỨC TIỀN MẶT]]+Stock[[#This Row],[LÃI/(LỖ) TỪ BÁN CK
(auto-fill)]],"")</f>
        <v/>
      </c>
      <c r="AB22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0" s="79"/>
      <c r="AE2200" s="146" t="str">
        <f>IF(Stock[[#This Row],[TRẠNG THÁI
(auto-fill)]]="NẮM GIỮ",Stock[[#This Row],[GIÁ THỊ TRƯỜNG]]-Stock[[#This Row],[GIÁ MUA]],"")</f>
        <v/>
      </c>
      <c r="AF2200" s="150" t="str">
        <f>IFERROR(Stock[[#This Row],[TĂNG/
(GIẢM )]]/Stock[[#This Row],[GIÁ MUA]],"")</f>
        <v/>
      </c>
      <c r="AG2200" s="129" t="str">
        <f>IF(Stock[[#This Row],[GIÁ THỊ TRƯỜNG]]&gt;0,Stock[[#This Row],[GIÁ THỊ TRƯỜNG]]*Stock[[#This Row],[SỐ LƯỢNG CÒN LẠI
(auto-fill)]],"")</f>
        <v/>
      </c>
    </row>
    <row r="2201" spans="2:33">
      <c r="B2201" s="109" t="str">
        <f>IF(AND(Stock[[#This Row],[SỐ LƯỢNG MUA]]&gt;0,Stock[[#This Row],[SỐ LƯỢNG CÒN LẠI
(auto-fill)]]=0),"BÁN",
IF(AND(Stock[[#This Row],[SỐ LƯỢNG MUA]]&gt;0,Stock[[#This Row],[SỐ LƯỢNG CÒN LẠI
(auto-fill)]]&gt;0),"NẮM GIỮ",""))</f>
        <v/>
      </c>
      <c r="C2201" s="112">
        <f t="shared" si="34"/>
        <v>2188</v>
      </c>
      <c r="D2201" s="77"/>
      <c r="E2201" s="78"/>
      <c r="F2201" s="170"/>
      <c r="G2201" s="83"/>
      <c r="H2201" s="84"/>
      <c r="I2201" s="114" t="str">
        <f>IF(Stock[[#This Row],[SỐ LƯỢNG MUA]]&gt;0,Stock[[#This Row],[GIÁ MUA]]*Stock[[#This Row],[SỐ LƯỢNG MUA]]*$D$11,"")</f>
        <v/>
      </c>
      <c r="J2201" s="87"/>
      <c r="K2201" s="88"/>
      <c r="L2201" s="116" t="str">
        <f>IF(Stock[[#This Row],[SỐ LƯỢNG MUA]]&gt;0,Stock[[#This Row],[GIÁ MUA]]*(1+Stock[[#This Row],[% TĂNG KỲ VỌNG_1]]),"")</f>
        <v/>
      </c>
      <c r="M2201" s="89"/>
      <c r="N2201" s="116" t="str">
        <f>IF(Stock[[#This Row],[SỐ LƯỢNG MUA]]&gt;0,Stock[[#This Row],[GIÁ MUA]]*(1+Stock[[#This Row],[% TĂNG KỲ VỌNG_2]]),"")</f>
        <v/>
      </c>
      <c r="O2201" s="89"/>
      <c r="P2201" s="116" t="str">
        <f>IF(Stock[[#This Row],[SỐ LƯỢNG MUA]]&gt;0,Stock[[#This Row],[GIÁ MUA]]*(1+Stock[[#This Row],[% GIẢM ĐỂ CẮT LỖ]]),"")</f>
        <v/>
      </c>
      <c r="Q2201" s="103"/>
      <c r="R2201" s="117" t="str">
        <f>IF(Stock[[#This Row],[CỔ TỨC TIỀN MẶT]]&gt;0,Stock[[#This Row],[CỔ TỨC TIỀN MẶT]]/(Stock[[#This Row],[GIÁ MUA]]*Stock[[#This Row],[SỐ LƯỢNG MUA]]),"")</f>
        <v/>
      </c>
      <c r="S2201" s="103"/>
      <c r="T2201" s="77"/>
      <c r="U2201" s="95"/>
      <c r="V2201" s="96"/>
      <c r="W2201" s="125" t="str">
        <f>IF(Stock[[#This Row],[SỐ LƯỢNG BÁN]]&gt;0,Stock[[#This Row],[GIÁ BÁN]]*Stock[[#This Row],[SỐ LƯỢNG BÁN]]*$D$11+Stock[[#This Row],[GIÁ BÁN]]*Stock[[#This Row],[SỐ LƯỢNG BÁN]]*$D$12,"")</f>
        <v/>
      </c>
      <c r="X2201" s="120">
        <f>Stock[[#This Row],[SỐ LƯỢNG MUA]]+Stock[[#This Row],[CỔ TỨC BẰNG CỔ PHIẾU]]-Stock[[#This Row],[SỐ LƯỢNG BÁN]]</f>
        <v>0</v>
      </c>
      <c r="Y22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1" s="120">
        <f ca="1">IF(Stock[[#This Row],[NGÀY BÁN]]&gt;0,Stock[[#This Row],[NGÀY BÁN]]-Stock[[#This Row],[NGÀY MUA]]+1,IF(Stock[[#This Row],[NGÀY MUA]]=0,0,TODAY()-Stock[[#This Row],[NGÀY MUA]]+1))</f>
        <v>0</v>
      </c>
      <c r="AA2201" s="121" t="str">
        <f>IFERROR(Stock[[#This Row],[CỔ TỨC TIỀN MẶT]]+Stock[[#This Row],[LÃI/(LỖ) TỪ BÁN CK
(auto-fill)]],"")</f>
        <v/>
      </c>
      <c r="AB22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1" s="79"/>
      <c r="AE2201" s="146" t="str">
        <f>IF(Stock[[#This Row],[TRẠNG THÁI
(auto-fill)]]="NẮM GIỮ",Stock[[#This Row],[GIÁ THỊ TRƯỜNG]]-Stock[[#This Row],[GIÁ MUA]],"")</f>
        <v/>
      </c>
      <c r="AF2201" s="150" t="str">
        <f>IFERROR(Stock[[#This Row],[TĂNG/
(GIẢM )]]/Stock[[#This Row],[GIÁ MUA]],"")</f>
        <v/>
      </c>
      <c r="AG2201" s="129" t="str">
        <f>IF(Stock[[#This Row],[GIÁ THỊ TRƯỜNG]]&gt;0,Stock[[#This Row],[GIÁ THỊ TRƯỜNG]]*Stock[[#This Row],[SỐ LƯỢNG CÒN LẠI
(auto-fill)]],"")</f>
        <v/>
      </c>
    </row>
    <row r="2202" spans="2:33">
      <c r="B2202" s="109" t="str">
        <f>IF(AND(Stock[[#This Row],[SỐ LƯỢNG MUA]]&gt;0,Stock[[#This Row],[SỐ LƯỢNG CÒN LẠI
(auto-fill)]]=0),"BÁN",
IF(AND(Stock[[#This Row],[SỐ LƯỢNG MUA]]&gt;0,Stock[[#This Row],[SỐ LƯỢNG CÒN LẠI
(auto-fill)]]&gt;0),"NẮM GIỮ",""))</f>
        <v/>
      </c>
      <c r="C2202" s="112">
        <f t="shared" si="34"/>
        <v>2189</v>
      </c>
      <c r="D2202" s="77"/>
      <c r="E2202" s="78"/>
      <c r="F2202" s="170"/>
      <c r="G2202" s="83"/>
      <c r="H2202" s="84"/>
      <c r="I2202" s="114" t="str">
        <f>IF(Stock[[#This Row],[SỐ LƯỢNG MUA]]&gt;0,Stock[[#This Row],[GIÁ MUA]]*Stock[[#This Row],[SỐ LƯỢNG MUA]]*$D$11,"")</f>
        <v/>
      </c>
      <c r="J2202" s="87"/>
      <c r="K2202" s="88"/>
      <c r="L2202" s="116" t="str">
        <f>IF(Stock[[#This Row],[SỐ LƯỢNG MUA]]&gt;0,Stock[[#This Row],[GIÁ MUA]]*(1+Stock[[#This Row],[% TĂNG KỲ VỌNG_1]]),"")</f>
        <v/>
      </c>
      <c r="M2202" s="89"/>
      <c r="N2202" s="116" t="str">
        <f>IF(Stock[[#This Row],[SỐ LƯỢNG MUA]]&gt;0,Stock[[#This Row],[GIÁ MUA]]*(1+Stock[[#This Row],[% TĂNG KỲ VỌNG_2]]),"")</f>
        <v/>
      </c>
      <c r="O2202" s="89"/>
      <c r="P2202" s="116" t="str">
        <f>IF(Stock[[#This Row],[SỐ LƯỢNG MUA]]&gt;0,Stock[[#This Row],[GIÁ MUA]]*(1+Stock[[#This Row],[% GIẢM ĐỂ CẮT LỖ]]),"")</f>
        <v/>
      </c>
      <c r="Q2202" s="103"/>
      <c r="R2202" s="117" t="str">
        <f>IF(Stock[[#This Row],[CỔ TỨC TIỀN MẶT]]&gt;0,Stock[[#This Row],[CỔ TỨC TIỀN MẶT]]/(Stock[[#This Row],[GIÁ MUA]]*Stock[[#This Row],[SỐ LƯỢNG MUA]]),"")</f>
        <v/>
      </c>
      <c r="S2202" s="103"/>
      <c r="T2202" s="77"/>
      <c r="U2202" s="95"/>
      <c r="V2202" s="96"/>
      <c r="W2202" s="125" t="str">
        <f>IF(Stock[[#This Row],[SỐ LƯỢNG BÁN]]&gt;0,Stock[[#This Row],[GIÁ BÁN]]*Stock[[#This Row],[SỐ LƯỢNG BÁN]]*$D$11+Stock[[#This Row],[GIÁ BÁN]]*Stock[[#This Row],[SỐ LƯỢNG BÁN]]*$D$12,"")</f>
        <v/>
      </c>
      <c r="X2202" s="120">
        <f>Stock[[#This Row],[SỐ LƯỢNG MUA]]+Stock[[#This Row],[CỔ TỨC BẰNG CỔ PHIẾU]]-Stock[[#This Row],[SỐ LƯỢNG BÁN]]</f>
        <v>0</v>
      </c>
      <c r="Y22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2" s="120">
        <f ca="1">IF(Stock[[#This Row],[NGÀY BÁN]]&gt;0,Stock[[#This Row],[NGÀY BÁN]]-Stock[[#This Row],[NGÀY MUA]]+1,IF(Stock[[#This Row],[NGÀY MUA]]=0,0,TODAY()-Stock[[#This Row],[NGÀY MUA]]+1))</f>
        <v>0</v>
      </c>
      <c r="AA2202" s="121" t="str">
        <f>IFERROR(Stock[[#This Row],[CỔ TỨC TIỀN MẶT]]+Stock[[#This Row],[LÃI/(LỖ) TỪ BÁN CK
(auto-fill)]],"")</f>
        <v/>
      </c>
      <c r="AB22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2" s="79"/>
      <c r="AE2202" s="146" t="str">
        <f>IF(Stock[[#This Row],[TRẠNG THÁI
(auto-fill)]]="NẮM GIỮ",Stock[[#This Row],[GIÁ THỊ TRƯỜNG]]-Stock[[#This Row],[GIÁ MUA]],"")</f>
        <v/>
      </c>
      <c r="AF2202" s="150" t="str">
        <f>IFERROR(Stock[[#This Row],[TĂNG/
(GIẢM )]]/Stock[[#This Row],[GIÁ MUA]],"")</f>
        <v/>
      </c>
      <c r="AG2202" s="129" t="str">
        <f>IF(Stock[[#This Row],[GIÁ THỊ TRƯỜNG]]&gt;0,Stock[[#This Row],[GIÁ THỊ TRƯỜNG]]*Stock[[#This Row],[SỐ LƯỢNG CÒN LẠI
(auto-fill)]],"")</f>
        <v/>
      </c>
    </row>
    <row r="2203" spans="2:33">
      <c r="B2203" s="109" t="str">
        <f>IF(AND(Stock[[#This Row],[SỐ LƯỢNG MUA]]&gt;0,Stock[[#This Row],[SỐ LƯỢNG CÒN LẠI
(auto-fill)]]=0),"BÁN",
IF(AND(Stock[[#This Row],[SỐ LƯỢNG MUA]]&gt;0,Stock[[#This Row],[SỐ LƯỢNG CÒN LẠI
(auto-fill)]]&gt;0),"NẮM GIỮ",""))</f>
        <v/>
      </c>
      <c r="C2203" s="112">
        <f t="shared" si="34"/>
        <v>2190</v>
      </c>
      <c r="D2203" s="77"/>
      <c r="E2203" s="78"/>
      <c r="F2203" s="170"/>
      <c r="G2203" s="83"/>
      <c r="H2203" s="84"/>
      <c r="I2203" s="114" t="str">
        <f>IF(Stock[[#This Row],[SỐ LƯỢNG MUA]]&gt;0,Stock[[#This Row],[GIÁ MUA]]*Stock[[#This Row],[SỐ LƯỢNG MUA]]*$D$11,"")</f>
        <v/>
      </c>
      <c r="J2203" s="87"/>
      <c r="K2203" s="88"/>
      <c r="L2203" s="116" t="str">
        <f>IF(Stock[[#This Row],[SỐ LƯỢNG MUA]]&gt;0,Stock[[#This Row],[GIÁ MUA]]*(1+Stock[[#This Row],[% TĂNG KỲ VỌNG_1]]),"")</f>
        <v/>
      </c>
      <c r="M2203" s="89"/>
      <c r="N2203" s="116" t="str">
        <f>IF(Stock[[#This Row],[SỐ LƯỢNG MUA]]&gt;0,Stock[[#This Row],[GIÁ MUA]]*(1+Stock[[#This Row],[% TĂNG KỲ VỌNG_2]]),"")</f>
        <v/>
      </c>
      <c r="O2203" s="89"/>
      <c r="P2203" s="116" t="str">
        <f>IF(Stock[[#This Row],[SỐ LƯỢNG MUA]]&gt;0,Stock[[#This Row],[GIÁ MUA]]*(1+Stock[[#This Row],[% GIẢM ĐỂ CẮT LỖ]]),"")</f>
        <v/>
      </c>
      <c r="Q2203" s="103"/>
      <c r="R2203" s="117" t="str">
        <f>IF(Stock[[#This Row],[CỔ TỨC TIỀN MẶT]]&gt;0,Stock[[#This Row],[CỔ TỨC TIỀN MẶT]]/(Stock[[#This Row],[GIÁ MUA]]*Stock[[#This Row],[SỐ LƯỢNG MUA]]),"")</f>
        <v/>
      </c>
      <c r="S2203" s="103"/>
      <c r="T2203" s="77"/>
      <c r="U2203" s="95"/>
      <c r="V2203" s="96"/>
      <c r="W2203" s="125" t="str">
        <f>IF(Stock[[#This Row],[SỐ LƯỢNG BÁN]]&gt;0,Stock[[#This Row],[GIÁ BÁN]]*Stock[[#This Row],[SỐ LƯỢNG BÁN]]*$D$11+Stock[[#This Row],[GIÁ BÁN]]*Stock[[#This Row],[SỐ LƯỢNG BÁN]]*$D$12,"")</f>
        <v/>
      </c>
      <c r="X2203" s="120">
        <f>Stock[[#This Row],[SỐ LƯỢNG MUA]]+Stock[[#This Row],[CỔ TỨC BẰNG CỔ PHIẾU]]-Stock[[#This Row],[SỐ LƯỢNG BÁN]]</f>
        <v>0</v>
      </c>
      <c r="Y22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3" s="120">
        <f ca="1">IF(Stock[[#This Row],[NGÀY BÁN]]&gt;0,Stock[[#This Row],[NGÀY BÁN]]-Stock[[#This Row],[NGÀY MUA]]+1,IF(Stock[[#This Row],[NGÀY MUA]]=0,0,TODAY()-Stock[[#This Row],[NGÀY MUA]]+1))</f>
        <v>0</v>
      </c>
      <c r="AA2203" s="121" t="str">
        <f>IFERROR(Stock[[#This Row],[CỔ TỨC TIỀN MẶT]]+Stock[[#This Row],[LÃI/(LỖ) TỪ BÁN CK
(auto-fill)]],"")</f>
        <v/>
      </c>
      <c r="AB22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3" s="79"/>
      <c r="AE2203" s="146" t="str">
        <f>IF(Stock[[#This Row],[TRẠNG THÁI
(auto-fill)]]="NẮM GIỮ",Stock[[#This Row],[GIÁ THỊ TRƯỜNG]]-Stock[[#This Row],[GIÁ MUA]],"")</f>
        <v/>
      </c>
      <c r="AF2203" s="150" t="str">
        <f>IFERROR(Stock[[#This Row],[TĂNG/
(GIẢM )]]/Stock[[#This Row],[GIÁ MUA]],"")</f>
        <v/>
      </c>
      <c r="AG2203" s="129" t="str">
        <f>IF(Stock[[#This Row],[GIÁ THỊ TRƯỜNG]]&gt;0,Stock[[#This Row],[GIÁ THỊ TRƯỜNG]]*Stock[[#This Row],[SỐ LƯỢNG CÒN LẠI
(auto-fill)]],"")</f>
        <v/>
      </c>
    </row>
    <row r="2204" spans="2:33">
      <c r="B2204" s="109" t="str">
        <f>IF(AND(Stock[[#This Row],[SỐ LƯỢNG MUA]]&gt;0,Stock[[#This Row],[SỐ LƯỢNG CÒN LẠI
(auto-fill)]]=0),"BÁN",
IF(AND(Stock[[#This Row],[SỐ LƯỢNG MUA]]&gt;0,Stock[[#This Row],[SỐ LƯỢNG CÒN LẠI
(auto-fill)]]&gt;0),"NẮM GIỮ",""))</f>
        <v/>
      </c>
      <c r="C2204" s="112">
        <f t="shared" si="34"/>
        <v>2191</v>
      </c>
      <c r="D2204" s="77"/>
      <c r="E2204" s="78"/>
      <c r="F2204" s="170"/>
      <c r="G2204" s="83"/>
      <c r="H2204" s="84"/>
      <c r="I2204" s="114" t="str">
        <f>IF(Stock[[#This Row],[SỐ LƯỢNG MUA]]&gt;0,Stock[[#This Row],[GIÁ MUA]]*Stock[[#This Row],[SỐ LƯỢNG MUA]]*$D$11,"")</f>
        <v/>
      </c>
      <c r="J2204" s="87"/>
      <c r="K2204" s="88"/>
      <c r="L2204" s="116" t="str">
        <f>IF(Stock[[#This Row],[SỐ LƯỢNG MUA]]&gt;0,Stock[[#This Row],[GIÁ MUA]]*(1+Stock[[#This Row],[% TĂNG KỲ VỌNG_1]]),"")</f>
        <v/>
      </c>
      <c r="M2204" s="89"/>
      <c r="N2204" s="116" t="str">
        <f>IF(Stock[[#This Row],[SỐ LƯỢNG MUA]]&gt;0,Stock[[#This Row],[GIÁ MUA]]*(1+Stock[[#This Row],[% TĂNG KỲ VỌNG_2]]),"")</f>
        <v/>
      </c>
      <c r="O2204" s="89"/>
      <c r="P2204" s="116" t="str">
        <f>IF(Stock[[#This Row],[SỐ LƯỢNG MUA]]&gt;0,Stock[[#This Row],[GIÁ MUA]]*(1+Stock[[#This Row],[% GIẢM ĐỂ CẮT LỖ]]),"")</f>
        <v/>
      </c>
      <c r="Q2204" s="103"/>
      <c r="R2204" s="117" t="str">
        <f>IF(Stock[[#This Row],[CỔ TỨC TIỀN MẶT]]&gt;0,Stock[[#This Row],[CỔ TỨC TIỀN MẶT]]/(Stock[[#This Row],[GIÁ MUA]]*Stock[[#This Row],[SỐ LƯỢNG MUA]]),"")</f>
        <v/>
      </c>
      <c r="S2204" s="103"/>
      <c r="T2204" s="77"/>
      <c r="U2204" s="95"/>
      <c r="V2204" s="96"/>
      <c r="W2204" s="125" t="str">
        <f>IF(Stock[[#This Row],[SỐ LƯỢNG BÁN]]&gt;0,Stock[[#This Row],[GIÁ BÁN]]*Stock[[#This Row],[SỐ LƯỢNG BÁN]]*$D$11+Stock[[#This Row],[GIÁ BÁN]]*Stock[[#This Row],[SỐ LƯỢNG BÁN]]*$D$12,"")</f>
        <v/>
      </c>
      <c r="X2204" s="120">
        <f>Stock[[#This Row],[SỐ LƯỢNG MUA]]+Stock[[#This Row],[CỔ TỨC BẰNG CỔ PHIẾU]]-Stock[[#This Row],[SỐ LƯỢNG BÁN]]</f>
        <v>0</v>
      </c>
      <c r="Y22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4" s="120">
        <f ca="1">IF(Stock[[#This Row],[NGÀY BÁN]]&gt;0,Stock[[#This Row],[NGÀY BÁN]]-Stock[[#This Row],[NGÀY MUA]]+1,IF(Stock[[#This Row],[NGÀY MUA]]=0,0,TODAY()-Stock[[#This Row],[NGÀY MUA]]+1))</f>
        <v>0</v>
      </c>
      <c r="AA2204" s="121" t="str">
        <f>IFERROR(Stock[[#This Row],[CỔ TỨC TIỀN MẶT]]+Stock[[#This Row],[LÃI/(LỖ) TỪ BÁN CK
(auto-fill)]],"")</f>
        <v/>
      </c>
      <c r="AB22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4" s="79"/>
      <c r="AE2204" s="146" t="str">
        <f>IF(Stock[[#This Row],[TRẠNG THÁI
(auto-fill)]]="NẮM GIỮ",Stock[[#This Row],[GIÁ THỊ TRƯỜNG]]-Stock[[#This Row],[GIÁ MUA]],"")</f>
        <v/>
      </c>
      <c r="AF2204" s="150" t="str">
        <f>IFERROR(Stock[[#This Row],[TĂNG/
(GIẢM )]]/Stock[[#This Row],[GIÁ MUA]],"")</f>
        <v/>
      </c>
      <c r="AG2204" s="129" t="str">
        <f>IF(Stock[[#This Row],[GIÁ THỊ TRƯỜNG]]&gt;0,Stock[[#This Row],[GIÁ THỊ TRƯỜNG]]*Stock[[#This Row],[SỐ LƯỢNG CÒN LẠI
(auto-fill)]],"")</f>
        <v/>
      </c>
    </row>
    <row r="2205" spans="2:33">
      <c r="B2205" s="109" t="str">
        <f>IF(AND(Stock[[#This Row],[SỐ LƯỢNG MUA]]&gt;0,Stock[[#This Row],[SỐ LƯỢNG CÒN LẠI
(auto-fill)]]=0),"BÁN",
IF(AND(Stock[[#This Row],[SỐ LƯỢNG MUA]]&gt;0,Stock[[#This Row],[SỐ LƯỢNG CÒN LẠI
(auto-fill)]]&gt;0),"NẮM GIỮ",""))</f>
        <v/>
      </c>
      <c r="C2205" s="112">
        <f t="shared" si="34"/>
        <v>2192</v>
      </c>
      <c r="D2205" s="77"/>
      <c r="E2205" s="78"/>
      <c r="F2205" s="170"/>
      <c r="G2205" s="83"/>
      <c r="H2205" s="84"/>
      <c r="I2205" s="114" t="str">
        <f>IF(Stock[[#This Row],[SỐ LƯỢNG MUA]]&gt;0,Stock[[#This Row],[GIÁ MUA]]*Stock[[#This Row],[SỐ LƯỢNG MUA]]*$D$11,"")</f>
        <v/>
      </c>
      <c r="J2205" s="87"/>
      <c r="K2205" s="88"/>
      <c r="L2205" s="116" t="str">
        <f>IF(Stock[[#This Row],[SỐ LƯỢNG MUA]]&gt;0,Stock[[#This Row],[GIÁ MUA]]*(1+Stock[[#This Row],[% TĂNG KỲ VỌNG_1]]),"")</f>
        <v/>
      </c>
      <c r="M2205" s="89"/>
      <c r="N2205" s="116" t="str">
        <f>IF(Stock[[#This Row],[SỐ LƯỢNG MUA]]&gt;0,Stock[[#This Row],[GIÁ MUA]]*(1+Stock[[#This Row],[% TĂNG KỲ VỌNG_2]]),"")</f>
        <v/>
      </c>
      <c r="O2205" s="89"/>
      <c r="P2205" s="116" t="str">
        <f>IF(Stock[[#This Row],[SỐ LƯỢNG MUA]]&gt;0,Stock[[#This Row],[GIÁ MUA]]*(1+Stock[[#This Row],[% GIẢM ĐỂ CẮT LỖ]]),"")</f>
        <v/>
      </c>
      <c r="Q2205" s="103"/>
      <c r="R2205" s="117" t="str">
        <f>IF(Stock[[#This Row],[CỔ TỨC TIỀN MẶT]]&gt;0,Stock[[#This Row],[CỔ TỨC TIỀN MẶT]]/(Stock[[#This Row],[GIÁ MUA]]*Stock[[#This Row],[SỐ LƯỢNG MUA]]),"")</f>
        <v/>
      </c>
      <c r="S2205" s="103"/>
      <c r="T2205" s="77"/>
      <c r="U2205" s="95"/>
      <c r="V2205" s="96"/>
      <c r="W2205" s="125" t="str">
        <f>IF(Stock[[#This Row],[SỐ LƯỢNG BÁN]]&gt;0,Stock[[#This Row],[GIÁ BÁN]]*Stock[[#This Row],[SỐ LƯỢNG BÁN]]*$D$11+Stock[[#This Row],[GIÁ BÁN]]*Stock[[#This Row],[SỐ LƯỢNG BÁN]]*$D$12,"")</f>
        <v/>
      </c>
      <c r="X2205" s="120">
        <f>Stock[[#This Row],[SỐ LƯỢNG MUA]]+Stock[[#This Row],[CỔ TỨC BẰNG CỔ PHIẾU]]-Stock[[#This Row],[SỐ LƯỢNG BÁN]]</f>
        <v>0</v>
      </c>
      <c r="Y22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5" s="120">
        <f ca="1">IF(Stock[[#This Row],[NGÀY BÁN]]&gt;0,Stock[[#This Row],[NGÀY BÁN]]-Stock[[#This Row],[NGÀY MUA]]+1,IF(Stock[[#This Row],[NGÀY MUA]]=0,0,TODAY()-Stock[[#This Row],[NGÀY MUA]]+1))</f>
        <v>0</v>
      </c>
      <c r="AA2205" s="121" t="str">
        <f>IFERROR(Stock[[#This Row],[CỔ TỨC TIỀN MẶT]]+Stock[[#This Row],[LÃI/(LỖ) TỪ BÁN CK
(auto-fill)]],"")</f>
        <v/>
      </c>
      <c r="AB22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5" s="79"/>
      <c r="AE2205" s="146" t="str">
        <f>IF(Stock[[#This Row],[TRẠNG THÁI
(auto-fill)]]="NẮM GIỮ",Stock[[#This Row],[GIÁ THỊ TRƯỜNG]]-Stock[[#This Row],[GIÁ MUA]],"")</f>
        <v/>
      </c>
      <c r="AF2205" s="150" t="str">
        <f>IFERROR(Stock[[#This Row],[TĂNG/
(GIẢM )]]/Stock[[#This Row],[GIÁ MUA]],"")</f>
        <v/>
      </c>
      <c r="AG2205" s="129" t="str">
        <f>IF(Stock[[#This Row],[GIÁ THỊ TRƯỜNG]]&gt;0,Stock[[#This Row],[GIÁ THỊ TRƯỜNG]]*Stock[[#This Row],[SỐ LƯỢNG CÒN LẠI
(auto-fill)]],"")</f>
        <v/>
      </c>
    </row>
    <row r="2206" spans="2:33">
      <c r="B2206" s="109" t="str">
        <f>IF(AND(Stock[[#This Row],[SỐ LƯỢNG MUA]]&gt;0,Stock[[#This Row],[SỐ LƯỢNG CÒN LẠI
(auto-fill)]]=0),"BÁN",
IF(AND(Stock[[#This Row],[SỐ LƯỢNG MUA]]&gt;0,Stock[[#This Row],[SỐ LƯỢNG CÒN LẠI
(auto-fill)]]&gt;0),"NẮM GIỮ",""))</f>
        <v/>
      </c>
      <c r="C2206" s="112">
        <f t="shared" si="34"/>
        <v>2193</v>
      </c>
      <c r="D2206" s="77"/>
      <c r="E2206" s="78"/>
      <c r="F2206" s="170"/>
      <c r="G2206" s="83"/>
      <c r="H2206" s="84"/>
      <c r="I2206" s="114" t="str">
        <f>IF(Stock[[#This Row],[SỐ LƯỢNG MUA]]&gt;0,Stock[[#This Row],[GIÁ MUA]]*Stock[[#This Row],[SỐ LƯỢNG MUA]]*$D$11,"")</f>
        <v/>
      </c>
      <c r="J2206" s="87"/>
      <c r="K2206" s="88"/>
      <c r="L2206" s="116" t="str">
        <f>IF(Stock[[#This Row],[SỐ LƯỢNG MUA]]&gt;0,Stock[[#This Row],[GIÁ MUA]]*(1+Stock[[#This Row],[% TĂNG KỲ VỌNG_1]]),"")</f>
        <v/>
      </c>
      <c r="M2206" s="89"/>
      <c r="N2206" s="116" t="str">
        <f>IF(Stock[[#This Row],[SỐ LƯỢNG MUA]]&gt;0,Stock[[#This Row],[GIÁ MUA]]*(1+Stock[[#This Row],[% TĂNG KỲ VỌNG_2]]),"")</f>
        <v/>
      </c>
      <c r="O2206" s="89"/>
      <c r="P2206" s="116" t="str">
        <f>IF(Stock[[#This Row],[SỐ LƯỢNG MUA]]&gt;0,Stock[[#This Row],[GIÁ MUA]]*(1+Stock[[#This Row],[% GIẢM ĐỂ CẮT LỖ]]),"")</f>
        <v/>
      </c>
      <c r="Q2206" s="103"/>
      <c r="R2206" s="117" t="str">
        <f>IF(Stock[[#This Row],[CỔ TỨC TIỀN MẶT]]&gt;0,Stock[[#This Row],[CỔ TỨC TIỀN MẶT]]/(Stock[[#This Row],[GIÁ MUA]]*Stock[[#This Row],[SỐ LƯỢNG MUA]]),"")</f>
        <v/>
      </c>
      <c r="S2206" s="103"/>
      <c r="T2206" s="77"/>
      <c r="U2206" s="95"/>
      <c r="V2206" s="96"/>
      <c r="W2206" s="125" t="str">
        <f>IF(Stock[[#This Row],[SỐ LƯỢNG BÁN]]&gt;0,Stock[[#This Row],[GIÁ BÁN]]*Stock[[#This Row],[SỐ LƯỢNG BÁN]]*$D$11+Stock[[#This Row],[GIÁ BÁN]]*Stock[[#This Row],[SỐ LƯỢNG BÁN]]*$D$12,"")</f>
        <v/>
      </c>
      <c r="X2206" s="120">
        <f>Stock[[#This Row],[SỐ LƯỢNG MUA]]+Stock[[#This Row],[CỔ TỨC BẰNG CỔ PHIẾU]]-Stock[[#This Row],[SỐ LƯỢNG BÁN]]</f>
        <v>0</v>
      </c>
      <c r="Y22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6" s="120">
        <f ca="1">IF(Stock[[#This Row],[NGÀY BÁN]]&gt;0,Stock[[#This Row],[NGÀY BÁN]]-Stock[[#This Row],[NGÀY MUA]]+1,IF(Stock[[#This Row],[NGÀY MUA]]=0,0,TODAY()-Stock[[#This Row],[NGÀY MUA]]+1))</f>
        <v>0</v>
      </c>
      <c r="AA2206" s="121" t="str">
        <f>IFERROR(Stock[[#This Row],[CỔ TỨC TIỀN MẶT]]+Stock[[#This Row],[LÃI/(LỖ) TỪ BÁN CK
(auto-fill)]],"")</f>
        <v/>
      </c>
      <c r="AB22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6" s="79"/>
      <c r="AE2206" s="146" t="str">
        <f>IF(Stock[[#This Row],[TRẠNG THÁI
(auto-fill)]]="NẮM GIỮ",Stock[[#This Row],[GIÁ THỊ TRƯỜNG]]-Stock[[#This Row],[GIÁ MUA]],"")</f>
        <v/>
      </c>
      <c r="AF2206" s="150" t="str">
        <f>IFERROR(Stock[[#This Row],[TĂNG/
(GIẢM )]]/Stock[[#This Row],[GIÁ MUA]],"")</f>
        <v/>
      </c>
      <c r="AG2206" s="129" t="str">
        <f>IF(Stock[[#This Row],[GIÁ THỊ TRƯỜNG]]&gt;0,Stock[[#This Row],[GIÁ THỊ TRƯỜNG]]*Stock[[#This Row],[SỐ LƯỢNG CÒN LẠI
(auto-fill)]],"")</f>
        <v/>
      </c>
    </row>
    <row r="2207" spans="2:33">
      <c r="B2207" s="109" t="str">
        <f>IF(AND(Stock[[#This Row],[SỐ LƯỢNG MUA]]&gt;0,Stock[[#This Row],[SỐ LƯỢNG CÒN LẠI
(auto-fill)]]=0),"BÁN",
IF(AND(Stock[[#This Row],[SỐ LƯỢNG MUA]]&gt;0,Stock[[#This Row],[SỐ LƯỢNG CÒN LẠI
(auto-fill)]]&gt;0),"NẮM GIỮ",""))</f>
        <v/>
      </c>
      <c r="C2207" s="112">
        <f t="shared" si="34"/>
        <v>2194</v>
      </c>
      <c r="D2207" s="77"/>
      <c r="E2207" s="78"/>
      <c r="F2207" s="170"/>
      <c r="G2207" s="83"/>
      <c r="H2207" s="84"/>
      <c r="I2207" s="114" t="str">
        <f>IF(Stock[[#This Row],[SỐ LƯỢNG MUA]]&gt;0,Stock[[#This Row],[GIÁ MUA]]*Stock[[#This Row],[SỐ LƯỢNG MUA]]*$D$11,"")</f>
        <v/>
      </c>
      <c r="J2207" s="87"/>
      <c r="K2207" s="88"/>
      <c r="L2207" s="116" t="str">
        <f>IF(Stock[[#This Row],[SỐ LƯỢNG MUA]]&gt;0,Stock[[#This Row],[GIÁ MUA]]*(1+Stock[[#This Row],[% TĂNG KỲ VỌNG_1]]),"")</f>
        <v/>
      </c>
      <c r="M2207" s="89"/>
      <c r="N2207" s="116" t="str">
        <f>IF(Stock[[#This Row],[SỐ LƯỢNG MUA]]&gt;0,Stock[[#This Row],[GIÁ MUA]]*(1+Stock[[#This Row],[% TĂNG KỲ VỌNG_2]]),"")</f>
        <v/>
      </c>
      <c r="O2207" s="89"/>
      <c r="P2207" s="116" t="str">
        <f>IF(Stock[[#This Row],[SỐ LƯỢNG MUA]]&gt;0,Stock[[#This Row],[GIÁ MUA]]*(1+Stock[[#This Row],[% GIẢM ĐỂ CẮT LỖ]]),"")</f>
        <v/>
      </c>
      <c r="Q2207" s="103"/>
      <c r="R2207" s="117" t="str">
        <f>IF(Stock[[#This Row],[CỔ TỨC TIỀN MẶT]]&gt;0,Stock[[#This Row],[CỔ TỨC TIỀN MẶT]]/(Stock[[#This Row],[GIÁ MUA]]*Stock[[#This Row],[SỐ LƯỢNG MUA]]),"")</f>
        <v/>
      </c>
      <c r="S2207" s="103"/>
      <c r="T2207" s="77"/>
      <c r="U2207" s="95"/>
      <c r="V2207" s="96"/>
      <c r="W2207" s="125" t="str">
        <f>IF(Stock[[#This Row],[SỐ LƯỢNG BÁN]]&gt;0,Stock[[#This Row],[GIÁ BÁN]]*Stock[[#This Row],[SỐ LƯỢNG BÁN]]*$D$11+Stock[[#This Row],[GIÁ BÁN]]*Stock[[#This Row],[SỐ LƯỢNG BÁN]]*$D$12,"")</f>
        <v/>
      </c>
      <c r="X2207" s="120">
        <f>Stock[[#This Row],[SỐ LƯỢNG MUA]]+Stock[[#This Row],[CỔ TỨC BẰNG CỔ PHIẾU]]-Stock[[#This Row],[SỐ LƯỢNG BÁN]]</f>
        <v>0</v>
      </c>
      <c r="Y22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7" s="120">
        <f ca="1">IF(Stock[[#This Row],[NGÀY BÁN]]&gt;0,Stock[[#This Row],[NGÀY BÁN]]-Stock[[#This Row],[NGÀY MUA]]+1,IF(Stock[[#This Row],[NGÀY MUA]]=0,0,TODAY()-Stock[[#This Row],[NGÀY MUA]]+1))</f>
        <v>0</v>
      </c>
      <c r="AA2207" s="121" t="str">
        <f>IFERROR(Stock[[#This Row],[CỔ TỨC TIỀN MẶT]]+Stock[[#This Row],[LÃI/(LỖ) TỪ BÁN CK
(auto-fill)]],"")</f>
        <v/>
      </c>
      <c r="AB22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7" s="79"/>
      <c r="AE2207" s="146" t="str">
        <f>IF(Stock[[#This Row],[TRẠNG THÁI
(auto-fill)]]="NẮM GIỮ",Stock[[#This Row],[GIÁ THỊ TRƯỜNG]]-Stock[[#This Row],[GIÁ MUA]],"")</f>
        <v/>
      </c>
      <c r="AF2207" s="150" t="str">
        <f>IFERROR(Stock[[#This Row],[TĂNG/
(GIẢM )]]/Stock[[#This Row],[GIÁ MUA]],"")</f>
        <v/>
      </c>
      <c r="AG2207" s="129" t="str">
        <f>IF(Stock[[#This Row],[GIÁ THỊ TRƯỜNG]]&gt;0,Stock[[#This Row],[GIÁ THỊ TRƯỜNG]]*Stock[[#This Row],[SỐ LƯỢNG CÒN LẠI
(auto-fill)]],"")</f>
        <v/>
      </c>
    </row>
    <row r="2208" spans="2:33">
      <c r="B2208" s="109" t="str">
        <f>IF(AND(Stock[[#This Row],[SỐ LƯỢNG MUA]]&gt;0,Stock[[#This Row],[SỐ LƯỢNG CÒN LẠI
(auto-fill)]]=0),"BÁN",
IF(AND(Stock[[#This Row],[SỐ LƯỢNG MUA]]&gt;0,Stock[[#This Row],[SỐ LƯỢNG CÒN LẠI
(auto-fill)]]&gt;0),"NẮM GIỮ",""))</f>
        <v/>
      </c>
      <c r="C2208" s="112">
        <f t="shared" si="34"/>
        <v>2195</v>
      </c>
      <c r="D2208" s="77"/>
      <c r="E2208" s="78"/>
      <c r="F2208" s="170"/>
      <c r="G2208" s="83"/>
      <c r="H2208" s="84"/>
      <c r="I2208" s="114" t="str">
        <f>IF(Stock[[#This Row],[SỐ LƯỢNG MUA]]&gt;0,Stock[[#This Row],[GIÁ MUA]]*Stock[[#This Row],[SỐ LƯỢNG MUA]]*$D$11,"")</f>
        <v/>
      </c>
      <c r="J2208" s="87"/>
      <c r="K2208" s="88"/>
      <c r="L2208" s="116" t="str">
        <f>IF(Stock[[#This Row],[SỐ LƯỢNG MUA]]&gt;0,Stock[[#This Row],[GIÁ MUA]]*(1+Stock[[#This Row],[% TĂNG KỲ VỌNG_1]]),"")</f>
        <v/>
      </c>
      <c r="M2208" s="89"/>
      <c r="N2208" s="116" t="str">
        <f>IF(Stock[[#This Row],[SỐ LƯỢNG MUA]]&gt;0,Stock[[#This Row],[GIÁ MUA]]*(1+Stock[[#This Row],[% TĂNG KỲ VỌNG_2]]),"")</f>
        <v/>
      </c>
      <c r="O2208" s="89"/>
      <c r="P2208" s="116" t="str">
        <f>IF(Stock[[#This Row],[SỐ LƯỢNG MUA]]&gt;0,Stock[[#This Row],[GIÁ MUA]]*(1+Stock[[#This Row],[% GIẢM ĐỂ CẮT LỖ]]),"")</f>
        <v/>
      </c>
      <c r="Q2208" s="103"/>
      <c r="R2208" s="117" t="str">
        <f>IF(Stock[[#This Row],[CỔ TỨC TIỀN MẶT]]&gt;0,Stock[[#This Row],[CỔ TỨC TIỀN MẶT]]/(Stock[[#This Row],[GIÁ MUA]]*Stock[[#This Row],[SỐ LƯỢNG MUA]]),"")</f>
        <v/>
      </c>
      <c r="S2208" s="103"/>
      <c r="T2208" s="77"/>
      <c r="U2208" s="95"/>
      <c r="V2208" s="96"/>
      <c r="W2208" s="125" t="str">
        <f>IF(Stock[[#This Row],[SỐ LƯỢNG BÁN]]&gt;0,Stock[[#This Row],[GIÁ BÁN]]*Stock[[#This Row],[SỐ LƯỢNG BÁN]]*$D$11+Stock[[#This Row],[GIÁ BÁN]]*Stock[[#This Row],[SỐ LƯỢNG BÁN]]*$D$12,"")</f>
        <v/>
      </c>
      <c r="X2208" s="120">
        <f>Stock[[#This Row],[SỐ LƯỢNG MUA]]+Stock[[#This Row],[CỔ TỨC BẰNG CỔ PHIẾU]]-Stock[[#This Row],[SỐ LƯỢNG BÁN]]</f>
        <v>0</v>
      </c>
      <c r="Y22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8" s="120">
        <f ca="1">IF(Stock[[#This Row],[NGÀY BÁN]]&gt;0,Stock[[#This Row],[NGÀY BÁN]]-Stock[[#This Row],[NGÀY MUA]]+1,IF(Stock[[#This Row],[NGÀY MUA]]=0,0,TODAY()-Stock[[#This Row],[NGÀY MUA]]+1))</f>
        <v>0</v>
      </c>
      <c r="AA2208" s="121" t="str">
        <f>IFERROR(Stock[[#This Row],[CỔ TỨC TIỀN MẶT]]+Stock[[#This Row],[LÃI/(LỖ) TỪ BÁN CK
(auto-fill)]],"")</f>
        <v/>
      </c>
      <c r="AB22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8" s="79"/>
      <c r="AE2208" s="146" t="str">
        <f>IF(Stock[[#This Row],[TRẠNG THÁI
(auto-fill)]]="NẮM GIỮ",Stock[[#This Row],[GIÁ THỊ TRƯỜNG]]-Stock[[#This Row],[GIÁ MUA]],"")</f>
        <v/>
      </c>
      <c r="AF2208" s="150" t="str">
        <f>IFERROR(Stock[[#This Row],[TĂNG/
(GIẢM )]]/Stock[[#This Row],[GIÁ MUA]],"")</f>
        <v/>
      </c>
      <c r="AG2208" s="129" t="str">
        <f>IF(Stock[[#This Row],[GIÁ THỊ TRƯỜNG]]&gt;0,Stock[[#This Row],[GIÁ THỊ TRƯỜNG]]*Stock[[#This Row],[SỐ LƯỢNG CÒN LẠI
(auto-fill)]],"")</f>
        <v/>
      </c>
    </row>
    <row r="2209" spans="2:33">
      <c r="B2209" s="109" t="str">
        <f>IF(AND(Stock[[#This Row],[SỐ LƯỢNG MUA]]&gt;0,Stock[[#This Row],[SỐ LƯỢNG CÒN LẠI
(auto-fill)]]=0),"BÁN",
IF(AND(Stock[[#This Row],[SỐ LƯỢNG MUA]]&gt;0,Stock[[#This Row],[SỐ LƯỢNG CÒN LẠI
(auto-fill)]]&gt;0),"NẮM GIỮ",""))</f>
        <v/>
      </c>
      <c r="C2209" s="112">
        <f t="shared" si="34"/>
        <v>2196</v>
      </c>
      <c r="D2209" s="77"/>
      <c r="E2209" s="78"/>
      <c r="F2209" s="170"/>
      <c r="G2209" s="83"/>
      <c r="H2209" s="84"/>
      <c r="I2209" s="114" t="str">
        <f>IF(Stock[[#This Row],[SỐ LƯỢNG MUA]]&gt;0,Stock[[#This Row],[GIÁ MUA]]*Stock[[#This Row],[SỐ LƯỢNG MUA]]*$D$11,"")</f>
        <v/>
      </c>
      <c r="J2209" s="87"/>
      <c r="K2209" s="88"/>
      <c r="L2209" s="116" t="str">
        <f>IF(Stock[[#This Row],[SỐ LƯỢNG MUA]]&gt;0,Stock[[#This Row],[GIÁ MUA]]*(1+Stock[[#This Row],[% TĂNG KỲ VỌNG_1]]),"")</f>
        <v/>
      </c>
      <c r="M2209" s="89"/>
      <c r="N2209" s="116" t="str">
        <f>IF(Stock[[#This Row],[SỐ LƯỢNG MUA]]&gt;0,Stock[[#This Row],[GIÁ MUA]]*(1+Stock[[#This Row],[% TĂNG KỲ VỌNG_2]]),"")</f>
        <v/>
      </c>
      <c r="O2209" s="89"/>
      <c r="P2209" s="116" t="str">
        <f>IF(Stock[[#This Row],[SỐ LƯỢNG MUA]]&gt;0,Stock[[#This Row],[GIÁ MUA]]*(1+Stock[[#This Row],[% GIẢM ĐỂ CẮT LỖ]]),"")</f>
        <v/>
      </c>
      <c r="Q2209" s="103"/>
      <c r="R2209" s="117" t="str">
        <f>IF(Stock[[#This Row],[CỔ TỨC TIỀN MẶT]]&gt;0,Stock[[#This Row],[CỔ TỨC TIỀN MẶT]]/(Stock[[#This Row],[GIÁ MUA]]*Stock[[#This Row],[SỐ LƯỢNG MUA]]),"")</f>
        <v/>
      </c>
      <c r="S2209" s="103"/>
      <c r="T2209" s="77"/>
      <c r="U2209" s="95"/>
      <c r="V2209" s="96"/>
      <c r="W2209" s="125" t="str">
        <f>IF(Stock[[#This Row],[SỐ LƯỢNG BÁN]]&gt;0,Stock[[#This Row],[GIÁ BÁN]]*Stock[[#This Row],[SỐ LƯỢNG BÁN]]*$D$11+Stock[[#This Row],[GIÁ BÁN]]*Stock[[#This Row],[SỐ LƯỢNG BÁN]]*$D$12,"")</f>
        <v/>
      </c>
      <c r="X2209" s="120">
        <f>Stock[[#This Row],[SỐ LƯỢNG MUA]]+Stock[[#This Row],[CỔ TỨC BẰNG CỔ PHIẾU]]-Stock[[#This Row],[SỐ LƯỢNG BÁN]]</f>
        <v>0</v>
      </c>
      <c r="Y22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9" s="120">
        <f ca="1">IF(Stock[[#This Row],[NGÀY BÁN]]&gt;0,Stock[[#This Row],[NGÀY BÁN]]-Stock[[#This Row],[NGÀY MUA]]+1,IF(Stock[[#This Row],[NGÀY MUA]]=0,0,TODAY()-Stock[[#This Row],[NGÀY MUA]]+1))</f>
        <v>0</v>
      </c>
      <c r="AA2209" s="121" t="str">
        <f>IFERROR(Stock[[#This Row],[CỔ TỨC TIỀN MẶT]]+Stock[[#This Row],[LÃI/(LỖ) TỪ BÁN CK
(auto-fill)]],"")</f>
        <v/>
      </c>
      <c r="AB22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09" s="79"/>
      <c r="AE2209" s="146" t="str">
        <f>IF(Stock[[#This Row],[TRẠNG THÁI
(auto-fill)]]="NẮM GIỮ",Stock[[#This Row],[GIÁ THỊ TRƯỜNG]]-Stock[[#This Row],[GIÁ MUA]],"")</f>
        <v/>
      </c>
      <c r="AF2209" s="150" t="str">
        <f>IFERROR(Stock[[#This Row],[TĂNG/
(GIẢM )]]/Stock[[#This Row],[GIÁ MUA]],"")</f>
        <v/>
      </c>
      <c r="AG2209" s="129" t="str">
        <f>IF(Stock[[#This Row],[GIÁ THỊ TRƯỜNG]]&gt;0,Stock[[#This Row],[GIÁ THỊ TRƯỜNG]]*Stock[[#This Row],[SỐ LƯỢNG CÒN LẠI
(auto-fill)]],"")</f>
        <v/>
      </c>
    </row>
    <row r="2210" spans="2:33">
      <c r="B2210" s="109" t="str">
        <f>IF(AND(Stock[[#This Row],[SỐ LƯỢNG MUA]]&gt;0,Stock[[#This Row],[SỐ LƯỢNG CÒN LẠI
(auto-fill)]]=0),"BÁN",
IF(AND(Stock[[#This Row],[SỐ LƯỢNG MUA]]&gt;0,Stock[[#This Row],[SỐ LƯỢNG CÒN LẠI
(auto-fill)]]&gt;0),"NẮM GIỮ",""))</f>
        <v/>
      </c>
      <c r="C2210" s="112">
        <f t="shared" si="34"/>
        <v>2197</v>
      </c>
      <c r="D2210" s="77"/>
      <c r="E2210" s="78"/>
      <c r="F2210" s="170"/>
      <c r="G2210" s="83"/>
      <c r="H2210" s="84"/>
      <c r="I2210" s="114" t="str">
        <f>IF(Stock[[#This Row],[SỐ LƯỢNG MUA]]&gt;0,Stock[[#This Row],[GIÁ MUA]]*Stock[[#This Row],[SỐ LƯỢNG MUA]]*$D$11,"")</f>
        <v/>
      </c>
      <c r="J2210" s="87"/>
      <c r="K2210" s="88"/>
      <c r="L2210" s="116" t="str">
        <f>IF(Stock[[#This Row],[SỐ LƯỢNG MUA]]&gt;0,Stock[[#This Row],[GIÁ MUA]]*(1+Stock[[#This Row],[% TĂNG KỲ VỌNG_1]]),"")</f>
        <v/>
      </c>
      <c r="M2210" s="89"/>
      <c r="N2210" s="116" t="str">
        <f>IF(Stock[[#This Row],[SỐ LƯỢNG MUA]]&gt;0,Stock[[#This Row],[GIÁ MUA]]*(1+Stock[[#This Row],[% TĂNG KỲ VỌNG_2]]),"")</f>
        <v/>
      </c>
      <c r="O2210" s="89"/>
      <c r="P2210" s="116" t="str">
        <f>IF(Stock[[#This Row],[SỐ LƯỢNG MUA]]&gt;0,Stock[[#This Row],[GIÁ MUA]]*(1+Stock[[#This Row],[% GIẢM ĐỂ CẮT LỖ]]),"")</f>
        <v/>
      </c>
      <c r="Q2210" s="103"/>
      <c r="R2210" s="117" t="str">
        <f>IF(Stock[[#This Row],[CỔ TỨC TIỀN MẶT]]&gt;0,Stock[[#This Row],[CỔ TỨC TIỀN MẶT]]/(Stock[[#This Row],[GIÁ MUA]]*Stock[[#This Row],[SỐ LƯỢNG MUA]]),"")</f>
        <v/>
      </c>
      <c r="S2210" s="103"/>
      <c r="T2210" s="77"/>
      <c r="U2210" s="95"/>
      <c r="V2210" s="96"/>
      <c r="W2210" s="125" t="str">
        <f>IF(Stock[[#This Row],[SỐ LƯỢNG BÁN]]&gt;0,Stock[[#This Row],[GIÁ BÁN]]*Stock[[#This Row],[SỐ LƯỢNG BÁN]]*$D$11+Stock[[#This Row],[GIÁ BÁN]]*Stock[[#This Row],[SỐ LƯỢNG BÁN]]*$D$12,"")</f>
        <v/>
      </c>
      <c r="X2210" s="120">
        <f>Stock[[#This Row],[SỐ LƯỢNG MUA]]+Stock[[#This Row],[CỔ TỨC BẰNG CỔ PHIẾU]]-Stock[[#This Row],[SỐ LƯỢNG BÁN]]</f>
        <v>0</v>
      </c>
      <c r="Y22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0" s="120">
        <f ca="1">IF(Stock[[#This Row],[NGÀY BÁN]]&gt;0,Stock[[#This Row],[NGÀY BÁN]]-Stock[[#This Row],[NGÀY MUA]]+1,IF(Stock[[#This Row],[NGÀY MUA]]=0,0,TODAY()-Stock[[#This Row],[NGÀY MUA]]+1))</f>
        <v>0</v>
      </c>
      <c r="AA2210" s="121" t="str">
        <f>IFERROR(Stock[[#This Row],[CỔ TỨC TIỀN MẶT]]+Stock[[#This Row],[LÃI/(LỖ) TỪ BÁN CK
(auto-fill)]],"")</f>
        <v/>
      </c>
      <c r="AB22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0" s="79"/>
      <c r="AE2210" s="146" t="str">
        <f>IF(Stock[[#This Row],[TRẠNG THÁI
(auto-fill)]]="NẮM GIỮ",Stock[[#This Row],[GIÁ THỊ TRƯỜNG]]-Stock[[#This Row],[GIÁ MUA]],"")</f>
        <v/>
      </c>
      <c r="AF2210" s="150" t="str">
        <f>IFERROR(Stock[[#This Row],[TĂNG/
(GIẢM )]]/Stock[[#This Row],[GIÁ MUA]],"")</f>
        <v/>
      </c>
      <c r="AG2210" s="129" t="str">
        <f>IF(Stock[[#This Row],[GIÁ THỊ TRƯỜNG]]&gt;0,Stock[[#This Row],[GIÁ THỊ TRƯỜNG]]*Stock[[#This Row],[SỐ LƯỢNG CÒN LẠI
(auto-fill)]],"")</f>
        <v/>
      </c>
    </row>
    <row r="2211" spans="2:33">
      <c r="B2211" s="109" t="str">
        <f>IF(AND(Stock[[#This Row],[SỐ LƯỢNG MUA]]&gt;0,Stock[[#This Row],[SỐ LƯỢNG CÒN LẠI
(auto-fill)]]=0),"BÁN",
IF(AND(Stock[[#This Row],[SỐ LƯỢNG MUA]]&gt;0,Stock[[#This Row],[SỐ LƯỢNG CÒN LẠI
(auto-fill)]]&gt;0),"NẮM GIỮ",""))</f>
        <v/>
      </c>
      <c r="C2211" s="112">
        <f t="shared" si="34"/>
        <v>2198</v>
      </c>
      <c r="D2211" s="77"/>
      <c r="E2211" s="78"/>
      <c r="F2211" s="170"/>
      <c r="G2211" s="83"/>
      <c r="H2211" s="84"/>
      <c r="I2211" s="114" t="str">
        <f>IF(Stock[[#This Row],[SỐ LƯỢNG MUA]]&gt;0,Stock[[#This Row],[GIÁ MUA]]*Stock[[#This Row],[SỐ LƯỢNG MUA]]*$D$11,"")</f>
        <v/>
      </c>
      <c r="J2211" s="87"/>
      <c r="K2211" s="88"/>
      <c r="L2211" s="116" t="str">
        <f>IF(Stock[[#This Row],[SỐ LƯỢNG MUA]]&gt;0,Stock[[#This Row],[GIÁ MUA]]*(1+Stock[[#This Row],[% TĂNG KỲ VỌNG_1]]),"")</f>
        <v/>
      </c>
      <c r="M2211" s="89"/>
      <c r="N2211" s="116" t="str">
        <f>IF(Stock[[#This Row],[SỐ LƯỢNG MUA]]&gt;0,Stock[[#This Row],[GIÁ MUA]]*(1+Stock[[#This Row],[% TĂNG KỲ VỌNG_2]]),"")</f>
        <v/>
      </c>
      <c r="O2211" s="89"/>
      <c r="P2211" s="116" t="str">
        <f>IF(Stock[[#This Row],[SỐ LƯỢNG MUA]]&gt;0,Stock[[#This Row],[GIÁ MUA]]*(1+Stock[[#This Row],[% GIẢM ĐỂ CẮT LỖ]]),"")</f>
        <v/>
      </c>
      <c r="Q2211" s="103"/>
      <c r="R2211" s="117" t="str">
        <f>IF(Stock[[#This Row],[CỔ TỨC TIỀN MẶT]]&gt;0,Stock[[#This Row],[CỔ TỨC TIỀN MẶT]]/(Stock[[#This Row],[GIÁ MUA]]*Stock[[#This Row],[SỐ LƯỢNG MUA]]),"")</f>
        <v/>
      </c>
      <c r="S2211" s="103"/>
      <c r="T2211" s="77"/>
      <c r="U2211" s="95"/>
      <c r="V2211" s="96"/>
      <c r="W2211" s="125" t="str">
        <f>IF(Stock[[#This Row],[SỐ LƯỢNG BÁN]]&gt;0,Stock[[#This Row],[GIÁ BÁN]]*Stock[[#This Row],[SỐ LƯỢNG BÁN]]*$D$11+Stock[[#This Row],[GIÁ BÁN]]*Stock[[#This Row],[SỐ LƯỢNG BÁN]]*$D$12,"")</f>
        <v/>
      </c>
      <c r="X2211" s="120">
        <f>Stock[[#This Row],[SỐ LƯỢNG MUA]]+Stock[[#This Row],[CỔ TỨC BẰNG CỔ PHIẾU]]-Stock[[#This Row],[SỐ LƯỢNG BÁN]]</f>
        <v>0</v>
      </c>
      <c r="Y22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1" s="120">
        <f ca="1">IF(Stock[[#This Row],[NGÀY BÁN]]&gt;0,Stock[[#This Row],[NGÀY BÁN]]-Stock[[#This Row],[NGÀY MUA]]+1,IF(Stock[[#This Row],[NGÀY MUA]]=0,0,TODAY()-Stock[[#This Row],[NGÀY MUA]]+1))</f>
        <v>0</v>
      </c>
      <c r="AA2211" s="121" t="str">
        <f>IFERROR(Stock[[#This Row],[CỔ TỨC TIỀN MẶT]]+Stock[[#This Row],[LÃI/(LỖ) TỪ BÁN CK
(auto-fill)]],"")</f>
        <v/>
      </c>
      <c r="AB22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1" s="79"/>
      <c r="AE2211" s="146" t="str">
        <f>IF(Stock[[#This Row],[TRẠNG THÁI
(auto-fill)]]="NẮM GIỮ",Stock[[#This Row],[GIÁ THỊ TRƯỜNG]]-Stock[[#This Row],[GIÁ MUA]],"")</f>
        <v/>
      </c>
      <c r="AF2211" s="150" t="str">
        <f>IFERROR(Stock[[#This Row],[TĂNG/
(GIẢM )]]/Stock[[#This Row],[GIÁ MUA]],"")</f>
        <v/>
      </c>
      <c r="AG2211" s="129" t="str">
        <f>IF(Stock[[#This Row],[GIÁ THỊ TRƯỜNG]]&gt;0,Stock[[#This Row],[GIÁ THỊ TRƯỜNG]]*Stock[[#This Row],[SỐ LƯỢNG CÒN LẠI
(auto-fill)]],"")</f>
        <v/>
      </c>
    </row>
    <row r="2212" spans="2:33">
      <c r="B2212" s="109" t="str">
        <f>IF(AND(Stock[[#This Row],[SỐ LƯỢNG MUA]]&gt;0,Stock[[#This Row],[SỐ LƯỢNG CÒN LẠI
(auto-fill)]]=0),"BÁN",
IF(AND(Stock[[#This Row],[SỐ LƯỢNG MUA]]&gt;0,Stock[[#This Row],[SỐ LƯỢNG CÒN LẠI
(auto-fill)]]&gt;0),"NẮM GIỮ",""))</f>
        <v/>
      </c>
      <c r="C2212" s="112">
        <f t="shared" si="34"/>
        <v>2199</v>
      </c>
      <c r="D2212" s="77"/>
      <c r="E2212" s="78"/>
      <c r="F2212" s="170"/>
      <c r="G2212" s="83"/>
      <c r="H2212" s="84"/>
      <c r="I2212" s="114" t="str">
        <f>IF(Stock[[#This Row],[SỐ LƯỢNG MUA]]&gt;0,Stock[[#This Row],[GIÁ MUA]]*Stock[[#This Row],[SỐ LƯỢNG MUA]]*$D$11,"")</f>
        <v/>
      </c>
      <c r="J2212" s="87"/>
      <c r="K2212" s="88"/>
      <c r="L2212" s="116" t="str">
        <f>IF(Stock[[#This Row],[SỐ LƯỢNG MUA]]&gt;0,Stock[[#This Row],[GIÁ MUA]]*(1+Stock[[#This Row],[% TĂNG KỲ VỌNG_1]]),"")</f>
        <v/>
      </c>
      <c r="M2212" s="89"/>
      <c r="N2212" s="116" t="str">
        <f>IF(Stock[[#This Row],[SỐ LƯỢNG MUA]]&gt;0,Stock[[#This Row],[GIÁ MUA]]*(1+Stock[[#This Row],[% TĂNG KỲ VỌNG_2]]),"")</f>
        <v/>
      </c>
      <c r="O2212" s="89"/>
      <c r="P2212" s="116" t="str">
        <f>IF(Stock[[#This Row],[SỐ LƯỢNG MUA]]&gt;0,Stock[[#This Row],[GIÁ MUA]]*(1+Stock[[#This Row],[% GIẢM ĐỂ CẮT LỖ]]),"")</f>
        <v/>
      </c>
      <c r="Q2212" s="103"/>
      <c r="R2212" s="117" t="str">
        <f>IF(Stock[[#This Row],[CỔ TỨC TIỀN MẶT]]&gt;0,Stock[[#This Row],[CỔ TỨC TIỀN MẶT]]/(Stock[[#This Row],[GIÁ MUA]]*Stock[[#This Row],[SỐ LƯỢNG MUA]]),"")</f>
        <v/>
      </c>
      <c r="S2212" s="103"/>
      <c r="T2212" s="77"/>
      <c r="U2212" s="95"/>
      <c r="V2212" s="96"/>
      <c r="W2212" s="125" t="str">
        <f>IF(Stock[[#This Row],[SỐ LƯỢNG BÁN]]&gt;0,Stock[[#This Row],[GIÁ BÁN]]*Stock[[#This Row],[SỐ LƯỢNG BÁN]]*$D$11+Stock[[#This Row],[GIÁ BÁN]]*Stock[[#This Row],[SỐ LƯỢNG BÁN]]*$D$12,"")</f>
        <v/>
      </c>
      <c r="X2212" s="120">
        <f>Stock[[#This Row],[SỐ LƯỢNG MUA]]+Stock[[#This Row],[CỔ TỨC BẰNG CỔ PHIẾU]]-Stock[[#This Row],[SỐ LƯỢNG BÁN]]</f>
        <v>0</v>
      </c>
      <c r="Y22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2" s="120">
        <f ca="1">IF(Stock[[#This Row],[NGÀY BÁN]]&gt;0,Stock[[#This Row],[NGÀY BÁN]]-Stock[[#This Row],[NGÀY MUA]]+1,IF(Stock[[#This Row],[NGÀY MUA]]=0,0,TODAY()-Stock[[#This Row],[NGÀY MUA]]+1))</f>
        <v>0</v>
      </c>
      <c r="AA2212" s="121" t="str">
        <f>IFERROR(Stock[[#This Row],[CỔ TỨC TIỀN MẶT]]+Stock[[#This Row],[LÃI/(LỖ) TỪ BÁN CK
(auto-fill)]],"")</f>
        <v/>
      </c>
      <c r="AB22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2" s="79"/>
      <c r="AE2212" s="146" t="str">
        <f>IF(Stock[[#This Row],[TRẠNG THÁI
(auto-fill)]]="NẮM GIỮ",Stock[[#This Row],[GIÁ THỊ TRƯỜNG]]-Stock[[#This Row],[GIÁ MUA]],"")</f>
        <v/>
      </c>
      <c r="AF2212" s="150" t="str">
        <f>IFERROR(Stock[[#This Row],[TĂNG/
(GIẢM )]]/Stock[[#This Row],[GIÁ MUA]],"")</f>
        <v/>
      </c>
      <c r="AG2212" s="129" t="str">
        <f>IF(Stock[[#This Row],[GIÁ THỊ TRƯỜNG]]&gt;0,Stock[[#This Row],[GIÁ THỊ TRƯỜNG]]*Stock[[#This Row],[SỐ LƯỢNG CÒN LẠI
(auto-fill)]],"")</f>
        <v/>
      </c>
    </row>
    <row r="2213" spans="2:33">
      <c r="B2213" s="109" t="str">
        <f>IF(AND(Stock[[#This Row],[SỐ LƯỢNG MUA]]&gt;0,Stock[[#This Row],[SỐ LƯỢNG CÒN LẠI
(auto-fill)]]=0),"BÁN",
IF(AND(Stock[[#This Row],[SỐ LƯỢNG MUA]]&gt;0,Stock[[#This Row],[SỐ LƯỢNG CÒN LẠI
(auto-fill)]]&gt;0),"NẮM GIỮ",""))</f>
        <v/>
      </c>
      <c r="C2213" s="112">
        <f t="shared" si="34"/>
        <v>2200</v>
      </c>
      <c r="D2213" s="77"/>
      <c r="E2213" s="78"/>
      <c r="F2213" s="170"/>
      <c r="G2213" s="83"/>
      <c r="H2213" s="84"/>
      <c r="I2213" s="114" t="str">
        <f>IF(Stock[[#This Row],[SỐ LƯỢNG MUA]]&gt;0,Stock[[#This Row],[GIÁ MUA]]*Stock[[#This Row],[SỐ LƯỢNG MUA]]*$D$11,"")</f>
        <v/>
      </c>
      <c r="J2213" s="87"/>
      <c r="K2213" s="88"/>
      <c r="L2213" s="116" t="str">
        <f>IF(Stock[[#This Row],[SỐ LƯỢNG MUA]]&gt;0,Stock[[#This Row],[GIÁ MUA]]*(1+Stock[[#This Row],[% TĂNG KỲ VỌNG_1]]),"")</f>
        <v/>
      </c>
      <c r="M2213" s="89"/>
      <c r="N2213" s="116" t="str">
        <f>IF(Stock[[#This Row],[SỐ LƯỢNG MUA]]&gt;0,Stock[[#This Row],[GIÁ MUA]]*(1+Stock[[#This Row],[% TĂNG KỲ VỌNG_2]]),"")</f>
        <v/>
      </c>
      <c r="O2213" s="89"/>
      <c r="P2213" s="116" t="str">
        <f>IF(Stock[[#This Row],[SỐ LƯỢNG MUA]]&gt;0,Stock[[#This Row],[GIÁ MUA]]*(1+Stock[[#This Row],[% GIẢM ĐỂ CẮT LỖ]]),"")</f>
        <v/>
      </c>
      <c r="Q2213" s="103"/>
      <c r="R2213" s="117" t="str">
        <f>IF(Stock[[#This Row],[CỔ TỨC TIỀN MẶT]]&gt;0,Stock[[#This Row],[CỔ TỨC TIỀN MẶT]]/(Stock[[#This Row],[GIÁ MUA]]*Stock[[#This Row],[SỐ LƯỢNG MUA]]),"")</f>
        <v/>
      </c>
      <c r="S2213" s="103"/>
      <c r="T2213" s="77"/>
      <c r="U2213" s="95"/>
      <c r="V2213" s="96"/>
      <c r="W2213" s="125" t="str">
        <f>IF(Stock[[#This Row],[SỐ LƯỢNG BÁN]]&gt;0,Stock[[#This Row],[GIÁ BÁN]]*Stock[[#This Row],[SỐ LƯỢNG BÁN]]*$D$11+Stock[[#This Row],[GIÁ BÁN]]*Stock[[#This Row],[SỐ LƯỢNG BÁN]]*$D$12,"")</f>
        <v/>
      </c>
      <c r="X2213" s="120">
        <f>Stock[[#This Row],[SỐ LƯỢNG MUA]]+Stock[[#This Row],[CỔ TỨC BẰNG CỔ PHIẾU]]-Stock[[#This Row],[SỐ LƯỢNG BÁN]]</f>
        <v>0</v>
      </c>
      <c r="Y22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3" s="120">
        <f ca="1">IF(Stock[[#This Row],[NGÀY BÁN]]&gt;0,Stock[[#This Row],[NGÀY BÁN]]-Stock[[#This Row],[NGÀY MUA]]+1,IF(Stock[[#This Row],[NGÀY MUA]]=0,0,TODAY()-Stock[[#This Row],[NGÀY MUA]]+1))</f>
        <v>0</v>
      </c>
      <c r="AA2213" s="121" t="str">
        <f>IFERROR(Stock[[#This Row],[CỔ TỨC TIỀN MẶT]]+Stock[[#This Row],[LÃI/(LỖ) TỪ BÁN CK
(auto-fill)]],"")</f>
        <v/>
      </c>
      <c r="AB22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3" s="79"/>
      <c r="AE2213" s="146" t="str">
        <f>IF(Stock[[#This Row],[TRẠNG THÁI
(auto-fill)]]="NẮM GIỮ",Stock[[#This Row],[GIÁ THỊ TRƯỜNG]]-Stock[[#This Row],[GIÁ MUA]],"")</f>
        <v/>
      </c>
      <c r="AF2213" s="150" t="str">
        <f>IFERROR(Stock[[#This Row],[TĂNG/
(GIẢM )]]/Stock[[#This Row],[GIÁ MUA]],"")</f>
        <v/>
      </c>
      <c r="AG2213" s="129" t="str">
        <f>IF(Stock[[#This Row],[GIÁ THỊ TRƯỜNG]]&gt;0,Stock[[#This Row],[GIÁ THỊ TRƯỜNG]]*Stock[[#This Row],[SỐ LƯỢNG CÒN LẠI
(auto-fill)]],"")</f>
        <v/>
      </c>
    </row>
    <row r="2214" spans="2:33">
      <c r="B2214" s="109" t="str">
        <f>IF(AND(Stock[[#This Row],[SỐ LƯỢNG MUA]]&gt;0,Stock[[#This Row],[SỐ LƯỢNG CÒN LẠI
(auto-fill)]]=0),"BÁN",
IF(AND(Stock[[#This Row],[SỐ LƯỢNG MUA]]&gt;0,Stock[[#This Row],[SỐ LƯỢNG CÒN LẠI
(auto-fill)]]&gt;0),"NẮM GIỮ",""))</f>
        <v/>
      </c>
      <c r="C2214" s="112">
        <f t="shared" si="34"/>
        <v>2201</v>
      </c>
      <c r="D2214" s="77"/>
      <c r="E2214" s="78"/>
      <c r="F2214" s="170"/>
      <c r="G2214" s="83"/>
      <c r="H2214" s="84"/>
      <c r="I2214" s="114" t="str">
        <f>IF(Stock[[#This Row],[SỐ LƯỢNG MUA]]&gt;0,Stock[[#This Row],[GIÁ MUA]]*Stock[[#This Row],[SỐ LƯỢNG MUA]]*$D$11,"")</f>
        <v/>
      </c>
      <c r="J2214" s="87"/>
      <c r="K2214" s="88"/>
      <c r="L2214" s="116" t="str">
        <f>IF(Stock[[#This Row],[SỐ LƯỢNG MUA]]&gt;0,Stock[[#This Row],[GIÁ MUA]]*(1+Stock[[#This Row],[% TĂNG KỲ VỌNG_1]]),"")</f>
        <v/>
      </c>
      <c r="M2214" s="89"/>
      <c r="N2214" s="116" t="str">
        <f>IF(Stock[[#This Row],[SỐ LƯỢNG MUA]]&gt;0,Stock[[#This Row],[GIÁ MUA]]*(1+Stock[[#This Row],[% TĂNG KỲ VỌNG_2]]),"")</f>
        <v/>
      </c>
      <c r="O2214" s="89"/>
      <c r="P2214" s="116" t="str">
        <f>IF(Stock[[#This Row],[SỐ LƯỢNG MUA]]&gt;0,Stock[[#This Row],[GIÁ MUA]]*(1+Stock[[#This Row],[% GIẢM ĐỂ CẮT LỖ]]),"")</f>
        <v/>
      </c>
      <c r="Q2214" s="103"/>
      <c r="R2214" s="117" t="str">
        <f>IF(Stock[[#This Row],[CỔ TỨC TIỀN MẶT]]&gt;0,Stock[[#This Row],[CỔ TỨC TIỀN MẶT]]/(Stock[[#This Row],[GIÁ MUA]]*Stock[[#This Row],[SỐ LƯỢNG MUA]]),"")</f>
        <v/>
      </c>
      <c r="S2214" s="103"/>
      <c r="T2214" s="77"/>
      <c r="U2214" s="95"/>
      <c r="V2214" s="96"/>
      <c r="W2214" s="125" t="str">
        <f>IF(Stock[[#This Row],[SỐ LƯỢNG BÁN]]&gt;0,Stock[[#This Row],[GIÁ BÁN]]*Stock[[#This Row],[SỐ LƯỢNG BÁN]]*$D$11+Stock[[#This Row],[GIÁ BÁN]]*Stock[[#This Row],[SỐ LƯỢNG BÁN]]*$D$12,"")</f>
        <v/>
      </c>
      <c r="X2214" s="120">
        <f>Stock[[#This Row],[SỐ LƯỢNG MUA]]+Stock[[#This Row],[CỔ TỨC BẰNG CỔ PHIẾU]]-Stock[[#This Row],[SỐ LƯỢNG BÁN]]</f>
        <v>0</v>
      </c>
      <c r="Y22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4" s="120">
        <f ca="1">IF(Stock[[#This Row],[NGÀY BÁN]]&gt;0,Stock[[#This Row],[NGÀY BÁN]]-Stock[[#This Row],[NGÀY MUA]]+1,IF(Stock[[#This Row],[NGÀY MUA]]=0,0,TODAY()-Stock[[#This Row],[NGÀY MUA]]+1))</f>
        <v>0</v>
      </c>
      <c r="AA2214" s="121" t="str">
        <f>IFERROR(Stock[[#This Row],[CỔ TỨC TIỀN MẶT]]+Stock[[#This Row],[LÃI/(LỖ) TỪ BÁN CK
(auto-fill)]],"")</f>
        <v/>
      </c>
      <c r="AB22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4" s="79"/>
      <c r="AE2214" s="146" t="str">
        <f>IF(Stock[[#This Row],[TRẠNG THÁI
(auto-fill)]]="NẮM GIỮ",Stock[[#This Row],[GIÁ THỊ TRƯỜNG]]-Stock[[#This Row],[GIÁ MUA]],"")</f>
        <v/>
      </c>
      <c r="AF2214" s="150" t="str">
        <f>IFERROR(Stock[[#This Row],[TĂNG/
(GIẢM )]]/Stock[[#This Row],[GIÁ MUA]],"")</f>
        <v/>
      </c>
      <c r="AG2214" s="129" t="str">
        <f>IF(Stock[[#This Row],[GIÁ THỊ TRƯỜNG]]&gt;0,Stock[[#This Row],[GIÁ THỊ TRƯỜNG]]*Stock[[#This Row],[SỐ LƯỢNG CÒN LẠI
(auto-fill)]],"")</f>
        <v/>
      </c>
    </row>
    <row r="2215" spans="2:33">
      <c r="B2215" s="109" t="str">
        <f>IF(AND(Stock[[#This Row],[SỐ LƯỢNG MUA]]&gt;0,Stock[[#This Row],[SỐ LƯỢNG CÒN LẠI
(auto-fill)]]=0),"BÁN",
IF(AND(Stock[[#This Row],[SỐ LƯỢNG MUA]]&gt;0,Stock[[#This Row],[SỐ LƯỢNG CÒN LẠI
(auto-fill)]]&gt;0),"NẮM GIỮ",""))</f>
        <v/>
      </c>
      <c r="C2215" s="112">
        <f t="shared" si="34"/>
        <v>2202</v>
      </c>
      <c r="D2215" s="77"/>
      <c r="E2215" s="78"/>
      <c r="F2215" s="170"/>
      <c r="G2215" s="83"/>
      <c r="H2215" s="84"/>
      <c r="I2215" s="114" t="str">
        <f>IF(Stock[[#This Row],[SỐ LƯỢNG MUA]]&gt;0,Stock[[#This Row],[GIÁ MUA]]*Stock[[#This Row],[SỐ LƯỢNG MUA]]*$D$11,"")</f>
        <v/>
      </c>
      <c r="J2215" s="87"/>
      <c r="K2215" s="88"/>
      <c r="L2215" s="116" t="str">
        <f>IF(Stock[[#This Row],[SỐ LƯỢNG MUA]]&gt;0,Stock[[#This Row],[GIÁ MUA]]*(1+Stock[[#This Row],[% TĂNG KỲ VỌNG_1]]),"")</f>
        <v/>
      </c>
      <c r="M2215" s="89"/>
      <c r="N2215" s="116" t="str">
        <f>IF(Stock[[#This Row],[SỐ LƯỢNG MUA]]&gt;0,Stock[[#This Row],[GIÁ MUA]]*(1+Stock[[#This Row],[% TĂNG KỲ VỌNG_2]]),"")</f>
        <v/>
      </c>
      <c r="O2215" s="89"/>
      <c r="P2215" s="116" t="str">
        <f>IF(Stock[[#This Row],[SỐ LƯỢNG MUA]]&gt;0,Stock[[#This Row],[GIÁ MUA]]*(1+Stock[[#This Row],[% GIẢM ĐỂ CẮT LỖ]]),"")</f>
        <v/>
      </c>
      <c r="Q2215" s="103"/>
      <c r="R2215" s="117" t="str">
        <f>IF(Stock[[#This Row],[CỔ TỨC TIỀN MẶT]]&gt;0,Stock[[#This Row],[CỔ TỨC TIỀN MẶT]]/(Stock[[#This Row],[GIÁ MUA]]*Stock[[#This Row],[SỐ LƯỢNG MUA]]),"")</f>
        <v/>
      </c>
      <c r="S2215" s="103"/>
      <c r="T2215" s="77"/>
      <c r="U2215" s="95"/>
      <c r="V2215" s="96"/>
      <c r="W2215" s="125" t="str">
        <f>IF(Stock[[#This Row],[SỐ LƯỢNG BÁN]]&gt;0,Stock[[#This Row],[GIÁ BÁN]]*Stock[[#This Row],[SỐ LƯỢNG BÁN]]*$D$11+Stock[[#This Row],[GIÁ BÁN]]*Stock[[#This Row],[SỐ LƯỢNG BÁN]]*$D$12,"")</f>
        <v/>
      </c>
      <c r="X2215" s="120">
        <f>Stock[[#This Row],[SỐ LƯỢNG MUA]]+Stock[[#This Row],[CỔ TỨC BẰNG CỔ PHIẾU]]-Stock[[#This Row],[SỐ LƯỢNG BÁN]]</f>
        <v>0</v>
      </c>
      <c r="Y22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5" s="120">
        <f ca="1">IF(Stock[[#This Row],[NGÀY BÁN]]&gt;0,Stock[[#This Row],[NGÀY BÁN]]-Stock[[#This Row],[NGÀY MUA]]+1,IF(Stock[[#This Row],[NGÀY MUA]]=0,0,TODAY()-Stock[[#This Row],[NGÀY MUA]]+1))</f>
        <v>0</v>
      </c>
      <c r="AA2215" s="121" t="str">
        <f>IFERROR(Stock[[#This Row],[CỔ TỨC TIỀN MẶT]]+Stock[[#This Row],[LÃI/(LỖ) TỪ BÁN CK
(auto-fill)]],"")</f>
        <v/>
      </c>
      <c r="AB22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5" s="79"/>
      <c r="AE2215" s="146" t="str">
        <f>IF(Stock[[#This Row],[TRẠNG THÁI
(auto-fill)]]="NẮM GIỮ",Stock[[#This Row],[GIÁ THỊ TRƯỜNG]]-Stock[[#This Row],[GIÁ MUA]],"")</f>
        <v/>
      </c>
      <c r="AF2215" s="150" t="str">
        <f>IFERROR(Stock[[#This Row],[TĂNG/
(GIẢM )]]/Stock[[#This Row],[GIÁ MUA]],"")</f>
        <v/>
      </c>
      <c r="AG2215" s="129" t="str">
        <f>IF(Stock[[#This Row],[GIÁ THỊ TRƯỜNG]]&gt;0,Stock[[#This Row],[GIÁ THỊ TRƯỜNG]]*Stock[[#This Row],[SỐ LƯỢNG CÒN LẠI
(auto-fill)]],"")</f>
        <v/>
      </c>
    </row>
    <row r="2216" spans="2:33">
      <c r="B2216" s="109" t="str">
        <f>IF(AND(Stock[[#This Row],[SỐ LƯỢNG MUA]]&gt;0,Stock[[#This Row],[SỐ LƯỢNG CÒN LẠI
(auto-fill)]]=0),"BÁN",
IF(AND(Stock[[#This Row],[SỐ LƯỢNG MUA]]&gt;0,Stock[[#This Row],[SỐ LƯỢNG CÒN LẠI
(auto-fill)]]&gt;0),"NẮM GIỮ",""))</f>
        <v/>
      </c>
      <c r="C2216" s="112">
        <f t="shared" si="34"/>
        <v>2203</v>
      </c>
      <c r="D2216" s="77"/>
      <c r="E2216" s="78"/>
      <c r="F2216" s="170"/>
      <c r="G2216" s="83"/>
      <c r="H2216" s="84"/>
      <c r="I2216" s="114" t="str">
        <f>IF(Stock[[#This Row],[SỐ LƯỢNG MUA]]&gt;0,Stock[[#This Row],[GIÁ MUA]]*Stock[[#This Row],[SỐ LƯỢNG MUA]]*$D$11,"")</f>
        <v/>
      </c>
      <c r="J2216" s="87"/>
      <c r="K2216" s="88"/>
      <c r="L2216" s="116" t="str">
        <f>IF(Stock[[#This Row],[SỐ LƯỢNG MUA]]&gt;0,Stock[[#This Row],[GIÁ MUA]]*(1+Stock[[#This Row],[% TĂNG KỲ VỌNG_1]]),"")</f>
        <v/>
      </c>
      <c r="M2216" s="89"/>
      <c r="N2216" s="116" t="str">
        <f>IF(Stock[[#This Row],[SỐ LƯỢNG MUA]]&gt;0,Stock[[#This Row],[GIÁ MUA]]*(1+Stock[[#This Row],[% TĂNG KỲ VỌNG_2]]),"")</f>
        <v/>
      </c>
      <c r="O2216" s="89"/>
      <c r="P2216" s="116" t="str">
        <f>IF(Stock[[#This Row],[SỐ LƯỢNG MUA]]&gt;0,Stock[[#This Row],[GIÁ MUA]]*(1+Stock[[#This Row],[% GIẢM ĐỂ CẮT LỖ]]),"")</f>
        <v/>
      </c>
      <c r="Q2216" s="103"/>
      <c r="R2216" s="117" t="str">
        <f>IF(Stock[[#This Row],[CỔ TỨC TIỀN MẶT]]&gt;0,Stock[[#This Row],[CỔ TỨC TIỀN MẶT]]/(Stock[[#This Row],[GIÁ MUA]]*Stock[[#This Row],[SỐ LƯỢNG MUA]]),"")</f>
        <v/>
      </c>
      <c r="S2216" s="103"/>
      <c r="T2216" s="77"/>
      <c r="U2216" s="95"/>
      <c r="V2216" s="96"/>
      <c r="W2216" s="125" t="str">
        <f>IF(Stock[[#This Row],[SỐ LƯỢNG BÁN]]&gt;0,Stock[[#This Row],[GIÁ BÁN]]*Stock[[#This Row],[SỐ LƯỢNG BÁN]]*$D$11+Stock[[#This Row],[GIÁ BÁN]]*Stock[[#This Row],[SỐ LƯỢNG BÁN]]*$D$12,"")</f>
        <v/>
      </c>
      <c r="X2216" s="120">
        <f>Stock[[#This Row],[SỐ LƯỢNG MUA]]+Stock[[#This Row],[CỔ TỨC BẰNG CỔ PHIẾU]]-Stock[[#This Row],[SỐ LƯỢNG BÁN]]</f>
        <v>0</v>
      </c>
      <c r="Y22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6" s="120">
        <f ca="1">IF(Stock[[#This Row],[NGÀY BÁN]]&gt;0,Stock[[#This Row],[NGÀY BÁN]]-Stock[[#This Row],[NGÀY MUA]]+1,IF(Stock[[#This Row],[NGÀY MUA]]=0,0,TODAY()-Stock[[#This Row],[NGÀY MUA]]+1))</f>
        <v>0</v>
      </c>
      <c r="AA2216" s="121" t="str">
        <f>IFERROR(Stock[[#This Row],[CỔ TỨC TIỀN MẶT]]+Stock[[#This Row],[LÃI/(LỖ) TỪ BÁN CK
(auto-fill)]],"")</f>
        <v/>
      </c>
      <c r="AB22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6" s="79"/>
      <c r="AE2216" s="146" t="str">
        <f>IF(Stock[[#This Row],[TRẠNG THÁI
(auto-fill)]]="NẮM GIỮ",Stock[[#This Row],[GIÁ THỊ TRƯỜNG]]-Stock[[#This Row],[GIÁ MUA]],"")</f>
        <v/>
      </c>
      <c r="AF2216" s="150" t="str">
        <f>IFERROR(Stock[[#This Row],[TĂNG/
(GIẢM )]]/Stock[[#This Row],[GIÁ MUA]],"")</f>
        <v/>
      </c>
      <c r="AG2216" s="129" t="str">
        <f>IF(Stock[[#This Row],[GIÁ THỊ TRƯỜNG]]&gt;0,Stock[[#This Row],[GIÁ THỊ TRƯỜNG]]*Stock[[#This Row],[SỐ LƯỢNG CÒN LẠI
(auto-fill)]],"")</f>
        <v/>
      </c>
    </row>
    <row r="2217" spans="2:33">
      <c r="B2217" s="109" t="str">
        <f>IF(AND(Stock[[#This Row],[SỐ LƯỢNG MUA]]&gt;0,Stock[[#This Row],[SỐ LƯỢNG CÒN LẠI
(auto-fill)]]=0),"BÁN",
IF(AND(Stock[[#This Row],[SỐ LƯỢNG MUA]]&gt;0,Stock[[#This Row],[SỐ LƯỢNG CÒN LẠI
(auto-fill)]]&gt;0),"NẮM GIỮ",""))</f>
        <v/>
      </c>
      <c r="C2217" s="112">
        <f t="shared" si="34"/>
        <v>2204</v>
      </c>
      <c r="D2217" s="77"/>
      <c r="E2217" s="78"/>
      <c r="F2217" s="170"/>
      <c r="G2217" s="83"/>
      <c r="H2217" s="84"/>
      <c r="I2217" s="114" t="str">
        <f>IF(Stock[[#This Row],[SỐ LƯỢNG MUA]]&gt;0,Stock[[#This Row],[GIÁ MUA]]*Stock[[#This Row],[SỐ LƯỢNG MUA]]*$D$11,"")</f>
        <v/>
      </c>
      <c r="J2217" s="87"/>
      <c r="K2217" s="88"/>
      <c r="L2217" s="116" t="str">
        <f>IF(Stock[[#This Row],[SỐ LƯỢNG MUA]]&gt;0,Stock[[#This Row],[GIÁ MUA]]*(1+Stock[[#This Row],[% TĂNG KỲ VỌNG_1]]),"")</f>
        <v/>
      </c>
      <c r="M2217" s="89"/>
      <c r="N2217" s="116" t="str">
        <f>IF(Stock[[#This Row],[SỐ LƯỢNG MUA]]&gt;0,Stock[[#This Row],[GIÁ MUA]]*(1+Stock[[#This Row],[% TĂNG KỲ VỌNG_2]]),"")</f>
        <v/>
      </c>
      <c r="O2217" s="89"/>
      <c r="P2217" s="116" t="str">
        <f>IF(Stock[[#This Row],[SỐ LƯỢNG MUA]]&gt;0,Stock[[#This Row],[GIÁ MUA]]*(1+Stock[[#This Row],[% GIẢM ĐỂ CẮT LỖ]]),"")</f>
        <v/>
      </c>
      <c r="Q2217" s="103"/>
      <c r="R2217" s="117" t="str">
        <f>IF(Stock[[#This Row],[CỔ TỨC TIỀN MẶT]]&gt;0,Stock[[#This Row],[CỔ TỨC TIỀN MẶT]]/(Stock[[#This Row],[GIÁ MUA]]*Stock[[#This Row],[SỐ LƯỢNG MUA]]),"")</f>
        <v/>
      </c>
      <c r="S2217" s="103"/>
      <c r="T2217" s="77"/>
      <c r="U2217" s="95"/>
      <c r="V2217" s="96"/>
      <c r="W2217" s="125" t="str">
        <f>IF(Stock[[#This Row],[SỐ LƯỢNG BÁN]]&gt;0,Stock[[#This Row],[GIÁ BÁN]]*Stock[[#This Row],[SỐ LƯỢNG BÁN]]*$D$11+Stock[[#This Row],[GIÁ BÁN]]*Stock[[#This Row],[SỐ LƯỢNG BÁN]]*$D$12,"")</f>
        <v/>
      </c>
      <c r="X2217" s="120">
        <f>Stock[[#This Row],[SỐ LƯỢNG MUA]]+Stock[[#This Row],[CỔ TỨC BẰNG CỔ PHIẾU]]-Stock[[#This Row],[SỐ LƯỢNG BÁN]]</f>
        <v>0</v>
      </c>
      <c r="Y22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7" s="120">
        <f ca="1">IF(Stock[[#This Row],[NGÀY BÁN]]&gt;0,Stock[[#This Row],[NGÀY BÁN]]-Stock[[#This Row],[NGÀY MUA]]+1,IF(Stock[[#This Row],[NGÀY MUA]]=0,0,TODAY()-Stock[[#This Row],[NGÀY MUA]]+1))</f>
        <v>0</v>
      </c>
      <c r="AA2217" s="121" t="str">
        <f>IFERROR(Stock[[#This Row],[CỔ TỨC TIỀN MẶT]]+Stock[[#This Row],[LÃI/(LỖ) TỪ BÁN CK
(auto-fill)]],"")</f>
        <v/>
      </c>
      <c r="AB22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7" s="79"/>
      <c r="AE2217" s="146" t="str">
        <f>IF(Stock[[#This Row],[TRẠNG THÁI
(auto-fill)]]="NẮM GIỮ",Stock[[#This Row],[GIÁ THỊ TRƯỜNG]]-Stock[[#This Row],[GIÁ MUA]],"")</f>
        <v/>
      </c>
      <c r="AF2217" s="150" t="str">
        <f>IFERROR(Stock[[#This Row],[TĂNG/
(GIẢM )]]/Stock[[#This Row],[GIÁ MUA]],"")</f>
        <v/>
      </c>
      <c r="AG2217" s="129" t="str">
        <f>IF(Stock[[#This Row],[GIÁ THỊ TRƯỜNG]]&gt;0,Stock[[#This Row],[GIÁ THỊ TRƯỜNG]]*Stock[[#This Row],[SỐ LƯỢNG CÒN LẠI
(auto-fill)]],"")</f>
        <v/>
      </c>
    </row>
    <row r="2218" spans="2:33">
      <c r="B2218" s="109" t="str">
        <f>IF(AND(Stock[[#This Row],[SỐ LƯỢNG MUA]]&gt;0,Stock[[#This Row],[SỐ LƯỢNG CÒN LẠI
(auto-fill)]]=0),"BÁN",
IF(AND(Stock[[#This Row],[SỐ LƯỢNG MUA]]&gt;0,Stock[[#This Row],[SỐ LƯỢNG CÒN LẠI
(auto-fill)]]&gt;0),"NẮM GIỮ",""))</f>
        <v/>
      </c>
      <c r="C2218" s="112">
        <f t="shared" si="34"/>
        <v>2205</v>
      </c>
      <c r="D2218" s="77"/>
      <c r="E2218" s="78"/>
      <c r="F2218" s="170"/>
      <c r="G2218" s="83"/>
      <c r="H2218" s="84"/>
      <c r="I2218" s="114" t="str">
        <f>IF(Stock[[#This Row],[SỐ LƯỢNG MUA]]&gt;0,Stock[[#This Row],[GIÁ MUA]]*Stock[[#This Row],[SỐ LƯỢNG MUA]]*$D$11,"")</f>
        <v/>
      </c>
      <c r="J2218" s="87"/>
      <c r="K2218" s="88"/>
      <c r="L2218" s="116" t="str">
        <f>IF(Stock[[#This Row],[SỐ LƯỢNG MUA]]&gt;0,Stock[[#This Row],[GIÁ MUA]]*(1+Stock[[#This Row],[% TĂNG KỲ VỌNG_1]]),"")</f>
        <v/>
      </c>
      <c r="M2218" s="89"/>
      <c r="N2218" s="116" t="str">
        <f>IF(Stock[[#This Row],[SỐ LƯỢNG MUA]]&gt;0,Stock[[#This Row],[GIÁ MUA]]*(1+Stock[[#This Row],[% TĂNG KỲ VỌNG_2]]),"")</f>
        <v/>
      </c>
      <c r="O2218" s="89"/>
      <c r="P2218" s="116" t="str">
        <f>IF(Stock[[#This Row],[SỐ LƯỢNG MUA]]&gt;0,Stock[[#This Row],[GIÁ MUA]]*(1+Stock[[#This Row],[% GIẢM ĐỂ CẮT LỖ]]),"")</f>
        <v/>
      </c>
      <c r="Q2218" s="103"/>
      <c r="R2218" s="117" t="str">
        <f>IF(Stock[[#This Row],[CỔ TỨC TIỀN MẶT]]&gt;0,Stock[[#This Row],[CỔ TỨC TIỀN MẶT]]/(Stock[[#This Row],[GIÁ MUA]]*Stock[[#This Row],[SỐ LƯỢNG MUA]]),"")</f>
        <v/>
      </c>
      <c r="S2218" s="103"/>
      <c r="T2218" s="77"/>
      <c r="U2218" s="95"/>
      <c r="V2218" s="96"/>
      <c r="W2218" s="125" t="str">
        <f>IF(Stock[[#This Row],[SỐ LƯỢNG BÁN]]&gt;0,Stock[[#This Row],[GIÁ BÁN]]*Stock[[#This Row],[SỐ LƯỢNG BÁN]]*$D$11+Stock[[#This Row],[GIÁ BÁN]]*Stock[[#This Row],[SỐ LƯỢNG BÁN]]*$D$12,"")</f>
        <v/>
      </c>
      <c r="X2218" s="120">
        <f>Stock[[#This Row],[SỐ LƯỢNG MUA]]+Stock[[#This Row],[CỔ TỨC BẰNG CỔ PHIẾU]]-Stock[[#This Row],[SỐ LƯỢNG BÁN]]</f>
        <v>0</v>
      </c>
      <c r="Y22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8" s="120">
        <f ca="1">IF(Stock[[#This Row],[NGÀY BÁN]]&gt;0,Stock[[#This Row],[NGÀY BÁN]]-Stock[[#This Row],[NGÀY MUA]]+1,IF(Stock[[#This Row],[NGÀY MUA]]=0,0,TODAY()-Stock[[#This Row],[NGÀY MUA]]+1))</f>
        <v>0</v>
      </c>
      <c r="AA2218" s="121" t="str">
        <f>IFERROR(Stock[[#This Row],[CỔ TỨC TIỀN MẶT]]+Stock[[#This Row],[LÃI/(LỖ) TỪ BÁN CK
(auto-fill)]],"")</f>
        <v/>
      </c>
      <c r="AB22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8" s="79"/>
      <c r="AE2218" s="146" t="str">
        <f>IF(Stock[[#This Row],[TRẠNG THÁI
(auto-fill)]]="NẮM GIỮ",Stock[[#This Row],[GIÁ THỊ TRƯỜNG]]-Stock[[#This Row],[GIÁ MUA]],"")</f>
        <v/>
      </c>
      <c r="AF2218" s="150" t="str">
        <f>IFERROR(Stock[[#This Row],[TĂNG/
(GIẢM )]]/Stock[[#This Row],[GIÁ MUA]],"")</f>
        <v/>
      </c>
      <c r="AG2218" s="129" t="str">
        <f>IF(Stock[[#This Row],[GIÁ THỊ TRƯỜNG]]&gt;0,Stock[[#This Row],[GIÁ THỊ TRƯỜNG]]*Stock[[#This Row],[SỐ LƯỢNG CÒN LẠI
(auto-fill)]],"")</f>
        <v/>
      </c>
    </row>
    <row r="2219" spans="2:33">
      <c r="B2219" s="109" t="str">
        <f>IF(AND(Stock[[#This Row],[SỐ LƯỢNG MUA]]&gt;0,Stock[[#This Row],[SỐ LƯỢNG CÒN LẠI
(auto-fill)]]=0),"BÁN",
IF(AND(Stock[[#This Row],[SỐ LƯỢNG MUA]]&gt;0,Stock[[#This Row],[SỐ LƯỢNG CÒN LẠI
(auto-fill)]]&gt;0),"NẮM GIỮ",""))</f>
        <v/>
      </c>
      <c r="C2219" s="112">
        <f t="shared" si="34"/>
        <v>2206</v>
      </c>
      <c r="D2219" s="77"/>
      <c r="E2219" s="78"/>
      <c r="F2219" s="170"/>
      <c r="G2219" s="83"/>
      <c r="H2219" s="84"/>
      <c r="I2219" s="114" t="str">
        <f>IF(Stock[[#This Row],[SỐ LƯỢNG MUA]]&gt;0,Stock[[#This Row],[GIÁ MUA]]*Stock[[#This Row],[SỐ LƯỢNG MUA]]*$D$11,"")</f>
        <v/>
      </c>
      <c r="J2219" s="87"/>
      <c r="K2219" s="88"/>
      <c r="L2219" s="116" t="str">
        <f>IF(Stock[[#This Row],[SỐ LƯỢNG MUA]]&gt;0,Stock[[#This Row],[GIÁ MUA]]*(1+Stock[[#This Row],[% TĂNG KỲ VỌNG_1]]),"")</f>
        <v/>
      </c>
      <c r="M2219" s="89"/>
      <c r="N2219" s="116" t="str">
        <f>IF(Stock[[#This Row],[SỐ LƯỢNG MUA]]&gt;0,Stock[[#This Row],[GIÁ MUA]]*(1+Stock[[#This Row],[% TĂNG KỲ VỌNG_2]]),"")</f>
        <v/>
      </c>
      <c r="O2219" s="89"/>
      <c r="P2219" s="116" t="str">
        <f>IF(Stock[[#This Row],[SỐ LƯỢNG MUA]]&gt;0,Stock[[#This Row],[GIÁ MUA]]*(1+Stock[[#This Row],[% GIẢM ĐỂ CẮT LỖ]]),"")</f>
        <v/>
      </c>
      <c r="Q2219" s="103"/>
      <c r="R2219" s="117" t="str">
        <f>IF(Stock[[#This Row],[CỔ TỨC TIỀN MẶT]]&gt;0,Stock[[#This Row],[CỔ TỨC TIỀN MẶT]]/(Stock[[#This Row],[GIÁ MUA]]*Stock[[#This Row],[SỐ LƯỢNG MUA]]),"")</f>
        <v/>
      </c>
      <c r="S2219" s="103"/>
      <c r="T2219" s="77"/>
      <c r="U2219" s="95"/>
      <c r="V2219" s="96"/>
      <c r="W2219" s="125" t="str">
        <f>IF(Stock[[#This Row],[SỐ LƯỢNG BÁN]]&gt;0,Stock[[#This Row],[GIÁ BÁN]]*Stock[[#This Row],[SỐ LƯỢNG BÁN]]*$D$11+Stock[[#This Row],[GIÁ BÁN]]*Stock[[#This Row],[SỐ LƯỢNG BÁN]]*$D$12,"")</f>
        <v/>
      </c>
      <c r="X2219" s="120">
        <f>Stock[[#This Row],[SỐ LƯỢNG MUA]]+Stock[[#This Row],[CỔ TỨC BẰNG CỔ PHIẾU]]-Stock[[#This Row],[SỐ LƯỢNG BÁN]]</f>
        <v>0</v>
      </c>
      <c r="Y22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9" s="120">
        <f ca="1">IF(Stock[[#This Row],[NGÀY BÁN]]&gt;0,Stock[[#This Row],[NGÀY BÁN]]-Stock[[#This Row],[NGÀY MUA]]+1,IF(Stock[[#This Row],[NGÀY MUA]]=0,0,TODAY()-Stock[[#This Row],[NGÀY MUA]]+1))</f>
        <v>0</v>
      </c>
      <c r="AA2219" s="121" t="str">
        <f>IFERROR(Stock[[#This Row],[CỔ TỨC TIỀN MẶT]]+Stock[[#This Row],[LÃI/(LỖ) TỪ BÁN CK
(auto-fill)]],"")</f>
        <v/>
      </c>
      <c r="AB22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19" s="79"/>
      <c r="AE2219" s="146" t="str">
        <f>IF(Stock[[#This Row],[TRẠNG THÁI
(auto-fill)]]="NẮM GIỮ",Stock[[#This Row],[GIÁ THỊ TRƯỜNG]]-Stock[[#This Row],[GIÁ MUA]],"")</f>
        <v/>
      </c>
      <c r="AF2219" s="150" t="str">
        <f>IFERROR(Stock[[#This Row],[TĂNG/
(GIẢM )]]/Stock[[#This Row],[GIÁ MUA]],"")</f>
        <v/>
      </c>
      <c r="AG2219" s="129" t="str">
        <f>IF(Stock[[#This Row],[GIÁ THỊ TRƯỜNG]]&gt;0,Stock[[#This Row],[GIÁ THỊ TRƯỜNG]]*Stock[[#This Row],[SỐ LƯỢNG CÒN LẠI
(auto-fill)]],"")</f>
        <v/>
      </c>
    </row>
    <row r="2220" spans="2:33">
      <c r="B2220" s="109" t="str">
        <f>IF(AND(Stock[[#This Row],[SỐ LƯỢNG MUA]]&gt;0,Stock[[#This Row],[SỐ LƯỢNG CÒN LẠI
(auto-fill)]]=0),"BÁN",
IF(AND(Stock[[#This Row],[SỐ LƯỢNG MUA]]&gt;0,Stock[[#This Row],[SỐ LƯỢNG CÒN LẠI
(auto-fill)]]&gt;0),"NẮM GIỮ",""))</f>
        <v/>
      </c>
      <c r="C2220" s="112">
        <f t="shared" si="34"/>
        <v>2207</v>
      </c>
      <c r="D2220" s="77"/>
      <c r="E2220" s="78"/>
      <c r="F2220" s="170"/>
      <c r="G2220" s="83"/>
      <c r="H2220" s="84"/>
      <c r="I2220" s="114" t="str">
        <f>IF(Stock[[#This Row],[SỐ LƯỢNG MUA]]&gt;0,Stock[[#This Row],[GIÁ MUA]]*Stock[[#This Row],[SỐ LƯỢNG MUA]]*$D$11,"")</f>
        <v/>
      </c>
      <c r="J2220" s="87"/>
      <c r="K2220" s="88"/>
      <c r="L2220" s="116" t="str">
        <f>IF(Stock[[#This Row],[SỐ LƯỢNG MUA]]&gt;0,Stock[[#This Row],[GIÁ MUA]]*(1+Stock[[#This Row],[% TĂNG KỲ VỌNG_1]]),"")</f>
        <v/>
      </c>
      <c r="M2220" s="89"/>
      <c r="N2220" s="116" t="str">
        <f>IF(Stock[[#This Row],[SỐ LƯỢNG MUA]]&gt;0,Stock[[#This Row],[GIÁ MUA]]*(1+Stock[[#This Row],[% TĂNG KỲ VỌNG_2]]),"")</f>
        <v/>
      </c>
      <c r="O2220" s="89"/>
      <c r="P2220" s="116" t="str">
        <f>IF(Stock[[#This Row],[SỐ LƯỢNG MUA]]&gt;0,Stock[[#This Row],[GIÁ MUA]]*(1+Stock[[#This Row],[% GIẢM ĐỂ CẮT LỖ]]),"")</f>
        <v/>
      </c>
      <c r="Q2220" s="103"/>
      <c r="R2220" s="117" t="str">
        <f>IF(Stock[[#This Row],[CỔ TỨC TIỀN MẶT]]&gt;0,Stock[[#This Row],[CỔ TỨC TIỀN MẶT]]/(Stock[[#This Row],[GIÁ MUA]]*Stock[[#This Row],[SỐ LƯỢNG MUA]]),"")</f>
        <v/>
      </c>
      <c r="S2220" s="103"/>
      <c r="T2220" s="77"/>
      <c r="U2220" s="95"/>
      <c r="V2220" s="96"/>
      <c r="W2220" s="125" t="str">
        <f>IF(Stock[[#This Row],[SỐ LƯỢNG BÁN]]&gt;0,Stock[[#This Row],[GIÁ BÁN]]*Stock[[#This Row],[SỐ LƯỢNG BÁN]]*$D$11+Stock[[#This Row],[GIÁ BÁN]]*Stock[[#This Row],[SỐ LƯỢNG BÁN]]*$D$12,"")</f>
        <v/>
      </c>
      <c r="X2220" s="120">
        <f>Stock[[#This Row],[SỐ LƯỢNG MUA]]+Stock[[#This Row],[CỔ TỨC BẰNG CỔ PHIẾU]]-Stock[[#This Row],[SỐ LƯỢNG BÁN]]</f>
        <v>0</v>
      </c>
      <c r="Y22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0" s="120">
        <f ca="1">IF(Stock[[#This Row],[NGÀY BÁN]]&gt;0,Stock[[#This Row],[NGÀY BÁN]]-Stock[[#This Row],[NGÀY MUA]]+1,IF(Stock[[#This Row],[NGÀY MUA]]=0,0,TODAY()-Stock[[#This Row],[NGÀY MUA]]+1))</f>
        <v>0</v>
      </c>
      <c r="AA2220" s="121" t="str">
        <f>IFERROR(Stock[[#This Row],[CỔ TỨC TIỀN MẶT]]+Stock[[#This Row],[LÃI/(LỖ) TỪ BÁN CK
(auto-fill)]],"")</f>
        <v/>
      </c>
      <c r="AB22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0" s="79"/>
      <c r="AE2220" s="146" t="str">
        <f>IF(Stock[[#This Row],[TRẠNG THÁI
(auto-fill)]]="NẮM GIỮ",Stock[[#This Row],[GIÁ THỊ TRƯỜNG]]-Stock[[#This Row],[GIÁ MUA]],"")</f>
        <v/>
      </c>
      <c r="AF2220" s="150" t="str">
        <f>IFERROR(Stock[[#This Row],[TĂNG/
(GIẢM )]]/Stock[[#This Row],[GIÁ MUA]],"")</f>
        <v/>
      </c>
      <c r="AG2220" s="129" t="str">
        <f>IF(Stock[[#This Row],[GIÁ THỊ TRƯỜNG]]&gt;0,Stock[[#This Row],[GIÁ THỊ TRƯỜNG]]*Stock[[#This Row],[SỐ LƯỢNG CÒN LẠI
(auto-fill)]],"")</f>
        <v/>
      </c>
    </row>
    <row r="2221" spans="2:33">
      <c r="B2221" s="109" t="str">
        <f>IF(AND(Stock[[#This Row],[SỐ LƯỢNG MUA]]&gt;0,Stock[[#This Row],[SỐ LƯỢNG CÒN LẠI
(auto-fill)]]=0),"BÁN",
IF(AND(Stock[[#This Row],[SỐ LƯỢNG MUA]]&gt;0,Stock[[#This Row],[SỐ LƯỢNG CÒN LẠI
(auto-fill)]]&gt;0),"NẮM GIỮ",""))</f>
        <v/>
      </c>
      <c r="C2221" s="112">
        <f t="shared" si="34"/>
        <v>2208</v>
      </c>
      <c r="D2221" s="77"/>
      <c r="E2221" s="78"/>
      <c r="F2221" s="170"/>
      <c r="G2221" s="83"/>
      <c r="H2221" s="84"/>
      <c r="I2221" s="114" t="str">
        <f>IF(Stock[[#This Row],[SỐ LƯỢNG MUA]]&gt;0,Stock[[#This Row],[GIÁ MUA]]*Stock[[#This Row],[SỐ LƯỢNG MUA]]*$D$11,"")</f>
        <v/>
      </c>
      <c r="J2221" s="87"/>
      <c r="K2221" s="88"/>
      <c r="L2221" s="116" t="str">
        <f>IF(Stock[[#This Row],[SỐ LƯỢNG MUA]]&gt;0,Stock[[#This Row],[GIÁ MUA]]*(1+Stock[[#This Row],[% TĂNG KỲ VỌNG_1]]),"")</f>
        <v/>
      </c>
      <c r="M2221" s="89"/>
      <c r="N2221" s="116" t="str">
        <f>IF(Stock[[#This Row],[SỐ LƯỢNG MUA]]&gt;0,Stock[[#This Row],[GIÁ MUA]]*(1+Stock[[#This Row],[% TĂNG KỲ VỌNG_2]]),"")</f>
        <v/>
      </c>
      <c r="O2221" s="89"/>
      <c r="P2221" s="116" t="str">
        <f>IF(Stock[[#This Row],[SỐ LƯỢNG MUA]]&gt;0,Stock[[#This Row],[GIÁ MUA]]*(1+Stock[[#This Row],[% GIẢM ĐỂ CẮT LỖ]]),"")</f>
        <v/>
      </c>
      <c r="Q2221" s="103"/>
      <c r="R2221" s="117" t="str">
        <f>IF(Stock[[#This Row],[CỔ TỨC TIỀN MẶT]]&gt;0,Stock[[#This Row],[CỔ TỨC TIỀN MẶT]]/(Stock[[#This Row],[GIÁ MUA]]*Stock[[#This Row],[SỐ LƯỢNG MUA]]),"")</f>
        <v/>
      </c>
      <c r="S2221" s="103"/>
      <c r="T2221" s="77"/>
      <c r="U2221" s="95"/>
      <c r="V2221" s="96"/>
      <c r="W2221" s="125" t="str">
        <f>IF(Stock[[#This Row],[SỐ LƯỢNG BÁN]]&gt;0,Stock[[#This Row],[GIÁ BÁN]]*Stock[[#This Row],[SỐ LƯỢNG BÁN]]*$D$11+Stock[[#This Row],[GIÁ BÁN]]*Stock[[#This Row],[SỐ LƯỢNG BÁN]]*$D$12,"")</f>
        <v/>
      </c>
      <c r="X2221" s="120">
        <f>Stock[[#This Row],[SỐ LƯỢNG MUA]]+Stock[[#This Row],[CỔ TỨC BẰNG CỔ PHIẾU]]-Stock[[#This Row],[SỐ LƯỢNG BÁN]]</f>
        <v>0</v>
      </c>
      <c r="Y22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1" s="120">
        <f ca="1">IF(Stock[[#This Row],[NGÀY BÁN]]&gt;0,Stock[[#This Row],[NGÀY BÁN]]-Stock[[#This Row],[NGÀY MUA]]+1,IF(Stock[[#This Row],[NGÀY MUA]]=0,0,TODAY()-Stock[[#This Row],[NGÀY MUA]]+1))</f>
        <v>0</v>
      </c>
      <c r="AA2221" s="121" t="str">
        <f>IFERROR(Stock[[#This Row],[CỔ TỨC TIỀN MẶT]]+Stock[[#This Row],[LÃI/(LỖ) TỪ BÁN CK
(auto-fill)]],"")</f>
        <v/>
      </c>
      <c r="AB22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1" s="79"/>
      <c r="AE2221" s="146" t="str">
        <f>IF(Stock[[#This Row],[TRẠNG THÁI
(auto-fill)]]="NẮM GIỮ",Stock[[#This Row],[GIÁ THỊ TRƯỜNG]]-Stock[[#This Row],[GIÁ MUA]],"")</f>
        <v/>
      </c>
      <c r="AF2221" s="150" t="str">
        <f>IFERROR(Stock[[#This Row],[TĂNG/
(GIẢM )]]/Stock[[#This Row],[GIÁ MUA]],"")</f>
        <v/>
      </c>
      <c r="AG2221" s="129" t="str">
        <f>IF(Stock[[#This Row],[GIÁ THỊ TRƯỜNG]]&gt;0,Stock[[#This Row],[GIÁ THỊ TRƯỜNG]]*Stock[[#This Row],[SỐ LƯỢNG CÒN LẠI
(auto-fill)]],"")</f>
        <v/>
      </c>
    </row>
    <row r="2222" spans="2:33">
      <c r="B2222" s="109" t="str">
        <f>IF(AND(Stock[[#This Row],[SỐ LƯỢNG MUA]]&gt;0,Stock[[#This Row],[SỐ LƯỢNG CÒN LẠI
(auto-fill)]]=0),"BÁN",
IF(AND(Stock[[#This Row],[SỐ LƯỢNG MUA]]&gt;0,Stock[[#This Row],[SỐ LƯỢNG CÒN LẠI
(auto-fill)]]&gt;0),"NẮM GIỮ",""))</f>
        <v/>
      </c>
      <c r="C2222" s="112">
        <f t="shared" si="34"/>
        <v>2209</v>
      </c>
      <c r="D2222" s="77"/>
      <c r="E2222" s="78"/>
      <c r="F2222" s="170"/>
      <c r="G2222" s="83"/>
      <c r="H2222" s="84"/>
      <c r="I2222" s="114" t="str">
        <f>IF(Stock[[#This Row],[SỐ LƯỢNG MUA]]&gt;0,Stock[[#This Row],[GIÁ MUA]]*Stock[[#This Row],[SỐ LƯỢNG MUA]]*$D$11,"")</f>
        <v/>
      </c>
      <c r="J2222" s="87"/>
      <c r="K2222" s="88"/>
      <c r="L2222" s="116" t="str">
        <f>IF(Stock[[#This Row],[SỐ LƯỢNG MUA]]&gt;0,Stock[[#This Row],[GIÁ MUA]]*(1+Stock[[#This Row],[% TĂNG KỲ VỌNG_1]]),"")</f>
        <v/>
      </c>
      <c r="M2222" s="89"/>
      <c r="N2222" s="116" t="str">
        <f>IF(Stock[[#This Row],[SỐ LƯỢNG MUA]]&gt;0,Stock[[#This Row],[GIÁ MUA]]*(1+Stock[[#This Row],[% TĂNG KỲ VỌNG_2]]),"")</f>
        <v/>
      </c>
      <c r="O2222" s="89"/>
      <c r="P2222" s="116" t="str">
        <f>IF(Stock[[#This Row],[SỐ LƯỢNG MUA]]&gt;0,Stock[[#This Row],[GIÁ MUA]]*(1+Stock[[#This Row],[% GIẢM ĐỂ CẮT LỖ]]),"")</f>
        <v/>
      </c>
      <c r="Q2222" s="103"/>
      <c r="R2222" s="117" t="str">
        <f>IF(Stock[[#This Row],[CỔ TỨC TIỀN MẶT]]&gt;0,Stock[[#This Row],[CỔ TỨC TIỀN MẶT]]/(Stock[[#This Row],[GIÁ MUA]]*Stock[[#This Row],[SỐ LƯỢNG MUA]]),"")</f>
        <v/>
      </c>
      <c r="S2222" s="103"/>
      <c r="T2222" s="77"/>
      <c r="U2222" s="95"/>
      <c r="V2222" s="96"/>
      <c r="W2222" s="125" t="str">
        <f>IF(Stock[[#This Row],[SỐ LƯỢNG BÁN]]&gt;0,Stock[[#This Row],[GIÁ BÁN]]*Stock[[#This Row],[SỐ LƯỢNG BÁN]]*$D$11+Stock[[#This Row],[GIÁ BÁN]]*Stock[[#This Row],[SỐ LƯỢNG BÁN]]*$D$12,"")</f>
        <v/>
      </c>
      <c r="X2222" s="120">
        <f>Stock[[#This Row],[SỐ LƯỢNG MUA]]+Stock[[#This Row],[CỔ TỨC BẰNG CỔ PHIẾU]]-Stock[[#This Row],[SỐ LƯỢNG BÁN]]</f>
        <v>0</v>
      </c>
      <c r="Y22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2" s="120">
        <f ca="1">IF(Stock[[#This Row],[NGÀY BÁN]]&gt;0,Stock[[#This Row],[NGÀY BÁN]]-Stock[[#This Row],[NGÀY MUA]]+1,IF(Stock[[#This Row],[NGÀY MUA]]=0,0,TODAY()-Stock[[#This Row],[NGÀY MUA]]+1))</f>
        <v>0</v>
      </c>
      <c r="AA2222" s="121" t="str">
        <f>IFERROR(Stock[[#This Row],[CỔ TỨC TIỀN MẶT]]+Stock[[#This Row],[LÃI/(LỖ) TỪ BÁN CK
(auto-fill)]],"")</f>
        <v/>
      </c>
      <c r="AB22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2" s="79"/>
      <c r="AE2222" s="146" t="str">
        <f>IF(Stock[[#This Row],[TRẠNG THÁI
(auto-fill)]]="NẮM GIỮ",Stock[[#This Row],[GIÁ THỊ TRƯỜNG]]-Stock[[#This Row],[GIÁ MUA]],"")</f>
        <v/>
      </c>
      <c r="AF2222" s="150" t="str">
        <f>IFERROR(Stock[[#This Row],[TĂNG/
(GIẢM )]]/Stock[[#This Row],[GIÁ MUA]],"")</f>
        <v/>
      </c>
      <c r="AG2222" s="129" t="str">
        <f>IF(Stock[[#This Row],[GIÁ THỊ TRƯỜNG]]&gt;0,Stock[[#This Row],[GIÁ THỊ TRƯỜNG]]*Stock[[#This Row],[SỐ LƯỢNG CÒN LẠI
(auto-fill)]],"")</f>
        <v/>
      </c>
    </row>
    <row r="2223" spans="2:33">
      <c r="B2223" s="109" t="str">
        <f>IF(AND(Stock[[#This Row],[SỐ LƯỢNG MUA]]&gt;0,Stock[[#This Row],[SỐ LƯỢNG CÒN LẠI
(auto-fill)]]=0),"BÁN",
IF(AND(Stock[[#This Row],[SỐ LƯỢNG MUA]]&gt;0,Stock[[#This Row],[SỐ LƯỢNG CÒN LẠI
(auto-fill)]]&gt;0),"NẮM GIỮ",""))</f>
        <v/>
      </c>
      <c r="C2223" s="112">
        <f t="shared" si="34"/>
        <v>2210</v>
      </c>
      <c r="D2223" s="77"/>
      <c r="E2223" s="78"/>
      <c r="F2223" s="170"/>
      <c r="G2223" s="83"/>
      <c r="H2223" s="84"/>
      <c r="I2223" s="114" t="str">
        <f>IF(Stock[[#This Row],[SỐ LƯỢNG MUA]]&gt;0,Stock[[#This Row],[GIÁ MUA]]*Stock[[#This Row],[SỐ LƯỢNG MUA]]*$D$11,"")</f>
        <v/>
      </c>
      <c r="J2223" s="87"/>
      <c r="K2223" s="88"/>
      <c r="L2223" s="116" t="str">
        <f>IF(Stock[[#This Row],[SỐ LƯỢNG MUA]]&gt;0,Stock[[#This Row],[GIÁ MUA]]*(1+Stock[[#This Row],[% TĂNG KỲ VỌNG_1]]),"")</f>
        <v/>
      </c>
      <c r="M2223" s="89"/>
      <c r="N2223" s="116" t="str">
        <f>IF(Stock[[#This Row],[SỐ LƯỢNG MUA]]&gt;0,Stock[[#This Row],[GIÁ MUA]]*(1+Stock[[#This Row],[% TĂNG KỲ VỌNG_2]]),"")</f>
        <v/>
      </c>
      <c r="O2223" s="89"/>
      <c r="P2223" s="116" t="str">
        <f>IF(Stock[[#This Row],[SỐ LƯỢNG MUA]]&gt;0,Stock[[#This Row],[GIÁ MUA]]*(1+Stock[[#This Row],[% GIẢM ĐỂ CẮT LỖ]]),"")</f>
        <v/>
      </c>
      <c r="Q2223" s="103"/>
      <c r="R2223" s="117" t="str">
        <f>IF(Stock[[#This Row],[CỔ TỨC TIỀN MẶT]]&gt;0,Stock[[#This Row],[CỔ TỨC TIỀN MẶT]]/(Stock[[#This Row],[GIÁ MUA]]*Stock[[#This Row],[SỐ LƯỢNG MUA]]),"")</f>
        <v/>
      </c>
      <c r="S2223" s="103"/>
      <c r="T2223" s="77"/>
      <c r="U2223" s="95"/>
      <c r="V2223" s="96"/>
      <c r="W2223" s="125" t="str">
        <f>IF(Stock[[#This Row],[SỐ LƯỢNG BÁN]]&gt;0,Stock[[#This Row],[GIÁ BÁN]]*Stock[[#This Row],[SỐ LƯỢNG BÁN]]*$D$11+Stock[[#This Row],[GIÁ BÁN]]*Stock[[#This Row],[SỐ LƯỢNG BÁN]]*$D$12,"")</f>
        <v/>
      </c>
      <c r="X2223" s="120">
        <f>Stock[[#This Row],[SỐ LƯỢNG MUA]]+Stock[[#This Row],[CỔ TỨC BẰNG CỔ PHIẾU]]-Stock[[#This Row],[SỐ LƯỢNG BÁN]]</f>
        <v>0</v>
      </c>
      <c r="Y22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3" s="120">
        <f ca="1">IF(Stock[[#This Row],[NGÀY BÁN]]&gt;0,Stock[[#This Row],[NGÀY BÁN]]-Stock[[#This Row],[NGÀY MUA]]+1,IF(Stock[[#This Row],[NGÀY MUA]]=0,0,TODAY()-Stock[[#This Row],[NGÀY MUA]]+1))</f>
        <v>0</v>
      </c>
      <c r="AA2223" s="121" t="str">
        <f>IFERROR(Stock[[#This Row],[CỔ TỨC TIỀN MẶT]]+Stock[[#This Row],[LÃI/(LỖ) TỪ BÁN CK
(auto-fill)]],"")</f>
        <v/>
      </c>
      <c r="AB22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3" s="79"/>
      <c r="AE2223" s="146" t="str">
        <f>IF(Stock[[#This Row],[TRẠNG THÁI
(auto-fill)]]="NẮM GIỮ",Stock[[#This Row],[GIÁ THỊ TRƯỜNG]]-Stock[[#This Row],[GIÁ MUA]],"")</f>
        <v/>
      </c>
      <c r="AF2223" s="150" t="str">
        <f>IFERROR(Stock[[#This Row],[TĂNG/
(GIẢM )]]/Stock[[#This Row],[GIÁ MUA]],"")</f>
        <v/>
      </c>
      <c r="AG2223" s="129" t="str">
        <f>IF(Stock[[#This Row],[GIÁ THỊ TRƯỜNG]]&gt;0,Stock[[#This Row],[GIÁ THỊ TRƯỜNG]]*Stock[[#This Row],[SỐ LƯỢNG CÒN LẠI
(auto-fill)]],"")</f>
        <v/>
      </c>
    </row>
    <row r="2224" spans="2:33">
      <c r="B2224" s="109" t="str">
        <f>IF(AND(Stock[[#This Row],[SỐ LƯỢNG MUA]]&gt;0,Stock[[#This Row],[SỐ LƯỢNG CÒN LẠI
(auto-fill)]]=0),"BÁN",
IF(AND(Stock[[#This Row],[SỐ LƯỢNG MUA]]&gt;0,Stock[[#This Row],[SỐ LƯỢNG CÒN LẠI
(auto-fill)]]&gt;0),"NẮM GIỮ",""))</f>
        <v/>
      </c>
      <c r="C2224" s="112">
        <f t="shared" si="34"/>
        <v>2211</v>
      </c>
      <c r="D2224" s="77"/>
      <c r="E2224" s="78"/>
      <c r="F2224" s="170"/>
      <c r="G2224" s="83"/>
      <c r="H2224" s="84"/>
      <c r="I2224" s="114" t="str">
        <f>IF(Stock[[#This Row],[SỐ LƯỢNG MUA]]&gt;0,Stock[[#This Row],[GIÁ MUA]]*Stock[[#This Row],[SỐ LƯỢNG MUA]]*$D$11,"")</f>
        <v/>
      </c>
      <c r="J2224" s="87"/>
      <c r="K2224" s="88"/>
      <c r="L2224" s="116" t="str">
        <f>IF(Stock[[#This Row],[SỐ LƯỢNG MUA]]&gt;0,Stock[[#This Row],[GIÁ MUA]]*(1+Stock[[#This Row],[% TĂNG KỲ VỌNG_1]]),"")</f>
        <v/>
      </c>
      <c r="M2224" s="89"/>
      <c r="N2224" s="116" t="str">
        <f>IF(Stock[[#This Row],[SỐ LƯỢNG MUA]]&gt;0,Stock[[#This Row],[GIÁ MUA]]*(1+Stock[[#This Row],[% TĂNG KỲ VỌNG_2]]),"")</f>
        <v/>
      </c>
      <c r="O2224" s="89"/>
      <c r="P2224" s="116" t="str">
        <f>IF(Stock[[#This Row],[SỐ LƯỢNG MUA]]&gt;0,Stock[[#This Row],[GIÁ MUA]]*(1+Stock[[#This Row],[% GIẢM ĐỂ CẮT LỖ]]),"")</f>
        <v/>
      </c>
      <c r="Q2224" s="103"/>
      <c r="R2224" s="117" t="str">
        <f>IF(Stock[[#This Row],[CỔ TỨC TIỀN MẶT]]&gt;0,Stock[[#This Row],[CỔ TỨC TIỀN MẶT]]/(Stock[[#This Row],[GIÁ MUA]]*Stock[[#This Row],[SỐ LƯỢNG MUA]]),"")</f>
        <v/>
      </c>
      <c r="S2224" s="103"/>
      <c r="T2224" s="77"/>
      <c r="U2224" s="95"/>
      <c r="V2224" s="96"/>
      <c r="W2224" s="125" t="str">
        <f>IF(Stock[[#This Row],[SỐ LƯỢNG BÁN]]&gt;0,Stock[[#This Row],[GIÁ BÁN]]*Stock[[#This Row],[SỐ LƯỢNG BÁN]]*$D$11+Stock[[#This Row],[GIÁ BÁN]]*Stock[[#This Row],[SỐ LƯỢNG BÁN]]*$D$12,"")</f>
        <v/>
      </c>
      <c r="X2224" s="120">
        <f>Stock[[#This Row],[SỐ LƯỢNG MUA]]+Stock[[#This Row],[CỔ TỨC BẰNG CỔ PHIẾU]]-Stock[[#This Row],[SỐ LƯỢNG BÁN]]</f>
        <v>0</v>
      </c>
      <c r="Y22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4" s="120">
        <f ca="1">IF(Stock[[#This Row],[NGÀY BÁN]]&gt;0,Stock[[#This Row],[NGÀY BÁN]]-Stock[[#This Row],[NGÀY MUA]]+1,IF(Stock[[#This Row],[NGÀY MUA]]=0,0,TODAY()-Stock[[#This Row],[NGÀY MUA]]+1))</f>
        <v>0</v>
      </c>
      <c r="AA2224" s="121" t="str">
        <f>IFERROR(Stock[[#This Row],[CỔ TỨC TIỀN MẶT]]+Stock[[#This Row],[LÃI/(LỖ) TỪ BÁN CK
(auto-fill)]],"")</f>
        <v/>
      </c>
      <c r="AB22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4" s="79"/>
      <c r="AE2224" s="146" t="str">
        <f>IF(Stock[[#This Row],[TRẠNG THÁI
(auto-fill)]]="NẮM GIỮ",Stock[[#This Row],[GIÁ THỊ TRƯỜNG]]-Stock[[#This Row],[GIÁ MUA]],"")</f>
        <v/>
      </c>
      <c r="AF2224" s="150" t="str">
        <f>IFERROR(Stock[[#This Row],[TĂNG/
(GIẢM )]]/Stock[[#This Row],[GIÁ MUA]],"")</f>
        <v/>
      </c>
      <c r="AG2224" s="129" t="str">
        <f>IF(Stock[[#This Row],[GIÁ THỊ TRƯỜNG]]&gt;0,Stock[[#This Row],[GIÁ THỊ TRƯỜNG]]*Stock[[#This Row],[SỐ LƯỢNG CÒN LẠI
(auto-fill)]],"")</f>
        <v/>
      </c>
    </row>
    <row r="2225" spans="2:33">
      <c r="B2225" s="109" t="str">
        <f>IF(AND(Stock[[#This Row],[SỐ LƯỢNG MUA]]&gt;0,Stock[[#This Row],[SỐ LƯỢNG CÒN LẠI
(auto-fill)]]=0),"BÁN",
IF(AND(Stock[[#This Row],[SỐ LƯỢNG MUA]]&gt;0,Stock[[#This Row],[SỐ LƯỢNG CÒN LẠI
(auto-fill)]]&gt;0),"NẮM GIỮ",""))</f>
        <v/>
      </c>
      <c r="C2225" s="112">
        <f t="shared" si="34"/>
        <v>2212</v>
      </c>
      <c r="D2225" s="77"/>
      <c r="E2225" s="78"/>
      <c r="F2225" s="170"/>
      <c r="G2225" s="83"/>
      <c r="H2225" s="84"/>
      <c r="I2225" s="114" t="str">
        <f>IF(Stock[[#This Row],[SỐ LƯỢNG MUA]]&gt;0,Stock[[#This Row],[GIÁ MUA]]*Stock[[#This Row],[SỐ LƯỢNG MUA]]*$D$11,"")</f>
        <v/>
      </c>
      <c r="J2225" s="87"/>
      <c r="K2225" s="88"/>
      <c r="L2225" s="116" t="str">
        <f>IF(Stock[[#This Row],[SỐ LƯỢNG MUA]]&gt;0,Stock[[#This Row],[GIÁ MUA]]*(1+Stock[[#This Row],[% TĂNG KỲ VỌNG_1]]),"")</f>
        <v/>
      </c>
      <c r="M2225" s="89"/>
      <c r="N2225" s="116" t="str">
        <f>IF(Stock[[#This Row],[SỐ LƯỢNG MUA]]&gt;0,Stock[[#This Row],[GIÁ MUA]]*(1+Stock[[#This Row],[% TĂNG KỲ VỌNG_2]]),"")</f>
        <v/>
      </c>
      <c r="O2225" s="89"/>
      <c r="P2225" s="116" t="str">
        <f>IF(Stock[[#This Row],[SỐ LƯỢNG MUA]]&gt;0,Stock[[#This Row],[GIÁ MUA]]*(1+Stock[[#This Row],[% GIẢM ĐỂ CẮT LỖ]]),"")</f>
        <v/>
      </c>
      <c r="Q2225" s="103"/>
      <c r="R2225" s="117" t="str">
        <f>IF(Stock[[#This Row],[CỔ TỨC TIỀN MẶT]]&gt;0,Stock[[#This Row],[CỔ TỨC TIỀN MẶT]]/(Stock[[#This Row],[GIÁ MUA]]*Stock[[#This Row],[SỐ LƯỢNG MUA]]),"")</f>
        <v/>
      </c>
      <c r="S2225" s="103"/>
      <c r="T2225" s="77"/>
      <c r="U2225" s="95"/>
      <c r="V2225" s="96"/>
      <c r="W2225" s="125" t="str">
        <f>IF(Stock[[#This Row],[SỐ LƯỢNG BÁN]]&gt;0,Stock[[#This Row],[GIÁ BÁN]]*Stock[[#This Row],[SỐ LƯỢNG BÁN]]*$D$11+Stock[[#This Row],[GIÁ BÁN]]*Stock[[#This Row],[SỐ LƯỢNG BÁN]]*$D$12,"")</f>
        <v/>
      </c>
      <c r="X2225" s="120">
        <f>Stock[[#This Row],[SỐ LƯỢNG MUA]]+Stock[[#This Row],[CỔ TỨC BẰNG CỔ PHIẾU]]-Stock[[#This Row],[SỐ LƯỢNG BÁN]]</f>
        <v>0</v>
      </c>
      <c r="Y22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5" s="120">
        <f ca="1">IF(Stock[[#This Row],[NGÀY BÁN]]&gt;0,Stock[[#This Row],[NGÀY BÁN]]-Stock[[#This Row],[NGÀY MUA]]+1,IF(Stock[[#This Row],[NGÀY MUA]]=0,0,TODAY()-Stock[[#This Row],[NGÀY MUA]]+1))</f>
        <v>0</v>
      </c>
      <c r="AA2225" s="121" t="str">
        <f>IFERROR(Stock[[#This Row],[CỔ TỨC TIỀN MẶT]]+Stock[[#This Row],[LÃI/(LỖ) TỪ BÁN CK
(auto-fill)]],"")</f>
        <v/>
      </c>
      <c r="AB22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5" s="79"/>
      <c r="AE2225" s="146" t="str">
        <f>IF(Stock[[#This Row],[TRẠNG THÁI
(auto-fill)]]="NẮM GIỮ",Stock[[#This Row],[GIÁ THỊ TRƯỜNG]]-Stock[[#This Row],[GIÁ MUA]],"")</f>
        <v/>
      </c>
      <c r="AF2225" s="150" t="str">
        <f>IFERROR(Stock[[#This Row],[TĂNG/
(GIẢM )]]/Stock[[#This Row],[GIÁ MUA]],"")</f>
        <v/>
      </c>
      <c r="AG2225" s="129" t="str">
        <f>IF(Stock[[#This Row],[GIÁ THỊ TRƯỜNG]]&gt;0,Stock[[#This Row],[GIÁ THỊ TRƯỜNG]]*Stock[[#This Row],[SỐ LƯỢNG CÒN LẠI
(auto-fill)]],"")</f>
        <v/>
      </c>
    </row>
    <row r="2226" spans="2:33">
      <c r="B2226" s="109" t="str">
        <f>IF(AND(Stock[[#This Row],[SỐ LƯỢNG MUA]]&gt;0,Stock[[#This Row],[SỐ LƯỢNG CÒN LẠI
(auto-fill)]]=0),"BÁN",
IF(AND(Stock[[#This Row],[SỐ LƯỢNG MUA]]&gt;0,Stock[[#This Row],[SỐ LƯỢNG CÒN LẠI
(auto-fill)]]&gt;0),"NẮM GIỮ",""))</f>
        <v/>
      </c>
      <c r="C2226" s="112">
        <f t="shared" si="34"/>
        <v>2213</v>
      </c>
      <c r="D2226" s="77"/>
      <c r="E2226" s="78"/>
      <c r="F2226" s="170"/>
      <c r="G2226" s="83"/>
      <c r="H2226" s="84"/>
      <c r="I2226" s="114" t="str">
        <f>IF(Stock[[#This Row],[SỐ LƯỢNG MUA]]&gt;0,Stock[[#This Row],[GIÁ MUA]]*Stock[[#This Row],[SỐ LƯỢNG MUA]]*$D$11,"")</f>
        <v/>
      </c>
      <c r="J2226" s="87"/>
      <c r="K2226" s="88"/>
      <c r="L2226" s="116" t="str">
        <f>IF(Stock[[#This Row],[SỐ LƯỢNG MUA]]&gt;0,Stock[[#This Row],[GIÁ MUA]]*(1+Stock[[#This Row],[% TĂNG KỲ VỌNG_1]]),"")</f>
        <v/>
      </c>
      <c r="M2226" s="89"/>
      <c r="N2226" s="116" t="str">
        <f>IF(Stock[[#This Row],[SỐ LƯỢNG MUA]]&gt;0,Stock[[#This Row],[GIÁ MUA]]*(1+Stock[[#This Row],[% TĂNG KỲ VỌNG_2]]),"")</f>
        <v/>
      </c>
      <c r="O2226" s="89"/>
      <c r="P2226" s="116" t="str">
        <f>IF(Stock[[#This Row],[SỐ LƯỢNG MUA]]&gt;0,Stock[[#This Row],[GIÁ MUA]]*(1+Stock[[#This Row],[% GIẢM ĐỂ CẮT LỖ]]),"")</f>
        <v/>
      </c>
      <c r="Q2226" s="103"/>
      <c r="R2226" s="117" t="str">
        <f>IF(Stock[[#This Row],[CỔ TỨC TIỀN MẶT]]&gt;0,Stock[[#This Row],[CỔ TỨC TIỀN MẶT]]/(Stock[[#This Row],[GIÁ MUA]]*Stock[[#This Row],[SỐ LƯỢNG MUA]]),"")</f>
        <v/>
      </c>
      <c r="S2226" s="103"/>
      <c r="T2226" s="77"/>
      <c r="U2226" s="95"/>
      <c r="V2226" s="96"/>
      <c r="W2226" s="125" t="str">
        <f>IF(Stock[[#This Row],[SỐ LƯỢNG BÁN]]&gt;0,Stock[[#This Row],[GIÁ BÁN]]*Stock[[#This Row],[SỐ LƯỢNG BÁN]]*$D$11+Stock[[#This Row],[GIÁ BÁN]]*Stock[[#This Row],[SỐ LƯỢNG BÁN]]*$D$12,"")</f>
        <v/>
      </c>
      <c r="X2226" s="120">
        <f>Stock[[#This Row],[SỐ LƯỢNG MUA]]+Stock[[#This Row],[CỔ TỨC BẰNG CỔ PHIẾU]]-Stock[[#This Row],[SỐ LƯỢNG BÁN]]</f>
        <v>0</v>
      </c>
      <c r="Y22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6" s="120">
        <f ca="1">IF(Stock[[#This Row],[NGÀY BÁN]]&gt;0,Stock[[#This Row],[NGÀY BÁN]]-Stock[[#This Row],[NGÀY MUA]]+1,IF(Stock[[#This Row],[NGÀY MUA]]=0,0,TODAY()-Stock[[#This Row],[NGÀY MUA]]+1))</f>
        <v>0</v>
      </c>
      <c r="AA2226" s="121" t="str">
        <f>IFERROR(Stock[[#This Row],[CỔ TỨC TIỀN MẶT]]+Stock[[#This Row],[LÃI/(LỖ) TỪ BÁN CK
(auto-fill)]],"")</f>
        <v/>
      </c>
      <c r="AB22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6" s="79"/>
      <c r="AE2226" s="146" t="str">
        <f>IF(Stock[[#This Row],[TRẠNG THÁI
(auto-fill)]]="NẮM GIỮ",Stock[[#This Row],[GIÁ THỊ TRƯỜNG]]-Stock[[#This Row],[GIÁ MUA]],"")</f>
        <v/>
      </c>
      <c r="AF2226" s="150" t="str">
        <f>IFERROR(Stock[[#This Row],[TĂNG/
(GIẢM )]]/Stock[[#This Row],[GIÁ MUA]],"")</f>
        <v/>
      </c>
      <c r="AG2226" s="129" t="str">
        <f>IF(Stock[[#This Row],[GIÁ THỊ TRƯỜNG]]&gt;0,Stock[[#This Row],[GIÁ THỊ TRƯỜNG]]*Stock[[#This Row],[SỐ LƯỢNG CÒN LẠI
(auto-fill)]],"")</f>
        <v/>
      </c>
    </row>
    <row r="2227" spans="2:33">
      <c r="B2227" s="109" t="str">
        <f>IF(AND(Stock[[#This Row],[SỐ LƯỢNG MUA]]&gt;0,Stock[[#This Row],[SỐ LƯỢNG CÒN LẠI
(auto-fill)]]=0),"BÁN",
IF(AND(Stock[[#This Row],[SỐ LƯỢNG MUA]]&gt;0,Stock[[#This Row],[SỐ LƯỢNG CÒN LẠI
(auto-fill)]]&gt;0),"NẮM GIỮ",""))</f>
        <v/>
      </c>
      <c r="C2227" s="112">
        <f t="shared" si="34"/>
        <v>2214</v>
      </c>
      <c r="D2227" s="77"/>
      <c r="E2227" s="78"/>
      <c r="F2227" s="170"/>
      <c r="G2227" s="83"/>
      <c r="H2227" s="84"/>
      <c r="I2227" s="114" t="str">
        <f>IF(Stock[[#This Row],[SỐ LƯỢNG MUA]]&gt;0,Stock[[#This Row],[GIÁ MUA]]*Stock[[#This Row],[SỐ LƯỢNG MUA]]*$D$11,"")</f>
        <v/>
      </c>
      <c r="J2227" s="87"/>
      <c r="K2227" s="88"/>
      <c r="L2227" s="116" t="str">
        <f>IF(Stock[[#This Row],[SỐ LƯỢNG MUA]]&gt;0,Stock[[#This Row],[GIÁ MUA]]*(1+Stock[[#This Row],[% TĂNG KỲ VỌNG_1]]),"")</f>
        <v/>
      </c>
      <c r="M2227" s="89"/>
      <c r="N2227" s="116" t="str">
        <f>IF(Stock[[#This Row],[SỐ LƯỢNG MUA]]&gt;0,Stock[[#This Row],[GIÁ MUA]]*(1+Stock[[#This Row],[% TĂNG KỲ VỌNG_2]]),"")</f>
        <v/>
      </c>
      <c r="O2227" s="89"/>
      <c r="P2227" s="116" t="str">
        <f>IF(Stock[[#This Row],[SỐ LƯỢNG MUA]]&gt;0,Stock[[#This Row],[GIÁ MUA]]*(1+Stock[[#This Row],[% GIẢM ĐỂ CẮT LỖ]]),"")</f>
        <v/>
      </c>
      <c r="Q2227" s="103"/>
      <c r="R2227" s="117" t="str">
        <f>IF(Stock[[#This Row],[CỔ TỨC TIỀN MẶT]]&gt;0,Stock[[#This Row],[CỔ TỨC TIỀN MẶT]]/(Stock[[#This Row],[GIÁ MUA]]*Stock[[#This Row],[SỐ LƯỢNG MUA]]),"")</f>
        <v/>
      </c>
      <c r="S2227" s="103"/>
      <c r="T2227" s="77"/>
      <c r="U2227" s="95"/>
      <c r="V2227" s="96"/>
      <c r="W2227" s="125" t="str">
        <f>IF(Stock[[#This Row],[SỐ LƯỢNG BÁN]]&gt;0,Stock[[#This Row],[GIÁ BÁN]]*Stock[[#This Row],[SỐ LƯỢNG BÁN]]*$D$11+Stock[[#This Row],[GIÁ BÁN]]*Stock[[#This Row],[SỐ LƯỢNG BÁN]]*$D$12,"")</f>
        <v/>
      </c>
      <c r="X2227" s="120">
        <f>Stock[[#This Row],[SỐ LƯỢNG MUA]]+Stock[[#This Row],[CỔ TỨC BẰNG CỔ PHIẾU]]-Stock[[#This Row],[SỐ LƯỢNG BÁN]]</f>
        <v>0</v>
      </c>
      <c r="Y22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7" s="120">
        <f ca="1">IF(Stock[[#This Row],[NGÀY BÁN]]&gt;0,Stock[[#This Row],[NGÀY BÁN]]-Stock[[#This Row],[NGÀY MUA]]+1,IF(Stock[[#This Row],[NGÀY MUA]]=0,0,TODAY()-Stock[[#This Row],[NGÀY MUA]]+1))</f>
        <v>0</v>
      </c>
      <c r="AA2227" s="121" t="str">
        <f>IFERROR(Stock[[#This Row],[CỔ TỨC TIỀN MẶT]]+Stock[[#This Row],[LÃI/(LỖ) TỪ BÁN CK
(auto-fill)]],"")</f>
        <v/>
      </c>
      <c r="AB22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7" s="79"/>
      <c r="AE2227" s="146" t="str">
        <f>IF(Stock[[#This Row],[TRẠNG THÁI
(auto-fill)]]="NẮM GIỮ",Stock[[#This Row],[GIÁ THỊ TRƯỜNG]]-Stock[[#This Row],[GIÁ MUA]],"")</f>
        <v/>
      </c>
      <c r="AF2227" s="150" t="str">
        <f>IFERROR(Stock[[#This Row],[TĂNG/
(GIẢM )]]/Stock[[#This Row],[GIÁ MUA]],"")</f>
        <v/>
      </c>
      <c r="AG2227" s="129" t="str">
        <f>IF(Stock[[#This Row],[GIÁ THỊ TRƯỜNG]]&gt;0,Stock[[#This Row],[GIÁ THỊ TRƯỜNG]]*Stock[[#This Row],[SỐ LƯỢNG CÒN LẠI
(auto-fill)]],"")</f>
        <v/>
      </c>
    </row>
    <row r="2228" spans="2:33">
      <c r="B2228" s="109" t="str">
        <f>IF(AND(Stock[[#This Row],[SỐ LƯỢNG MUA]]&gt;0,Stock[[#This Row],[SỐ LƯỢNG CÒN LẠI
(auto-fill)]]=0),"BÁN",
IF(AND(Stock[[#This Row],[SỐ LƯỢNG MUA]]&gt;0,Stock[[#This Row],[SỐ LƯỢNG CÒN LẠI
(auto-fill)]]&gt;0),"NẮM GIỮ",""))</f>
        <v/>
      </c>
      <c r="C2228" s="112">
        <f t="shared" si="34"/>
        <v>2215</v>
      </c>
      <c r="D2228" s="77"/>
      <c r="E2228" s="78"/>
      <c r="F2228" s="170"/>
      <c r="G2228" s="83"/>
      <c r="H2228" s="84"/>
      <c r="I2228" s="114" t="str">
        <f>IF(Stock[[#This Row],[SỐ LƯỢNG MUA]]&gt;0,Stock[[#This Row],[GIÁ MUA]]*Stock[[#This Row],[SỐ LƯỢNG MUA]]*$D$11,"")</f>
        <v/>
      </c>
      <c r="J2228" s="87"/>
      <c r="K2228" s="88"/>
      <c r="L2228" s="116" t="str">
        <f>IF(Stock[[#This Row],[SỐ LƯỢNG MUA]]&gt;0,Stock[[#This Row],[GIÁ MUA]]*(1+Stock[[#This Row],[% TĂNG KỲ VỌNG_1]]),"")</f>
        <v/>
      </c>
      <c r="M2228" s="89"/>
      <c r="N2228" s="116" t="str">
        <f>IF(Stock[[#This Row],[SỐ LƯỢNG MUA]]&gt;0,Stock[[#This Row],[GIÁ MUA]]*(1+Stock[[#This Row],[% TĂNG KỲ VỌNG_2]]),"")</f>
        <v/>
      </c>
      <c r="O2228" s="89"/>
      <c r="P2228" s="116" t="str">
        <f>IF(Stock[[#This Row],[SỐ LƯỢNG MUA]]&gt;0,Stock[[#This Row],[GIÁ MUA]]*(1+Stock[[#This Row],[% GIẢM ĐỂ CẮT LỖ]]),"")</f>
        <v/>
      </c>
      <c r="Q2228" s="103"/>
      <c r="R2228" s="117" t="str">
        <f>IF(Stock[[#This Row],[CỔ TỨC TIỀN MẶT]]&gt;0,Stock[[#This Row],[CỔ TỨC TIỀN MẶT]]/(Stock[[#This Row],[GIÁ MUA]]*Stock[[#This Row],[SỐ LƯỢNG MUA]]),"")</f>
        <v/>
      </c>
      <c r="S2228" s="103"/>
      <c r="T2228" s="77"/>
      <c r="U2228" s="95"/>
      <c r="V2228" s="96"/>
      <c r="W2228" s="125" t="str">
        <f>IF(Stock[[#This Row],[SỐ LƯỢNG BÁN]]&gt;0,Stock[[#This Row],[GIÁ BÁN]]*Stock[[#This Row],[SỐ LƯỢNG BÁN]]*$D$11+Stock[[#This Row],[GIÁ BÁN]]*Stock[[#This Row],[SỐ LƯỢNG BÁN]]*$D$12,"")</f>
        <v/>
      </c>
      <c r="X2228" s="120">
        <f>Stock[[#This Row],[SỐ LƯỢNG MUA]]+Stock[[#This Row],[CỔ TỨC BẰNG CỔ PHIẾU]]-Stock[[#This Row],[SỐ LƯỢNG BÁN]]</f>
        <v>0</v>
      </c>
      <c r="Y22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8" s="120">
        <f ca="1">IF(Stock[[#This Row],[NGÀY BÁN]]&gt;0,Stock[[#This Row],[NGÀY BÁN]]-Stock[[#This Row],[NGÀY MUA]]+1,IF(Stock[[#This Row],[NGÀY MUA]]=0,0,TODAY()-Stock[[#This Row],[NGÀY MUA]]+1))</f>
        <v>0</v>
      </c>
      <c r="AA2228" s="121" t="str">
        <f>IFERROR(Stock[[#This Row],[CỔ TỨC TIỀN MẶT]]+Stock[[#This Row],[LÃI/(LỖ) TỪ BÁN CK
(auto-fill)]],"")</f>
        <v/>
      </c>
      <c r="AB22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8" s="79"/>
      <c r="AE2228" s="146" t="str">
        <f>IF(Stock[[#This Row],[TRẠNG THÁI
(auto-fill)]]="NẮM GIỮ",Stock[[#This Row],[GIÁ THỊ TRƯỜNG]]-Stock[[#This Row],[GIÁ MUA]],"")</f>
        <v/>
      </c>
      <c r="AF2228" s="150" t="str">
        <f>IFERROR(Stock[[#This Row],[TĂNG/
(GIẢM )]]/Stock[[#This Row],[GIÁ MUA]],"")</f>
        <v/>
      </c>
      <c r="AG2228" s="129" t="str">
        <f>IF(Stock[[#This Row],[GIÁ THỊ TRƯỜNG]]&gt;0,Stock[[#This Row],[GIÁ THỊ TRƯỜNG]]*Stock[[#This Row],[SỐ LƯỢNG CÒN LẠI
(auto-fill)]],"")</f>
        <v/>
      </c>
    </row>
    <row r="2229" spans="2:33">
      <c r="B2229" s="109" t="str">
        <f>IF(AND(Stock[[#This Row],[SỐ LƯỢNG MUA]]&gt;0,Stock[[#This Row],[SỐ LƯỢNG CÒN LẠI
(auto-fill)]]=0),"BÁN",
IF(AND(Stock[[#This Row],[SỐ LƯỢNG MUA]]&gt;0,Stock[[#This Row],[SỐ LƯỢNG CÒN LẠI
(auto-fill)]]&gt;0),"NẮM GIỮ",""))</f>
        <v/>
      </c>
      <c r="C2229" s="112">
        <f t="shared" si="34"/>
        <v>2216</v>
      </c>
      <c r="D2229" s="77"/>
      <c r="E2229" s="78"/>
      <c r="F2229" s="170"/>
      <c r="G2229" s="83"/>
      <c r="H2229" s="84"/>
      <c r="I2229" s="114" t="str">
        <f>IF(Stock[[#This Row],[SỐ LƯỢNG MUA]]&gt;0,Stock[[#This Row],[GIÁ MUA]]*Stock[[#This Row],[SỐ LƯỢNG MUA]]*$D$11,"")</f>
        <v/>
      </c>
      <c r="J2229" s="87"/>
      <c r="K2229" s="88"/>
      <c r="L2229" s="116" t="str">
        <f>IF(Stock[[#This Row],[SỐ LƯỢNG MUA]]&gt;0,Stock[[#This Row],[GIÁ MUA]]*(1+Stock[[#This Row],[% TĂNG KỲ VỌNG_1]]),"")</f>
        <v/>
      </c>
      <c r="M2229" s="89"/>
      <c r="N2229" s="116" t="str">
        <f>IF(Stock[[#This Row],[SỐ LƯỢNG MUA]]&gt;0,Stock[[#This Row],[GIÁ MUA]]*(1+Stock[[#This Row],[% TĂNG KỲ VỌNG_2]]),"")</f>
        <v/>
      </c>
      <c r="O2229" s="89"/>
      <c r="P2229" s="116" t="str">
        <f>IF(Stock[[#This Row],[SỐ LƯỢNG MUA]]&gt;0,Stock[[#This Row],[GIÁ MUA]]*(1+Stock[[#This Row],[% GIẢM ĐỂ CẮT LỖ]]),"")</f>
        <v/>
      </c>
      <c r="Q2229" s="103"/>
      <c r="R2229" s="117" t="str">
        <f>IF(Stock[[#This Row],[CỔ TỨC TIỀN MẶT]]&gt;0,Stock[[#This Row],[CỔ TỨC TIỀN MẶT]]/(Stock[[#This Row],[GIÁ MUA]]*Stock[[#This Row],[SỐ LƯỢNG MUA]]),"")</f>
        <v/>
      </c>
      <c r="S2229" s="103"/>
      <c r="T2229" s="77"/>
      <c r="U2229" s="95"/>
      <c r="V2229" s="96"/>
      <c r="W2229" s="125" t="str">
        <f>IF(Stock[[#This Row],[SỐ LƯỢNG BÁN]]&gt;0,Stock[[#This Row],[GIÁ BÁN]]*Stock[[#This Row],[SỐ LƯỢNG BÁN]]*$D$11+Stock[[#This Row],[GIÁ BÁN]]*Stock[[#This Row],[SỐ LƯỢNG BÁN]]*$D$12,"")</f>
        <v/>
      </c>
      <c r="X2229" s="120">
        <f>Stock[[#This Row],[SỐ LƯỢNG MUA]]+Stock[[#This Row],[CỔ TỨC BẰNG CỔ PHIẾU]]-Stock[[#This Row],[SỐ LƯỢNG BÁN]]</f>
        <v>0</v>
      </c>
      <c r="Y22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9" s="120">
        <f ca="1">IF(Stock[[#This Row],[NGÀY BÁN]]&gt;0,Stock[[#This Row],[NGÀY BÁN]]-Stock[[#This Row],[NGÀY MUA]]+1,IF(Stock[[#This Row],[NGÀY MUA]]=0,0,TODAY()-Stock[[#This Row],[NGÀY MUA]]+1))</f>
        <v>0</v>
      </c>
      <c r="AA2229" s="121" t="str">
        <f>IFERROR(Stock[[#This Row],[CỔ TỨC TIỀN MẶT]]+Stock[[#This Row],[LÃI/(LỖ) TỪ BÁN CK
(auto-fill)]],"")</f>
        <v/>
      </c>
      <c r="AB22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29" s="79"/>
      <c r="AE2229" s="146" t="str">
        <f>IF(Stock[[#This Row],[TRẠNG THÁI
(auto-fill)]]="NẮM GIỮ",Stock[[#This Row],[GIÁ THỊ TRƯỜNG]]-Stock[[#This Row],[GIÁ MUA]],"")</f>
        <v/>
      </c>
      <c r="AF2229" s="150" t="str">
        <f>IFERROR(Stock[[#This Row],[TĂNG/
(GIẢM )]]/Stock[[#This Row],[GIÁ MUA]],"")</f>
        <v/>
      </c>
      <c r="AG2229" s="129" t="str">
        <f>IF(Stock[[#This Row],[GIÁ THỊ TRƯỜNG]]&gt;0,Stock[[#This Row],[GIÁ THỊ TRƯỜNG]]*Stock[[#This Row],[SỐ LƯỢNG CÒN LẠI
(auto-fill)]],"")</f>
        <v/>
      </c>
    </row>
    <row r="2230" spans="2:33">
      <c r="B2230" s="109" t="str">
        <f>IF(AND(Stock[[#This Row],[SỐ LƯỢNG MUA]]&gt;0,Stock[[#This Row],[SỐ LƯỢNG CÒN LẠI
(auto-fill)]]=0),"BÁN",
IF(AND(Stock[[#This Row],[SỐ LƯỢNG MUA]]&gt;0,Stock[[#This Row],[SỐ LƯỢNG CÒN LẠI
(auto-fill)]]&gt;0),"NẮM GIỮ",""))</f>
        <v/>
      </c>
      <c r="C2230" s="112">
        <f t="shared" si="34"/>
        <v>2217</v>
      </c>
      <c r="D2230" s="77"/>
      <c r="E2230" s="78"/>
      <c r="F2230" s="170"/>
      <c r="G2230" s="83"/>
      <c r="H2230" s="84"/>
      <c r="I2230" s="114" t="str">
        <f>IF(Stock[[#This Row],[SỐ LƯỢNG MUA]]&gt;0,Stock[[#This Row],[GIÁ MUA]]*Stock[[#This Row],[SỐ LƯỢNG MUA]]*$D$11,"")</f>
        <v/>
      </c>
      <c r="J2230" s="87"/>
      <c r="K2230" s="88"/>
      <c r="L2230" s="116" t="str">
        <f>IF(Stock[[#This Row],[SỐ LƯỢNG MUA]]&gt;0,Stock[[#This Row],[GIÁ MUA]]*(1+Stock[[#This Row],[% TĂNG KỲ VỌNG_1]]),"")</f>
        <v/>
      </c>
      <c r="M2230" s="89"/>
      <c r="N2230" s="116" t="str">
        <f>IF(Stock[[#This Row],[SỐ LƯỢNG MUA]]&gt;0,Stock[[#This Row],[GIÁ MUA]]*(1+Stock[[#This Row],[% TĂNG KỲ VỌNG_2]]),"")</f>
        <v/>
      </c>
      <c r="O2230" s="89"/>
      <c r="P2230" s="116" t="str">
        <f>IF(Stock[[#This Row],[SỐ LƯỢNG MUA]]&gt;0,Stock[[#This Row],[GIÁ MUA]]*(1+Stock[[#This Row],[% GIẢM ĐỂ CẮT LỖ]]),"")</f>
        <v/>
      </c>
      <c r="Q2230" s="103"/>
      <c r="R2230" s="117" t="str">
        <f>IF(Stock[[#This Row],[CỔ TỨC TIỀN MẶT]]&gt;0,Stock[[#This Row],[CỔ TỨC TIỀN MẶT]]/(Stock[[#This Row],[GIÁ MUA]]*Stock[[#This Row],[SỐ LƯỢNG MUA]]),"")</f>
        <v/>
      </c>
      <c r="S2230" s="103"/>
      <c r="T2230" s="77"/>
      <c r="U2230" s="95"/>
      <c r="V2230" s="96"/>
      <c r="W2230" s="125" t="str">
        <f>IF(Stock[[#This Row],[SỐ LƯỢNG BÁN]]&gt;0,Stock[[#This Row],[GIÁ BÁN]]*Stock[[#This Row],[SỐ LƯỢNG BÁN]]*$D$11+Stock[[#This Row],[GIÁ BÁN]]*Stock[[#This Row],[SỐ LƯỢNG BÁN]]*$D$12,"")</f>
        <v/>
      </c>
      <c r="X2230" s="120">
        <f>Stock[[#This Row],[SỐ LƯỢNG MUA]]+Stock[[#This Row],[CỔ TỨC BẰNG CỔ PHIẾU]]-Stock[[#This Row],[SỐ LƯỢNG BÁN]]</f>
        <v>0</v>
      </c>
      <c r="Y22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0" s="120">
        <f ca="1">IF(Stock[[#This Row],[NGÀY BÁN]]&gt;0,Stock[[#This Row],[NGÀY BÁN]]-Stock[[#This Row],[NGÀY MUA]]+1,IF(Stock[[#This Row],[NGÀY MUA]]=0,0,TODAY()-Stock[[#This Row],[NGÀY MUA]]+1))</f>
        <v>0</v>
      </c>
      <c r="AA2230" s="121" t="str">
        <f>IFERROR(Stock[[#This Row],[CỔ TỨC TIỀN MẶT]]+Stock[[#This Row],[LÃI/(LỖ) TỪ BÁN CK
(auto-fill)]],"")</f>
        <v/>
      </c>
      <c r="AB22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0" s="79"/>
      <c r="AE2230" s="146" t="str">
        <f>IF(Stock[[#This Row],[TRẠNG THÁI
(auto-fill)]]="NẮM GIỮ",Stock[[#This Row],[GIÁ THỊ TRƯỜNG]]-Stock[[#This Row],[GIÁ MUA]],"")</f>
        <v/>
      </c>
      <c r="AF2230" s="150" t="str">
        <f>IFERROR(Stock[[#This Row],[TĂNG/
(GIẢM )]]/Stock[[#This Row],[GIÁ MUA]],"")</f>
        <v/>
      </c>
      <c r="AG2230" s="129" t="str">
        <f>IF(Stock[[#This Row],[GIÁ THỊ TRƯỜNG]]&gt;0,Stock[[#This Row],[GIÁ THỊ TRƯỜNG]]*Stock[[#This Row],[SỐ LƯỢNG CÒN LẠI
(auto-fill)]],"")</f>
        <v/>
      </c>
    </row>
    <row r="2231" spans="2:33">
      <c r="B2231" s="109" t="str">
        <f>IF(AND(Stock[[#This Row],[SỐ LƯỢNG MUA]]&gt;0,Stock[[#This Row],[SỐ LƯỢNG CÒN LẠI
(auto-fill)]]=0),"BÁN",
IF(AND(Stock[[#This Row],[SỐ LƯỢNG MUA]]&gt;0,Stock[[#This Row],[SỐ LƯỢNG CÒN LẠI
(auto-fill)]]&gt;0),"NẮM GIỮ",""))</f>
        <v/>
      </c>
      <c r="C2231" s="112">
        <f t="shared" si="34"/>
        <v>2218</v>
      </c>
      <c r="D2231" s="77"/>
      <c r="E2231" s="78"/>
      <c r="F2231" s="170"/>
      <c r="G2231" s="83"/>
      <c r="H2231" s="84"/>
      <c r="I2231" s="114" t="str">
        <f>IF(Stock[[#This Row],[SỐ LƯỢNG MUA]]&gt;0,Stock[[#This Row],[GIÁ MUA]]*Stock[[#This Row],[SỐ LƯỢNG MUA]]*$D$11,"")</f>
        <v/>
      </c>
      <c r="J2231" s="87"/>
      <c r="K2231" s="88"/>
      <c r="L2231" s="116" t="str">
        <f>IF(Stock[[#This Row],[SỐ LƯỢNG MUA]]&gt;0,Stock[[#This Row],[GIÁ MUA]]*(1+Stock[[#This Row],[% TĂNG KỲ VỌNG_1]]),"")</f>
        <v/>
      </c>
      <c r="M2231" s="89"/>
      <c r="N2231" s="116" t="str">
        <f>IF(Stock[[#This Row],[SỐ LƯỢNG MUA]]&gt;0,Stock[[#This Row],[GIÁ MUA]]*(1+Stock[[#This Row],[% TĂNG KỲ VỌNG_2]]),"")</f>
        <v/>
      </c>
      <c r="O2231" s="89"/>
      <c r="P2231" s="116" t="str">
        <f>IF(Stock[[#This Row],[SỐ LƯỢNG MUA]]&gt;0,Stock[[#This Row],[GIÁ MUA]]*(1+Stock[[#This Row],[% GIẢM ĐỂ CẮT LỖ]]),"")</f>
        <v/>
      </c>
      <c r="Q2231" s="103"/>
      <c r="R2231" s="117" t="str">
        <f>IF(Stock[[#This Row],[CỔ TỨC TIỀN MẶT]]&gt;0,Stock[[#This Row],[CỔ TỨC TIỀN MẶT]]/(Stock[[#This Row],[GIÁ MUA]]*Stock[[#This Row],[SỐ LƯỢNG MUA]]),"")</f>
        <v/>
      </c>
      <c r="S2231" s="103"/>
      <c r="T2231" s="77"/>
      <c r="U2231" s="95"/>
      <c r="V2231" s="96"/>
      <c r="W2231" s="125" t="str">
        <f>IF(Stock[[#This Row],[SỐ LƯỢNG BÁN]]&gt;0,Stock[[#This Row],[GIÁ BÁN]]*Stock[[#This Row],[SỐ LƯỢNG BÁN]]*$D$11+Stock[[#This Row],[GIÁ BÁN]]*Stock[[#This Row],[SỐ LƯỢNG BÁN]]*$D$12,"")</f>
        <v/>
      </c>
      <c r="X2231" s="120">
        <f>Stock[[#This Row],[SỐ LƯỢNG MUA]]+Stock[[#This Row],[CỔ TỨC BẰNG CỔ PHIẾU]]-Stock[[#This Row],[SỐ LƯỢNG BÁN]]</f>
        <v>0</v>
      </c>
      <c r="Y22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1" s="120">
        <f ca="1">IF(Stock[[#This Row],[NGÀY BÁN]]&gt;0,Stock[[#This Row],[NGÀY BÁN]]-Stock[[#This Row],[NGÀY MUA]]+1,IF(Stock[[#This Row],[NGÀY MUA]]=0,0,TODAY()-Stock[[#This Row],[NGÀY MUA]]+1))</f>
        <v>0</v>
      </c>
      <c r="AA2231" s="121" t="str">
        <f>IFERROR(Stock[[#This Row],[CỔ TỨC TIỀN MẶT]]+Stock[[#This Row],[LÃI/(LỖ) TỪ BÁN CK
(auto-fill)]],"")</f>
        <v/>
      </c>
      <c r="AB22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1" s="79"/>
      <c r="AE2231" s="146" t="str">
        <f>IF(Stock[[#This Row],[TRẠNG THÁI
(auto-fill)]]="NẮM GIỮ",Stock[[#This Row],[GIÁ THỊ TRƯỜNG]]-Stock[[#This Row],[GIÁ MUA]],"")</f>
        <v/>
      </c>
      <c r="AF2231" s="150" t="str">
        <f>IFERROR(Stock[[#This Row],[TĂNG/
(GIẢM )]]/Stock[[#This Row],[GIÁ MUA]],"")</f>
        <v/>
      </c>
      <c r="AG2231" s="129" t="str">
        <f>IF(Stock[[#This Row],[GIÁ THỊ TRƯỜNG]]&gt;0,Stock[[#This Row],[GIÁ THỊ TRƯỜNG]]*Stock[[#This Row],[SỐ LƯỢNG CÒN LẠI
(auto-fill)]],"")</f>
        <v/>
      </c>
    </row>
    <row r="2232" spans="2:33">
      <c r="B2232" s="109" t="str">
        <f>IF(AND(Stock[[#This Row],[SỐ LƯỢNG MUA]]&gt;0,Stock[[#This Row],[SỐ LƯỢNG CÒN LẠI
(auto-fill)]]=0),"BÁN",
IF(AND(Stock[[#This Row],[SỐ LƯỢNG MUA]]&gt;0,Stock[[#This Row],[SỐ LƯỢNG CÒN LẠI
(auto-fill)]]&gt;0),"NẮM GIỮ",""))</f>
        <v/>
      </c>
      <c r="C2232" s="112">
        <f t="shared" si="34"/>
        <v>2219</v>
      </c>
      <c r="D2232" s="77"/>
      <c r="E2232" s="78"/>
      <c r="F2232" s="170"/>
      <c r="G2232" s="83"/>
      <c r="H2232" s="84"/>
      <c r="I2232" s="114" t="str">
        <f>IF(Stock[[#This Row],[SỐ LƯỢNG MUA]]&gt;0,Stock[[#This Row],[GIÁ MUA]]*Stock[[#This Row],[SỐ LƯỢNG MUA]]*$D$11,"")</f>
        <v/>
      </c>
      <c r="J2232" s="87"/>
      <c r="K2232" s="88"/>
      <c r="L2232" s="116" t="str">
        <f>IF(Stock[[#This Row],[SỐ LƯỢNG MUA]]&gt;0,Stock[[#This Row],[GIÁ MUA]]*(1+Stock[[#This Row],[% TĂNG KỲ VỌNG_1]]),"")</f>
        <v/>
      </c>
      <c r="M2232" s="89"/>
      <c r="N2232" s="116" t="str">
        <f>IF(Stock[[#This Row],[SỐ LƯỢNG MUA]]&gt;0,Stock[[#This Row],[GIÁ MUA]]*(1+Stock[[#This Row],[% TĂNG KỲ VỌNG_2]]),"")</f>
        <v/>
      </c>
      <c r="O2232" s="89"/>
      <c r="P2232" s="116" t="str">
        <f>IF(Stock[[#This Row],[SỐ LƯỢNG MUA]]&gt;0,Stock[[#This Row],[GIÁ MUA]]*(1+Stock[[#This Row],[% GIẢM ĐỂ CẮT LỖ]]),"")</f>
        <v/>
      </c>
      <c r="Q2232" s="103"/>
      <c r="R2232" s="117" t="str">
        <f>IF(Stock[[#This Row],[CỔ TỨC TIỀN MẶT]]&gt;0,Stock[[#This Row],[CỔ TỨC TIỀN MẶT]]/(Stock[[#This Row],[GIÁ MUA]]*Stock[[#This Row],[SỐ LƯỢNG MUA]]),"")</f>
        <v/>
      </c>
      <c r="S2232" s="103"/>
      <c r="T2232" s="77"/>
      <c r="U2232" s="95"/>
      <c r="V2232" s="96"/>
      <c r="W2232" s="125" t="str">
        <f>IF(Stock[[#This Row],[SỐ LƯỢNG BÁN]]&gt;0,Stock[[#This Row],[GIÁ BÁN]]*Stock[[#This Row],[SỐ LƯỢNG BÁN]]*$D$11+Stock[[#This Row],[GIÁ BÁN]]*Stock[[#This Row],[SỐ LƯỢNG BÁN]]*$D$12,"")</f>
        <v/>
      </c>
      <c r="X2232" s="120">
        <f>Stock[[#This Row],[SỐ LƯỢNG MUA]]+Stock[[#This Row],[CỔ TỨC BẰNG CỔ PHIẾU]]-Stock[[#This Row],[SỐ LƯỢNG BÁN]]</f>
        <v>0</v>
      </c>
      <c r="Y22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2" s="120">
        <f ca="1">IF(Stock[[#This Row],[NGÀY BÁN]]&gt;0,Stock[[#This Row],[NGÀY BÁN]]-Stock[[#This Row],[NGÀY MUA]]+1,IF(Stock[[#This Row],[NGÀY MUA]]=0,0,TODAY()-Stock[[#This Row],[NGÀY MUA]]+1))</f>
        <v>0</v>
      </c>
      <c r="AA2232" s="121" t="str">
        <f>IFERROR(Stock[[#This Row],[CỔ TỨC TIỀN MẶT]]+Stock[[#This Row],[LÃI/(LỖ) TỪ BÁN CK
(auto-fill)]],"")</f>
        <v/>
      </c>
      <c r="AB22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2" s="79"/>
      <c r="AE2232" s="146" t="str">
        <f>IF(Stock[[#This Row],[TRẠNG THÁI
(auto-fill)]]="NẮM GIỮ",Stock[[#This Row],[GIÁ THỊ TRƯỜNG]]-Stock[[#This Row],[GIÁ MUA]],"")</f>
        <v/>
      </c>
      <c r="AF2232" s="150" t="str">
        <f>IFERROR(Stock[[#This Row],[TĂNG/
(GIẢM )]]/Stock[[#This Row],[GIÁ MUA]],"")</f>
        <v/>
      </c>
      <c r="AG2232" s="129" t="str">
        <f>IF(Stock[[#This Row],[GIÁ THỊ TRƯỜNG]]&gt;0,Stock[[#This Row],[GIÁ THỊ TRƯỜNG]]*Stock[[#This Row],[SỐ LƯỢNG CÒN LẠI
(auto-fill)]],"")</f>
        <v/>
      </c>
    </row>
    <row r="2233" spans="2:33">
      <c r="B2233" s="109" t="str">
        <f>IF(AND(Stock[[#This Row],[SỐ LƯỢNG MUA]]&gt;0,Stock[[#This Row],[SỐ LƯỢNG CÒN LẠI
(auto-fill)]]=0),"BÁN",
IF(AND(Stock[[#This Row],[SỐ LƯỢNG MUA]]&gt;0,Stock[[#This Row],[SỐ LƯỢNG CÒN LẠI
(auto-fill)]]&gt;0),"NẮM GIỮ",""))</f>
        <v/>
      </c>
      <c r="C2233" s="112">
        <f t="shared" si="34"/>
        <v>2220</v>
      </c>
      <c r="D2233" s="77"/>
      <c r="E2233" s="78"/>
      <c r="F2233" s="170"/>
      <c r="G2233" s="83"/>
      <c r="H2233" s="84"/>
      <c r="I2233" s="114" t="str">
        <f>IF(Stock[[#This Row],[SỐ LƯỢNG MUA]]&gt;0,Stock[[#This Row],[GIÁ MUA]]*Stock[[#This Row],[SỐ LƯỢNG MUA]]*$D$11,"")</f>
        <v/>
      </c>
      <c r="J2233" s="87"/>
      <c r="K2233" s="88"/>
      <c r="L2233" s="116" t="str">
        <f>IF(Stock[[#This Row],[SỐ LƯỢNG MUA]]&gt;0,Stock[[#This Row],[GIÁ MUA]]*(1+Stock[[#This Row],[% TĂNG KỲ VỌNG_1]]),"")</f>
        <v/>
      </c>
      <c r="M2233" s="89"/>
      <c r="N2233" s="116" t="str">
        <f>IF(Stock[[#This Row],[SỐ LƯỢNG MUA]]&gt;0,Stock[[#This Row],[GIÁ MUA]]*(1+Stock[[#This Row],[% TĂNG KỲ VỌNG_2]]),"")</f>
        <v/>
      </c>
      <c r="O2233" s="89"/>
      <c r="P2233" s="116" t="str">
        <f>IF(Stock[[#This Row],[SỐ LƯỢNG MUA]]&gt;0,Stock[[#This Row],[GIÁ MUA]]*(1+Stock[[#This Row],[% GIẢM ĐỂ CẮT LỖ]]),"")</f>
        <v/>
      </c>
      <c r="Q2233" s="103"/>
      <c r="R2233" s="117" t="str">
        <f>IF(Stock[[#This Row],[CỔ TỨC TIỀN MẶT]]&gt;0,Stock[[#This Row],[CỔ TỨC TIỀN MẶT]]/(Stock[[#This Row],[GIÁ MUA]]*Stock[[#This Row],[SỐ LƯỢNG MUA]]),"")</f>
        <v/>
      </c>
      <c r="S2233" s="103"/>
      <c r="T2233" s="77"/>
      <c r="U2233" s="95"/>
      <c r="V2233" s="96"/>
      <c r="W2233" s="125" t="str">
        <f>IF(Stock[[#This Row],[SỐ LƯỢNG BÁN]]&gt;0,Stock[[#This Row],[GIÁ BÁN]]*Stock[[#This Row],[SỐ LƯỢNG BÁN]]*$D$11+Stock[[#This Row],[GIÁ BÁN]]*Stock[[#This Row],[SỐ LƯỢNG BÁN]]*$D$12,"")</f>
        <v/>
      </c>
      <c r="X2233" s="120">
        <f>Stock[[#This Row],[SỐ LƯỢNG MUA]]+Stock[[#This Row],[CỔ TỨC BẰNG CỔ PHIẾU]]-Stock[[#This Row],[SỐ LƯỢNG BÁN]]</f>
        <v>0</v>
      </c>
      <c r="Y22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3" s="120">
        <f ca="1">IF(Stock[[#This Row],[NGÀY BÁN]]&gt;0,Stock[[#This Row],[NGÀY BÁN]]-Stock[[#This Row],[NGÀY MUA]]+1,IF(Stock[[#This Row],[NGÀY MUA]]=0,0,TODAY()-Stock[[#This Row],[NGÀY MUA]]+1))</f>
        <v>0</v>
      </c>
      <c r="AA2233" s="121" t="str">
        <f>IFERROR(Stock[[#This Row],[CỔ TỨC TIỀN MẶT]]+Stock[[#This Row],[LÃI/(LỖ) TỪ BÁN CK
(auto-fill)]],"")</f>
        <v/>
      </c>
      <c r="AB22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3" s="79"/>
      <c r="AE2233" s="146" t="str">
        <f>IF(Stock[[#This Row],[TRẠNG THÁI
(auto-fill)]]="NẮM GIỮ",Stock[[#This Row],[GIÁ THỊ TRƯỜNG]]-Stock[[#This Row],[GIÁ MUA]],"")</f>
        <v/>
      </c>
      <c r="AF2233" s="150" t="str">
        <f>IFERROR(Stock[[#This Row],[TĂNG/
(GIẢM )]]/Stock[[#This Row],[GIÁ MUA]],"")</f>
        <v/>
      </c>
      <c r="AG2233" s="129" t="str">
        <f>IF(Stock[[#This Row],[GIÁ THỊ TRƯỜNG]]&gt;0,Stock[[#This Row],[GIÁ THỊ TRƯỜNG]]*Stock[[#This Row],[SỐ LƯỢNG CÒN LẠI
(auto-fill)]],"")</f>
        <v/>
      </c>
    </row>
    <row r="2234" spans="2:33">
      <c r="B2234" s="109" t="str">
        <f>IF(AND(Stock[[#This Row],[SỐ LƯỢNG MUA]]&gt;0,Stock[[#This Row],[SỐ LƯỢNG CÒN LẠI
(auto-fill)]]=0),"BÁN",
IF(AND(Stock[[#This Row],[SỐ LƯỢNG MUA]]&gt;0,Stock[[#This Row],[SỐ LƯỢNG CÒN LẠI
(auto-fill)]]&gt;0),"NẮM GIỮ",""))</f>
        <v/>
      </c>
      <c r="C2234" s="112">
        <f t="shared" si="34"/>
        <v>2221</v>
      </c>
      <c r="D2234" s="77"/>
      <c r="E2234" s="78"/>
      <c r="F2234" s="170"/>
      <c r="G2234" s="83"/>
      <c r="H2234" s="84"/>
      <c r="I2234" s="114" t="str">
        <f>IF(Stock[[#This Row],[SỐ LƯỢNG MUA]]&gt;0,Stock[[#This Row],[GIÁ MUA]]*Stock[[#This Row],[SỐ LƯỢNG MUA]]*$D$11,"")</f>
        <v/>
      </c>
      <c r="J2234" s="87"/>
      <c r="K2234" s="88"/>
      <c r="L2234" s="116" t="str">
        <f>IF(Stock[[#This Row],[SỐ LƯỢNG MUA]]&gt;0,Stock[[#This Row],[GIÁ MUA]]*(1+Stock[[#This Row],[% TĂNG KỲ VỌNG_1]]),"")</f>
        <v/>
      </c>
      <c r="M2234" s="89"/>
      <c r="N2234" s="116" t="str">
        <f>IF(Stock[[#This Row],[SỐ LƯỢNG MUA]]&gt;0,Stock[[#This Row],[GIÁ MUA]]*(1+Stock[[#This Row],[% TĂNG KỲ VỌNG_2]]),"")</f>
        <v/>
      </c>
      <c r="O2234" s="89"/>
      <c r="P2234" s="116" t="str">
        <f>IF(Stock[[#This Row],[SỐ LƯỢNG MUA]]&gt;0,Stock[[#This Row],[GIÁ MUA]]*(1+Stock[[#This Row],[% GIẢM ĐỂ CẮT LỖ]]),"")</f>
        <v/>
      </c>
      <c r="Q2234" s="103"/>
      <c r="R2234" s="117" t="str">
        <f>IF(Stock[[#This Row],[CỔ TỨC TIỀN MẶT]]&gt;0,Stock[[#This Row],[CỔ TỨC TIỀN MẶT]]/(Stock[[#This Row],[GIÁ MUA]]*Stock[[#This Row],[SỐ LƯỢNG MUA]]),"")</f>
        <v/>
      </c>
      <c r="S2234" s="103"/>
      <c r="T2234" s="77"/>
      <c r="U2234" s="95"/>
      <c r="V2234" s="96"/>
      <c r="W2234" s="125" t="str">
        <f>IF(Stock[[#This Row],[SỐ LƯỢNG BÁN]]&gt;0,Stock[[#This Row],[GIÁ BÁN]]*Stock[[#This Row],[SỐ LƯỢNG BÁN]]*$D$11+Stock[[#This Row],[GIÁ BÁN]]*Stock[[#This Row],[SỐ LƯỢNG BÁN]]*$D$12,"")</f>
        <v/>
      </c>
      <c r="X2234" s="120">
        <f>Stock[[#This Row],[SỐ LƯỢNG MUA]]+Stock[[#This Row],[CỔ TỨC BẰNG CỔ PHIẾU]]-Stock[[#This Row],[SỐ LƯỢNG BÁN]]</f>
        <v>0</v>
      </c>
      <c r="Y22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4" s="120">
        <f ca="1">IF(Stock[[#This Row],[NGÀY BÁN]]&gt;0,Stock[[#This Row],[NGÀY BÁN]]-Stock[[#This Row],[NGÀY MUA]]+1,IF(Stock[[#This Row],[NGÀY MUA]]=0,0,TODAY()-Stock[[#This Row],[NGÀY MUA]]+1))</f>
        <v>0</v>
      </c>
      <c r="AA2234" s="121" t="str">
        <f>IFERROR(Stock[[#This Row],[CỔ TỨC TIỀN MẶT]]+Stock[[#This Row],[LÃI/(LỖ) TỪ BÁN CK
(auto-fill)]],"")</f>
        <v/>
      </c>
      <c r="AB22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4" s="79"/>
      <c r="AE2234" s="146" t="str">
        <f>IF(Stock[[#This Row],[TRẠNG THÁI
(auto-fill)]]="NẮM GIỮ",Stock[[#This Row],[GIÁ THỊ TRƯỜNG]]-Stock[[#This Row],[GIÁ MUA]],"")</f>
        <v/>
      </c>
      <c r="AF2234" s="150" t="str">
        <f>IFERROR(Stock[[#This Row],[TĂNG/
(GIẢM )]]/Stock[[#This Row],[GIÁ MUA]],"")</f>
        <v/>
      </c>
      <c r="AG2234" s="129" t="str">
        <f>IF(Stock[[#This Row],[GIÁ THỊ TRƯỜNG]]&gt;0,Stock[[#This Row],[GIÁ THỊ TRƯỜNG]]*Stock[[#This Row],[SỐ LƯỢNG CÒN LẠI
(auto-fill)]],"")</f>
        <v/>
      </c>
    </row>
    <row r="2235" spans="2:33">
      <c r="B2235" s="109" t="str">
        <f>IF(AND(Stock[[#This Row],[SỐ LƯỢNG MUA]]&gt;0,Stock[[#This Row],[SỐ LƯỢNG CÒN LẠI
(auto-fill)]]=0),"BÁN",
IF(AND(Stock[[#This Row],[SỐ LƯỢNG MUA]]&gt;0,Stock[[#This Row],[SỐ LƯỢNG CÒN LẠI
(auto-fill)]]&gt;0),"NẮM GIỮ",""))</f>
        <v/>
      </c>
      <c r="C2235" s="112">
        <f t="shared" si="34"/>
        <v>2222</v>
      </c>
      <c r="D2235" s="77"/>
      <c r="E2235" s="78"/>
      <c r="F2235" s="170"/>
      <c r="G2235" s="83"/>
      <c r="H2235" s="84"/>
      <c r="I2235" s="114" t="str">
        <f>IF(Stock[[#This Row],[SỐ LƯỢNG MUA]]&gt;0,Stock[[#This Row],[GIÁ MUA]]*Stock[[#This Row],[SỐ LƯỢNG MUA]]*$D$11,"")</f>
        <v/>
      </c>
      <c r="J2235" s="87"/>
      <c r="K2235" s="88"/>
      <c r="L2235" s="116" t="str">
        <f>IF(Stock[[#This Row],[SỐ LƯỢNG MUA]]&gt;0,Stock[[#This Row],[GIÁ MUA]]*(1+Stock[[#This Row],[% TĂNG KỲ VỌNG_1]]),"")</f>
        <v/>
      </c>
      <c r="M2235" s="89"/>
      <c r="N2235" s="116" t="str">
        <f>IF(Stock[[#This Row],[SỐ LƯỢNG MUA]]&gt;0,Stock[[#This Row],[GIÁ MUA]]*(1+Stock[[#This Row],[% TĂNG KỲ VỌNG_2]]),"")</f>
        <v/>
      </c>
      <c r="O2235" s="89"/>
      <c r="P2235" s="116" t="str">
        <f>IF(Stock[[#This Row],[SỐ LƯỢNG MUA]]&gt;0,Stock[[#This Row],[GIÁ MUA]]*(1+Stock[[#This Row],[% GIẢM ĐỂ CẮT LỖ]]),"")</f>
        <v/>
      </c>
      <c r="Q2235" s="103"/>
      <c r="R2235" s="117" t="str">
        <f>IF(Stock[[#This Row],[CỔ TỨC TIỀN MẶT]]&gt;0,Stock[[#This Row],[CỔ TỨC TIỀN MẶT]]/(Stock[[#This Row],[GIÁ MUA]]*Stock[[#This Row],[SỐ LƯỢNG MUA]]),"")</f>
        <v/>
      </c>
      <c r="S2235" s="103"/>
      <c r="T2235" s="77"/>
      <c r="U2235" s="95"/>
      <c r="V2235" s="96"/>
      <c r="W2235" s="125" t="str">
        <f>IF(Stock[[#This Row],[SỐ LƯỢNG BÁN]]&gt;0,Stock[[#This Row],[GIÁ BÁN]]*Stock[[#This Row],[SỐ LƯỢNG BÁN]]*$D$11+Stock[[#This Row],[GIÁ BÁN]]*Stock[[#This Row],[SỐ LƯỢNG BÁN]]*$D$12,"")</f>
        <v/>
      </c>
      <c r="X2235" s="120">
        <f>Stock[[#This Row],[SỐ LƯỢNG MUA]]+Stock[[#This Row],[CỔ TỨC BẰNG CỔ PHIẾU]]-Stock[[#This Row],[SỐ LƯỢNG BÁN]]</f>
        <v>0</v>
      </c>
      <c r="Y22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5" s="120">
        <f ca="1">IF(Stock[[#This Row],[NGÀY BÁN]]&gt;0,Stock[[#This Row],[NGÀY BÁN]]-Stock[[#This Row],[NGÀY MUA]]+1,IF(Stock[[#This Row],[NGÀY MUA]]=0,0,TODAY()-Stock[[#This Row],[NGÀY MUA]]+1))</f>
        <v>0</v>
      </c>
      <c r="AA2235" s="121" t="str">
        <f>IFERROR(Stock[[#This Row],[CỔ TỨC TIỀN MẶT]]+Stock[[#This Row],[LÃI/(LỖ) TỪ BÁN CK
(auto-fill)]],"")</f>
        <v/>
      </c>
      <c r="AB22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5" s="79"/>
      <c r="AE2235" s="146" t="str">
        <f>IF(Stock[[#This Row],[TRẠNG THÁI
(auto-fill)]]="NẮM GIỮ",Stock[[#This Row],[GIÁ THỊ TRƯỜNG]]-Stock[[#This Row],[GIÁ MUA]],"")</f>
        <v/>
      </c>
      <c r="AF2235" s="150" t="str">
        <f>IFERROR(Stock[[#This Row],[TĂNG/
(GIẢM )]]/Stock[[#This Row],[GIÁ MUA]],"")</f>
        <v/>
      </c>
      <c r="AG2235" s="129" t="str">
        <f>IF(Stock[[#This Row],[GIÁ THỊ TRƯỜNG]]&gt;0,Stock[[#This Row],[GIÁ THỊ TRƯỜNG]]*Stock[[#This Row],[SỐ LƯỢNG CÒN LẠI
(auto-fill)]],"")</f>
        <v/>
      </c>
    </row>
    <row r="2236" spans="2:33">
      <c r="B2236" s="109" t="str">
        <f>IF(AND(Stock[[#This Row],[SỐ LƯỢNG MUA]]&gt;0,Stock[[#This Row],[SỐ LƯỢNG CÒN LẠI
(auto-fill)]]=0),"BÁN",
IF(AND(Stock[[#This Row],[SỐ LƯỢNG MUA]]&gt;0,Stock[[#This Row],[SỐ LƯỢNG CÒN LẠI
(auto-fill)]]&gt;0),"NẮM GIỮ",""))</f>
        <v/>
      </c>
      <c r="C2236" s="112">
        <f t="shared" si="34"/>
        <v>2223</v>
      </c>
      <c r="D2236" s="77"/>
      <c r="E2236" s="78"/>
      <c r="F2236" s="170"/>
      <c r="G2236" s="83"/>
      <c r="H2236" s="84"/>
      <c r="I2236" s="114" t="str">
        <f>IF(Stock[[#This Row],[SỐ LƯỢNG MUA]]&gt;0,Stock[[#This Row],[GIÁ MUA]]*Stock[[#This Row],[SỐ LƯỢNG MUA]]*$D$11,"")</f>
        <v/>
      </c>
      <c r="J2236" s="87"/>
      <c r="K2236" s="88"/>
      <c r="L2236" s="116" t="str">
        <f>IF(Stock[[#This Row],[SỐ LƯỢNG MUA]]&gt;0,Stock[[#This Row],[GIÁ MUA]]*(1+Stock[[#This Row],[% TĂNG KỲ VỌNG_1]]),"")</f>
        <v/>
      </c>
      <c r="M2236" s="89"/>
      <c r="N2236" s="116" t="str">
        <f>IF(Stock[[#This Row],[SỐ LƯỢNG MUA]]&gt;0,Stock[[#This Row],[GIÁ MUA]]*(1+Stock[[#This Row],[% TĂNG KỲ VỌNG_2]]),"")</f>
        <v/>
      </c>
      <c r="O2236" s="89"/>
      <c r="P2236" s="116" t="str">
        <f>IF(Stock[[#This Row],[SỐ LƯỢNG MUA]]&gt;0,Stock[[#This Row],[GIÁ MUA]]*(1+Stock[[#This Row],[% GIẢM ĐỂ CẮT LỖ]]),"")</f>
        <v/>
      </c>
      <c r="Q2236" s="103"/>
      <c r="R2236" s="117" t="str">
        <f>IF(Stock[[#This Row],[CỔ TỨC TIỀN MẶT]]&gt;0,Stock[[#This Row],[CỔ TỨC TIỀN MẶT]]/(Stock[[#This Row],[GIÁ MUA]]*Stock[[#This Row],[SỐ LƯỢNG MUA]]),"")</f>
        <v/>
      </c>
      <c r="S2236" s="103"/>
      <c r="T2236" s="77"/>
      <c r="U2236" s="95"/>
      <c r="V2236" s="96"/>
      <c r="W2236" s="125" t="str">
        <f>IF(Stock[[#This Row],[SỐ LƯỢNG BÁN]]&gt;0,Stock[[#This Row],[GIÁ BÁN]]*Stock[[#This Row],[SỐ LƯỢNG BÁN]]*$D$11+Stock[[#This Row],[GIÁ BÁN]]*Stock[[#This Row],[SỐ LƯỢNG BÁN]]*$D$12,"")</f>
        <v/>
      </c>
      <c r="X2236" s="120">
        <f>Stock[[#This Row],[SỐ LƯỢNG MUA]]+Stock[[#This Row],[CỔ TỨC BẰNG CỔ PHIẾU]]-Stock[[#This Row],[SỐ LƯỢNG BÁN]]</f>
        <v>0</v>
      </c>
      <c r="Y22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6" s="120">
        <f ca="1">IF(Stock[[#This Row],[NGÀY BÁN]]&gt;0,Stock[[#This Row],[NGÀY BÁN]]-Stock[[#This Row],[NGÀY MUA]]+1,IF(Stock[[#This Row],[NGÀY MUA]]=0,0,TODAY()-Stock[[#This Row],[NGÀY MUA]]+1))</f>
        <v>0</v>
      </c>
      <c r="AA2236" s="121" t="str">
        <f>IFERROR(Stock[[#This Row],[CỔ TỨC TIỀN MẶT]]+Stock[[#This Row],[LÃI/(LỖ) TỪ BÁN CK
(auto-fill)]],"")</f>
        <v/>
      </c>
      <c r="AB22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6" s="79"/>
      <c r="AE2236" s="146" t="str">
        <f>IF(Stock[[#This Row],[TRẠNG THÁI
(auto-fill)]]="NẮM GIỮ",Stock[[#This Row],[GIÁ THỊ TRƯỜNG]]-Stock[[#This Row],[GIÁ MUA]],"")</f>
        <v/>
      </c>
      <c r="AF2236" s="150" t="str">
        <f>IFERROR(Stock[[#This Row],[TĂNG/
(GIẢM )]]/Stock[[#This Row],[GIÁ MUA]],"")</f>
        <v/>
      </c>
      <c r="AG2236" s="129" t="str">
        <f>IF(Stock[[#This Row],[GIÁ THỊ TRƯỜNG]]&gt;0,Stock[[#This Row],[GIÁ THỊ TRƯỜNG]]*Stock[[#This Row],[SỐ LƯỢNG CÒN LẠI
(auto-fill)]],"")</f>
        <v/>
      </c>
    </row>
    <row r="2237" spans="2:33">
      <c r="B2237" s="109" t="str">
        <f>IF(AND(Stock[[#This Row],[SỐ LƯỢNG MUA]]&gt;0,Stock[[#This Row],[SỐ LƯỢNG CÒN LẠI
(auto-fill)]]=0),"BÁN",
IF(AND(Stock[[#This Row],[SỐ LƯỢNG MUA]]&gt;0,Stock[[#This Row],[SỐ LƯỢNG CÒN LẠI
(auto-fill)]]&gt;0),"NẮM GIỮ",""))</f>
        <v/>
      </c>
      <c r="C2237" s="112">
        <f t="shared" si="34"/>
        <v>2224</v>
      </c>
      <c r="D2237" s="77"/>
      <c r="E2237" s="78"/>
      <c r="F2237" s="170"/>
      <c r="G2237" s="83"/>
      <c r="H2237" s="84"/>
      <c r="I2237" s="114" t="str">
        <f>IF(Stock[[#This Row],[SỐ LƯỢNG MUA]]&gt;0,Stock[[#This Row],[GIÁ MUA]]*Stock[[#This Row],[SỐ LƯỢNG MUA]]*$D$11,"")</f>
        <v/>
      </c>
      <c r="J2237" s="87"/>
      <c r="K2237" s="88"/>
      <c r="L2237" s="116" t="str">
        <f>IF(Stock[[#This Row],[SỐ LƯỢNG MUA]]&gt;0,Stock[[#This Row],[GIÁ MUA]]*(1+Stock[[#This Row],[% TĂNG KỲ VỌNG_1]]),"")</f>
        <v/>
      </c>
      <c r="M2237" s="89"/>
      <c r="N2237" s="116" t="str">
        <f>IF(Stock[[#This Row],[SỐ LƯỢNG MUA]]&gt;0,Stock[[#This Row],[GIÁ MUA]]*(1+Stock[[#This Row],[% TĂNG KỲ VỌNG_2]]),"")</f>
        <v/>
      </c>
      <c r="O2237" s="89"/>
      <c r="P2237" s="116" t="str">
        <f>IF(Stock[[#This Row],[SỐ LƯỢNG MUA]]&gt;0,Stock[[#This Row],[GIÁ MUA]]*(1+Stock[[#This Row],[% GIẢM ĐỂ CẮT LỖ]]),"")</f>
        <v/>
      </c>
      <c r="Q2237" s="103"/>
      <c r="R2237" s="117" t="str">
        <f>IF(Stock[[#This Row],[CỔ TỨC TIỀN MẶT]]&gt;0,Stock[[#This Row],[CỔ TỨC TIỀN MẶT]]/(Stock[[#This Row],[GIÁ MUA]]*Stock[[#This Row],[SỐ LƯỢNG MUA]]),"")</f>
        <v/>
      </c>
      <c r="S2237" s="103"/>
      <c r="T2237" s="77"/>
      <c r="U2237" s="95"/>
      <c r="V2237" s="96"/>
      <c r="W2237" s="125" t="str">
        <f>IF(Stock[[#This Row],[SỐ LƯỢNG BÁN]]&gt;0,Stock[[#This Row],[GIÁ BÁN]]*Stock[[#This Row],[SỐ LƯỢNG BÁN]]*$D$11+Stock[[#This Row],[GIÁ BÁN]]*Stock[[#This Row],[SỐ LƯỢNG BÁN]]*$D$12,"")</f>
        <v/>
      </c>
      <c r="X2237" s="120">
        <f>Stock[[#This Row],[SỐ LƯỢNG MUA]]+Stock[[#This Row],[CỔ TỨC BẰNG CỔ PHIẾU]]-Stock[[#This Row],[SỐ LƯỢNG BÁN]]</f>
        <v>0</v>
      </c>
      <c r="Y22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7" s="120">
        <f ca="1">IF(Stock[[#This Row],[NGÀY BÁN]]&gt;0,Stock[[#This Row],[NGÀY BÁN]]-Stock[[#This Row],[NGÀY MUA]]+1,IF(Stock[[#This Row],[NGÀY MUA]]=0,0,TODAY()-Stock[[#This Row],[NGÀY MUA]]+1))</f>
        <v>0</v>
      </c>
      <c r="AA2237" s="121" t="str">
        <f>IFERROR(Stock[[#This Row],[CỔ TỨC TIỀN MẶT]]+Stock[[#This Row],[LÃI/(LỖ) TỪ BÁN CK
(auto-fill)]],"")</f>
        <v/>
      </c>
      <c r="AB22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7" s="79"/>
      <c r="AE2237" s="146" t="str">
        <f>IF(Stock[[#This Row],[TRẠNG THÁI
(auto-fill)]]="NẮM GIỮ",Stock[[#This Row],[GIÁ THỊ TRƯỜNG]]-Stock[[#This Row],[GIÁ MUA]],"")</f>
        <v/>
      </c>
      <c r="AF2237" s="150" t="str">
        <f>IFERROR(Stock[[#This Row],[TĂNG/
(GIẢM )]]/Stock[[#This Row],[GIÁ MUA]],"")</f>
        <v/>
      </c>
      <c r="AG2237" s="129" t="str">
        <f>IF(Stock[[#This Row],[GIÁ THỊ TRƯỜNG]]&gt;0,Stock[[#This Row],[GIÁ THỊ TRƯỜNG]]*Stock[[#This Row],[SỐ LƯỢNG CÒN LẠI
(auto-fill)]],"")</f>
        <v/>
      </c>
    </row>
    <row r="2238" spans="2:33">
      <c r="B2238" s="109" t="str">
        <f>IF(AND(Stock[[#This Row],[SỐ LƯỢNG MUA]]&gt;0,Stock[[#This Row],[SỐ LƯỢNG CÒN LẠI
(auto-fill)]]=0),"BÁN",
IF(AND(Stock[[#This Row],[SỐ LƯỢNG MUA]]&gt;0,Stock[[#This Row],[SỐ LƯỢNG CÒN LẠI
(auto-fill)]]&gt;0),"NẮM GIỮ",""))</f>
        <v/>
      </c>
      <c r="C2238" s="112">
        <f t="shared" si="34"/>
        <v>2225</v>
      </c>
      <c r="D2238" s="77"/>
      <c r="E2238" s="78"/>
      <c r="F2238" s="170"/>
      <c r="G2238" s="83"/>
      <c r="H2238" s="84"/>
      <c r="I2238" s="114" t="str">
        <f>IF(Stock[[#This Row],[SỐ LƯỢNG MUA]]&gt;0,Stock[[#This Row],[GIÁ MUA]]*Stock[[#This Row],[SỐ LƯỢNG MUA]]*$D$11,"")</f>
        <v/>
      </c>
      <c r="J2238" s="87"/>
      <c r="K2238" s="88"/>
      <c r="L2238" s="116" t="str">
        <f>IF(Stock[[#This Row],[SỐ LƯỢNG MUA]]&gt;0,Stock[[#This Row],[GIÁ MUA]]*(1+Stock[[#This Row],[% TĂNG KỲ VỌNG_1]]),"")</f>
        <v/>
      </c>
      <c r="M2238" s="89"/>
      <c r="N2238" s="116" t="str">
        <f>IF(Stock[[#This Row],[SỐ LƯỢNG MUA]]&gt;0,Stock[[#This Row],[GIÁ MUA]]*(1+Stock[[#This Row],[% TĂNG KỲ VỌNG_2]]),"")</f>
        <v/>
      </c>
      <c r="O2238" s="89"/>
      <c r="P2238" s="116" t="str">
        <f>IF(Stock[[#This Row],[SỐ LƯỢNG MUA]]&gt;0,Stock[[#This Row],[GIÁ MUA]]*(1+Stock[[#This Row],[% GIẢM ĐỂ CẮT LỖ]]),"")</f>
        <v/>
      </c>
      <c r="Q2238" s="103"/>
      <c r="R2238" s="117" t="str">
        <f>IF(Stock[[#This Row],[CỔ TỨC TIỀN MẶT]]&gt;0,Stock[[#This Row],[CỔ TỨC TIỀN MẶT]]/(Stock[[#This Row],[GIÁ MUA]]*Stock[[#This Row],[SỐ LƯỢNG MUA]]),"")</f>
        <v/>
      </c>
      <c r="S2238" s="103"/>
      <c r="T2238" s="77"/>
      <c r="U2238" s="95"/>
      <c r="V2238" s="96"/>
      <c r="W2238" s="125" t="str">
        <f>IF(Stock[[#This Row],[SỐ LƯỢNG BÁN]]&gt;0,Stock[[#This Row],[GIÁ BÁN]]*Stock[[#This Row],[SỐ LƯỢNG BÁN]]*$D$11+Stock[[#This Row],[GIÁ BÁN]]*Stock[[#This Row],[SỐ LƯỢNG BÁN]]*$D$12,"")</f>
        <v/>
      </c>
      <c r="X2238" s="120">
        <f>Stock[[#This Row],[SỐ LƯỢNG MUA]]+Stock[[#This Row],[CỔ TỨC BẰNG CỔ PHIẾU]]-Stock[[#This Row],[SỐ LƯỢNG BÁN]]</f>
        <v>0</v>
      </c>
      <c r="Y22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8" s="120">
        <f ca="1">IF(Stock[[#This Row],[NGÀY BÁN]]&gt;0,Stock[[#This Row],[NGÀY BÁN]]-Stock[[#This Row],[NGÀY MUA]]+1,IF(Stock[[#This Row],[NGÀY MUA]]=0,0,TODAY()-Stock[[#This Row],[NGÀY MUA]]+1))</f>
        <v>0</v>
      </c>
      <c r="AA2238" s="121" t="str">
        <f>IFERROR(Stock[[#This Row],[CỔ TỨC TIỀN MẶT]]+Stock[[#This Row],[LÃI/(LỖ) TỪ BÁN CK
(auto-fill)]],"")</f>
        <v/>
      </c>
      <c r="AB22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8" s="79"/>
      <c r="AE2238" s="146" t="str">
        <f>IF(Stock[[#This Row],[TRẠNG THÁI
(auto-fill)]]="NẮM GIỮ",Stock[[#This Row],[GIÁ THỊ TRƯỜNG]]-Stock[[#This Row],[GIÁ MUA]],"")</f>
        <v/>
      </c>
      <c r="AF2238" s="150" t="str">
        <f>IFERROR(Stock[[#This Row],[TĂNG/
(GIẢM )]]/Stock[[#This Row],[GIÁ MUA]],"")</f>
        <v/>
      </c>
      <c r="AG2238" s="129" t="str">
        <f>IF(Stock[[#This Row],[GIÁ THỊ TRƯỜNG]]&gt;0,Stock[[#This Row],[GIÁ THỊ TRƯỜNG]]*Stock[[#This Row],[SỐ LƯỢNG CÒN LẠI
(auto-fill)]],"")</f>
        <v/>
      </c>
    </row>
    <row r="2239" spans="2:33">
      <c r="B2239" s="109" t="str">
        <f>IF(AND(Stock[[#This Row],[SỐ LƯỢNG MUA]]&gt;0,Stock[[#This Row],[SỐ LƯỢNG CÒN LẠI
(auto-fill)]]=0),"BÁN",
IF(AND(Stock[[#This Row],[SỐ LƯỢNG MUA]]&gt;0,Stock[[#This Row],[SỐ LƯỢNG CÒN LẠI
(auto-fill)]]&gt;0),"NẮM GIỮ",""))</f>
        <v/>
      </c>
      <c r="C2239" s="112">
        <f t="shared" si="34"/>
        <v>2226</v>
      </c>
      <c r="D2239" s="77"/>
      <c r="E2239" s="78"/>
      <c r="F2239" s="170"/>
      <c r="G2239" s="83"/>
      <c r="H2239" s="84"/>
      <c r="I2239" s="114" t="str">
        <f>IF(Stock[[#This Row],[SỐ LƯỢNG MUA]]&gt;0,Stock[[#This Row],[GIÁ MUA]]*Stock[[#This Row],[SỐ LƯỢNG MUA]]*$D$11,"")</f>
        <v/>
      </c>
      <c r="J2239" s="87"/>
      <c r="K2239" s="88"/>
      <c r="L2239" s="116" t="str">
        <f>IF(Stock[[#This Row],[SỐ LƯỢNG MUA]]&gt;0,Stock[[#This Row],[GIÁ MUA]]*(1+Stock[[#This Row],[% TĂNG KỲ VỌNG_1]]),"")</f>
        <v/>
      </c>
      <c r="M2239" s="89"/>
      <c r="N2239" s="116" t="str">
        <f>IF(Stock[[#This Row],[SỐ LƯỢNG MUA]]&gt;0,Stock[[#This Row],[GIÁ MUA]]*(1+Stock[[#This Row],[% TĂNG KỲ VỌNG_2]]),"")</f>
        <v/>
      </c>
      <c r="O2239" s="89"/>
      <c r="P2239" s="116" t="str">
        <f>IF(Stock[[#This Row],[SỐ LƯỢNG MUA]]&gt;0,Stock[[#This Row],[GIÁ MUA]]*(1+Stock[[#This Row],[% GIẢM ĐỂ CẮT LỖ]]),"")</f>
        <v/>
      </c>
      <c r="Q2239" s="103"/>
      <c r="R2239" s="117" t="str">
        <f>IF(Stock[[#This Row],[CỔ TỨC TIỀN MẶT]]&gt;0,Stock[[#This Row],[CỔ TỨC TIỀN MẶT]]/(Stock[[#This Row],[GIÁ MUA]]*Stock[[#This Row],[SỐ LƯỢNG MUA]]),"")</f>
        <v/>
      </c>
      <c r="S2239" s="103"/>
      <c r="T2239" s="77"/>
      <c r="U2239" s="95"/>
      <c r="V2239" s="96"/>
      <c r="W2239" s="125" t="str">
        <f>IF(Stock[[#This Row],[SỐ LƯỢNG BÁN]]&gt;0,Stock[[#This Row],[GIÁ BÁN]]*Stock[[#This Row],[SỐ LƯỢNG BÁN]]*$D$11+Stock[[#This Row],[GIÁ BÁN]]*Stock[[#This Row],[SỐ LƯỢNG BÁN]]*$D$12,"")</f>
        <v/>
      </c>
      <c r="X2239" s="120">
        <f>Stock[[#This Row],[SỐ LƯỢNG MUA]]+Stock[[#This Row],[CỔ TỨC BẰNG CỔ PHIẾU]]-Stock[[#This Row],[SỐ LƯỢNG BÁN]]</f>
        <v>0</v>
      </c>
      <c r="Y22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9" s="120">
        <f ca="1">IF(Stock[[#This Row],[NGÀY BÁN]]&gt;0,Stock[[#This Row],[NGÀY BÁN]]-Stock[[#This Row],[NGÀY MUA]]+1,IF(Stock[[#This Row],[NGÀY MUA]]=0,0,TODAY()-Stock[[#This Row],[NGÀY MUA]]+1))</f>
        <v>0</v>
      </c>
      <c r="AA2239" s="121" t="str">
        <f>IFERROR(Stock[[#This Row],[CỔ TỨC TIỀN MẶT]]+Stock[[#This Row],[LÃI/(LỖ) TỪ BÁN CK
(auto-fill)]],"")</f>
        <v/>
      </c>
      <c r="AB22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39" s="79"/>
      <c r="AE2239" s="146" t="str">
        <f>IF(Stock[[#This Row],[TRẠNG THÁI
(auto-fill)]]="NẮM GIỮ",Stock[[#This Row],[GIÁ THỊ TRƯỜNG]]-Stock[[#This Row],[GIÁ MUA]],"")</f>
        <v/>
      </c>
      <c r="AF2239" s="150" t="str">
        <f>IFERROR(Stock[[#This Row],[TĂNG/
(GIẢM )]]/Stock[[#This Row],[GIÁ MUA]],"")</f>
        <v/>
      </c>
      <c r="AG2239" s="129" t="str">
        <f>IF(Stock[[#This Row],[GIÁ THỊ TRƯỜNG]]&gt;0,Stock[[#This Row],[GIÁ THỊ TRƯỜNG]]*Stock[[#This Row],[SỐ LƯỢNG CÒN LẠI
(auto-fill)]],"")</f>
        <v/>
      </c>
    </row>
    <row r="2240" spans="2:33">
      <c r="B2240" s="109" t="str">
        <f>IF(AND(Stock[[#This Row],[SỐ LƯỢNG MUA]]&gt;0,Stock[[#This Row],[SỐ LƯỢNG CÒN LẠI
(auto-fill)]]=0),"BÁN",
IF(AND(Stock[[#This Row],[SỐ LƯỢNG MUA]]&gt;0,Stock[[#This Row],[SỐ LƯỢNG CÒN LẠI
(auto-fill)]]&gt;0),"NẮM GIỮ",""))</f>
        <v/>
      </c>
      <c r="C2240" s="112">
        <f t="shared" si="34"/>
        <v>2227</v>
      </c>
      <c r="D2240" s="77"/>
      <c r="E2240" s="78"/>
      <c r="F2240" s="170"/>
      <c r="G2240" s="83"/>
      <c r="H2240" s="84"/>
      <c r="I2240" s="114" t="str">
        <f>IF(Stock[[#This Row],[SỐ LƯỢNG MUA]]&gt;0,Stock[[#This Row],[GIÁ MUA]]*Stock[[#This Row],[SỐ LƯỢNG MUA]]*$D$11,"")</f>
        <v/>
      </c>
      <c r="J2240" s="87"/>
      <c r="K2240" s="88"/>
      <c r="L2240" s="116" t="str">
        <f>IF(Stock[[#This Row],[SỐ LƯỢNG MUA]]&gt;0,Stock[[#This Row],[GIÁ MUA]]*(1+Stock[[#This Row],[% TĂNG KỲ VỌNG_1]]),"")</f>
        <v/>
      </c>
      <c r="M2240" s="89"/>
      <c r="N2240" s="116" t="str">
        <f>IF(Stock[[#This Row],[SỐ LƯỢNG MUA]]&gt;0,Stock[[#This Row],[GIÁ MUA]]*(1+Stock[[#This Row],[% TĂNG KỲ VỌNG_2]]),"")</f>
        <v/>
      </c>
      <c r="O2240" s="89"/>
      <c r="P2240" s="116" t="str">
        <f>IF(Stock[[#This Row],[SỐ LƯỢNG MUA]]&gt;0,Stock[[#This Row],[GIÁ MUA]]*(1+Stock[[#This Row],[% GIẢM ĐỂ CẮT LỖ]]),"")</f>
        <v/>
      </c>
      <c r="Q2240" s="103"/>
      <c r="R2240" s="117" t="str">
        <f>IF(Stock[[#This Row],[CỔ TỨC TIỀN MẶT]]&gt;0,Stock[[#This Row],[CỔ TỨC TIỀN MẶT]]/(Stock[[#This Row],[GIÁ MUA]]*Stock[[#This Row],[SỐ LƯỢNG MUA]]),"")</f>
        <v/>
      </c>
      <c r="S2240" s="103"/>
      <c r="T2240" s="77"/>
      <c r="U2240" s="95"/>
      <c r="V2240" s="96"/>
      <c r="W2240" s="125" t="str">
        <f>IF(Stock[[#This Row],[SỐ LƯỢNG BÁN]]&gt;0,Stock[[#This Row],[GIÁ BÁN]]*Stock[[#This Row],[SỐ LƯỢNG BÁN]]*$D$11+Stock[[#This Row],[GIÁ BÁN]]*Stock[[#This Row],[SỐ LƯỢNG BÁN]]*$D$12,"")</f>
        <v/>
      </c>
      <c r="X2240" s="120">
        <f>Stock[[#This Row],[SỐ LƯỢNG MUA]]+Stock[[#This Row],[CỔ TỨC BẰNG CỔ PHIẾU]]-Stock[[#This Row],[SỐ LƯỢNG BÁN]]</f>
        <v>0</v>
      </c>
      <c r="Y22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0" s="120">
        <f ca="1">IF(Stock[[#This Row],[NGÀY BÁN]]&gt;0,Stock[[#This Row],[NGÀY BÁN]]-Stock[[#This Row],[NGÀY MUA]]+1,IF(Stock[[#This Row],[NGÀY MUA]]=0,0,TODAY()-Stock[[#This Row],[NGÀY MUA]]+1))</f>
        <v>0</v>
      </c>
      <c r="AA2240" s="121" t="str">
        <f>IFERROR(Stock[[#This Row],[CỔ TỨC TIỀN MẶT]]+Stock[[#This Row],[LÃI/(LỖ) TỪ BÁN CK
(auto-fill)]],"")</f>
        <v/>
      </c>
      <c r="AB22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0" s="79"/>
      <c r="AE2240" s="146" t="str">
        <f>IF(Stock[[#This Row],[TRẠNG THÁI
(auto-fill)]]="NẮM GIỮ",Stock[[#This Row],[GIÁ THỊ TRƯỜNG]]-Stock[[#This Row],[GIÁ MUA]],"")</f>
        <v/>
      </c>
      <c r="AF2240" s="150" t="str">
        <f>IFERROR(Stock[[#This Row],[TĂNG/
(GIẢM )]]/Stock[[#This Row],[GIÁ MUA]],"")</f>
        <v/>
      </c>
      <c r="AG2240" s="129" t="str">
        <f>IF(Stock[[#This Row],[GIÁ THỊ TRƯỜNG]]&gt;0,Stock[[#This Row],[GIÁ THỊ TRƯỜNG]]*Stock[[#This Row],[SỐ LƯỢNG CÒN LẠI
(auto-fill)]],"")</f>
        <v/>
      </c>
    </row>
    <row r="2241" spans="2:33">
      <c r="B2241" s="109" t="str">
        <f>IF(AND(Stock[[#This Row],[SỐ LƯỢNG MUA]]&gt;0,Stock[[#This Row],[SỐ LƯỢNG CÒN LẠI
(auto-fill)]]=0),"BÁN",
IF(AND(Stock[[#This Row],[SỐ LƯỢNG MUA]]&gt;0,Stock[[#This Row],[SỐ LƯỢNG CÒN LẠI
(auto-fill)]]&gt;0),"NẮM GIỮ",""))</f>
        <v/>
      </c>
      <c r="C2241" s="112">
        <f t="shared" si="34"/>
        <v>2228</v>
      </c>
      <c r="D2241" s="77"/>
      <c r="E2241" s="78"/>
      <c r="F2241" s="170"/>
      <c r="G2241" s="83"/>
      <c r="H2241" s="84"/>
      <c r="I2241" s="114" t="str">
        <f>IF(Stock[[#This Row],[SỐ LƯỢNG MUA]]&gt;0,Stock[[#This Row],[GIÁ MUA]]*Stock[[#This Row],[SỐ LƯỢNG MUA]]*$D$11,"")</f>
        <v/>
      </c>
      <c r="J2241" s="87"/>
      <c r="K2241" s="88"/>
      <c r="L2241" s="116" t="str">
        <f>IF(Stock[[#This Row],[SỐ LƯỢNG MUA]]&gt;0,Stock[[#This Row],[GIÁ MUA]]*(1+Stock[[#This Row],[% TĂNG KỲ VỌNG_1]]),"")</f>
        <v/>
      </c>
      <c r="M2241" s="89"/>
      <c r="N2241" s="116" t="str">
        <f>IF(Stock[[#This Row],[SỐ LƯỢNG MUA]]&gt;0,Stock[[#This Row],[GIÁ MUA]]*(1+Stock[[#This Row],[% TĂNG KỲ VỌNG_2]]),"")</f>
        <v/>
      </c>
      <c r="O2241" s="89"/>
      <c r="P2241" s="116" t="str">
        <f>IF(Stock[[#This Row],[SỐ LƯỢNG MUA]]&gt;0,Stock[[#This Row],[GIÁ MUA]]*(1+Stock[[#This Row],[% GIẢM ĐỂ CẮT LỖ]]),"")</f>
        <v/>
      </c>
      <c r="Q2241" s="103"/>
      <c r="R2241" s="117" t="str">
        <f>IF(Stock[[#This Row],[CỔ TỨC TIỀN MẶT]]&gt;0,Stock[[#This Row],[CỔ TỨC TIỀN MẶT]]/(Stock[[#This Row],[GIÁ MUA]]*Stock[[#This Row],[SỐ LƯỢNG MUA]]),"")</f>
        <v/>
      </c>
      <c r="S2241" s="103"/>
      <c r="T2241" s="77"/>
      <c r="U2241" s="95"/>
      <c r="V2241" s="96"/>
      <c r="W2241" s="125" t="str">
        <f>IF(Stock[[#This Row],[SỐ LƯỢNG BÁN]]&gt;0,Stock[[#This Row],[GIÁ BÁN]]*Stock[[#This Row],[SỐ LƯỢNG BÁN]]*$D$11+Stock[[#This Row],[GIÁ BÁN]]*Stock[[#This Row],[SỐ LƯỢNG BÁN]]*$D$12,"")</f>
        <v/>
      </c>
      <c r="X2241" s="120">
        <f>Stock[[#This Row],[SỐ LƯỢNG MUA]]+Stock[[#This Row],[CỔ TỨC BẰNG CỔ PHIẾU]]-Stock[[#This Row],[SỐ LƯỢNG BÁN]]</f>
        <v>0</v>
      </c>
      <c r="Y22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1" s="120">
        <f ca="1">IF(Stock[[#This Row],[NGÀY BÁN]]&gt;0,Stock[[#This Row],[NGÀY BÁN]]-Stock[[#This Row],[NGÀY MUA]]+1,IF(Stock[[#This Row],[NGÀY MUA]]=0,0,TODAY()-Stock[[#This Row],[NGÀY MUA]]+1))</f>
        <v>0</v>
      </c>
      <c r="AA2241" s="121" t="str">
        <f>IFERROR(Stock[[#This Row],[CỔ TỨC TIỀN MẶT]]+Stock[[#This Row],[LÃI/(LỖ) TỪ BÁN CK
(auto-fill)]],"")</f>
        <v/>
      </c>
      <c r="AB22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1" s="79"/>
      <c r="AE2241" s="146" t="str">
        <f>IF(Stock[[#This Row],[TRẠNG THÁI
(auto-fill)]]="NẮM GIỮ",Stock[[#This Row],[GIÁ THỊ TRƯỜNG]]-Stock[[#This Row],[GIÁ MUA]],"")</f>
        <v/>
      </c>
      <c r="AF2241" s="150" t="str">
        <f>IFERROR(Stock[[#This Row],[TĂNG/
(GIẢM )]]/Stock[[#This Row],[GIÁ MUA]],"")</f>
        <v/>
      </c>
      <c r="AG2241" s="129" t="str">
        <f>IF(Stock[[#This Row],[GIÁ THỊ TRƯỜNG]]&gt;0,Stock[[#This Row],[GIÁ THỊ TRƯỜNG]]*Stock[[#This Row],[SỐ LƯỢNG CÒN LẠI
(auto-fill)]],"")</f>
        <v/>
      </c>
    </row>
    <row r="2242" spans="2:33">
      <c r="B2242" s="109" t="str">
        <f>IF(AND(Stock[[#This Row],[SỐ LƯỢNG MUA]]&gt;0,Stock[[#This Row],[SỐ LƯỢNG CÒN LẠI
(auto-fill)]]=0),"BÁN",
IF(AND(Stock[[#This Row],[SỐ LƯỢNG MUA]]&gt;0,Stock[[#This Row],[SỐ LƯỢNG CÒN LẠI
(auto-fill)]]&gt;0),"NẮM GIỮ",""))</f>
        <v/>
      </c>
      <c r="C2242" s="112">
        <f t="shared" si="34"/>
        <v>2229</v>
      </c>
      <c r="D2242" s="77"/>
      <c r="E2242" s="78"/>
      <c r="F2242" s="170"/>
      <c r="G2242" s="83"/>
      <c r="H2242" s="84"/>
      <c r="I2242" s="114" t="str">
        <f>IF(Stock[[#This Row],[SỐ LƯỢNG MUA]]&gt;0,Stock[[#This Row],[GIÁ MUA]]*Stock[[#This Row],[SỐ LƯỢNG MUA]]*$D$11,"")</f>
        <v/>
      </c>
      <c r="J2242" s="87"/>
      <c r="K2242" s="88"/>
      <c r="L2242" s="116" t="str">
        <f>IF(Stock[[#This Row],[SỐ LƯỢNG MUA]]&gt;0,Stock[[#This Row],[GIÁ MUA]]*(1+Stock[[#This Row],[% TĂNG KỲ VỌNG_1]]),"")</f>
        <v/>
      </c>
      <c r="M2242" s="89"/>
      <c r="N2242" s="116" t="str">
        <f>IF(Stock[[#This Row],[SỐ LƯỢNG MUA]]&gt;0,Stock[[#This Row],[GIÁ MUA]]*(1+Stock[[#This Row],[% TĂNG KỲ VỌNG_2]]),"")</f>
        <v/>
      </c>
      <c r="O2242" s="89"/>
      <c r="P2242" s="116" t="str">
        <f>IF(Stock[[#This Row],[SỐ LƯỢNG MUA]]&gt;0,Stock[[#This Row],[GIÁ MUA]]*(1+Stock[[#This Row],[% GIẢM ĐỂ CẮT LỖ]]),"")</f>
        <v/>
      </c>
      <c r="Q2242" s="103"/>
      <c r="R2242" s="117" t="str">
        <f>IF(Stock[[#This Row],[CỔ TỨC TIỀN MẶT]]&gt;0,Stock[[#This Row],[CỔ TỨC TIỀN MẶT]]/(Stock[[#This Row],[GIÁ MUA]]*Stock[[#This Row],[SỐ LƯỢNG MUA]]),"")</f>
        <v/>
      </c>
      <c r="S2242" s="103"/>
      <c r="T2242" s="77"/>
      <c r="U2242" s="95"/>
      <c r="V2242" s="96"/>
      <c r="W2242" s="125" t="str">
        <f>IF(Stock[[#This Row],[SỐ LƯỢNG BÁN]]&gt;0,Stock[[#This Row],[GIÁ BÁN]]*Stock[[#This Row],[SỐ LƯỢNG BÁN]]*$D$11+Stock[[#This Row],[GIÁ BÁN]]*Stock[[#This Row],[SỐ LƯỢNG BÁN]]*$D$12,"")</f>
        <v/>
      </c>
      <c r="X2242" s="120">
        <f>Stock[[#This Row],[SỐ LƯỢNG MUA]]+Stock[[#This Row],[CỔ TỨC BẰNG CỔ PHIẾU]]-Stock[[#This Row],[SỐ LƯỢNG BÁN]]</f>
        <v>0</v>
      </c>
      <c r="Y22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2" s="120">
        <f ca="1">IF(Stock[[#This Row],[NGÀY BÁN]]&gt;0,Stock[[#This Row],[NGÀY BÁN]]-Stock[[#This Row],[NGÀY MUA]]+1,IF(Stock[[#This Row],[NGÀY MUA]]=0,0,TODAY()-Stock[[#This Row],[NGÀY MUA]]+1))</f>
        <v>0</v>
      </c>
      <c r="AA2242" s="121" t="str">
        <f>IFERROR(Stock[[#This Row],[CỔ TỨC TIỀN MẶT]]+Stock[[#This Row],[LÃI/(LỖ) TỪ BÁN CK
(auto-fill)]],"")</f>
        <v/>
      </c>
      <c r="AB22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2" s="79"/>
      <c r="AE2242" s="146" t="str">
        <f>IF(Stock[[#This Row],[TRẠNG THÁI
(auto-fill)]]="NẮM GIỮ",Stock[[#This Row],[GIÁ THỊ TRƯỜNG]]-Stock[[#This Row],[GIÁ MUA]],"")</f>
        <v/>
      </c>
      <c r="AF2242" s="150" t="str">
        <f>IFERROR(Stock[[#This Row],[TĂNG/
(GIẢM )]]/Stock[[#This Row],[GIÁ MUA]],"")</f>
        <v/>
      </c>
      <c r="AG2242" s="129" t="str">
        <f>IF(Stock[[#This Row],[GIÁ THỊ TRƯỜNG]]&gt;0,Stock[[#This Row],[GIÁ THỊ TRƯỜNG]]*Stock[[#This Row],[SỐ LƯỢNG CÒN LẠI
(auto-fill)]],"")</f>
        <v/>
      </c>
    </row>
    <row r="2243" spans="2:33">
      <c r="B2243" s="109" t="str">
        <f>IF(AND(Stock[[#This Row],[SỐ LƯỢNG MUA]]&gt;0,Stock[[#This Row],[SỐ LƯỢNG CÒN LẠI
(auto-fill)]]=0),"BÁN",
IF(AND(Stock[[#This Row],[SỐ LƯỢNG MUA]]&gt;0,Stock[[#This Row],[SỐ LƯỢNG CÒN LẠI
(auto-fill)]]&gt;0),"NẮM GIỮ",""))</f>
        <v/>
      </c>
      <c r="C2243" s="112">
        <f t="shared" si="34"/>
        <v>2230</v>
      </c>
      <c r="D2243" s="77"/>
      <c r="E2243" s="78"/>
      <c r="F2243" s="170"/>
      <c r="G2243" s="83"/>
      <c r="H2243" s="84"/>
      <c r="I2243" s="114" t="str">
        <f>IF(Stock[[#This Row],[SỐ LƯỢNG MUA]]&gt;0,Stock[[#This Row],[GIÁ MUA]]*Stock[[#This Row],[SỐ LƯỢNG MUA]]*$D$11,"")</f>
        <v/>
      </c>
      <c r="J2243" s="87"/>
      <c r="K2243" s="88"/>
      <c r="L2243" s="116" t="str">
        <f>IF(Stock[[#This Row],[SỐ LƯỢNG MUA]]&gt;0,Stock[[#This Row],[GIÁ MUA]]*(1+Stock[[#This Row],[% TĂNG KỲ VỌNG_1]]),"")</f>
        <v/>
      </c>
      <c r="M2243" s="89"/>
      <c r="N2243" s="116" t="str">
        <f>IF(Stock[[#This Row],[SỐ LƯỢNG MUA]]&gt;0,Stock[[#This Row],[GIÁ MUA]]*(1+Stock[[#This Row],[% TĂNG KỲ VỌNG_2]]),"")</f>
        <v/>
      </c>
      <c r="O2243" s="89"/>
      <c r="P2243" s="116" t="str">
        <f>IF(Stock[[#This Row],[SỐ LƯỢNG MUA]]&gt;0,Stock[[#This Row],[GIÁ MUA]]*(1+Stock[[#This Row],[% GIẢM ĐỂ CẮT LỖ]]),"")</f>
        <v/>
      </c>
      <c r="Q2243" s="103"/>
      <c r="R2243" s="117" t="str">
        <f>IF(Stock[[#This Row],[CỔ TỨC TIỀN MẶT]]&gt;0,Stock[[#This Row],[CỔ TỨC TIỀN MẶT]]/(Stock[[#This Row],[GIÁ MUA]]*Stock[[#This Row],[SỐ LƯỢNG MUA]]),"")</f>
        <v/>
      </c>
      <c r="S2243" s="103"/>
      <c r="T2243" s="77"/>
      <c r="U2243" s="95"/>
      <c r="V2243" s="96"/>
      <c r="W2243" s="125" t="str">
        <f>IF(Stock[[#This Row],[SỐ LƯỢNG BÁN]]&gt;0,Stock[[#This Row],[GIÁ BÁN]]*Stock[[#This Row],[SỐ LƯỢNG BÁN]]*$D$11+Stock[[#This Row],[GIÁ BÁN]]*Stock[[#This Row],[SỐ LƯỢNG BÁN]]*$D$12,"")</f>
        <v/>
      </c>
      <c r="X2243" s="120">
        <f>Stock[[#This Row],[SỐ LƯỢNG MUA]]+Stock[[#This Row],[CỔ TỨC BẰNG CỔ PHIẾU]]-Stock[[#This Row],[SỐ LƯỢNG BÁN]]</f>
        <v>0</v>
      </c>
      <c r="Y22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3" s="120">
        <f ca="1">IF(Stock[[#This Row],[NGÀY BÁN]]&gt;0,Stock[[#This Row],[NGÀY BÁN]]-Stock[[#This Row],[NGÀY MUA]]+1,IF(Stock[[#This Row],[NGÀY MUA]]=0,0,TODAY()-Stock[[#This Row],[NGÀY MUA]]+1))</f>
        <v>0</v>
      </c>
      <c r="AA2243" s="121" t="str">
        <f>IFERROR(Stock[[#This Row],[CỔ TỨC TIỀN MẶT]]+Stock[[#This Row],[LÃI/(LỖ) TỪ BÁN CK
(auto-fill)]],"")</f>
        <v/>
      </c>
      <c r="AB22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3" s="79"/>
      <c r="AE2243" s="146" t="str">
        <f>IF(Stock[[#This Row],[TRẠNG THÁI
(auto-fill)]]="NẮM GIỮ",Stock[[#This Row],[GIÁ THỊ TRƯỜNG]]-Stock[[#This Row],[GIÁ MUA]],"")</f>
        <v/>
      </c>
      <c r="AF2243" s="150" t="str">
        <f>IFERROR(Stock[[#This Row],[TĂNG/
(GIẢM )]]/Stock[[#This Row],[GIÁ MUA]],"")</f>
        <v/>
      </c>
      <c r="AG2243" s="129" t="str">
        <f>IF(Stock[[#This Row],[GIÁ THỊ TRƯỜNG]]&gt;0,Stock[[#This Row],[GIÁ THỊ TRƯỜNG]]*Stock[[#This Row],[SỐ LƯỢNG CÒN LẠI
(auto-fill)]],"")</f>
        <v/>
      </c>
    </row>
    <row r="2244" spans="2:33">
      <c r="B2244" s="109" t="str">
        <f>IF(AND(Stock[[#This Row],[SỐ LƯỢNG MUA]]&gt;0,Stock[[#This Row],[SỐ LƯỢNG CÒN LẠI
(auto-fill)]]=0),"BÁN",
IF(AND(Stock[[#This Row],[SỐ LƯỢNG MUA]]&gt;0,Stock[[#This Row],[SỐ LƯỢNG CÒN LẠI
(auto-fill)]]&gt;0),"NẮM GIỮ",""))</f>
        <v/>
      </c>
      <c r="C2244" s="112">
        <f t="shared" si="34"/>
        <v>2231</v>
      </c>
      <c r="D2244" s="77"/>
      <c r="E2244" s="78"/>
      <c r="F2244" s="170"/>
      <c r="G2244" s="83"/>
      <c r="H2244" s="84"/>
      <c r="I2244" s="114" t="str">
        <f>IF(Stock[[#This Row],[SỐ LƯỢNG MUA]]&gt;0,Stock[[#This Row],[GIÁ MUA]]*Stock[[#This Row],[SỐ LƯỢNG MUA]]*$D$11,"")</f>
        <v/>
      </c>
      <c r="J2244" s="87"/>
      <c r="K2244" s="88"/>
      <c r="L2244" s="116" t="str">
        <f>IF(Stock[[#This Row],[SỐ LƯỢNG MUA]]&gt;0,Stock[[#This Row],[GIÁ MUA]]*(1+Stock[[#This Row],[% TĂNG KỲ VỌNG_1]]),"")</f>
        <v/>
      </c>
      <c r="M2244" s="89"/>
      <c r="N2244" s="116" t="str">
        <f>IF(Stock[[#This Row],[SỐ LƯỢNG MUA]]&gt;0,Stock[[#This Row],[GIÁ MUA]]*(1+Stock[[#This Row],[% TĂNG KỲ VỌNG_2]]),"")</f>
        <v/>
      </c>
      <c r="O2244" s="89"/>
      <c r="P2244" s="116" t="str">
        <f>IF(Stock[[#This Row],[SỐ LƯỢNG MUA]]&gt;0,Stock[[#This Row],[GIÁ MUA]]*(1+Stock[[#This Row],[% GIẢM ĐỂ CẮT LỖ]]),"")</f>
        <v/>
      </c>
      <c r="Q2244" s="103"/>
      <c r="R2244" s="117" t="str">
        <f>IF(Stock[[#This Row],[CỔ TỨC TIỀN MẶT]]&gt;0,Stock[[#This Row],[CỔ TỨC TIỀN MẶT]]/(Stock[[#This Row],[GIÁ MUA]]*Stock[[#This Row],[SỐ LƯỢNG MUA]]),"")</f>
        <v/>
      </c>
      <c r="S2244" s="103"/>
      <c r="T2244" s="77"/>
      <c r="U2244" s="95"/>
      <c r="V2244" s="96"/>
      <c r="W2244" s="125" t="str">
        <f>IF(Stock[[#This Row],[SỐ LƯỢNG BÁN]]&gt;0,Stock[[#This Row],[GIÁ BÁN]]*Stock[[#This Row],[SỐ LƯỢNG BÁN]]*$D$11+Stock[[#This Row],[GIÁ BÁN]]*Stock[[#This Row],[SỐ LƯỢNG BÁN]]*$D$12,"")</f>
        <v/>
      </c>
      <c r="X2244" s="120">
        <f>Stock[[#This Row],[SỐ LƯỢNG MUA]]+Stock[[#This Row],[CỔ TỨC BẰNG CỔ PHIẾU]]-Stock[[#This Row],[SỐ LƯỢNG BÁN]]</f>
        <v>0</v>
      </c>
      <c r="Y22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4" s="120">
        <f ca="1">IF(Stock[[#This Row],[NGÀY BÁN]]&gt;0,Stock[[#This Row],[NGÀY BÁN]]-Stock[[#This Row],[NGÀY MUA]]+1,IF(Stock[[#This Row],[NGÀY MUA]]=0,0,TODAY()-Stock[[#This Row],[NGÀY MUA]]+1))</f>
        <v>0</v>
      </c>
      <c r="AA2244" s="121" t="str">
        <f>IFERROR(Stock[[#This Row],[CỔ TỨC TIỀN MẶT]]+Stock[[#This Row],[LÃI/(LỖ) TỪ BÁN CK
(auto-fill)]],"")</f>
        <v/>
      </c>
      <c r="AB22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4" s="79"/>
      <c r="AE2244" s="146" t="str">
        <f>IF(Stock[[#This Row],[TRẠNG THÁI
(auto-fill)]]="NẮM GIỮ",Stock[[#This Row],[GIÁ THỊ TRƯỜNG]]-Stock[[#This Row],[GIÁ MUA]],"")</f>
        <v/>
      </c>
      <c r="AF2244" s="150" t="str">
        <f>IFERROR(Stock[[#This Row],[TĂNG/
(GIẢM )]]/Stock[[#This Row],[GIÁ MUA]],"")</f>
        <v/>
      </c>
      <c r="AG2244" s="129" t="str">
        <f>IF(Stock[[#This Row],[GIÁ THỊ TRƯỜNG]]&gt;0,Stock[[#This Row],[GIÁ THỊ TRƯỜNG]]*Stock[[#This Row],[SỐ LƯỢNG CÒN LẠI
(auto-fill)]],"")</f>
        <v/>
      </c>
    </row>
    <row r="2245" spans="2:33">
      <c r="B2245" s="109" t="str">
        <f>IF(AND(Stock[[#This Row],[SỐ LƯỢNG MUA]]&gt;0,Stock[[#This Row],[SỐ LƯỢNG CÒN LẠI
(auto-fill)]]=0),"BÁN",
IF(AND(Stock[[#This Row],[SỐ LƯỢNG MUA]]&gt;0,Stock[[#This Row],[SỐ LƯỢNG CÒN LẠI
(auto-fill)]]&gt;0),"NẮM GIỮ",""))</f>
        <v/>
      </c>
      <c r="C2245" s="112">
        <f t="shared" si="34"/>
        <v>2232</v>
      </c>
      <c r="D2245" s="77"/>
      <c r="E2245" s="78"/>
      <c r="F2245" s="170"/>
      <c r="G2245" s="83"/>
      <c r="H2245" s="84"/>
      <c r="I2245" s="114" t="str">
        <f>IF(Stock[[#This Row],[SỐ LƯỢNG MUA]]&gt;0,Stock[[#This Row],[GIÁ MUA]]*Stock[[#This Row],[SỐ LƯỢNG MUA]]*$D$11,"")</f>
        <v/>
      </c>
      <c r="J2245" s="87"/>
      <c r="K2245" s="88"/>
      <c r="L2245" s="116" t="str">
        <f>IF(Stock[[#This Row],[SỐ LƯỢNG MUA]]&gt;0,Stock[[#This Row],[GIÁ MUA]]*(1+Stock[[#This Row],[% TĂNG KỲ VỌNG_1]]),"")</f>
        <v/>
      </c>
      <c r="M2245" s="89"/>
      <c r="N2245" s="116" t="str">
        <f>IF(Stock[[#This Row],[SỐ LƯỢNG MUA]]&gt;0,Stock[[#This Row],[GIÁ MUA]]*(1+Stock[[#This Row],[% TĂNG KỲ VỌNG_2]]),"")</f>
        <v/>
      </c>
      <c r="O2245" s="89"/>
      <c r="P2245" s="116" t="str">
        <f>IF(Stock[[#This Row],[SỐ LƯỢNG MUA]]&gt;0,Stock[[#This Row],[GIÁ MUA]]*(1+Stock[[#This Row],[% GIẢM ĐỂ CẮT LỖ]]),"")</f>
        <v/>
      </c>
      <c r="Q2245" s="103"/>
      <c r="R2245" s="117" t="str">
        <f>IF(Stock[[#This Row],[CỔ TỨC TIỀN MẶT]]&gt;0,Stock[[#This Row],[CỔ TỨC TIỀN MẶT]]/(Stock[[#This Row],[GIÁ MUA]]*Stock[[#This Row],[SỐ LƯỢNG MUA]]),"")</f>
        <v/>
      </c>
      <c r="S2245" s="103"/>
      <c r="T2245" s="77"/>
      <c r="U2245" s="95"/>
      <c r="V2245" s="96"/>
      <c r="W2245" s="125" t="str">
        <f>IF(Stock[[#This Row],[SỐ LƯỢNG BÁN]]&gt;0,Stock[[#This Row],[GIÁ BÁN]]*Stock[[#This Row],[SỐ LƯỢNG BÁN]]*$D$11+Stock[[#This Row],[GIÁ BÁN]]*Stock[[#This Row],[SỐ LƯỢNG BÁN]]*$D$12,"")</f>
        <v/>
      </c>
      <c r="X2245" s="120">
        <f>Stock[[#This Row],[SỐ LƯỢNG MUA]]+Stock[[#This Row],[CỔ TỨC BẰNG CỔ PHIẾU]]-Stock[[#This Row],[SỐ LƯỢNG BÁN]]</f>
        <v>0</v>
      </c>
      <c r="Y22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5" s="120">
        <f ca="1">IF(Stock[[#This Row],[NGÀY BÁN]]&gt;0,Stock[[#This Row],[NGÀY BÁN]]-Stock[[#This Row],[NGÀY MUA]]+1,IF(Stock[[#This Row],[NGÀY MUA]]=0,0,TODAY()-Stock[[#This Row],[NGÀY MUA]]+1))</f>
        <v>0</v>
      </c>
      <c r="AA2245" s="121" t="str">
        <f>IFERROR(Stock[[#This Row],[CỔ TỨC TIỀN MẶT]]+Stock[[#This Row],[LÃI/(LỖ) TỪ BÁN CK
(auto-fill)]],"")</f>
        <v/>
      </c>
      <c r="AB22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5" s="79"/>
      <c r="AE2245" s="146" t="str">
        <f>IF(Stock[[#This Row],[TRẠNG THÁI
(auto-fill)]]="NẮM GIỮ",Stock[[#This Row],[GIÁ THỊ TRƯỜNG]]-Stock[[#This Row],[GIÁ MUA]],"")</f>
        <v/>
      </c>
      <c r="AF2245" s="150" t="str">
        <f>IFERROR(Stock[[#This Row],[TĂNG/
(GIẢM )]]/Stock[[#This Row],[GIÁ MUA]],"")</f>
        <v/>
      </c>
      <c r="AG2245" s="129" t="str">
        <f>IF(Stock[[#This Row],[GIÁ THỊ TRƯỜNG]]&gt;0,Stock[[#This Row],[GIÁ THỊ TRƯỜNG]]*Stock[[#This Row],[SỐ LƯỢNG CÒN LẠI
(auto-fill)]],"")</f>
        <v/>
      </c>
    </row>
    <row r="2246" spans="2:33">
      <c r="B2246" s="109" t="str">
        <f>IF(AND(Stock[[#This Row],[SỐ LƯỢNG MUA]]&gt;0,Stock[[#This Row],[SỐ LƯỢNG CÒN LẠI
(auto-fill)]]=0),"BÁN",
IF(AND(Stock[[#This Row],[SỐ LƯỢNG MUA]]&gt;0,Stock[[#This Row],[SỐ LƯỢNG CÒN LẠI
(auto-fill)]]&gt;0),"NẮM GIỮ",""))</f>
        <v/>
      </c>
      <c r="C2246" s="112">
        <f t="shared" si="34"/>
        <v>2233</v>
      </c>
      <c r="D2246" s="77"/>
      <c r="E2246" s="78"/>
      <c r="F2246" s="170"/>
      <c r="G2246" s="83"/>
      <c r="H2246" s="84"/>
      <c r="I2246" s="114" t="str">
        <f>IF(Stock[[#This Row],[SỐ LƯỢNG MUA]]&gt;0,Stock[[#This Row],[GIÁ MUA]]*Stock[[#This Row],[SỐ LƯỢNG MUA]]*$D$11,"")</f>
        <v/>
      </c>
      <c r="J2246" s="87"/>
      <c r="K2246" s="88"/>
      <c r="L2246" s="116" t="str">
        <f>IF(Stock[[#This Row],[SỐ LƯỢNG MUA]]&gt;0,Stock[[#This Row],[GIÁ MUA]]*(1+Stock[[#This Row],[% TĂNG KỲ VỌNG_1]]),"")</f>
        <v/>
      </c>
      <c r="M2246" s="89"/>
      <c r="N2246" s="116" t="str">
        <f>IF(Stock[[#This Row],[SỐ LƯỢNG MUA]]&gt;0,Stock[[#This Row],[GIÁ MUA]]*(1+Stock[[#This Row],[% TĂNG KỲ VỌNG_2]]),"")</f>
        <v/>
      </c>
      <c r="O2246" s="89"/>
      <c r="P2246" s="116" t="str">
        <f>IF(Stock[[#This Row],[SỐ LƯỢNG MUA]]&gt;0,Stock[[#This Row],[GIÁ MUA]]*(1+Stock[[#This Row],[% GIẢM ĐỂ CẮT LỖ]]),"")</f>
        <v/>
      </c>
      <c r="Q2246" s="103"/>
      <c r="R2246" s="117" t="str">
        <f>IF(Stock[[#This Row],[CỔ TỨC TIỀN MẶT]]&gt;0,Stock[[#This Row],[CỔ TỨC TIỀN MẶT]]/(Stock[[#This Row],[GIÁ MUA]]*Stock[[#This Row],[SỐ LƯỢNG MUA]]),"")</f>
        <v/>
      </c>
      <c r="S2246" s="103"/>
      <c r="T2246" s="77"/>
      <c r="U2246" s="95"/>
      <c r="V2246" s="96"/>
      <c r="W2246" s="125" t="str">
        <f>IF(Stock[[#This Row],[SỐ LƯỢNG BÁN]]&gt;0,Stock[[#This Row],[GIÁ BÁN]]*Stock[[#This Row],[SỐ LƯỢNG BÁN]]*$D$11+Stock[[#This Row],[GIÁ BÁN]]*Stock[[#This Row],[SỐ LƯỢNG BÁN]]*$D$12,"")</f>
        <v/>
      </c>
      <c r="X2246" s="120">
        <f>Stock[[#This Row],[SỐ LƯỢNG MUA]]+Stock[[#This Row],[CỔ TỨC BẰNG CỔ PHIẾU]]-Stock[[#This Row],[SỐ LƯỢNG BÁN]]</f>
        <v>0</v>
      </c>
      <c r="Y22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6" s="120">
        <f ca="1">IF(Stock[[#This Row],[NGÀY BÁN]]&gt;0,Stock[[#This Row],[NGÀY BÁN]]-Stock[[#This Row],[NGÀY MUA]]+1,IF(Stock[[#This Row],[NGÀY MUA]]=0,0,TODAY()-Stock[[#This Row],[NGÀY MUA]]+1))</f>
        <v>0</v>
      </c>
      <c r="AA2246" s="121" t="str">
        <f>IFERROR(Stock[[#This Row],[CỔ TỨC TIỀN MẶT]]+Stock[[#This Row],[LÃI/(LỖ) TỪ BÁN CK
(auto-fill)]],"")</f>
        <v/>
      </c>
      <c r="AB22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6" s="79"/>
      <c r="AE2246" s="146" t="str">
        <f>IF(Stock[[#This Row],[TRẠNG THÁI
(auto-fill)]]="NẮM GIỮ",Stock[[#This Row],[GIÁ THỊ TRƯỜNG]]-Stock[[#This Row],[GIÁ MUA]],"")</f>
        <v/>
      </c>
      <c r="AF2246" s="150" t="str">
        <f>IFERROR(Stock[[#This Row],[TĂNG/
(GIẢM )]]/Stock[[#This Row],[GIÁ MUA]],"")</f>
        <v/>
      </c>
      <c r="AG2246" s="129" t="str">
        <f>IF(Stock[[#This Row],[GIÁ THỊ TRƯỜNG]]&gt;0,Stock[[#This Row],[GIÁ THỊ TRƯỜNG]]*Stock[[#This Row],[SỐ LƯỢNG CÒN LẠI
(auto-fill)]],"")</f>
        <v/>
      </c>
    </row>
    <row r="2247" spans="2:33">
      <c r="B2247" s="109" t="str">
        <f>IF(AND(Stock[[#This Row],[SỐ LƯỢNG MUA]]&gt;0,Stock[[#This Row],[SỐ LƯỢNG CÒN LẠI
(auto-fill)]]=0),"BÁN",
IF(AND(Stock[[#This Row],[SỐ LƯỢNG MUA]]&gt;0,Stock[[#This Row],[SỐ LƯỢNG CÒN LẠI
(auto-fill)]]&gt;0),"NẮM GIỮ",""))</f>
        <v/>
      </c>
      <c r="C2247" s="112">
        <f t="shared" si="34"/>
        <v>2234</v>
      </c>
      <c r="D2247" s="77"/>
      <c r="E2247" s="78"/>
      <c r="F2247" s="170"/>
      <c r="G2247" s="83"/>
      <c r="H2247" s="84"/>
      <c r="I2247" s="114" t="str">
        <f>IF(Stock[[#This Row],[SỐ LƯỢNG MUA]]&gt;0,Stock[[#This Row],[GIÁ MUA]]*Stock[[#This Row],[SỐ LƯỢNG MUA]]*$D$11,"")</f>
        <v/>
      </c>
      <c r="J2247" s="87"/>
      <c r="K2247" s="88"/>
      <c r="L2247" s="116" t="str">
        <f>IF(Stock[[#This Row],[SỐ LƯỢNG MUA]]&gt;0,Stock[[#This Row],[GIÁ MUA]]*(1+Stock[[#This Row],[% TĂNG KỲ VỌNG_1]]),"")</f>
        <v/>
      </c>
      <c r="M2247" s="89"/>
      <c r="N2247" s="116" t="str">
        <f>IF(Stock[[#This Row],[SỐ LƯỢNG MUA]]&gt;0,Stock[[#This Row],[GIÁ MUA]]*(1+Stock[[#This Row],[% TĂNG KỲ VỌNG_2]]),"")</f>
        <v/>
      </c>
      <c r="O2247" s="89"/>
      <c r="P2247" s="116" t="str">
        <f>IF(Stock[[#This Row],[SỐ LƯỢNG MUA]]&gt;0,Stock[[#This Row],[GIÁ MUA]]*(1+Stock[[#This Row],[% GIẢM ĐỂ CẮT LỖ]]),"")</f>
        <v/>
      </c>
      <c r="Q2247" s="103"/>
      <c r="R2247" s="117" t="str">
        <f>IF(Stock[[#This Row],[CỔ TỨC TIỀN MẶT]]&gt;0,Stock[[#This Row],[CỔ TỨC TIỀN MẶT]]/(Stock[[#This Row],[GIÁ MUA]]*Stock[[#This Row],[SỐ LƯỢNG MUA]]),"")</f>
        <v/>
      </c>
      <c r="S2247" s="103"/>
      <c r="T2247" s="77"/>
      <c r="U2247" s="95"/>
      <c r="V2247" s="96"/>
      <c r="W2247" s="125" t="str">
        <f>IF(Stock[[#This Row],[SỐ LƯỢNG BÁN]]&gt;0,Stock[[#This Row],[GIÁ BÁN]]*Stock[[#This Row],[SỐ LƯỢNG BÁN]]*$D$11+Stock[[#This Row],[GIÁ BÁN]]*Stock[[#This Row],[SỐ LƯỢNG BÁN]]*$D$12,"")</f>
        <v/>
      </c>
      <c r="X2247" s="120">
        <f>Stock[[#This Row],[SỐ LƯỢNG MUA]]+Stock[[#This Row],[CỔ TỨC BẰNG CỔ PHIẾU]]-Stock[[#This Row],[SỐ LƯỢNG BÁN]]</f>
        <v>0</v>
      </c>
      <c r="Y22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7" s="120">
        <f ca="1">IF(Stock[[#This Row],[NGÀY BÁN]]&gt;0,Stock[[#This Row],[NGÀY BÁN]]-Stock[[#This Row],[NGÀY MUA]]+1,IF(Stock[[#This Row],[NGÀY MUA]]=0,0,TODAY()-Stock[[#This Row],[NGÀY MUA]]+1))</f>
        <v>0</v>
      </c>
      <c r="AA2247" s="121" t="str">
        <f>IFERROR(Stock[[#This Row],[CỔ TỨC TIỀN MẶT]]+Stock[[#This Row],[LÃI/(LỖ) TỪ BÁN CK
(auto-fill)]],"")</f>
        <v/>
      </c>
      <c r="AB22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7" s="79"/>
      <c r="AE2247" s="146" t="str">
        <f>IF(Stock[[#This Row],[TRẠNG THÁI
(auto-fill)]]="NẮM GIỮ",Stock[[#This Row],[GIÁ THỊ TRƯỜNG]]-Stock[[#This Row],[GIÁ MUA]],"")</f>
        <v/>
      </c>
      <c r="AF2247" s="150" t="str">
        <f>IFERROR(Stock[[#This Row],[TĂNG/
(GIẢM )]]/Stock[[#This Row],[GIÁ MUA]],"")</f>
        <v/>
      </c>
      <c r="AG2247" s="129" t="str">
        <f>IF(Stock[[#This Row],[GIÁ THỊ TRƯỜNG]]&gt;0,Stock[[#This Row],[GIÁ THỊ TRƯỜNG]]*Stock[[#This Row],[SỐ LƯỢNG CÒN LẠI
(auto-fill)]],"")</f>
        <v/>
      </c>
    </row>
    <row r="2248" spans="2:33">
      <c r="B2248" s="109" t="str">
        <f>IF(AND(Stock[[#This Row],[SỐ LƯỢNG MUA]]&gt;0,Stock[[#This Row],[SỐ LƯỢNG CÒN LẠI
(auto-fill)]]=0),"BÁN",
IF(AND(Stock[[#This Row],[SỐ LƯỢNG MUA]]&gt;0,Stock[[#This Row],[SỐ LƯỢNG CÒN LẠI
(auto-fill)]]&gt;0),"NẮM GIỮ",""))</f>
        <v/>
      </c>
      <c r="C2248" s="112">
        <f t="shared" si="34"/>
        <v>2235</v>
      </c>
      <c r="D2248" s="77"/>
      <c r="E2248" s="78"/>
      <c r="F2248" s="170"/>
      <c r="G2248" s="83"/>
      <c r="H2248" s="84"/>
      <c r="I2248" s="114" t="str">
        <f>IF(Stock[[#This Row],[SỐ LƯỢNG MUA]]&gt;0,Stock[[#This Row],[GIÁ MUA]]*Stock[[#This Row],[SỐ LƯỢNG MUA]]*$D$11,"")</f>
        <v/>
      </c>
      <c r="J2248" s="87"/>
      <c r="K2248" s="88"/>
      <c r="L2248" s="116" t="str">
        <f>IF(Stock[[#This Row],[SỐ LƯỢNG MUA]]&gt;0,Stock[[#This Row],[GIÁ MUA]]*(1+Stock[[#This Row],[% TĂNG KỲ VỌNG_1]]),"")</f>
        <v/>
      </c>
      <c r="M2248" s="89"/>
      <c r="N2248" s="116" t="str">
        <f>IF(Stock[[#This Row],[SỐ LƯỢNG MUA]]&gt;0,Stock[[#This Row],[GIÁ MUA]]*(1+Stock[[#This Row],[% TĂNG KỲ VỌNG_2]]),"")</f>
        <v/>
      </c>
      <c r="O2248" s="89"/>
      <c r="P2248" s="116" t="str">
        <f>IF(Stock[[#This Row],[SỐ LƯỢNG MUA]]&gt;0,Stock[[#This Row],[GIÁ MUA]]*(1+Stock[[#This Row],[% GIẢM ĐỂ CẮT LỖ]]),"")</f>
        <v/>
      </c>
      <c r="Q2248" s="103"/>
      <c r="R2248" s="117" t="str">
        <f>IF(Stock[[#This Row],[CỔ TỨC TIỀN MẶT]]&gt;0,Stock[[#This Row],[CỔ TỨC TIỀN MẶT]]/(Stock[[#This Row],[GIÁ MUA]]*Stock[[#This Row],[SỐ LƯỢNG MUA]]),"")</f>
        <v/>
      </c>
      <c r="S2248" s="103"/>
      <c r="T2248" s="77"/>
      <c r="U2248" s="95"/>
      <c r="V2248" s="96"/>
      <c r="W2248" s="125" t="str">
        <f>IF(Stock[[#This Row],[SỐ LƯỢNG BÁN]]&gt;0,Stock[[#This Row],[GIÁ BÁN]]*Stock[[#This Row],[SỐ LƯỢNG BÁN]]*$D$11+Stock[[#This Row],[GIÁ BÁN]]*Stock[[#This Row],[SỐ LƯỢNG BÁN]]*$D$12,"")</f>
        <v/>
      </c>
      <c r="X2248" s="120">
        <f>Stock[[#This Row],[SỐ LƯỢNG MUA]]+Stock[[#This Row],[CỔ TỨC BẰNG CỔ PHIẾU]]-Stock[[#This Row],[SỐ LƯỢNG BÁN]]</f>
        <v>0</v>
      </c>
      <c r="Y22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8" s="120">
        <f ca="1">IF(Stock[[#This Row],[NGÀY BÁN]]&gt;0,Stock[[#This Row],[NGÀY BÁN]]-Stock[[#This Row],[NGÀY MUA]]+1,IF(Stock[[#This Row],[NGÀY MUA]]=0,0,TODAY()-Stock[[#This Row],[NGÀY MUA]]+1))</f>
        <v>0</v>
      </c>
      <c r="AA2248" s="121" t="str">
        <f>IFERROR(Stock[[#This Row],[CỔ TỨC TIỀN MẶT]]+Stock[[#This Row],[LÃI/(LỖ) TỪ BÁN CK
(auto-fill)]],"")</f>
        <v/>
      </c>
      <c r="AB22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8" s="79"/>
      <c r="AE2248" s="146" t="str">
        <f>IF(Stock[[#This Row],[TRẠNG THÁI
(auto-fill)]]="NẮM GIỮ",Stock[[#This Row],[GIÁ THỊ TRƯỜNG]]-Stock[[#This Row],[GIÁ MUA]],"")</f>
        <v/>
      </c>
      <c r="AF2248" s="150" t="str">
        <f>IFERROR(Stock[[#This Row],[TĂNG/
(GIẢM )]]/Stock[[#This Row],[GIÁ MUA]],"")</f>
        <v/>
      </c>
      <c r="AG2248" s="129" t="str">
        <f>IF(Stock[[#This Row],[GIÁ THỊ TRƯỜNG]]&gt;0,Stock[[#This Row],[GIÁ THỊ TRƯỜNG]]*Stock[[#This Row],[SỐ LƯỢNG CÒN LẠI
(auto-fill)]],"")</f>
        <v/>
      </c>
    </row>
    <row r="2249" spans="2:33">
      <c r="B2249" s="109" t="str">
        <f>IF(AND(Stock[[#This Row],[SỐ LƯỢNG MUA]]&gt;0,Stock[[#This Row],[SỐ LƯỢNG CÒN LẠI
(auto-fill)]]=0),"BÁN",
IF(AND(Stock[[#This Row],[SỐ LƯỢNG MUA]]&gt;0,Stock[[#This Row],[SỐ LƯỢNG CÒN LẠI
(auto-fill)]]&gt;0),"NẮM GIỮ",""))</f>
        <v/>
      </c>
      <c r="C2249" s="112">
        <f t="shared" si="34"/>
        <v>2236</v>
      </c>
      <c r="D2249" s="77"/>
      <c r="E2249" s="78"/>
      <c r="F2249" s="170"/>
      <c r="G2249" s="83"/>
      <c r="H2249" s="84"/>
      <c r="I2249" s="114" t="str">
        <f>IF(Stock[[#This Row],[SỐ LƯỢNG MUA]]&gt;0,Stock[[#This Row],[GIÁ MUA]]*Stock[[#This Row],[SỐ LƯỢNG MUA]]*$D$11,"")</f>
        <v/>
      </c>
      <c r="J2249" s="87"/>
      <c r="K2249" s="88"/>
      <c r="L2249" s="116" t="str">
        <f>IF(Stock[[#This Row],[SỐ LƯỢNG MUA]]&gt;0,Stock[[#This Row],[GIÁ MUA]]*(1+Stock[[#This Row],[% TĂNG KỲ VỌNG_1]]),"")</f>
        <v/>
      </c>
      <c r="M2249" s="89"/>
      <c r="N2249" s="116" t="str">
        <f>IF(Stock[[#This Row],[SỐ LƯỢNG MUA]]&gt;0,Stock[[#This Row],[GIÁ MUA]]*(1+Stock[[#This Row],[% TĂNG KỲ VỌNG_2]]),"")</f>
        <v/>
      </c>
      <c r="O2249" s="89"/>
      <c r="P2249" s="116" t="str">
        <f>IF(Stock[[#This Row],[SỐ LƯỢNG MUA]]&gt;0,Stock[[#This Row],[GIÁ MUA]]*(1+Stock[[#This Row],[% GIẢM ĐỂ CẮT LỖ]]),"")</f>
        <v/>
      </c>
      <c r="Q2249" s="103"/>
      <c r="R2249" s="117" t="str">
        <f>IF(Stock[[#This Row],[CỔ TỨC TIỀN MẶT]]&gt;0,Stock[[#This Row],[CỔ TỨC TIỀN MẶT]]/(Stock[[#This Row],[GIÁ MUA]]*Stock[[#This Row],[SỐ LƯỢNG MUA]]),"")</f>
        <v/>
      </c>
      <c r="S2249" s="103"/>
      <c r="T2249" s="77"/>
      <c r="U2249" s="95"/>
      <c r="V2249" s="96"/>
      <c r="W2249" s="125" t="str">
        <f>IF(Stock[[#This Row],[SỐ LƯỢNG BÁN]]&gt;0,Stock[[#This Row],[GIÁ BÁN]]*Stock[[#This Row],[SỐ LƯỢNG BÁN]]*$D$11+Stock[[#This Row],[GIÁ BÁN]]*Stock[[#This Row],[SỐ LƯỢNG BÁN]]*$D$12,"")</f>
        <v/>
      </c>
      <c r="X2249" s="120">
        <f>Stock[[#This Row],[SỐ LƯỢNG MUA]]+Stock[[#This Row],[CỔ TỨC BẰNG CỔ PHIẾU]]-Stock[[#This Row],[SỐ LƯỢNG BÁN]]</f>
        <v>0</v>
      </c>
      <c r="Y22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9" s="120">
        <f ca="1">IF(Stock[[#This Row],[NGÀY BÁN]]&gt;0,Stock[[#This Row],[NGÀY BÁN]]-Stock[[#This Row],[NGÀY MUA]]+1,IF(Stock[[#This Row],[NGÀY MUA]]=0,0,TODAY()-Stock[[#This Row],[NGÀY MUA]]+1))</f>
        <v>0</v>
      </c>
      <c r="AA2249" s="121" t="str">
        <f>IFERROR(Stock[[#This Row],[CỔ TỨC TIỀN MẶT]]+Stock[[#This Row],[LÃI/(LỖ) TỪ BÁN CK
(auto-fill)]],"")</f>
        <v/>
      </c>
      <c r="AB22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49" s="79"/>
      <c r="AE2249" s="146" t="str">
        <f>IF(Stock[[#This Row],[TRẠNG THÁI
(auto-fill)]]="NẮM GIỮ",Stock[[#This Row],[GIÁ THỊ TRƯỜNG]]-Stock[[#This Row],[GIÁ MUA]],"")</f>
        <v/>
      </c>
      <c r="AF2249" s="150" t="str">
        <f>IFERROR(Stock[[#This Row],[TĂNG/
(GIẢM )]]/Stock[[#This Row],[GIÁ MUA]],"")</f>
        <v/>
      </c>
      <c r="AG2249" s="129" t="str">
        <f>IF(Stock[[#This Row],[GIÁ THỊ TRƯỜNG]]&gt;0,Stock[[#This Row],[GIÁ THỊ TRƯỜNG]]*Stock[[#This Row],[SỐ LƯỢNG CÒN LẠI
(auto-fill)]],"")</f>
        <v/>
      </c>
    </row>
    <row r="2250" spans="2:33">
      <c r="B2250" s="109" t="str">
        <f>IF(AND(Stock[[#This Row],[SỐ LƯỢNG MUA]]&gt;0,Stock[[#This Row],[SỐ LƯỢNG CÒN LẠI
(auto-fill)]]=0),"BÁN",
IF(AND(Stock[[#This Row],[SỐ LƯỢNG MUA]]&gt;0,Stock[[#This Row],[SỐ LƯỢNG CÒN LẠI
(auto-fill)]]&gt;0),"NẮM GIỮ",""))</f>
        <v/>
      </c>
      <c r="C2250" s="112">
        <f t="shared" si="34"/>
        <v>2237</v>
      </c>
      <c r="D2250" s="77"/>
      <c r="E2250" s="78"/>
      <c r="F2250" s="170"/>
      <c r="G2250" s="83"/>
      <c r="H2250" s="84"/>
      <c r="I2250" s="114" t="str">
        <f>IF(Stock[[#This Row],[SỐ LƯỢNG MUA]]&gt;0,Stock[[#This Row],[GIÁ MUA]]*Stock[[#This Row],[SỐ LƯỢNG MUA]]*$D$11,"")</f>
        <v/>
      </c>
      <c r="J2250" s="87"/>
      <c r="K2250" s="88"/>
      <c r="L2250" s="116" t="str">
        <f>IF(Stock[[#This Row],[SỐ LƯỢNG MUA]]&gt;0,Stock[[#This Row],[GIÁ MUA]]*(1+Stock[[#This Row],[% TĂNG KỲ VỌNG_1]]),"")</f>
        <v/>
      </c>
      <c r="M2250" s="89"/>
      <c r="N2250" s="116" t="str">
        <f>IF(Stock[[#This Row],[SỐ LƯỢNG MUA]]&gt;0,Stock[[#This Row],[GIÁ MUA]]*(1+Stock[[#This Row],[% TĂNG KỲ VỌNG_2]]),"")</f>
        <v/>
      </c>
      <c r="O2250" s="89"/>
      <c r="P2250" s="116" t="str">
        <f>IF(Stock[[#This Row],[SỐ LƯỢNG MUA]]&gt;0,Stock[[#This Row],[GIÁ MUA]]*(1+Stock[[#This Row],[% GIẢM ĐỂ CẮT LỖ]]),"")</f>
        <v/>
      </c>
      <c r="Q2250" s="103"/>
      <c r="R2250" s="117" t="str">
        <f>IF(Stock[[#This Row],[CỔ TỨC TIỀN MẶT]]&gt;0,Stock[[#This Row],[CỔ TỨC TIỀN MẶT]]/(Stock[[#This Row],[GIÁ MUA]]*Stock[[#This Row],[SỐ LƯỢNG MUA]]),"")</f>
        <v/>
      </c>
      <c r="S2250" s="103"/>
      <c r="T2250" s="77"/>
      <c r="U2250" s="95"/>
      <c r="V2250" s="96"/>
      <c r="W2250" s="125" t="str">
        <f>IF(Stock[[#This Row],[SỐ LƯỢNG BÁN]]&gt;0,Stock[[#This Row],[GIÁ BÁN]]*Stock[[#This Row],[SỐ LƯỢNG BÁN]]*$D$11+Stock[[#This Row],[GIÁ BÁN]]*Stock[[#This Row],[SỐ LƯỢNG BÁN]]*$D$12,"")</f>
        <v/>
      </c>
      <c r="X2250" s="120">
        <f>Stock[[#This Row],[SỐ LƯỢNG MUA]]+Stock[[#This Row],[CỔ TỨC BẰNG CỔ PHIẾU]]-Stock[[#This Row],[SỐ LƯỢNG BÁN]]</f>
        <v>0</v>
      </c>
      <c r="Y22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0" s="120">
        <f ca="1">IF(Stock[[#This Row],[NGÀY BÁN]]&gt;0,Stock[[#This Row],[NGÀY BÁN]]-Stock[[#This Row],[NGÀY MUA]]+1,IF(Stock[[#This Row],[NGÀY MUA]]=0,0,TODAY()-Stock[[#This Row],[NGÀY MUA]]+1))</f>
        <v>0</v>
      </c>
      <c r="AA2250" s="121" t="str">
        <f>IFERROR(Stock[[#This Row],[CỔ TỨC TIỀN MẶT]]+Stock[[#This Row],[LÃI/(LỖ) TỪ BÁN CK
(auto-fill)]],"")</f>
        <v/>
      </c>
      <c r="AB22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0" s="79"/>
      <c r="AE2250" s="146" t="str">
        <f>IF(Stock[[#This Row],[TRẠNG THÁI
(auto-fill)]]="NẮM GIỮ",Stock[[#This Row],[GIÁ THỊ TRƯỜNG]]-Stock[[#This Row],[GIÁ MUA]],"")</f>
        <v/>
      </c>
      <c r="AF2250" s="150" t="str">
        <f>IFERROR(Stock[[#This Row],[TĂNG/
(GIẢM )]]/Stock[[#This Row],[GIÁ MUA]],"")</f>
        <v/>
      </c>
      <c r="AG2250" s="129" t="str">
        <f>IF(Stock[[#This Row],[GIÁ THỊ TRƯỜNG]]&gt;0,Stock[[#This Row],[GIÁ THỊ TRƯỜNG]]*Stock[[#This Row],[SỐ LƯỢNG CÒN LẠI
(auto-fill)]],"")</f>
        <v/>
      </c>
    </row>
    <row r="2251" spans="2:33">
      <c r="B2251" s="109" t="str">
        <f>IF(AND(Stock[[#This Row],[SỐ LƯỢNG MUA]]&gt;0,Stock[[#This Row],[SỐ LƯỢNG CÒN LẠI
(auto-fill)]]=0),"BÁN",
IF(AND(Stock[[#This Row],[SỐ LƯỢNG MUA]]&gt;0,Stock[[#This Row],[SỐ LƯỢNG CÒN LẠI
(auto-fill)]]&gt;0),"NẮM GIỮ",""))</f>
        <v/>
      </c>
      <c r="C2251" s="112">
        <f t="shared" si="34"/>
        <v>2238</v>
      </c>
      <c r="D2251" s="77"/>
      <c r="E2251" s="78"/>
      <c r="F2251" s="170"/>
      <c r="G2251" s="83"/>
      <c r="H2251" s="84"/>
      <c r="I2251" s="114" t="str">
        <f>IF(Stock[[#This Row],[SỐ LƯỢNG MUA]]&gt;0,Stock[[#This Row],[GIÁ MUA]]*Stock[[#This Row],[SỐ LƯỢNG MUA]]*$D$11,"")</f>
        <v/>
      </c>
      <c r="J2251" s="87"/>
      <c r="K2251" s="88"/>
      <c r="L2251" s="116" t="str">
        <f>IF(Stock[[#This Row],[SỐ LƯỢNG MUA]]&gt;0,Stock[[#This Row],[GIÁ MUA]]*(1+Stock[[#This Row],[% TĂNG KỲ VỌNG_1]]),"")</f>
        <v/>
      </c>
      <c r="M2251" s="89"/>
      <c r="N2251" s="116" t="str">
        <f>IF(Stock[[#This Row],[SỐ LƯỢNG MUA]]&gt;0,Stock[[#This Row],[GIÁ MUA]]*(1+Stock[[#This Row],[% TĂNG KỲ VỌNG_2]]),"")</f>
        <v/>
      </c>
      <c r="O2251" s="89"/>
      <c r="P2251" s="116" t="str">
        <f>IF(Stock[[#This Row],[SỐ LƯỢNG MUA]]&gt;0,Stock[[#This Row],[GIÁ MUA]]*(1+Stock[[#This Row],[% GIẢM ĐỂ CẮT LỖ]]),"")</f>
        <v/>
      </c>
      <c r="Q2251" s="103"/>
      <c r="R2251" s="117" t="str">
        <f>IF(Stock[[#This Row],[CỔ TỨC TIỀN MẶT]]&gt;0,Stock[[#This Row],[CỔ TỨC TIỀN MẶT]]/(Stock[[#This Row],[GIÁ MUA]]*Stock[[#This Row],[SỐ LƯỢNG MUA]]),"")</f>
        <v/>
      </c>
      <c r="S2251" s="103"/>
      <c r="T2251" s="77"/>
      <c r="U2251" s="95"/>
      <c r="V2251" s="96"/>
      <c r="W2251" s="125" t="str">
        <f>IF(Stock[[#This Row],[SỐ LƯỢNG BÁN]]&gt;0,Stock[[#This Row],[GIÁ BÁN]]*Stock[[#This Row],[SỐ LƯỢNG BÁN]]*$D$11+Stock[[#This Row],[GIÁ BÁN]]*Stock[[#This Row],[SỐ LƯỢNG BÁN]]*$D$12,"")</f>
        <v/>
      </c>
      <c r="X2251" s="120">
        <f>Stock[[#This Row],[SỐ LƯỢNG MUA]]+Stock[[#This Row],[CỔ TỨC BẰNG CỔ PHIẾU]]-Stock[[#This Row],[SỐ LƯỢNG BÁN]]</f>
        <v>0</v>
      </c>
      <c r="Y22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1" s="120">
        <f ca="1">IF(Stock[[#This Row],[NGÀY BÁN]]&gt;0,Stock[[#This Row],[NGÀY BÁN]]-Stock[[#This Row],[NGÀY MUA]]+1,IF(Stock[[#This Row],[NGÀY MUA]]=0,0,TODAY()-Stock[[#This Row],[NGÀY MUA]]+1))</f>
        <v>0</v>
      </c>
      <c r="AA2251" s="121" t="str">
        <f>IFERROR(Stock[[#This Row],[CỔ TỨC TIỀN MẶT]]+Stock[[#This Row],[LÃI/(LỖ) TỪ BÁN CK
(auto-fill)]],"")</f>
        <v/>
      </c>
      <c r="AB22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1" s="79"/>
      <c r="AE2251" s="146" t="str">
        <f>IF(Stock[[#This Row],[TRẠNG THÁI
(auto-fill)]]="NẮM GIỮ",Stock[[#This Row],[GIÁ THỊ TRƯỜNG]]-Stock[[#This Row],[GIÁ MUA]],"")</f>
        <v/>
      </c>
      <c r="AF2251" s="150" t="str">
        <f>IFERROR(Stock[[#This Row],[TĂNG/
(GIẢM )]]/Stock[[#This Row],[GIÁ MUA]],"")</f>
        <v/>
      </c>
      <c r="AG2251" s="129" t="str">
        <f>IF(Stock[[#This Row],[GIÁ THỊ TRƯỜNG]]&gt;0,Stock[[#This Row],[GIÁ THỊ TRƯỜNG]]*Stock[[#This Row],[SỐ LƯỢNG CÒN LẠI
(auto-fill)]],"")</f>
        <v/>
      </c>
    </row>
    <row r="2252" spans="2:33">
      <c r="B2252" s="109" t="str">
        <f>IF(AND(Stock[[#This Row],[SỐ LƯỢNG MUA]]&gt;0,Stock[[#This Row],[SỐ LƯỢNG CÒN LẠI
(auto-fill)]]=0),"BÁN",
IF(AND(Stock[[#This Row],[SỐ LƯỢNG MUA]]&gt;0,Stock[[#This Row],[SỐ LƯỢNG CÒN LẠI
(auto-fill)]]&gt;0),"NẮM GIỮ",""))</f>
        <v/>
      </c>
      <c r="C2252" s="112">
        <f t="shared" si="34"/>
        <v>2239</v>
      </c>
      <c r="D2252" s="77"/>
      <c r="E2252" s="78"/>
      <c r="F2252" s="170"/>
      <c r="G2252" s="83"/>
      <c r="H2252" s="84"/>
      <c r="I2252" s="114" t="str">
        <f>IF(Stock[[#This Row],[SỐ LƯỢNG MUA]]&gt;0,Stock[[#This Row],[GIÁ MUA]]*Stock[[#This Row],[SỐ LƯỢNG MUA]]*$D$11,"")</f>
        <v/>
      </c>
      <c r="J2252" s="87"/>
      <c r="K2252" s="88"/>
      <c r="L2252" s="116" t="str">
        <f>IF(Stock[[#This Row],[SỐ LƯỢNG MUA]]&gt;0,Stock[[#This Row],[GIÁ MUA]]*(1+Stock[[#This Row],[% TĂNG KỲ VỌNG_1]]),"")</f>
        <v/>
      </c>
      <c r="M2252" s="89"/>
      <c r="N2252" s="116" t="str">
        <f>IF(Stock[[#This Row],[SỐ LƯỢNG MUA]]&gt;0,Stock[[#This Row],[GIÁ MUA]]*(1+Stock[[#This Row],[% TĂNG KỲ VỌNG_2]]),"")</f>
        <v/>
      </c>
      <c r="O2252" s="89"/>
      <c r="P2252" s="116" t="str">
        <f>IF(Stock[[#This Row],[SỐ LƯỢNG MUA]]&gt;0,Stock[[#This Row],[GIÁ MUA]]*(1+Stock[[#This Row],[% GIẢM ĐỂ CẮT LỖ]]),"")</f>
        <v/>
      </c>
      <c r="Q2252" s="103"/>
      <c r="R2252" s="117" t="str">
        <f>IF(Stock[[#This Row],[CỔ TỨC TIỀN MẶT]]&gt;0,Stock[[#This Row],[CỔ TỨC TIỀN MẶT]]/(Stock[[#This Row],[GIÁ MUA]]*Stock[[#This Row],[SỐ LƯỢNG MUA]]),"")</f>
        <v/>
      </c>
      <c r="S2252" s="103"/>
      <c r="T2252" s="77"/>
      <c r="U2252" s="95"/>
      <c r="V2252" s="96"/>
      <c r="W2252" s="125" t="str">
        <f>IF(Stock[[#This Row],[SỐ LƯỢNG BÁN]]&gt;0,Stock[[#This Row],[GIÁ BÁN]]*Stock[[#This Row],[SỐ LƯỢNG BÁN]]*$D$11+Stock[[#This Row],[GIÁ BÁN]]*Stock[[#This Row],[SỐ LƯỢNG BÁN]]*$D$12,"")</f>
        <v/>
      </c>
      <c r="X2252" s="120">
        <f>Stock[[#This Row],[SỐ LƯỢNG MUA]]+Stock[[#This Row],[CỔ TỨC BẰNG CỔ PHIẾU]]-Stock[[#This Row],[SỐ LƯỢNG BÁN]]</f>
        <v>0</v>
      </c>
      <c r="Y22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2" s="120">
        <f ca="1">IF(Stock[[#This Row],[NGÀY BÁN]]&gt;0,Stock[[#This Row],[NGÀY BÁN]]-Stock[[#This Row],[NGÀY MUA]]+1,IF(Stock[[#This Row],[NGÀY MUA]]=0,0,TODAY()-Stock[[#This Row],[NGÀY MUA]]+1))</f>
        <v>0</v>
      </c>
      <c r="AA2252" s="121" t="str">
        <f>IFERROR(Stock[[#This Row],[CỔ TỨC TIỀN MẶT]]+Stock[[#This Row],[LÃI/(LỖ) TỪ BÁN CK
(auto-fill)]],"")</f>
        <v/>
      </c>
      <c r="AB22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2" s="79"/>
      <c r="AE2252" s="146" t="str">
        <f>IF(Stock[[#This Row],[TRẠNG THÁI
(auto-fill)]]="NẮM GIỮ",Stock[[#This Row],[GIÁ THỊ TRƯỜNG]]-Stock[[#This Row],[GIÁ MUA]],"")</f>
        <v/>
      </c>
      <c r="AF2252" s="150" t="str">
        <f>IFERROR(Stock[[#This Row],[TĂNG/
(GIẢM )]]/Stock[[#This Row],[GIÁ MUA]],"")</f>
        <v/>
      </c>
      <c r="AG2252" s="129" t="str">
        <f>IF(Stock[[#This Row],[GIÁ THỊ TRƯỜNG]]&gt;0,Stock[[#This Row],[GIÁ THỊ TRƯỜNG]]*Stock[[#This Row],[SỐ LƯỢNG CÒN LẠI
(auto-fill)]],"")</f>
        <v/>
      </c>
    </row>
    <row r="2253" spans="2:33">
      <c r="B2253" s="109" t="str">
        <f>IF(AND(Stock[[#This Row],[SỐ LƯỢNG MUA]]&gt;0,Stock[[#This Row],[SỐ LƯỢNG CÒN LẠI
(auto-fill)]]=0),"BÁN",
IF(AND(Stock[[#This Row],[SỐ LƯỢNG MUA]]&gt;0,Stock[[#This Row],[SỐ LƯỢNG CÒN LẠI
(auto-fill)]]&gt;0),"NẮM GIỮ",""))</f>
        <v/>
      </c>
      <c r="C2253" s="112">
        <f t="shared" si="34"/>
        <v>2240</v>
      </c>
      <c r="D2253" s="77"/>
      <c r="E2253" s="78"/>
      <c r="F2253" s="170"/>
      <c r="G2253" s="83"/>
      <c r="H2253" s="84"/>
      <c r="I2253" s="114" t="str">
        <f>IF(Stock[[#This Row],[SỐ LƯỢNG MUA]]&gt;0,Stock[[#This Row],[GIÁ MUA]]*Stock[[#This Row],[SỐ LƯỢNG MUA]]*$D$11,"")</f>
        <v/>
      </c>
      <c r="J2253" s="87"/>
      <c r="K2253" s="88"/>
      <c r="L2253" s="116" t="str">
        <f>IF(Stock[[#This Row],[SỐ LƯỢNG MUA]]&gt;0,Stock[[#This Row],[GIÁ MUA]]*(1+Stock[[#This Row],[% TĂNG KỲ VỌNG_1]]),"")</f>
        <v/>
      </c>
      <c r="M2253" s="89"/>
      <c r="N2253" s="116" t="str">
        <f>IF(Stock[[#This Row],[SỐ LƯỢNG MUA]]&gt;0,Stock[[#This Row],[GIÁ MUA]]*(1+Stock[[#This Row],[% TĂNG KỲ VỌNG_2]]),"")</f>
        <v/>
      </c>
      <c r="O2253" s="89"/>
      <c r="P2253" s="116" t="str">
        <f>IF(Stock[[#This Row],[SỐ LƯỢNG MUA]]&gt;0,Stock[[#This Row],[GIÁ MUA]]*(1+Stock[[#This Row],[% GIẢM ĐỂ CẮT LỖ]]),"")</f>
        <v/>
      </c>
      <c r="Q2253" s="103"/>
      <c r="R2253" s="117" t="str">
        <f>IF(Stock[[#This Row],[CỔ TỨC TIỀN MẶT]]&gt;0,Stock[[#This Row],[CỔ TỨC TIỀN MẶT]]/(Stock[[#This Row],[GIÁ MUA]]*Stock[[#This Row],[SỐ LƯỢNG MUA]]),"")</f>
        <v/>
      </c>
      <c r="S2253" s="103"/>
      <c r="T2253" s="77"/>
      <c r="U2253" s="95"/>
      <c r="V2253" s="96"/>
      <c r="W2253" s="125" t="str">
        <f>IF(Stock[[#This Row],[SỐ LƯỢNG BÁN]]&gt;0,Stock[[#This Row],[GIÁ BÁN]]*Stock[[#This Row],[SỐ LƯỢNG BÁN]]*$D$11+Stock[[#This Row],[GIÁ BÁN]]*Stock[[#This Row],[SỐ LƯỢNG BÁN]]*$D$12,"")</f>
        <v/>
      </c>
      <c r="X2253" s="120">
        <f>Stock[[#This Row],[SỐ LƯỢNG MUA]]+Stock[[#This Row],[CỔ TỨC BẰNG CỔ PHIẾU]]-Stock[[#This Row],[SỐ LƯỢNG BÁN]]</f>
        <v>0</v>
      </c>
      <c r="Y22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3" s="120">
        <f ca="1">IF(Stock[[#This Row],[NGÀY BÁN]]&gt;0,Stock[[#This Row],[NGÀY BÁN]]-Stock[[#This Row],[NGÀY MUA]]+1,IF(Stock[[#This Row],[NGÀY MUA]]=0,0,TODAY()-Stock[[#This Row],[NGÀY MUA]]+1))</f>
        <v>0</v>
      </c>
      <c r="AA2253" s="121" t="str">
        <f>IFERROR(Stock[[#This Row],[CỔ TỨC TIỀN MẶT]]+Stock[[#This Row],[LÃI/(LỖ) TỪ BÁN CK
(auto-fill)]],"")</f>
        <v/>
      </c>
      <c r="AB22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3" s="79"/>
      <c r="AE2253" s="146" t="str">
        <f>IF(Stock[[#This Row],[TRẠNG THÁI
(auto-fill)]]="NẮM GIỮ",Stock[[#This Row],[GIÁ THỊ TRƯỜNG]]-Stock[[#This Row],[GIÁ MUA]],"")</f>
        <v/>
      </c>
      <c r="AF2253" s="150" t="str">
        <f>IFERROR(Stock[[#This Row],[TĂNG/
(GIẢM )]]/Stock[[#This Row],[GIÁ MUA]],"")</f>
        <v/>
      </c>
      <c r="AG2253" s="129" t="str">
        <f>IF(Stock[[#This Row],[GIÁ THỊ TRƯỜNG]]&gt;0,Stock[[#This Row],[GIÁ THỊ TRƯỜNG]]*Stock[[#This Row],[SỐ LƯỢNG CÒN LẠI
(auto-fill)]],"")</f>
        <v/>
      </c>
    </row>
    <row r="2254" spans="2:33">
      <c r="B2254" s="109" t="str">
        <f>IF(AND(Stock[[#This Row],[SỐ LƯỢNG MUA]]&gt;0,Stock[[#This Row],[SỐ LƯỢNG CÒN LẠI
(auto-fill)]]=0),"BÁN",
IF(AND(Stock[[#This Row],[SỐ LƯỢNG MUA]]&gt;0,Stock[[#This Row],[SỐ LƯỢNG CÒN LẠI
(auto-fill)]]&gt;0),"NẮM GIỮ",""))</f>
        <v/>
      </c>
      <c r="C2254" s="112">
        <f t="shared" si="34"/>
        <v>2241</v>
      </c>
      <c r="D2254" s="77"/>
      <c r="E2254" s="78"/>
      <c r="F2254" s="170"/>
      <c r="G2254" s="83"/>
      <c r="H2254" s="84"/>
      <c r="I2254" s="114" t="str">
        <f>IF(Stock[[#This Row],[SỐ LƯỢNG MUA]]&gt;0,Stock[[#This Row],[GIÁ MUA]]*Stock[[#This Row],[SỐ LƯỢNG MUA]]*$D$11,"")</f>
        <v/>
      </c>
      <c r="J2254" s="87"/>
      <c r="K2254" s="88"/>
      <c r="L2254" s="116" t="str">
        <f>IF(Stock[[#This Row],[SỐ LƯỢNG MUA]]&gt;0,Stock[[#This Row],[GIÁ MUA]]*(1+Stock[[#This Row],[% TĂNG KỲ VỌNG_1]]),"")</f>
        <v/>
      </c>
      <c r="M2254" s="89"/>
      <c r="N2254" s="116" t="str">
        <f>IF(Stock[[#This Row],[SỐ LƯỢNG MUA]]&gt;0,Stock[[#This Row],[GIÁ MUA]]*(1+Stock[[#This Row],[% TĂNG KỲ VỌNG_2]]),"")</f>
        <v/>
      </c>
      <c r="O2254" s="89"/>
      <c r="P2254" s="116" t="str">
        <f>IF(Stock[[#This Row],[SỐ LƯỢNG MUA]]&gt;0,Stock[[#This Row],[GIÁ MUA]]*(1+Stock[[#This Row],[% GIẢM ĐỂ CẮT LỖ]]),"")</f>
        <v/>
      </c>
      <c r="Q2254" s="103"/>
      <c r="R2254" s="117" t="str">
        <f>IF(Stock[[#This Row],[CỔ TỨC TIỀN MẶT]]&gt;0,Stock[[#This Row],[CỔ TỨC TIỀN MẶT]]/(Stock[[#This Row],[GIÁ MUA]]*Stock[[#This Row],[SỐ LƯỢNG MUA]]),"")</f>
        <v/>
      </c>
      <c r="S2254" s="103"/>
      <c r="T2254" s="77"/>
      <c r="U2254" s="95"/>
      <c r="V2254" s="96"/>
      <c r="W2254" s="125" t="str">
        <f>IF(Stock[[#This Row],[SỐ LƯỢNG BÁN]]&gt;0,Stock[[#This Row],[GIÁ BÁN]]*Stock[[#This Row],[SỐ LƯỢNG BÁN]]*$D$11+Stock[[#This Row],[GIÁ BÁN]]*Stock[[#This Row],[SỐ LƯỢNG BÁN]]*$D$12,"")</f>
        <v/>
      </c>
      <c r="X2254" s="120">
        <f>Stock[[#This Row],[SỐ LƯỢNG MUA]]+Stock[[#This Row],[CỔ TỨC BẰNG CỔ PHIẾU]]-Stock[[#This Row],[SỐ LƯỢNG BÁN]]</f>
        <v>0</v>
      </c>
      <c r="Y22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4" s="120">
        <f ca="1">IF(Stock[[#This Row],[NGÀY BÁN]]&gt;0,Stock[[#This Row],[NGÀY BÁN]]-Stock[[#This Row],[NGÀY MUA]]+1,IF(Stock[[#This Row],[NGÀY MUA]]=0,0,TODAY()-Stock[[#This Row],[NGÀY MUA]]+1))</f>
        <v>0</v>
      </c>
      <c r="AA2254" s="121" t="str">
        <f>IFERROR(Stock[[#This Row],[CỔ TỨC TIỀN MẶT]]+Stock[[#This Row],[LÃI/(LỖ) TỪ BÁN CK
(auto-fill)]],"")</f>
        <v/>
      </c>
      <c r="AB22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4" s="79"/>
      <c r="AE2254" s="146" t="str">
        <f>IF(Stock[[#This Row],[TRẠNG THÁI
(auto-fill)]]="NẮM GIỮ",Stock[[#This Row],[GIÁ THỊ TRƯỜNG]]-Stock[[#This Row],[GIÁ MUA]],"")</f>
        <v/>
      </c>
      <c r="AF2254" s="150" t="str">
        <f>IFERROR(Stock[[#This Row],[TĂNG/
(GIẢM )]]/Stock[[#This Row],[GIÁ MUA]],"")</f>
        <v/>
      </c>
      <c r="AG2254" s="129" t="str">
        <f>IF(Stock[[#This Row],[GIÁ THỊ TRƯỜNG]]&gt;0,Stock[[#This Row],[GIÁ THỊ TRƯỜNG]]*Stock[[#This Row],[SỐ LƯỢNG CÒN LẠI
(auto-fill)]],"")</f>
        <v/>
      </c>
    </row>
    <row r="2255" spans="2:33">
      <c r="B2255" s="109" t="str">
        <f>IF(AND(Stock[[#This Row],[SỐ LƯỢNG MUA]]&gt;0,Stock[[#This Row],[SỐ LƯỢNG CÒN LẠI
(auto-fill)]]=0),"BÁN",
IF(AND(Stock[[#This Row],[SỐ LƯỢNG MUA]]&gt;0,Stock[[#This Row],[SỐ LƯỢNG CÒN LẠI
(auto-fill)]]&gt;0),"NẮM GIỮ",""))</f>
        <v/>
      </c>
      <c r="C2255" s="112">
        <f t="shared" si="34"/>
        <v>2242</v>
      </c>
      <c r="D2255" s="77"/>
      <c r="E2255" s="78"/>
      <c r="F2255" s="170"/>
      <c r="G2255" s="83"/>
      <c r="H2255" s="84"/>
      <c r="I2255" s="114" t="str">
        <f>IF(Stock[[#This Row],[SỐ LƯỢNG MUA]]&gt;0,Stock[[#This Row],[GIÁ MUA]]*Stock[[#This Row],[SỐ LƯỢNG MUA]]*$D$11,"")</f>
        <v/>
      </c>
      <c r="J2255" s="87"/>
      <c r="K2255" s="88"/>
      <c r="L2255" s="116" t="str">
        <f>IF(Stock[[#This Row],[SỐ LƯỢNG MUA]]&gt;0,Stock[[#This Row],[GIÁ MUA]]*(1+Stock[[#This Row],[% TĂNG KỲ VỌNG_1]]),"")</f>
        <v/>
      </c>
      <c r="M2255" s="89"/>
      <c r="N2255" s="116" t="str">
        <f>IF(Stock[[#This Row],[SỐ LƯỢNG MUA]]&gt;0,Stock[[#This Row],[GIÁ MUA]]*(1+Stock[[#This Row],[% TĂNG KỲ VỌNG_2]]),"")</f>
        <v/>
      </c>
      <c r="O2255" s="89"/>
      <c r="P2255" s="116" t="str">
        <f>IF(Stock[[#This Row],[SỐ LƯỢNG MUA]]&gt;0,Stock[[#This Row],[GIÁ MUA]]*(1+Stock[[#This Row],[% GIẢM ĐỂ CẮT LỖ]]),"")</f>
        <v/>
      </c>
      <c r="Q2255" s="103"/>
      <c r="R2255" s="117" t="str">
        <f>IF(Stock[[#This Row],[CỔ TỨC TIỀN MẶT]]&gt;0,Stock[[#This Row],[CỔ TỨC TIỀN MẶT]]/(Stock[[#This Row],[GIÁ MUA]]*Stock[[#This Row],[SỐ LƯỢNG MUA]]),"")</f>
        <v/>
      </c>
      <c r="S2255" s="103"/>
      <c r="T2255" s="77"/>
      <c r="U2255" s="95"/>
      <c r="V2255" s="96"/>
      <c r="W2255" s="125" t="str">
        <f>IF(Stock[[#This Row],[SỐ LƯỢNG BÁN]]&gt;0,Stock[[#This Row],[GIÁ BÁN]]*Stock[[#This Row],[SỐ LƯỢNG BÁN]]*$D$11+Stock[[#This Row],[GIÁ BÁN]]*Stock[[#This Row],[SỐ LƯỢNG BÁN]]*$D$12,"")</f>
        <v/>
      </c>
      <c r="X2255" s="120">
        <f>Stock[[#This Row],[SỐ LƯỢNG MUA]]+Stock[[#This Row],[CỔ TỨC BẰNG CỔ PHIẾU]]-Stock[[#This Row],[SỐ LƯỢNG BÁN]]</f>
        <v>0</v>
      </c>
      <c r="Y22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5" s="120">
        <f ca="1">IF(Stock[[#This Row],[NGÀY BÁN]]&gt;0,Stock[[#This Row],[NGÀY BÁN]]-Stock[[#This Row],[NGÀY MUA]]+1,IF(Stock[[#This Row],[NGÀY MUA]]=0,0,TODAY()-Stock[[#This Row],[NGÀY MUA]]+1))</f>
        <v>0</v>
      </c>
      <c r="AA2255" s="121" t="str">
        <f>IFERROR(Stock[[#This Row],[CỔ TỨC TIỀN MẶT]]+Stock[[#This Row],[LÃI/(LỖ) TỪ BÁN CK
(auto-fill)]],"")</f>
        <v/>
      </c>
      <c r="AB22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5" s="79"/>
      <c r="AE2255" s="146" t="str">
        <f>IF(Stock[[#This Row],[TRẠNG THÁI
(auto-fill)]]="NẮM GIỮ",Stock[[#This Row],[GIÁ THỊ TRƯỜNG]]-Stock[[#This Row],[GIÁ MUA]],"")</f>
        <v/>
      </c>
      <c r="AF2255" s="150" t="str">
        <f>IFERROR(Stock[[#This Row],[TĂNG/
(GIẢM )]]/Stock[[#This Row],[GIÁ MUA]],"")</f>
        <v/>
      </c>
      <c r="AG2255" s="129" t="str">
        <f>IF(Stock[[#This Row],[GIÁ THỊ TRƯỜNG]]&gt;0,Stock[[#This Row],[GIÁ THỊ TRƯỜNG]]*Stock[[#This Row],[SỐ LƯỢNG CÒN LẠI
(auto-fill)]],"")</f>
        <v/>
      </c>
    </row>
    <row r="2256" spans="2:33">
      <c r="B2256" s="109" t="str">
        <f>IF(AND(Stock[[#This Row],[SỐ LƯỢNG MUA]]&gt;0,Stock[[#This Row],[SỐ LƯỢNG CÒN LẠI
(auto-fill)]]=0),"BÁN",
IF(AND(Stock[[#This Row],[SỐ LƯỢNG MUA]]&gt;0,Stock[[#This Row],[SỐ LƯỢNG CÒN LẠI
(auto-fill)]]&gt;0),"NẮM GIỮ",""))</f>
        <v/>
      </c>
      <c r="C2256" s="112">
        <f t="shared" ref="C2256:C2319" si="35">C2255+1</f>
        <v>2243</v>
      </c>
      <c r="D2256" s="77"/>
      <c r="E2256" s="78"/>
      <c r="F2256" s="170"/>
      <c r="G2256" s="83"/>
      <c r="H2256" s="84"/>
      <c r="I2256" s="114" t="str">
        <f>IF(Stock[[#This Row],[SỐ LƯỢNG MUA]]&gt;0,Stock[[#This Row],[GIÁ MUA]]*Stock[[#This Row],[SỐ LƯỢNG MUA]]*$D$11,"")</f>
        <v/>
      </c>
      <c r="J2256" s="87"/>
      <c r="K2256" s="88"/>
      <c r="L2256" s="116" t="str">
        <f>IF(Stock[[#This Row],[SỐ LƯỢNG MUA]]&gt;0,Stock[[#This Row],[GIÁ MUA]]*(1+Stock[[#This Row],[% TĂNG KỲ VỌNG_1]]),"")</f>
        <v/>
      </c>
      <c r="M2256" s="89"/>
      <c r="N2256" s="116" t="str">
        <f>IF(Stock[[#This Row],[SỐ LƯỢNG MUA]]&gt;0,Stock[[#This Row],[GIÁ MUA]]*(1+Stock[[#This Row],[% TĂNG KỲ VỌNG_2]]),"")</f>
        <v/>
      </c>
      <c r="O2256" s="89"/>
      <c r="P2256" s="116" t="str">
        <f>IF(Stock[[#This Row],[SỐ LƯỢNG MUA]]&gt;0,Stock[[#This Row],[GIÁ MUA]]*(1+Stock[[#This Row],[% GIẢM ĐỂ CẮT LỖ]]),"")</f>
        <v/>
      </c>
      <c r="Q2256" s="103"/>
      <c r="R2256" s="117" t="str">
        <f>IF(Stock[[#This Row],[CỔ TỨC TIỀN MẶT]]&gt;0,Stock[[#This Row],[CỔ TỨC TIỀN MẶT]]/(Stock[[#This Row],[GIÁ MUA]]*Stock[[#This Row],[SỐ LƯỢNG MUA]]),"")</f>
        <v/>
      </c>
      <c r="S2256" s="103"/>
      <c r="T2256" s="77"/>
      <c r="U2256" s="95"/>
      <c r="V2256" s="96"/>
      <c r="W2256" s="125" t="str">
        <f>IF(Stock[[#This Row],[SỐ LƯỢNG BÁN]]&gt;0,Stock[[#This Row],[GIÁ BÁN]]*Stock[[#This Row],[SỐ LƯỢNG BÁN]]*$D$11+Stock[[#This Row],[GIÁ BÁN]]*Stock[[#This Row],[SỐ LƯỢNG BÁN]]*$D$12,"")</f>
        <v/>
      </c>
      <c r="X2256" s="120">
        <f>Stock[[#This Row],[SỐ LƯỢNG MUA]]+Stock[[#This Row],[CỔ TỨC BẰNG CỔ PHIẾU]]-Stock[[#This Row],[SỐ LƯỢNG BÁN]]</f>
        <v>0</v>
      </c>
      <c r="Y22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6" s="120">
        <f ca="1">IF(Stock[[#This Row],[NGÀY BÁN]]&gt;0,Stock[[#This Row],[NGÀY BÁN]]-Stock[[#This Row],[NGÀY MUA]]+1,IF(Stock[[#This Row],[NGÀY MUA]]=0,0,TODAY()-Stock[[#This Row],[NGÀY MUA]]+1))</f>
        <v>0</v>
      </c>
      <c r="AA2256" s="121" t="str">
        <f>IFERROR(Stock[[#This Row],[CỔ TỨC TIỀN MẶT]]+Stock[[#This Row],[LÃI/(LỖ) TỪ BÁN CK
(auto-fill)]],"")</f>
        <v/>
      </c>
      <c r="AB22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6" s="79"/>
      <c r="AE2256" s="146" t="str">
        <f>IF(Stock[[#This Row],[TRẠNG THÁI
(auto-fill)]]="NẮM GIỮ",Stock[[#This Row],[GIÁ THỊ TRƯỜNG]]-Stock[[#This Row],[GIÁ MUA]],"")</f>
        <v/>
      </c>
      <c r="AF2256" s="150" t="str">
        <f>IFERROR(Stock[[#This Row],[TĂNG/
(GIẢM )]]/Stock[[#This Row],[GIÁ MUA]],"")</f>
        <v/>
      </c>
      <c r="AG2256" s="129" t="str">
        <f>IF(Stock[[#This Row],[GIÁ THỊ TRƯỜNG]]&gt;0,Stock[[#This Row],[GIÁ THỊ TRƯỜNG]]*Stock[[#This Row],[SỐ LƯỢNG CÒN LẠI
(auto-fill)]],"")</f>
        <v/>
      </c>
    </row>
    <row r="2257" spans="2:33">
      <c r="B2257" s="109" t="str">
        <f>IF(AND(Stock[[#This Row],[SỐ LƯỢNG MUA]]&gt;0,Stock[[#This Row],[SỐ LƯỢNG CÒN LẠI
(auto-fill)]]=0),"BÁN",
IF(AND(Stock[[#This Row],[SỐ LƯỢNG MUA]]&gt;0,Stock[[#This Row],[SỐ LƯỢNG CÒN LẠI
(auto-fill)]]&gt;0),"NẮM GIỮ",""))</f>
        <v/>
      </c>
      <c r="C2257" s="112">
        <f t="shared" si="35"/>
        <v>2244</v>
      </c>
      <c r="D2257" s="77"/>
      <c r="E2257" s="78"/>
      <c r="F2257" s="170"/>
      <c r="G2257" s="83"/>
      <c r="H2257" s="84"/>
      <c r="I2257" s="114" t="str">
        <f>IF(Stock[[#This Row],[SỐ LƯỢNG MUA]]&gt;0,Stock[[#This Row],[GIÁ MUA]]*Stock[[#This Row],[SỐ LƯỢNG MUA]]*$D$11,"")</f>
        <v/>
      </c>
      <c r="J2257" s="87"/>
      <c r="K2257" s="88"/>
      <c r="L2257" s="116" t="str">
        <f>IF(Stock[[#This Row],[SỐ LƯỢNG MUA]]&gt;0,Stock[[#This Row],[GIÁ MUA]]*(1+Stock[[#This Row],[% TĂNG KỲ VỌNG_1]]),"")</f>
        <v/>
      </c>
      <c r="M2257" s="89"/>
      <c r="N2257" s="116" t="str">
        <f>IF(Stock[[#This Row],[SỐ LƯỢNG MUA]]&gt;0,Stock[[#This Row],[GIÁ MUA]]*(1+Stock[[#This Row],[% TĂNG KỲ VỌNG_2]]),"")</f>
        <v/>
      </c>
      <c r="O2257" s="89"/>
      <c r="P2257" s="116" t="str">
        <f>IF(Stock[[#This Row],[SỐ LƯỢNG MUA]]&gt;0,Stock[[#This Row],[GIÁ MUA]]*(1+Stock[[#This Row],[% GIẢM ĐỂ CẮT LỖ]]),"")</f>
        <v/>
      </c>
      <c r="Q2257" s="103"/>
      <c r="R2257" s="117" t="str">
        <f>IF(Stock[[#This Row],[CỔ TỨC TIỀN MẶT]]&gt;0,Stock[[#This Row],[CỔ TỨC TIỀN MẶT]]/(Stock[[#This Row],[GIÁ MUA]]*Stock[[#This Row],[SỐ LƯỢNG MUA]]),"")</f>
        <v/>
      </c>
      <c r="S2257" s="103"/>
      <c r="T2257" s="77"/>
      <c r="U2257" s="95"/>
      <c r="V2257" s="96"/>
      <c r="W2257" s="125" t="str">
        <f>IF(Stock[[#This Row],[SỐ LƯỢNG BÁN]]&gt;0,Stock[[#This Row],[GIÁ BÁN]]*Stock[[#This Row],[SỐ LƯỢNG BÁN]]*$D$11+Stock[[#This Row],[GIÁ BÁN]]*Stock[[#This Row],[SỐ LƯỢNG BÁN]]*$D$12,"")</f>
        <v/>
      </c>
      <c r="X2257" s="120">
        <f>Stock[[#This Row],[SỐ LƯỢNG MUA]]+Stock[[#This Row],[CỔ TỨC BẰNG CỔ PHIẾU]]-Stock[[#This Row],[SỐ LƯỢNG BÁN]]</f>
        <v>0</v>
      </c>
      <c r="Y22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7" s="120">
        <f ca="1">IF(Stock[[#This Row],[NGÀY BÁN]]&gt;0,Stock[[#This Row],[NGÀY BÁN]]-Stock[[#This Row],[NGÀY MUA]]+1,IF(Stock[[#This Row],[NGÀY MUA]]=0,0,TODAY()-Stock[[#This Row],[NGÀY MUA]]+1))</f>
        <v>0</v>
      </c>
      <c r="AA2257" s="121" t="str">
        <f>IFERROR(Stock[[#This Row],[CỔ TỨC TIỀN MẶT]]+Stock[[#This Row],[LÃI/(LỖ) TỪ BÁN CK
(auto-fill)]],"")</f>
        <v/>
      </c>
      <c r="AB22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7" s="79"/>
      <c r="AE2257" s="146" t="str">
        <f>IF(Stock[[#This Row],[TRẠNG THÁI
(auto-fill)]]="NẮM GIỮ",Stock[[#This Row],[GIÁ THỊ TRƯỜNG]]-Stock[[#This Row],[GIÁ MUA]],"")</f>
        <v/>
      </c>
      <c r="AF2257" s="150" t="str">
        <f>IFERROR(Stock[[#This Row],[TĂNG/
(GIẢM )]]/Stock[[#This Row],[GIÁ MUA]],"")</f>
        <v/>
      </c>
      <c r="AG2257" s="129" t="str">
        <f>IF(Stock[[#This Row],[GIÁ THỊ TRƯỜNG]]&gt;0,Stock[[#This Row],[GIÁ THỊ TRƯỜNG]]*Stock[[#This Row],[SỐ LƯỢNG CÒN LẠI
(auto-fill)]],"")</f>
        <v/>
      </c>
    </row>
    <row r="2258" spans="2:33">
      <c r="B2258" s="109" t="str">
        <f>IF(AND(Stock[[#This Row],[SỐ LƯỢNG MUA]]&gt;0,Stock[[#This Row],[SỐ LƯỢNG CÒN LẠI
(auto-fill)]]=0),"BÁN",
IF(AND(Stock[[#This Row],[SỐ LƯỢNG MUA]]&gt;0,Stock[[#This Row],[SỐ LƯỢNG CÒN LẠI
(auto-fill)]]&gt;0),"NẮM GIỮ",""))</f>
        <v/>
      </c>
      <c r="C2258" s="112">
        <f t="shared" si="35"/>
        <v>2245</v>
      </c>
      <c r="D2258" s="77"/>
      <c r="E2258" s="78"/>
      <c r="F2258" s="170"/>
      <c r="G2258" s="83"/>
      <c r="H2258" s="84"/>
      <c r="I2258" s="114" t="str">
        <f>IF(Stock[[#This Row],[SỐ LƯỢNG MUA]]&gt;0,Stock[[#This Row],[GIÁ MUA]]*Stock[[#This Row],[SỐ LƯỢNG MUA]]*$D$11,"")</f>
        <v/>
      </c>
      <c r="J2258" s="87"/>
      <c r="K2258" s="88"/>
      <c r="L2258" s="116" t="str">
        <f>IF(Stock[[#This Row],[SỐ LƯỢNG MUA]]&gt;0,Stock[[#This Row],[GIÁ MUA]]*(1+Stock[[#This Row],[% TĂNG KỲ VỌNG_1]]),"")</f>
        <v/>
      </c>
      <c r="M2258" s="89"/>
      <c r="N2258" s="116" t="str">
        <f>IF(Stock[[#This Row],[SỐ LƯỢNG MUA]]&gt;0,Stock[[#This Row],[GIÁ MUA]]*(1+Stock[[#This Row],[% TĂNG KỲ VỌNG_2]]),"")</f>
        <v/>
      </c>
      <c r="O2258" s="89"/>
      <c r="P2258" s="116" t="str">
        <f>IF(Stock[[#This Row],[SỐ LƯỢNG MUA]]&gt;0,Stock[[#This Row],[GIÁ MUA]]*(1+Stock[[#This Row],[% GIẢM ĐỂ CẮT LỖ]]),"")</f>
        <v/>
      </c>
      <c r="Q2258" s="103"/>
      <c r="R2258" s="117" t="str">
        <f>IF(Stock[[#This Row],[CỔ TỨC TIỀN MẶT]]&gt;0,Stock[[#This Row],[CỔ TỨC TIỀN MẶT]]/(Stock[[#This Row],[GIÁ MUA]]*Stock[[#This Row],[SỐ LƯỢNG MUA]]),"")</f>
        <v/>
      </c>
      <c r="S2258" s="103"/>
      <c r="T2258" s="77"/>
      <c r="U2258" s="95"/>
      <c r="V2258" s="96"/>
      <c r="W2258" s="125" t="str">
        <f>IF(Stock[[#This Row],[SỐ LƯỢNG BÁN]]&gt;0,Stock[[#This Row],[GIÁ BÁN]]*Stock[[#This Row],[SỐ LƯỢNG BÁN]]*$D$11+Stock[[#This Row],[GIÁ BÁN]]*Stock[[#This Row],[SỐ LƯỢNG BÁN]]*$D$12,"")</f>
        <v/>
      </c>
      <c r="X2258" s="120">
        <f>Stock[[#This Row],[SỐ LƯỢNG MUA]]+Stock[[#This Row],[CỔ TỨC BẰNG CỔ PHIẾU]]-Stock[[#This Row],[SỐ LƯỢNG BÁN]]</f>
        <v>0</v>
      </c>
      <c r="Y22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8" s="120">
        <f ca="1">IF(Stock[[#This Row],[NGÀY BÁN]]&gt;0,Stock[[#This Row],[NGÀY BÁN]]-Stock[[#This Row],[NGÀY MUA]]+1,IF(Stock[[#This Row],[NGÀY MUA]]=0,0,TODAY()-Stock[[#This Row],[NGÀY MUA]]+1))</f>
        <v>0</v>
      </c>
      <c r="AA2258" s="121" t="str">
        <f>IFERROR(Stock[[#This Row],[CỔ TỨC TIỀN MẶT]]+Stock[[#This Row],[LÃI/(LỖ) TỪ BÁN CK
(auto-fill)]],"")</f>
        <v/>
      </c>
      <c r="AB22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8" s="79"/>
      <c r="AE2258" s="146" t="str">
        <f>IF(Stock[[#This Row],[TRẠNG THÁI
(auto-fill)]]="NẮM GIỮ",Stock[[#This Row],[GIÁ THỊ TRƯỜNG]]-Stock[[#This Row],[GIÁ MUA]],"")</f>
        <v/>
      </c>
      <c r="AF2258" s="150" t="str">
        <f>IFERROR(Stock[[#This Row],[TĂNG/
(GIẢM )]]/Stock[[#This Row],[GIÁ MUA]],"")</f>
        <v/>
      </c>
      <c r="AG2258" s="129" t="str">
        <f>IF(Stock[[#This Row],[GIÁ THỊ TRƯỜNG]]&gt;0,Stock[[#This Row],[GIÁ THỊ TRƯỜNG]]*Stock[[#This Row],[SỐ LƯỢNG CÒN LẠI
(auto-fill)]],"")</f>
        <v/>
      </c>
    </row>
    <row r="2259" spans="2:33">
      <c r="B2259" s="109" t="str">
        <f>IF(AND(Stock[[#This Row],[SỐ LƯỢNG MUA]]&gt;0,Stock[[#This Row],[SỐ LƯỢNG CÒN LẠI
(auto-fill)]]=0),"BÁN",
IF(AND(Stock[[#This Row],[SỐ LƯỢNG MUA]]&gt;0,Stock[[#This Row],[SỐ LƯỢNG CÒN LẠI
(auto-fill)]]&gt;0),"NẮM GIỮ",""))</f>
        <v/>
      </c>
      <c r="C2259" s="112">
        <f t="shared" si="35"/>
        <v>2246</v>
      </c>
      <c r="D2259" s="77"/>
      <c r="E2259" s="78"/>
      <c r="F2259" s="170"/>
      <c r="G2259" s="83"/>
      <c r="H2259" s="84"/>
      <c r="I2259" s="114" t="str">
        <f>IF(Stock[[#This Row],[SỐ LƯỢNG MUA]]&gt;0,Stock[[#This Row],[GIÁ MUA]]*Stock[[#This Row],[SỐ LƯỢNG MUA]]*$D$11,"")</f>
        <v/>
      </c>
      <c r="J2259" s="87"/>
      <c r="K2259" s="88"/>
      <c r="L2259" s="116" t="str">
        <f>IF(Stock[[#This Row],[SỐ LƯỢNG MUA]]&gt;0,Stock[[#This Row],[GIÁ MUA]]*(1+Stock[[#This Row],[% TĂNG KỲ VỌNG_1]]),"")</f>
        <v/>
      </c>
      <c r="M2259" s="89"/>
      <c r="N2259" s="116" t="str">
        <f>IF(Stock[[#This Row],[SỐ LƯỢNG MUA]]&gt;0,Stock[[#This Row],[GIÁ MUA]]*(1+Stock[[#This Row],[% TĂNG KỲ VỌNG_2]]),"")</f>
        <v/>
      </c>
      <c r="O2259" s="89"/>
      <c r="P2259" s="116" t="str">
        <f>IF(Stock[[#This Row],[SỐ LƯỢNG MUA]]&gt;0,Stock[[#This Row],[GIÁ MUA]]*(1+Stock[[#This Row],[% GIẢM ĐỂ CẮT LỖ]]),"")</f>
        <v/>
      </c>
      <c r="Q2259" s="103"/>
      <c r="R2259" s="117" t="str">
        <f>IF(Stock[[#This Row],[CỔ TỨC TIỀN MẶT]]&gt;0,Stock[[#This Row],[CỔ TỨC TIỀN MẶT]]/(Stock[[#This Row],[GIÁ MUA]]*Stock[[#This Row],[SỐ LƯỢNG MUA]]),"")</f>
        <v/>
      </c>
      <c r="S2259" s="103"/>
      <c r="T2259" s="77"/>
      <c r="U2259" s="95"/>
      <c r="V2259" s="96"/>
      <c r="W2259" s="125" t="str">
        <f>IF(Stock[[#This Row],[SỐ LƯỢNG BÁN]]&gt;0,Stock[[#This Row],[GIÁ BÁN]]*Stock[[#This Row],[SỐ LƯỢNG BÁN]]*$D$11+Stock[[#This Row],[GIÁ BÁN]]*Stock[[#This Row],[SỐ LƯỢNG BÁN]]*$D$12,"")</f>
        <v/>
      </c>
      <c r="X2259" s="120">
        <f>Stock[[#This Row],[SỐ LƯỢNG MUA]]+Stock[[#This Row],[CỔ TỨC BẰNG CỔ PHIẾU]]-Stock[[#This Row],[SỐ LƯỢNG BÁN]]</f>
        <v>0</v>
      </c>
      <c r="Y22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9" s="120">
        <f ca="1">IF(Stock[[#This Row],[NGÀY BÁN]]&gt;0,Stock[[#This Row],[NGÀY BÁN]]-Stock[[#This Row],[NGÀY MUA]]+1,IF(Stock[[#This Row],[NGÀY MUA]]=0,0,TODAY()-Stock[[#This Row],[NGÀY MUA]]+1))</f>
        <v>0</v>
      </c>
      <c r="AA2259" s="121" t="str">
        <f>IFERROR(Stock[[#This Row],[CỔ TỨC TIỀN MẶT]]+Stock[[#This Row],[LÃI/(LỖ) TỪ BÁN CK
(auto-fill)]],"")</f>
        <v/>
      </c>
      <c r="AB22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59" s="79"/>
      <c r="AE2259" s="146" t="str">
        <f>IF(Stock[[#This Row],[TRẠNG THÁI
(auto-fill)]]="NẮM GIỮ",Stock[[#This Row],[GIÁ THỊ TRƯỜNG]]-Stock[[#This Row],[GIÁ MUA]],"")</f>
        <v/>
      </c>
      <c r="AF2259" s="150" t="str">
        <f>IFERROR(Stock[[#This Row],[TĂNG/
(GIẢM )]]/Stock[[#This Row],[GIÁ MUA]],"")</f>
        <v/>
      </c>
      <c r="AG2259" s="129" t="str">
        <f>IF(Stock[[#This Row],[GIÁ THỊ TRƯỜNG]]&gt;0,Stock[[#This Row],[GIÁ THỊ TRƯỜNG]]*Stock[[#This Row],[SỐ LƯỢNG CÒN LẠI
(auto-fill)]],"")</f>
        <v/>
      </c>
    </row>
    <row r="2260" spans="2:33">
      <c r="B2260" s="109" t="str">
        <f>IF(AND(Stock[[#This Row],[SỐ LƯỢNG MUA]]&gt;0,Stock[[#This Row],[SỐ LƯỢNG CÒN LẠI
(auto-fill)]]=0),"BÁN",
IF(AND(Stock[[#This Row],[SỐ LƯỢNG MUA]]&gt;0,Stock[[#This Row],[SỐ LƯỢNG CÒN LẠI
(auto-fill)]]&gt;0),"NẮM GIỮ",""))</f>
        <v/>
      </c>
      <c r="C2260" s="112">
        <f t="shared" si="35"/>
        <v>2247</v>
      </c>
      <c r="D2260" s="77"/>
      <c r="E2260" s="78"/>
      <c r="F2260" s="170"/>
      <c r="G2260" s="83"/>
      <c r="H2260" s="84"/>
      <c r="I2260" s="114" t="str">
        <f>IF(Stock[[#This Row],[SỐ LƯỢNG MUA]]&gt;0,Stock[[#This Row],[GIÁ MUA]]*Stock[[#This Row],[SỐ LƯỢNG MUA]]*$D$11,"")</f>
        <v/>
      </c>
      <c r="J2260" s="87"/>
      <c r="K2260" s="88"/>
      <c r="L2260" s="116" t="str">
        <f>IF(Stock[[#This Row],[SỐ LƯỢNG MUA]]&gt;0,Stock[[#This Row],[GIÁ MUA]]*(1+Stock[[#This Row],[% TĂNG KỲ VỌNG_1]]),"")</f>
        <v/>
      </c>
      <c r="M2260" s="89"/>
      <c r="N2260" s="116" t="str">
        <f>IF(Stock[[#This Row],[SỐ LƯỢNG MUA]]&gt;0,Stock[[#This Row],[GIÁ MUA]]*(1+Stock[[#This Row],[% TĂNG KỲ VỌNG_2]]),"")</f>
        <v/>
      </c>
      <c r="O2260" s="89"/>
      <c r="P2260" s="116" t="str">
        <f>IF(Stock[[#This Row],[SỐ LƯỢNG MUA]]&gt;0,Stock[[#This Row],[GIÁ MUA]]*(1+Stock[[#This Row],[% GIẢM ĐỂ CẮT LỖ]]),"")</f>
        <v/>
      </c>
      <c r="Q2260" s="103"/>
      <c r="R2260" s="117" t="str">
        <f>IF(Stock[[#This Row],[CỔ TỨC TIỀN MẶT]]&gt;0,Stock[[#This Row],[CỔ TỨC TIỀN MẶT]]/(Stock[[#This Row],[GIÁ MUA]]*Stock[[#This Row],[SỐ LƯỢNG MUA]]),"")</f>
        <v/>
      </c>
      <c r="S2260" s="103"/>
      <c r="T2260" s="77"/>
      <c r="U2260" s="95"/>
      <c r="V2260" s="96"/>
      <c r="W2260" s="125" t="str">
        <f>IF(Stock[[#This Row],[SỐ LƯỢNG BÁN]]&gt;0,Stock[[#This Row],[GIÁ BÁN]]*Stock[[#This Row],[SỐ LƯỢNG BÁN]]*$D$11+Stock[[#This Row],[GIÁ BÁN]]*Stock[[#This Row],[SỐ LƯỢNG BÁN]]*$D$12,"")</f>
        <v/>
      </c>
      <c r="X2260" s="120">
        <f>Stock[[#This Row],[SỐ LƯỢNG MUA]]+Stock[[#This Row],[CỔ TỨC BẰNG CỔ PHIẾU]]-Stock[[#This Row],[SỐ LƯỢNG BÁN]]</f>
        <v>0</v>
      </c>
      <c r="Y22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0" s="120">
        <f ca="1">IF(Stock[[#This Row],[NGÀY BÁN]]&gt;0,Stock[[#This Row],[NGÀY BÁN]]-Stock[[#This Row],[NGÀY MUA]]+1,IF(Stock[[#This Row],[NGÀY MUA]]=0,0,TODAY()-Stock[[#This Row],[NGÀY MUA]]+1))</f>
        <v>0</v>
      </c>
      <c r="AA2260" s="121" t="str">
        <f>IFERROR(Stock[[#This Row],[CỔ TỨC TIỀN MẶT]]+Stock[[#This Row],[LÃI/(LỖ) TỪ BÁN CK
(auto-fill)]],"")</f>
        <v/>
      </c>
      <c r="AB22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0" s="79"/>
      <c r="AE2260" s="146" t="str">
        <f>IF(Stock[[#This Row],[TRẠNG THÁI
(auto-fill)]]="NẮM GIỮ",Stock[[#This Row],[GIÁ THỊ TRƯỜNG]]-Stock[[#This Row],[GIÁ MUA]],"")</f>
        <v/>
      </c>
      <c r="AF2260" s="150" t="str">
        <f>IFERROR(Stock[[#This Row],[TĂNG/
(GIẢM )]]/Stock[[#This Row],[GIÁ MUA]],"")</f>
        <v/>
      </c>
      <c r="AG2260" s="129" t="str">
        <f>IF(Stock[[#This Row],[GIÁ THỊ TRƯỜNG]]&gt;0,Stock[[#This Row],[GIÁ THỊ TRƯỜNG]]*Stock[[#This Row],[SỐ LƯỢNG CÒN LẠI
(auto-fill)]],"")</f>
        <v/>
      </c>
    </row>
    <row r="2261" spans="2:33">
      <c r="B2261" s="109" t="str">
        <f>IF(AND(Stock[[#This Row],[SỐ LƯỢNG MUA]]&gt;0,Stock[[#This Row],[SỐ LƯỢNG CÒN LẠI
(auto-fill)]]=0),"BÁN",
IF(AND(Stock[[#This Row],[SỐ LƯỢNG MUA]]&gt;0,Stock[[#This Row],[SỐ LƯỢNG CÒN LẠI
(auto-fill)]]&gt;0),"NẮM GIỮ",""))</f>
        <v/>
      </c>
      <c r="C2261" s="112">
        <f t="shared" si="35"/>
        <v>2248</v>
      </c>
      <c r="D2261" s="77"/>
      <c r="E2261" s="78"/>
      <c r="F2261" s="170"/>
      <c r="G2261" s="83"/>
      <c r="H2261" s="84"/>
      <c r="I2261" s="114" t="str">
        <f>IF(Stock[[#This Row],[SỐ LƯỢNG MUA]]&gt;0,Stock[[#This Row],[GIÁ MUA]]*Stock[[#This Row],[SỐ LƯỢNG MUA]]*$D$11,"")</f>
        <v/>
      </c>
      <c r="J2261" s="87"/>
      <c r="K2261" s="88"/>
      <c r="L2261" s="116" t="str">
        <f>IF(Stock[[#This Row],[SỐ LƯỢNG MUA]]&gt;0,Stock[[#This Row],[GIÁ MUA]]*(1+Stock[[#This Row],[% TĂNG KỲ VỌNG_1]]),"")</f>
        <v/>
      </c>
      <c r="M2261" s="89"/>
      <c r="N2261" s="116" t="str">
        <f>IF(Stock[[#This Row],[SỐ LƯỢNG MUA]]&gt;0,Stock[[#This Row],[GIÁ MUA]]*(1+Stock[[#This Row],[% TĂNG KỲ VỌNG_2]]),"")</f>
        <v/>
      </c>
      <c r="O2261" s="89"/>
      <c r="P2261" s="116" t="str">
        <f>IF(Stock[[#This Row],[SỐ LƯỢNG MUA]]&gt;0,Stock[[#This Row],[GIÁ MUA]]*(1+Stock[[#This Row],[% GIẢM ĐỂ CẮT LỖ]]),"")</f>
        <v/>
      </c>
      <c r="Q2261" s="103"/>
      <c r="R2261" s="117" t="str">
        <f>IF(Stock[[#This Row],[CỔ TỨC TIỀN MẶT]]&gt;0,Stock[[#This Row],[CỔ TỨC TIỀN MẶT]]/(Stock[[#This Row],[GIÁ MUA]]*Stock[[#This Row],[SỐ LƯỢNG MUA]]),"")</f>
        <v/>
      </c>
      <c r="S2261" s="103"/>
      <c r="T2261" s="77"/>
      <c r="U2261" s="95"/>
      <c r="V2261" s="96"/>
      <c r="W2261" s="125" t="str">
        <f>IF(Stock[[#This Row],[SỐ LƯỢNG BÁN]]&gt;0,Stock[[#This Row],[GIÁ BÁN]]*Stock[[#This Row],[SỐ LƯỢNG BÁN]]*$D$11+Stock[[#This Row],[GIÁ BÁN]]*Stock[[#This Row],[SỐ LƯỢNG BÁN]]*$D$12,"")</f>
        <v/>
      </c>
      <c r="X2261" s="120">
        <f>Stock[[#This Row],[SỐ LƯỢNG MUA]]+Stock[[#This Row],[CỔ TỨC BẰNG CỔ PHIẾU]]-Stock[[#This Row],[SỐ LƯỢNG BÁN]]</f>
        <v>0</v>
      </c>
      <c r="Y22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1" s="120">
        <f ca="1">IF(Stock[[#This Row],[NGÀY BÁN]]&gt;0,Stock[[#This Row],[NGÀY BÁN]]-Stock[[#This Row],[NGÀY MUA]]+1,IF(Stock[[#This Row],[NGÀY MUA]]=0,0,TODAY()-Stock[[#This Row],[NGÀY MUA]]+1))</f>
        <v>0</v>
      </c>
      <c r="AA2261" s="121" t="str">
        <f>IFERROR(Stock[[#This Row],[CỔ TỨC TIỀN MẶT]]+Stock[[#This Row],[LÃI/(LỖ) TỪ BÁN CK
(auto-fill)]],"")</f>
        <v/>
      </c>
      <c r="AB22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1" s="79"/>
      <c r="AE2261" s="146" t="str">
        <f>IF(Stock[[#This Row],[TRẠNG THÁI
(auto-fill)]]="NẮM GIỮ",Stock[[#This Row],[GIÁ THỊ TRƯỜNG]]-Stock[[#This Row],[GIÁ MUA]],"")</f>
        <v/>
      </c>
      <c r="AF2261" s="150" t="str">
        <f>IFERROR(Stock[[#This Row],[TĂNG/
(GIẢM )]]/Stock[[#This Row],[GIÁ MUA]],"")</f>
        <v/>
      </c>
      <c r="AG2261" s="129" t="str">
        <f>IF(Stock[[#This Row],[GIÁ THỊ TRƯỜNG]]&gt;0,Stock[[#This Row],[GIÁ THỊ TRƯỜNG]]*Stock[[#This Row],[SỐ LƯỢNG CÒN LẠI
(auto-fill)]],"")</f>
        <v/>
      </c>
    </row>
    <row r="2262" spans="2:33">
      <c r="B2262" s="109" t="str">
        <f>IF(AND(Stock[[#This Row],[SỐ LƯỢNG MUA]]&gt;0,Stock[[#This Row],[SỐ LƯỢNG CÒN LẠI
(auto-fill)]]=0),"BÁN",
IF(AND(Stock[[#This Row],[SỐ LƯỢNG MUA]]&gt;0,Stock[[#This Row],[SỐ LƯỢNG CÒN LẠI
(auto-fill)]]&gt;0),"NẮM GIỮ",""))</f>
        <v/>
      </c>
      <c r="C2262" s="112">
        <f t="shared" si="35"/>
        <v>2249</v>
      </c>
      <c r="D2262" s="77"/>
      <c r="E2262" s="78"/>
      <c r="F2262" s="170"/>
      <c r="G2262" s="83"/>
      <c r="H2262" s="84"/>
      <c r="I2262" s="114" t="str">
        <f>IF(Stock[[#This Row],[SỐ LƯỢNG MUA]]&gt;0,Stock[[#This Row],[GIÁ MUA]]*Stock[[#This Row],[SỐ LƯỢNG MUA]]*$D$11,"")</f>
        <v/>
      </c>
      <c r="J2262" s="87"/>
      <c r="K2262" s="88"/>
      <c r="L2262" s="116" t="str">
        <f>IF(Stock[[#This Row],[SỐ LƯỢNG MUA]]&gt;0,Stock[[#This Row],[GIÁ MUA]]*(1+Stock[[#This Row],[% TĂNG KỲ VỌNG_1]]),"")</f>
        <v/>
      </c>
      <c r="M2262" s="89"/>
      <c r="N2262" s="116" t="str">
        <f>IF(Stock[[#This Row],[SỐ LƯỢNG MUA]]&gt;0,Stock[[#This Row],[GIÁ MUA]]*(1+Stock[[#This Row],[% TĂNG KỲ VỌNG_2]]),"")</f>
        <v/>
      </c>
      <c r="O2262" s="89"/>
      <c r="P2262" s="116" t="str">
        <f>IF(Stock[[#This Row],[SỐ LƯỢNG MUA]]&gt;0,Stock[[#This Row],[GIÁ MUA]]*(1+Stock[[#This Row],[% GIẢM ĐỂ CẮT LỖ]]),"")</f>
        <v/>
      </c>
      <c r="Q2262" s="103"/>
      <c r="R2262" s="117" t="str">
        <f>IF(Stock[[#This Row],[CỔ TỨC TIỀN MẶT]]&gt;0,Stock[[#This Row],[CỔ TỨC TIỀN MẶT]]/(Stock[[#This Row],[GIÁ MUA]]*Stock[[#This Row],[SỐ LƯỢNG MUA]]),"")</f>
        <v/>
      </c>
      <c r="S2262" s="103"/>
      <c r="T2262" s="77"/>
      <c r="U2262" s="95"/>
      <c r="V2262" s="96"/>
      <c r="W2262" s="125" t="str">
        <f>IF(Stock[[#This Row],[SỐ LƯỢNG BÁN]]&gt;0,Stock[[#This Row],[GIÁ BÁN]]*Stock[[#This Row],[SỐ LƯỢNG BÁN]]*$D$11+Stock[[#This Row],[GIÁ BÁN]]*Stock[[#This Row],[SỐ LƯỢNG BÁN]]*$D$12,"")</f>
        <v/>
      </c>
      <c r="X2262" s="120">
        <f>Stock[[#This Row],[SỐ LƯỢNG MUA]]+Stock[[#This Row],[CỔ TỨC BẰNG CỔ PHIẾU]]-Stock[[#This Row],[SỐ LƯỢNG BÁN]]</f>
        <v>0</v>
      </c>
      <c r="Y22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2" s="120">
        <f ca="1">IF(Stock[[#This Row],[NGÀY BÁN]]&gt;0,Stock[[#This Row],[NGÀY BÁN]]-Stock[[#This Row],[NGÀY MUA]]+1,IF(Stock[[#This Row],[NGÀY MUA]]=0,0,TODAY()-Stock[[#This Row],[NGÀY MUA]]+1))</f>
        <v>0</v>
      </c>
      <c r="AA2262" s="121" t="str">
        <f>IFERROR(Stock[[#This Row],[CỔ TỨC TIỀN MẶT]]+Stock[[#This Row],[LÃI/(LỖ) TỪ BÁN CK
(auto-fill)]],"")</f>
        <v/>
      </c>
      <c r="AB22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2" s="79"/>
      <c r="AE2262" s="146" t="str">
        <f>IF(Stock[[#This Row],[TRẠNG THÁI
(auto-fill)]]="NẮM GIỮ",Stock[[#This Row],[GIÁ THỊ TRƯỜNG]]-Stock[[#This Row],[GIÁ MUA]],"")</f>
        <v/>
      </c>
      <c r="AF2262" s="150" t="str">
        <f>IFERROR(Stock[[#This Row],[TĂNG/
(GIẢM )]]/Stock[[#This Row],[GIÁ MUA]],"")</f>
        <v/>
      </c>
      <c r="AG2262" s="129" t="str">
        <f>IF(Stock[[#This Row],[GIÁ THỊ TRƯỜNG]]&gt;0,Stock[[#This Row],[GIÁ THỊ TRƯỜNG]]*Stock[[#This Row],[SỐ LƯỢNG CÒN LẠI
(auto-fill)]],"")</f>
        <v/>
      </c>
    </row>
    <row r="2263" spans="2:33">
      <c r="B2263" s="109" t="str">
        <f>IF(AND(Stock[[#This Row],[SỐ LƯỢNG MUA]]&gt;0,Stock[[#This Row],[SỐ LƯỢNG CÒN LẠI
(auto-fill)]]=0),"BÁN",
IF(AND(Stock[[#This Row],[SỐ LƯỢNG MUA]]&gt;0,Stock[[#This Row],[SỐ LƯỢNG CÒN LẠI
(auto-fill)]]&gt;0),"NẮM GIỮ",""))</f>
        <v/>
      </c>
      <c r="C2263" s="112">
        <f t="shared" si="35"/>
        <v>2250</v>
      </c>
      <c r="D2263" s="77"/>
      <c r="E2263" s="78"/>
      <c r="F2263" s="170"/>
      <c r="G2263" s="83"/>
      <c r="H2263" s="84"/>
      <c r="I2263" s="114" t="str">
        <f>IF(Stock[[#This Row],[SỐ LƯỢNG MUA]]&gt;0,Stock[[#This Row],[GIÁ MUA]]*Stock[[#This Row],[SỐ LƯỢNG MUA]]*$D$11,"")</f>
        <v/>
      </c>
      <c r="J2263" s="87"/>
      <c r="K2263" s="88"/>
      <c r="L2263" s="116" t="str">
        <f>IF(Stock[[#This Row],[SỐ LƯỢNG MUA]]&gt;0,Stock[[#This Row],[GIÁ MUA]]*(1+Stock[[#This Row],[% TĂNG KỲ VỌNG_1]]),"")</f>
        <v/>
      </c>
      <c r="M2263" s="89"/>
      <c r="N2263" s="116" t="str">
        <f>IF(Stock[[#This Row],[SỐ LƯỢNG MUA]]&gt;0,Stock[[#This Row],[GIÁ MUA]]*(1+Stock[[#This Row],[% TĂNG KỲ VỌNG_2]]),"")</f>
        <v/>
      </c>
      <c r="O2263" s="89"/>
      <c r="P2263" s="116" t="str">
        <f>IF(Stock[[#This Row],[SỐ LƯỢNG MUA]]&gt;0,Stock[[#This Row],[GIÁ MUA]]*(1+Stock[[#This Row],[% GIẢM ĐỂ CẮT LỖ]]),"")</f>
        <v/>
      </c>
      <c r="Q2263" s="103"/>
      <c r="R2263" s="117" t="str">
        <f>IF(Stock[[#This Row],[CỔ TỨC TIỀN MẶT]]&gt;0,Stock[[#This Row],[CỔ TỨC TIỀN MẶT]]/(Stock[[#This Row],[GIÁ MUA]]*Stock[[#This Row],[SỐ LƯỢNG MUA]]),"")</f>
        <v/>
      </c>
      <c r="S2263" s="103"/>
      <c r="T2263" s="77"/>
      <c r="U2263" s="95"/>
      <c r="V2263" s="96"/>
      <c r="W2263" s="125" t="str">
        <f>IF(Stock[[#This Row],[SỐ LƯỢNG BÁN]]&gt;0,Stock[[#This Row],[GIÁ BÁN]]*Stock[[#This Row],[SỐ LƯỢNG BÁN]]*$D$11+Stock[[#This Row],[GIÁ BÁN]]*Stock[[#This Row],[SỐ LƯỢNG BÁN]]*$D$12,"")</f>
        <v/>
      </c>
      <c r="X2263" s="120">
        <f>Stock[[#This Row],[SỐ LƯỢNG MUA]]+Stock[[#This Row],[CỔ TỨC BẰNG CỔ PHIẾU]]-Stock[[#This Row],[SỐ LƯỢNG BÁN]]</f>
        <v>0</v>
      </c>
      <c r="Y22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3" s="120">
        <f ca="1">IF(Stock[[#This Row],[NGÀY BÁN]]&gt;0,Stock[[#This Row],[NGÀY BÁN]]-Stock[[#This Row],[NGÀY MUA]]+1,IF(Stock[[#This Row],[NGÀY MUA]]=0,0,TODAY()-Stock[[#This Row],[NGÀY MUA]]+1))</f>
        <v>0</v>
      </c>
      <c r="AA2263" s="121" t="str">
        <f>IFERROR(Stock[[#This Row],[CỔ TỨC TIỀN MẶT]]+Stock[[#This Row],[LÃI/(LỖ) TỪ BÁN CK
(auto-fill)]],"")</f>
        <v/>
      </c>
      <c r="AB22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3" s="79"/>
      <c r="AE2263" s="146" t="str">
        <f>IF(Stock[[#This Row],[TRẠNG THÁI
(auto-fill)]]="NẮM GIỮ",Stock[[#This Row],[GIÁ THỊ TRƯỜNG]]-Stock[[#This Row],[GIÁ MUA]],"")</f>
        <v/>
      </c>
      <c r="AF2263" s="150" t="str">
        <f>IFERROR(Stock[[#This Row],[TĂNG/
(GIẢM )]]/Stock[[#This Row],[GIÁ MUA]],"")</f>
        <v/>
      </c>
      <c r="AG2263" s="129" t="str">
        <f>IF(Stock[[#This Row],[GIÁ THỊ TRƯỜNG]]&gt;0,Stock[[#This Row],[GIÁ THỊ TRƯỜNG]]*Stock[[#This Row],[SỐ LƯỢNG CÒN LẠI
(auto-fill)]],"")</f>
        <v/>
      </c>
    </row>
    <row r="2264" spans="2:33">
      <c r="B2264" s="109" t="str">
        <f>IF(AND(Stock[[#This Row],[SỐ LƯỢNG MUA]]&gt;0,Stock[[#This Row],[SỐ LƯỢNG CÒN LẠI
(auto-fill)]]=0),"BÁN",
IF(AND(Stock[[#This Row],[SỐ LƯỢNG MUA]]&gt;0,Stock[[#This Row],[SỐ LƯỢNG CÒN LẠI
(auto-fill)]]&gt;0),"NẮM GIỮ",""))</f>
        <v/>
      </c>
      <c r="C2264" s="112">
        <f t="shared" si="35"/>
        <v>2251</v>
      </c>
      <c r="D2264" s="77"/>
      <c r="E2264" s="78"/>
      <c r="F2264" s="170"/>
      <c r="G2264" s="83"/>
      <c r="H2264" s="84"/>
      <c r="I2264" s="114" t="str">
        <f>IF(Stock[[#This Row],[SỐ LƯỢNG MUA]]&gt;0,Stock[[#This Row],[GIÁ MUA]]*Stock[[#This Row],[SỐ LƯỢNG MUA]]*$D$11,"")</f>
        <v/>
      </c>
      <c r="J2264" s="87"/>
      <c r="K2264" s="88"/>
      <c r="L2264" s="116" t="str">
        <f>IF(Stock[[#This Row],[SỐ LƯỢNG MUA]]&gt;0,Stock[[#This Row],[GIÁ MUA]]*(1+Stock[[#This Row],[% TĂNG KỲ VỌNG_1]]),"")</f>
        <v/>
      </c>
      <c r="M2264" s="89"/>
      <c r="N2264" s="116" t="str">
        <f>IF(Stock[[#This Row],[SỐ LƯỢNG MUA]]&gt;0,Stock[[#This Row],[GIÁ MUA]]*(1+Stock[[#This Row],[% TĂNG KỲ VỌNG_2]]),"")</f>
        <v/>
      </c>
      <c r="O2264" s="89"/>
      <c r="P2264" s="116" t="str">
        <f>IF(Stock[[#This Row],[SỐ LƯỢNG MUA]]&gt;0,Stock[[#This Row],[GIÁ MUA]]*(1+Stock[[#This Row],[% GIẢM ĐỂ CẮT LỖ]]),"")</f>
        <v/>
      </c>
      <c r="Q2264" s="103"/>
      <c r="R2264" s="117" t="str">
        <f>IF(Stock[[#This Row],[CỔ TỨC TIỀN MẶT]]&gt;0,Stock[[#This Row],[CỔ TỨC TIỀN MẶT]]/(Stock[[#This Row],[GIÁ MUA]]*Stock[[#This Row],[SỐ LƯỢNG MUA]]),"")</f>
        <v/>
      </c>
      <c r="S2264" s="103"/>
      <c r="T2264" s="77"/>
      <c r="U2264" s="95"/>
      <c r="V2264" s="96"/>
      <c r="W2264" s="125" t="str">
        <f>IF(Stock[[#This Row],[SỐ LƯỢNG BÁN]]&gt;0,Stock[[#This Row],[GIÁ BÁN]]*Stock[[#This Row],[SỐ LƯỢNG BÁN]]*$D$11+Stock[[#This Row],[GIÁ BÁN]]*Stock[[#This Row],[SỐ LƯỢNG BÁN]]*$D$12,"")</f>
        <v/>
      </c>
      <c r="X2264" s="120">
        <f>Stock[[#This Row],[SỐ LƯỢNG MUA]]+Stock[[#This Row],[CỔ TỨC BẰNG CỔ PHIẾU]]-Stock[[#This Row],[SỐ LƯỢNG BÁN]]</f>
        <v>0</v>
      </c>
      <c r="Y22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4" s="120">
        <f ca="1">IF(Stock[[#This Row],[NGÀY BÁN]]&gt;0,Stock[[#This Row],[NGÀY BÁN]]-Stock[[#This Row],[NGÀY MUA]]+1,IF(Stock[[#This Row],[NGÀY MUA]]=0,0,TODAY()-Stock[[#This Row],[NGÀY MUA]]+1))</f>
        <v>0</v>
      </c>
      <c r="AA2264" s="121" t="str">
        <f>IFERROR(Stock[[#This Row],[CỔ TỨC TIỀN MẶT]]+Stock[[#This Row],[LÃI/(LỖ) TỪ BÁN CK
(auto-fill)]],"")</f>
        <v/>
      </c>
      <c r="AB22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4" s="79"/>
      <c r="AE2264" s="146" t="str">
        <f>IF(Stock[[#This Row],[TRẠNG THÁI
(auto-fill)]]="NẮM GIỮ",Stock[[#This Row],[GIÁ THỊ TRƯỜNG]]-Stock[[#This Row],[GIÁ MUA]],"")</f>
        <v/>
      </c>
      <c r="AF2264" s="150" t="str">
        <f>IFERROR(Stock[[#This Row],[TĂNG/
(GIẢM )]]/Stock[[#This Row],[GIÁ MUA]],"")</f>
        <v/>
      </c>
      <c r="AG2264" s="129" t="str">
        <f>IF(Stock[[#This Row],[GIÁ THỊ TRƯỜNG]]&gt;0,Stock[[#This Row],[GIÁ THỊ TRƯỜNG]]*Stock[[#This Row],[SỐ LƯỢNG CÒN LẠI
(auto-fill)]],"")</f>
        <v/>
      </c>
    </row>
    <row r="2265" spans="2:33">
      <c r="B2265" s="109" t="str">
        <f>IF(AND(Stock[[#This Row],[SỐ LƯỢNG MUA]]&gt;0,Stock[[#This Row],[SỐ LƯỢNG CÒN LẠI
(auto-fill)]]=0),"BÁN",
IF(AND(Stock[[#This Row],[SỐ LƯỢNG MUA]]&gt;0,Stock[[#This Row],[SỐ LƯỢNG CÒN LẠI
(auto-fill)]]&gt;0),"NẮM GIỮ",""))</f>
        <v/>
      </c>
      <c r="C2265" s="112">
        <f t="shared" si="35"/>
        <v>2252</v>
      </c>
      <c r="D2265" s="77"/>
      <c r="E2265" s="78"/>
      <c r="F2265" s="170"/>
      <c r="G2265" s="83"/>
      <c r="H2265" s="84"/>
      <c r="I2265" s="114" t="str">
        <f>IF(Stock[[#This Row],[SỐ LƯỢNG MUA]]&gt;0,Stock[[#This Row],[GIÁ MUA]]*Stock[[#This Row],[SỐ LƯỢNG MUA]]*$D$11,"")</f>
        <v/>
      </c>
      <c r="J2265" s="87"/>
      <c r="K2265" s="88"/>
      <c r="L2265" s="116" t="str">
        <f>IF(Stock[[#This Row],[SỐ LƯỢNG MUA]]&gt;0,Stock[[#This Row],[GIÁ MUA]]*(1+Stock[[#This Row],[% TĂNG KỲ VỌNG_1]]),"")</f>
        <v/>
      </c>
      <c r="M2265" s="89"/>
      <c r="N2265" s="116" t="str">
        <f>IF(Stock[[#This Row],[SỐ LƯỢNG MUA]]&gt;0,Stock[[#This Row],[GIÁ MUA]]*(1+Stock[[#This Row],[% TĂNG KỲ VỌNG_2]]),"")</f>
        <v/>
      </c>
      <c r="O2265" s="89"/>
      <c r="P2265" s="116" t="str">
        <f>IF(Stock[[#This Row],[SỐ LƯỢNG MUA]]&gt;0,Stock[[#This Row],[GIÁ MUA]]*(1+Stock[[#This Row],[% GIẢM ĐỂ CẮT LỖ]]),"")</f>
        <v/>
      </c>
      <c r="Q2265" s="103"/>
      <c r="R2265" s="117" t="str">
        <f>IF(Stock[[#This Row],[CỔ TỨC TIỀN MẶT]]&gt;0,Stock[[#This Row],[CỔ TỨC TIỀN MẶT]]/(Stock[[#This Row],[GIÁ MUA]]*Stock[[#This Row],[SỐ LƯỢNG MUA]]),"")</f>
        <v/>
      </c>
      <c r="S2265" s="103"/>
      <c r="T2265" s="77"/>
      <c r="U2265" s="95"/>
      <c r="V2265" s="96"/>
      <c r="W2265" s="125" t="str">
        <f>IF(Stock[[#This Row],[SỐ LƯỢNG BÁN]]&gt;0,Stock[[#This Row],[GIÁ BÁN]]*Stock[[#This Row],[SỐ LƯỢNG BÁN]]*$D$11+Stock[[#This Row],[GIÁ BÁN]]*Stock[[#This Row],[SỐ LƯỢNG BÁN]]*$D$12,"")</f>
        <v/>
      </c>
      <c r="X2265" s="120">
        <f>Stock[[#This Row],[SỐ LƯỢNG MUA]]+Stock[[#This Row],[CỔ TỨC BẰNG CỔ PHIẾU]]-Stock[[#This Row],[SỐ LƯỢNG BÁN]]</f>
        <v>0</v>
      </c>
      <c r="Y22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5" s="120">
        <f ca="1">IF(Stock[[#This Row],[NGÀY BÁN]]&gt;0,Stock[[#This Row],[NGÀY BÁN]]-Stock[[#This Row],[NGÀY MUA]]+1,IF(Stock[[#This Row],[NGÀY MUA]]=0,0,TODAY()-Stock[[#This Row],[NGÀY MUA]]+1))</f>
        <v>0</v>
      </c>
      <c r="AA2265" s="121" t="str">
        <f>IFERROR(Stock[[#This Row],[CỔ TỨC TIỀN MẶT]]+Stock[[#This Row],[LÃI/(LỖ) TỪ BÁN CK
(auto-fill)]],"")</f>
        <v/>
      </c>
      <c r="AB22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5" s="79"/>
      <c r="AE2265" s="146" t="str">
        <f>IF(Stock[[#This Row],[TRẠNG THÁI
(auto-fill)]]="NẮM GIỮ",Stock[[#This Row],[GIÁ THỊ TRƯỜNG]]-Stock[[#This Row],[GIÁ MUA]],"")</f>
        <v/>
      </c>
      <c r="AF2265" s="150" t="str">
        <f>IFERROR(Stock[[#This Row],[TĂNG/
(GIẢM )]]/Stock[[#This Row],[GIÁ MUA]],"")</f>
        <v/>
      </c>
      <c r="AG2265" s="129" t="str">
        <f>IF(Stock[[#This Row],[GIÁ THỊ TRƯỜNG]]&gt;0,Stock[[#This Row],[GIÁ THỊ TRƯỜNG]]*Stock[[#This Row],[SỐ LƯỢNG CÒN LẠI
(auto-fill)]],"")</f>
        <v/>
      </c>
    </row>
    <row r="2266" spans="2:33">
      <c r="B2266" s="109" t="str">
        <f>IF(AND(Stock[[#This Row],[SỐ LƯỢNG MUA]]&gt;0,Stock[[#This Row],[SỐ LƯỢNG CÒN LẠI
(auto-fill)]]=0),"BÁN",
IF(AND(Stock[[#This Row],[SỐ LƯỢNG MUA]]&gt;0,Stock[[#This Row],[SỐ LƯỢNG CÒN LẠI
(auto-fill)]]&gt;0),"NẮM GIỮ",""))</f>
        <v/>
      </c>
      <c r="C2266" s="112">
        <f t="shared" si="35"/>
        <v>2253</v>
      </c>
      <c r="D2266" s="77"/>
      <c r="E2266" s="78"/>
      <c r="F2266" s="170"/>
      <c r="G2266" s="83"/>
      <c r="H2266" s="84"/>
      <c r="I2266" s="114" t="str">
        <f>IF(Stock[[#This Row],[SỐ LƯỢNG MUA]]&gt;0,Stock[[#This Row],[GIÁ MUA]]*Stock[[#This Row],[SỐ LƯỢNG MUA]]*$D$11,"")</f>
        <v/>
      </c>
      <c r="J2266" s="87"/>
      <c r="K2266" s="88"/>
      <c r="L2266" s="116" t="str">
        <f>IF(Stock[[#This Row],[SỐ LƯỢNG MUA]]&gt;0,Stock[[#This Row],[GIÁ MUA]]*(1+Stock[[#This Row],[% TĂNG KỲ VỌNG_1]]),"")</f>
        <v/>
      </c>
      <c r="M2266" s="89"/>
      <c r="N2266" s="116" t="str">
        <f>IF(Stock[[#This Row],[SỐ LƯỢNG MUA]]&gt;0,Stock[[#This Row],[GIÁ MUA]]*(1+Stock[[#This Row],[% TĂNG KỲ VỌNG_2]]),"")</f>
        <v/>
      </c>
      <c r="O2266" s="89"/>
      <c r="P2266" s="116" t="str">
        <f>IF(Stock[[#This Row],[SỐ LƯỢNG MUA]]&gt;0,Stock[[#This Row],[GIÁ MUA]]*(1+Stock[[#This Row],[% GIẢM ĐỂ CẮT LỖ]]),"")</f>
        <v/>
      </c>
      <c r="Q2266" s="103"/>
      <c r="R2266" s="117" t="str">
        <f>IF(Stock[[#This Row],[CỔ TỨC TIỀN MẶT]]&gt;0,Stock[[#This Row],[CỔ TỨC TIỀN MẶT]]/(Stock[[#This Row],[GIÁ MUA]]*Stock[[#This Row],[SỐ LƯỢNG MUA]]),"")</f>
        <v/>
      </c>
      <c r="S2266" s="103"/>
      <c r="T2266" s="77"/>
      <c r="U2266" s="95"/>
      <c r="V2266" s="96"/>
      <c r="W2266" s="125" t="str">
        <f>IF(Stock[[#This Row],[SỐ LƯỢNG BÁN]]&gt;0,Stock[[#This Row],[GIÁ BÁN]]*Stock[[#This Row],[SỐ LƯỢNG BÁN]]*$D$11+Stock[[#This Row],[GIÁ BÁN]]*Stock[[#This Row],[SỐ LƯỢNG BÁN]]*$D$12,"")</f>
        <v/>
      </c>
      <c r="X2266" s="120">
        <f>Stock[[#This Row],[SỐ LƯỢNG MUA]]+Stock[[#This Row],[CỔ TỨC BẰNG CỔ PHIẾU]]-Stock[[#This Row],[SỐ LƯỢNG BÁN]]</f>
        <v>0</v>
      </c>
      <c r="Y22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6" s="120">
        <f ca="1">IF(Stock[[#This Row],[NGÀY BÁN]]&gt;0,Stock[[#This Row],[NGÀY BÁN]]-Stock[[#This Row],[NGÀY MUA]]+1,IF(Stock[[#This Row],[NGÀY MUA]]=0,0,TODAY()-Stock[[#This Row],[NGÀY MUA]]+1))</f>
        <v>0</v>
      </c>
      <c r="AA2266" s="121" t="str">
        <f>IFERROR(Stock[[#This Row],[CỔ TỨC TIỀN MẶT]]+Stock[[#This Row],[LÃI/(LỖ) TỪ BÁN CK
(auto-fill)]],"")</f>
        <v/>
      </c>
      <c r="AB22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6" s="79"/>
      <c r="AE2266" s="146" t="str">
        <f>IF(Stock[[#This Row],[TRẠNG THÁI
(auto-fill)]]="NẮM GIỮ",Stock[[#This Row],[GIÁ THỊ TRƯỜNG]]-Stock[[#This Row],[GIÁ MUA]],"")</f>
        <v/>
      </c>
      <c r="AF2266" s="150" t="str">
        <f>IFERROR(Stock[[#This Row],[TĂNG/
(GIẢM )]]/Stock[[#This Row],[GIÁ MUA]],"")</f>
        <v/>
      </c>
      <c r="AG2266" s="129" t="str">
        <f>IF(Stock[[#This Row],[GIÁ THỊ TRƯỜNG]]&gt;0,Stock[[#This Row],[GIÁ THỊ TRƯỜNG]]*Stock[[#This Row],[SỐ LƯỢNG CÒN LẠI
(auto-fill)]],"")</f>
        <v/>
      </c>
    </row>
    <row r="2267" spans="2:33">
      <c r="B2267" s="109" t="str">
        <f>IF(AND(Stock[[#This Row],[SỐ LƯỢNG MUA]]&gt;0,Stock[[#This Row],[SỐ LƯỢNG CÒN LẠI
(auto-fill)]]=0),"BÁN",
IF(AND(Stock[[#This Row],[SỐ LƯỢNG MUA]]&gt;0,Stock[[#This Row],[SỐ LƯỢNG CÒN LẠI
(auto-fill)]]&gt;0),"NẮM GIỮ",""))</f>
        <v/>
      </c>
      <c r="C2267" s="112">
        <f t="shared" si="35"/>
        <v>2254</v>
      </c>
      <c r="D2267" s="77"/>
      <c r="E2267" s="78"/>
      <c r="F2267" s="170"/>
      <c r="G2267" s="83"/>
      <c r="H2267" s="84"/>
      <c r="I2267" s="114" t="str">
        <f>IF(Stock[[#This Row],[SỐ LƯỢNG MUA]]&gt;0,Stock[[#This Row],[GIÁ MUA]]*Stock[[#This Row],[SỐ LƯỢNG MUA]]*$D$11,"")</f>
        <v/>
      </c>
      <c r="J2267" s="87"/>
      <c r="K2267" s="88"/>
      <c r="L2267" s="116" t="str">
        <f>IF(Stock[[#This Row],[SỐ LƯỢNG MUA]]&gt;0,Stock[[#This Row],[GIÁ MUA]]*(1+Stock[[#This Row],[% TĂNG KỲ VỌNG_1]]),"")</f>
        <v/>
      </c>
      <c r="M2267" s="89"/>
      <c r="N2267" s="116" t="str">
        <f>IF(Stock[[#This Row],[SỐ LƯỢNG MUA]]&gt;0,Stock[[#This Row],[GIÁ MUA]]*(1+Stock[[#This Row],[% TĂNG KỲ VỌNG_2]]),"")</f>
        <v/>
      </c>
      <c r="O2267" s="89"/>
      <c r="P2267" s="116" t="str">
        <f>IF(Stock[[#This Row],[SỐ LƯỢNG MUA]]&gt;0,Stock[[#This Row],[GIÁ MUA]]*(1+Stock[[#This Row],[% GIẢM ĐỂ CẮT LỖ]]),"")</f>
        <v/>
      </c>
      <c r="Q2267" s="103"/>
      <c r="R2267" s="117" t="str">
        <f>IF(Stock[[#This Row],[CỔ TỨC TIỀN MẶT]]&gt;0,Stock[[#This Row],[CỔ TỨC TIỀN MẶT]]/(Stock[[#This Row],[GIÁ MUA]]*Stock[[#This Row],[SỐ LƯỢNG MUA]]),"")</f>
        <v/>
      </c>
      <c r="S2267" s="103"/>
      <c r="T2267" s="77"/>
      <c r="U2267" s="95"/>
      <c r="V2267" s="96"/>
      <c r="W2267" s="125" t="str">
        <f>IF(Stock[[#This Row],[SỐ LƯỢNG BÁN]]&gt;0,Stock[[#This Row],[GIÁ BÁN]]*Stock[[#This Row],[SỐ LƯỢNG BÁN]]*$D$11+Stock[[#This Row],[GIÁ BÁN]]*Stock[[#This Row],[SỐ LƯỢNG BÁN]]*$D$12,"")</f>
        <v/>
      </c>
      <c r="X2267" s="120">
        <f>Stock[[#This Row],[SỐ LƯỢNG MUA]]+Stock[[#This Row],[CỔ TỨC BẰNG CỔ PHIẾU]]-Stock[[#This Row],[SỐ LƯỢNG BÁN]]</f>
        <v>0</v>
      </c>
      <c r="Y22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7" s="120">
        <f ca="1">IF(Stock[[#This Row],[NGÀY BÁN]]&gt;0,Stock[[#This Row],[NGÀY BÁN]]-Stock[[#This Row],[NGÀY MUA]]+1,IF(Stock[[#This Row],[NGÀY MUA]]=0,0,TODAY()-Stock[[#This Row],[NGÀY MUA]]+1))</f>
        <v>0</v>
      </c>
      <c r="AA2267" s="121" t="str">
        <f>IFERROR(Stock[[#This Row],[CỔ TỨC TIỀN MẶT]]+Stock[[#This Row],[LÃI/(LỖ) TỪ BÁN CK
(auto-fill)]],"")</f>
        <v/>
      </c>
      <c r="AB22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7" s="79"/>
      <c r="AE2267" s="146" t="str">
        <f>IF(Stock[[#This Row],[TRẠNG THÁI
(auto-fill)]]="NẮM GIỮ",Stock[[#This Row],[GIÁ THỊ TRƯỜNG]]-Stock[[#This Row],[GIÁ MUA]],"")</f>
        <v/>
      </c>
      <c r="AF2267" s="150" t="str">
        <f>IFERROR(Stock[[#This Row],[TĂNG/
(GIẢM )]]/Stock[[#This Row],[GIÁ MUA]],"")</f>
        <v/>
      </c>
      <c r="AG2267" s="129" t="str">
        <f>IF(Stock[[#This Row],[GIÁ THỊ TRƯỜNG]]&gt;0,Stock[[#This Row],[GIÁ THỊ TRƯỜNG]]*Stock[[#This Row],[SỐ LƯỢNG CÒN LẠI
(auto-fill)]],"")</f>
        <v/>
      </c>
    </row>
    <row r="2268" spans="2:33">
      <c r="B2268" s="109" t="str">
        <f>IF(AND(Stock[[#This Row],[SỐ LƯỢNG MUA]]&gt;0,Stock[[#This Row],[SỐ LƯỢNG CÒN LẠI
(auto-fill)]]=0),"BÁN",
IF(AND(Stock[[#This Row],[SỐ LƯỢNG MUA]]&gt;0,Stock[[#This Row],[SỐ LƯỢNG CÒN LẠI
(auto-fill)]]&gt;0),"NẮM GIỮ",""))</f>
        <v/>
      </c>
      <c r="C2268" s="112">
        <f t="shared" si="35"/>
        <v>2255</v>
      </c>
      <c r="D2268" s="77"/>
      <c r="E2268" s="78"/>
      <c r="F2268" s="170"/>
      <c r="G2268" s="83"/>
      <c r="H2268" s="84"/>
      <c r="I2268" s="114" t="str">
        <f>IF(Stock[[#This Row],[SỐ LƯỢNG MUA]]&gt;0,Stock[[#This Row],[GIÁ MUA]]*Stock[[#This Row],[SỐ LƯỢNG MUA]]*$D$11,"")</f>
        <v/>
      </c>
      <c r="J2268" s="87"/>
      <c r="K2268" s="88"/>
      <c r="L2268" s="116" t="str">
        <f>IF(Stock[[#This Row],[SỐ LƯỢNG MUA]]&gt;0,Stock[[#This Row],[GIÁ MUA]]*(1+Stock[[#This Row],[% TĂNG KỲ VỌNG_1]]),"")</f>
        <v/>
      </c>
      <c r="M2268" s="89"/>
      <c r="N2268" s="116" t="str">
        <f>IF(Stock[[#This Row],[SỐ LƯỢNG MUA]]&gt;0,Stock[[#This Row],[GIÁ MUA]]*(1+Stock[[#This Row],[% TĂNG KỲ VỌNG_2]]),"")</f>
        <v/>
      </c>
      <c r="O2268" s="89"/>
      <c r="P2268" s="116" t="str">
        <f>IF(Stock[[#This Row],[SỐ LƯỢNG MUA]]&gt;0,Stock[[#This Row],[GIÁ MUA]]*(1+Stock[[#This Row],[% GIẢM ĐỂ CẮT LỖ]]),"")</f>
        <v/>
      </c>
      <c r="Q2268" s="103"/>
      <c r="R2268" s="117" t="str">
        <f>IF(Stock[[#This Row],[CỔ TỨC TIỀN MẶT]]&gt;0,Stock[[#This Row],[CỔ TỨC TIỀN MẶT]]/(Stock[[#This Row],[GIÁ MUA]]*Stock[[#This Row],[SỐ LƯỢNG MUA]]),"")</f>
        <v/>
      </c>
      <c r="S2268" s="103"/>
      <c r="T2268" s="77"/>
      <c r="U2268" s="95"/>
      <c r="V2268" s="96"/>
      <c r="W2268" s="125" t="str">
        <f>IF(Stock[[#This Row],[SỐ LƯỢNG BÁN]]&gt;0,Stock[[#This Row],[GIÁ BÁN]]*Stock[[#This Row],[SỐ LƯỢNG BÁN]]*$D$11+Stock[[#This Row],[GIÁ BÁN]]*Stock[[#This Row],[SỐ LƯỢNG BÁN]]*$D$12,"")</f>
        <v/>
      </c>
      <c r="X2268" s="120">
        <f>Stock[[#This Row],[SỐ LƯỢNG MUA]]+Stock[[#This Row],[CỔ TỨC BẰNG CỔ PHIẾU]]-Stock[[#This Row],[SỐ LƯỢNG BÁN]]</f>
        <v>0</v>
      </c>
      <c r="Y22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8" s="120">
        <f ca="1">IF(Stock[[#This Row],[NGÀY BÁN]]&gt;0,Stock[[#This Row],[NGÀY BÁN]]-Stock[[#This Row],[NGÀY MUA]]+1,IF(Stock[[#This Row],[NGÀY MUA]]=0,0,TODAY()-Stock[[#This Row],[NGÀY MUA]]+1))</f>
        <v>0</v>
      </c>
      <c r="AA2268" s="121" t="str">
        <f>IFERROR(Stock[[#This Row],[CỔ TỨC TIỀN MẶT]]+Stock[[#This Row],[LÃI/(LỖ) TỪ BÁN CK
(auto-fill)]],"")</f>
        <v/>
      </c>
      <c r="AB22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8" s="79"/>
      <c r="AE2268" s="146" t="str">
        <f>IF(Stock[[#This Row],[TRẠNG THÁI
(auto-fill)]]="NẮM GIỮ",Stock[[#This Row],[GIÁ THỊ TRƯỜNG]]-Stock[[#This Row],[GIÁ MUA]],"")</f>
        <v/>
      </c>
      <c r="AF2268" s="150" t="str">
        <f>IFERROR(Stock[[#This Row],[TĂNG/
(GIẢM )]]/Stock[[#This Row],[GIÁ MUA]],"")</f>
        <v/>
      </c>
      <c r="AG2268" s="129" t="str">
        <f>IF(Stock[[#This Row],[GIÁ THỊ TRƯỜNG]]&gt;0,Stock[[#This Row],[GIÁ THỊ TRƯỜNG]]*Stock[[#This Row],[SỐ LƯỢNG CÒN LẠI
(auto-fill)]],"")</f>
        <v/>
      </c>
    </row>
    <row r="2269" spans="2:33">
      <c r="B2269" s="109" t="str">
        <f>IF(AND(Stock[[#This Row],[SỐ LƯỢNG MUA]]&gt;0,Stock[[#This Row],[SỐ LƯỢNG CÒN LẠI
(auto-fill)]]=0),"BÁN",
IF(AND(Stock[[#This Row],[SỐ LƯỢNG MUA]]&gt;0,Stock[[#This Row],[SỐ LƯỢNG CÒN LẠI
(auto-fill)]]&gt;0),"NẮM GIỮ",""))</f>
        <v/>
      </c>
      <c r="C2269" s="112">
        <f t="shared" si="35"/>
        <v>2256</v>
      </c>
      <c r="D2269" s="77"/>
      <c r="E2269" s="78"/>
      <c r="F2269" s="170"/>
      <c r="G2269" s="83"/>
      <c r="H2269" s="84"/>
      <c r="I2269" s="114" t="str">
        <f>IF(Stock[[#This Row],[SỐ LƯỢNG MUA]]&gt;0,Stock[[#This Row],[GIÁ MUA]]*Stock[[#This Row],[SỐ LƯỢNG MUA]]*$D$11,"")</f>
        <v/>
      </c>
      <c r="J2269" s="87"/>
      <c r="K2269" s="88"/>
      <c r="L2269" s="116" t="str">
        <f>IF(Stock[[#This Row],[SỐ LƯỢNG MUA]]&gt;0,Stock[[#This Row],[GIÁ MUA]]*(1+Stock[[#This Row],[% TĂNG KỲ VỌNG_1]]),"")</f>
        <v/>
      </c>
      <c r="M2269" s="89"/>
      <c r="N2269" s="116" t="str">
        <f>IF(Stock[[#This Row],[SỐ LƯỢNG MUA]]&gt;0,Stock[[#This Row],[GIÁ MUA]]*(1+Stock[[#This Row],[% TĂNG KỲ VỌNG_2]]),"")</f>
        <v/>
      </c>
      <c r="O2269" s="89"/>
      <c r="P2269" s="116" t="str">
        <f>IF(Stock[[#This Row],[SỐ LƯỢNG MUA]]&gt;0,Stock[[#This Row],[GIÁ MUA]]*(1+Stock[[#This Row],[% GIẢM ĐỂ CẮT LỖ]]),"")</f>
        <v/>
      </c>
      <c r="Q2269" s="103"/>
      <c r="R2269" s="117" t="str">
        <f>IF(Stock[[#This Row],[CỔ TỨC TIỀN MẶT]]&gt;0,Stock[[#This Row],[CỔ TỨC TIỀN MẶT]]/(Stock[[#This Row],[GIÁ MUA]]*Stock[[#This Row],[SỐ LƯỢNG MUA]]),"")</f>
        <v/>
      </c>
      <c r="S2269" s="103"/>
      <c r="T2269" s="77"/>
      <c r="U2269" s="95"/>
      <c r="V2269" s="96"/>
      <c r="W2269" s="125" t="str">
        <f>IF(Stock[[#This Row],[SỐ LƯỢNG BÁN]]&gt;0,Stock[[#This Row],[GIÁ BÁN]]*Stock[[#This Row],[SỐ LƯỢNG BÁN]]*$D$11+Stock[[#This Row],[GIÁ BÁN]]*Stock[[#This Row],[SỐ LƯỢNG BÁN]]*$D$12,"")</f>
        <v/>
      </c>
      <c r="X2269" s="120">
        <f>Stock[[#This Row],[SỐ LƯỢNG MUA]]+Stock[[#This Row],[CỔ TỨC BẰNG CỔ PHIẾU]]-Stock[[#This Row],[SỐ LƯỢNG BÁN]]</f>
        <v>0</v>
      </c>
      <c r="Y22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9" s="120">
        <f ca="1">IF(Stock[[#This Row],[NGÀY BÁN]]&gt;0,Stock[[#This Row],[NGÀY BÁN]]-Stock[[#This Row],[NGÀY MUA]]+1,IF(Stock[[#This Row],[NGÀY MUA]]=0,0,TODAY()-Stock[[#This Row],[NGÀY MUA]]+1))</f>
        <v>0</v>
      </c>
      <c r="AA2269" s="121" t="str">
        <f>IFERROR(Stock[[#This Row],[CỔ TỨC TIỀN MẶT]]+Stock[[#This Row],[LÃI/(LỖ) TỪ BÁN CK
(auto-fill)]],"")</f>
        <v/>
      </c>
      <c r="AB22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69" s="79"/>
      <c r="AE2269" s="146" t="str">
        <f>IF(Stock[[#This Row],[TRẠNG THÁI
(auto-fill)]]="NẮM GIỮ",Stock[[#This Row],[GIÁ THỊ TRƯỜNG]]-Stock[[#This Row],[GIÁ MUA]],"")</f>
        <v/>
      </c>
      <c r="AF2269" s="150" t="str">
        <f>IFERROR(Stock[[#This Row],[TĂNG/
(GIẢM )]]/Stock[[#This Row],[GIÁ MUA]],"")</f>
        <v/>
      </c>
      <c r="AG2269" s="129" t="str">
        <f>IF(Stock[[#This Row],[GIÁ THỊ TRƯỜNG]]&gt;0,Stock[[#This Row],[GIÁ THỊ TRƯỜNG]]*Stock[[#This Row],[SỐ LƯỢNG CÒN LẠI
(auto-fill)]],"")</f>
        <v/>
      </c>
    </row>
    <row r="2270" spans="2:33">
      <c r="B2270" s="109" t="str">
        <f>IF(AND(Stock[[#This Row],[SỐ LƯỢNG MUA]]&gt;0,Stock[[#This Row],[SỐ LƯỢNG CÒN LẠI
(auto-fill)]]=0),"BÁN",
IF(AND(Stock[[#This Row],[SỐ LƯỢNG MUA]]&gt;0,Stock[[#This Row],[SỐ LƯỢNG CÒN LẠI
(auto-fill)]]&gt;0),"NẮM GIỮ",""))</f>
        <v/>
      </c>
      <c r="C2270" s="112">
        <f t="shared" si="35"/>
        <v>2257</v>
      </c>
      <c r="D2270" s="77"/>
      <c r="E2270" s="78"/>
      <c r="F2270" s="170"/>
      <c r="G2270" s="83"/>
      <c r="H2270" s="84"/>
      <c r="I2270" s="114" t="str">
        <f>IF(Stock[[#This Row],[SỐ LƯỢNG MUA]]&gt;0,Stock[[#This Row],[GIÁ MUA]]*Stock[[#This Row],[SỐ LƯỢNG MUA]]*$D$11,"")</f>
        <v/>
      </c>
      <c r="J2270" s="87"/>
      <c r="K2270" s="88"/>
      <c r="L2270" s="116" t="str">
        <f>IF(Stock[[#This Row],[SỐ LƯỢNG MUA]]&gt;0,Stock[[#This Row],[GIÁ MUA]]*(1+Stock[[#This Row],[% TĂNG KỲ VỌNG_1]]),"")</f>
        <v/>
      </c>
      <c r="M2270" s="89"/>
      <c r="N2270" s="116" t="str">
        <f>IF(Stock[[#This Row],[SỐ LƯỢNG MUA]]&gt;0,Stock[[#This Row],[GIÁ MUA]]*(1+Stock[[#This Row],[% TĂNG KỲ VỌNG_2]]),"")</f>
        <v/>
      </c>
      <c r="O2270" s="89"/>
      <c r="P2270" s="116" t="str">
        <f>IF(Stock[[#This Row],[SỐ LƯỢNG MUA]]&gt;0,Stock[[#This Row],[GIÁ MUA]]*(1+Stock[[#This Row],[% GIẢM ĐỂ CẮT LỖ]]),"")</f>
        <v/>
      </c>
      <c r="Q2270" s="103"/>
      <c r="R2270" s="117" t="str">
        <f>IF(Stock[[#This Row],[CỔ TỨC TIỀN MẶT]]&gt;0,Stock[[#This Row],[CỔ TỨC TIỀN MẶT]]/(Stock[[#This Row],[GIÁ MUA]]*Stock[[#This Row],[SỐ LƯỢNG MUA]]),"")</f>
        <v/>
      </c>
      <c r="S2270" s="103"/>
      <c r="T2270" s="77"/>
      <c r="U2270" s="95"/>
      <c r="V2270" s="96"/>
      <c r="W2270" s="125" t="str">
        <f>IF(Stock[[#This Row],[SỐ LƯỢNG BÁN]]&gt;0,Stock[[#This Row],[GIÁ BÁN]]*Stock[[#This Row],[SỐ LƯỢNG BÁN]]*$D$11+Stock[[#This Row],[GIÁ BÁN]]*Stock[[#This Row],[SỐ LƯỢNG BÁN]]*$D$12,"")</f>
        <v/>
      </c>
      <c r="X2270" s="120">
        <f>Stock[[#This Row],[SỐ LƯỢNG MUA]]+Stock[[#This Row],[CỔ TỨC BẰNG CỔ PHIẾU]]-Stock[[#This Row],[SỐ LƯỢNG BÁN]]</f>
        <v>0</v>
      </c>
      <c r="Y22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0" s="120">
        <f ca="1">IF(Stock[[#This Row],[NGÀY BÁN]]&gt;0,Stock[[#This Row],[NGÀY BÁN]]-Stock[[#This Row],[NGÀY MUA]]+1,IF(Stock[[#This Row],[NGÀY MUA]]=0,0,TODAY()-Stock[[#This Row],[NGÀY MUA]]+1))</f>
        <v>0</v>
      </c>
      <c r="AA2270" s="121" t="str">
        <f>IFERROR(Stock[[#This Row],[CỔ TỨC TIỀN MẶT]]+Stock[[#This Row],[LÃI/(LỖ) TỪ BÁN CK
(auto-fill)]],"")</f>
        <v/>
      </c>
      <c r="AB22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0" s="79"/>
      <c r="AE2270" s="146" t="str">
        <f>IF(Stock[[#This Row],[TRẠNG THÁI
(auto-fill)]]="NẮM GIỮ",Stock[[#This Row],[GIÁ THỊ TRƯỜNG]]-Stock[[#This Row],[GIÁ MUA]],"")</f>
        <v/>
      </c>
      <c r="AF2270" s="150" t="str">
        <f>IFERROR(Stock[[#This Row],[TĂNG/
(GIẢM )]]/Stock[[#This Row],[GIÁ MUA]],"")</f>
        <v/>
      </c>
      <c r="AG2270" s="129" t="str">
        <f>IF(Stock[[#This Row],[GIÁ THỊ TRƯỜNG]]&gt;0,Stock[[#This Row],[GIÁ THỊ TRƯỜNG]]*Stock[[#This Row],[SỐ LƯỢNG CÒN LẠI
(auto-fill)]],"")</f>
        <v/>
      </c>
    </row>
    <row r="2271" spans="2:33">
      <c r="B2271" s="109" t="str">
        <f>IF(AND(Stock[[#This Row],[SỐ LƯỢNG MUA]]&gt;0,Stock[[#This Row],[SỐ LƯỢNG CÒN LẠI
(auto-fill)]]=0),"BÁN",
IF(AND(Stock[[#This Row],[SỐ LƯỢNG MUA]]&gt;0,Stock[[#This Row],[SỐ LƯỢNG CÒN LẠI
(auto-fill)]]&gt;0),"NẮM GIỮ",""))</f>
        <v/>
      </c>
      <c r="C2271" s="112">
        <f t="shared" si="35"/>
        <v>2258</v>
      </c>
      <c r="D2271" s="77"/>
      <c r="E2271" s="78"/>
      <c r="F2271" s="170"/>
      <c r="G2271" s="83"/>
      <c r="H2271" s="84"/>
      <c r="I2271" s="114" t="str">
        <f>IF(Stock[[#This Row],[SỐ LƯỢNG MUA]]&gt;0,Stock[[#This Row],[GIÁ MUA]]*Stock[[#This Row],[SỐ LƯỢNG MUA]]*$D$11,"")</f>
        <v/>
      </c>
      <c r="J2271" s="87"/>
      <c r="K2271" s="88"/>
      <c r="L2271" s="116" t="str">
        <f>IF(Stock[[#This Row],[SỐ LƯỢNG MUA]]&gt;0,Stock[[#This Row],[GIÁ MUA]]*(1+Stock[[#This Row],[% TĂNG KỲ VỌNG_1]]),"")</f>
        <v/>
      </c>
      <c r="M2271" s="89"/>
      <c r="N2271" s="116" t="str">
        <f>IF(Stock[[#This Row],[SỐ LƯỢNG MUA]]&gt;0,Stock[[#This Row],[GIÁ MUA]]*(1+Stock[[#This Row],[% TĂNG KỲ VỌNG_2]]),"")</f>
        <v/>
      </c>
      <c r="O2271" s="89"/>
      <c r="P2271" s="116" t="str">
        <f>IF(Stock[[#This Row],[SỐ LƯỢNG MUA]]&gt;0,Stock[[#This Row],[GIÁ MUA]]*(1+Stock[[#This Row],[% GIẢM ĐỂ CẮT LỖ]]),"")</f>
        <v/>
      </c>
      <c r="Q2271" s="103"/>
      <c r="R2271" s="117" t="str">
        <f>IF(Stock[[#This Row],[CỔ TỨC TIỀN MẶT]]&gt;0,Stock[[#This Row],[CỔ TỨC TIỀN MẶT]]/(Stock[[#This Row],[GIÁ MUA]]*Stock[[#This Row],[SỐ LƯỢNG MUA]]),"")</f>
        <v/>
      </c>
      <c r="S2271" s="103"/>
      <c r="T2271" s="77"/>
      <c r="U2271" s="95"/>
      <c r="V2271" s="96"/>
      <c r="W2271" s="125" t="str">
        <f>IF(Stock[[#This Row],[SỐ LƯỢNG BÁN]]&gt;0,Stock[[#This Row],[GIÁ BÁN]]*Stock[[#This Row],[SỐ LƯỢNG BÁN]]*$D$11+Stock[[#This Row],[GIÁ BÁN]]*Stock[[#This Row],[SỐ LƯỢNG BÁN]]*$D$12,"")</f>
        <v/>
      </c>
      <c r="X2271" s="120">
        <f>Stock[[#This Row],[SỐ LƯỢNG MUA]]+Stock[[#This Row],[CỔ TỨC BẰNG CỔ PHIẾU]]-Stock[[#This Row],[SỐ LƯỢNG BÁN]]</f>
        <v>0</v>
      </c>
      <c r="Y22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1" s="120">
        <f ca="1">IF(Stock[[#This Row],[NGÀY BÁN]]&gt;0,Stock[[#This Row],[NGÀY BÁN]]-Stock[[#This Row],[NGÀY MUA]]+1,IF(Stock[[#This Row],[NGÀY MUA]]=0,0,TODAY()-Stock[[#This Row],[NGÀY MUA]]+1))</f>
        <v>0</v>
      </c>
      <c r="AA2271" s="121" t="str">
        <f>IFERROR(Stock[[#This Row],[CỔ TỨC TIỀN MẶT]]+Stock[[#This Row],[LÃI/(LỖ) TỪ BÁN CK
(auto-fill)]],"")</f>
        <v/>
      </c>
      <c r="AB22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1" s="79"/>
      <c r="AE2271" s="146" t="str">
        <f>IF(Stock[[#This Row],[TRẠNG THÁI
(auto-fill)]]="NẮM GIỮ",Stock[[#This Row],[GIÁ THỊ TRƯỜNG]]-Stock[[#This Row],[GIÁ MUA]],"")</f>
        <v/>
      </c>
      <c r="AF2271" s="150" t="str">
        <f>IFERROR(Stock[[#This Row],[TĂNG/
(GIẢM )]]/Stock[[#This Row],[GIÁ MUA]],"")</f>
        <v/>
      </c>
      <c r="AG2271" s="129" t="str">
        <f>IF(Stock[[#This Row],[GIÁ THỊ TRƯỜNG]]&gt;0,Stock[[#This Row],[GIÁ THỊ TRƯỜNG]]*Stock[[#This Row],[SỐ LƯỢNG CÒN LẠI
(auto-fill)]],"")</f>
        <v/>
      </c>
    </row>
    <row r="2272" spans="2:33">
      <c r="B2272" s="109" t="str">
        <f>IF(AND(Stock[[#This Row],[SỐ LƯỢNG MUA]]&gt;0,Stock[[#This Row],[SỐ LƯỢNG CÒN LẠI
(auto-fill)]]=0),"BÁN",
IF(AND(Stock[[#This Row],[SỐ LƯỢNG MUA]]&gt;0,Stock[[#This Row],[SỐ LƯỢNG CÒN LẠI
(auto-fill)]]&gt;0),"NẮM GIỮ",""))</f>
        <v/>
      </c>
      <c r="C2272" s="112">
        <f t="shared" si="35"/>
        <v>2259</v>
      </c>
      <c r="D2272" s="77"/>
      <c r="E2272" s="78"/>
      <c r="F2272" s="170"/>
      <c r="G2272" s="83"/>
      <c r="H2272" s="84"/>
      <c r="I2272" s="114" t="str">
        <f>IF(Stock[[#This Row],[SỐ LƯỢNG MUA]]&gt;0,Stock[[#This Row],[GIÁ MUA]]*Stock[[#This Row],[SỐ LƯỢNG MUA]]*$D$11,"")</f>
        <v/>
      </c>
      <c r="J2272" s="87"/>
      <c r="K2272" s="88"/>
      <c r="L2272" s="116" t="str">
        <f>IF(Stock[[#This Row],[SỐ LƯỢNG MUA]]&gt;0,Stock[[#This Row],[GIÁ MUA]]*(1+Stock[[#This Row],[% TĂNG KỲ VỌNG_1]]),"")</f>
        <v/>
      </c>
      <c r="M2272" s="89"/>
      <c r="N2272" s="116" t="str">
        <f>IF(Stock[[#This Row],[SỐ LƯỢNG MUA]]&gt;0,Stock[[#This Row],[GIÁ MUA]]*(1+Stock[[#This Row],[% TĂNG KỲ VỌNG_2]]),"")</f>
        <v/>
      </c>
      <c r="O2272" s="89"/>
      <c r="P2272" s="116" t="str">
        <f>IF(Stock[[#This Row],[SỐ LƯỢNG MUA]]&gt;0,Stock[[#This Row],[GIÁ MUA]]*(1+Stock[[#This Row],[% GIẢM ĐỂ CẮT LỖ]]),"")</f>
        <v/>
      </c>
      <c r="Q2272" s="103"/>
      <c r="R2272" s="117" t="str">
        <f>IF(Stock[[#This Row],[CỔ TỨC TIỀN MẶT]]&gt;0,Stock[[#This Row],[CỔ TỨC TIỀN MẶT]]/(Stock[[#This Row],[GIÁ MUA]]*Stock[[#This Row],[SỐ LƯỢNG MUA]]),"")</f>
        <v/>
      </c>
      <c r="S2272" s="103"/>
      <c r="T2272" s="77"/>
      <c r="U2272" s="95"/>
      <c r="V2272" s="96"/>
      <c r="W2272" s="125" t="str">
        <f>IF(Stock[[#This Row],[SỐ LƯỢNG BÁN]]&gt;0,Stock[[#This Row],[GIÁ BÁN]]*Stock[[#This Row],[SỐ LƯỢNG BÁN]]*$D$11+Stock[[#This Row],[GIÁ BÁN]]*Stock[[#This Row],[SỐ LƯỢNG BÁN]]*$D$12,"")</f>
        <v/>
      </c>
      <c r="X2272" s="120">
        <f>Stock[[#This Row],[SỐ LƯỢNG MUA]]+Stock[[#This Row],[CỔ TỨC BẰNG CỔ PHIẾU]]-Stock[[#This Row],[SỐ LƯỢNG BÁN]]</f>
        <v>0</v>
      </c>
      <c r="Y22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2" s="120">
        <f ca="1">IF(Stock[[#This Row],[NGÀY BÁN]]&gt;0,Stock[[#This Row],[NGÀY BÁN]]-Stock[[#This Row],[NGÀY MUA]]+1,IF(Stock[[#This Row],[NGÀY MUA]]=0,0,TODAY()-Stock[[#This Row],[NGÀY MUA]]+1))</f>
        <v>0</v>
      </c>
      <c r="AA2272" s="121" t="str">
        <f>IFERROR(Stock[[#This Row],[CỔ TỨC TIỀN MẶT]]+Stock[[#This Row],[LÃI/(LỖ) TỪ BÁN CK
(auto-fill)]],"")</f>
        <v/>
      </c>
      <c r="AB22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2" s="79"/>
      <c r="AE2272" s="146" t="str">
        <f>IF(Stock[[#This Row],[TRẠNG THÁI
(auto-fill)]]="NẮM GIỮ",Stock[[#This Row],[GIÁ THỊ TRƯỜNG]]-Stock[[#This Row],[GIÁ MUA]],"")</f>
        <v/>
      </c>
      <c r="AF2272" s="150" t="str">
        <f>IFERROR(Stock[[#This Row],[TĂNG/
(GIẢM )]]/Stock[[#This Row],[GIÁ MUA]],"")</f>
        <v/>
      </c>
      <c r="AG2272" s="129" t="str">
        <f>IF(Stock[[#This Row],[GIÁ THỊ TRƯỜNG]]&gt;0,Stock[[#This Row],[GIÁ THỊ TRƯỜNG]]*Stock[[#This Row],[SỐ LƯỢNG CÒN LẠI
(auto-fill)]],"")</f>
        <v/>
      </c>
    </row>
    <row r="2273" spans="2:33">
      <c r="B2273" s="109" t="str">
        <f>IF(AND(Stock[[#This Row],[SỐ LƯỢNG MUA]]&gt;0,Stock[[#This Row],[SỐ LƯỢNG CÒN LẠI
(auto-fill)]]=0),"BÁN",
IF(AND(Stock[[#This Row],[SỐ LƯỢNG MUA]]&gt;0,Stock[[#This Row],[SỐ LƯỢNG CÒN LẠI
(auto-fill)]]&gt;0),"NẮM GIỮ",""))</f>
        <v/>
      </c>
      <c r="C2273" s="112">
        <f t="shared" si="35"/>
        <v>2260</v>
      </c>
      <c r="D2273" s="77"/>
      <c r="E2273" s="78"/>
      <c r="F2273" s="170"/>
      <c r="G2273" s="83"/>
      <c r="H2273" s="84"/>
      <c r="I2273" s="114" t="str">
        <f>IF(Stock[[#This Row],[SỐ LƯỢNG MUA]]&gt;0,Stock[[#This Row],[GIÁ MUA]]*Stock[[#This Row],[SỐ LƯỢNG MUA]]*$D$11,"")</f>
        <v/>
      </c>
      <c r="J2273" s="87"/>
      <c r="K2273" s="88"/>
      <c r="L2273" s="116" t="str">
        <f>IF(Stock[[#This Row],[SỐ LƯỢNG MUA]]&gt;0,Stock[[#This Row],[GIÁ MUA]]*(1+Stock[[#This Row],[% TĂNG KỲ VỌNG_1]]),"")</f>
        <v/>
      </c>
      <c r="M2273" s="89"/>
      <c r="N2273" s="116" t="str">
        <f>IF(Stock[[#This Row],[SỐ LƯỢNG MUA]]&gt;0,Stock[[#This Row],[GIÁ MUA]]*(1+Stock[[#This Row],[% TĂNG KỲ VỌNG_2]]),"")</f>
        <v/>
      </c>
      <c r="O2273" s="89"/>
      <c r="P2273" s="116" t="str">
        <f>IF(Stock[[#This Row],[SỐ LƯỢNG MUA]]&gt;0,Stock[[#This Row],[GIÁ MUA]]*(1+Stock[[#This Row],[% GIẢM ĐỂ CẮT LỖ]]),"")</f>
        <v/>
      </c>
      <c r="Q2273" s="103"/>
      <c r="R2273" s="117" t="str">
        <f>IF(Stock[[#This Row],[CỔ TỨC TIỀN MẶT]]&gt;0,Stock[[#This Row],[CỔ TỨC TIỀN MẶT]]/(Stock[[#This Row],[GIÁ MUA]]*Stock[[#This Row],[SỐ LƯỢNG MUA]]),"")</f>
        <v/>
      </c>
      <c r="S2273" s="103"/>
      <c r="T2273" s="77"/>
      <c r="U2273" s="95"/>
      <c r="V2273" s="96"/>
      <c r="W2273" s="125" t="str">
        <f>IF(Stock[[#This Row],[SỐ LƯỢNG BÁN]]&gt;0,Stock[[#This Row],[GIÁ BÁN]]*Stock[[#This Row],[SỐ LƯỢNG BÁN]]*$D$11+Stock[[#This Row],[GIÁ BÁN]]*Stock[[#This Row],[SỐ LƯỢNG BÁN]]*$D$12,"")</f>
        <v/>
      </c>
      <c r="X2273" s="120">
        <f>Stock[[#This Row],[SỐ LƯỢNG MUA]]+Stock[[#This Row],[CỔ TỨC BẰNG CỔ PHIẾU]]-Stock[[#This Row],[SỐ LƯỢNG BÁN]]</f>
        <v>0</v>
      </c>
      <c r="Y22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3" s="120">
        <f ca="1">IF(Stock[[#This Row],[NGÀY BÁN]]&gt;0,Stock[[#This Row],[NGÀY BÁN]]-Stock[[#This Row],[NGÀY MUA]]+1,IF(Stock[[#This Row],[NGÀY MUA]]=0,0,TODAY()-Stock[[#This Row],[NGÀY MUA]]+1))</f>
        <v>0</v>
      </c>
      <c r="AA2273" s="121" t="str">
        <f>IFERROR(Stock[[#This Row],[CỔ TỨC TIỀN MẶT]]+Stock[[#This Row],[LÃI/(LỖ) TỪ BÁN CK
(auto-fill)]],"")</f>
        <v/>
      </c>
      <c r="AB22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3" s="79"/>
      <c r="AE2273" s="146" t="str">
        <f>IF(Stock[[#This Row],[TRẠNG THÁI
(auto-fill)]]="NẮM GIỮ",Stock[[#This Row],[GIÁ THỊ TRƯỜNG]]-Stock[[#This Row],[GIÁ MUA]],"")</f>
        <v/>
      </c>
      <c r="AF2273" s="150" t="str">
        <f>IFERROR(Stock[[#This Row],[TĂNG/
(GIẢM )]]/Stock[[#This Row],[GIÁ MUA]],"")</f>
        <v/>
      </c>
      <c r="AG2273" s="129" t="str">
        <f>IF(Stock[[#This Row],[GIÁ THỊ TRƯỜNG]]&gt;0,Stock[[#This Row],[GIÁ THỊ TRƯỜNG]]*Stock[[#This Row],[SỐ LƯỢNG CÒN LẠI
(auto-fill)]],"")</f>
        <v/>
      </c>
    </row>
    <row r="2274" spans="2:33">
      <c r="B2274" s="109" t="str">
        <f>IF(AND(Stock[[#This Row],[SỐ LƯỢNG MUA]]&gt;0,Stock[[#This Row],[SỐ LƯỢNG CÒN LẠI
(auto-fill)]]=0),"BÁN",
IF(AND(Stock[[#This Row],[SỐ LƯỢNG MUA]]&gt;0,Stock[[#This Row],[SỐ LƯỢNG CÒN LẠI
(auto-fill)]]&gt;0),"NẮM GIỮ",""))</f>
        <v/>
      </c>
      <c r="C2274" s="112">
        <f t="shared" si="35"/>
        <v>2261</v>
      </c>
      <c r="D2274" s="77"/>
      <c r="E2274" s="78"/>
      <c r="F2274" s="170"/>
      <c r="G2274" s="83"/>
      <c r="H2274" s="84"/>
      <c r="I2274" s="114" t="str">
        <f>IF(Stock[[#This Row],[SỐ LƯỢNG MUA]]&gt;0,Stock[[#This Row],[GIÁ MUA]]*Stock[[#This Row],[SỐ LƯỢNG MUA]]*$D$11,"")</f>
        <v/>
      </c>
      <c r="J2274" s="87"/>
      <c r="K2274" s="88"/>
      <c r="L2274" s="116" t="str">
        <f>IF(Stock[[#This Row],[SỐ LƯỢNG MUA]]&gt;0,Stock[[#This Row],[GIÁ MUA]]*(1+Stock[[#This Row],[% TĂNG KỲ VỌNG_1]]),"")</f>
        <v/>
      </c>
      <c r="M2274" s="89"/>
      <c r="N2274" s="116" t="str">
        <f>IF(Stock[[#This Row],[SỐ LƯỢNG MUA]]&gt;0,Stock[[#This Row],[GIÁ MUA]]*(1+Stock[[#This Row],[% TĂNG KỲ VỌNG_2]]),"")</f>
        <v/>
      </c>
      <c r="O2274" s="89"/>
      <c r="P2274" s="116" t="str">
        <f>IF(Stock[[#This Row],[SỐ LƯỢNG MUA]]&gt;0,Stock[[#This Row],[GIÁ MUA]]*(1+Stock[[#This Row],[% GIẢM ĐỂ CẮT LỖ]]),"")</f>
        <v/>
      </c>
      <c r="Q2274" s="103"/>
      <c r="R2274" s="117" t="str">
        <f>IF(Stock[[#This Row],[CỔ TỨC TIỀN MẶT]]&gt;0,Stock[[#This Row],[CỔ TỨC TIỀN MẶT]]/(Stock[[#This Row],[GIÁ MUA]]*Stock[[#This Row],[SỐ LƯỢNG MUA]]),"")</f>
        <v/>
      </c>
      <c r="S2274" s="103"/>
      <c r="T2274" s="77"/>
      <c r="U2274" s="95"/>
      <c r="V2274" s="96"/>
      <c r="W2274" s="125" t="str">
        <f>IF(Stock[[#This Row],[SỐ LƯỢNG BÁN]]&gt;0,Stock[[#This Row],[GIÁ BÁN]]*Stock[[#This Row],[SỐ LƯỢNG BÁN]]*$D$11+Stock[[#This Row],[GIÁ BÁN]]*Stock[[#This Row],[SỐ LƯỢNG BÁN]]*$D$12,"")</f>
        <v/>
      </c>
      <c r="X2274" s="120">
        <f>Stock[[#This Row],[SỐ LƯỢNG MUA]]+Stock[[#This Row],[CỔ TỨC BẰNG CỔ PHIẾU]]-Stock[[#This Row],[SỐ LƯỢNG BÁN]]</f>
        <v>0</v>
      </c>
      <c r="Y22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4" s="120">
        <f ca="1">IF(Stock[[#This Row],[NGÀY BÁN]]&gt;0,Stock[[#This Row],[NGÀY BÁN]]-Stock[[#This Row],[NGÀY MUA]]+1,IF(Stock[[#This Row],[NGÀY MUA]]=0,0,TODAY()-Stock[[#This Row],[NGÀY MUA]]+1))</f>
        <v>0</v>
      </c>
      <c r="AA2274" s="121" t="str">
        <f>IFERROR(Stock[[#This Row],[CỔ TỨC TIỀN MẶT]]+Stock[[#This Row],[LÃI/(LỖ) TỪ BÁN CK
(auto-fill)]],"")</f>
        <v/>
      </c>
      <c r="AB22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4" s="79"/>
      <c r="AE2274" s="146" t="str">
        <f>IF(Stock[[#This Row],[TRẠNG THÁI
(auto-fill)]]="NẮM GIỮ",Stock[[#This Row],[GIÁ THỊ TRƯỜNG]]-Stock[[#This Row],[GIÁ MUA]],"")</f>
        <v/>
      </c>
      <c r="AF2274" s="150" t="str">
        <f>IFERROR(Stock[[#This Row],[TĂNG/
(GIẢM )]]/Stock[[#This Row],[GIÁ MUA]],"")</f>
        <v/>
      </c>
      <c r="AG2274" s="129" t="str">
        <f>IF(Stock[[#This Row],[GIÁ THỊ TRƯỜNG]]&gt;0,Stock[[#This Row],[GIÁ THỊ TRƯỜNG]]*Stock[[#This Row],[SỐ LƯỢNG CÒN LẠI
(auto-fill)]],"")</f>
        <v/>
      </c>
    </row>
    <row r="2275" spans="2:33">
      <c r="B2275" s="109" t="str">
        <f>IF(AND(Stock[[#This Row],[SỐ LƯỢNG MUA]]&gt;0,Stock[[#This Row],[SỐ LƯỢNG CÒN LẠI
(auto-fill)]]=0),"BÁN",
IF(AND(Stock[[#This Row],[SỐ LƯỢNG MUA]]&gt;0,Stock[[#This Row],[SỐ LƯỢNG CÒN LẠI
(auto-fill)]]&gt;0),"NẮM GIỮ",""))</f>
        <v/>
      </c>
      <c r="C2275" s="112">
        <f t="shared" si="35"/>
        <v>2262</v>
      </c>
      <c r="D2275" s="77"/>
      <c r="E2275" s="78"/>
      <c r="F2275" s="170"/>
      <c r="G2275" s="83"/>
      <c r="H2275" s="84"/>
      <c r="I2275" s="114" t="str">
        <f>IF(Stock[[#This Row],[SỐ LƯỢNG MUA]]&gt;0,Stock[[#This Row],[GIÁ MUA]]*Stock[[#This Row],[SỐ LƯỢNG MUA]]*$D$11,"")</f>
        <v/>
      </c>
      <c r="J2275" s="87"/>
      <c r="K2275" s="88"/>
      <c r="L2275" s="116" t="str">
        <f>IF(Stock[[#This Row],[SỐ LƯỢNG MUA]]&gt;0,Stock[[#This Row],[GIÁ MUA]]*(1+Stock[[#This Row],[% TĂNG KỲ VỌNG_1]]),"")</f>
        <v/>
      </c>
      <c r="M2275" s="89"/>
      <c r="N2275" s="116" t="str">
        <f>IF(Stock[[#This Row],[SỐ LƯỢNG MUA]]&gt;0,Stock[[#This Row],[GIÁ MUA]]*(1+Stock[[#This Row],[% TĂNG KỲ VỌNG_2]]),"")</f>
        <v/>
      </c>
      <c r="O2275" s="89"/>
      <c r="P2275" s="116" t="str">
        <f>IF(Stock[[#This Row],[SỐ LƯỢNG MUA]]&gt;0,Stock[[#This Row],[GIÁ MUA]]*(1+Stock[[#This Row],[% GIẢM ĐỂ CẮT LỖ]]),"")</f>
        <v/>
      </c>
      <c r="Q2275" s="103"/>
      <c r="R2275" s="117" t="str">
        <f>IF(Stock[[#This Row],[CỔ TỨC TIỀN MẶT]]&gt;0,Stock[[#This Row],[CỔ TỨC TIỀN MẶT]]/(Stock[[#This Row],[GIÁ MUA]]*Stock[[#This Row],[SỐ LƯỢNG MUA]]),"")</f>
        <v/>
      </c>
      <c r="S2275" s="103"/>
      <c r="T2275" s="77"/>
      <c r="U2275" s="95"/>
      <c r="V2275" s="96"/>
      <c r="W2275" s="125" t="str">
        <f>IF(Stock[[#This Row],[SỐ LƯỢNG BÁN]]&gt;0,Stock[[#This Row],[GIÁ BÁN]]*Stock[[#This Row],[SỐ LƯỢNG BÁN]]*$D$11+Stock[[#This Row],[GIÁ BÁN]]*Stock[[#This Row],[SỐ LƯỢNG BÁN]]*$D$12,"")</f>
        <v/>
      </c>
      <c r="X2275" s="120">
        <f>Stock[[#This Row],[SỐ LƯỢNG MUA]]+Stock[[#This Row],[CỔ TỨC BẰNG CỔ PHIẾU]]-Stock[[#This Row],[SỐ LƯỢNG BÁN]]</f>
        <v>0</v>
      </c>
      <c r="Y22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5" s="120">
        <f ca="1">IF(Stock[[#This Row],[NGÀY BÁN]]&gt;0,Stock[[#This Row],[NGÀY BÁN]]-Stock[[#This Row],[NGÀY MUA]]+1,IF(Stock[[#This Row],[NGÀY MUA]]=0,0,TODAY()-Stock[[#This Row],[NGÀY MUA]]+1))</f>
        <v>0</v>
      </c>
      <c r="AA2275" s="121" t="str">
        <f>IFERROR(Stock[[#This Row],[CỔ TỨC TIỀN MẶT]]+Stock[[#This Row],[LÃI/(LỖ) TỪ BÁN CK
(auto-fill)]],"")</f>
        <v/>
      </c>
      <c r="AB22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5" s="79"/>
      <c r="AE2275" s="146" t="str">
        <f>IF(Stock[[#This Row],[TRẠNG THÁI
(auto-fill)]]="NẮM GIỮ",Stock[[#This Row],[GIÁ THỊ TRƯỜNG]]-Stock[[#This Row],[GIÁ MUA]],"")</f>
        <v/>
      </c>
      <c r="AF2275" s="150" t="str">
        <f>IFERROR(Stock[[#This Row],[TĂNG/
(GIẢM )]]/Stock[[#This Row],[GIÁ MUA]],"")</f>
        <v/>
      </c>
      <c r="AG2275" s="129" t="str">
        <f>IF(Stock[[#This Row],[GIÁ THỊ TRƯỜNG]]&gt;0,Stock[[#This Row],[GIÁ THỊ TRƯỜNG]]*Stock[[#This Row],[SỐ LƯỢNG CÒN LẠI
(auto-fill)]],"")</f>
        <v/>
      </c>
    </row>
    <row r="2276" spans="2:33">
      <c r="B2276" s="109" t="str">
        <f>IF(AND(Stock[[#This Row],[SỐ LƯỢNG MUA]]&gt;0,Stock[[#This Row],[SỐ LƯỢNG CÒN LẠI
(auto-fill)]]=0),"BÁN",
IF(AND(Stock[[#This Row],[SỐ LƯỢNG MUA]]&gt;0,Stock[[#This Row],[SỐ LƯỢNG CÒN LẠI
(auto-fill)]]&gt;0),"NẮM GIỮ",""))</f>
        <v/>
      </c>
      <c r="C2276" s="112">
        <f t="shared" si="35"/>
        <v>2263</v>
      </c>
      <c r="D2276" s="77"/>
      <c r="E2276" s="78"/>
      <c r="F2276" s="170"/>
      <c r="G2276" s="83"/>
      <c r="H2276" s="84"/>
      <c r="I2276" s="114" t="str">
        <f>IF(Stock[[#This Row],[SỐ LƯỢNG MUA]]&gt;0,Stock[[#This Row],[GIÁ MUA]]*Stock[[#This Row],[SỐ LƯỢNG MUA]]*$D$11,"")</f>
        <v/>
      </c>
      <c r="J2276" s="87"/>
      <c r="K2276" s="88"/>
      <c r="L2276" s="116" t="str">
        <f>IF(Stock[[#This Row],[SỐ LƯỢNG MUA]]&gt;0,Stock[[#This Row],[GIÁ MUA]]*(1+Stock[[#This Row],[% TĂNG KỲ VỌNG_1]]),"")</f>
        <v/>
      </c>
      <c r="M2276" s="89"/>
      <c r="N2276" s="116" t="str">
        <f>IF(Stock[[#This Row],[SỐ LƯỢNG MUA]]&gt;0,Stock[[#This Row],[GIÁ MUA]]*(1+Stock[[#This Row],[% TĂNG KỲ VỌNG_2]]),"")</f>
        <v/>
      </c>
      <c r="O2276" s="89"/>
      <c r="P2276" s="116" t="str">
        <f>IF(Stock[[#This Row],[SỐ LƯỢNG MUA]]&gt;0,Stock[[#This Row],[GIÁ MUA]]*(1+Stock[[#This Row],[% GIẢM ĐỂ CẮT LỖ]]),"")</f>
        <v/>
      </c>
      <c r="Q2276" s="103"/>
      <c r="R2276" s="117" t="str">
        <f>IF(Stock[[#This Row],[CỔ TỨC TIỀN MẶT]]&gt;0,Stock[[#This Row],[CỔ TỨC TIỀN MẶT]]/(Stock[[#This Row],[GIÁ MUA]]*Stock[[#This Row],[SỐ LƯỢNG MUA]]),"")</f>
        <v/>
      </c>
      <c r="S2276" s="103"/>
      <c r="T2276" s="77"/>
      <c r="U2276" s="95"/>
      <c r="V2276" s="96"/>
      <c r="W2276" s="125" t="str">
        <f>IF(Stock[[#This Row],[SỐ LƯỢNG BÁN]]&gt;0,Stock[[#This Row],[GIÁ BÁN]]*Stock[[#This Row],[SỐ LƯỢNG BÁN]]*$D$11+Stock[[#This Row],[GIÁ BÁN]]*Stock[[#This Row],[SỐ LƯỢNG BÁN]]*$D$12,"")</f>
        <v/>
      </c>
      <c r="X2276" s="120">
        <f>Stock[[#This Row],[SỐ LƯỢNG MUA]]+Stock[[#This Row],[CỔ TỨC BẰNG CỔ PHIẾU]]-Stock[[#This Row],[SỐ LƯỢNG BÁN]]</f>
        <v>0</v>
      </c>
      <c r="Y22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6" s="120">
        <f ca="1">IF(Stock[[#This Row],[NGÀY BÁN]]&gt;0,Stock[[#This Row],[NGÀY BÁN]]-Stock[[#This Row],[NGÀY MUA]]+1,IF(Stock[[#This Row],[NGÀY MUA]]=0,0,TODAY()-Stock[[#This Row],[NGÀY MUA]]+1))</f>
        <v>0</v>
      </c>
      <c r="AA2276" s="121" t="str">
        <f>IFERROR(Stock[[#This Row],[CỔ TỨC TIỀN MẶT]]+Stock[[#This Row],[LÃI/(LỖ) TỪ BÁN CK
(auto-fill)]],"")</f>
        <v/>
      </c>
      <c r="AB22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6" s="79"/>
      <c r="AE2276" s="146" t="str">
        <f>IF(Stock[[#This Row],[TRẠNG THÁI
(auto-fill)]]="NẮM GIỮ",Stock[[#This Row],[GIÁ THỊ TRƯỜNG]]-Stock[[#This Row],[GIÁ MUA]],"")</f>
        <v/>
      </c>
      <c r="AF2276" s="150" t="str">
        <f>IFERROR(Stock[[#This Row],[TĂNG/
(GIẢM )]]/Stock[[#This Row],[GIÁ MUA]],"")</f>
        <v/>
      </c>
      <c r="AG2276" s="129" t="str">
        <f>IF(Stock[[#This Row],[GIÁ THỊ TRƯỜNG]]&gt;0,Stock[[#This Row],[GIÁ THỊ TRƯỜNG]]*Stock[[#This Row],[SỐ LƯỢNG CÒN LẠI
(auto-fill)]],"")</f>
        <v/>
      </c>
    </row>
    <row r="2277" spans="2:33">
      <c r="B2277" s="109" t="str">
        <f>IF(AND(Stock[[#This Row],[SỐ LƯỢNG MUA]]&gt;0,Stock[[#This Row],[SỐ LƯỢNG CÒN LẠI
(auto-fill)]]=0),"BÁN",
IF(AND(Stock[[#This Row],[SỐ LƯỢNG MUA]]&gt;0,Stock[[#This Row],[SỐ LƯỢNG CÒN LẠI
(auto-fill)]]&gt;0),"NẮM GIỮ",""))</f>
        <v/>
      </c>
      <c r="C2277" s="112">
        <f t="shared" si="35"/>
        <v>2264</v>
      </c>
      <c r="D2277" s="77"/>
      <c r="E2277" s="78"/>
      <c r="F2277" s="170"/>
      <c r="G2277" s="83"/>
      <c r="H2277" s="84"/>
      <c r="I2277" s="114" t="str">
        <f>IF(Stock[[#This Row],[SỐ LƯỢNG MUA]]&gt;0,Stock[[#This Row],[GIÁ MUA]]*Stock[[#This Row],[SỐ LƯỢNG MUA]]*$D$11,"")</f>
        <v/>
      </c>
      <c r="J2277" s="87"/>
      <c r="K2277" s="88"/>
      <c r="L2277" s="116" t="str">
        <f>IF(Stock[[#This Row],[SỐ LƯỢNG MUA]]&gt;0,Stock[[#This Row],[GIÁ MUA]]*(1+Stock[[#This Row],[% TĂNG KỲ VỌNG_1]]),"")</f>
        <v/>
      </c>
      <c r="M2277" s="89"/>
      <c r="N2277" s="116" t="str">
        <f>IF(Stock[[#This Row],[SỐ LƯỢNG MUA]]&gt;0,Stock[[#This Row],[GIÁ MUA]]*(1+Stock[[#This Row],[% TĂNG KỲ VỌNG_2]]),"")</f>
        <v/>
      </c>
      <c r="O2277" s="89"/>
      <c r="P2277" s="116" t="str">
        <f>IF(Stock[[#This Row],[SỐ LƯỢNG MUA]]&gt;0,Stock[[#This Row],[GIÁ MUA]]*(1+Stock[[#This Row],[% GIẢM ĐỂ CẮT LỖ]]),"")</f>
        <v/>
      </c>
      <c r="Q2277" s="103"/>
      <c r="R2277" s="117" t="str">
        <f>IF(Stock[[#This Row],[CỔ TỨC TIỀN MẶT]]&gt;0,Stock[[#This Row],[CỔ TỨC TIỀN MẶT]]/(Stock[[#This Row],[GIÁ MUA]]*Stock[[#This Row],[SỐ LƯỢNG MUA]]),"")</f>
        <v/>
      </c>
      <c r="S2277" s="103"/>
      <c r="T2277" s="77"/>
      <c r="U2277" s="95"/>
      <c r="V2277" s="96"/>
      <c r="W2277" s="125" t="str">
        <f>IF(Stock[[#This Row],[SỐ LƯỢNG BÁN]]&gt;0,Stock[[#This Row],[GIÁ BÁN]]*Stock[[#This Row],[SỐ LƯỢNG BÁN]]*$D$11+Stock[[#This Row],[GIÁ BÁN]]*Stock[[#This Row],[SỐ LƯỢNG BÁN]]*$D$12,"")</f>
        <v/>
      </c>
      <c r="X2277" s="120">
        <f>Stock[[#This Row],[SỐ LƯỢNG MUA]]+Stock[[#This Row],[CỔ TỨC BẰNG CỔ PHIẾU]]-Stock[[#This Row],[SỐ LƯỢNG BÁN]]</f>
        <v>0</v>
      </c>
      <c r="Y22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7" s="120">
        <f ca="1">IF(Stock[[#This Row],[NGÀY BÁN]]&gt;0,Stock[[#This Row],[NGÀY BÁN]]-Stock[[#This Row],[NGÀY MUA]]+1,IF(Stock[[#This Row],[NGÀY MUA]]=0,0,TODAY()-Stock[[#This Row],[NGÀY MUA]]+1))</f>
        <v>0</v>
      </c>
      <c r="AA2277" s="121" t="str">
        <f>IFERROR(Stock[[#This Row],[CỔ TỨC TIỀN MẶT]]+Stock[[#This Row],[LÃI/(LỖ) TỪ BÁN CK
(auto-fill)]],"")</f>
        <v/>
      </c>
      <c r="AB22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7" s="79"/>
      <c r="AE2277" s="146" t="str">
        <f>IF(Stock[[#This Row],[TRẠNG THÁI
(auto-fill)]]="NẮM GIỮ",Stock[[#This Row],[GIÁ THỊ TRƯỜNG]]-Stock[[#This Row],[GIÁ MUA]],"")</f>
        <v/>
      </c>
      <c r="AF2277" s="150" t="str">
        <f>IFERROR(Stock[[#This Row],[TĂNG/
(GIẢM )]]/Stock[[#This Row],[GIÁ MUA]],"")</f>
        <v/>
      </c>
      <c r="AG2277" s="129" t="str">
        <f>IF(Stock[[#This Row],[GIÁ THỊ TRƯỜNG]]&gt;0,Stock[[#This Row],[GIÁ THỊ TRƯỜNG]]*Stock[[#This Row],[SỐ LƯỢNG CÒN LẠI
(auto-fill)]],"")</f>
        <v/>
      </c>
    </row>
    <row r="2278" spans="2:33">
      <c r="B2278" s="109" t="str">
        <f>IF(AND(Stock[[#This Row],[SỐ LƯỢNG MUA]]&gt;0,Stock[[#This Row],[SỐ LƯỢNG CÒN LẠI
(auto-fill)]]=0),"BÁN",
IF(AND(Stock[[#This Row],[SỐ LƯỢNG MUA]]&gt;0,Stock[[#This Row],[SỐ LƯỢNG CÒN LẠI
(auto-fill)]]&gt;0),"NẮM GIỮ",""))</f>
        <v/>
      </c>
      <c r="C2278" s="112">
        <f t="shared" si="35"/>
        <v>2265</v>
      </c>
      <c r="D2278" s="77"/>
      <c r="E2278" s="78"/>
      <c r="F2278" s="170"/>
      <c r="G2278" s="83"/>
      <c r="H2278" s="84"/>
      <c r="I2278" s="114" t="str">
        <f>IF(Stock[[#This Row],[SỐ LƯỢNG MUA]]&gt;0,Stock[[#This Row],[GIÁ MUA]]*Stock[[#This Row],[SỐ LƯỢNG MUA]]*$D$11,"")</f>
        <v/>
      </c>
      <c r="J2278" s="87"/>
      <c r="K2278" s="88"/>
      <c r="L2278" s="116" t="str">
        <f>IF(Stock[[#This Row],[SỐ LƯỢNG MUA]]&gt;0,Stock[[#This Row],[GIÁ MUA]]*(1+Stock[[#This Row],[% TĂNG KỲ VỌNG_1]]),"")</f>
        <v/>
      </c>
      <c r="M2278" s="89"/>
      <c r="N2278" s="116" t="str">
        <f>IF(Stock[[#This Row],[SỐ LƯỢNG MUA]]&gt;0,Stock[[#This Row],[GIÁ MUA]]*(1+Stock[[#This Row],[% TĂNG KỲ VỌNG_2]]),"")</f>
        <v/>
      </c>
      <c r="O2278" s="89"/>
      <c r="P2278" s="116" t="str">
        <f>IF(Stock[[#This Row],[SỐ LƯỢNG MUA]]&gt;0,Stock[[#This Row],[GIÁ MUA]]*(1+Stock[[#This Row],[% GIẢM ĐỂ CẮT LỖ]]),"")</f>
        <v/>
      </c>
      <c r="Q2278" s="103"/>
      <c r="R2278" s="117" t="str">
        <f>IF(Stock[[#This Row],[CỔ TỨC TIỀN MẶT]]&gt;0,Stock[[#This Row],[CỔ TỨC TIỀN MẶT]]/(Stock[[#This Row],[GIÁ MUA]]*Stock[[#This Row],[SỐ LƯỢNG MUA]]),"")</f>
        <v/>
      </c>
      <c r="S2278" s="103"/>
      <c r="T2278" s="77"/>
      <c r="U2278" s="95"/>
      <c r="V2278" s="96"/>
      <c r="W2278" s="125" t="str">
        <f>IF(Stock[[#This Row],[SỐ LƯỢNG BÁN]]&gt;0,Stock[[#This Row],[GIÁ BÁN]]*Stock[[#This Row],[SỐ LƯỢNG BÁN]]*$D$11+Stock[[#This Row],[GIÁ BÁN]]*Stock[[#This Row],[SỐ LƯỢNG BÁN]]*$D$12,"")</f>
        <v/>
      </c>
      <c r="X2278" s="120">
        <f>Stock[[#This Row],[SỐ LƯỢNG MUA]]+Stock[[#This Row],[CỔ TỨC BẰNG CỔ PHIẾU]]-Stock[[#This Row],[SỐ LƯỢNG BÁN]]</f>
        <v>0</v>
      </c>
      <c r="Y22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8" s="120">
        <f ca="1">IF(Stock[[#This Row],[NGÀY BÁN]]&gt;0,Stock[[#This Row],[NGÀY BÁN]]-Stock[[#This Row],[NGÀY MUA]]+1,IF(Stock[[#This Row],[NGÀY MUA]]=0,0,TODAY()-Stock[[#This Row],[NGÀY MUA]]+1))</f>
        <v>0</v>
      </c>
      <c r="AA2278" s="121" t="str">
        <f>IFERROR(Stock[[#This Row],[CỔ TỨC TIỀN MẶT]]+Stock[[#This Row],[LÃI/(LỖ) TỪ BÁN CK
(auto-fill)]],"")</f>
        <v/>
      </c>
      <c r="AB22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8" s="79"/>
      <c r="AE2278" s="146" t="str">
        <f>IF(Stock[[#This Row],[TRẠNG THÁI
(auto-fill)]]="NẮM GIỮ",Stock[[#This Row],[GIÁ THỊ TRƯỜNG]]-Stock[[#This Row],[GIÁ MUA]],"")</f>
        <v/>
      </c>
      <c r="AF2278" s="150" t="str">
        <f>IFERROR(Stock[[#This Row],[TĂNG/
(GIẢM )]]/Stock[[#This Row],[GIÁ MUA]],"")</f>
        <v/>
      </c>
      <c r="AG2278" s="129" t="str">
        <f>IF(Stock[[#This Row],[GIÁ THỊ TRƯỜNG]]&gt;0,Stock[[#This Row],[GIÁ THỊ TRƯỜNG]]*Stock[[#This Row],[SỐ LƯỢNG CÒN LẠI
(auto-fill)]],"")</f>
        <v/>
      </c>
    </row>
    <row r="2279" spans="2:33">
      <c r="B2279" s="109" t="str">
        <f>IF(AND(Stock[[#This Row],[SỐ LƯỢNG MUA]]&gt;0,Stock[[#This Row],[SỐ LƯỢNG CÒN LẠI
(auto-fill)]]=0),"BÁN",
IF(AND(Stock[[#This Row],[SỐ LƯỢNG MUA]]&gt;0,Stock[[#This Row],[SỐ LƯỢNG CÒN LẠI
(auto-fill)]]&gt;0),"NẮM GIỮ",""))</f>
        <v/>
      </c>
      <c r="C2279" s="112">
        <f t="shared" si="35"/>
        <v>2266</v>
      </c>
      <c r="D2279" s="77"/>
      <c r="E2279" s="78"/>
      <c r="F2279" s="170"/>
      <c r="G2279" s="83"/>
      <c r="H2279" s="84"/>
      <c r="I2279" s="114" t="str">
        <f>IF(Stock[[#This Row],[SỐ LƯỢNG MUA]]&gt;0,Stock[[#This Row],[GIÁ MUA]]*Stock[[#This Row],[SỐ LƯỢNG MUA]]*$D$11,"")</f>
        <v/>
      </c>
      <c r="J2279" s="87"/>
      <c r="K2279" s="88"/>
      <c r="L2279" s="116" t="str">
        <f>IF(Stock[[#This Row],[SỐ LƯỢNG MUA]]&gt;0,Stock[[#This Row],[GIÁ MUA]]*(1+Stock[[#This Row],[% TĂNG KỲ VỌNG_1]]),"")</f>
        <v/>
      </c>
      <c r="M2279" s="89"/>
      <c r="N2279" s="116" t="str">
        <f>IF(Stock[[#This Row],[SỐ LƯỢNG MUA]]&gt;0,Stock[[#This Row],[GIÁ MUA]]*(1+Stock[[#This Row],[% TĂNG KỲ VỌNG_2]]),"")</f>
        <v/>
      </c>
      <c r="O2279" s="89"/>
      <c r="P2279" s="116" t="str">
        <f>IF(Stock[[#This Row],[SỐ LƯỢNG MUA]]&gt;0,Stock[[#This Row],[GIÁ MUA]]*(1+Stock[[#This Row],[% GIẢM ĐỂ CẮT LỖ]]),"")</f>
        <v/>
      </c>
      <c r="Q2279" s="103"/>
      <c r="R2279" s="117" t="str">
        <f>IF(Stock[[#This Row],[CỔ TỨC TIỀN MẶT]]&gt;0,Stock[[#This Row],[CỔ TỨC TIỀN MẶT]]/(Stock[[#This Row],[GIÁ MUA]]*Stock[[#This Row],[SỐ LƯỢNG MUA]]),"")</f>
        <v/>
      </c>
      <c r="S2279" s="103"/>
      <c r="T2279" s="77"/>
      <c r="U2279" s="95"/>
      <c r="V2279" s="96"/>
      <c r="W2279" s="125" t="str">
        <f>IF(Stock[[#This Row],[SỐ LƯỢNG BÁN]]&gt;0,Stock[[#This Row],[GIÁ BÁN]]*Stock[[#This Row],[SỐ LƯỢNG BÁN]]*$D$11+Stock[[#This Row],[GIÁ BÁN]]*Stock[[#This Row],[SỐ LƯỢNG BÁN]]*$D$12,"")</f>
        <v/>
      </c>
      <c r="X2279" s="120">
        <f>Stock[[#This Row],[SỐ LƯỢNG MUA]]+Stock[[#This Row],[CỔ TỨC BẰNG CỔ PHIẾU]]-Stock[[#This Row],[SỐ LƯỢNG BÁN]]</f>
        <v>0</v>
      </c>
      <c r="Y22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9" s="120">
        <f ca="1">IF(Stock[[#This Row],[NGÀY BÁN]]&gt;0,Stock[[#This Row],[NGÀY BÁN]]-Stock[[#This Row],[NGÀY MUA]]+1,IF(Stock[[#This Row],[NGÀY MUA]]=0,0,TODAY()-Stock[[#This Row],[NGÀY MUA]]+1))</f>
        <v>0</v>
      </c>
      <c r="AA2279" s="121" t="str">
        <f>IFERROR(Stock[[#This Row],[CỔ TỨC TIỀN MẶT]]+Stock[[#This Row],[LÃI/(LỖ) TỪ BÁN CK
(auto-fill)]],"")</f>
        <v/>
      </c>
      <c r="AB22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79" s="79"/>
      <c r="AE2279" s="146" t="str">
        <f>IF(Stock[[#This Row],[TRẠNG THÁI
(auto-fill)]]="NẮM GIỮ",Stock[[#This Row],[GIÁ THỊ TRƯỜNG]]-Stock[[#This Row],[GIÁ MUA]],"")</f>
        <v/>
      </c>
      <c r="AF2279" s="150" t="str">
        <f>IFERROR(Stock[[#This Row],[TĂNG/
(GIẢM )]]/Stock[[#This Row],[GIÁ MUA]],"")</f>
        <v/>
      </c>
      <c r="AG2279" s="129" t="str">
        <f>IF(Stock[[#This Row],[GIÁ THỊ TRƯỜNG]]&gt;0,Stock[[#This Row],[GIÁ THỊ TRƯỜNG]]*Stock[[#This Row],[SỐ LƯỢNG CÒN LẠI
(auto-fill)]],"")</f>
        <v/>
      </c>
    </row>
    <row r="2280" spans="2:33">
      <c r="B2280" s="109" t="str">
        <f>IF(AND(Stock[[#This Row],[SỐ LƯỢNG MUA]]&gt;0,Stock[[#This Row],[SỐ LƯỢNG CÒN LẠI
(auto-fill)]]=0),"BÁN",
IF(AND(Stock[[#This Row],[SỐ LƯỢNG MUA]]&gt;0,Stock[[#This Row],[SỐ LƯỢNG CÒN LẠI
(auto-fill)]]&gt;0),"NẮM GIỮ",""))</f>
        <v/>
      </c>
      <c r="C2280" s="112">
        <f t="shared" si="35"/>
        <v>2267</v>
      </c>
      <c r="D2280" s="77"/>
      <c r="E2280" s="78"/>
      <c r="F2280" s="170"/>
      <c r="G2280" s="83"/>
      <c r="H2280" s="84"/>
      <c r="I2280" s="114" t="str">
        <f>IF(Stock[[#This Row],[SỐ LƯỢNG MUA]]&gt;0,Stock[[#This Row],[GIÁ MUA]]*Stock[[#This Row],[SỐ LƯỢNG MUA]]*$D$11,"")</f>
        <v/>
      </c>
      <c r="J2280" s="87"/>
      <c r="K2280" s="88"/>
      <c r="L2280" s="116" t="str">
        <f>IF(Stock[[#This Row],[SỐ LƯỢNG MUA]]&gt;0,Stock[[#This Row],[GIÁ MUA]]*(1+Stock[[#This Row],[% TĂNG KỲ VỌNG_1]]),"")</f>
        <v/>
      </c>
      <c r="M2280" s="89"/>
      <c r="N2280" s="116" t="str">
        <f>IF(Stock[[#This Row],[SỐ LƯỢNG MUA]]&gt;0,Stock[[#This Row],[GIÁ MUA]]*(1+Stock[[#This Row],[% TĂNG KỲ VỌNG_2]]),"")</f>
        <v/>
      </c>
      <c r="O2280" s="89"/>
      <c r="P2280" s="116" t="str">
        <f>IF(Stock[[#This Row],[SỐ LƯỢNG MUA]]&gt;0,Stock[[#This Row],[GIÁ MUA]]*(1+Stock[[#This Row],[% GIẢM ĐỂ CẮT LỖ]]),"")</f>
        <v/>
      </c>
      <c r="Q2280" s="103"/>
      <c r="R2280" s="117" t="str">
        <f>IF(Stock[[#This Row],[CỔ TỨC TIỀN MẶT]]&gt;0,Stock[[#This Row],[CỔ TỨC TIỀN MẶT]]/(Stock[[#This Row],[GIÁ MUA]]*Stock[[#This Row],[SỐ LƯỢNG MUA]]),"")</f>
        <v/>
      </c>
      <c r="S2280" s="103"/>
      <c r="T2280" s="77"/>
      <c r="U2280" s="95"/>
      <c r="V2280" s="96"/>
      <c r="W2280" s="125" t="str">
        <f>IF(Stock[[#This Row],[SỐ LƯỢNG BÁN]]&gt;0,Stock[[#This Row],[GIÁ BÁN]]*Stock[[#This Row],[SỐ LƯỢNG BÁN]]*$D$11+Stock[[#This Row],[GIÁ BÁN]]*Stock[[#This Row],[SỐ LƯỢNG BÁN]]*$D$12,"")</f>
        <v/>
      </c>
      <c r="X2280" s="120">
        <f>Stock[[#This Row],[SỐ LƯỢNG MUA]]+Stock[[#This Row],[CỔ TỨC BẰNG CỔ PHIẾU]]-Stock[[#This Row],[SỐ LƯỢNG BÁN]]</f>
        <v>0</v>
      </c>
      <c r="Y22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0" s="120">
        <f ca="1">IF(Stock[[#This Row],[NGÀY BÁN]]&gt;0,Stock[[#This Row],[NGÀY BÁN]]-Stock[[#This Row],[NGÀY MUA]]+1,IF(Stock[[#This Row],[NGÀY MUA]]=0,0,TODAY()-Stock[[#This Row],[NGÀY MUA]]+1))</f>
        <v>0</v>
      </c>
      <c r="AA2280" s="121" t="str">
        <f>IFERROR(Stock[[#This Row],[CỔ TỨC TIỀN MẶT]]+Stock[[#This Row],[LÃI/(LỖ) TỪ BÁN CK
(auto-fill)]],"")</f>
        <v/>
      </c>
      <c r="AB22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0" s="79"/>
      <c r="AE2280" s="146" t="str">
        <f>IF(Stock[[#This Row],[TRẠNG THÁI
(auto-fill)]]="NẮM GIỮ",Stock[[#This Row],[GIÁ THỊ TRƯỜNG]]-Stock[[#This Row],[GIÁ MUA]],"")</f>
        <v/>
      </c>
      <c r="AF2280" s="150" t="str">
        <f>IFERROR(Stock[[#This Row],[TĂNG/
(GIẢM )]]/Stock[[#This Row],[GIÁ MUA]],"")</f>
        <v/>
      </c>
      <c r="AG2280" s="129" t="str">
        <f>IF(Stock[[#This Row],[GIÁ THỊ TRƯỜNG]]&gt;0,Stock[[#This Row],[GIÁ THỊ TRƯỜNG]]*Stock[[#This Row],[SỐ LƯỢNG CÒN LẠI
(auto-fill)]],"")</f>
        <v/>
      </c>
    </row>
    <row r="2281" spans="2:33">
      <c r="B2281" s="109" t="str">
        <f>IF(AND(Stock[[#This Row],[SỐ LƯỢNG MUA]]&gt;0,Stock[[#This Row],[SỐ LƯỢNG CÒN LẠI
(auto-fill)]]=0),"BÁN",
IF(AND(Stock[[#This Row],[SỐ LƯỢNG MUA]]&gt;0,Stock[[#This Row],[SỐ LƯỢNG CÒN LẠI
(auto-fill)]]&gt;0),"NẮM GIỮ",""))</f>
        <v/>
      </c>
      <c r="C2281" s="112">
        <f t="shared" si="35"/>
        <v>2268</v>
      </c>
      <c r="D2281" s="77"/>
      <c r="E2281" s="78"/>
      <c r="F2281" s="170"/>
      <c r="G2281" s="83"/>
      <c r="H2281" s="84"/>
      <c r="I2281" s="114" t="str">
        <f>IF(Stock[[#This Row],[SỐ LƯỢNG MUA]]&gt;0,Stock[[#This Row],[GIÁ MUA]]*Stock[[#This Row],[SỐ LƯỢNG MUA]]*$D$11,"")</f>
        <v/>
      </c>
      <c r="J2281" s="87"/>
      <c r="K2281" s="88"/>
      <c r="L2281" s="116" t="str">
        <f>IF(Stock[[#This Row],[SỐ LƯỢNG MUA]]&gt;0,Stock[[#This Row],[GIÁ MUA]]*(1+Stock[[#This Row],[% TĂNG KỲ VỌNG_1]]),"")</f>
        <v/>
      </c>
      <c r="M2281" s="89"/>
      <c r="N2281" s="116" t="str">
        <f>IF(Stock[[#This Row],[SỐ LƯỢNG MUA]]&gt;0,Stock[[#This Row],[GIÁ MUA]]*(1+Stock[[#This Row],[% TĂNG KỲ VỌNG_2]]),"")</f>
        <v/>
      </c>
      <c r="O2281" s="89"/>
      <c r="P2281" s="116" t="str">
        <f>IF(Stock[[#This Row],[SỐ LƯỢNG MUA]]&gt;0,Stock[[#This Row],[GIÁ MUA]]*(1+Stock[[#This Row],[% GIẢM ĐỂ CẮT LỖ]]),"")</f>
        <v/>
      </c>
      <c r="Q2281" s="103"/>
      <c r="R2281" s="117" t="str">
        <f>IF(Stock[[#This Row],[CỔ TỨC TIỀN MẶT]]&gt;0,Stock[[#This Row],[CỔ TỨC TIỀN MẶT]]/(Stock[[#This Row],[GIÁ MUA]]*Stock[[#This Row],[SỐ LƯỢNG MUA]]),"")</f>
        <v/>
      </c>
      <c r="S2281" s="103"/>
      <c r="T2281" s="77"/>
      <c r="U2281" s="95"/>
      <c r="V2281" s="96"/>
      <c r="W2281" s="125" t="str">
        <f>IF(Stock[[#This Row],[SỐ LƯỢNG BÁN]]&gt;0,Stock[[#This Row],[GIÁ BÁN]]*Stock[[#This Row],[SỐ LƯỢNG BÁN]]*$D$11+Stock[[#This Row],[GIÁ BÁN]]*Stock[[#This Row],[SỐ LƯỢNG BÁN]]*$D$12,"")</f>
        <v/>
      </c>
      <c r="X2281" s="120">
        <f>Stock[[#This Row],[SỐ LƯỢNG MUA]]+Stock[[#This Row],[CỔ TỨC BẰNG CỔ PHIẾU]]-Stock[[#This Row],[SỐ LƯỢNG BÁN]]</f>
        <v>0</v>
      </c>
      <c r="Y22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1" s="120">
        <f ca="1">IF(Stock[[#This Row],[NGÀY BÁN]]&gt;0,Stock[[#This Row],[NGÀY BÁN]]-Stock[[#This Row],[NGÀY MUA]]+1,IF(Stock[[#This Row],[NGÀY MUA]]=0,0,TODAY()-Stock[[#This Row],[NGÀY MUA]]+1))</f>
        <v>0</v>
      </c>
      <c r="AA2281" s="121" t="str">
        <f>IFERROR(Stock[[#This Row],[CỔ TỨC TIỀN MẶT]]+Stock[[#This Row],[LÃI/(LỖ) TỪ BÁN CK
(auto-fill)]],"")</f>
        <v/>
      </c>
      <c r="AB22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1" s="79"/>
      <c r="AE2281" s="146" t="str">
        <f>IF(Stock[[#This Row],[TRẠNG THÁI
(auto-fill)]]="NẮM GIỮ",Stock[[#This Row],[GIÁ THỊ TRƯỜNG]]-Stock[[#This Row],[GIÁ MUA]],"")</f>
        <v/>
      </c>
      <c r="AF2281" s="150" t="str">
        <f>IFERROR(Stock[[#This Row],[TĂNG/
(GIẢM )]]/Stock[[#This Row],[GIÁ MUA]],"")</f>
        <v/>
      </c>
      <c r="AG2281" s="129" t="str">
        <f>IF(Stock[[#This Row],[GIÁ THỊ TRƯỜNG]]&gt;0,Stock[[#This Row],[GIÁ THỊ TRƯỜNG]]*Stock[[#This Row],[SỐ LƯỢNG CÒN LẠI
(auto-fill)]],"")</f>
        <v/>
      </c>
    </row>
    <row r="2282" spans="2:33">
      <c r="B2282" s="109" t="str">
        <f>IF(AND(Stock[[#This Row],[SỐ LƯỢNG MUA]]&gt;0,Stock[[#This Row],[SỐ LƯỢNG CÒN LẠI
(auto-fill)]]=0),"BÁN",
IF(AND(Stock[[#This Row],[SỐ LƯỢNG MUA]]&gt;0,Stock[[#This Row],[SỐ LƯỢNG CÒN LẠI
(auto-fill)]]&gt;0),"NẮM GIỮ",""))</f>
        <v/>
      </c>
      <c r="C2282" s="112">
        <f t="shared" si="35"/>
        <v>2269</v>
      </c>
      <c r="D2282" s="77"/>
      <c r="E2282" s="78"/>
      <c r="F2282" s="170"/>
      <c r="G2282" s="83"/>
      <c r="H2282" s="84"/>
      <c r="I2282" s="114" t="str">
        <f>IF(Stock[[#This Row],[SỐ LƯỢNG MUA]]&gt;0,Stock[[#This Row],[GIÁ MUA]]*Stock[[#This Row],[SỐ LƯỢNG MUA]]*$D$11,"")</f>
        <v/>
      </c>
      <c r="J2282" s="87"/>
      <c r="K2282" s="88"/>
      <c r="L2282" s="116" t="str">
        <f>IF(Stock[[#This Row],[SỐ LƯỢNG MUA]]&gt;0,Stock[[#This Row],[GIÁ MUA]]*(1+Stock[[#This Row],[% TĂNG KỲ VỌNG_1]]),"")</f>
        <v/>
      </c>
      <c r="M2282" s="89"/>
      <c r="N2282" s="116" t="str">
        <f>IF(Stock[[#This Row],[SỐ LƯỢNG MUA]]&gt;0,Stock[[#This Row],[GIÁ MUA]]*(1+Stock[[#This Row],[% TĂNG KỲ VỌNG_2]]),"")</f>
        <v/>
      </c>
      <c r="O2282" s="89"/>
      <c r="P2282" s="116" t="str">
        <f>IF(Stock[[#This Row],[SỐ LƯỢNG MUA]]&gt;0,Stock[[#This Row],[GIÁ MUA]]*(1+Stock[[#This Row],[% GIẢM ĐỂ CẮT LỖ]]),"")</f>
        <v/>
      </c>
      <c r="Q2282" s="103"/>
      <c r="R2282" s="117" t="str">
        <f>IF(Stock[[#This Row],[CỔ TỨC TIỀN MẶT]]&gt;0,Stock[[#This Row],[CỔ TỨC TIỀN MẶT]]/(Stock[[#This Row],[GIÁ MUA]]*Stock[[#This Row],[SỐ LƯỢNG MUA]]),"")</f>
        <v/>
      </c>
      <c r="S2282" s="103"/>
      <c r="T2282" s="77"/>
      <c r="U2282" s="95"/>
      <c r="V2282" s="96"/>
      <c r="W2282" s="125" t="str">
        <f>IF(Stock[[#This Row],[SỐ LƯỢNG BÁN]]&gt;0,Stock[[#This Row],[GIÁ BÁN]]*Stock[[#This Row],[SỐ LƯỢNG BÁN]]*$D$11+Stock[[#This Row],[GIÁ BÁN]]*Stock[[#This Row],[SỐ LƯỢNG BÁN]]*$D$12,"")</f>
        <v/>
      </c>
      <c r="X2282" s="120">
        <f>Stock[[#This Row],[SỐ LƯỢNG MUA]]+Stock[[#This Row],[CỔ TỨC BẰNG CỔ PHIẾU]]-Stock[[#This Row],[SỐ LƯỢNG BÁN]]</f>
        <v>0</v>
      </c>
      <c r="Y22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2" s="120">
        <f ca="1">IF(Stock[[#This Row],[NGÀY BÁN]]&gt;0,Stock[[#This Row],[NGÀY BÁN]]-Stock[[#This Row],[NGÀY MUA]]+1,IF(Stock[[#This Row],[NGÀY MUA]]=0,0,TODAY()-Stock[[#This Row],[NGÀY MUA]]+1))</f>
        <v>0</v>
      </c>
      <c r="AA2282" s="121" t="str">
        <f>IFERROR(Stock[[#This Row],[CỔ TỨC TIỀN MẶT]]+Stock[[#This Row],[LÃI/(LỖ) TỪ BÁN CK
(auto-fill)]],"")</f>
        <v/>
      </c>
      <c r="AB22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2" s="79"/>
      <c r="AE2282" s="146" t="str">
        <f>IF(Stock[[#This Row],[TRẠNG THÁI
(auto-fill)]]="NẮM GIỮ",Stock[[#This Row],[GIÁ THỊ TRƯỜNG]]-Stock[[#This Row],[GIÁ MUA]],"")</f>
        <v/>
      </c>
      <c r="AF2282" s="150" t="str">
        <f>IFERROR(Stock[[#This Row],[TĂNG/
(GIẢM )]]/Stock[[#This Row],[GIÁ MUA]],"")</f>
        <v/>
      </c>
      <c r="AG2282" s="129" t="str">
        <f>IF(Stock[[#This Row],[GIÁ THỊ TRƯỜNG]]&gt;0,Stock[[#This Row],[GIÁ THỊ TRƯỜNG]]*Stock[[#This Row],[SỐ LƯỢNG CÒN LẠI
(auto-fill)]],"")</f>
        <v/>
      </c>
    </row>
    <row r="2283" spans="2:33">
      <c r="B2283" s="109" t="str">
        <f>IF(AND(Stock[[#This Row],[SỐ LƯỢNG MUA]]&gt;0,Stock[[#This Row],[SỐ LƯỢNG CÒN LẠI
(auto-fill)]]=0),"BÁN",
IF(AND(Stock[[#This Row],[SỐ LƯỢNG MUA]]&gt;0,Stock[[#This Row],[SỐ LƯỢNG CÒN LẠI
(auto-fill)]]&gt;0),"NẮM GIỮ",""))</f>
        <v/>
      </c>
      <c r="C2283" s="112">
        <f t="shared" si="35"/>
        <v>2270</v>
      </c>
      <c r="D2283" s="77"/>
      <c r="E2283" s="78"/>
      <c r="F2283" s="170"/>
      <c r="G2283" s="83"/>
      <c r="H2283" s="84"/>
      <c r="I2283" s="114" t="str">
        <f>IF(Stock[[#This Row],[SỐ LƯỢNG MUA]]&gt;0,Stock[[#This Row],[GIÁ MUA]]*Stock[[#This Row],[SỐ LƯỢNG MUA]]*$D$11,"")</f>
        <v/>
      </c>
      <c r="J2283" s="87"/>
      <c r="K2283" s="88"/>
      <c r="L2283" s="116" t="str">
        <f>IF(Stock[[#This Row],[SỐ LƯỢNG MUA]]&gt;0,Stock[[#This Row],[GIÁ MUA]]*(1+Stock[[#This Row],[% TĂNG KỲ VỌNG_1]]),"")</f>
        <v/>
      </c>
      <c r="M2283" s="89"/>
      <c r="N2283" s="116" t="str">
        <f>IF(Stock[[#This Row],[SỐ LƯỢNG MUA]]&gt;0,Stock[[#This Row],[GIÁ MUA]]*(1+Stock[[#This Row],[% TĂNG KỲ VỌNG_2]]),"")</f>
        <v/>
      </c>
      <c r="O2283" s="89"/>
      <c r="P2283" s="116" t="str">
        <f>IF(Stock[[#This Row],[SỐ LƯỢNG MUA]]&gt;0,Stock[[#This Row],[GIÁ MUA]]*(1+Stock[[#This Row],[% GIẢM ĐỂ CẮT LỖ]]),"")</f>
        <v/>
      </c>
      <c r="Q2283" s="103"/>
      <c r="R2283" s="117" t="str">
        <f>IF(Stock[[#This Row],[CỔ TỨC TIỀN MẶT]]&gt;0,Stock[[#This Row],[CỔ TỨC TIỀN MẶT]]/(Stock[[#This Row],[GIÁ MUA]]*Stock[[#This Row],[SỐ LƯỢNG MUA]]),"")</f>
        <v/>
      </c>
      <c r="S2283" s="103"/>
      <c r="T2283" s="77"/>
      <c r="U2283" s="95"/>
      <c r="V2283" s="96"/>
      <c r="W2283" s="125" t="str">
        <f>IF(Stock[[#This Row],[SỐ LƯỢNG BÁN]]&gt;0,Stock[[#This Row],[GIÁ BÁN]]*Stock[[#This Row],[SỐ LƯỢNG BÁN]]*$D$11+Stock[[#This Row],[GIÁ BÁN]]*Stock[[#This Row],[SỐ LƯỢNG BÁN]]*$D$12,"")</f>
        <v/>
      </c>
      <c r="X2283" s="120">
        <f>Stock[[#This Row],[SỐ LƯỢNG MUA]]+Stock[[#This Row],[CỔ TỨC BẰNG CỔ PHIẾU]]-Stock[[#This Row],[SỐ LƯỢNG BÁN]]</f>
        <v>0</v>
      </c>
      <c r="Y22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3" s="120">
        <f ca="1">IF(Stock[[#This Row],[NGÀY BÁN]]&gt;0,Stock[[#This Row],[NGÀY BÁN]]-Stock[[#This Row],[NGÀY MUA]]+1,IF(Stock[[#This Row],[NGÀY MUA]]=0,0,TODAY()-Stock[[#This Row],[NGÀY MUA]]+1))</f>
        <v>0</v>
      </c>
      <c r="AA2283" s="121" t="str">
        <f>IFERROR(Stock[[#This Row],[CỔ TỨC TIỀN MẶT]]+Stock[[#This Row],[LÃI/(LỖ) TỪ BÁN CK
(auto-fill)]],"")</f>
        <v/>
      </c>
      <c r="AB22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3" s="79"/>
      <c r="AE2283" s="146" t="str">
        <f>IF(Stock[[#This Row],[TRẠNG THÁI
(auto-fill)]]="NẮM GIỮ",Stock[[#This Row],[GIÁ THỊ TRƯỜNG]]-Stock[[#This Row],[GIÁ MUA]],"")</f>
        <v/>
      </c>
      <c r="AF2283" s="150" t="str">
        <f>IFERROR(Stock[[#This Row],[TĂNG/
(GIẢM )]]/Stock[[#This Row],[GIÁ MUA]],"")</f>
        <v/>
      </c>
      <c r="AG2283" s="129" t="str">
        <f>IF(Stock[[#This Row],[GIÁ THỊ TRƯỜNG]]&gt;0,Stock[[#This Row],[GIÁ THỊ TRƯỜNG]]*Stock[[#This Row],[SỐ LƯỢNG CÒN LẠI
(auto-fill)]],"")</f>
        <v/>
      </c>
    </row>
    <row r="2284" spans="2:33">
      <c r="B2284" s="109" t="str">
        <f>IF(AND(Stock[[#This Row],[SỐ LƯỢNG MUA]]&gt;0,Stock[[#This Row],[SỐ LƯỢNG CÒN LẠI
(auto-fill)]]=0),"BÁN",
IF(AND(Stock[[#This Row],[SỐ LƯỢNG MUA]]&gt;0,Stock[[#This Row],[SỐ LƯỢNG CÒN LẠI
(auto-fill)]]&gt;0),"NẮM GIỮ",""))</f>
        <v/>
      </c>
      <c r="C2284" s="112">
        <f t="shared" si="35"/>
        <v>2271</v>
      </c>
      <c r="D2284" s="77"/>
      <c r="E2284" s="78"/>
      <c r="F2284" s="170"/>
      <c r="G2284" s="83"/>
      <c r="H2284" s="84"/>
      <c r="I2284" s="114" t="str">
        <f>IF(Stock[[#This Row],[SỐ LƯỢNG MUA]]&gt;0,Stock[[#This Row],[GIÁ MUA]]*Stock[[#This Row],[SỐ LƯỢNG MUA]]*$D$11,"")</f>
        <v/>
      </c>
      <c r="J2284" s="87"/>
      <c r="K2284" s="88"/>
      <c r="L2284" s="116" t="str">
        <f>IF(Stock[[#This Row],[SỐ LƯỢNG MUA]]&gt;0,Stock[[#This Row],[GIÁ MUA]]*(1+Stock[[#This Row],[% TĂNG KỲ VỌNG_1]]),"")</f>
        <v/>
      </c>
      <c r="M2284" s="89"/>
      <c r="N2284" s="116" t="str">
        <f>IF(Stock[[#This Row],[SỐ LƯỢNG MUA]]&gt;0,Stock[[#This Row],[GIÁ MUA]]*(1+Stock[[#This Row],[% TĂNG KỲ VỌNG_2]]),"")</f>
        <v/>
      </c>
      <c r="O2284" s="89"/>
      <c r="P2284" s="116" t="str">
        <f>IF(Stock[[#This Row],[SỐ LƯỢNG MUA]]&gt;0,Stock[[#This Row],[GIÁ MUA]]*(1+Stock[[#This Row],[% GIẢM ĐỂ CẮT LỖ]]),"")</f>
        <v/>
      </c>
      <c r="Q2284" s="103"/>
      <c r="R2284" s="117" t="str">
        <f>IF(Stock[[#This Row],[CỔ TỨC TIỀN MẶT]]&gt;0,Stock[[#This Row],[CỔ TỨC TIỀN MẶT]]/(Stock[[#This Row],[GIÁ MUA]]*Stock[[#This Row],[SỐ LƯỢNG MUA]]),"")</f>
        <v/>
      </c>
      <c r="S2284" s="103"/>
      <c r="T2284" s="77"/>
      <c r="U2284" s="95"/>
      <c r="V2284" s="96"/>
      <c r="W2284" s="125" t="str">
        <f>IF(Stock[[#This Row],[SỐ LƯỢNG BÁN]]&gt;0,Stock[[#This Row],[GIÁ BÁN]]*Stock[[#This Row],[SỐ LƯỢNG BÁN]]*$D$11+Stock[[#This Row],[GIÁ BÁN]]*Stock[[#This Row],[SỐ LƯỢNG BÁN]]*$D$12,"")</f>
        <v/>
      </c>
      <c r="X2284" s="120">
        <f>Stock[[#This Row],[SỐ LƯỢNG MUA]]+Stock[[#This Row],[CỔ TỨC BẰNG CỔ PHIẾU]]-Stock[[#This Row],[SỐ LƯỢNG BÁN]]</f>
        <v>0</v>
      </c>
      <c r="Y22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4" s="120">
        <f ca="1">IF(Stock[[#This Row],[NGÀY BÁN]]&gt;0,Stock[[#This Row],[NGÀY BÁN]]-Stock[[#This Row],[NGÀY MUA]]+1,IF(Stock[[#This Row],[NGÀY MUA]]=0,0,TODAY()-Stock[[#This Row],[NGÀY MUA]]+1))</f>
        <v>0</v>
      </c>
      <c r="AA2284" s="121" t="str">
        <f>IFERROR(Stock[[#This Row],[CỔ TỨC TIỀN MẶT]]+Stock[[#This Row],[LÃI/(LỖ) TỪ BÁN CK
(auto-fill)]],"")</f>
        <v/>
      </c>
      <c r="AB22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4" s="79"/>
      <c r="AE2284" s="146" t="str">
        <f>IF(Stock[[#This Row],[TRẠNG THÁI
(auto-fill)]]="NẮM GIỮ",Stock[[#This Row],[GIÁ THỊ TRƯỜNG]]-Stock[[#This Row],[GIÁ MUA]],"")</f>
        <v/>
      </c>
      <c r="AF2284" s="150" t="str">
        <f>IFERROR(Stock[[#This Row],[TĂNG/
(GIẢM )]]/Stock[[#This Row],[GIÁ MUA]],"")</f>
        <v/>
      </c>
      <c r="AG2284" s="129" t="str">
        <f>IF(Stock[[#This Row],[GIÁ THỊ TRƯỜNG]]&gt;0,Stock[[#This Row],[GIÁ THỊ TRƯỜNG]]*Stock[[#This Row],[SỐ LƯỢNG CÒN LẠI
(auto-fill)]],"")</f>
        <v/>
      </c>
    </row>
    <row r="2285" spans="2:33">
      <c r="B2285" s="109" t="str">
        <f>IF(AND(Stock[[#This Row],[SỐ LƯỢNG MUA]]&gt;0,Stock[[#This Row],[SỐ LƯỢNG CÒN LẠI
(auto-fill)]]=0),"BÁN",
IF(AND(Stock[[#This Row],[SỐ LƯỢNG MUA]]&gt;0,Stock[[#This Row],[SỐ LƯỢNG CÒN LẠI
(auto-fill)]]&gt;0),"NẮM GIỮ",""))</f>
        <v/>
      </c>
      <c r="C2285" s="112">
        <f t="shared" si="35"/>
        <v>2272</v>
      </c>
      <c r="D2285" s="77"/>
      <c r="E2285" s="78"/>
      <c r="F2285" s="170"/>
      <c r="G2285" s="83"/>
      <c r="H2285" s="84"/>
      <c r="I2285" s="114" t="str">
        <f>IF(Stock[[#This Row],[SỐ LƯỢNG MUA]]&gt;0,Stock[[#This Row],[GIÁ MUA]]*Stock[[#This Row],[SỐ LƯỢNG MUA]]*$D$11,"")</f>
        <v/>
      </c>
      <c r="J2285" s="87"/>
      <c r="K2285" s="88"/>
      <c r="L2285" s="116" t="str">
        <f>IF(Stock[[#This Row],[SỐ LƯỢNG MUA]]&gt;0,Stock[[#This Row],[GIÁ MUA]]*(1+Stock[[#This Row],[% TĂNG KỲ VỌNG_1]]),"")</f>
        <v/>
      </c>
      <c r="M2285" s="89"/>
      <c r="N2285" s="116" t="str">
        <f>IF(Stock[[#This Row],[SỐ LƯỢNG MUA]]&gt;0,Stock[[#This Row],[GIÁ MUA]]*(1+Stock[[#This Row],[% TĂNG KỲ VỌNG_2]]),"")</f>
        <v/>
      </c>
      <c r="O2285" s="89"/>
      <c r="P2285" s="116" t="str">
        <f>IF(Stock[[#This Row],[SỐ LƯỢNG MUA]]&gt;0,Stock[[#This Row],[GIÁ MUA]]*(1+Stock[[#This Row],[% GIẢM ĐỂ CẮT LỖ]]),"")</f>
        <v/>
      </c>
      <c r="Q2285" s="103"/>
      <c r="R2285" s="117" t="str">
        <f>IF(Stock[[#This Row],[CỔ TỨC TIỀN MẶT]]&gt;0,Stock[[#This Row],[CỔ TỨC TIỀN MẶT]]/(Stock[[#This Row],[GIÁ MUA]]*Stock[[#This Row],[SỐ LƯỢNG MUA]]),"")</f>
        <v/>
      </c>
      <c r="S2285" s="103"/>
      <c r="T2285" s="77"/>
      <c r="U2285" s="95"/>
      <c r="V2285" s="96"/>
      <c r="W2285" s="125" t="str">
        <f>IF(Stock[[#This Row],[SỐ LƯỢNG BÁN]]&gt;0,Stock[[#This Row],[GIÁ BÁN]]*Stock[[#This Row],[SỐ LƯỢNG BÁN]]*$D$11+Stock[[#This Row],[GIÁ BÁN]]*Stock[[#This Row],[SỐ LƯỢNG BÁN]]*$D$12,"")</f>
        <v/>
      </c>
      <c r="X2285" s="120">
        <f>Stock[[#This Row],[SỐ LƯỢNG MUA]]+Stock[[#This Row],[CỔ TỨC BẰNG CỔ PHIẾU]]-Stock[[#This Row],[SỐ LƯỢNG BÁN]]</f>
        <v>0</v>
      </c>
      <c r="Y22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5" s="120">
        <f ca="1">IF(Stock[[#This Row],[NGÀY BÁN]]&gt;0,Stock[[#This Row],[NGÀY BÁN]]-Stock[[#This Row],[NGÀY MUA]]+1,IF(Stock[[#This Row],[NGÀY MUA]]=0,0,TODAY()-Stock[[#This Row],[NGÀY MUA]]+1))</f>
        <v>0</v>
      </c>
      <c r="AA2285" s="121" t="str">
        <f>IFERROR(Stock[[#This Row],[CỔ TỨC TIỀN MẶT]]+Stock[[#This Row],[LÃI/(LỖ) TỪ BÁN CK
(auto-fill)]],"")</f>
        <v/>
      </c>
      <c r="AB22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5" s="79"/>
      <c r="AE2285" s="146" t="str">
        <f>IF(Stock[[#This Row],[TRẠNG THÁI
(auto-fill)]]="NẮM GIỮ",Stock[[#This Row],[GIÁ THỊ TRƯỜNG]]-Stock[[#This Row],[GIÁ MUA]],"")</f>
        <v/>
      </c>
      <c r="AF2285" s="150" t="str">
        <f>IFERROR(Stock[[#This Row],[TĂNG/
(GIẢM )]]/Stock[[#This Row],[GIÁ MUA]],"")</f>
        <v/>
      </c>
      <c r="AG2285" s="129" t="str">
        <f>IF(Stock[[#This Row],[GIÁ THỊ TRƯỜNG]]&gt;0,Stock[[#This Row],[GIÁ THỊ TRƯỜNG]]*Stock[[#This Row],[SỐ LƯỢNG CÒN LẠI
(auto-fill)]],"")</f>
        <v/>
      </c>
    </row>
    <row r="2286" spans="2:33">
      <c r="B2286" s="109" t="str">
        <f>IF(AND(Stock[[#This Row],[SỐ LƯỢNG MUA]]&gt;0,Stock[[#This Row],[SỐ LƯỢNG CÒN LẠI
(auto-fill)]]=0),"BÁN",
IF(AND(Stock[[#This Row],[SỐ LƯỢNG MUA]]&gt;0,Stock[[#This Row],[SỐ LƯỢNG CÒN LẠI
(auto-fill)]]&gt;0),"NẮM GIỮ",""))</f>
        <v/>
      </c>
      <c r="C2286" s="112">
        <f t="shared" si="35"/>
        <v>2273</v>
      </c>
      <c r="D2286" s="77"/>
      <c r="E2286" s="78"/>
      <c r="F2286" s="170"/>
      <c r="G2286" s="83"/>
      <c r="H2286" s="84"/>
      <c r="I2286" s="114" t="str">
        <f>IF(Stock[[#This Row],[SỐ LƯỢNG MUA]]&gt;0,Stock[[#This Row],[GIÁ MUA]]*Stock[[#This Row],[SỐ LƯỢNG MUA]]*$D$11,"")</f>
        <v/>
      </c>
      <c r="J2286" s="87"/>
      <c r="K2286" s="88"/>
      <c r="L2286" s="116" t="str">
        <f>IF(Stock[[#This Row],[SỐ LƯỢNG MUA]]&gt;0,Stock[[#This Row],[GIÁ MUA]]*(1+Stock[[#This Row],[% TĂNG KỲ VỌNG_1]]),"")</f>
        <v/>
      </c>
      <c r="M2286" s="89"/>
      <c r="N2286" s="116" t="str">
        <f>IF(Stock[[#This Row],[SỐ LƯỢNG MUA]]&gt;0,Stock[[#This Row],[GIÁ MUA]]*(1+Stock[[#This Row],[% TĂNG KỲ VỌNG_2]]),"")</f>
        <v/>
      </c>
      <c r="O2286" s="89"/>
      <c r="P2286" s="116" t="str">
        <f>IF(Stock[[#This Row],[SỐ LƯỢNG MUA]]&gt;0,Stock[[#This Row],[GIÁ MUA]]*(1+Stock[[#This Row],[% GIẢM ĐỂ CẮT LỖ]]),"")</f>
        <v/>
      </c>
      <c r="Q2286" s="103"/>
      <c r="R2286" s="117" t="str">
        <f>IF(Stock[[#This Row],[CỔ TỨC TIỀN MẶT]]&gt;0,Stock[[#This Row],[CỔ TỨC TIỀN MẶT]]/(Stock[[#This Row],[GIÁ MUA]]*Stock[[#This Row],[SỐ LƯỢNG MUA]]),"")</f>
        <v/>
      </c>
      <c r="S2286" s="103"/>
      <c r="T2286" s="77"/>
      <c r="U2286" s="95"/>
      <c r="V2286" s="96"/>
      <c r="W2286" s="125" t="str">
        <f>IF(Stock[[#This Row],[SỐ LƯỢNG BÁN]]&gt;0,Stock[[#This Row],[GIÁ BÁN]]*Stock[[#This Row],[SỐ LƯỢNG BÁN]]*$D$11+Stock[[#This Row],[GIÁ BÁN]]*Stock[[#This Row],[SỐ LƯỢNG BÁN]]*$D$12,"")</f>
        <v/>
      </c>
      <c r="X2286" s="120">
        <f>Stock[[#This Row],[SỐ LƯỢNG MUA]]+Stock[[#This Row],[CỔ TỨC BẰNG CỔ PHIẾU]]-Stock[[#This Row],[SỐ LƯỢNG BÁN]]</f>
        <v>0</v>
      </c>
      <c r="Y22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6" s="120">
        <f ca="1">IF(Stock[[#This Row],[NGÀY BÁN]]&gt;0,Stock[[#This Row],[NGÀY BÁN]]-Stock[[#This Row],[NGÀY MUA]]+1,IF(Stock[[#This Row],[NGÀY MUA]]=0,0,TODAY()-Stock[[#This Row],[NGÀY MUA]]+1))</f>
        <v>0</v>
      </c>
      <c r="AA2286" s="121" t="str">
        <f>IFERROR(Stock[[#This Row],[CỔ TỨC TIỀN MẶT]]+Stock[[#This Row],[LÃI/(LỖ) TỪ BÁN CK
(auto-fill)]],"")</f>
        <v/>
      </c>
      <c r="AB22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6" s="79"/>
      <c r="AE2286" s="146" t="str">
        <f>IF(Stock[[#This Row],[TRẠNG THÁI
(auto-fill)]]="NẮM GIỮ",Stock[[#This Row],[GIÁ THỊ TRƯỜNG]]-Stock[[#This Row],[GIÁ MUA]],"")</f>
        <v/>
      </c>
      <c r="AF2286" s="150" t="str">
        <f>IFERROR(Stock[[#This Row],[TĂNG/
(GIẢM )]]/Stock[[#This Row],[GIÁ MUA]],"")</f>
        <v/>
      </c>
      <c r="AG2286" s="129" t="str">
        <f>IF(Stock[[#This Row],[GIÁ THỊ TRƯỜNG]]&gt;0,Stock[[#This Row],[GIÁ THỊ TRƯỜNG]]*Stock[[#This Row],[SỐ LƯỢNG CÒN LẠI
(auto-fill)]],"")</f>
        <v/>
      </c>
    </row>
    <row r="2287" spans="2:33">
      <c r="B2287" s="109" t="str">
        <f>IF(AND(Stock[[#This Row],[SỐ LƯỢNG MUA]]&gt;0,Stock[[#This Row],[SỐ LƯỢNG CÒN LẠI
(auto-fill)]]=0),"BÁN",
IF(AND(Stock[[#This Row],[SỐ LƯỢNG MUA]]&gt;0,Stock[[#This Row],[SỐ LƯỢNG CÒN LẠI
(auto-fill)]]&gt;0),"NẮM GIỮ",""))</f>
        <v/>
      </c>
      <c r="C2287" s="112">
        <f t="shared" si="35"/>
        <v>2274</v>
      </c>
      <c r="D2287" s="77"/>
      <c r="E2287" s="78"/>
      <c r="F2287" s="170"/>
      <c r="G2287" s="83"/>
      <c r="H2287" s="84"/>
      <c r="I2287" s="114" t="str">
        <f>IF(Stock[[#This Row],[SỐ LƯỢNG MUA]]&gt;0,Stock[[#This Row],[GIÁ MUA]]*Stock[[#This Row],[SỐ LƯỢNG MUA]]*$D$11,"")</f>
        <v/>
      </c>
      <c r="J2287" s="87"/>
      <c r="K2287" s="88"/>
      <c r="L2287" s="116" t="str">
        <f>IF(Stock[[#This Row],[SỐ LƯỢNG MUA]]&gt;0,Stock[[#This Row],[GIÁ MUA]]*(1+Stock[[#This Row],[% TĂNG KỲ VỌNG_1]]),"")</f>
        <v/>
      </c>
      <c r="M2287" s="89"/>
      <c r="N2287" s="116" t="str">
        <f>IF(Stock[[#This Row],[SỐ LƯỢNG MUA]]&gt;0,Stock[[#This Row],[GIÁ MUA]]*(1+Stock[[#This Row],[% TĂNG KỲ VỌNG_2]]),"")</f>
        <v/>
      </c>
      <c r="O2287" s="89"/>
      <c r="P2287" s="116" t="str">
        <f>IF(Stock[[#This Row],[SỐ LƯỢNG MUA]]&gt;0,Stock[[#This Row],[GIÁ MUA]]*(1+Stock[[#This Row],[% GIẢM ĐỂ CẮT LỖ]]),"")</f>
        <v/>
      </c>
      <c r="Q2287" s="103"/>
      <c r="R2287" s="117" t="str">
        <f>IF(Stock[[#This Row],[CỔ TỨC TIỀN MẶT]]&gt;0,Stock[[#This Row],[CỔ TỨC TIỀN MẶT]]/(Stock[[#This Row],[GIÁ MUA]]*Stock[[#This Row],[SỐ LƯỢNG MUA]]),"")</f>
        <v/>
      </c>
      <c r="S2287" s="103"/>
      <c r="T2287" s="77"/>
      <c r="U2287" s="95"/>
      <c r="V2287" s="96"/>
      <c r="W2287" s="125" t="str">
        <f>IF(Stock[[#This Row],[SỐ LƯỢNG BÁN]]&gt;0,Stock[[#This Row],[GIÁ BÁN]]*Stock[[#This Row],[SỐ LƯỢNG BÁN]]*$D$11+Stock[[#This Row],[GIÁ BÁN]]*Stock[[#This Row],[SỐ LƯỢNG BÁN]]*$D$12,"")</f>
        <v/>
      </c>
      <c r="X2287" s="120">
        <f>Stock[[#This Row],[SỐ LƯỢNG MUA]]+Stock[[#This Row],[CỔ TỨC BẰNG CỔ PHIẾU]]-Stock[[#This Row],[SỐ LƯỢNG BÁN]]</f>
        <v>0</v>
      </c>
      <c r="Y22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7" s="120">
        <f ca="1">IF(Stock[[#This Row],[NGÀY BÁN]]&gt;0,Stock[[#This Row],[NGÀY BÁN]]-Stock[[#This Row],[NGÀY MUA]]+1,IF(Stock[[#This Row],[NGÀY MUA]]=0,0,TODAY()-Stock[[#This Row],[NGÀY MUA]]+1))</f>
        <v>0</v>
      </c>
      <c r="AA2287" s="121" t="str">
        <f>IFERROR(Stock[[#This Row],[CỔ TỨC TIỀN MẶT]]+Stock[[#This Row],[LÃI/(LỖ) TỪ BÁN CK
(auto-fill)]],"")</f>
        <v/>
      </c>
      <c r="AB22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7" s="79"/>
      <c r="AE2287" s="146" t="str">
        <f>IF(Stock[[#This Row],[TRẠNG THÁI
(auto-fill)]]="NẮM GIỮ",Stock[[#This Row],[GIÁ THỊ TRƯỜNG]]-Stock[[#This Row],[GIÁ MUA]],"")</f>
        <v/>
      </c>
      <c r="AF2287" s="150" t="str">
        <f>IFERROR(Stock[[#This Row],[TĂNG/
(GIẢM )]]/Stock[[#This Row],[GIÁ MUA]],"")</f>
        <v/>
      </c>
      <c r="AG2287" s="129" t="str">
        <f>IF(Stock[[#This Row],[GIÁ THỊ TRƯỜNG]]&gt;0,Stock[[#This Row],[GIÁ THỊ TRƯỜNG]]*Stock[[#This Row],[SỐ LƯỢNG CÒN LẠI
(auto-fill)]],"")</f>
        <v/>
      </c>
    </row>
    <row r="2288" spans="2:33">
      <c r="B2288" s="109" t="str">
        <f>IF(AND(Stock[[#This Row],[SỐ LƯỢNG MUA]]&gt;0,Stock[[#This Row],[SỐ LƯỢNG CÒN LẠI
(auto-fill)]]=0),"BÁN",
IF(AND(Stock[[#This Row],[SỐ LƯỢNG MUA]]&gt;0,Stock[[#This Row],[SỐ LƯỢNG CÒN LẠI
(auto-fill)]]&gt;0),"NẮM GIỮ",""))</f>
        <v/>
      </c>
      <c r="C2288" s="112">
        <f t="shared" si="35"/>
        <v>2275</v>
      </c>
      <c r="D2288" s="77"/>
      <c r="E2288" s="78"/>
      <c r="F2288" s="170"/>
      <c r="G2288" s="83"/>
      <c r="H2288" s="84"/>
      <c r="I2288" s="114" t="str">
        <f>IF(Stock[[#This Row],[SỐ LƯỢNG MUA]]&gt;0,Stock[[#This Row],[GIÁ MUA]]*Stock[[#This Row],[SỐ LƯỢNG MUA]]*$D$11,"")</f>
        <v/>
      </c>
      <c r="J2288" s="87"/>
      <c r="K2288" s="88"/>
      <c r="L2288" s="116" t="str">
        <f>IF(Stock[[#This Row],[SỐ LƯỢNG MUA]]&gt;0,Stock[[#This Row],[GIÁ MUA]]*(1+Stock[[#This Row],[% TĂNG KỲ VỌNG_1]]),"")</f>
        <v/>
      </c>
      <c r="M2288" s="89"/>
      <c r="N2288" s="116" t="str">
        <f>IF(Stock[[#This Row],[SỐ LƯỢNG MUA]]&gt;0,Stock[[#This Row],[GIÁ MUA]]*(1+Stock[[#This Row],[% TĂNG KỲ VỌNG_2]]),"")</f>
        <v/>
      </c>
      <c r="O2288" s="89"/>
      <c r="P2288" s="116" t="str">
        <f>IF(Stock[[#This Row],[SỐ LƯỢNG MUA]]&gt;0,Stock[[#This Row],[GIÁ MUA]]*(1+Stock[[#This Row],[% GIẢM ĐỂ CẮT LỖ]]),"")</f>
        <v/>
      </c>
      <c r="Q2288" s="103"/>
      <c r="R2288" s="117" t="str">
        <f>IF(Stock[[#This Row],[CỔ TỨC TIỀN MẶT]]&gt;0,Stock[[#This Row],[CỔ TỨC TIỀN MẶT]]/(Stock[[#This Row],[GIÁ MUA]]*Stock[[#This Row],[SỐ LƯỢNG MUA]]),"")</f>
        <v/>
      </c>
      <c r="S2288" s="103"/>
      <c r="T2288" s="77"/>
      <c r="U2288" s="95"/>
      <c r="V2288" s="96"/>
      <c r="W2288" s="125" t="str">
        <f>IF(Stock[[#This Row],[SỐ LƯỢNG BÁN]]&gt;0,Stock[[#This Row],[GIÁ BÁN]]*Stock[[#This Row],[SỐ LƯỢNG BÁN]]*$D$11+Stock[[#This Row],[GIÁ BÁN]]*Stock[[#This Row],[SỐ LƯỢNG BÁN]]*$D$12,"")</f>
        <v/>
      </c>
      <c r="X2288" s="120">
        <f>Stock[[#This Row],[SỐ LƯỢNG MUA]]+Stock[[#This Row],[CỔ TỨC BẰNG CỔ PHIẾU]]-Stock[[#This Row],[SỐ LƯỢNG BÁN]]</f>
        <v>0</v>
      </c>
      <c r="Y22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8" s="120">
        <f ca="1">IF(Stock[[#This Row],[NGÀY BÁN]]&gt;0,Stock[[#This Row],[NGÀY BÁN]]-Stock[[#This Row],[NGÀY MUA]]+1,IF(Stock[[#This Row],[NGÀY MUA]]=0,0,TODAY()-Stock[[#This Row],[NGÀY MUA]]+1))</f>
        <v>0</v>
      </c>
      <c r="AA2288" s="121" t="str">
        <f>IFERROR(Stock[[#This Row],[CỔ TỨC TIỀN MẶT]]+Stock[[#This Row],[LÃI/(LỖ) TỪ BÁN CK
(auto-fill)]],"")</f>
        <v/>
      </c>
      <c r="AB22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8" s="79"/>
      <c r="AE2288" s="146" t="str">
        <f>IF(Stock[[#This Row],[TRẠNG THÁI
(auto-fill)]]="NẮM GIỮ",Stock[[#This Row],[GIÁ THỊ TRƯỜNG]]-Stock[[#This Row],[GIÁ MUA]],"")</f>
        <v/>
      </c>
      <c r="AF2288" s="150" t="str">
        <f>IFERROR(Stock[[#This Row],[TĂNG/
(GIẢM )]]/Stock[[#This Row],[GIÁ MUA]],"")</f>
        <v/>
      </c>
      <c r="AG2288" s="129" t="str">
        <f>IF(Stock[[#This Row],[GIÁ THỊ TRƯỜNG]]&gt;0,Stock[[#This Row],[GIÁ THỊ TRƯỜNG]]*Stock[[#This Row],[SỐ LƯỢNG CÒN LẠI
(auto-fill)]],"")</f>
        <v/>
      </c>
    </row>
    <row r="2289" spans="2:33">
      <c r="B2289" s="109" t="str">
        <f>IF(AND(Stock[[#This Row],[SỐ LƯỢNG MUA]]&gt;0,Stock[[#This Row],[SỐ LƯỢNG CÒN LẠI
(auto-fill)]]=0),"BÁN",
IF(AND(Stock[[#This Row],[SỐ LƯỢNG MUA]]&gt;0,Stock[[#This Row],[SỐ LƯỢNG CÒN LẠI
(auto-fill)]]&gt;0),"NẮM GIỮ",""))</f>
        <v/>
      </c>
      <c r="C2289" s="112">
        <f t="shared" si="35"/>
        <v>2276</v>
      </c>
      <c r="D2289" s="77"/>
      <c r="E2289" s="78"/>
      <c r="F2289" s="170"/>
      <c r="G2289" s="83"/>
      <c r="H2289" s="84"/>
      <c r="I2289" s="114" t="str">
        <f>IF(Stock[[#This Row],[SỐ LƯỢNG MUA]]&gt;0,Stock[[#This Row],[GIÁ MUA]]*Stock[[#This Row],[SỐ LƯỢNG MUA]]*$D$11,"")</f>
        <v/>
      </c>
      <c r="J2289" s="87"/>
      <c r="K2289" s="88"/>
      <c r="L2289" s="116" t="str">
        <f>IF(Stock[[#This Row],[SỐ LƯỢNG MUA]]&gt;0,Stock[[#This Row],[GIÁ MUA]]*(1+Stock[[#This Row],[% TĂNG KỲ VỌNG_1]]),"")</f>
        <v/>
      </c>
      <c r="M2289" s="89"/>
      <c r="N2289" s="116" t="str">
        <f>IF(Stock[[#This Row],[SỐ LƯỢNG MUA]]&gt;0,Stock[[#This Row],[GIÁ MUA]]*(1+Stock[[#This Row],[% TĂNG KỲ VỌNG_2]]),"")</f>
        <v/>
      </c>
      <c r="O2289" s="89"/>
      <c r="P2289" s="116" t="str">
        <f>IF(Stock[[#This Row],[SỐ LƯỢNG MUA]]&gt;0,Stock[[#This Row],[GIÁ MUA]]*(1+Stock[[#This Row],[% GIẢM ĐỂ CẮT LỖ]]),"")</f>
        <v/>
      </c>
      <c r="Q2289" s="103"/>
      <c r="R2289" s="117" t="str">
        <f>IF(Stock[[#This Row],[CỔ TỨC TIỀN MẶT]]&gt;0,Stock[[#This Row],[CỔ TỨC TIỀN MẶT]]/(Stock[[#This Row],[GIÁ MUA]]*Stock[[#This Row],[SỐ LƯỢNG MUA]]),"")</f>
        <v/>
      </c>
      <c r="S2289" s="103"/>
      <c r="T2289" s="77"/>
      <c r="U2289" s="95"/>
      <c r="V2289" s="96"/>
      <c r="W2289" s="125" t="str">
        <f>IF(Stock[[#This Row],[SỐ LƯỢNG BÁN]]&gt;0,Stock[[#This Row],[GIÁ BÁN]]*Stock[[#This Row],[SỐ LƯỢNG BÁN]]*$D$11+Stock[[#This Row],[GIÁ BÁN]]*Stock[[#This Row],[SỐ LƯỢNG BÁN]]*$D$12,"")</f>
        <v/>
      </c>
      <c r="X2289" s="120">
        <f>Stock[[#This Row],[SỐ LƯỢNG MUA]]+Stock[[#This Row],[CỔ TỨC BẰNG CỔ PHIẾU]]-Stock[[#This Row],[SỐ LƯỢNG BÁN]]</f>
        <v>0</v>
      </c>
      <c r="Y22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9" s="120">
        <f ca="1">IF(Stock[[#This Row],[NGÀY BÁN]]&gt;0,Stock[[#This Row],[NGÀY BÁN]]-Stock[[#This Row],[NGÀY MUA]]+1,IF(Stock[[#This Row],[NGÀY MUA]]=0,0,TODAY()-Stock[[#This Row],[NGÀY MUA]]+1))</f>
        <v>0</v>
      </c>
      <c r="AA2289" s="121" t="str">
        <f>IFERROR(Stock[[#This Row],[CỔ TỨC TIỀN MẶT]]+Stock[[#This Row],[LÃI/(LỖ) TỪ BÁN CK
(auto-fill)]],"")</f>
        <v/>
      </c>
      <c r="AB22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89" s="79"/>
      <c r="AE2289" s="146" t="str">
        <f>IF(Stock[[#This Row],[TRẠNG THÁI
(auto-fill)]]="NẮM GIỮ",Stock[[#This Row],[GIÁ THỊ TRƯỜNG]]-Stock[[#This Row],[GIÁ MUA]],"")</f>
        <v/>
      </c>
      <c r="AF2289" s="150" t="str">
        <f>IFERROR(Stock[[#This Row],[TĂNG/
(GIẢM )]]/Stock[[#This Row],[GIÁ MUA]],"")</f>
        <v/>
      </c>
      <c r="AG2289" s="129" t="str">
        <f>IF(Stock[[#This Row],[GIÁ THỊ TRƯỜNG]]&gt;0,Stock[[#This Row],[GIÁ THỊ TRƯỜNG]]*Stock[[#This Row],[SỐ LƯỢNG CÒN LẠI
(auto-fill)]],"")</f>
        <v/>
      </c>
    </row>
    <row r="2290" spans="2:33">
      <c r="B2290" s="109" t="str">
        <f>IF(AND(Stock[[#This Row],[SỐ LƯỢNG MUA]]&gt;0,Stock[[#This Row],[SỐ LƯỢNG CÒN LẠI
(auto-fill)]]=0),"BÁN",
IF(AND(Stock[[#This Row],[SỐ LƯỢNG MUA]]&gt;0,Stock[[#This Row],[SỐ LƯỢNG CÒN LẠI
(auto-fill)]]&gt;0),"NẮM GIỮ",""))</f>
        <v/>
      </c>
      <c r="C2290" s="112">
        <f t="shared" si="35"/>
        <v>2277</v>
      </c>
      <c r="D2290" s="77"/>
      <c r="E2290" s="78"/>
      <c r="F2290" s="170"/>
      <c r="G2290" s="83"/>
      <c r="H2290" s="84"/>
      <c r="I2290" s="114" t="str">
        <f>IF(Stock[[#This Row],[SỐ LƯỢNG MUA]]&gt;0,Stock[[#This Row],[GIÁ MUA]]*Stock[[#This Row],[SỐ LƯỢNG MUA]]*$D$11,"")</f>
        <v/>
      </c>
      <c r="J2290" s="87"/>
      <c r="K2290" s="88"/>
      <c r="L2290" s="116" t="str">
        <f>IF(Stock[[#This Row],[SỐ LƯỢNG MUA]]&gt;0,Stock[[#This Row],[GIÁ MUA]]*(1+Stock[[#This Row],[% TĂNG KỲ VỌNG_1]]),"")</f>
        <v/>
      </c>
      <c r="M2290" s="89"/>
      <c r="N2290" s="116" t="str">
        <f>IF(Stock[[#This Row],[SỐ LƯỢNG MUA]]&gt;0,Stock[[#This Row],[GIÁ MUA]]*(1+Stock[[#This Row],[% TĂNG KỲ VỌNG_2]]),"")</f>
        <v/>
      </c>
      <c r="O2290" s="89"/>
      <c r="P2290" s="116" t="str">
        <f>IF(Stock[[#This Row],[SỐ LƯỢNG MUA]]&gt;0,Stock[[#This Row],[GIÁ MUA]]*(1+Stock[[#This Row],[% GIẢM ĐỂ CẮT LỖ]]),"")</f>
        <v/>
      </c>
      <c r="Q2290" s="103"/>
      <c r="R2290" s="117" t="str">
        <f>IF(Stock[[#This Row],[CỔ TỨC TIỀN MẶT]]&gt;0,Stock[[#This Row],[CỔ TỨC TIỀN MẶT]]/(Stock[[#This Row],[GIÁ MUA]]*Stock[[#This Row],[SỐ LƯỢNG MUA]]),"")</f>
        <v/>
      </c>
      <c r="S2290" s="103"/>
      <c r="T2290" s="77"/>
      <c r="U2290" s="95"/>
      <c r="V2290" s="96"/>
      <c r="W2290" s="125" t="str">
        <f>IF(Stock[[#This Row],[SỐ LƯỢNG BÁN]]&gt;0,Stock[[#This Row],[GIÁ BÁN]]*Stock[[#This Row],[SỐ LƯỢNG BÁN]]*$D$11+Stock[[#This Row],[GIÁ BÁN]]*Stock[[#This Row],[SỐ LƯỢNG BÁN]]*$D$12,"")</f>
        <v/>
      </c>
      <c r="X2290" s="120">
        <f>Stock[[#This Row],[SỐ LƯỢNG MUA]]+Stock[[#This Row],[CỔ TỨC BẰNG CỔ PHIẾU]]-Stock[[#This Row],[SỐ LƯỢNG BÁN]]</f>
        <v>0</v>
      </c>
      <c r="Y22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0" s="120">
        <f ca="1">IF(Stock[[#This Row],[NGÀY BÁN]]&gt;0,Stock[[#This Row],[NGÀY BÁN]]-Stock[[#This Row],[NGÀY MUA]]+1,IF(Stock[[#This Row],[NGÀY MUA]]=0,0,TODAY()-Stock[[#This Row],[NGÀY MUA]]+1))</f>
        <v>0</v>
      </c>
      <c r="AA2290" s="121" t="str">
        <f>IFERROR(Stock[[#This Row],[CỔ TỨC TIỀN MẶT]]+Stock[[#This Row],[LÃI/(LỖ) TỪ BÁN CK
(auto-fill)]],"")</f>
        <v/>
      </c>
      <c r="AB22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0" s="79"/>
      <c r="AE2290" s="146" t="str">
        <f>IF(Stock[[#This Row],[TRẠNG THÁI
(auto-fill)]]="NẮM GIỮ",Stock[[#This Row],[GIÁ THỊ TRƯỜNG]]-Stock[[#This Row],[GIÁ MUA]],"")</f>
        <v/>
      </c>
      <c r="AF2290" s="150" t="str">
        <f>IFERROR(Stock[[#This Row],[TĂNG/
(GIẢM )]]/Stock[[#This Row],[GIÁ MUA]],"")</f>
        <v/>
      </c>
      <c r="AG2290" s="129" t="str">
        <f>IF(Stock[[#This Row],[GIÁ THỊ TRƯỜNG]]&gt;0,Stock[[#This Row],[GIÁ THỊ TRƯỜNG]]*Stock[[#This Row],[SỐ LƯỢNG CÒN LẠI
(auto-fill)]],"")</f>
        <v/>
      </c>
    </row>
    <row r="2291" spans="2:33">
      <c r="B2291" s="109" t="str">
        <f>IF(AND(Stock[[#This Row],[SỐ LƯỢNG MUA]]&gt;0,Stock[[#This Row],[SỐ LƯỢNG CÒN LẠI
(auto-fill)]]=0),"BÁN",
IF(AND(Stock[[#This Row],[SỐ LƯỢNG MUA]]&gt;0,Stock[[#This Row],[SỐ LƯỢNG CÒN LẠI
(auto-fill)]]&gt;0),"NẮM GIỮ",""))</f>
        <v/>
      </c>
      <c r="C2291" s="112">
        <f t="shared" si="35"/>
        <v>2278</v>
      </c>
      <c r="D2291" s="77"/>
      <c r="E2291" s="78"/>
      <c r="F2291" s="170"/>
      <c r="G2291" s="83"/>
      <c r="H2291" s="84"/>
      <c r="I2291" s="114" t="str">
        <f>IF(Stock[[#This Row],[SỐ LƯỢNG MUA]]&gt;0,Stock[[#This Row],[GIÁ MUA]]*Stock[[#This Row],[SỐ LƯỢNG MUA]]*$D$11,"")</f>
        <v/>
      </c>
      <c r="J2291" s="87"/>
      <c r="K2291" s="88"/>
      <c r="L2291" s="116" t="str">
        <f>IF(Stock[[#This Row],[SỐ LƯỢNG MUA]]&gt;0,Stock[[#This Row],[GIÁ MUA]]*(1+Stock[[#This Row],[% TĂNG KỲ VỌNG_1]]),"")</f>
        <v/>
      </c>
      <c r="M2291" s="89"/>
      <c r="N2291" s="116" t="str">
        <f>IF(Stock[[#This Row],[SỐ LƯỢNG MUA]]&gt;0,Stock[[#This Row],[GIÁ MUA]]*(1+Stock[[#This Row],[% TĂNG KỲ VỌNG_2]]),"")</f>
        <v/>
      </c>
      <c r="O2291" s="89"/>
      <c r="P2291" s="116" t="str">
        <f>IF(Stock[[#This Row],[SỐ LƯỢNG MUA]]&gt;0,Stock[[#This Row],[GIÁ MUA]]*(1+Stock[[#This Row],[% GIẢM ĐỂ CẮT LỖ]]),"")</f>
        <v/>
      </c>
      <c r="Q2291" s="103"/>
      <c r="R2291" s="117" t="str">
        <f>IF(Stock[[#This Row],[CỔ TỨC TIỀN MẶT]]&gt;0,Stock[[#This Row],[CỔ TỨC TIỀN MẶT]]/(Stock[[#This Row],[GIÁ MUA]]*Stock[[#This Row],[SỐ LƯỢNG MUA]]),"")</f>
        <v/>
      </c>
      <c r="S2291" s="103"/>
      <c r="T2291" s="77"/>
      <c r="U2291" s="95"/>
      <c r="V2291" s="96"/>
      <c r="W2291" s="125" t="str">
        <f>IF(Stock[[#This Row],[SỐ LƯỢNG BÁN]]&gt;0,Stock[[#This Row],[GIÁ BÁN]]*Stock[[#This Row],[SỐ LƯỢNG BÁN]]*$D$11+Stock[[#This Row],[GIÁ BÁN]]*Stock[[#This Row],[SỐ LƯỢNG BÁN]]*$D$12,"")</f>
        <v/>
      </c>
      <c r="X2291" s="120">
        <f>Stock[[#This Row],[SỐ LƯỢNG MUA]]+Stock[[#This Row],[CỔ TỨC BẰNG CỔ PHIẾU]]-Stock[[#This Row],[SỐ LƯỢNG BÁN]]</f>
        <v>0</v>
      </c>
      <c r="Y22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1" s="120">
        <f ca="1">IF(Stock[[#This Row],[NGÀY BÁN]]&gt;0,Stock[[#This Row],[NGÀY BÁN]]-Stock[[#This Row],[NGÀY MUA]]+1,IF(Stock[[#This Row],[NGÀY MUA]]=0,0,TODAY()-Stock[[#This Row],[NGÀY MUA]]+1))</f>
        <v>0</v>
      </c>
      <c r="AA2291" s="121" t="str">
        <f>IFERROR(Stock[[#This Row],[CỔ TỨC TIỀN MẶT]]+Stock[[#This Row],[LÃI/(LỖ) TỪ BÁN CK
(auto-fill)]],"")</f>
        <v/>
      </c>
      <c r="AB22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1" s="79"/>
      <c r="AE2291" s="146" t="str">
        <f>IF(Stock[[#This Row],[TRẠNG THÁI
(auto-fill)]]="NẮM GIỮ",Stock[[#This Row],[GIÁ THỊ TRƯỜNG]]-Stock[[#This Row],[GIÁ MUA]],"")</f>
        <v/>
      </c>
      <c r="AF2291" s="150" t="str">
        <f>IFERROR(Stock[[#This Row],[TĂNG/
(GIẢM )]]/Stock[[#This Row],[GIÁ MUA]],"")</f>
        <v/>
      </c>
      <c r="AG2291" s="129" t="str">
        <f>IF(Stock[[#This Row],[GIÁ THỊ TRƯỜNG]]&gt;0,Stock[[#This Row],[GIÁ THỊ TRƯỜNG]]*Stock[[#This Row],[SỐ LƯỢNG CÒN LẠI
(auto-fill)]],"")</f>
        <v/>
      </c>
    </row>
    <row r="2292" spans="2:33">
      <c r="B2292" s="109" t="str">
        <f>IF(AND(Stock[[#This Row],[SỐ LƯỢNG MUA]]&gt;0,Stock[[#This Row],[SỐ LƯỢNG CÒN LẠI
(auto-fill)]]=0),"BÁN",
IF(AND(Stock[[#This Row],[SỐ LƯỢNG MUA]]&gt;0,Stock[[#This Row],[SỐ LƯỢNG CÒN LẠI
(auto-fill)]]&gt;0),"NẮM GIỮ",""))</f>
        <v/>
      </c>
      <c r="C2292" s="112">
        <f t="shared" si="35"/>
        <v>2279</v>
      </c>
      <c r="D2292" s="77"/>
      <c r="E2292" s="78"/>
      <c r="F2292" s="170"/>
      <c r="G2292" s="83"/>
      <c r="H2292" s="84"/>
      <c r="I2292" s="114" t="str">
        <f>IF(Stock[[#This Row],[SỐ LƯỢNG MUA]]&gt;0,Stock[[#This Row],[GIÁ MUA]]*Stock[[#This Row],[SỐ LƯỢNG MUA]]*$D$11,"")</f>
        <v/>
      </c>
      <c r="J2292" s="87"/>
      <c r="K2292" s="88"/>
      <c r="L2292" s="116" t="str">
        <f>IF(Stock[[#This Row],[SỐ LƯỢNG MUA]]&gt;0,Stock[[#This Row],[GIÁ MUA]]*(1+Stock[[#This Row],[% TĂNG KỲ VỌNG_1]]),"")</f>
        <v/>
      </c>
      <c r="M2292" s="89"/>
      <c r="N2292" s="116" t="str">
        <f>IF(Stock[[#This Row],[SỐ LƯỢNG MUA]]&gt;0,Stock[[#This Row],[GIÁ MUA]]*(1+Stock[[#This Row],[% TĂNG KỲ VỌNG_2]]),"")</f>
        <v/>
      </c>
      <c r="O2292" s="89"/>
      <c r="P2292" s="116" t="str">
        <f>IF(Stock[[#This Row],[SỐ LƯỢNG MUA]]&gt;0,Stock[[#This Row],[GIÁ MUA]]*(1+Stock[[#This Row],[% GIẢM ĐỂ CẮT LỖ]]),"")</f>
        <v/>
      </c>
      <c r="Q2292" s="103"/>
      <c r="R2292" s="117" t="str">
        <f>IF(Stock[[#This Row],[CỔ TỨC TIỀN MẶT]]&gt;0,Stock[[#This Row],[CỔ TỨC TIỀN MẶT]]/(Stock[[#This Row],[GIÁ MUA]]*Stock[[#This Row],[SỐ LƯỢNG MUA]]),"")</f>
        <v/>
      </c>
      <c r="S2292" s="103"/>
      <c r="T2292" s="77"/>
      <c r="U2292" s="95"/>
      <c r="V2292" s="96"/>
      <c r="W2292" s="125" t="str">
        <f>IF(Stock[[#This Row],[SỐ LƯỢNG BÁN]]&gt;0,Stock[[#This Row],[GIÁ BÁN]]*Stock[[#This Row],[SỐ LƯỢNG BÁN]]*$D$11+Stock[[#This Row],[GIÁ BÁN]]*Stock[[#This Row],[SỐ LƯỢNG BÁN]]*$D$12,"")</f>
        <v/>
      </c>
      <c r="X2292" s="120">
        <f>Stock[[#This Row],[SỐ LƯỢNG MUA]]+Stock[[#This Row],[CỔ TỨC BẰNG CỔ PHIẾU]]-Stock[[#This Row],[SỐ LƯỢNG BÁN]]</f>
        <v>0</v>
      </c>
      <c r="Y22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2" s="120">
        <f ca="1">IF(Stock[[#This Row],[NGÀY BÁN]]&gt;0,Stock[[#This Row],[NGÀY BÁN]]-Stock[[#This Row],[NGÀY MUA]]+1,IF(Stock[[#This Row],[NGÀY MUA]]=0,0,TODAY()-Stock[[#This Row],[NGÀY MUA]]+1))</f>
        <v>0</v>
      </c>
      <c r="AA2292" s="121" t="str">
        <f>IFERROR(Stock[[#This Row],[CỔ TỨC TIỀN MẶT]]+Stock[[#This Row],[LÃI/(LỖ) TỪ BÁN CK
(auto-fill)]],"")</f>
        <v/>
      </c>
      <c r="AB22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2" s="79"/>
      <c r="AE2292" s="146" t="str">
        <f>IF(Stock[[#This Row],[TRẠNG THÁI
(auto-fill)]]="NẮM GIỮ",Stock[[#This Row],[GIÁ THỊ TRƯỜNG]]-Stock[[#This Row],[GIÁ MUA]],"")</f>
        <v/>
      </c>
      <c r="AF2292" s="150" t="str">
        <f>IFERROR(Stock[[#This Row],[TĂNG/
(GIẢM )]]/Stock[[#This Row],[GIÁ MUA]],"")</f>
        <v/>
      </c>
      <c r="AG2292" s="129" t="str">
        <f>IF(Stock[[#This Row],[GIÁ THỊ TRƯỜNG]]&gt;0,Stock[[#This Row],[GIÁ THỊ TRƯỜNG]]*Stock[[#This Row],[SỐ LƯỢNG CÒN LẠI
(auto-fill)]],"")</f>
        <v/>
      </c>
    </row>
    <row r="2293" spans="2:33">
      <c r="B2293" s="109" t="str">
        <f>IF(AND(Stock[[#This Row],[SỐ LƯỢNG MUA]]&gt;0,Stock[[#This Row],[SỐ LƯỢNG CÒN LẠI
(auto-fill)]]=0),"BÁN",
IF(AND(Stock[[#This Row],[SỐ LƯỢNG MUA]]&gt;0,Stock[[#This Row],[SỐ LƯỢNG CÒN LẠI
(auto-fill)]]&gt;0),"NẮM GIỮ",""))</f>
        <v/>
      </c>
      <c r="C2293" s="112">
        <f t="shared" si="35"/>
        <v>2280</v>
      </c>
      <c r="D2293" s="77"/>
      <c r="E2293" s="78"/>
      <c r="F2293" s="170"/>
      <c r="G2293" s="83"/>
      <c r="H2293" s="84"/>
      <c r="I2293" s="114" t="str">
        <f>IF(Stock[[#This Row],[SỐ LƯỢNG MUA]]&gt;0,Stock[[#This Row],[GIÁ MUA]]*Stock[[#This Row],[SỐ LƯỢNG MUA]]*$D$11,"")</f>
        <v/>
      </c>
      <c r="J2293" s="87"/>
      <c r="K2293" s="88"/>
      <c r="L2293" s="116" t="str">
        <f>IF(Stock[[#This Row],[SỐ LƯỢNG MUA]]&gt;0,Stock[[#This Row],[GIÁ MUA]]*(1+Stock[[#This Row],[% TĂNG KỲ VỌNG_1]]),"")</f>
        <v/>
      </c>
      <c r="M2293" s="89"/>
      <c r="N2293" s="116" t="str">
        <f>IF(Stock[[#This Row],[SỐ LƯỢNG MUA]]&gt;0,Stock[[#This Row],[GIÁ MUA]]*(1+Stock[[#This Row],[% TĂNG KỲ VỌNG_2]]),"")</f>
        <v/>
      </c>
      <c r="O2293" s="89"/>
      <c r="P2293" s="116" t="str">
        <f>IF(Stock[[#This Row],[SỐ LƯỢNG MUA]]&gt;0,Stock[[#This Row],[GIÁ MUA]]*(1+Stock[[#This Row],[% GIẢM ĐỂ CẮT LỖ]]),"")</f>
        <v/>
      </c>
      <c r="Q2293" s="103"/>
      <c r="R2293" s="117" t="str">
        <f>IF(Stock[[#This Row],[CỔ TỨC TIỀN MẶT]]&gt;0,Stock[[#This Row],[CỔ TỨC TIỀN MẶT]]/(Stock[[#This Row],[GIÁ MUA]]*Stock[[#This Row],[SỐ LƯỢNG MUA]]),"")</f>
        <v/>
      </c>
      <c r="S2293" s="103"/>
      <c r="T2293" s="77"/>
      <c r="U2293" s="95"/>
      <c r="V2293" s="96"/>
      <c r="W2293" s="125" t="str">
        <f>IF(Stock[[#This Row],[SỐ LƯỢNG BÁN]]&gt;0,Stock[[#This Row],[GIÁ BÁN]]*Stock[[#This Row],[SỐ LƯỢNG BÁN]]*$D$11+Stock[[#This Row],[GIÁ BÁN]]*Stock[[#This Row],[SỐ LƯỢNG BÁN]]*$D$12,"")</f>
        <v/>
      </c>
      <c r="X2293" s="120">
        <f>Stock[[#This Row],[SỐ LƯỢNG MUA]]+Stock[[#This Row],[CỔ TỨC BẰNG CỔ PHIẾU]]-Stock[[#This Row],[SỐ LƯỢNG BÁN]]</f>
        <v>0</v>
      </c>
      <c r="Y22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3" s="120">
        <f ca="1">IF(Stock[[#This Row],[NGÀY BÁN]]&gt;0,Stock[[#This Row],[NGÀY BÁN]]-Stock[[#This Row],[NGÀY MUA]]+1,IF(Stock[[#This Row],[NGÀY MUA]]=0,0,TODAY()-Stock[[#This Row],[NGÀY MUA]]+1))</f>
        <v>0</v>
      </c>
      <c r="AA2293" s="121" t="str">
        <f>IFERROR(Stock[[#This Row],[CỔ TỨC TIỀN MẶT]]+Stock[[#This Row],[LÃI/(LỖ) TỪ BÁN CK
(auto-fill)]],"")</f>
        <v/>
      </c>
      <c r="AB22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3" s="79"/>
      <c r="AE2293" s="146" t="str">
        <f>IF(Stock[[#This Row],[TRẠNG THÁI
(auto-fill)]]="NẮM GIỮ",Stock[[#This Row],[GIÁ THỊ TRƯỜNG]]-Stock[[#This Row],[GIÁ MUA]],"")</f>
        <v/>
      </c>
      <c r="AF2293" s="150" t="str">
        <f>IFERROR(Stock[[#This Row],[TĂNG/
(GIẢM )]]/Stock[[#This Row],[GIÁ MUA]],"")</f>
        <v/>
      </c>
      <c r="AG2293" s="129" t="str">
        <f>IF(Stock[[#This Row],[GIÁ THỊ TRƯỜNG]]&gt;0,Stock[[#This Row],[GIÁ THỊ TRƯỜNG]]*Stock[[#This Row],[SỐ LƯỢNG CÒN LẠI
(auto-fill)]],"")</f>
        <v/>
      </c>
    </row>
    <row r="2294" spans="2:33">
      <c r="B2294" s="109" t="str">
        <f>IF(AND(Stock[[#This Row],[SỐ LƯỢNG MUA]]&gt;0,Stock[[#This Row],[SỐ LƯỢNG CÒN LẠI
(auto-fill)]]=0),"BÁN",
IF(AND(Stock[[#This Row],[SỐ LƯỢNG MUA]]&gt;0,Stock[[#This Row],[SỐ LƯỢNG CÒN LẠI
(auto-fill)]]&gt;0),"NẮM GIỮ",""))</f>
        <v/>
      </c>
      <c r="C2294" s="112">
        <f t="shared" si="35"/>
        <v>2281</v>
      </c>
      <c r="D2294" s="77"/>
      <c r="E2294" s="78"/>
      <c r="F2294" s="170"/>
      <c r="G2294" s="83"/>
      <c r="H2294" s="84"/>
      <c r="I2294" s="114" t="str">
        <f>IF(Stock[[#This Row],[SỐ LƯỢNG MUA]]&gt;0,Stock[[#This Row],[GIÁ MUA]]*Stock[[#This Row],[SỐ LƯỢNG MUA]]*$D$11,"")</f>
        <v/>
      </c>
      <c r="J2294" s="87"/>
      <c r="K2294" s="88"/>
      <c r="L2294" s="116" t="str">
        <f>IF(Stock[[#This Row],[SỐ LƯỢNG MUA]]&gt;0,Stock[[#This Row],[GIÁ MUA]]*(1+Stock[[#This Row],[% TĂNG KỲ VỌNG_1]]),"")</f>
        <v/>
      </c>
      <c r="M2294" s="89"/>
      <c r="N2294" s="116" t="str">
        <f>IF(Stock[[#This Row],[SỐ LƯỢNG MUA]]&gt;0,Stock[[#This Row],[GIÁ MUA]]*(1+Stock[[#This Row],[% TĂNG KỲ VỌNG_2]]),"")</f>
        <v/>
      </c>
      <c r="O2294" s="89"/>
      <c r="P2294" s="116" t="str">
        <f>IF(Stock[[#This Row],[SỐ LƯỢNG MUA]]&gt;0,Stock[[#This Row],[GIÁ MUA]]*(1+Stock[[#This Row],[% GIẢM ĐỂ CẮT LỖ]]),"")</f>
        <v/>
      </c>
      <c r="Q2294" s="103"/>
      <c r="R2294" s="117" t="str">
        <f>IF(Stock[[#This Row],[CỔ TỨC TIỀN MẶT]]&gt;0,Stock[[#This Row],[CỔ TỨC TIỀN MẶT]]/(Stock[[#This Row],[GIÁ MUA]]*Stock[[#This Row],[SỐ LƯỢNG MUA]]),"")</f>
        <v/>
      </c>
      <c r="S2294" s="103"/>
      <c r="T2294" s="77"/>
      <c r="U2294" s="95"/>
      <c r="V2294" s="96"/>
      <c r="W2294" s="125" t="str">
        <f>IF(Stock[[#This Row],[SỐ LƯỢNG BÁN]]&gt;0,Stock[[#This Row],[GIÁ BÁN]]*Stock[[#This Row],[SỐ LƯỢNG BÁN]]*$D$11+Stock[[#This Row],[GIÁ BÁN]]*Stock[[#This Row],[SỐ LƯỢNG BÁN]]*$D$12,"")</f>
        <v/>
      </c>
      <c r="X2294" s="120">
        <f>Stock[[#This Row],[SỐ LƯỢNG MUA]]+Stock[[#This Row],[CỔ TỨC BẰNG CỔ PHIẾU]]-Stock[[#This Row],[SỐ LƯỢNG BÁN]]</f>
        <v>0</v>
      </c>
      <c r="Y22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4" s="120">
        <f ca="1">IF(Stock[[#This Row],[NGÀY BÁN]]&gt;0,Stock[[#This Row],[NGÀY BÁN]]-Stock[[#This Row],[NGÀY MUA]]+1,IF(Stock[[#This Row],[NGÀY MUA]]=0,0,TODAY()-Stock[[#This Row],[NGÀY MUA]]+1))</f>
        <v>0</v>
      </c>
      <c r="AA2294" s="121" t="str">
        <f>IFERROR(Stock[[#This Row],[CỔ TỨC TIỀN MẶT]]+Stock[[#This Row],[LÃI/(LỖ) TỪ BÁN CK
(auto-fill)]],"")</f>
        <v/>
      </c>
      <c r="AB22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4" s="79"/>
      <c r="AE2294" s="146" t="str">
        <f>IF(Stock[[#This Row],[TRẠNG THÁI
(auto-fill)]]="NẮM GIỮ",Stock[[#This Row],[GIÁ THỊ TRƯỜNG]]-Stock[[#This Row],[GIÁ MUA]],"")</f>
        <v/>
      </c>
      <c r="AF2294" s="150" t="str">
        <f>IFERROR(Stock[[#This Row],[TĂNG/
(GIẢM )]]/Stock[[#This Row],[GIÁ MUA]],"")</f>
        <v/>
      </c>
      <c r="AG2294" s="129" t="str">
        <f>IF(Stock[[#This Row],[GIÁ THỊ TRƯỜNG]]&gt;0,Stock[[#This Row],[GIÁ THỊ TRƯỜNG]]*Stock[[#This Row],[SỐ LƯỢNG CÒN LẠI
(auto-fill)]],"")</f>
        <v/>
      </c>
    </row>
    <row r="2295" spans="2:33">
      <c r="B2295" s="109" t="str">
        <f>IF(AND(Stock[[#This Row],[SỐ LƯỢNG MUA]]&gt;0,Stock[[#This Row],[SỐ LƯỢNG CÒN LẠI
(auto-fill)]]=0),"BÁN",
IF(AND(Stock[[#This Row],[SỐ LƯỢNG MUA]]&gt;0,Stock[[#This Row],[SỐ LƯỢNG CÒN LẠI
(auto-fill)]]&gt;0),"NẮM GIỮ",""))</f>
        <v/>
      </c>
      <c r="C2295" s="112">
        <f t="shared" si="35"/>
        <v>2282</v>
      </c>
      <c r="D2295" s="77"/>
      <c r="E2295" s="78"/>
      <c r="F2295" s="170"/>
      <c r="G2295" s="83"/>
      <c r="H2295" s="84"/>
      <c r="I2295" s="114" t="str">
        <f>IF(Stock[[#This Row],[SỐ LƯỢNG MUA]]&gt;0,Stock[[#This Row],[GIÁ MUA]]*Stock[[#This Row],[SỐ LƯỢNG MUA]]*$D$11,"")</f>
        <v/>
      </c>
      <c r="J2295" s="87"/>
      <c r="K2295" s="88"/>
      <c r="L2295" s="116" t="str">
        <f>IF(Stock[[#This Row],[SỐ LƯỢNG MUA]]&gt;0,Stock[[#This Row],[GIÁ MUA]]*(1+Stock[[#This Row],[% TĂNG KỲ VỌNG_1]]),"")</f>
        <v/>
      </c>
      <c r="M2295" s="89"/>
      <c r="N2295" s="116" t="str">
        <f>IF(Stock[[#This Row],[SỐ LƯỢNG MUA]]&gt;0,Stock[[#This Row],[GIÁ MUA]]*(1+Stock[[#This Row],[% TĂNG KỲ VỌNG_2]]),"")</f>
        <v/>
      </c>
      <c r="O2295" s="89"/>
      <c r="P2295" s="116" t="str">
        <f>IF(Stock[[#This Row],[SỐ LƯỢNG MUA]]&gt;0,Stock[[#This Row],[GIÁ MUA]]*(1+Stock[[#This Row],[% GIẢM ĐỂ CẮT LỖ]]),"")</f>
        <v/>
      </c>
      <c r="Q2295" s="103"/>
      <c r="R2295" s="117" t="str">
        <f>IF(Stock[[#This Row],[CỔ TỨC TIỀN MẶT]]&gt;0,Stock[[#This Row],[CỔ TỨC TIỀN MẶT]]/(Stock[[#This Row],[GIÁ MUA]]*Stock[[#This Row],[SỐ LƯỢNG MUA]]),"")</f>
        <v/>
      </c>
      <c r="S2295" s="103"/>
      <c r="T2295" s="77"/>
      <c r="U2295" s="95"/>
      <c r="V2295" s="96"/>
      <c r="W2295" s="125" t="str">
        <f>IF(Stock[[#This Row],[SỐ LƯỢNG BÁN]]&gt;0,Stock[[#This Row],[GIÁ BÁN]]*Stock[[#This Row],[SỐ LƯỢNG BÁN]]*$D$11+Stock[[#This Row],[GIÁ BÁN]]*Stock[[#This Row],[SỐ LƯỢNG BÁN]]*$D$12,"")</f>
        <v/>
      </c>
      <c r="X2295" s="120">
        <f>Stock[[#This Row],[SỐ LƯỢNG MUA]]+Stock[[#This Row],[CỔ TỨC BẰNG CỔ PHIẾU]]-Stock[[#This Row],[SỐ LƯỢNG BÁN]]</f>
        <v>0</v>
      </c>
      <c r="Y22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5" s="120">
        <f ca="1">IF(Stock[[#This Row],[NGÀY BÁN]]&gt;0,Stock[[#This Row],[NGÀY BÁN]]-Stock[[#This Row],[NGÀY MUA]]+1,IF(Stock[[#This Row],[NGÀY MUA]]=0,0,TODAY()-Stock[[#This Row],[NGÀY MUA]]+1))</f>
        <v>0</v>
      </c>
      <c r="AA2295" s="121" t="str">
        <f>IFERROR(Stock[[#This Row],[CỔ TỨC TIỀN MẶT]]+Stock[[#This Row],[LÃI/(LỖ) TỪ BÁN CK
(auto-fill)]],"")</f>
        <v/>
      </c>
      <c r="AB22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5" s="79"/>
      <c r="AE2295" s="146" t="str">
        <f>IF(Stock[[#This Row],[TRẠNG THÁI
(auto-fill)]]="NẮM GIỮ",Stock[[#This Row],[GIÁ THỊ TRƯỜNG]]-Stock[[#This Row],[GIÁ MUA]],"")</f>
        <v/>
      </c>
      <c r="AF2295" s="150" t="str">
        <f>IFERROR(Stock[[#This Row],[TĂNG/
(GIẢM )]]/Stock[[#This Row],[GIÁ MUA]],"")</f>
        <v/>
      </c>
      <c r="AG2295" s="129" t="str">
        <f>IF(Stock[[#This Row],[GIÁ THỊ TRƯỜNG]]&gt;0,Stock[[#This Row],[GIÁ THỊ TRƯỜNG]]*Stock[[#This Row],[SỐ LƯỢNG CÒN LẠI
(auto-fill)]],"")</f>
        <v/>
      </c>
    </row>
    <row r="2296" spans="2:33">
      <c r="B2296" s="109" t="str">
        <f>IF(AND(Stock[[#This Row],[SỐ LƯỢNG MUA]]&gt;0,Stock[[#This Row],[SỐ LƯỢNG CÒN LẠI
(auto-fill)]]=0),"BÁN",
IF(AND(Stock[[#This Row],[SỐ LƯỢNG MUA]]&gt;0,Stock[[#This Row],[SỐ LƯỢNG CÒN LẠI
(auto-fill)]]&gt;0),"NẮM GIỮ",""))</f>
        <v/>
      </c>
      <c r="C2296" s="112">
        <f t="shared" si="35"/>
        <v>2283</v>
      </c>
      <c r="D2296" s="77"/>
      <c r="E2296" s="78"/>
      <c r="F2296" s="170"/>
      <c r="G2296" s="83"/>
      <c r="H2296" s="84"/>
      <c r="I2296" s="114" t="str">
        <f>IF(Stock[[#This Row],[SỐ LƯỢNG MUA]]&gt;0,Stock[[#This Row],[GIÁ MUA]]*Stock[[#This Row],[SỐ LƯỢNG MUA]]*$D$11,"")</f>
        <v/>
      </c>
      <c r="J2296" s="87"/>
      <c r="K2296" s="88"/>
      <c r="L2296" s="116" t="str">
        <f>IF(Stock[[#This Row],[SỐ LƯỢNG MUA]]&gt;0,Stock[[#This Row],[GIÁ MUA]]*(1+Stock[[#This Row],[% TĂNG KỲ VỌNG_1]]),"")</f>
        <v/>
      </c>
      <c r="M2296" s="89"/>
      <c r="N2296" s="116" t="str">
        <f>IF(Stock[[#This Row],[SỐ LƯỢNG MUA]]&gt;0,Stock[[#This Row],[GIÁ MUA]]*(1+Stock[[#This Row],[% TĂNG KỲ VỌNG_2]]),"")</f>
        <v/>
      </c>
      <c r="O2296" s="89"/>
      <c r="P2296" s="116" t="str">
        <f>IF(Stock[[#This Row],[SỐ LƯỢNG MUA]]&gt;0,Stock[[#This Row],[GIÁ MUA]]*(1+Stock[[#This Row],[% GIẢM ĐỂ CẮT LỖ]]),"")</f>
        <v/>
      </c>
      <c r="Q2296" s="103"/>
      <c r="R2296" s="117" t="str">
        <f>IF(Stock[[#This Row],[CỔ TỨC TIỀN MẶT]]&gt;0,Stock[[#This Row],[CỔ TỨC TIỀN MẶT]]/(Stock[[#This Row],[GIÁ MUA]]*Stock[[#This Row],[SỐ LƯỢNG MUA]]),"")</f>
        <v/>
      </c>
      <c r="S2296" s="103"/>
      <c r="T2296" s="77"/>
      <c r="U2296" s="95"/>
      <c r="V2296" s="96"/>
      <c r="W2296" s="125" t="str">
        <f>IF(Stock[[#This Row],[SỐ LƯỢNG BÁN]]&gt;0,Stock[[#This Row],[GIÁ BÁN]]*Stock[[#This Row],[SỐ LƯỢNG BÁN]]*$D$11+Stock[[#This Row],[GIÁ BÁN]]*Stock[[#This Row],[SỐ LƯỢNG BÁN]]*$D$12,"")</f>
        <v/>
      </c>
      <c r="X2296" s="120">
        <f>Stock[[#This Row],[SỐ LƯỢNG MUA]]+Stock[[#This Row],[CỔ TỨC BẰNG CỔ PHIẾU]]-Stock[[#This Row],[SỐ LƯỢNG BÁN]]</f>
        <v>0</v>
      </c>
      <c r="Y22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6" s="120">
        <f ca="1">IF(Stock[[#This Row],[NGÀY BÁN]]&gt;0,Stock[[#This Row],[NGÀY BÁN]]-Stock[[#This Row],[NGÀY MUA]]+1,IF(Stock[[#This Row],[NGÀY MUA]]=0,0,TODAY()-Stock[[#This Row],[NGÀY MUA]]+1))</f>
        <v>0</v>
      </c>
      <c r="AA2296" s="121" t="str">
        <f>IFERROR(Stock[[#This Row],[CỔ TỨC TIỀN MẶT]]+Stock[[#This Row],[LÃI/(LỖ) TỪ BÁN CK
(auto-fill)]],"")</f>
        <v/>
      </c>
      <c r="AB22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6" s="79"/>
      <c r="AE2296" s="146" t="str">
        <f>IF(Stock[[#This Row],[TRẠNG THÁI
(auto-fill)]]="NẮM GIỮ",Stock[[#This Row],[GIÁ THỊ TRƯỜNG]]-Stock[[#This Row],[GIÁ MUA]],"")</f>
        <v/>
      </c>
      <c r="AF2296" s="150" t="str">
        <f>IFERROR(Stock[[#This Row],[TĂNG/
(GIẢM )]]/Stock[[#This Row],[GIÁ MUA]],"")</f>
        <v/>
      </c>
      <c r="AG2296" s="129" t="str">
        <f>IF(Stock[[#This Row],[GIÁ THỊ TRƯỜNG]]&gt;0,Stock[[#This Row],[GIÁ THỊ TRƯỜNG]]*Stock[[#This Row],[SỐ LƯỢNG CÒN LẠI
(auto-fill)]],"")</f>
        <v/>
      </c>
    </row>
    <row r="2297" spans="2:33">
      <c r="B2297" s="109" t="str">
        <f>IF(AND(Stock[[#This Row],[SỐ LƯỢNG MUA]]&gt;0,Stock[[#This Row],[SỐ LƯỢNG CÒN LẠI
(auto-fill)]]=0),"BÁN",
IF(AND(Stock[[#This Row],[SỐ LƯỢNG MUA]]&gt;0,Stock[[#This Row],[SỐ LƯỢNG CÒN LẠI
(auto-fill)]]&gt;0),"NẮM GIỮ",""))</f>
        <v/>
      </c>
      <c r="C2297" s="112">
        <f t="shared" si="35"/>
        <v>2284</v>
      </c>
      <c r="D2297" s="77"/>
      <c r="E2297" s="78"/>
      <c r="F2297" s="170"/>
      <c r="G2297" s="83"/>
      <c r="H2297" s="84"/>
      <c r="I2297" s="114" t="str">
        <f>IF(Stock[[#This Row],[SỐ LƯỢNG MUA]]&gt;0,Stock[[#This Row],[GIÁ MUA]]*Stock[[#This Row],[SỐ LƯỢNG MUA]]*$D$11,"")</f>
        <v/>
      </c>
      <c r="J2297" s="87"/>
      <c r="K2297" s="88"/>
      <c r="L2297" s="116" t="str">
        <f>IF(Stock[[#This Row],[SỐ LƯỢNG MUA]]&gt;0,Stock[[#This Row],[GIÁ MUA]]*(1+Stock[[#This Row],[% TĂNG KỲ VỌNG_1]]),"")</f>
        <v/>
      </c>
      <c r="M2297" s="89"/>
      <c r="N2297" s="116" t="str">
        <f>IF(Stock[[#This Row],[SỐ LƯỢNG MUA]]&gt;0,Stock[[#This Row],[GIÁ MUA]]*(1+Stock[[#This Row],[% TĂNG KỲ VỌNG_2]]),"")</f>
        <v/>
      </c>
      <c r="O2297" s="89"/>
      <c r="P2297" s="116" t="str">
        <f>IF(Stock[[#This Row],[SỐ LƯỢNG MUA]]&gt;0,Stock[[#This Row],[GIÁ MUA]]*(1+Stock[[#This Row],[% GIẢM ĐỂ CẮT LỖ]]),"")</f>
        <v/>
      </c>
      <c r="Q2297" s="103"/>
      <c r="R2297" s="117" t="str">
        <f>IF(Stock[[#This Row],[CỔ TỨC TIỀN MẶT]]&gt;0,Stock[[#This Row],[CỔ TỨC TIỀN MẶT]]/(Stock[[#This Row],[GIÁ MUA]]*Stock[[#This Row],[SỐ LƯỢNG MUA]]),"")</f>
        <v/>
      </c>
      <c r="S2297" s="103"/>
      <c r="T2297" s="77"/>
      <c r="U2297" s="95"/>
      <c r="V2297" s="96"/>
      <c r="W2297" s="125" t="str">
        <f>IF(Stock[[#This Row],[SỐ LƯỢNG BÁN]]&gt;0,Stock[[#This Row],[GIÁ BÁN]]*Stock[[#This Row],[SỐ LƯỢNG BÁN]]*$D$11+Stock[[#This Row],[GIÁ BÁN]]*Stock[[#This Row],[SỐ LƯỢNG BÁN]]*$D$12,"")</f>
        <v/>
      </c>
      <c r="X2297" s="120">
        <f>Stock[[#This Row],[SỐ LƯỢNG MUA]]+Stock[[#This Row],[CỔ TỨC BẰNG CỔ PHIẾU]]-Stock[[#This Row],[SỐ LƯỢNG BÁN]]</f>
        <v>0</v>
      </c>
      <c r="Y22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7" s="120">
        <f ca="1">IF(Stock[[#This Row],[NGÀY BÁN]]&gt;0,Stock[[#This Row],[NGÀY BÁN]]-Stock[[#This Row],[NGÀY MUA]]+1,IF(Stock[[#This Row],[NGÀY MUA]]=0,0,TODAY()-Stock[[#This Row],[NGÀY MUA]]+1))</f>
        <v>0</v>
      </c>
      <c r="AA2297" s="121" t="str">
        <f>IFERROR(Stock[[#This Row],[CỔ TỨC TIỀN MẶT]]+Stock[[#This Row],[LÃI/(LỖ) TỪ BÁN CK
(auto-fill)]],"")</f>
        <v/>
      </c>
      <c r="AB22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7" s="79"/>
      <c r="AE2297" s="146" t="str">
        <f>IF(Stock[[#This Row],[TRẠNG THÁI
(auto-fill)]]="NẮM GIỮ",Stock[[#This Row],[GIÁ THỊ TRƯỜNG]]-Stock[[#This Row],[GIÁ MUA]],"")</f>
        <v/>
      </c>
      <c r="AF2297" s="150" t="str">
        <f>IFERROR(Stock[[#This Row],[TĂNG/
(GIẢM )]]/Stock[[#This Row],[GIÁ MUA]],"")</f>
        <v/>
      </c>
      <c r="AG2297" s="129" t="str">
        <f>IF(Stock[[#This Row],[GIÁ THỊ TRƯỜNG]]&gt;0,Stock[[#This Row],[GIÁ THỊ TRƯỜNG]]*Stock[[#This Row],[SỐ LƯỢNG CÒN LẠI
(auto-fill)]],"")</f>
        <v/>
      </c>
    </row>
    <row r="2298" spans="2:33">
      <c r="B2298" s="109" t="str">
        <f>IF(AND(Stock[[#This Row],[SỐ LƯỢNG MUA]]&gt;0,Stock[[#This Row],[SỐ LƯỢNG CÒN LẠI
(auto-fill)]]=0),"BÁN",
IF(AND(Stock[[#This Row],[SỐ LƯỢNG MUA]]&gt;0,Stock[[#This Row],[SỐ LƯỢNG CÒN LẠI
(auto-fill)]]&gt;0),"NẮM GIỮ",""))</f>
        <v/>
      </c>
      <c r="C2298" s="112">
        <f t="shared" si="35"/>
        <v>2285</v>
      </c>
      <c r="D2298" s="77"/>
      <c r="E2298" s="78"/>
      <c r="F2298" s="170"/>
      <c r="G2298" s="83"/>
      <c r="H2298" s="84"/>
      <c r="I2298" s="114" t="str">
        <f>IF(Stock[[#This Row],[SỐ LƯỢNG MUA]]&gt;0,Stock[[#This Row],[GIÁ MUA]]*Stock[[#This Row],[SỐ LƯỢNG MUA]]*$D$11,"")</f>
        <v/>
      </c>
      <c r="J2298" s="87"/>
      <c r="K2298" s="88"/>
      <c r="L2298" s="116" t="str">
        <f>IF(Stock[[#This Row],[SỐ LƯỢNG MUA]]&gt;0,Stock[[#This Row],[GIÁ MUA]]*(1+Stock[[#This Row],[% TĂNG KỲ VỌNG_1]]),"")</f>
        <v/>
      </c>
      <c r="M2298" s="89"/>
      <c r="N2298" s="116" t="str">
        <f>IF(Stock[[#This Row],[SỐ LƯỢNG MUA]]&gt;0,Stock[[#This Row],[GIÁ MUA]]*(1+Stock[[#This Row],[% TĂNG KỲ VỌNG_2]]),"")</f>
        <v/>
      </c>
      <c r="O2298" s="89"/>
      <c r="P2298" s="116" t="str">
        <f>IF(Stock[[#This Row],[SỐ LƯỢNG MUA]]&gt;0,Stock[[#This Row],[GIÁ MUA]]*(1+Stock[[#This Row],[% GIẢM ĐỂ CẮT LỖ]]),"")</f>
        <v/>
      </c>
      <c r="Q2298" s="103"/>
      <c r="R2298" s="117" t="str">
        <f>IF(Stock[[#This Row],[CỔ TỨC TIỀN MẶT]]&gt;0,Stock[[#This Row],[CỔ TỨC TIỀN MẶT]]/(Stock[[#This Row],[GIÁ MUA]]*Stock[[#This Row],[SỐ LƯỢNG MUA]]),"")</f>
        <v/>
      </c>
      <c r="S2298" s="103"/>
      <c r="T2298" s="77"/>
      <c r="U2298" s="95"/>
      <c r="V2298" s="96"/>
      <c r="W2298" s="125" t="str">
        <f>IF(Stock[[#This Row],[SỐ LƯỢNG BÁN]]&gt;0,Stock[[#This Row],[GIÁ BÁN]]*Stock[[#This Row],[SỐ LƯỢNG BÁN]]*$D$11+Stock[[#This Row],[GIÁ BÁN]]*Stock[[#This Row],[SỐ LƯỢNG BÁN]]*$D$12,"")</f>
        <v/>
      </c>
      <c r="X2298" s="120">
        <f>Stock[[#This Row],[SỐ LƯỢNG MUA]]+Stock[[#This Row],[CỔ TỨC BẰNG CỔ PHIẾU]]-Stock[[#This Row],[SỐ LƯỢNG BÁN]]</f>
        <v>0</v>
      </c>
      <c r="Y22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8" s="120">
        <f ca="1">IF(Stock[[#This Row],[NGÀY BÁN]]&gt;0,Stock[[#This Row],[NGÀY BÁN]]-Stock[[#This Row],[NGÀY MUA]]+1,IF(Stock[[#This Row],[NGÀY MUA]]=0,0,TODAY()-Stock[[#This Row],[NGÀY MUA]]+1))</f>
        <v>0</v>
      </c>
      <c r="AA2298" s="121" t="str">
        <f>IFERROR(Stock[[#This Row],[CỔ TỨC TIỀN MẶT]]+Stock[[#This Row],[LÃI/(LỖ) TỪ BÁN CK
(auto-fill)]],"")</f>
        <v/>
      </c>
      <c r="AB22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8" s="79"/>
      <c r="AE2298" s="146" t="str">
        <f>IF(Stock[[#This Row],[TRẠNG THÁI
(auto-fill)]]="NẮM GIỮ",Stock[[#This Row],[GIÁ THỊ TRƯỜNG]]-Stock[[#This Row],[GIÁ MUA]],"")</f>
        <v/>
      </c>
      <c r="AF2298" s="150" t="str">
        <f>IFERROR(Stock[[#This Row],[TĂNG/
(GIẢM )]]/Stock[[#This Row],[GIÁ MUA]],"")</f>
        <v/>
      </c>
      <c r="AG2298" s="129" t="str">
        <f>IF(Stock[[#This Row],[GIÁ THỊ TRƯỜNG]]&gt;0,Stock[[#This Row],[GIÁ THỊ TRƯỜNG]]*Stock[[#This Row],[SỐ LƯỢNG CÒN LẠI
(auto-fill)]],"")</f>
        <v/>
      </c>
    </row>
    <row r="2299" spans="2:33">
      <c r="B2299" s="109" t="str">
        <f>IF(AND(Stock[[#This Row],[SỐ LƯỢNG MUA]]&gt;0,Stock[[#This Row],[SỐ LƯỢNG CÒN LẠI
(auto-fill)]]=0),"BÁN",
IF(AND(Stock[[#This Row],[SỐ LƯỢNG MUA]]&gt;0,Stock[[#This Row],[SỐ LƯỢNG CÒN LẠI
(auto-fill)]]&gt;0),"NẮM GIỮ",""))</f>
        <v/>
      </c>
      <c r="C2299" s="112">
        <f t="shared" si="35"/>
        <v>2286</v>
      </c>
      <c r="D2299" s="77"/>
      <c r="E2299" s="78"/>
      <c r="F2299" s="170"/>
      <c r="G2299" s="83"/>
      <c r="H2299" s="84"/>
      <c r="I2299" s="114" t="str">
        <f>IF(Stock[[#This Row],[SỐ LƯỢNG MUA]]&gt;0,Stock[[#This Row],[GIÁ MUA]]*Stock[[#This Row],[SỐ LƯỢNG MUA]]*$D$11,"")</f>
        <v/>
      </c>
      <c r="J2299" s="87"/>
      <c r="K2299" s="88"/>
      <c r="L2299" s="116" t="str">
        <f>IF(Stock[[#This Row],[SỐ LƯỢNG MUA]]&gt;0,Stock[[#This Row],[GIÁ MUA]]*(1+Stock[[#This Row],[% TĂNG KỲ VỌNG_1]]),"")</f>
        <v/>
      </c>
      <c r="M2299" s="89"/>
      <c r="N2299" s="116" t="str">
        <f>IF(Stock[[#This Row],[SỐ LƯỢNG MUA]]&gt;0,Stock[[#This Row],[GIÁ MUA]]*(1+Stock[[#This Row],[% TĂNG KỲ VỌNG_2]]),"")</f>
        <v/>
      </c>
      <c r="O2299" s="89"/>
      <c r="P2299" s="116" t="str">
        <f>IF(Stock[[#This Row],[SỐ LƯỢNG MUA]]&gt;0,Stock[[#This Row],[GIÁ MUA]]*(1+Stock[[#This Row],[% GIẢM ĐỂ CẮT LỖ]]),"")</f>
        <v/>
      </c>
      <c r="Q2299" s="103"/>
      <c r="R2299" s="117" t="str">
        <f>IF(Stock[[#This Row],[CỔ TỨC TIỀN MẶT]]&gt;0,Stock[[#This Row],[CỔ TỨC TIỀN MẶT]]/(Stock[[#This Row],[GIÁ MUA]]*Stock[[#This Row],[SỐ LƯỢNG MUA]]),"")</f>
        <v/>
      </c>
      <c r="S2299" s="103"/>
      <c r="T2299" s="77"/>
      <c r="U2299" s="95"/>
      <c r="V2299" s="96"/>
      <c r="W2299" s="125" t="str">
        <f>IF(Stock[[#This Row],[SỐ LƯỢNG BÁN]]&gt;0,Stock[[#This Row],[GIÁ BÁN]]*Stock[[#This Row],[SỐ LƯỢNG BÁN]]*$D$11+Stock[[#This Row],[GIÁ BÁN]]*Stock[[#This Row],[SỐ LƯỢNG BÁN]]*$D$12,"")</f>
        <v/>
      </c>
      <c r="X2299" s="120">
        <f>Stock[[#This Row],[SỐ LƯỢNG MUA]]+Stock[[#This Row],[CỔ TỨC BẰNG CỔ PHIẾU]]-Stock[[#This Row],[SỐ LƯỢNG BÁN]]</f>
        <v>0</v>
      </c>
      <c r="Y22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9" s="120">
        <f ca="1">IF(Stock[[#This Row],[NGÀY BÁN]]&gt;0,Stock[[#This Row],[NGÀY BÁN]]-Stock[[#This Row],[NGÀY MUA]]+1,IF(Stock[[#This Row],[NGÀY MUA]]=0,0,TODAY()-Stock[[#This Row],[NGÀY MUA]]+1))</f>
        <v>0</v>
      </c>
      <c r="AA2299" s="121" t="str">
        <f>IFERROR(Stock[[#This Row],[CỔ TỨC TIỀN MẶT]]+Stock[[#This Row],[LÃI/(LỖ) TỪ BÁN CK
(auto-fill)]],"")</f>
        <v/>
      </c>
      <c r="AB22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299" s="79"/>
      <c r="AE2299" s="146" t="str">
        <f>IF(Stock[[#This Row],[TRẠNG THÁI
(auto-fill)]]="NẮM GIỮ",Stock[[#This Row],[GIÁ THỊ TRƯỜNG]]-Stock[[#This Row],[GIÁ MUA]],"")</f>
        <v/>
      </c>
      <c r="AF2299" s="150" t="str">
        <f>IFERROR(Stock[[#This Row],[TĂNG/
(GIẢM )]]/Stock[[#This Row],[GIÁ MUA]],"")</f>
        <v/>
      </c>
      <c r="AG2299" s="129" t="str">
        <f>IF(Stock[[#This Row],[GIÁ THỊ TRƯỜNG]]&gt;0,Stock[[#This Row],[GIÁ THỊ TRƯỜNG]]*Stock[[#This Row],[SỐ LƯỢNG CÒN LẠI
(auto-fill)]],"")</f>
        <v/>
      </c>
    </row>
    <row r="2300" spans="2:33">
      <c r="B2300" s="109" t="str">
        <f>IF(AND(Stock[[#This Row],[SỐ LƯỢNG MUA]]&gt;0,Stock[[#This Row],[SỐ LƯỢNG CÒN LẠI
(auto-fill)]]=0),"BÁN",
IF(AND(Stock[[#This Row],[SỐ LƯỢNG MUA]]&gt;0,Stock[[#This Row],[SỐ LƯỢNG CÒN LẠI
(auto-fill)]]&gt;0),"NẮM GIỮ",""))</f>
        <v/>
      </c>
      <c r="C2300" s="112">
        <f t="shared" si="35"/>
        <v>2287</v>
      </c>
      <c r="D2300" s="77"/>
      <c r="E2300" s="78"/>
      <c r="F2300" s="170"/>
      <c r="G2300" s="83"/>
      <c r="H2300" s="84"/>
      <c r="I2300" s="114" t="str">
        <f>IF(Stock[[#This Row],[SỐ LƯỢNG MUA]]&gt;0,Stock[[#This Row],[GIÁ MUA]]*Stock[[#This Row],[SỐ LƯỢNG MUA]]*$D$11,"")</f>
        <v/>
      </c>
      <c r="J2300" s="87"/>
      <c r="K2300" s="88"/>
      <c r="L2300" s="116" t="str">
        <f>IF(Stock[[#This Row],[SỐ LƯỢNG MUA]]&gt;0,Stock[[#This Row],[GIÁ MUA]]*(1+Stock[[#This Row],[% TĂNG KỲ VỌNG_1]]),"")</f>
        <v/>
      </c>
      <c r="M2300" s="89"/>
      <c r="N2300" s="116" t="str">
        <f>IF(Stock[[#This Row],[SỐ LƯỢNG MUA]]&gt;0,Stock[[#This Row],[GIÁ MUA]]*(1+Stock[[#This Row],[% TĂNG KỲ VỌNG_2]]),"")</f>
        <v/>
      </c>
      <c r="O2300" s="89"/>
      <c r="P2300" s="116" t="str">
        <f>IF(Stock[[#This Row],[SỐ LƯỢNG MUA]]&gt;0,Stock[[#This Row],[GIÁ MUA]]*(1+Stock[[#This Row],[% GIẢM ĐỂ CẮT LỖ]]),"")</f>
        <v/>
      </c>
      <c r="Q2300" s="103"/>
      <c r="R2300" s="117" t="str">
        <f>IF(Stock[[#This Row],[CỔ TỨC TIỀN MẶT]]&gt;0,Stock[[#This Row],[CỔ TỨC TIỀN MẶT]]/(Stock[[#This Row],[GIÁ MUA]]*Stock[[#This Row],[SỐ LƯỢNG MUA]]),"")</f>
        <v/>
      </c>
      <c r="S2300" s="103"/>
      <c r="T2300" s="77"/>
      <c r="U2300" s="95"/>
      <c r="V2300" s="96"/>
      <c r="W2300" s="125" t="str">
        <f>IF(Stock[[#This Row],[SỐ LƯỢNG BÁN]]&gt;0,Stock[[#This Row],[GIÁ BÁN]]*Stock[[#This Row],[SỐ LƯỢNG BÁN]]*$D$11+Stock[[#This Row],[GIÁ BÁN]]*Stock[[#This Row],[SỐ LƯỢNG BÁN]]*$D$12,"")</f>
        <v/>
      </c>
      <c r="X2300" s="120">
        <f>Stock[[#This Row],[SỐ LƯỢNG MUA]]+Stock[[#This Row],[CỔ TỨC BẰNG CỔ PHIẾU]]-Stock[[#This Row],[SỐ LƯỢNG BÁN]]</f>
        <v>0</v>
      </c>
      <c r="Y23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0" s="120">
        <f ca="1">IF(Stock[[#This Row],[NGÀY BÁN]]&gt;0,Stock[[#This Row],[NGÀY BÁN]]-Stock[[#This Row],[NGÀY MUA]]+1,IF(Stock[[#This Row],[NGÀY MUA]]=0,0,TODAY()-Stock[[#This Row],[NGÀY MUA]]+1))</f>
        <v>0</v>
      </c>
      <c r="AA2300" s="121" t="str">
        <f>IFERROR(Stock[[#This Row],[CỔ TỨC TIỀN MẶT]]+Stock[[#This Row],[LÃI/(LỖ) TỪ BÁN CK
(auto-fill)]],"")</f>
        <v/>
      </c>
      <c r="AB23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0" s="79"/>
      <c r="AE2300" s="146" t="str">
        <f>IF(Stock[[#This Row],[TRẠNG THÁI
(auto-fill)]]="NẮM GIỮ",Stock[[#This Row],[GIÁ THỊ TRƯỜNG]]-Stock[[#This Row],[GIÁ MUA]],"")</f>
        <v/>
      </c>
      <c r="AF2300" s="150" t="str">
        <f>IFERROR(Stock[[#This Row],[TĂNG/
(GIẢM )]]/Stock[[#This Row],[GIÁ MUA]],"")</f>
        <v/>
      </c>
      <c r="AG2300" s="129" t="str">
        <f>IF(Stock[[#This Row],[GIÁ THỊ TRƯỜNG]]&gt;0,Stock[[#This Row],[GIÁ THỊ TRƯỜNG]]*Stock[[#This Row],[SỐ LƯỢNG CÒN LẠI
(auto-fill)]],"")</f>
        <v/>
      </c>
    </row>
    <row r="2301" spans="2:33">
      <c r="B2301" s="109" t="str">
        <f>IF(AND(Stock[[#This Row],[SỐ LƯỢNG MUA]]&gt;0,Stock[[#This Row],[SỐ LƯỢNG CÒN LẠI
(auto-fill)]]=0),"BÁN",
IF(AND(Stock[[#This Row],[SỐ LƯỢNG MUA]]&gt;0,Stock[[#This Row],[SỐ LƯỢNG CÒN LẠI
(auto-fill)]]&gt;0),"NẮM GIỮ",""))</f>
        <v/>
      </c>
      <c r="C2301" s="112">
        <f t="shared" si="35"/>
        <v>2288</v>
      </c>
      <c r="D2301" s="77"/>
      <c r="E2301" s="78"/>
      <c r="F2301" s="170"/>
      <c r="G2301" s="83"/>
      <c r="H2301" s="84"/>
      <c r="I2301" s="114" t="str">
        <f>IF(Stock[[#This Row],[SỐ LƯỢNG MUA]]&gt;0,Stock[[#This Row],[GIÁ MUA]]*Stock[[#This Row],[SỐ LƯỢNG MUA]]*$D$11,"")</f>
        <v/>
      </c>
      <c r="J2301" s="87"/>
      <c r="K2301" s="88"/>
      <c r="L2301" s="116" t="str">
        <f>IF(Stock[[#This Row],[SỐ LƯỢNG MUA]]&gt;0,Stock[[#This Row],[GIÁ MUA]]*(1+Stock[[#This Row],[% TĂNG KỲ VỌNG_1]]),"")</f>
        <v/>
      </c>
      <c r="M2301" s="89"/>
      <c r="N2301" s="116" t="str">
        <f>IF(Stock[[#This Row],[SỐ LƯỢNG MUA]]&gt;0,Stock[[#This Row],[GIÁ MUA]]*(1+Stock[[#This Row],[% TĂNG KỲ VỌNG_2]]),"")</f>
        <v/>
      </c>
      <c r="O2301" s="89"/>
      <c r="P2301" s="116" t="str">
        <f>IF(Stock[[#This Row],[SỐ LƯỢNG MUA]]&gt;0,Stock[[#This Row],[GIÁ MUA]]*(1+Stock[[#This Row],[% GIẢM ĐỂ CẮT LỖ]]),"")</f>
        <v/>
      </c>
      <c r="Q2301" s="103"/>
      <c r="R2301" s="117" t="str">
        <f>IF(Stock[[#This Row],[CỔ TỨC TIỀN MẶT]]&gt;0,Stock[[#This Row],[CỔ TỨC TIỀN MẶT]]/(Stock[[#This Row],[GIÁ MUA]]*Stock[[#This Row],[SỐ LƯỢNG MUA]]),"")</f>
        <v/>
      </c>
      <c r="S2301" s="103"/>
      <c r="T2301" s="77"/>
      <c r="U2301" s="95"/>
      <c r="V2301" s="96"/>
      <c r="W2301" s="125" t="str">
        <f>IF(Stock[[#This Row],[SỐ LƯỢNG BÁN]]&gt;0,Stock[[#This Row],[GIÁ BÁN]]*Stock[[#This Row],[SỐ LƯỢNG BÁN]]*$D$11+Stock[[#This Row],[GIÁ BÁN]]*Stock[[#This Row],[SỐ LƯỢNG BÁN]]*$D$12,"")</f>
        <v/>
      </c>
      <c r="X2301" s="120">
        <f>Stock[[#This Row],[SỐ LƯỢNG MUA]]+Stock[[#This Row],[CỔ TỨC BẰNG CỔ PHIẾU]]-Stock[[#This Row],[SỐ LƯỢNG BÁN]]</f>
        <v>0</v>
      </c>
      <c r="Y23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1" s="120">
        <f ca="1">IF(Stock[[#This Row],[NGÀY BÁN]]&gt;0,Stock[[#This Row],[NGÀY BÁN]]-Stock[[#This Row],[NGÀY MUA]]+1,IF(Stock[[#This Row],[NGÀY MUA]]=0,0,TODAY()-Stock[[#This Row],[NGÀY MUA]]+1))</f>
        <v>0</v>
      </c>
      <c r="AA2301" s="121" t="str">
        <f>IFERROR(Stock[[#This Row],[CỔ TỨC TIỀN MẶT]]+Stock[[#This Row],[LÃI/(LỖ) TỪ BÁN CK
(auto-fill)]],"")</f>
        <v/>
      </c>
      <c r="AB23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1" s="79"/>
      <c r="AE2301" s="146" t="str">
        <f>IF(Stock[[#This Row],[TRẠNG THÁI
(auto-fill)]]="NẮM GIỮ",Stock[[#This Row],[GIÁ THỊ TRƯỜNG]]-Stock[[#This Row],[GIÁ MUA]],"")</f>
        <v/>
      </c>
      <c r="AF2301" s="150" t="str">
        <f>IFERROR(Stock[[#This Row],[TĂNG/
(GIẢM )]]/Stock[[#This Row],[GIÁ MUA]],"")</f>
        <v/>
      </c>
      <c r="AG2301" s="129" t="str">
        <f>IF(Stock[[#This Row],[GIÁ THỊ TRƯỜNG]]&gt;0,Stock[[#This Row],[GIÁ THỊ TRƯỜNG]]*Stock[[#This Row],[SỐ LƯỢNG CÒN LẠI
(auto-fill)]],"")</f>
        <v/>
      </c>
    </row>
    <row r="2302" spans="2:33">
      <c r="B2302" s="109" t="str">
        <f>IF(AND(Stock[[#This Row],[SỐ LƯỢNG MUA]]&gt;0,Stock[[#This Row],[SỐ LƯỢNG CÒN LẠI
(auto-fill)]]=0),"BÁN",
IF(AND(Stock[[#This Row],[SỐ LƯỢNG MUA]]&gt;0,Stock[[#This Row],[SỐ LƯỢNG CÒN LẠI
(auto-fill)]]&gt;0),"NẮM GIỮ",""))</f>
        <v/>
      </c>
      <c r="C2302" s="112">
        <f t="shared" si="35"/>
        <v>2289</v>
      </c>
      <c r="D2302" s="77"/>
      <c r="E2302" s="78"/>
      <c r="F2302" s="170"/>
      <c r="G2302" s="83"/>
      <c r="H2302" s="84"/>
      <c r="I2302" s="114" t="str">
        <f>IF(Stock[[#This Row],[SỐ LƯỢNG MUA]]&gt;0,Stock[[#This Row],[GIÁ MUA]]*Stock[[#This Row],[SỐ LƯỢNG MUA]]*$D$11,"")</f>
        <v/>
      </c>
      <c r="J2302" s="87"/>
      <c r="K2302" s="88"/>
      <c r="L2302" s="116" t="str">
        <f>IF(Stock[[#This Row],[SỐ LƯỢNG MUA]]&gt;0,Stock[[#This Row],[GIÁ MUA]]*(1+Stock[[#This Row],[% TĂNG KỲ VỌNG_1]]),"")</f>
        <v/>
      </c>
      <c r="M2302" s="89"/>
      <c r="N2302" s="116" t="str">
        <f>IF(Stock[[#This Row],[SỐ LƯỢNG MUA]]&gt;0,Stock[[#This Row],[GIÁ MUA]]*(1+Stock[[#This Row],[% TĂNG KỲ VỌNG_2]]),"")</f>
        <v/>
      </c>
      <c r="O2302" s="89"/>
      <c r="P2302" s="116" t="str">
        <f>IF(Stock[[#This Row],[SỐ LƯỢNG MUA]]&gt;0,Stock[[#This Row],[GIÁ MUA]]*(1+Stock[[#This Row],[% GIẢM ĐỂ CẮT LỖ]]),"")</f>
        <v/>
      </c>
      <c r="Q2302" s="103"/>
      <c r="R2302" s="117" t="str">
        <f>IF(Stock[[#This Row],[CỔ TỨC TIỀN MẶT]]&gt;0,Stock[[#This Row],[CỔ TỨC TIỀN MẶT]]/(Stock[[#This Row],[GIÁ MUA]]*Stock[[#This Row],[SỐ LƯỢNG MUA]]),"")</f>
        <v/>
      </c>
      <c r="S2302" s="103"/>
      <c r="T2302" s="77"/>
      <c r="U2302" s="95"/>
      <c r="V2302" s="96"/>
      <c r="W2302" s="125" t="str">
        <f>IF(Stock[[#This Row],[SỐ LƯỢNG BÁN]]&gt;0,Stock[[#This Row],[GIÁ BÁN]]*Stock[[#This Row],[SỐ LƯỢNG BÁN]]*$D$11+Stock[[#This Row],[GIÁ BÁN]]*Stock[[#This Row],[SỐ LƯỢNG BÁN]]*$D$12,"")</f>
        <v/>
      </c>
      <c r="X2302" s="120">
        <f>Stock[[#This Row],[SỐ LƯỢNG MUA]]+Stock[[#This Row],[CỔ TỨC BẰNG CỔ PHIẾU]]-Stock[[#This Row],[SỐ LƯỢNG BÁN]]</f>
        <v>0</v>
      </c>
      <c r="Y23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2" s="120">
        <f ca="1">IF(Stock[[#This Row],[NGÀY BÁN]]&gt;0,Stock[[#This Row],[NGÀY BÁN]]-Stock[[#This Row],[NGÀY MUA]]+1,IF(Stock[[#This Row],[NGÀY MUA]]=0,0,TODAY()-Stock[[#This Row],[NGÀY MUA]]+1))</f>
        <v>0</v>
      </c>
      <c r="AA2302" s="121" t="str">
        <f>IFERROR(Stock[[#This Row],[CỔ TỨC TIỀN MẶT]]+Stock[[#This Row],[LÃI/(LỖ) TỪ BÁN CK
(auto-fill)]],"")</f>
        <v/>
      </c>
      <c r="AB23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2" s="79"/>
      <c r="AE2302" s="146" t="str">
        <f>IF(Stock[[#This Row],[TRẠNG THÁI
(auto-fill)]]="NẮM GIỮ",Stock[[#This Row],[GIÁ THỊ TRƯỜNG]]-Stock[[#This Row],[GIÁ MUA]],"")</f>
        <v/>
      </c>
      <c r="AF2302" s="150" t="str">
        <f>IFERROR(Stock[[#This Row],[TĂNG/
(GIẢM )]]/Stock[[#This Row],[GIÁ MUA]],"")</f>
        <v/>
      </c>
      <c r="AG2302" s="129" t="str">
        <f>IF(Stock[[#This Row],[GIÁ THỊ TRƯỜNG]]&gt;0,Stock[[#This Row],[GIÁ THỊ TRƯỜNG]]*Stock[[#This Row],[SỐ LƯỢNG CÒN LẠI
(auto-fill)]],"")</f>
        <v/>
      </c>
    </row>
    <row r="2303" spans="2:33">
      <c r="B2303" s="109" t="str">
        <f>IF(AND(Stock[[#This Row],[SỐ LƯỢNG MUA]]&gt;0,Stock[[#This Row],[SỐ LƯỢNG CÒN LẠI
(auto-fill)]]=0),"BÁN",
IF(AND(Stock[[#This Row],[SỐ LƯỢNG MUA]]&gt;0,Stock[[#This Row],[SỐ LƯỢNG CÒN LẠI
(auto-fill)]]&gt;0),"NẮM GIỮ",""))</f>
        <v/>
      </c>
      <c r="C2303" s="112">
        <f t="shared" si="35"/>
        <v>2290</v>
      </c>
      <c r="D2303" s="77"/>
      <c r="E2303" s="78"/>
      <c r="F2303" s="170"/>
      <c r="G2303" s="83"/>
      <c r="H2303" s="84"/>
      <c r="I2303" s="114" t="str">
        <f>IF(Stock[[#This Row],[SỐ LƯỢNG MUA]]&gt;0,Stock[[#This Row],[GIÁ MUA]]*Stock[[#This Row],[SỐ LƯỢNG MUA]]*$D$11,"")</f>
        <v/>
      </c>
      <c r="J2303" s="87"/>
      <c r="K2303" s="88"/>
      <c r="L2303" s="116" t="str">
        <f>IF(Stock[[#This Row],[SỐ LƯỢNG MUA]]&gt;0,Stock[[#This Row],[GIÁ MUA]]*(1+Stock[[#This Row],[% TĂNG KỲ VỌNG_1]]),"")</f>
        <v/>
      </c>
      <c r="M2303" s="89"/>
      <c r="N2303" s="116" t="str">
        <f>IF(Stock[[#This Row],[SỐ LƯỢNG MUA]]&gt;0,Stock[[#This Row],[GIÁ MUA]]*(1+Stock[[#This Row],[% TĂNG KỲ VỌNG_2]]),"")</f>
        <v/>
      </c>
      <c r="O2303" s="89"/>
      <c r="P2303" s="116" t="str">
        <f>IF(Stock[[#This Row],[SỐ LƯỢNG MUA]]&gt;0,Stock[[#This Row],[GIÁ MUA]]*(1+Stock[[#This Row],[% GIẢM ĐỂ CẮT LỖ]]),"")</f>
        <v/>
      </c>
      <c r="Q2303" s="103"/>
      <c r="R2303" s="117" t="str">
        <f>IF(Stock[[#This Row],[CỔ TỨC TIỀN MẶT]]&gt;0,Stock[[#This Row],[CỔ TỨC TIỀN MẶT]]/(Stock[[#This Row],[GIÁ MUA]]*Stock[[#This Row],[SỐ LƯỢNG MUA]]),"")</f>
        <v/>
      </c>
      <c r="S2303" s="103"/>
      <c r="T2303" s="77"/>
      <c r="U2303" s="95"/>
      <c r="V2303" s="96"/>
      <c r="W2303" s="125" t="str">
        <f>IF(Stock[[#This Row],[SỐ LƯỢNG BÁN]]&gt;0,Stock[[#This Row],[GIÁ BÁN]]*Stock[[#This Row],[SỐ LƯỢNG BÁN]]*$D$11+Stock[[#This Row],[GIÁ BÁN]]*Stock[[#This Row],[SỐ LƯỢNG BÁN]]*$D$12,"")</f>
        <v/>
      </c>
      <c r="X2303" s="120">
        <f>Stock[[#This Row],[SỐ LƯỢNG MUA]]+Stock[[#This Row],[CỔ TỨC BẰNG CỔ PHIẾU]]-Stock[[#This Row],[SỐ LƯỢNG BÁN]]</f>
        <v>0</v>
      </c>
      <c r="Y23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3" s="120">
        <f ca="1">IF(Stock[[#This Row],[NGÀY BÁN]]&gt;0,Stock[[#This Row],[NGÀY BÁN]]-Stock[[#This Row],[NGÀY MUA]]+1,IF(Stock[[#This Row],[NGÀY MUA]]=0,0,TODAY()-Stock[[#This Row],[NGÀY MUA]]+1))</f>
        <v>0</v>
      </c>
      <c r="AA2303" s="121" t="str">
        <f>IFERROR(Stock[[#This Row],[CỔ TỨC TIỀN MẶT]]+Stock[[#This Row],[LÃI/(LỖ) TỪ BÁN CK
(auto-fill)]],"")</f>
        <v/>
      </c>
      <c r="AB23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3" s="79"/>
      <c r="AE2303" s="146" t="str">
        <f>IF(Stock[[#This Row],[TRẠNG THÁI
(auto-fill)]]="NẮM GIỮ",Stock[[#This Row],[GIÁ THỊ TRƯỜNG]]-Stock[[#This Row],[GIÁ MUA]],"")</f>
        <v/>
      </c>
      <c r="AF2303" s="150" t="str">
        <f>IFERROR(Stock[[#This Row],[TĂNG/
(GIẢM )]]/Stock[[#This Row],[GIÁ MUA]],"")</f>
        <v/>
      </c>
      <c r="AG2303" s="129" t="str">
        <f>IF(Stock[[#This Row],[GIÁ THỊ TRƯỜNG]]&gt;0,Stock[[#This Row],[GIÁ THỊ TRƯỜNG]]*Stock[[#This Row],[SỐ LƯỢNG CÒN LẠI
(auto-fill)]],"")</f>
        <v/>
      </c>
    </row>
    <row r="2304" spans="2:33">
      <c r="B2304" s="109" t="str">
        <f>IF(AND(Stock[[#This Row],[SỐ LƯỢNG MUA]]&gt;0,Stock[[#This Row],[SỐ LƯỢNG CÒN LẠI
(auto-fill)]]=0),"BÁN",
IF(AND(Stock[[#This Row],[SỐ LƯỢNG MUA]]&gt;0,Stock[[#This Row],[SỐ LƯỢNG CÒN LẠI
(auto-fill)]]&gt;0),"NẮM GIỮ",""))</f>
        <v/>
      </c>
      <c r="C2304" s="112">
        <f t="shared" si="35"/>
        <v>2291</v>
      </c>
      <c r="D2304" s="77"/>
      <c r="E2304" s="78"/>
      <c r="F2304" s="170"/>
      <c r="G2304" s="83"/>
      <c r="H2304" s="84"/>
      <c r="I2304" s="114" t="str">
        <f>IF(Stock[[#This Row],[SỐ LƯỢNG MUA]]&gt;0,Stock[[#This Row],[GIÁ MUA]]*Stock[[#This Row],[SỐ LƯỢNG MUA]]*$D$11,"")</f>
        <v/>
      </c>
      <c r="J2304" s="87"/>
      <c r="K2304" s="88"/>
      <c r="L2304" s="116" t="str">
        <f>IF(Stock[[#This Row],[SỐ LƯỢNG MUA]]&gt;0,Stock[[#This Row],[GIÁ MUA]]*(1+Stock[[#This Row],[% TĂNG KỲ VỌNG_1]]),"")</f>
        <v/>
      </c>
      <c r="M2304" s="89"/>
      <c r="N2304" s="116" t="str">
        <f>IF(Stock[[#This Row],[SỐ LƯỢNG MUA]]&gt;0,Stock[[#This Row],[GIÁ MUA]]*(1+Stock[[#This Row],[% TĂNG KỲ VỌNG_2]]),"")</f>
        <v/>
      </c>
      <c r="O2304" s="89"/>
      <c r="P2304" s="116" t="str">
        <f>IF(Stock[[#This Row],[SỐ LƯỢNG MUA]]&gt;0,Stock[[#This Row],[GIÁ MUA]]*(1+Stock[[#This Row],[% GIẢM ĐỂ CẮT LỖ]]),"")</f>
        <v/>
      </c>
      <c r="Q2304" s="103"/>
      <c r="R2304" s="117" t="str">
        <f>IF(Stock[[#This Row],[CỔ TỨC TIỀN MẶT]]&gt;0,Stock[[#This Row],[CỔ TỨC TIỀN MẶT]]/(Stock[[#This Row],[GIÁ MUA]]*Stock[[#This Row],[SỐ LƯỢNG MUA]]),"")</f>
        <v/>
      </c>
      <c r="S2304" s="103"/>
      <c r="T2304" s="77"/>
      <c r="U2304" s="95"/>
      <c r="V2304" s="96"/>
      <c r="W2304" s="125" t="str">
        <f>IF(Stock[[#This Row],[SỐ LƯỢNG BÁN]]&gt;0,Stock[[#This Row],[GIÁ BÁN]]*Stock[[#This Row],[SỐ LƯỢNG BÁN]]*$D$11+Stock[[#This Row],[GIÁ BÁN]]*Stock[[#This Row],[SỐ LƯỢNG BÁN]]*$D$12,"")</f>
        <v/>
      </c>
      <c r="X2304" s="120">
        <f>Stock[[#This Row],[SỐ LƯỢNG MUA]]+Stock[[#This Row],[CỔ TỨC BẰNG CỔ PHIẾU]]-Stock[[#This Row],[SỐ LƯỢNG BÁN]]</f>
        <v>0</v>
      </c>
      <c r="Y23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4" s="120">
        <f ca="1">IF(Stock[[#This Row],[NGÀY BÁN]]&gt;0,Stock[[#This Row],[NGÀY BÁN]]-Stock[[#This Row],[NGÀY MUA]]+1,IF(Stock[[#This Row],[NGÀY MUA]]=0,0,TODAY()-Stock[[#This Row],[NGÀY MUA]]+1))</f>
        <v>0</v>
      </c>
      <c r="AA2304" s="121" t="str">
        <f>IFERROR(Stock[[#This Row],[CỔ TỨC TIỀN MẶT]]+Stock[[#This Row],[LÃI/(LỖ) TỪ BÁN CK
(auto-fill)]],"")</f>
        <v/>
      </c>
      <c r="AB23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4" s="79"/>
      <c r="AE2304" s="146" t="str">
        <f>IF(Stock[[#This Row],[TRẠNG THÁI
(auto-fill)]]="NẮM GIỮ",Stock[[#This Row],[GIÁ THỊ TRƯỜNG]]-Stock[[#This Row],[GIÁ MUA]],"")</f>
        <v/>
      </c>
      <c r="AF2304" s="150" t="str">
        <f>IFERROR(Stock[[#This Row],[TĂNG/
(GIẢM )]]/Stock[[#This Row],[GIÁ MUA]],"")</f>
        <v/>
      </c>
      <c r="AG2304" s="129" t="str">
        <f>IF(Stock[[#This Row],[GIÁ THỊ TRƯỜNG]]&gt;0,Stock[[#This Row],[GIÁ THỊ TRƯỜNG]]*Stock[[#This Row],[SỐ LƯỢNG CÒN LẠI
(auto-fill)]],"")</f>
        <v/>
      </c>
    </row>
    <row r="2305" spans="2:33">
      <c r="B2305" s="109" t="str">
        <f>IF(AND(Stock[[#This Row],[SỐ LƯỢNG MUA]]&gt;0,Stock[[#This Row],[SỐ LƯỢNG CÒN LẠI
(auto-fill)]]=0),"BÁN",
IF(AND(Stock[[#This Row],[SỐ LƯỢNG MUA]]&gt;0,Stock[[#This Row],[SỐ LƯỢNG CÒN LẠI
(auto-fill)]]&gt;0),"NẮM GIỮ",""))</f>
        <v/>
      </c>
      <c r="C2305" s="112">
        <f t="shared" si="35"/>
        <v>2292</v>
      </c>
      <c r="D2305" s="77"/>
      <c r="E2305" s="78"/>
      <c r="F2305" s="170"/>
      <c r="G2305" s="83"/>
      <c r="H2305" s="84"/>
      <c r="I2305" s="114" t="str">
        <f>IF(Stock[[#This Row],[SỐ LƯỢNG MUA]]&gt;0,Stock[[#This Row],[GIÁ MUA]]*Stock[[#This Row],[SỐ LƯỢNG MUA]]*$D$11,"")</f>
        <v/>
      </c>
      <c r="J2305" s="87"/>
      <c r="K2305" s="88"/>
      <c r="L2305" s="116" t="str">
        <f>IF(Stock[[#This Row],[SỐ LƯỢNG MUA]]&gt;0,Stock[[#This Row],[GIÁ MUA]]*(1+Stock[[#This Row],[% TĂNG KỲ VỌNG_1]]),"")</f>
        <v/>
      </c>
      <c r="M2305" s="89"/>
      <c r="N2305" s="116" t="str">
        <f>IF(Stock[[#This Row],[SỐ LƯỢNG MUA]]&gt;0,Stock[[#This Row],[GIÁ MUA]]*(1+Stock[[#This Row],[% TĂNG KỲ VỌNG_2]]),"")</f>
        <v/>
      </c>
      <c r="O2305" s="89"/>
      <c r="P2305" s="116" t="str">
        <f>IF(Stock[[#This Row],[SỐ LƯỢNG MUA]]&gt;0,Stock[[#This Row],[GIÁ MUA]]*(1+Stock[[#This Row],[% GIẢM ĐỂ CẮT LỖ]]),"")</f>
        <v/>
      </c>
      <c r="Q2305" s="103"/>
      <c r="R2305" s="117" t="str">
        <f>IF(Stock[[#This Row],[CỔ TỨC TIỀN MẶT]]&gt;0,Stock[[#This Row],[CỔ TỨC TIỀN MẶT]]/(Stock[[#This Row],[GIÁ MUA]]*Stock[[#This Row],[SỐ LƯỢNG MUA]]),"")</f>
        <v/>
      </c>
      <c r="S2305" s="103"/>
      <c r="T2305" s="77"/>
      <c r="U2305" s="95"/>
      <c r="V2305" s="96"/>
      <c r="W2305" s="125" t="str">
        <f>IF(Stock[[#This Row],[SỐ LƯỢNG BÁN]]&gt;0,Stock[[#This Row],[GIÁ BÁN]]*Stock[[#This Row],[SỐ LƯỢNG BÁN]]*$D$11+Stock[[#This Row],[GIÁ BÁN]]*Stock[[#This Row],[SỐ LƯỢNG BÁN]]*$D$12,"")</f>
        <v/>
      </c>
      <c r="X2305" s="120">
        <f>Stock[[#This Row],[SỐ LƯỢNG MUA]]+Stock[[#This Row],[CỔ TỨC BẰNG CỔ PHIẾU]]-Stock[[#This Row],[SỐ LƯỢNG BÁN]]</f>
        <v>0</v>
      </c>
      <c r="Y23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5" s="120">
        <f ca="1">IF(Stock[[#This Row],[NGÀY BÁN]]&gt;0,Stock[[#This Row],[NGÀY BÁN]]-Stock[[#This Row],[NGÀY MUA]]+1,IF(Stock[[#This Row],[NGÀY MUA]]=0,0,TODAY()-Stock[[#This Row],[NGÀY MUA]]+1))</f>
        <v>0</v>
      </c>
      <c r="AA2305" s="121" t="str">
        <f>IFERROR(Stock[[#This Row],[CỔ TỨC TIỀN MẶT]]+Stock[[#This Row],[LÃI/(LỖ) TỪ BÁN CK
(auto-fill)]],"")</f>
        <v/>
      </c>
      <c r="AB23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5" s="79"/>
      <c r="AE2305" s="146" t="str">
        <f>IF(Stock[[#This Row],[TRẠNG THÁI
(auto-fill)]]="NẮM GIỮ",Stock[[#This Row],[GIÁ THỊ TRƯỜNG]]-Stock[[#This Row],[GIÁ MUA]],"")</f>
        <v/>
      </c>
      <c r="AF2305" s="150" t="str">
        <f>IFERROR(Stock[[#This Row],[TĂNG/
(GIẢM )]]/Stock[[#This Row],[GIÁ MUA]],"")</f>
        <v/>
      </c>
      <c r="AG2305" s="129" t="str">
        <f>IF(Stock[[#This Row],[GIÁ THỊ TRƯỜNG]]&gt;0,Stock[[#This Row],[GIÁ THỊ TRƯỜNG]]*Stock[[#This Row],[SỐ LƯỢNG CÒN LẠI
(auto-fill)]],"")</f>
        <v/>
      </c>
    </row>
    <row r="2306" spans="2:33">
      <c r="B2306" s="109" t="str">
        <f>IF(AND(Stock[[#This Row],[SỐ LƯỢNG MUA]]&gt;0,Stock[[#This Row],[SỐ LƯỢNG CÒN LẠI
(auto-fill)]]=0),"BÁN",
IF(AND(Stock[[#This Row],[SỐ LƯỢNG MUA]]&gt;0,Stock[[#This Row],[SỐ LƯỢNG CÒN LẠI
(auto-fill)]]&gt;0),"NẮM GIỮ",""))</f>
        <v/>
      </c>
      <c r="C2306" s="112">
        <f t="shared" si="35"/>
        <v>2293</v>
      </c>
      <c r="D2306" s="77"/>
      <c r="E2306" s="78"/>
      <c r="F2306" s="170"/>
      <c r="G2306" s="83"/>
      <c r="H2306" s="84"/>
      <c r="I2306" s="114" t="str">
        <f>IF(Stock[[#This Row],[SỐ LƯỢNG MUA]]&gt;0,Stock[[#This Row],[GIÁ MUA]]*Stock[[#This Row],[SỐ LƯỢNG MUA]]*$D$11,"")</f>
        <v/>
      </c>
      <c r="J2306" s="87"/>
      <c r="K2306" s="88"/>
      <c r="L2306" s="116" t="str">
        <f>IF(Stock[[#This Row],[SỐ LƯỢNG MUA]]&gt;0,Stock[[#This Row],[GIÁ MUA]]*(1+Stock[[#This Row],[% TĂNG KỲ VỌNG_1]]),"")</f>
        <v/>
      </c>
      <c r="M2306" s="89"/>
      <c r="N2306" s="116" t="str">
        <f>IF(Stock[[#This Row],[SỐ LƯỢNG MUA]]&gt;0,Stock[[#This Row],[GIÁ MUA]]*(1+Stock[[#This Row],[% TĂNG KỲ VỌNG_2]]),"")</f>
        <v/>
      </c>
      <c r="O2306" s="89"/>
      <c r="P2306" s="116" t="str">
        <f>IF(Stock[[#This Row],[SỐ LƯỢNG MUA]]&gt;0,Stock[[#This Row],[GIÁ MUA]]*(1+Stock[[#This Row],[% GIẢM ĐỂ CẮT LỖ]]),"")</f>
        <v/>
      </c>
      <c r="Q2306" s="103"/>
      <c r="R2306" s="117" t="str">
        <f>IF(Stock[[#This Row],[CỔ TỨC TIỀN MẶT]]&gt;0,Stock[[#This Row],[CỔ TỨC TIỀN MẶT]]/(Stock[[#This Row],[GIÁ MUA]]*Stock[[#This Row],[SỐ LƯỢNG MUA]]),"")</f>
        <v/>
      </c>
      <c r="S2306" s="103"/>
      <c r="T2306" s="77"/>
      <c r="U2306" s="95"/>
      <c r="V2306" s="96"/>
      <c r="W2306" s="125" t="str">
        <f>IF(Stock[[#This Row],[SỐ LƯỢNG BÁN]]&gt;0,Stock[[#This Row],[GIÁ BÁN]]*Stock[[#This Row],[SỐ LƯỢNG BÁN]]*$D$11+Stock[[#This Row],[GIÁ BÁN]]*Stock[[#This Row],[SỐ LƯỢNG BÁN]]*$D$12,"")</f>
        <v/>
      </c>
      <c r="X2306" s="120">
        <f>Stock[[#This Row],[SỐ LƯỢNG MUA]]+Stock[[#This Row],[CỔ TỨC BẰNG CỔ PHIẾU]]-Stock[[#This Row],[SỐ LƯỢNG BÁN]]</f>
        <v>0</v>
      </c>
      <c r="Y23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6" s="120">
        <f ca="1">IF(Stock[[#This Row],[NGÀY BÁN]]&gt;0,Stock[[#This Row],[NGÀY BÁN]]-Stock[[#This Row],[NGÀY MUA]]+1,IF(Stock[[#This Row],[NGÀY MUA]]=0,0,TODAY()-Stock[[#This Row],[NGÀY MUA]]+1))</f>
        <v>0</v>
      </c>
      <c r="AA2306" s="121" t="str">
        <f>IFERROR(Stock[[#This Row],[CỔ TỨC TIỀN MẶT]]+Stock[[#This Row],[LÃI/(LỖ) TỪ BÁN CK
(auto-fill)]],"")</f>
        <v/>
      </c>
      <c r="AB23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6" s="79"/>
      <c r="AE2306" s="146" t="str">
        <f>IF(Stock[[#This Row],[TRẠNG THÁI
(auto-fill)]]="NẮM GIỮ",Stock[[#This Row],[GIÁ THỊ TRƯỜNG]]-Stock[[#This Row],[GIÁ MUA]],"")</f>
        <v/>
      </c>
      <c r="AF2306" s="150" t="str">
        <f>IFERROR(Stock[[#This Row],[TĂNG/
(GIẢM )]]/Stock[[#This Row],[GIÁ MUA]],"")</f>
        <v/>
      </c>
      <c r="AG2306" s="129" t="str">
        <f>IF(Stock[[#This Row],[GIÁ THỊ TRƯỜNG]]&gt;0,Stock[[#This Row],[GIÁ THỊ TRƯỜNG]]*Stock[[#This Row],[SỐ LƯỢNG CÒN LẠI
(auto-fill)]],"")</f>
        <v/>
      </c>
    </row>
    <row r="2307" spans="2:33">
      <c r="B2307" s="109" t="str">
        <f>IF(AND(Stock[[#This Row],[SỐ LƯỢNG MUA]]&gt;0,Stock[[#This Row],[SỐ LƯỢNG CÒN LẠI
(auto-fill)]]=0),"BÁN",
IF(AND(Stock[[#This Row],[SỐ LƯỢNG MUA]]&gt;0,Stock[[#This Row],[SỐ LƯỢNG CÒN LẠI
(auto-fill)]]&gt;0),"NẮM GIỮ",""))</f>
        <v/>
      </c>
      <c r="C2307" s="112">
        <f t="shared" si="35"/>
        <v>2294</v>
      </c>
      <c r="D2307" s="77"/>
      <c r="E2307" s="78"/>
      <c r="F2307" s="170"/>
      <c r="G2307" s="83"/>
      <c r="H2307" s="84"/>
      <c r="I2307" s="114" t="str">
        <f>IF(Stock[[#This Row],[SỐ LƯỢNG MUA]]&gt;0,Stock[[#This Row],[GIÁ MUA]]*Stock[[#This Row],[SỐ LƯỢNG MUA]]*$D$11,"")</f>
        <v/>
      </c>
      <c r="J2307" s="87"/>
      <c r="K2307" s="88"/>
      <c r="L2307" s="116" t="str">
        <f>IF(Stock[[#This Row],[SỐ LƯỢNG MUA]]&gt;0,Stock[[#This Row],[GIÁ MUA]]*(1+Stock[[#This Row],[% TĂNG KỲ VỌNG_1]]),"")</f>
        <v/>
      </c>
      <c r="M2307" s="89"/>
      <c r="N2307" s="116" t="str">
        <f>IF(Stock[[#This Row],[SỐ LƯỢNG MUA]]&gt;0,Stock[[#This Row],[GIÁ MUA]]*(1+Stock[[#This Row],[% TĂNG KỲ VỌNG_2]]),"")</f>
        <v/>
      </c>
      <c r="O2307" s="89"/>
      <c r="P2307" s="116" t="str">
        <f>IF(Stock[[#This Row],[SỐ LƯỢNG MUA]]&gt;0,Stock[[#This Row],[GIÁ MUA]]*(1+Stock[[#This Row],[% GIẢM ĐỂ CẮT LỖ]]),"")</f>
        <v/>
      </c>
      <c r="Q2307" s="103"/>
      <c r="R2307" s="117" t="str">
        <f>IF(Stock[[#This Row],[CỔ TỨC TIỀN MẶT]]&gt;0,Stock[[#This Row],[CỔ TỨC TIỀN MẶT]]/(Stock[[#This Row],[GIÁ MUA]]*Stock[[#This Row],[SỐ LƯỢNG MUA]]),"")</f>
        <v/>
      </c>
      <c r="S2307" s="103"/>
      <c r="T2307" s="77"/>
      <c r="U2307" s="95"/>
      <c r="V2307" s="96"/>
      <c r="W2307" s="125" t="str">
        <f>IF(Stock[[#This Row],[SỐ LƯỢNG BÁN]]&gt;0,Stock[[#This Row],[GIÁ BÁN]]*Stock[[#This Row],[SỐ LƯỢNG BÁN]]*$D$11+Stock[[#This Row],[GIÁ BÁN]]*Stock[[#This Row],[SỐ LƯỢNG BÁN]]*$D$12,"")</f>
        <v/>
      </c>
      <c r="X2307" s="120">
        <f>Stock[[#This Row],[SỐ LƯỢNG MUA]]+Stock[[#This Row],[CỔ TỨC BẰNG CỔ PHIẾU]]-Stock[[#This Row],[SỐ LƯỢNG BÁN]]</f>
        <v>0</v>
      </c>
      <c r="Y23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7" s="120">
        <f ca="1">IF(Stock[[#This Row],[NGÀY BÁN]]&gt;0,Stock[[#This Row],[NGÀY BÁN]]-Stock[[#This Row],[NGÀY MUA]]+1,IF(Stock[[#This Row],[NGÀY MUA]]=0,0,TODAY()-Stock[[#This Row],[NGÀY MUA]]+1))</f>
        <v>0</v>
      </c>
      <c r="AA2307" s="121" t="str">
        <f>IFERROR(Stock[[#This Row],[CỔ TỨC TIỀN MẶT]]+Stock[[#This Row],[LÃI/(LỖ) TỪ BÁN CK
(auto-fill)]],"")</f>
        <v/>
      </c>
      <c r="AB23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7" s="79"/>
      <c r="AE2307" s="146" t="str">
        <f>IF(Stock[[#This Row],[TRẠNG THÁI
(auto-fill)]]="NẮM GIỮ",Stock[[#This Row],[GIÁ THỊ TRƯỜNG]]-Stock[[#This Row],[GIÁ MUA]],"")</f>
        <v/>
      </c>
      <c r="AF2307" s="150" t="str">
        <f>IFERROR(Stock[[#This Row],[TĂNG/
(GIẢM )]]/Stock[[#This Row],[GIÁ MUA]],"")</f>
        <v/>
      </c>
      <c r="AG2307" s="129" t="str">
        <f>IF(Stock[[#This Row],[GIÁ THỊ TRƯỜNG]]&gt;0,Stock[[#This Row],[GIÁ THỊ TRƯỜNG]]*Stock[[#This Row],[SỐ LƯỢNG CÒN LẠI
(auto-fill)]],"")</f>
        <v/>
      </c>
    </row>
    <row r="2308" spans="2:33">
      <c r="B2308" s="109" t="str">
        <f>IF(AND(Stock[[#This Row],[SỐ LƯỢNG MUA]]&gt;0,Stock[[#This Row],[SỐ LƯỢNG CÒN LẠI
(auto-fill)]]=0),"BÁN",
IF(AND(Stock[[#This Row],[SỐ LƯỢNG MUA]]&gt;0,Stock[[#This Row],[SỐ LƯỢNG CÒN LẠI
(auto-fill)]]&gt;0),"NẮM GIỮ",""))</f>
        <v/>
      </c>
      <c r="C2308" s="112">
        <f t="shared" si="35"/>
        <v>2295</v>
      </c>
      <c r="D2308" s="77"/>
      <c r="E2308" s="78"/>
      <c r="F2308" s="170"/>
      <c r="G2308" s="83"/>
      <c r="H2308" s="84"/>
      <c r="I2308" s="114" t="str">
        <f>IF(Stock[[#This Row],[SỐ LƯỢNG MUA]]&gt;0,Stock[[#This Row],[GIÁ MUA]]*Stock[[#This Row],[SỐ LƯỢNG MUA]]*$D$11,"")</f>
        <v/>
      </c>
      <c r="J2308" s="87"/>
      <c r="K2308" s="88"/>
      <c r="L2308" s="116" t="str">
        <f>IF(Stock[[#This Row],[SỐ LƯỢNG MUA]]&gt;0,Stock[[#This Row],[GIÁ MUA]]*(1+Stock[[#This Row],[% TĂNG KỲ VỌNG_1]]),"")</f>
        <v/>
      </c>
      <c r="M2308" s="89"/>
      <c r="N2308" s="116" t="str">
        <f>IF(Stock[[#This Row],[SỐ LƯỢNG MUA]]&gt;0,Stock[[#This Row],[GIÁ MUA]]*(1+Stock[[#This Row],[% TĂNG KỲ VỌNG_2]]),"")</f>
        <v/>
      </c>
      <c r="O2308" s="89"/>
      <c r="P2308" s="116" t="str">
        <f>IF(Stock[[#This Row],[SỐ LƯỢNG MUA]]&gt;0,Stock[[#This Row],[GIÁ MUA]]*(1+Stock[[#This Row],[% GIẢM ĐỂ CẮT LỖ]]),"")</f>
        <v/>
      </c>
      <c r="Q2308" s="103"/>
      <c r="R2308" s="117" t="str">
        <f>IF(Stock[[#This Row],[CỔ TỨC TIỀN MẶT]]&gt;0,Stock[[#This Row],[CỔ TỨC TIỀN MẶT]]/(Stock[[#This Row],[GIÁ MUA]]*Stock[[#This Row],[SỐ LƯỢNG MUA]]),"")</f>
        <v/>
      </c>
      <c r="S2308" s="103"/>
      <c r="T2308" s="77"/>
      <c r="U2308" s="95"/>
      <c r="V2308" s="96"/>
      <c r="W2308" s="125" t="str">
        <f>IF(Stock[[#This Row],[SỐ LƯỢNG BÁN]]&gt;0,Stock[[#This Row],[GIÁ BÁN]]*Stock[[#This Row],[SỐ LƯỢNG BÁN]]*$D$11+Stock[[#This Row],[GIÁ BÁN]]*Stock[[#This Row],[SỐ LƯỢNG BÁN]]*$D$12,"")</f>
        <v/>
      </c>
      <c r="X2308" s="120">
        <f>Stock[[#This Row],[SỐ LƯỢNG MUA]]+Stock[[#This Row],[CỔ TỨC BẰNG CỔ PHIẾU]]-Stock[[#This Row],[SỐ LƯỢNG BÁN]]</f>
        <v>0</v>
      </c>
      <c r="Y23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8" s="120">
        <f ca="1">IF(Stock[[#This Row],[NGÀY BÁN]]&gt;0,Stock[[#This Row],[NGÀY BÁN]]-Stock[[#This Row],[NGÀY MUA]]+1,IF(Stock[[#This Row],[NGÀY MUA]]=0,0,TODAY()-Stock[[#This Row],[NGÀY MUA]]+1))</f>
        <v>0</v>
      </c>
      <c r="AA2308" s="121" t="str">
        <f>IFERROR(Stock[[#This Row],[CỔ TỨC TIỀN MẶT]]+Stock[[#This Row],[LÃI/(LỖ) TỪ BÁN CK
(auto-fill)]],"")</f>
        <v/>
      </c>
      <c r="AB23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8" s="79"/>
      <c r="AE2308" s="146" t="str">
        <f>IF(Stock[[#This Row],[TRẠNG THÁI
(auto-fill)]]="NẮM GIỮ",Stock[[#This Row],[GIÁ THỊ TRƯỜNG]]-Stock[[#This Row],[GIÁ MUA]],"")</f>
        <v/>
      </c>
      <c r="AF2308" s="150" t="str">
        <f>IFERROR(Stock[[#This Row],[TĂNG/
(GIẢM )]]/Stock[[#This Row],[GIÁ MUA]],"")</f>
        <v/>
      </c>
      <c r="AG2308" s="129" t="str">
        <f>IF(Stock[[#This Row],[GIÁ THỊ TRƯỜNG]]&gt;0,Stock[[#This Row],[GIÁ THỊ TRƯỜNG]]*Stock[[#This Row],[SỐ LƯỢNG CÒN LẠI
(auto-fill)]],"")</f>
        <v/>
      </c>
    </row>
    <row r="2309" spans="2:33">
      <c r="B2309" s="109" t="str">
        <f>IF(AND(Stock[[#This Row],[SỐ LƯỢNG MUA]]&gt;0,Stock[[#This Row],[SỐ LƯỢNG CÒN LẠI
(auto-fill)]]=0),"BÁN",
IF(AND(Stock[[#This Row],[SỐ LƯỢNG MUA]]&gt;0,Stock[[#This Row],[SỐ LƯỢNG CÒN LẠI
(auto-fill)]]&gt;0),"NẮM GIỮ",""))</f>
        <v/>
      </c>
      <c r="C2309" s="112">
        <f t="shared" si="35"/>
        <v>2296</v>
      </c>
      <c r="D2309" s="77"/>
      <c r="E2309" s="78"/>
      <c r="F2309" s="170"/>
      <c r="G2309" s="83"/>
      <c r="H2309" s="84"/>
      <c r="I2309" s="114" t="str">
        <f>IF(Stock[[#This Row],[SỐ LƯỢNG MUA]]&gt;0,Stock[[#This Row],[GIÁ MUA]]*Stock[[#This Row],[SỐ LƯỢNG MUA]]*$D$11,"")</f>
        <v/>
      </c>
      <c r="J2309" s="87"/>
      <c r="K2309" s="88"/>
      <c r="L2309" s="116" t="str">
        <f>IF(Stock[[#This Row],[SỐ LƯỢNG MUA]]&gt;0,Stock[[#This Row],[GIÁ MUA]]*(1+Stock[[#This Row],[% TĂNG KỲ VỌNG_1]]),"")</f>
        <v/>
      </c>
      <c r="M2309" s="89"/>
      <c r="N2309" s="116" t="str">
        <f>IF(Stock[[#This Row],[SỐ LƯỢNG MUA]]&gt;0,Stock[[#This Row],[GIÁ MUA]]*(1+Stock[[#This Row],[% TĂNG KỲ VỌNG_2]]),"")</f>
        <v/>
      </c>
      <c r="O2309" s="89"/>
      <c r="P2309" s="116" t="str">
        <f>IF(Stock[[#This Row],[SỐ LƯỢNG MUA]]&gt;0,Stock[[#This Row],[GIÁ MUA]]*(1+Stock[[#This Row],[% GIẢM ĐỂ CẮT LỖ]]),"")</f>
        <v/>
      </c>
      <c r="Q2309" s="103"/>
      <c r="R2309" s="117" t="str">
        <f>IF(Stock[[#This Row],[CỔ TỨC TIỀN MẶT]]&gt;0,Stock[[#This Row],[CỔ TỨC TIỀN MẶT]]/(Stock[[#This Row],[GIÁ MUA]]*Stock[[#This Row],[SỐ LƯỢNG MUA]]),"")</f>
        <v/>
      </c>
      <c r="S2309" s="103"/>
      <c r="T2309" s="77"/>
      <c r="U2309" s="95"/>
      <c r="V2309" s="96"/>
      <c r="W2309" s="125" t="str">
        <f>IF(Stock[[#This Row],[SỐ LƯỢNG BÁN]]&gt;0,Stock[[#This Row],[GIÁ BÁN]]*Stock[[#This Row],[SỐ LƯỢNG BÁN]]*$D$11+Stock[[#This Row],[GIÁ BÁN]]*Stock[[#This Row],[SỐ LƯỢNG BÁN]]*$D$12,"")</f>
        <v/>
      </c>
      <c r="X2309" s="120">
        <f>Stock[[#This Row],[SỐ LƯỢNG MUA]]+Stock[[#This Row],[CỔ TỨC BẰNG CỔ PHIẾU]]-Stock[[#This Row],[SỐ LƯỢNG BÁN]]</f>
        <v>0</v>
      </c>
      <c r="Y23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9" s="120">
        <f ca="1">IF(Stock[[#This Row],[NGÀY BÁN]]&gt;0,Stock[[#This Row],[NGÀY BÁN]]-Stock[[#This Row],[NGÀY MUA]]+1,IF(Stock[[#This Row],[NGÀY MUA]]=0,0,TODAY()-Stock[[#This Row],[NGÀY MUA]]+1))</f>
        <v>0</v>
      </c>
      <c r="AA2309" s="121" t="str">
        <f>IFERROR(Stock[[#This Row],[CỔ TỨC TIỀN MẶT]]+Stock[[#This Row],[LÃI/(LỖ) TỪ BÁN CK
(auto-fill)]],"")</f>
        <v/>
      </c>
      <c r="AB23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09" s="79"/>
      <c r="AE2309" s="146" t="str">
        <f>IF(Stock[[#This Row],[TRẠNG THÁI
(auto-fill)]]="NẮM GIỮ",Stock[[#This Row],[GIÁ THỊ TRƯỜNG]]-Stock[[#This Row],[GIÁ MUA]],"")</f>
        <v/>
      </c>
      <c r="AF2309" s="150" t="str">
        <f>IFERROR(Stock[[#This Row],[TĂNG/
(GIẢM )]]/Stock[[#This Row],[GIÁ MUA]],"")</f>
        <v/>
      </c>
      <c r="AG2309" s="129" t="str">
        <f>IF(Stock[[#This Row],[GIÁ THỊ TRƯỜNG]]&gt;0,Stock[[#This Row],[GIÁ THỊ TRƯỜNG]]*Stock[[#This Row],[SỐ LƯỢNG CÒN LẠI
(auto-fill)]],"")</f>
        <v/>
      </c>
    </row>
    <row r="2310" spans="2:33">
      <c r="B2310" s="109" t="str">
        <f>IF(AND(Stock[[#This Row],[SỐ LƯỢNG MUA]]&gt;0,Stock[[#This Row],[SỐ LƯỢNG CÒN LẠI
(auto-fill)]]=0),"BÁN",
IF(AND(Stock[[#This Row],[SỐ LƯỢNG MUA]]&gt;0,Stock[[#This Row],[SỐ LƯỢNG CÒN LẠI
(auto-fill)]]&gt;0),"NẮM GIỮ",""))</f>
        <v/>
      </c>
      <c r="C2310" s="112">
        <f t="shared" si="35"/>
        <v>2297</v>
      </c>
      <c r="D2310" s="77"/>
      <c r="E2310" s="78"/>
      <c r="F2310" s="170"/>
      <c r="G2310" s="83"/>
      <c r="H2310" s="84"/>
      <c r="I2310" s="114" t="str">
        <f>IF(Stock[[#This Row],[SỐ LƯỢNG MUA]]&gt;0,Stock[[#This Row],[GIÁ MUA]]*Stock[[#This Row],[SỐ LƯỢNG MUA]]*$D$11,"")</f>
        <v/>
      </c>
      <c r="J2310" s="87"/>
      <c r="K2310" s="88"/>
      <c r="L2310" s="116" t="str">
        <f>IF(Stock[[#This Row],[SỐ LƯỢNG MUA]]&gt;0,Stock[[#This Row],[GIÁ MUA]]*(1+Stock[[#This Row],[% TĂNG KỲ VỌNG_1]]),"")</f>
        <v/>
      </c>
      <c r="M2310" s="89"/>
      <c r="N2310" s="116" t="str">
        <f>IF(Stock[[#This Row],[SỐ LƯỢNG MUA]]&gt;0,Stock[[#This Row],[GIÁ MUA]]*(1+Stock[[#This Row],[% TĂNG KỲ VỌNG_2]]),"")</f>
        <v/>
      </c>
      <c r="O2310" s="89"/>
      <c r="P2310" s="116" t="str">
        <f>IF(Stock[[#This Row],[SỐ LƯỢNG MUA]]&gt;0,Stock[[#This Row],[GIÁ MUA]]*(1+Stock[[#This Row],[% GIẢM ĐỂ CẮT LỖ]]),"")</f>
        <v/>
      </c>
      <c r="Q2310" s="103"/>
      <c r="R2310" s="117" t="str">
        <f>IF(Stock[[#This Row],[CỔ TỨC TIỀN MẶT]]&gt;0,Stock[[#This Row],[CỔ TỨC TIỀN MẶT]]/(Stock[[#This Row],[GIÁ MUA]]*Stock[[#This Row],[SỐ LƯỢNG MUA]]),"")</f>
        <v/>
      </c>
      <c r="S2310" s="103"/>
      <c r="T2310" s="77"/>
      <c r="U2310" s="95"/>
      <c r="V2310" s="96"/>
      <c r="W2310" s="125" t="str">
        <f>IF(Stock[[#This Row],[SỐ LƯỢNG BÁN]]&gt;0,Stock[[#This Row],[GIÁ BÁN]]*Stock[[#This Row],[SỐ LƯỢNG BÁN]]*$D$11+Stock[[#This Row],[GIÁ BÁN]]*Stock[[#This Row],[SỐ LƯỢNG BÁN]]*$D$12,"")</f>
        <v/>
      </c>
      <c r="X2310" s="120">
        <f>Stock[[#This Row],[SỐ LƯỢNG MUA]]+Stock[[#This Row],[CỔ TỨC BẰNG CỔ PHIẾU]]-Stock[[#This Row],[SỐ LƯỢNG BÁN]]</f>
        <v>0</v>
      </c>
      <c r="Y23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0" s="120">
        <f ca="1">IF(Stock[[#This Row],[NGÀY BÁN]]&gt;0,Stock[[#This Row],[NGÀY BÁN]]-Stock[[#This Row],[NGÀY MUA]]+1,IF(Stock[[#This Row],[NGÀY MUA]]=0,0,TODAY()-Stock[[#This Row],[NGÀY MUA]]+1))</f>
        <v>0</v>
      </c>
      <c r="AA2310" s="121" t="str">
        <f>IFERROR(Stock[[#This Row],[CỔ TỨC TIỀN MẶT]]+Stock[[#This Row],[LÃI/(LỖ) TỪ BÁN CK
(auto-fill)]],"")</f>
        <v/>
      </c>
      <c r="AB23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0" s="79"/>
      <c r="AE2310" s="146" t="str">
        <f>IF(Stock[[#This Row],[TRẠNG THÁI
(auto-fill)]]="NẮM GIỮ",Stock[[#This Row],[GIÁ THỊ TRƯỜNG]]-Stock[[#This Row],[GIÁ MUA]],"")</f>
        <v/>
      </c>
      <c r="AF2310" s="150" t="str">
        <f>IFERROR(Stock[[#This Row],[TĂNG/
(GIẢM )]]/Stock[[#This Row],[GIÁ MUA]],"")</f>
        <v/>
      </c>
      <c r="AG2310" s="129" t="str">
        <f>IF(Stock[[#This Row],[GIÁ THỊ TRƯỜNG]]&gt;0,Stock[[#This Row],[GIÁ THỊ TRƯỜNG]]*Stock[[#This Row],[SỐ LƯỢNG CÒN LẠI
(auto-fill)]],"")</f>
        <v/>
      </c>
    </row>
    <row r="2311" spans="2:33">
      <c r="B2311" s="109" t="str">
        <f>IF(AND(Stock[[#This Row],[SỐ LƯỢNG MUA]]&gt;0,Stock[[#This Row],[SỐ LƯỢNG CÒN LẠI
(auto-fill)]]=0),"BÁN",
IF(AND(Stock[[#This Row],[SỐ LƯỢNG MUA]]&gt;0,Stock[[#This Row],[SỐ LƯỢNG CÒN LẠI
(auto-fill)]]&gt;0),"NẮM GIỮ",""))</f>
        <v/>
      </c>
      <c r="C2311" s="112">
        <f t="shared" si="35"/>
        <v>2298</v>
      </c>
      <c r="D2311" s="77"/>
      <c r="E2311" s="78"/>
      <c r="F2311" s="170"/>
      <c r="G2311" s="83"/>
      <c r="H2311" s="84"/>
      <c r="I2311" s="114" t="str">
        <f>IF(Stock[[#This Row],[SỐ LƯỢNG MUA]]&gt;0,Stock[[#This Row],[GIÁ MUA]]*Stock[[#This Row],[SỐ LƯỢNG MUA]]*$D$11,"")</f>
        <v/>
      </c>
      <c r="J2311" s="87"/>
      <c r="K2311" s="88"/>
      <c r="L2311" s="116" t="str">
        <f>IF(Stock[[#This Row],[SỐ LƯỢNG MUA]]&gt;0,Stock[[#This Row],[GIÁ MUA]]*(1+Stock[[#This Row],[% TĂNG KỲ VỌNG_1]]),"")</f>
        <v/>
      </c>
      <c r="M2311" s="89"/>
      <c r="N2311" s="116" t="str">
        <f>IF(Stock[[#This Row],[SỐ LƯỢNG MUA]]&gt;0,Stock[[#This Row],[GIÁ MUA]]*(1+Stock[[#This Row],[% TĂNG KỲ VỌNG_2]]),"")</f>
        <v/>
      </c>
      <c r="O2311" s="89"/>
      <c r="P2311" s="116" t="str">
        <f>IF(Stock[[#This Row],[SỐ LƯỢNG MUA]]&gt;0,Stock[[#This Row],[GIÁ MUA]]*(1+Stock[[#This Row],[% GIẢM ĐỂ CẮT LỖ]]),"")</f>
        <v/>
      </c>
      <c r="Q2311" s="103"/>
      <c r="R2311" s="117" t="str">
        <f>IF(Stock[[#This Row],[CỔ TỨC TIỀN MẶT]]&gt;0,Stock[[#This Row],[CỔ TỨC TIỀN MẶT]]/(Stock[[#This Row],[GIÁ MUA]]*Stock[[#This Row],[SỐ LƯỢNG MUA]]),"")</f>
        <v/>
      </c>
      <c r="S2311" s="103"/>
      <c r="T2311" s="77"/>
      <c r="U2311" s="95"/>
      <c r="V2311" s="96"/>
      <c r="W2311" s="125" t="str">
        <f>IF(Stock[[#This Row],[SỐ LƯỢNG BÁN]]&gt;0,Stock[[#This Row],[GIÁ BÁN]]*Stock[[#This Row],[SỐ LƯỢNG BÁN]]*$D$11+Stock[[#This Row],[GIÁ BÁN]]*Stock[[#This Row],[SỐ LƯỢNG BÁN]]*$D$12,"")</f>
        <v/>
      </c>
      <c r="X2311" s="120">
        <f>Stock[[#This Row],[SỐ LƯỢNG MUA]]+Stock[[#This Row],[CỔ TỨC BẰNG CỔ PHIẾU]]-Stock[[#This Row],[SỐ LƯỢNG BÁN]]</f>
        <v>0</v>
      </c>
      <c r="Y23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1" s="120">
        <f ca="1">IF(Stock[[#This Row],[NGÀY BÁN]]&gt;0,Stock[[#This Row],[NGÀY BÁN]]-Stock[[#This Row],[NGÀY MUA]]+1,IF(Stock[[#This Row],[NGÀY MUA]]=0,0,TODAY()-Stock[[#This Row],[NGÀY MUA]]+1))</f>
        <v>0</v>
      </c>
      <c r="AA2311" s="121" t="str">
        <f>IFERROR(Stock[[#This Row],[CỔ TỨC TIỀN MẶT]]+Stock[[#This Row],[LÃI/(LỖ) TỪ BÁN CK
(auto-fill)]],"")</f>
        <v/>
      </c>
      <c r="AB23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1" s="79"/>
      <c r="AE2311" s="146" t="str">
        <f>IF(Stock[[#This Row],[TRẠNG THÁI
(auto-fill)]]="NẮM GIỮ",Stock[[#This Row],[GIÁ THỊ TRƯỜNG]]-Stock[[#This Row],[GIÁ MUA]],"")</f>
        <v/>
      </c>
      <c r="AF2311" s="150" t="str">
        <f>IFERROR(Stock[[#This Row],[TĂNG/
(GIẢM )]]/Stock[[#This Row],[GIÁ MUA]],"")</f>
        <v/>
      </c>
      <c r="AG2311" s="129" t="str">
        <f>IF(Stock[[#This Row],[GIÁ THỊ TRƯỜNG]]&gt;0,Stock[[#This Row],[GIÁ THỊ TRƯỜNG]]*Stock[[#This Row],[SỐ LƯỢNG CÒN LẠI
(auto-fill)]],"")</f>
        <v/>
      </c>
    </row>
    <row r="2312" spans="2:33">
      <c r="B2312" s="109" t="str">
        <f>IF(AND(Stock[[#This Row],[SỐ LƯỢNG MUA]]&gt;0,Stock[[#This Row],[SỐ LƯỢNG CÒN LẠI
(auto-fill)]]=0),"BÁN",
IF(AND(Stock[[#This Row],[SỐ LƯỢNG MUA]]&gt;0,Stock[[#This Row],[SỐ LƯỢNG CÒN LẠI
(auto-fill)]]&gt;0),"NẮM GIỮ",""))</f>
        <v/>
      </c>
      <c r="C2312" s="112">
        <f t="shared" si="35"/>
        <v>2299</v>
      </c>
      <c r="D2312" s="77"/>
      <c r="E2312" s="78"/>
      <c r="F2312" s="170"/>
      <c r="G2312" s="83"/>
      <c r="H2312" s="84"/>
      <c r="I2312" s="114" t="str">
        <f>IF(Stock[[#This Row],[SỐ LƯỢNG MUA]]&gt;0,Stock[[#This Row],[GIÁ MUA]]*Stock[[#This Row],[SỐ LƯỢNG MUA]]*$D$11,"")</f>
        <v/>
      </c>
      <c r="J2312" s="87"/>
      <c r="K2312" s="88"/>
      <c r="L2312" s="116" t="str">
        <f>IF(Stock[[#This Row],[SỐ LƯỢNG MUA]]&gt;0,Stock[[#This Row],[GIÁ MUA]]*(1+Stock[[#This Row],[% TĂNG KỲ VỌNG_1]]),"")</f>
        <v/>
      </c>
      <c r="M2312" s="89"/>
      <c r="N2312" s="116" t="str">
        <f>IF(Stock[[#This Row],[SỐ LƯỢNG MUA]]&gt;0,Stock[[#This Row],[GIÁ MUA]]*(1+Stock[[#This Row],[% TĂNG KỲ VỌNG_2]]),"")</f>
        <v/>
      </c>
      <c r="O2312" s="89"/>
      <c r="P2312" s="116" t="str">
        <f>IF(Stock[[#This Row],[SỐ LƯỢNG MUA]]&gt;0,Stock[[#This Row],[GIÁ MUA]]*(1+Stock[[#This Row],[% GIẢM ĐỂ CẮT LỖ]]),"")</f>
        <v/>
      </c>
      <c r="Q2312" s="103"/>
      <c r="R2312" s="117" t="str">
        <f>IF(Stock[[#This Row],[CỔ TỨC TIỀN MẶT]]&gt;0,Stock[[#This Row],[CỔ TỨC TIỀN MẶT]]/(Stock[[#This Row],[GIÁ MUA]]*Stock[[#This Row],[SỐ LƯỢNG MUA]]),"")</f>
        <v/>
      </c>
      <c r="S2312" s="103"/>
      <c r="T2312" s="77"/>
      <c r="U2312" s="95"/>
      <c r="V2312" s="96"/>
      <c r="W2312" s="125" t="str">
        <f>IF(Stock[[#This Row],[SỐ LƯỢNG BÁN]]&gt;0,Stock[[#This Row],[GIÁ BÁN]]*Stock[[#This Row],[SỐ LƯỢNG BÁN]]*$D$11+Stock[[#This Row],[GIÁ BÁN]]*Stock[[#This Row],[SỐ LƯỢNG BÁN]]*$D$12,"")</f>
        <v/>
      </c>
      <c r="X2312" s="120">
        <f>Stock[[#This Row],[SỐ LƯỢNG MUA]]+Stock[[#This Row],[CỔ TỨC BẰNG CỔ PHIẾU]]-Stock[[#This Row],[SỐ LƯỢNG BÁN]]</f>
        <v>0</v>
      </c>
      <c r="Y23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2" s="120">
        <f ca="1">IF(Stock[[#This Row],[NGÀY BÁN]]&gt;0,Stock[[#This Row],[NGÀY BÁN]]-Stock[[#This Row],[NGÀY MUA]]+1,IF(Stock[[#This Row],[NGÀY MUA]]=0,0,TODAY()-Stock[[#This Row],[NGÀY MUA]]+1))</f>
        <v>0</v>
      </c>
      <c r="AA2312" s="121" t="str">
        <f>IFERROR(Stock[[#This Row],[CỔ TỨC TIỀN MẶT]]+Stock[[#This Row],[LÃI/(LỖ) TỪ BÁN CK
(auto-fill)]],"")</f>
        <v/>
      </c>
      <c r="AB23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2" s="79"/>
      <c r="AE2312" s="146" t="str">
        <f>IF(Stock[[#This Row],[TRẠNG THÁI
(auto-fill)]]="NẮM GIỮ",Stock[[#This Row],[GIÁ THỊ TRƯỜNG]]-Stock[[#This Row],[GIÁ MUA]],"")</f>
        <v/>
      </c>
      <c r="AF2312" s="150" t="str">
        <f>IFERROR(Stock[[#This Row],[TĂNG/
(GIẢM )]]/Stock[[#This Row],[GIÁ MUA]],"")</f>
        <v/>
      </c>
      <c r="AG2312" s="129" t="str">
        <f>IF(Stock[[#This Row],[GIÁ THỊ TRƯỜNG]]&gt;0,Stock[[#This Row],[GIÁ THỊ TRƯỜNG]]*Stock[[#This Row],[SỐ LƯỢNG CÒN LẠI
(auto-fill)]],"")</f>
        <v/>
      </c>
    </row>
    <row r="2313" spans="2:33">
      <c r="B2313" s="109" t="str">
        <f>IF(AND(Stock[[#This Row],[SỐ LƯỢNG MUA]]&gt;0,Stock[[#This Row],[SỐ LƯỢNG CÒN LẠI
(auto-fill)]]=0),"BÁN",
IF(AND(Stock[[#This Row],[SỐ LƯỢNG MUA]]&gt;0,Stock[[#This Row],[SỐ LƯỢNG CÒN LẠI
(auto-fill)]]&gt;0),"NẮM GIỮ",""))</f>
        <v/>
      </c>
      <c r="C2313" s="112">
        <f t="shared" si="35"/>
        <v>2300</v>
      </c>
      <c r="D2313" s="77"/>
      <c r="E2313" s="78"/>
      <c r="F2313" s="170"/>
      <c r="G2313" s="83"/>
      <c r="H2313" s="84"/>
      <c r="I2313" s="114" t="str">
        <f>IF(Stock[[#This Row],[SỐ LƯỢNG MUA]]&gt;0,Stock[[#This Row],[GIÁ MUA]]*Stock[[#This Row],[SỐ LƯỢNG MUA]]*$D$11,"")</f>
        <v/>
      </c>
      <c r="J2313" s="87"/>
      <c r="K2313" s="88"/>
      <c r="L2313" s="116" t="str">
        <f>IF(Stock[[#This Row],[SỐ LƯỢNG MUA]]&gt;0,Stock[[#This Row],[GIÁ MUA]]*(1+Stock[[#This Row],[% TĂNG KỲ VỌNG_1]]),"")</f>
        <v/>
      </c>
      <c r="M2313" s="89"/>
      <c r="N2313" s="116" t="str">
        <f>IF(Stock[[#This Row],[SỐ LƯỢNG MUA]]&gt;0,Stock[[#This Row],[GIÁ MUA]]*(1+Stock[[#This Row],[% TĂNG KỲ VỌNG_2]]),"")</f>
        <v/>
      </c>
      <c r="O2313" s="89"/>
      <c r="P2313" s="116" t="str">
        <f>IF(Stock[[#This Row],[SỐ LƯỢNG MUA]]&gt;0,Stock[[#This Row],[GIÁ MUA]]*(1+Stock[[#This Row],[% GIẢM ĐỂ CẮT LỖ]]),"")</f>
        <v/>
      </c>
      <c r="Q2313" s="103"/>
      <c r="R2313" s="117" t="str">
        <f>IF(Stock[[#This Row],[CỔ TỨC TIỀN MẶT]]&gt;0,Stock[[#This Row],[CỔ TỨC TIỀN MẶT]]/(Stock[[#This Row],[GIÁ MUA]]*Stock[[#This Row],[SỐ LƯỢNG MUA]]),"")</f>
        <v/>
      </c>
      <c r="S2313" s="103"/>
      <c r="T2313" s="77"/>
      <c r="U2313" s="95"/>
      <c r="V2313" s="96"/>
      <c r="W2313" s="125" t="str">
        <f>IF(Stock[[#This Row],[SỐ LƯỢNG BÁN]]&gt;0,Stock[[#This Row],[GIÁ BÁN]]*Stock[[#This Row],[SỐ LƯỢNG BÁN]]*$D$11+Stock[[#This Row],[GIÁ BÁN]]*Stock[[#This Row],[SỐ LƯỢNG BÁN]]*$D$12,"")</f>
        <v/>
      </c>
      <c r="X2313" s="120">
        <f>Stock[[#This Row],[SỐ LƯỢNG MUA]]+Stock[[#This Row],[CỔ TỨC BẰNG CỔ PHIẾU]]-Stock[[#This Row],[SỐ LƯỢNG BÁN]]</f>
        <v>0</v>
      </c>
      <c r="Y23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3" s="120">
        <f ca="1">IF(Stock[[#This Row],[NGÀY BÁN]]&gt;0,Stock[[#This Row],[NGÀY BÁN]]-Stock[[#This Row],[NGÀY MUA]]+1,IF(Stock[[#This Row],[NGÀY MUA]]=0,0,TODAY()-Stock[[#This Row],[NGÀY MUA]]+1))</f>
        <v>0</v>
      </c>
      <c r="AA2313" s="121" t="str">
        <f>IFERROR(Stock[[#This Row],[CỔ TỨC TIỀN MẶT]]+Stock[[#This Row],[LÃI/(LỖ) TỪ BÁN CK
(auto-fill)]],"")</f>
        <v/>
      </c>
      <c r="AB23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3" s="79"/>
      <c r="AE2313" s="146" t="str">
        <f>IF(Stock[[#This Row],[TRẠNG THÁI
(auto-fill)]]="NẮM GIỮ",Stock[[#This Row],[GIÁ THỊ TRƯỜNG]]-Stock[[#This Row],[GIÁ MUA]],"")</f>
        <v/>
      </c>
      <c r="AF2313" s="150" t="str">
        <f>IFERROR(Stock[[#This Row],[TĂNG/
(GIẢM )]]/Stock[[#This Row],[GIÁ MUA]],"")</f>
        <v/>
      </c>
      <c r="AG2313" s="129" t="str">
        <f>IF(Stock[[#This Row],[GIÁ THỊ TRƯỜNG]]&gt;0,Stock[[#This Row],[GIÁ THỊ TRƯỜNG]]*Stock[[#This Row],[SỐ LƯỢNG CÒN LẠI
(auto-fill)]],"")</f>
        <v/>
      </c>
    </row>
    <row r="2314" spans="2:33">
      <c r="B2314" s="109" t="str">
        <f>IF(AND(Stock[[#This Row],[SỐ LƯỢNG MUA]]&gt;0,Stock[[#This Row],[SỐ LƯỢNG CÒN LẠI
(auto-fill)]]=0),"BÁN",
IF(AND(Stock[[#This Row],[SỐ LƯỢNG MUA]]&gt;0,Stock[[#This Row],[SỐ LƯỢNG CÒN LẠI
(auto-fill)]]&gt;0),"NẮM GIỮ",""))</f>
        <v/>
      </c>
      <c r="C2314" s="112">
        <f t="shared" si="35"/>
        <v>2301</v>
      </c>
      <c r="D2314" s="77"/>
      <c r="E2314" s="78"/>
      <c r="F2314" s="170"/>
      <c r="G2314" s="83"/>
      <c r="H2314" s="84"/>
      <c r="I2314" s="114" t="str">
        <f>IF(Stock[[#This Row],[SỐ LƯỢNG MUA]]&gt;0,Stock[[#This Row],[GIÁ MUA]]*Stock[[#This Row],[SỐ LƯỢNG MUA]]*$D$11,"")</f>
        <v/>
      </c>
      <c r="J2314" s="87"/>
      <c r="K2314" s="88"/>
      <c r="L2314" s="116" t="str">
        <f>IF(Stock[[#This Row],[SỐ LƯỢNG MUA]]&gt;0,Stock[[#This Row],[GIÁ MUA]]*(1+Stock[[#This Row],[% TĂNG KỲ VỌNG_1]]),"")</f>
        <v/>
      </c>
      <c r="M2314" s="89"/>
      <c r="N2314" s="116" t="str">
        <f>IF(Stock[[#This Row],[SỐ LƯỢNG MUA]]&gt;0,Stock[[#This Row],[GIÁ MUA]]*(1+Stock[[#This Row],[% TĂNG KỲ VỌNG_2]]),"")</f>
        <v/>
      </c>
      <c r="O2314" s="89"/>
      <c r="P2314" s="116" t="str">
        <f>IF(Stock[[#This Row],[SỐ LƯỢNG MUA]]&gt;0,Stock[[#This Row],[GIÁ MUA]]*(1+Stock[[#This Row],[% GIẢM ĐỂ CẮT LỖ]]),"")</f>
        <v/>
      </c>
      <c r="Q2314" s="103"/>
      <c r="R2314" s="117" t="str">
        <f>IF(Stock[[#This Row],[CỔ TỨC TIỀN MẶT]]&gt;0,Stock[[#This Row],[CỔ TỨC TIỀN MẶT]]/(Stock[[#This Row],[GIÁ MUA]]*Stock[[#This Row],[SỐ LƯỢNG MUA]]),"")</f>
        <v/>
      </c>
      <c r="S2314" s="103"/>
      <c r="T2314" s="77"/>
      <c r="U2314" s="95"/>
      <c r="V2314" s="96"/>
      <c r="W2314" s="125" t="str">
        <f>IF(Stock[[#This Row],[SỐ LƯỢNG BÁN]]&gt;0,Stock[[#This Row],[GIÁ BÁN]]*Stock[[#This Row],[SỐ LƯỢNG BÁN]]*$D$11+Stock[[#This Row],[GIÁ BÁN]]*Stock[[#This Row],[SỐ LƯỢNG BÁN]]*$D$12,"")</f>
        <v/>
      </c>
      <c r="X2314" s="120">
        <f>Stock[[#This Row],[SỐ LƯỢNG MUA]]+Stock[[#This Row],[CỔ TỨC BẰNG CỔ PHIẾU]]-Stock[[#This Row],[SỐ LƯỢNG BÁN]]</f>
        <v>0</v>
      </c>
      <c r="Y23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4" s="120">
        <f ca="1">IF(Stock[[#This Row],[NGÀY BÁN]]&gt;0,Stock[[#This Row],[NGÀY BÁN]]-Stock[[#This Row],[NGÀY MUA]]+1,IF(Stock[[#This Row],[NGÀY MUA]]=0,0,TODAY()-Stock[[#This Row],[NGÀY MUA]]+1))</f>
        <v>0</v>
      </c>
      <c r="AA2314" s="121" t="str">
        <f>IFERROR(Stock[[#This Row],[CỔ TỨC TIỀN MẶT]]+Stock[[#This Row],[LÃI/(LỖ) TỪ BÁN CK
(auto-fill)]],"")</f>
        <v/>
      </c>
      <c r="AB23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4" s="79"/>
      <c r="AE2314" s="146" t="str">
        <f>IF(Stock[[#This Row],[TRẠNG THÁI
(auto-fill)]]="NẮM GIỮ",Stock[[#This Row],[GIÁ THỊ TRƯỜNG]]-Stock[[#This Row],[GIÁ MUA]],"")</f>
        <v/>
      </c>
      <c r="AF2314" s="150" t="str">
        <f>IFERROR(Stock[[#This Row],[TĂNG/
(GIẢM )]]/Stock[[#This Row],[GIÁ MUA]],"")</f>
        <v/>
      </c>
      <c r="AG2314" s="129" t="str">
        <f>IF(Stock[[#This Row],[GIÁ THỊ TRƯỜNG]]&gt;0,Stock[[#This Row],[GIÁ THỊ TRƯỜNG]]*Stock[[#This Row],[SỐ LƯỢNG CÒN LẠI
(auto-fill)]],"")</f>
        <v/>
      </c>
    </row>
    <row r="2315" spans="2:33">
      <c r="B2315" s="109" t="str">
        <f>IF(AND(Stock[[#This Row],[SỐ LƯỢNG MUA]]&gt;0,Stock[[#This Row],[SỐ LƯỢNG CÒN LẠI
(auto-fill)]]=0),"BÁN",
IF(AND(Stock[[#This Row],[SỐ LƯỢNG MUA]]&gt;0,Stock[[#This Row],[SỐ LƯỢNG CÒN LẠI
(auto-fill)]]&gt;0),"NẮM GIỮ",""))</f>
        <v/>
      </c>
      <c r="C2315" s="112">
        <f t="shared" si="35"/>
        <v>2302</v>
      </c>
      <c r="D2315" s="77"/>
      <c r="E2315" s="78"/>
      <c r="F2315" s="170"/>
      <c r="G2315" s="83"/>
      <c r="H2315" s="84"/>
      <c r="I2315" s="114" t="str">
        <f>IF(Stock[[#This Row],[SỐ LƯỢNG MUA]]&gt;0,Stock[[#This Row],[GIÁ MUA]]*Stock[[#This Row],[SỐ LƯỢNG MUA]]*$D$11,"")</f>
        <v/>
      </c>
      <c r="J2315" s="87"/>
      <c r="K2315" s="88"/>
      <c r="L2315" s="116" t="str">
        <f>IF(Stock[[#This Row],[SỐ LƯỢNG MUA]]&gt;0,Stock[[#This Row],[GIÁ MUA]]*(1+Stock[[#This Row],[% TĂNG KỲ VỌNG_1]]),"")</f>
        <v/>
      </c>
      <c r="M2315" s="89"/>
      <c r="N2315" s="116" t="str">
        <f>IF(Stock[[#This Row],[SỐ LƯỢNG MUA]]&gt;0,Stock[[#This Row],[GIÁ MUA]]*(1+Stock[[#This Row],[% TĂNG KỲ VỌNG_2]]),"")</f>
        <v/>
      </c>
      <c r="O2315" s="89"/>
      <c r="P2315" s="116" t="str">
        <f>IF(Stock[[#This Row],[SỐ LƯỢNG MUA]]&gt;0,Stock[[#This Row],[GIÁ MUA]]*(1+Stock[[#This Row],[% GIẢM ĐỂ CẮT LỖ]]),"")</f>
        <v/>
      </c>
      <c r="Q2315" s="103"/>
      <c r="R2315" s="117" t="str">
        <f>IF(Stock[[#This Row],[CỔ TỨC TIỀN MẶT]]&gt;0,Stock[[#This Row],[CỔ TỨC TIỀN MẶT]]/(Stock[[#This Row],[GIÁ MUA]]*Stock[[#This Row],[SỐ LƯỢNG MUA]]),"")</f>
        <v/>
      </c>
      <c r="S2315" s="103"/>
      <c r="T2315" s="77"/>
      <c r="U2315" s="95"/>
      <c r="V2315" s="96"/>
      <c r="W2315" s="125" t="str">
        <f>IF(Stock[[#This Row],[SỐ LƯỢNG BÁN]]&gt;0,Stock[[#This Row],[GIÁ BÁN]]*Stock[[#This Row],[SỐ LƯỢNG BÁN]]*$D$11+Stock[[#This Row],[GIÁ BÁN]]*Stock[[#This Row],[SỐ LƯỢNG BÁN]]*$D$12,"")</f>
        <v/>
      </c>
      <c r="X2315" s="120">
        <f>Stock[[#This Row],[SỐ LƯỢNG MUA]]+Stock[[#This Row],[CỔ TỨC BẰNG CỔ PHIẾU]]-Stock[[#This Row],[SỐ LƯỢNG BÁN]]</f>
        <v>0</v>
      </c>
      <c r="Y23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5" s="120">
        <f ca="1">IF(Stock[[#This Row],[NGÀY BÁN]]&gt;0,Stock[[#This Row],[NGÀY BÁN]]-Stock[[#This Row],[NGÀY MUA]]+1,IF(Stock[[#This Row],[NGÀY MUA]]=0,0,TODAY()-Stock[[#This Row],[NGÀY MUA]]+1))</f>
        <v>0</v>
      </c>
      <c r="AA2315" s="121" t="str">
        <f>IFERROR(Stock[[#This Row],[CỔ TỨC TIỀN MẶT]]+Stock[[#This Row],[LÃI/(LỖ) TỪ BÁN CK
(auto-fill)]],"")</f>
        <v/>
      </c>
      <c r="AB23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5" s="79"/>
      <c r="AE2315" s="146" t="str">
        <f>IF(Stock[[#This Row],[TRẠNG THÁI
(auto-fill)]]="NẮM GIỮ",Stock[[#This Row],[GIÁ THỊ TRƯỜNG]]-Stock[[#This Row],[GIÁ MUA]],"")</f>
        <v/>
      </c>
      <c r="AF2315" s="150" t="str">
        <f>IFERROR(Stock[[#This Row],[TĂNG/
(GIẢM )]]/Stock[[#This Row],[GIÁ MUA]],"")</f>
        <v/>
      </c>
      <c r="AG2315" s="129" t="str">
        <f>IF(Stock[[#This Row],[GIÁ THỊ TRƯỜNG]]&gt;0,Stock[[#This Row],[GIÁ THỊ TRƯỜNG]]*Stock[[#This Row],[SỐ LƯỢNG CÒN LẠI
(auto-fill)]],"")</f>
        <v/>
      </c>
    </row>
    <row r="2316" spans="2:33">
      <c r="B2316" s="109" t="str">
        <f>IF(AND(Stock[[#This Row],[SỐ LƯỢNG MUA]]&gt;0,Stock[[#This Row],[SỐ LƯỢNG CÒN LẠI
(auto-fill)]]=0),"BÁN",
IF(AND(Stock[[#This Row],[SỐ LƯỢNG MUA]]&gt;0,Stock[[#This Row],[SỐ LƯỢNG CÒN LẠI
(auto-fill)]]&gt;0),"NẮM GIỮ",""))</f>
        <v/>
      </c>
      <c r="C2316" s="112">
        <f t="shared" si="35"/>
        <v>2303</v>
      </c>
      <c r="D2316" s="77"/>
      <c r="E2316" s="78"/>
      <c r="F2316" s="170"/>
      <c r="G2316" s="83"/>
      <c r="H2316" s="84"/>
      <c r="I2316" s="114" t="str">
        <f>IF(Stock[[#This Row],[SỐ LƯỢNG MUA]]&gt;0,Stock[[#This Row],[GIÁ MUA]]*Stock[[#This Row],[SỐ LƯỢNG MUA]]*$D$11,"")</f>
        <v/>
      </c>
      <c r="J2316" s="87"/>
      <c r="K2316" s="88"/>
      <c r="L2316" s="116" t="str">
        <f>IF(Stock[[#This Row],[SỐ LƯỢNG MUA]]&gt;0,Stock[[#This Row],[GIÁ MUA]]*(1+Stock[[#This Row],[% TĂNG KỲ VỌNG_1]]),"")</f>
        <v/>
      </c>
      <c r="M2316" s="89"/>
      <c r="N2316" s="116" t="str">
        <f>IF(Stock[[#This Row],[SỐ LƯỢNG MUA]]&gt;0,Stock[[#This Row],[GIÁ MUA]]*(1+Stock[[#This Row],[% TĂNG KỲ VỌNG_2]]),"")</f>
        <v/>
      </c>
      <c r="O2316" s="89"/>
      <c r="P2316" s="116" t="str">
        <f>IF(Stock[[#This Row],[SỐ LƯỢNG MUA]]&gt;0,Stock[[#This Row],[GIÁ MUA]]*(1+Stock[[#This Row],[% GIẢM ĐỂ CẮT LỖ]]),"")</f>
        <v/>
      </c>
      <c r="Q2316" s="103"/>
      <c r="R2316" s="117" t="str">
        <f>IF(Stock[[#This Row],[CỔ TỨC TIỀN MẶT]]&gt;0,Stock[[#This Row],[CỔ TỨC TIỀN MẶT]]/(Stock[[#This Row],[GIÁ MUA]]*Stock[[#This Row],[SỐ LƯỢNG MUA]]),"")</f>
        <v/>
      </c>
      <c r="S2316" s="103"/>
      <c r="T2316" s="77"/>
      <c r="U2316" s="95"/>
      <c r="V2316" s="96"/>
      <c r="W2316" s="125" t="str">
        <f>IF(Stock[[#This Row],[SỐ LƯỢNG BÁN]]&gt;0,Stock[[#This Row],[GIÁ BÁN]]*Stock[[#This Row],[SỐ LƯỢNG BÁN]]*$D$11+Stock[[#This Row],[GIÁ BÁN]]*Stock[[#This Row],[SỐ LƯỢNG BÁN]]*$D$12,"")</f>
        <v/>
      </c>
      <c r="X2316" s="120">
        <f>Stock[[#This Row],[SỐ LƯỢNG MUA]]+Stock[[#This Row],[CỔ TỨC BẰNG CỔ PHIẾU]]-Stock[[#This Row],[SỐ LƯỢNG BÁN]]</f>
        <v>0</v>
      </c>
      <c r="Y23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6" s="120">
        <f ca="1">IF(Stock[[#This Row],[NGÀY BÁN]]&gt;0,Stock[[#This Row],[NGÀY BÁN]]-Stock[[#This Row],[NGÀY MUA]]+1,IF(Stock[[#This Row],[NGÀY MUA]]=0,0,TODAY()-Stock[[#This Row],[NGÀY MUA]]+1))</f>
        <v>0</v>
      </c>
      <c r="AA2316" s="121" t="str">
        <f>IFERROR(Stock[[#This Row],[CỔ TỨC TIỀN MẶT]]+Stock[[#This Row],[LÃI/(LỖ) TỪ BÁN CK
(auto-fill)]],"")</f>
        <v/>
      </c>
      <c r="AB23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6" s="79"/>
      <c r="AE2316" s="146" t="str">
        <f>IF(Stock[[#This Row],[TRẠNG THÁI
(auto-fill)]]="NẮM GIỮ",Stock[[#This Row],[GIÁ THỊ TRƯỜNG]]-Stock[[#This Row],[GIÁ MUA]],"")</f>
        <v/>
      </c>
      <c r="AF2316" s="150" t="str">
        <f>IFERROR(Stock[[#This Row],[TĂNG/
(GIẢM )]]/Stock[[#This Row],[GIÁ MUA]],"")</f>
        <v/>
      </c>
      <c r="AG2316" s="129" t="str">
        <f>IF(Stock[[#This Row],[GIÁ THỊ TRƯỜNG]]&gt;0,Stock[[#This Row],[GIÁ THỊ TRƯỜNG]]*Stock[[#This Row],[SỐ LƯỢNG CÒN LẠI
(auto-fill)]],"")</f>
        <v/>
      </c>
    </row>
    <row r="2317" spans="2:33">
      <c r="B2317" s="109" t="str">
        <f>IF(AND(Stock[[#This Row],[SỐ LƯỢNG MUA]]&gt;0,Stock[[#This Row],[SỐ LƯỢNG CÒN LẠI
(auto-fill)]]=0),"BÁN",
IF(AND(Stock[[#This Row],[SỐ LƯỢNG MUA]]&gt;0,Stock[[#This Row],[SỐ LƯỢNG CÒN LẠI
(auto-fill)]]&gt;0),"NẮM GIỮ",""))</f>
        <v/>
      </c>
      <c r="C2317" s="112">
        <f t="shared" si="35"/>
        <v>2304</v>
      </c>
      <c r="D2317" s="77"/>
      <c r="E2317" s="78"/>
      <c r="F2317" s="170"/>
      <c r="G2317" s="83"/>
      <c r="H2317" s="84"/>
      <c r="I2317" s="114" t="str">
        <f>IF(Stock[[#This Row],[SỐ LƯỢNG MUA]]&gt;0,Stock[[#This Row],[GIÁ MUA]]*Stock[[#This Row],[SỐ LƯỢNG MUA]]*$D$11,"")</f>
        <v/>
      </c>
      <c r="J2317" s="87"/>
      <c r="K2317" s="88"/>
      <c r="L2317" s="116" t="str">
        <f>IF(Stock[[#This Row],[SỐ LƯỢNG MUA]]&gt;0,Stock[[#This Row],[GIÁ MUA]]*(1+Stock[[#This Row],[% TĂNG KỲ VỌNG_1]]),"")</f>
        <v/>
      </c>
      <c r="M2317" s="89"/>
      <c r="N2317" s="116" t="str">
        <f>IF(Stock[[#This Row],[SỐ LƯỢNG MUA]]&gt;0,Stock[[#This Row],[GIÁ MUA]]*(1+Stock[[#This Row],[% TĂNG KỲ VỌNG_2]]),"")</f>
        <v/>
      </c>
      <c r="O2317" s="89"/>
      <c r="P2317" s="116" t="str">
        <f>IF(Stock[[#This Row],[SỐ LƯỢNG MUA]]&gt;0,Stock[[#This Row],[GIÁ MUA]]*(1+Stock[[#This Row],[% GIẢM ĐỂ CẮT LỖ]]),"")</f>
        <v/>
      </c>
      <c r="Q2317" s="103"/>
      <c r="R2317" s="117" t="str">
        <f>IF(Stock[[#This Row],[CỔ TỨC TIỀN MẶT]]&gt;0,Stock[[#This Row],[CỔ TỨC TIỀN MẶT]]/(Stock[[#This Row],[GIÁ MUA]]*Stock[[#This Row],[SỐ LƯỢNG MUA]]),"")</f>
        <v/>
      </c>
      <c r="S2317" s="103"/>
      <c r="T2317" s="77"/>
      <c r="U2317" s="95"/>
      <c r="V2317" s="96"/>
      <c r="W2317" s="125" t="str">
        <f>IF(Stock[[#This Row],[SỐ LƯỢNG BÁN]]&gt;0,Stock[[#This Row],[GIÁ BÁN]]*Stock[[#This Row],[SỐ LƯỢNG BÁN]]*$D$11+Stock[[#This Row],[GIÁ BÁN]]*Stock[[#This Row],[SỐ LƯỢNG BÁN]]*$D$12,"")</f>
        <v/>
      </c>
      <c r="X2317" s="120">
        <f>Stock[[#This Row],[SỐ LƯỢNG MUA]]+Stock[[#This Row],[CỔ TỨC BẰNG CỔ PHIẾU]]-Stock[[#This Row],[SỐ LƯỢNG BÁN]]</f>
        <v>0</v>
      </c>
      <c r="Y23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7" s="120">
        <f ca="1">IF(Stock[[#This Row],[NGÀY BÁN]]&gt;0,Stock[[#This Row],[NGÀY BÁN]]-Stock[[#This Row],[NGÀY MUA]]+1,IF(Stock[[#This Row],[NGÀY MUA]]=0,0,TODAY()-Stock[[#This Row],[NGÀY MUA]]+1))</f>
        <v>0</v>
      </c>
      <c r="AA2317" s="121" t="str">
        <f>IFERROR(Stock[[#This Row],[CỔ TỨC TIỀN MẶT]]+Stock[[#This Row],[LÃI/(LỖ) TỪ BÁN CK
(auto-fill)]],"")</f>
        <v/>
      </c>
      <c r="AB23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7" s="79"/>
      <c r="AE2317" s="146" t="str">
        <f>IF(Stock[[#This Row],[TRẠNG THÁI
(auto-fill)]]="NẮM GIỮ",Stock[[#This Row],[GIÁ THỊ TRƯỜNG]]-Stock[[#This Row],[GIÁ MUA]],"")</f>
        <v/>
      </c>
      <c r="AF2317" s="150" t="str">
        <f>IFERROR(Stock[[#This Row],[TĂNG/
(GIẢM )]]/Stock[[#This Row],[GIÁ MUA]],"")</f>
        <v/>
      </c>
      <c r="AG2317" s="129" t="str">
        <f>IF(Stock[[#This Row],[GIÁ THỊ TRƯỜNG]]&gt;0,Stock[[#This Row],[GIÁ THỊ TRƯỜNG]]*Stock[[#This Row],[SỐ LƯỢNG CÒN LẠI
(auto-fill)]],"")</f>
        <v/>
      </c>
    </row>
    <row r="2318" spans="2:33">
      <c r="B2318" s="109" t="str">
        <f>IF(AND(Stock[[#This Row],[SỐ LƯỢNG MUA]]&gt;0,Stock[[#This Row],[SỐ LƯỢNG CÒN LẠI
(auto-fill)]]=0),"BÁN",
IF(AND(Stock[[#This Row],[SỐ LƯỢNG MUA]]&gt;0,Stock[[#This Row],[SỐ LƯỢNG CÒN LẠI
(auto-fill)]]&gt;0),"NẮM GIỮ",""))</f>
        <v/>
      </c>
      <c r="C2318" s="112">
        <f t="shared" si="35"/>
        <v>2305</v>
      </c>
      <c r="D2318" s="77"/>
      <c r="E2318" s="78"/>
      <c r="F2318" s="170"/>
      <c r="G2318" s="83"/>
      <c r="H2318" s="84"/>
      <c r="I2318" s="114" t="str">
        <f>IF(Stock[[#This Row],[SỐ LƯỢNG MUA]]&gt;0,Stock[[#This Row],[GIÁ MUA]]*Stock[[#This Row],[SỐ LƯỢNG MUA]]*$D$11,"")</f>
        <v/>
      </c>
      <c r="J2318" s="87"/>
      <c r="K2318" s="88"/>
      <c r="L2318" s="116" t="str">
        <f>IF(Stock[[#This Row],[SỐ LƯỢNG MUA]]&gt;0,Stock[[#This Row],[GIÁ MUA]]*(1+Stock[[#This Row],[% TĂNG KỲ VỌNG_1]]),"")</f>
        <v/>
      </c>
      <c r="M2318" s="89"/>
      <c r="N2318" s="116" t="str">
        <f>IF(Stock[[#This Row],[SỐ LƯỢNG MUA]]&gt;0,Stock[[#This Row],[GIÁ MUA]]*(1+Stock[[#This Row],[% TĂNG KỲ VỌNG_2]]),"")</f>
        <v/>
      </c>
      <c r="O2318" s="89"/>
      <c r="P2318" s="116" t="str">
        <f>IF(Stock[[#This Row],[SỐ LƯỢNG MUA]]&gt;0,Stock[[#This Row],[GIÁ MUA]]*(1+Stock[[#This Row],[% GIẢM ĐỂ CẮT LỖ]]),"")</f>
        <v/>
      </c>
      <c r="Q2318" s="103"/>
      <c r="R2318" s="117" t="str">
        <f>IF(Stock[[#This Row],[CỔ TỨC TIỀN MẶT]]&gt;0,Stock[[#This Row],[CỔ TỨC TIỀN MẶT]]/(Stock[[#This Row],[GIÁ MUA]]*Stock[[#This Row],[SỐ LƯỢNG MUA]]),"")</f>
        <v/>
      </c>
      <c r="S2318" s="103"/>
      <c r="T2318" s="77"/>
      <c r="U2318" s="95"/>
      <c r="V2318" s="96"/>
      <c r="W2318" s="125" t="str">
        <f>IF(Stock[[#This Row],[SỐ LƯỢNG BÁN]]&gt;0,Stock[[#This Row],[GIÁ BÁN]]*Stock[[#This Row],[SỐ LƯỢNG BÁN]]*$D$11+Stock[[#This Row],[GIÁ BÁN]]*Stock[[#This Row],[SỐ LƯỢNG BÁN]]*$D$12,"")</f>
        <v/>
      </c>
      <c r="X2318" s="120">
        <f>Stock[[#This Row],[SỐ LƯỢNG MUA]]+Stock[[#This Row],[CỔ TỨC BẰNG CỔ PHIẾU]]-Stock[[#This Row],[SỐ LƯỢNG BÁN]]</f>
        <v>0</v>
      </c>
      <c r="Y23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8" s="120">
        <f ca="1">IF(Stock[[#This Row],[NGÀY BÁN]]&gt;0,Stock[[#This Row],[NGÀY BÁN]]-Stock[[#This Row],[NGÀY MUA]]+1,IF(Stock[[#This Row],[NGÀY MUA]]=0,0,TODAY()-Stock[[#This Row],[NGÀY MUA]]+1))</f>
        <v>0</v>
      </c>
      <c r="AA2318" s="121" t="str">
        <f>IFERROR(Stock[[#This Row],[CỔ TỨC TIỀN MẶT]]+Stock[[#This Row],[LÃI/(LỖ) TỪ BÁN CK
(auto-fill)]],"")</f>
        <v/>
      </c>
      <c r="AB23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8" s="79"/>
      <c r="AE2318" s="146" t="str">
        <f>IF(Stock[[#This Row],[TRẠNG THÁI
(auto-fill)]]="NẮM GIỮ",Stock[[#This Row],[GIÁ THỊ TRƯỜNG]]-Stock[[#This Row],[GIÁ MUA]],"")</f>
        <v/>
      </c>
      <c r="AF2318" s="150" t="str">
        <f>IFERROR(Stock[[#This Row],[TĂNG/
(GIẢM )]]/Stock[[#This Row],[GIÁ MUA]],"")</f>
        <v/>
      </c>
      <c r="AG2318" s="129" t="str">
        <f>IF(Stock[[#This Row],[GIÁ THỊ TRƯỜNG]]&gt;0,Stock[[#This Row],[GIÁ THỊ TRƯỜNG]]*Stock[[#This Row],[SỐ LƯỢNG CÒN LẠI
(auto-fill)]],"")</f>
        <v/>
      </c>
    </row>
    <row r="2319" spans="2:33">
      <c r="B2319" s="109" t="str">
        <f>IF(AND(Stock[[#This Row],[SỐ LƯỢNG MUA]]&gt;0,Stock[[#This Row],[SỐ LƯỢNG CÒN LẠI
(auto-fill)]]=0),"BÁN",
IF(AND(Stock[[#This Row],[SỐ LƯỢNG MUA]]&gt;0,Stock[[#This Row],[SỐ LƯỢNG CÒN LẠI
(auto-fill)]]&gt;0),"NẮM GIỮ",""))</f>
        <v/>
      </c>
      <c r="C2319" s="112">
        <f t="shared" si="35"/>
        <v>2306</v>
      </c>
      <c r="D2319" s="77"/>
      <c r="E2319" s="78"/>
      <c r="F2319" s="170"/>
      <c r="G2319" s="83"/>
      <c r="H2319" s="84"/>
      <c r="I2319" s="114" t="str">
        <f>IF(Stock[[#This Row],[SỐ LƯỢNG MUA]]&gt;0,Stock[[#This Row],[GIÁ MUA]]*Stock[[#This Row],[SỐ LƯỢNG MUA]]*$D$11,"")</f>
        <v/>
      </c>
      <c r="J2319" s="87"/>
      <c r="K2319" s="88"/>
      <c r="L2319" s="116" t="str">
        <f>IF(Stock[[#This Row],[SỐ LƯỢNG MUA]]&gt;0,Stock[[#This Row],[GIÁ MUA]]*(1+Stock[[#This Row],[% TĂNG KỲ VỌNG_1]]),"")</f>
        <v/>
      </c>
      <c r="M2319" s="89"/>
      <c r="N2319" s="116" t="str">
        <f>IF(Stock[[#This Row],[SỐ LƯỢNG MUA]]&gt;0,Stock[[#This Row],[GIÁ MUA]]*(1+Stock[[#This Row],[% TĂNG KỲ VỌNG_2]]),"")</f>
        <v/>
      </c>
      <c r="O2319" s="89"/>
      <c r="P2319" s="116" t="str">
        <f>IF(Stock[[#This Row],[SỐ LƯỢNG MUA]]&gt;0,Stock[[#This Row],[GIÁ MUA]]*(1+Stock[[#This Row],[% GIẢM ĐỂ CẮT LỖ]]),"")</f>
        <v/>
      </c>
      <c r="Q2319" s="103"/>
      <c r="R2319" s="117" t="str">
        <f>IF(Stock[[#This Row],[CỔ TỨC TIỀN MẶT]]&gt;0,Stock[[#This Row],[CỔ TỨC TIỀN MẶT]]/(Stock[[#This Row],[GIÁ MUA]]*Stock[[#This Row],[SỐ LƯỢNG MUA]]),"")</f>
        <v/>
      </c>
      <c r="S2319" s="103"/>
      <c r="T2319" s="77"/>
      <c r="U2319" s="95"/>
      <c r="V2319" s="96"/>
      <c r="W2319" s="125" t="str">
        <f>IF(Stock[[#This Row],[SỐ LƯỢNG BÁN]]&gt;0,Stock[[#This Row],[GIÁ BÁN]]*Stock[[#This Row],[SỐ LƯỢNG BÁN]]*$D$11+Stock[[#This Row],[GIÁ BÁN]]*Stock[[#This Row],[SỐ LƯỢNG BÁN]]*$D$12,"")</f>
        <v/>
      </c>
      <c r="X2319" s="120">
        <f>Stock[[#This Row],[SỐ LƯỢNG MUA]]+Stock[[#This Row],[CỔ TỨC BẰNG CỔ PHIẾU]]-Stock[[#This Row],[SỐ LƯỢNG BÁN]]</f>
        <v>0</v>
      </c>
      <c r="Y23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9" s="120">
        <f ca="1">IF(Stock[[#This Row],[NGÀY BÁN]]&gt;0,Stock[[#This Row],[NGÀY BÁN]]-Stock[[#This Row],[NGÀY MUA]]+1,IF(Stock[[#This Row],[NGÀY MUA]]=0,0,TODAY()-Stock[[#This Row],[NGÀY MUA]]+1))</f>
        <v>0</v>
      </c>
      <c r="AA2319" s="121" t="str">
        <f>IFERROR(Stock[[#This Row],[CỔ TỨC TIỀN MẶT]]+Stock[[#This Row],[LÃI/(LỖ) TỪ BÁN CK
(auto-fill)]],"")</f>
        <v/>
      </c>
      <c r="AB23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19" s="79"/>
      <c r="AE2319" s="146" t="str">
        <f>IF(Stock[[#This Row],[TRẠNG THÁI
(auto-fill)]]="NẮM GIỮ",Stock[[#This Row],[GIÁ THỊ TRƯỜNG]]-Stock[[#This Row],[GIÁ MUA]],"")</f>
        <v/>
      </c>
      <c r="AF2319" s="150" t="str">
        <f>IFERROR(Stock[[#This Row],[TĂNG/
(GIẢM )]]/Stock[[#This Row],[GIÁ MUA]],"")</f>
        <v/>
      </c>
      <c r="AG2319" s="129" t="str">
        <f>IF(Stock[[#This Row],[GIÁ THỊ TRƯỜNG]]&gt;0,Stock[[#This Row],[GIÁ THỊ TRƯỜNG]]*Stock[[#This Row],[SỐ LƯỢNG CÒN LẠI
(auto-fill)]],"")</f>
        <v/>
      </c>
    </row>
    <row r="2320" spans="2:33">
      <c r="B2320" s="109" t="str">
        <f>IF(AND(Stock[[#This Row],[SỐ LƯỢNG MUA]]&gt;0,Stock[[#This Row],[SỐ LƯỢNG CÒN LẠI
(auto-fill)]]=0),"BÁN",
IF(AND(Stock[[#This Row],[SỐ LƯỢNG MUA]]&gt;0,Stock[[#This Row],[SỐ LƯỢNG CÒN LẠI
(auto-fill)]]&gt;0),"NẮM GIỮ",""))</f>
        <v/>
      </c>
      <c r="C2320" s="112">
        <f t="shared" ref="C2320:C2383" si="36">C2319+1</f>
        <v>2307</v>
      </c>
      <c r="D2320" s="77"/>
      <c r="E2320" s="78"/>
      <c r="F2320" s="170"/>
      <c r="G2320" s="83"/>
      <c r="H2320" s="84"/>
      <c r="I2320" s="114" t="str">
        <f>IF(Stock[[#This Row],[SỐ LƯỢNG MUA]]&gt;0,Stock[[#This Row],[GIÁ MUA]]*Stock[[#This Row],[SỐ LƯỢNG MUA]]*$D$11,"")</f>
        <v/>
      </c>
      <c r="J2320" s="87"/>
      <c r="K2320" s="88"/>
      <c r="L2320" s="116" t="str">
        <f>IF(Stock[[#This Row],[SỐ LƯỢNG MUA]]&gt;0,Stock[[#This Row],[GIÁ MUA]]*(1+Stock[[#This Row],[% TĂNG KỲ VỌNG_1]]),"")</f>
        <v/>
      </c>
      <c r="M2320" s="89"/>
      <c r="N2320" s="116" t="str">
        <f>IF(Stock[[#This Row],[SỐ LƯỢNG MUA]]&gt;0,Stock[[#This Row],[GIÁ MUA]]*(1+Stock[[#This Row],[% TĂNG KỲ VỌNG_2]]),"")</f>
        <v/>
      </c>
      <c r="O2320" s="89"/>
      <c r="P2320" s="116" t="str">
        <f>IF(Stock[[#This Row],[SỐ LƯỢNG MUA]]&gt;0,Stock[[#This Row],[GIÁ MUA]]*(1+Stock[[#This Row],[% GIẢM ĐỂ CẮT LỖ]]),"")</f>
        <v/>
      </c>
      <c r="Q2320" s="103"/>
      <c r="R2320" s="117" t="str">
        <f>IF(Stock[[#This Row],[CỔ TỨC TIỀN MẶT]]&gt;0,Stock[[#This Row],[CỔ TỨC TIỀN MẶT]]/(Stock[[#This Row],[GIÁ MUA]]*Stock[[#This Row],[SỐ LƯỢNG MUA]]),"")</f>
        <v/>
      </c>
      <c r="S2320" s="103"/>
      <c r="T2320" s="77"/>
      <c r="U2320" s="95"/>
      <c r="V2320" s="96"/>
      <c r="W2320" s="125" t="str">
        <f>IF(Stock[[#This Row],[SỐ LƯỢNG BÁN]]&gt;0,Stock[[#This Row],[GIÁ BÁN]]*Stock[[#This Row],[SỐ LƯỢNG BÁN]]*$D$11+Stock[[#This Row],[GIÁ BÁN]]*Stock[[#This Row],[SỐ LƯỢNG BÁN]]*$D$12,"")</f>
        <v/>
      </c>
      <c r="X2320" s="120">
        <f>Stock[[#This Row],[SỐ LƯỢNG MUA]]+Stock[[#This Row],[CỔ TỨC BẰNG CỔ PHIẾU]]-Stock[[#This Row],[SỐ LƯỢNG BÁN]]</f>
        <v>0</v>
      </c>
      <c r="Y23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0" s="120">
        <f ca="1">IF(Stock[[#This Row],[NGÀY BÁN]]&gt;0,Stock[[#This Row],[NGÀY BÁN]]-Stock[[#This Row],[NGÀY MUA]]+1,IF(Stock[[#This Row],[NGÀY MUA]]=0,0,TODAY()-Stock[[#This Row],[NGÀY MUA]]+1))</f>
        <v>0</v>
      </c>
      <c r="AA2320" s="121" t="str">
        <f>IFERROR(Stock[[#This Row],[CỔ TỨC TIỀN MẶT]]+Stock[[#This Row],[LÃI/(LỖ) TỪ BÁN CK
(auto-fill)]],"")</f>
        <v/>
      </c>
      <c r="AB23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0" s="79"/>
      <c r="AE2320" s="146" t="str">
        <f>IF(Stock[[#This Row],[TRẠNG THÁI
(auto-fill)]]="NẮM GIỮ",Stock[[#This Row],[GIÁ THỊ TRƯỜNG]]-Stock[[#This Row],[GIÁ MUA]],"")</f>
        <v/>
      </c>
      <c r="AF2320" s="150" t="str">
        <f>IFERROR(Stock[[#This Row],[TĂNG/
(GIẢM )]]/Stock[[#This Row],[GIÁ MUA]],"")</f>
        <v/>
      </c>
      <c r="AG2320" s="129" t="str">
        <f>IF(Stock[[#This Row],[GIÁ THỊ TRƯỜNG]]&gt;0,Stock[[#This Row],[GIÁ THỊ TRƯỜNG]]*Stock[[#This Row],[SỐ LƯỢNG CÒN LẠI
(auto-fill)]],"")</f>
        <v/>
      </c>
    </row>
    <row r="2321" spans="2:33">
      <c r="B2321" s="109" t="str">
        <f>IF(AND(Stock[[#This Row],[SỐ LƯỢNG MUA]]&gt;0,Stock[[#This Row],[SỐ LƯỢNG CÒN LẠI
(auto-fill)]]=0),"BÁN",
IF(AND(Stock[[#This Row],[SỐ LƯỢNG MUA]]&gt;0,Stock[[#This Row],[SỐ LƯỢNG CÒN LẠI
(auto-fill)]]&gt;0),"NẮM GIỮ",""))</f>
        <v/>
      </c>
      <c r="C2321" s="112">
        <f t="shared" si="36"/>
        <v>2308</v>
      </c>
      <c r="D2321" s="77"/>
      <c r="E2321" s="78"/>
      <c r="F2321" s="170"/>
      <c r="G2321" s="83"/>
      <c r="H2321" s="84"/>
      <c r="I2321" s="114" t="str">
        <f>IF(Stock[[#This Row],[SỐ LƯỢNG MUA]]&gt;0,Stock[[#This Row],[GIÁ MUA]]*Stock[[#This Row],[SỐ LƯỢNG MUA]]*$D$11,"")</f>
        <v/>
      </c>
      <c r="J2321" s="87"/>
      <c r="K2321" s="88"/>
      <c r="L2321" s="116" t="str">
        <f>IF(Stock[[#This Row],[SỐ LƯỢNG MUA]]&gt;0,Stock[[#This Row],[GIÁ MUA]]*(1+Stock[[#This Row],[% TĂNG KỲ VỌNG_1]]),"")</f>
        <v/>
      </c>
      <c r="M2321" s="89"/>
      <c r="N2321" s="116" t="str">
        <f>IF(Stock[[#This Row],[SỐ LƯỢNG MUA]]&gt;0,Stock[[#This Row],[GIÁ MUA]]*(1+Stock[[#This Row],[% TĂNG KỲ VỌNG_2]]),"")</f>
        <v/>
      </c>
      <c r="O2321" s="89"/>
      <c r="P2321" s="116" t="str">
        <f>IF(Stock[[#This Row],[SỐ LƯỢNG MUA]]&gt;0,Stock[[#This Row],[GIÁ MUA]]*(1+Stock[[#This Row],[% GIẢM ĐỂ CẮT LỖ]]),"")</f>
        <v/>
      </c>
      <c r="Q2321" s="103"/>
      <c r="R2321" s="117" t="str">
        <f>IF(Stock[[#This Row],[CỔ TỨC TIỀN MẶT]]&gt;0,Stock[[#This Row],[CỔ TỨC TIỀN MẶT]]/(Stock[[#This Row],[GIÁ MUA]]*Stock[[#This Row],[SỐ LƯỢNG MUA]]),"")</f>
        <v/>
      </c>
      <c r="S2321" s="103"/>
      <c r="T2321" s="77"/>
      <c r="U2321" s="95"/>
      <c r="V2321" s="96"/>
      <c r="W2321" s="125" t="str">
        <f>IF(Stock[[#This Row],[SỐ LƯỢNG BÁN]]&gt;0,Stock[[#This Row],[GIÁ BÁN]]*Stock[[#This Row],[SỐ LƯỢNG BÁN]]*$D$11+Stock[[#This Row],[GIÁ BÁN]]*Stock[[#This Row],[SỐ LƯỢNG BÁN]]*$D$12,"")</f>
        <v/>
      </c>
      <c r="X2321" s="120">
        <f>Stock[[#This Row],[SỐ LƯỢNG MUA]]+Stock[[#This Row],[CỔ TỨC BẰNG CỔ PHIẾU]]-Stock[[#This Row],[SỐ LƯỢNG BÁN]]</f>
        <v>0</v>
      </c>
      <c r="Y23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1" s="120">
        <f ca="1">IF(Stock[[#This Row],[NGÀY BÁN]]&gt;0,Stock[[#This Row],[NGÀY BÁN]]-Stock[[#This Row],[NGÀY MUA]]+1,IF(Stock[[#This Row],[NGÀY MUA]]=0,0,TODAY()-Stock[[#This Row],[NGÀY MUA]]+1))</f>
        <v>0</v>
      </c>
      <c r="AA2321" s="121" t="str">
        <f>IFERROR(Stock[[#This Row],[CỔ TỨC TIỀN MẶT]]+Stock[[#This Row],[LÃI/(LỖ) TỪ BÁN CK
(auto-fill)]],"")</f>
        <v/>
      </c>
      <c r="AB23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1" s="79"/>
      <c r="AE2321" s="146" t="str">
        <f>IF(Stock[[#This Row],[TRẠNG THÁI
(auto-fill)]]="NẮM GIỮ",Stock[[#This Row],[GIÁ THỊ TRƯỜNG]]-Stock[[#This Row],[GIÁ MUA]],"")</f>
        <v/>
      </c>
      <c r="AF2321" s="150" t="str">
        <f>IFERROR(Stock[[#This Row],[TĂNG/
(GIẢM )]]/Stock[[#This Row],[GIÁ MUA]],"")</f>
        <v/>
      </c>
      <c r="AG2321" s="129" t="str">
        <f>IF(Stock[[#This Row],[GIÁ THỊ TRƯỜNG]]&gt;0,Stock[[#This Row],[GIÁ THỊ TRƯỜNG]]*Stock[[#This Row],[SỐ LƯỢNG CÒN LẠI
(auto-fill)]],"")</f>
        <v/>
      </c>
    </row>
    <row r="2322" spans="2:33">
      <c r="B2322" s="109" t="str">
        <f>IF(AND(Stock[[#This Row],[SỐ LƯỢNG MUA]]&gt;0,Stock[[#This Row],[SỐ LƯỢNG CÒN LẠI
(auto-fill)]]=0),"BÁN",
IF(AND(Stock[[#This Row],[SỐ LƯỢNG MUA]]&gt;0,Stock[[#This Row],[SỐ LƯỢNG CÒN LẠI
(auto-fill)]]&gt;0),"NẮM GIỮ",""))</f>
        <v/>
      </c>
      <c r="C2322" s="112">
        <f t="shared" si="36"/>
        <v>2309</v>
      </c>
      <c r="D2322" s="77"/>
      <c r="E2322" s="78"/>
      <c r="F2322" s="170"/>
      <c r="G2322" s="83"/>
      <c r="H2322" s="84"/>
      <c r="I2322" s="114" t="str">
        <f>IF(Stock[[#This Row],[SỐ LƯỢNG MUA]]&gt;0,Stock[[#This Row],[GIÁ MUA]]*Stock[[#This Row],[SỐ LƯỢNG MUA]]*$D$11,"")</f>
        <v/>
      </c>
      <c r="J2322" s="87"/>
      <c r="K2322" s="88"/>
      <c r="L2322" s="116" t="str">
        <f>IF(Stock[[#This Row],[SỐ LƯỢNG MUA]]&gt;0,Stock[[#This Row],[GIÁ MUA]]*(1+Stock[[#This Row],[% TĂNG KỲ VỌNG_1]]),"")</f>
        <v/>
      </c>
      <c r="M2322" s="89"/>
      <c r="N2322" s="116" t="str">
        <f>IF(Stock[[#This Row],[SỐ LƯỢNG MUA]]&gt;0,Stock[[#This Row],[GIÁ MUA]]*(1+Stock[[#This Row],[% TĂNG KỲ VỌNG_2]]),"")</f>
        <v/>
      </c>
      <c r="O2322" s="89"/>
      <c r="P2322" s="116" t="str">
        <f>IF(Stock[[#This Row],[SỐ LƯỢNG MUA]]&gt;0,Stock[[#This Row],[GIÁ MUA]]*(1+Stock[[#This Row],[% GIẢM ĐỂ CẮT LỖ]]),"")</f>
        <v/>
      </c>
      <c r="Q2322" s="103"/>
      <c r="R2322" s="117" t="str">
        <f>IF(Stock[[#This Row],[CỔ TỨC TIỀN MẶT]]&gt;0,Stock[[#This Row],[CỔ TỨC TIỀN MẶT]]/(Stock[[#This Row],[GIÁ MUA]]*Stock[[#This Row],[SỐ LƯỢNG MUA]]),"")</f>
        <v/>
      </c>
      <c r="S2322" s="103"/>
      <c r="T2322" s="77"/>
      <c r="U2322" s="95"/>
      <c r="V2322" s="96"/>
      <c r="W2322" s="125" t="str">
        <f>IF(Stock[[#This Row],[SỐ LƯỢNG BÁN]]&gt;0,Stock[[#This Row],[GIÁ BÁN]]*Stock[[#This Row],[SỐ LƯỢNG BÁN]]*$D$11+Stock[[#This Row],[GIÁ BÁN]]*Stock[[#This Row],[SỐ LƯỢNG BÁN]]*$D$12,"")</f>
        <v/>
      </c>
      <c r="X2322" s="120">
        <f>Stock[[#This Row],[SỐ LƯỢNG MUA]]+Stock[[#This Row],[CỔ TỨC BẰNG CỔ PHIẾU]]-Stock[[#This Row],[SỐ LƯỢNG BÁN]]</f>
        <v>0</v>
      </c>
      <c r="Y23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2" s="120">
        <f ca="1">IF(Stock[[#This Row],[NGÀY BÁN]]&gt;0,Stock[[#This Row],[NGÀY BÁN]]-Stock[[#This Row],[NGÀY MUA]]+1,IF(Stock[[#This Row],[NGÀY MUA]]=0,0,TODAY()-Stock[[#This Row],[NGÀY MUA]]+1))</f>
        <v>0</v>
      </c>
      <c r="AA2322" s="121" t="str">
        <f>IFERROR(Stock[[#This Row],[CỔ TỨC TIỀN MẶT]]+Stock[[#This Row],[LÃI/(LỖ) TỪ BÁN CK
(auto-fill)]],"")</f>
        <v/>
      </c>
      <c r="AB23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2" s="79"/>
      <c r="AE2322" s="146" t="str">
        <f>IF(Stock[[#This Row],[TRẠNG THÁI
(auto-fill)]]="NẮM GIỮ",Stock[[#This Row],[GIÁ THỊ TRƯỜNG]]-Stock[[#This Row],[GIÁ MUA]],"")</f>
        <v/>
      </c>
      <c r="AF2322" s="150" t="str">
        <f>IFERROR(Stock[[#This Row],[TĂNG/
(GIẢM )]]/Stock[[#This Row],[GIÁ MUA]],"")</f>
        <v/>
      </c>
      <c r="AG2322" s="129" t="str">
        <f>IF(Stock[[#This Row],[GIÁ THỊ TRƯỜNG]]&gt;0,Stock[[#This Row],[GIÁ THỊ TRƯỜNG]]*Stock[[#This Row],[SỐ LƯỢNG CÒN LẠI
(auto-fill)]],"")</f>
        <v/>
      </c>
    </row>
    <row r="2323" spans="2:33">
      <c r="B2323" s="109" t="str">
        <f>IF(AND(Stock[[#This Row],[SỐ LƯỢNG MUA]]&gt;0,Stock[[#This Row],[SỐ LƯỢNG CÒN LẠI
(auto-fill)]]=0),"BÁN",
IF(AND(Stock[[#This Row],[SỐ LƯỢNG MUA]]&gt;0,Stock[[#This Row],[SỐ LƯỢNG CÒN LẠI
(auto-fill)]]&gt;0),"NẮM GIỮ",""))</f>
        <v/>
      </c>
      <c r="C2323" s="112">
        <f t="shared" si="36"/>
        <v>2310</v>
      </c>
      <c r="D2323" s="77"/>
      <c r="E2323" s="78"/>
      <c r="F2323" s="170"/>
      <c r="G2323" s="83"/>
      <c r="H2323" s="84"/>
      <c r="I2323" s="114" t="str">
        <f>IF(Stock[[#This Row],[SỐ LƯỢNG MUA]]&gt;0,Stock[[#This Row],[GIÁ MUA]]*Stock[[#This Row],[SỐ LƯỢNG MUA]]*$D$11,"")</f>
        <v/>
      </c>
      <c r="J2323" s="87"/>
      <c r="K2323" s="88"/>
      <c r="L2323" s="116" t="str">
        <f>IF(Stock[[#This Row],[SỐ LƯỢNG MUA]]&gt;0,Stock[[#This Row],[GIÁ MUA]]*(1+Stock[[#This Row],[% TĂNG KỲ VỌNG_1]]),"")</f>
        <v/>
      </c>
      <c r="M2323" s="89"/>
      <c r="N2323" s="116" t="str">
        <f>IF(Stock[[#This Row],[SỐ LƯỢNG MUA]]&gt;0,Stock[[#This Row],[GIÁ MUA]]*(1+Stock[[#This Row],[% TĂNG KỲ VỌNG_2]]),"")</f>
        <v/>
      </c>
      <c r="O2323" s="89"/>
      <c r="P2323" s="116" t="str">
        <f>IF(Stock[[#This Row],[SỐ LƯỢNG MUA]]&gt;0,Stock[[#This Row],[GIÁ MUA]]*(1+Stock[[#This Row],[% GIẢM ĐỂ CẮT LỖ]]),"")</f>
        <v/>
      </c>
      <c r="Q2323" s="103"/>
      <c r="R2323" s="117" t="str">
        <f>IF(Stock[[#This Row],[CỔ TỨC TIỀN MẶT]]&gt;0,Stock[[#This Row],[CỔ TỨC TIỀN MẶT]]/(Stock[[#This Row],[GIÁ MUA]]*Stock[[#This Row],[SỐ LƯỢNG MUA]]),"")</f>
        <v/>
      </c>
      <c r="S2323" s="103"/>
      <c r="T2323" s="77"/>
      <c r="U2323" s="95"/>
      <c r="V2323" s="96"/>
      <c r="W2323" s="125" t="str">
        <f>IF(Stock[[#This Row],[SỐ LƯỢNG BÁN]]&gt;0,Stock[[#This Row],[GIÁ BÁN]]*Stock[[#This Row],[SỐ LƯỢNG BÁN]]*$D$11+Stock[[#This Row],[GIÁ BÁN]]*Stock[[#This Row],[SỐ LƯỢNG BÁN]]*$D$12,"")</f>
        <v/>
      </c>
      <c r="X2323" s="120">
        <f>Stock[[#This Row],[SỐ LƯỢNG MUA]]+Stock[[#This Row],[CỔ TỨC BẰNG CỔ PHIẾU]]-Stock[[#This Row],[SỐ LƯỢNG BÁN]]</f>
        <v>0</v>
      </c>
      <c r="Y23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3" s="120">
        <f ca="1">IF(Stock[[#This Row],[NGÀY BÁN]]&gt;0,Stock[[#This Row],[NGÀY BÁN]]-Stock[[#This Row],[NGÀY MUA]]+1,IF(Stock[[#This Row],[NGÀY MUA]]=0,0,TODAY()-Stock[[#This Row],[NGÀY MUA]]+1))</f>
        <v>0</v>
      </c>
      <c r="AA2323" s="121" t="str">
        <f>IFERROR(Stock[[#This Row],[CỔ TỨC TIỀN MẶT]]+Stock[[#This Row],[LÃI/(LỖ) TỪ BÁN CK
(auto-fill)]],"")</f>
        <v/>
      </c>
      <c r="AB23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3" s="79"/>
      <c r="AE2323" s="146" t="str">
        <f>IF(Stock[[#This Row],[TRẠNG THÁI
(auto-fill)]]="NẮM GIỮ",Stock[[#This Row],[GIÁ THỊ TRƯỜNG]]-Stock[[#This Row],[GIÁ MUA]],"")</f>
        <v/>
      </c>
      <c r="AF2323" s="150" t="str">
        <f>IFERROR(Stock[[#This Row],[TĂNG/
(GIẢM )]]/Stock[[#This Row],[GIÁ MUA]],"")</f>
        <v/>
      </c>
      <c r="AG2323" s="129" t="str">
        <f>IF(Stock[[#This Row],[GIÁ THỊ TRƯỜNG]]&gt;0,Stock[[#This Row],[GIÁ THỊ TRƯỜNG]]*Stock[[#This Row],[SỐ LƯỢNG CÒN LẠI
(auto-fill)]],"")</f>
        <v/>
      </c>
    </row>
    <row r="2324" spans="2:33">
      <c r="B2324" s="109" t="str">
        <f>IF(AND(Stock[[#This Row],[SỐ LƯỢNG MUA]]&gt;0,Stock[[#This Row],[SỐ LƯỢNG CÒN LẠI
(auto-fill)]]=0),"BÁN",
IF(AND(Stock[[#This Row],[SỐ LƯỢNG MUA]]&gt;0,Stock[[#This Row],[SỐ LƯỢNG CÒN LẠI
(auto-fill)]]&gt;0),"NẮM GIỮ",""))</f>
        <v/>
      </c>
      <c r="C2324" s="112">
        <f t="shared" si="36"/>
        <v>2311</v>
      </c>
      <c r="D2324" s="77"/>
      <c r="E2324" s="78"/>
      <c r="F2324" s="170"/>
      <c r="G2324" s="83"/>
      <c r="H2324" s="84"/>
      <c r="I2324" s="114" t="str">
        <f>IF(Stock[[#This Row],[SỐ LƯỢNG MUA]]&gt;0,Stock[[#This Row],[GIÁ MUA]]*Stock[[#This Row],[SỐ LƯỢNG MUA]]*$D$11,"")</f>
        <v/>
      </c>
      <c r="J2324" s="87"/>
      <c r="K2324" s="88"/>
      <c r="L2324" s="116" t="str">
        <f>IF(Stock[[#This Row],[SỐ LƯỢNG MUA]]&gt;0,Stock[[#This Row],[GIÁ MUA]]*(1+Stock[[#This Row],[% TĂNG KỲ VỌNG_1]]),"")</f>
        <v/>
      </c>
      <c r="M2324" s="89"/>
      <c r="N2324" s="116" t="str">
        <f>IF(Stock[[#This Row],[SỐ LƯỢNG MUA]]&gt;0,Stock[[#This Row],[GIÁ MUA]]*(1+Stock[[#This Row],[% TĂNG KỲ VỌNG_2]]),"")</f>
        <v/>
      </c>
      <c r="O2324" s="89"/>
      <c r="P2324" s="116" t="str">
        <f>IF(Stock[[#This Row],[SỐ LƯỢNG MUA]]&gt;0,Stock[[#This Row],[GIÁ MUA]]*(1+Stock[[#This Row],[% GIẢM ĐỂ CẮT LỖ]]),"")</f>
        <v/>
      </c>
      <c r="Q2324" s="103"/>
      <c r="R2324" s="117" t="str">
        <f>IF(Stock[[#This Row],[CỔ TỨC TIỀN MẶT]]&gt;0,Stock[[#This Row],[CỔ TỨC TIỀN MẶT]]/(Stock[[#This Row],[GIÁ MUA]]*Stock[[#This Row],[SỐ LƯỢNG MUA]]),"")</f>
        <v/>
      </c>
      <c r="S2324" s="103"/>
      <c r="T2324" s="77"/>
      <c r="U2324" s="95"/>
      <c r="V2324" s="96"/>
      <c r="W2324" s="125" t="str">
        <f>IF(Stock[[#This Row],[SỐ LƯỢNG BÁN]]&gt;0,Stock[[#This Row],[GIÁ BÁN]]*Stock[[#This Row],[SỐ LƯỢNG BÁN]]*$D$11+Stock[[#This Row],[GIÁ BÁN]]*Stock[[#This Row],[SỐ LƯỢNG BÁN]]*$D$12,"")</f>
        <v/>
      </c>
      <c r="X2324" s="120">
        <f>Stock[[#This Row],[SỐ LƯỢNG MUA]]+Stock[[#This Row],[CỔ TỨC BẰNG CỔ PHIẾU]]-Stock[[#This Row],[SỐ LƯỢNG BÁN]]</f>
        <v>0</v>
      </c>
      <c r="Y23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4" s="120">
        <f ca="1">IF(Stock[[#This Row],[NGÀY BÁN]]&gt;0,Stock[[#This Row],[NGÀY BÁN]]-Stock[[#This Row],[NGÀY MUA]]+1,IF(Stock[[#This Row],[NGÀY MUA]]=0,0,TODAY()-Stock[[#This Row],[NGÀY MUA]]+1))</f>
        <v>0</v>
      </c>
      <c r="AA2324" s="121" t="str">
        <f>IFERROR(Stock[[#This Row],[CỔ TỨC TIỀN MẶT]]+Stock[[#This Row],[LÃI/(LỖ) TỪ BÁN CK
(auto-fill)]],"")</f>
        <v/>
      </c>
      <c r="AB23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4" s="79"/>
      <c r="AE2324" s="146" t="str">
        <f>IF(Stock[[#This Row],[TRẠNG THÁI
(auto-fill)]]="NẮM GIỮ",Stock[[#This Row],[GIÁ THỊ TRƯỜNG]]-Stock[[#This Row],[GIÁ MUA]],"")</f>
        <v/>
      </c>
      <c r="AF2324" s="150" t="str">
        <f>IFERROR(Stock[[#This Row],[TĂNG/
(GIẢM )]]/Stock[[#This Row],[GIÁ MUA]],"")</f>
        <v/>
      </c>
      <c r="AG2324" s="129" t="str">
        <f>IF(Stock[[#This Row],[GIÁ THỊ TRƯỜNG]]&gt;0,Stock[[#This Row],[GIÁ THỊ TRƯỜNG]]*Stock[[#This Row],[SỐ LƯỢNG CÒN LẠI
(auto-fill)]],"")</f>
        <v/>
      </c>
    </row>
    <row r="2325" spans="2:33">
      <c r="B2325" s="109" t="str">
        <f>IF(AND(Stock[[#This Row],[SỐ LƯỢNG MUA]]&gt;0,Stock[[#This Row],[SỐ LƯỢNG CÒN LẠI
(auto-fill)]]=0),"BÁN",
IF(AND(Stock[[#This Row],[SỐ LƯỢNG MUA]]&gt;0,Stock[[#This Row],[SỐ LƯỢNG CÒN LẠI
(auto-fill)]]&gt;0),"NẮM GIỮ",""))</f>
        <v/>
      </c>
      <c r="C2325" s="112">
        <f t="shared" si="36"/>
        <v>2312</v>
      </c>
      <c r="D2325" s="77"/>
      <c r="E2325" s="78"/>
      <c r="F2325" s="170"/>
      <c r="G2325" s="83"/>
      <c r="H2325" s="84"/>
      <c r="I2325" s="114" t="str">
        <f>IF(Stock[[#This Row],[SỐ LƯỢNG MUA]]&gt;0,Stock[[#This Row],[GIÁ MUA]]*Stock[[#This Row],[SỐ LƯỢNG MUA]]*$D$11,"")</f>
        <v/>
      </c>
      <c r="J2325" s="87"/>
      <c r="K2325" s="88"/>
      <c r="L2325" s="116" t="str">
        <f>IF(Stock[[#This Row],[SỐ LƯỢNG MUA]]&gt;0,Stock[[#This Row],[GIÁ MUA]]*(1+Stock[[#This Row],[% TĂNG KỲ VỌNG_1]]),"")</f>
        <v/>
      </c>
      <c r="M2325" s="89"/>
      <c r="N2325" s="116" t="str">
        <f>IF(Stock[[#This Row],[SỐ LƯỢNG MUA]]&gt;0,Stock[[#This Row],[GIÁ MUA]]*(1+Stock[[#This Row],[% TĂNG KỲ VỌNG_2]]),"")</f>
        <v/>
      </c>
      <c r="O2325" s="89"/>
      <c r="P2325" s="116" t="str">
        <f>IF(Stock[[#This Row],[SỐ LƯỢNG MUA]]&gt;0,Stock[[#This Row],[GIÁ MUA]]*(1+Stock[[#This Row],[% GIẢM ĐỂ CẮT LỖ]]),"")</f>
        <v/>
      </c>
      <c r="Q2325" s="103"/>
      <c r="R2325" s="117" t="str">
        <f>IF(Stock[[#This Row],[CỔ TỨC TIỀN MẶT]]&gt;0,Stock[[#This Row],[CỔ TỨC TIỀN MẶT]]/(Stock[[#This Row],[GIÁ MUA]]*Stock[[#This Row],[SỐ LƯỢNG MUA]]),"")</f>
        <v/>
      </c>
      <c r="S2325" s="103"/>
      <c r="T2325" s="77"/>
      <c r="U2325" s="95"/>
      <c r="V2325" s="96"/>
      <c r="W2325" s="125" t="str">
        <f>IF(Stock[[#This Row],[SỐ LƯỢNG BÁN]]&gt;0,Stock[[#This Row],[GIÁ BÁN]]*Stock[[#This Row],[SỐ LƯỢNG BÁN]]*$D$11+Stock[[#This Row],[GIÁ BÁN]]*Stock[[#This Row],[SỐ LƯỢNG BÁN]]*$D$12,"")</f>
        <v/>
      </c>
      <c r="X2325" s="120">
        <f>Stock[[#This Row],[SỐ LƯỢNG MUA]]+Stock[[#This Row],[CỔ TỨC BẰNG CỔ PHIẾU]]-Stock[[#This Row],[SỐ LƯỢNG BÁN]]</f>
        <v>0</v>
      </c>
      <c r="Y23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5" s="120">
        <f ca="1">IF(Stock[[#This Row],[NGÀY BÁN]]&gt;0,Stock[[#This Row],[NGÀY BÁN]]-Stock[[#This Row],[NGÀY MUA]]+1,IF(Stock[[#This Row],[NGÀY MUA]]=0,0,TODAY()-Stock[[#This Row],[NGÀY MUA]]+1))</f>
        <v>0</v>
      </c>
      <c r="AA2325" s="121" t="str">
        <f>IFERROR(Stock[[#This Row],[CỔ TỨC TIỀN MẶT]]+Stock[[#This Row],[LÃI/(LỖ) TỪ BÁN CK
(auto-fill)]],"")</f>
        <v/>
      </c>
      <c r="AB23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5" s="79"/>
      <c r="AE2325" s="146" t="str">
        <f>IF(Stock[[#This Row],[TRẠNG THÁI
(auto-fill)]]="NẮM GIỮ",Stock[[#This Row],[GIÁ THỊ TRƯỜNG]]-Stock[[#This Row],[GIÁ MUA]],"")</f>
        <v/>
      </c>
      <c r="AF2325" s="150" t="str">
        <f>IFERROR(Stock[[#This Row],[TĂNG/
(GIẢM )]]/Stock[[#This Row],[GIÁ MUA]],"")</f>
        <v/>
      </c>
      <c r="AG2325" s="129" t="str">
        <f>IF(Stock[[#This Row],[GIÁ THỊ TRƯỜNG]]&gt;0,Stock[[#This Row],[GIÁ THỊ TRƯỜNG]]*Stock[[#This Row],[SỐ LƯỢNG CÒN LẠI
(auto-fill)]],"")</f>
        <v/>
      </c>
    </row>
    <row r="2326" spans="2:33">
      <c r="B2326" s="109" t="str">
        <f>IF(AND(Stock[[#This Row],[SỐ LƯỢNG MUA]]&gt;0,Stock[[#This Row],[SỐ LƯỢNG CÒN LẠI
(auto-fill)]]=0),"BÁN",
IF(AND(Stock[[#This Row],[SỐ LƯỢNG MUA]]&gt;0,Stock[[#This Row],[SỐ LƯỢNG CÒN LẠI
(auto-fill)]]&gt;0),"NẮM GIỮ",""))</f>
        <v/>
      </c>
      <c r="C2326" s="112">
        <f t="shared" si="36"/>
        <v>2313</v>
      </c>
      <c r="D2326" s="77"/>
      <c r="E2326" s="78"/>
      <c r="F2326" s="170"/>
      <c r="G2326" s="83"/>
      <c r="H2326" s="84"/>
      <c r="I2326" s="114" t="str">
        <f>IF(Stock[[#This Row],[SỐ LƯỢNG MUA]]&gt;0,Stock[[#This Row],[GIÁ MUA]]*Stock[[#This Row],[SỐ LƯỢNG MUA]]*$D$11,"")</f>
        <v/>
      </c>
      <c r="J2326" s="87"/>
      <c r="K2326" s="88"/>
      <c r="L2326" s="116" t="str">
        <f>IF(Stock[[#This Row],[SỐ LƯỢNG MUA]]&gt;0,Stock[[#This Row],[GIÁ MUA]]*(1+Stock[[#This Row],[% TĂNG KỲ VỌNG_1]]),"")</f>
        <v/>
      </c>
      <c r="M2326" s="89"/>
      <c r="N2326" s="116" t="str">
        <f>IF(Stock[[#This Row],[SỐ LƯỢNG MUA]]&gt;0,Stock[[#This Row],[GIÁ MUA]]*(1+Stock[[#This Row],[% TĂNG KỲ VỌNG_2]]),"")</f>
        <v/>
      </c>
      <c r="O2326" s="89"/>
      <c r="P2326" s="116" t="str">
        <f>IF(Stock[[#This Row],[SỐ LƯỢNG MUA]]&gt;0,Stock[[#This Row],[GIÁ MUA]]*(1+Stock[[#This Row],[% GIẢM ĐỂ CẮT LỖ]]),"")</f>
        <v/>
      </c>
      <c r="Q2326" s="103"/>
      <c r="R2326" s="117" t="str">
        <f>IF(Stock[[#This Row],[CỔ TỨC TIỀN MẶT]]&gt;0,Stock[[#This Row],[CỔ TỨC TIỀN MẶT]]/(Stock[[#This Row],[GIÁ MUA]]*Stock[[#This Row],[SỐ LƯỢNG MUA]]),"")</f>
        <v/>
      </c>
      <c r="S2326" s="103"/>
      <c r="T2326" s="77"/>
      <c r="U2326" s="95"/>
      <c r="V2326" s="96"/>
      <c r="W2326" s="125" t="str">
        <f>IF(Stock[[#This Row],[SỐ LƯỢNG BÁN]]&gt;0,Stock[[#This Row],[GIÁ BÁN]]*Stock[[#This Row],[SỐ LƯỢNG BÁN]]*$D$11+Stock[[#This Row],[GIÁ BÁN]]*Stock[[#This Row],[SỐ LƯỢNG BÁN]]*$D$12,"")</f>
        <v/>
      </c>
      <c r="X2326" s="120">
        <f>Stock[[#This Row],[SỐ LƯỢNG MUA]]+Stock[[#This Row],[CỔ TỨC BẰNG CỔ PHIẾU]]-Stock[[#This Row],[SỐ LƯỢNG BÁN]]</f>
        <v>0</v>
      </c>
      <c r="Y23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6" s="120">
        <f ca="1">IF(Stock[[#This Row],[NGÀY BÁN]]&gt;0,Stock[[#This Row],[NGÀY BÁN]]-Stock[[#This Row],[NGÀY MUA]]+1,IF(Stock[[#This Row],[NGÀY MUA]]=0,0,TODAY()-Stock[[#This Row],[NGÀY MUA]]+1))</f>
        <v>0</v>
      </c>
      <c r="AA2326" s="121" t="str">
        <f>IFERROR(Stock[[#This Row],[CỔ TỨC TIỀN MẶT]]+Stock[[#This Row],[LÃI/(LỖ) TỪ BÁN CK
(auto-fill)]],"")</f>
        <v/>
      </c>
      <c r="AB23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6" s="79"/>
      <c r="AE2326" s="146" t="str">
        <f>IF(Stock[[#This Row],[TRẠNG THÁI
(auto-fill)]]="NẮM GIỮ",Stock[[#This Row],[GIÁ THỊ TRƯỜNG]]-Stock[[#This Row],[GIÁ MUA]],"")</f>
        <v/>
      </c>
      <c r="AF2326" s="150" t="str">
        <f>IFERROR(Stock[[#This Row],[TĂNG/
(GIẢM )]]/Stock[[#This Row],[GIÁ MUA]],"")</f>
        <v/>
      </c>
      <c r="AG2326" s="129" t="str">
        <f>IF(Stock[[#This Row],[GIÁ THỊ TRƯỜNG]]&gt;0,Stock[[#This Row],[GIÁ THỊ TRƯỜNG]]*Stock[[#This Row],[SỐ LƯỢNG CÒN LẠI
(auto-fill)]],"")</f>
        <v/>
      </c>
    </row>
    <row r="2327" spans="2:33">
      <c r="B2327" s="109" t="str">
        <f>IF(AND(Stock[[#This Row],[SỐ LƯỢNG MUA]]&gt;0,Stock[[#This Row],[SỐ LƯỢNG CÒN LẠI
(auto-fill)]]=0),"BÁN",
IF(AND(Stock[[#This Row],[SỐ LƯỢNG MUA]]&gt;0,Stock[[#This Row],[SỐ LƯỢNG CÒN LẠI
(auto-fill)]]&gt;0),"NẮM GIỮ",""))</f>
        <v/>
      </c>
      <c r="C2327" s="112">
        <f t="shared" si="36"/>
        <v>2314</v>
      </c>
      <c r="D2327" s="77"/>
      <c r="E2327" s="78"/>
      <c r="F2327" s="170"/>
      <c r="G2327" s="83"/>
      <c r="H2327" s="84"/>
      <c r="I2327" s="114" t="str">
        <f>IF(Stock[[#This Row],[SỐ LƯỢNG MUA]]&gt;0,Stock[[#This Row],[GIÁ MUA]]*Stock[[#This Row],[SỐ LƯỢNG MUA]]*$D$11,"")</f>
        <v/>
      </c>
      <c r="J2327" s="87"/>
      <c r="K2327" s="88"/>
      <c r="L2327" s="116" t="str">
        <f>IF(Stock[[#This Row],[SỐ LƯỢNG MUA]]&gt;0,Stock[[#This Row],[GIÁ MUA]]*(1+Stock[[#This Row],[% TĂNG KỲ VỌNG_1]]),"")</f>
        <v/>
      </c>
      <c r="M2327" s="89"/>
      <c r="N2327" s="116" t="str">
        <f>IF(Stock[[#This Row],[SỐ LƯỢNG MUA]]&gt;0,Stock[[#This Row],[GIÁ MUA]]*(1+Stock[[#This Row],[% TĂNG KỲ VỌNG_2]]),"")</f>
        <v/>
      </c>
      <c r="O2327" s="89"/>
      <c r="P2327" s="116" t="str">
        <f>IF(Stock[[#This Row],[SỐ LƯỢNG MUA]]&gt;0,Stock[[#This Row],[GIÁ MUA]]*(1+Stock[[#This Row],[% GIẢM ĐỂ CẮT LỖ]]),"")</f>
        <v/>
      </c>
      <c r="Q2327" s="103"/>
      <c r="R2327" s="117" t="str">
        <f>IF(Stock[[#This Row],[CỔ TỨC TIỀN MẶT]]&gt;0,Stock[[#This Row],[CỔ TỨC TIỀN MẶT]]/(Stock[[#This Row],[GIÁ MUA]]*Stock[[#This Row],[SỐ LƯỢNG MUA]]),"")</f>
        <v/>
      </c>
      <c r="S2327" s="103"/>
      <c r="T2327" s="77"/>
      <c r="U2327" s="95"/>
      <c r="V2327" s="96"/>
      <c r="W2327" s="125" t="str">
        <f>IF(Stock[[#This Row],[SỐ LƯỢNG BÁN]]&gt;0,Stock[[#This Row],[GIÁ BÁN]]*Stock[[#This Row],[SỐ LƯỢNG BÁN]]*$D$11+Stock[[#This Row],[GIÁ BÁN]]*Stock[[#This Row],[SỐ LƯỢNG BÁN]]*$D$12,"")</f>
        <v/>
      </c>
      <c r="X2327" s="120">
        <f>Stock[[#This Row],[SỐ LƯỢNG MUA]]+Stock[[#This Row],[CỔ TỨC BẰNG CỔ PHIẾU]]-Stock[[#This Row],[SỐ LƯỢNG BÁN]]</f>
        <v>0</v>
      </c>
      <c r="Y23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7" s="120">
        <f ca="1">IF(Stock[[#This Row],[NGÀY BÁN]]&gt;0,Stock[[#This Row],[NGÀY BÁN]]-Stock[[#This Row],[NGÀY MUA]]+1,IF(Stock[[#This Row],[NGÀY MUA]]=0,0,TODAY()-Stock[[#This Row],[NGÀY MUA]]+1))</f>
        <v>0</v>
      </c>
      <c r="AA2327" s="121" t="str">
        <f>IFERROR(Stock[[#This Row],[CỔ TỨC TIỀN MẶT]]+Stock[[#This Row],[LÃI/(LỖ) TỪ BÁN CK
(auto-fill)]],"")</f>
        <v/>
      </c>
      <c r="AB23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7" s="79"/>
      <c r="AE2327" s="146" t="str">
        <f>IF(Stock[[#This Row],[TRẠNG THÁI
(auto-fill)]]="NẮM GIỮ",Stock[[#This Row],[GIÁ THỊ TRƯỜNG]]-Stock[[#This Row],[GIÁ MUA]],"")</f>
        <v/>
      </c>
      <c r="AF2327" s="150" t="str">
        <f>IFERROR(Stock[[#This Row],[TĂNG/
(GIẢM )]]/Stock[[#This Row],[GIÁ MUA]],"")</f>
        <v/>
      </c>
      <c r="AG2327" s="129" t="str">
        <f>IF(Stock[[#This Row],[GIÁ THỊ TRƯỜNG]]&gt;0,Stock[[#This Row],[GIÁ THỊ TRƯỜNG]]*Stock[[#This Row],[SỐ LƯỢNG CÒN LẠI
(auto-fill)]],"")</f>
        <v/>
      </c>
    </row>
    <row r="2328" spans="2:33">
      <c r="B2328" s="109" t="str">
        <f>IF(AND(Stock[[#This Row],[SỐ LƯỢNG MUA]]&gt;0,Stock[[#This Row],[SỐ LƯỢNG CÒN LẠI
(auto-fill)]]=0),"BÁN",
IF(AND(Stock[[#This Row],[SỐ LƯỢNG MUA]]&gt;0,Stock[[#This Row],[SỐ LƯỢNG CÒN LẠI
(auto-fill)]]&gt;0),"NẮM GIỮ",""))</f>
        <v/>
      </c>
      <c r="C2328" s="112">
        <f t="shared" si="36"/>
        <v>2315</v>
      </c>
      <c r="D2328" s="77"/>
      <c r="E2328" s="78"/>
      <c r="F2328" s="170"/>
      <c r="G2328" s="83"/>
      <c r="H2328" s="84"/>
      <c r="I2328" s="114" t="str">
        <f>IF(Stock[[#This Row],[SỐ LƯỢNG MUA]]&gt;0,Stock[[#This Row],[GIÁ MUA]]*Stock[[#This Row],[SỐ LƯỢNG MUA]]*$D$11,"")</f>
        <v/>
      </c>
      <c r="J2328" s="87"/>
      <c r="K2328" s="88"/>
      <c r="L2328" s="116" t="str">
        <f>IF(Stock[[#This Row],[SỐ LƯỢNG MUA]]&gt;0,Stock[[#This Row],[GIÁ MUA]]*(1+Stock[[#This Row],[% TĂNG KỲ VỌNG_1]]),"")</f>
        <v/>
      </c>
      <c r="M2328" s="89"/>
      <c r="N2328" s="116" t="str">
        <f>IF(Stock[[#This Row],[SỐ LƯỢNG MUA]]&gt;0,Stock[[#This Row],[GIÁ MUA]]*(1+Stock[[#This Row],[% TĂNG KỲ VỌNG_2]]),"")</f>
        <v/>
      </c>
      <c r="O2328" s="89"/>
      <c r="P2328" s="116" t="str">
        <f>IF(Stock[[#This Row],[SỐ LƯỢNG MUA]]&gt;0,Stock[[#This Row],[GIÁ MUA]]*(1+Stock[[#This Row],[% GIẢM ĐỂ CẮT LỖ]]),"")</f>
        <v/>
      </c>
      <c r="Q2328" s="103"/>
      <c r="R2328" s="117" t="str">
        <f>IF(Stock[[#This Row],[CỔ TỨC TIỀN MẶT]]&gt;0,Stock[[#This Row],[CỔ TỨC TIỀN MẶT]]/(Stock[[#This Row],[GIÁ MUA]]*Stock[[#This Row],[SỐ LƯỢNG MUA]]),"")</f>
        <v/>
      </c>
      <c r="S2328" s="103"/>
      <c r="T2328" s="77"/>
      <c r="U2328" s="95"/>
      <c r="V2328" s="96"/>
      <c r="W2328" s="125" t="str">
        <f>IF(Stock[[#This Row],[SỐ LƯỢNG BÁN]]&gt;0,Stock[[#This Row],[GIÁ BÁN]]*Stock[[#This Row],[SỐ LƯỢNG BÁN]]*$D$11+Stock[[#This Row],[GIÁ BÁN]]*Stock[[#This Row],[SỐ LƯỢNG BÁN]]*$D$12,"")</f>
        <v/>
      </c>
      <c r="X2328" s="120">
        <f>Stock[[#This Row],[SỐ LƯỢNG MUA]]+Stock[[#This Row],[CỔ TỨC BẰNG CỔ PHIẾU]]-Stock[[#This Row],[SỐ LƯỢNG BÁN]]</f>
        <v>0</v>
      </c>
      <c r="Y23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8" s="120">
        <f ca="1">IF(Stock[[#This Row],[NGÀY BÁN]]&gt;0,Stock[[#This Row],[NGÀY BÁN]]-Stock[[#This Row],[NGÀY MUA]]+1,IF(Stock[[#This Row],[NGÀY MUA]]=0,0,TODAY()-Stock[[#This Row],[NGÀY MUA]]+1))</f>
        <v>0</v>
      </c>
      <c r="AA2328" s="121" t="str">
        <f>IFERROR(Stock[[#This Row],[CỔ TỨC TIỀN MẶT]]+Stock[[#This Row],[LÃI/(LỖ) TỪ BÁN CK
(auto-fill)]],"")</f>
        <v/>
      </c>
      <c r="AB23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8" s="79"/>
      <c r="AE2328" s="146" t="str">
        <f>IF(Stock[[#This Row],[TRẠNG THÁI
(auto-fill)]]="NẮM GIỮ",Stock[[#This Row],[GIÁ THỊ TRƯỜNG]]-Stock[[#This Row],[GIÁ MUA]],"")</f>
        <v/>
      </c>
      <c r="AF2328" s="150" t="str">
        <f>IFERROR(Stock[[#This Row],[TĂNG/
(GIẢM )]]/Stock[[#This Row],[GIÁ MUA]],"")</f>
        <v/>
      </c>
      <c r="AG2328" s="129" t="str">
        <f>IF(Stock[[#This Row],[GIÁ THỊ TRƯỜNG]]&gt;0,Stock[[#This Row],[GIÁ THỊ TRƯỜNG]]*Stock[[#This Row],[SỐ LƯỢNG CÒN LẠI
(auto-fill)]],"")</f>
        <v/>
      </c>
    </row>
    <row r="2329" spans="2:33">
      <c r="B2329" s="109" t="str">
        <f>IF(AND(Stock[[#This Row],[SỐ LƯỢNG MUA]]&gt;0,Stock[[#This Row],[SỐ LƯỢNG CÒN LẠI
(auto-fill)]]=0),"BÁN",
IF(AND(Stock[[#This Row],[SỐ LƯỢNG MUA]]&gt;0,Stock[[#This Row],[SỐ LƯỢNG CÒN LẠI
(auto-fill)]]&gt;0),"NẮM GIỮ",""))</f>
        <v/>
      </c>
      <c r="C2329" s="112">
        <f t="shared" si="36"/>
        <v>2316</v>
      </c>
      <c r="D2329" s="77"/>
      <c r="E2329" s="78"/>
      <c r="F2329" s="170"/>
      <c r="G2329" s="83"/>
      <c r="H2329" s="84"/>
      <c r="I2329" s="114" t="str">
        <f>IF(Stock[[#This Row],[SỐ LƯỢNG MUA]]&gt;0,Stock[[#This Row],[GIÁ MUA]]*Stock[[#This Row],[SỐ LƯỢNG MUA]]*$D$11,"")</f>
        <v/>
      </c>
      <c r="J2329" s="87"/>
      <c r="K2329" s="88"/>
      <c r="L2329" s="116" t="str">
        <f>IF(Stock[[#This Row],[SỐ LƯỢNG MUA]]&gt;0,Stock[[#This Row],[GIÁ MUA]]*(1+Stock[[#This Row],[% TĂNG KỲ VỌNG_1]]),"")</f>
        <v/>
      </c>
      <c r="M2329" s="89"/>
      <c r="N2329" s="116" t="str">
        <f>IF(Stock[[#This Row],[SỐ LƯỢNG MUA]]&gt;0,Stock[[#This Row],[GIÁ MUA]]*(1+Stock[[#This Row],[% TĂNG KỲ VỌNG_2]]),"")</f>
        <v/>
      </c>
      <c r="O2329" s="89"/>
      <c r="P2329" s="116" t="str">
        <f>IF(Stock[[#This Row],[SỐ LƯỢNG MUA]]&gt;0,Stock[[#This Row],[GIÁ MUA]]*(1+Stock[[#This Row],[% GIẢM ĐỂ CẮT LỖ]]),"")</f>
        <v/>
      </c>
      <c r="Q2329" s="103"/>
      <c r="R2329" s="117" t="str">
        <f>IF(Stock[[#This Row],[CỔ TỨC TIỀN MẶT]]&gt;0,Stock[[#This Row],[CỔ TỨC TIỀN MẶT]]/(Stock[[#This Row],[GIÁ MUA]]*Stock[[#This Row],[SỐ LƯỢNG MUA]]),"")</f>
        <v/>
      </c>
      <c r="S2329" s="103"/>
      <c r="T2329" s="77"/>
      <c r="U2329" s="95"/>
      <c r="V2329" s="96"/>
      <c r="W2329" s="125" t="str">
        <f>IF(Stock[[#This Row],[SỐ LƯỢNG BÁN]]&gt;0,Stock[[#This Row],[GIÁ BÁN]]*Stock[[#This Row],[SỐ LƯỢNG BÁN]]*$D$11+Stock[[#This Row],[GIÁ BÁN]]*Stock[[#This Row],[SỐ LƯỢNG BÁN]]*$D$12,"")</f>
        <v/>
      </c>
      <c r="X2329" s="120">
        <f>Stock[[#This Row],[SỐ LƯỢNG MUA]]+Stock[[#This Row],[CỔ TỨC BẰNG CỔ PHIẾU]]-Stock[[#This Row],[SỐ LƯỢNG BÁN]]</f>
        <v>0</v>
      </c>
      <c r="Y23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9" s="120">
        <f ca="1">IF(Stock[[#This Row],[NGÀY BÁN]]&gt;0,Stock[[#This Row],[NGÀY BÁN]]-Stock[[#This Row],[NGÀY MUA]]+1,IF(Stock[[#This Row],[NGÀY MUA]]=0,0,TODAY()-Stock[[#This Row],[NGÀY MUA]]+1))</f>
        <v>0</v>
      </c>
      <c r="AA2329" s="121" t="str">
        <f>IFERROR(Stock[[#This Row],[CỔ TỨC TIỀN MẶT]]+Stock[[#This Row],[LÃI/(LỖ) TỪ BÁN CK
(auto-fill)]],"")</f>
        <v/>
      </c>
      <c r="AB23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29" s="79"/>
      <c r="AE2329" s="146" t="str">
        <f>IF(Stock[[#This Row],[TRẠNG THÁI
(auto-fill)]]="NẮM GIỮ",Stock[[#This Row],[GIÁ THỊ TRƯỜNG]]-Stock[[#This Row],[GIÁ MUA]],"")</f>
        <v/>
      </c>
      <c r="AF2329" s="150" t="str">
        <f>IFERROR(Stock[[#This Row],[TĂNG/
(GIẢM )]]/Stock[[#This Row],[GIÁ MUA]],"")</f>
        <v/>
      </c>
      <c r="AG2329" s="129" t="str">
        <f>IF(Stock[[#This Row],[GIÁ THỊ TRƯỜNG]]&gt;0,Stock[[#This Row],[GIÁ THỊ TRƯỜNG]]*Stock[[#This Row],[SỐ LƯỢNG CÒN LẠI
(auto-fill)]],"")</f>
        <v/>
      </c>
    </row>
    <row r="2330" spans="2:33">
      <c r="B2330" s="109" t="str">
        <f>IF(AND(Stock[[#This Row],[SỐ LƯỢNG MUA]]&gt;0,Stock[[#This Row],[SỐ LƯỢNG CÒN LẠI
(auto-fill)]]=0),"BÁN",
IF(AND(Stock[[#This Row],[SỐ LƯỢNG MUA]]&gt;0,Stock[[#This Row],[SỐ LƯỢNG CÒN LẠI
(auto-fill)]]&gt;0),"NẮM GIỮ",""))</f>
        <v/>
      </c>
      <c r="C2330" s="112">
        <f t="shared" si="36"/>
        <v>2317</v>
      </c>
      <c r="D2330" s="77"/>
      <c r="E2330" s="78"/>
      <c r="F2330" s="170"/>
      <c r="G2330" s="83"/>
      <c r="H2330" s="84"/>
      <c r="I2330" s="114" t="str">
        <f>IF(Stock[[#This Row],[SỐ LƯỢNG MUA]]&gt;0,Stock[[#This Row],[GIÁ MUA]]*Stock[[#This Row],[SỐ LƯỢNG MUA]]*$D$11,"")</f>
        <v/>
      </c>
      <c r="J2330" s="87"/>
      <c r="K2330" s="88"/>
      <c r="L2330" s="116" t="str">
        <f>IF(Stock[[#This Row],[SỐ LƯỢNG MUA]]&gt;0,Stock[[#This Row],[GIÁ MUA]]*(1+Stock[[#This Row],[% TĂNG KỲ VỌNG_1]]),"")</f>
        <v/>
      </c>
      <c r="M2330" s="89"/>
      <c r="N2330" s="116" t="str">
        <f>IF(Stock[[#This Row],[SỐ LƯỢNG MUA]]&gt;0,Stock[[#This Row],[GIÁ MUA]]*(1+Stock[[#This Row],[% TĂNG KỲ VỌNG_2]]),"")</f>
        <v/>
      </c>
      <c r="O2330" s="89"/>
      <c r="P2330" s="116" t="str">
        <f>IF(Stock[[#This Row],[SỐ LƯỢNG MUA]]&gt;0,Stock[[#This Row],[GIÁ MUA]]*(1+Stock[[#This Row],[% GIẢM ĐỂ CẮT LỖ]]),"")</f>
        <v/>
      </c>
      <c r="Q2330" s="103"/>
      <c r="R2330" s="117" t="str">
        <f>IF(Stock[[#This Row],[CỔ TỨC TIỀN MẶT]]&gt;0,Stock[[#This Row],[CỔ TỨC TIỀN MẶT]]/(Stock[[#This Row],[GIÁ MUA]]*Stock[[#This Row],[SỐ LƯỢNG MUA]]),"")</f>
        <v/>
      </c>
      <c r="S2330" s="103"/>
      <c r="T2330" s="77"/>
      <c r="U2330" s="95"/>
      <c r="V2330" s="96"/>
      <c r="W2330" s="125" t="str">
        <f>IF(Stock[[#This Row],[SỐ LƯỢNG BÁN]]&gt;0,Stock[[#This Row],[GIÁ BÁN]]*Stock[[#This Row],[SỐ LƯỢNG BÁN]]*$D$11+Stock[[#This Row],[GIÁ BÁN]]*Stock[[#This Row],[SỐ LƯỢNG BÁN]]*$D$12,"")</f>
        <v/>
      </c>
      <c r="X2330" s="120">
        <f>Stock[[#This Row],[SỐ LƯỢNG MUA]]+Stock[[#This Row],[CỔ TỨC BẰNG CỔ PHIẾU]]-Stock[[#This Row],[SỐ LƯỢNG BÁN]]</f>
        <v>0</v>
      </c>
      <c r="Y23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0" s="120">
        <f ca="1">IF(Stock[[#This Row],[NGÀY BÁN]]&gt;0,Stock[[#This Row],[NGÀY BÁN]]-Stock[[#This Row],[NGÀY MUA]]+1,IF(Stock[[#This Row],[NGÀY MUA]]=0,0,TODAY()-Stock[[#This Row],[NGÀY MUA]]+1))</f>
        <v>0</v>
      </c>
      <c r="AA2330" s="121" t="str">
        <f>IFERROR(Stock[[#This Row],[CỔ TỨC TIỀN MẶT]]+Stock[[#This Row],[LÃI/(LỖ) TỪ BÁN CK
(auto-fill)]],"")</f>
        <v/>
      </c>
      <c r="AB23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0" s="79"/>
      <c r="AE2330" s="146" t="str">
        <f>IF(Stock[[#This Row],[TRẠNG THÁI
(auto-fill)]]="NẮM GIỮ",Stock[[#This Row],[GIÁ THỊ TRƯỜNG]]-Stock[[#This Row],[GIÁ MUA]],"")</f>
        <v/>
      </c>
      <c r="AF2330" s="150" t="str">
        <f>IFERROR(Stock[[#This Row],[TĂNG/
(GIẢM )]]/Stock[[#This Row],[GIÁ MUA]],"")</f>
        <v/>
      </c>
      <c r="AG2330" s="129" t="str">
        <f>IF(Stock[[#This Row],[GIÁ THỊ TRƯỜNG]]&gt;0,Stock[[#This Row],[GIÁ THỊ TRƯỜNG]]*Stock[[#This Row],[SỐ LƯỢNG CÒN LẠI
(auto-fill)]],"")</f>
        <v/>
      </c>
    </row>
    <row r="2331" spans="2:33">
      <c r="B2331" s="109" t="str">
        <f>IF(AND(Stock[[#This Row],[SỐ LƯỢNG MUA]]&gt;0,Stock[[#This Row],[SỐ LƯỢNG CÒN LẠI
(auto-fill)]]=0),"BÁN",
IF(AND(Stock[[#This Row],[SỐ LƯỢNG MUA]]&gt;0,Stock[[#This Row],[SỐ LƯỢNG CÒN LẠI
(auto-fill)]]&gt;0),"NẮM GIỮ",""))</f>
        <v/>
      </c>
      <c r="C2331" s="112">
        <f t="shared" si="36"/>
        <v>2318</v>
      </c>
      <c r="D2331" s="77"/>
      <c r="E2331" s="78"/>
      <c r="F2331" s="170"/>
      <c r="G2331" s="83"/>
      <c r="H2331" s="84"/>
      <c r="I2331" s="114" t="str">
        <f>IF(Stock[[#This Row],[SỐ LƯỢNG MUA]]&gt;0,Stock[[#This Row],[GIÁ MUA]]*Stock[[#This Row],[SỐ LƯỢNG MUA]]*$D$11,"")</f>
        <v/>
      </c>
      <c r="J2331" s="87"/>
      <c r="K2331" s="88"/>
      <c r="L2331" s="116" t="str">
        <f>IF(Stock[[#This Row],[SỐ LƯỢNG MUA]]&gt;0,Stock[[#This Row],[GIÁ MUA]]*(1+Stock[[#This Row],[% TĂNG KỲ VỌNG_1]]),"")</f>
        <v/>
      </c>
      <c r="M2331" s="89"/>
      <c r="N2331" s="116" t="str">
        <f>IF(Stock[[#This Row],[SỐ LƯỢNG MUA]]&gt;0,Stock[[#This Row],[GIÁ MUA]]*(1+Stock[[#This Row],[% TĂNG KỲ VỌNG_2]]),"")</f>
        <v/>
      </c>
      <c r="O2331" s="89"/>
      <c r="P2331" s="116" t="str">
        <f>IF(Stock[[#This Row],[SỐ LƯỢNG MUA]]&gt;0,Stock[[#This Row],[GIÁ MUA]]*(1+Stock[[#This Row],[% GIẢM ĐỂ CẮT LỖ]]),"")</f>
        <v/>
      </c>
      <c r="Q2331" s="103"/>
      <c r="R2331" s="117" t="str">
        <f>IF(Stock[[#This Row],[CỔ TỨC TIỀN MẶT]]&gt;0,Stock[[#This Row],[CỔ TỨC TIỀN MẶT]]/(Stock[[#This Row],[GIÁ MUA]]*Stock[[#This Row],[SỐ LƯỢNG MUA]]),"")</f>
        <v/>
      </c>
      <c r="S2331" s="103"/>
      <c r="T2331" s="77"/>
      <c r="U2331" s="95"/>
      <c r="V2331" s="96"/>
      <c r="W2331" s="125" t="str">
        <f>IF(Stock[[#This Row],[SỐ LƯỢNG BÁN]]&gt;0,Stock[[#This Row],[GIÁ BÁN]]*Stock[[#This Row],[SỐ LƯỢNG BÁN]]*$D$11+Stock[[#This Row],[GIÁ BÁN]]*Stock[[#This Row],[SỐ LƯỢNG BÁN]]*$D$12,"")</f>
        <v/>
      </c>
      <c r="X2331" s="120">
        <f>Stock[[#This Row],[SỐ LƯỢNG MUA]]+Stock[[#This Row],[CỔ TỨC BẰNG CỔ PHIẾU]]-Stock[[#This Row],[SỐ LƯỢNG BÁN]]</f>
        <v>0</v>
      </c>
      <c r="Y23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1" s="120">
        <f ca="1">IF(Stock[[#This Row],[NGÀY BÁN]]&gt;0,Stock[[#This Row],[NGÀY BÁN]]-Stock[[#This Row],[NGÀY MUA]]+1,IF(Stock[[#This Row],[NGÀY MUA]]=0,0,TODAY()-Stock[[#This Row],[NGÀY MUA]]+1))</f>
        <v>0</v>
      </c>
      <c r="AA2331" s="121" t="str">
        <f>IFERROR(Stock[[#This Row],[CỔ TỨC TIỀN MẶT]]+Stock[[#This Row],[LÃI/(LỖ) TỪ BÁN CK
(auto-fill)]],"")</f>
        <v/>
      </c>
      <c r="AB23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1" s="79"/>
      <c r="AE2331" s="146" t="str">
        <f>IF(Stock[[#This Row],[TRẠNG THÁI
(auto-fill)]]="NẮM GIỮ",Stock[[#This Row],[GIÁ THỊ TRƯỜNG]]-Stock[[#This Row],[GIÁ MUA]],"")</f>
        <v/>
      </c>
      <c r="AF2331" s="150" t="str">
        <f>IFERROR(Stock[[#This Row],[TĂNG/
(GIẢM )]]/Stock[[#This Row],[GIÁ MUA]],"")</f>
        <v/>
      </c>
      <c r="AG2331" s="129" t="str">
        <f>IF(Stock[[#This Row],[GIÁ THỊ TRƯỜNG]]&gt;0,Stock[[#This Row],[GIÁ THỊ TRƯỜNG]]*Stock[[#This Row],[SỐ LƯỢNG CÒN LẠI
(auto-fill)]],"")</f>
        <v/>
      </c>
    </row>
    <row r="2332" spans="2:33">
      <c r="B2332" s="109" t="str">
        <f>IF(AND(Stock[[#This Row],[SỐ LƯỢNG MUA]]&gt;0,Stock[[#This Row],[SỐ LƯỢNG CÒN LẠI
(auto-fill)]]=0),"BÁN",
IF(AND(Stock[[#This Row],[SỐ LƯỢNG MUA]]&gt;0,Stock[[#This Row],[SỐ LƯỢNG CÒN LẠI
(auto-fill)]]&gt;0),"NẮM GIỮ",""))</f>
        <v/>
      </c>
      <c r="C2332" s="112">
        <f t="shared" si="36"/>
        <v>2319</v>
      </c>
      <c r="D2332" s="77"/>
      <c r="E2332" s="78"/>
      <c r="F2332" s="170"/>
      <c r="G2332" s="83"/>
      <c r="H2332" s="84"/>
      <c r="I2332" s="114" t="str">
        <f>IF(Stock[[#This Row],[SỐ LƯỢNG MUA]]&gt;0,Stock[[#This Row],[GIÁ MUA]]*Stock[[#This Row],[SỐ LƯỢNG MUA]]*$D$11,"")</f>
        <v/>
      </c>
      <c r="J2332" s="87"/>
      <c r="K2332" s="88"/>
      <c r="L2332" s="116" t="str">
        <f>IF(Stock[[#This Row],[SỐ LƯỢNG MUA]]&gt;0,Stock[[#This Row],[GIÁ MUA]]*(1+Stock[[#This Row],[% TĂNG KỲ VỌNG_1]]),"")</f>
        <v/>
      </c>
      <c r="M2332" s="89"/>
      <c r="N2332" s="116" t="str">
        <f>IF(Stock[[#This Row],[SỐ LƯỢNG MUA]]&gt;0,Stock[[#This Row],[GIÁ MUA]]*(1+Stock[[#This Row],[% TĂNG KỲ VỌNG_2]]),"")</f>
        <v/>
      </c>
      <c r="O2332" s="89"/>
      <c r="P2332" s="116" t="str">
        <f>IF(Stock[[#This Row],[SỐ LƯỢNG MUA]]&gt;0,Stock[[#This Row],[GIÁ MUA]]*(1+Stock[[#This Row],[% GIẢM ĐỂ CẮT LỖ]]),"")</f>
        <v/>
      </c>
      <c r="Q2332" s="103"/>
      <c r="R2332" s="117" t="str">
        <f>IF(Stock[[#This Row],[CỔ TỨC TIỀN MẶT]]&gt;0,Stock[[#This Row],[CỔ TỨC TIỀN MẶT]]/(Stock[[#This Row],[GIÁ MUA]]*Stock[[#This Row],[SỐ LƯỢNG MUA]]),"")</f>
        <v/>
      </c>
      <c r="S2332" s="103"/>
      <c r="T2332" s="77"/>
      <c r="U2332" s="95"/>
      <c r="V2332" s="96"/>
      <c r="W2332" s="125" t="str">
        <f>IF(Stock[[#This Row],[SỐ LƯỢNG BÁN]]&gt;0,Stock[[#This Row],[GIÁ BÁN]]*Stock[[#This Row],[SỐ LƯỢNG BÁN]]*$D$11+Stock[[#This Row],[GIÁ BÁN]]*Stock[[#This Row],[SỐ LƯỢNG BÁN]]*$D$12,"")</f>
        <v/>
      </c>
      <c r="X2332" s="120">
        <f>Stock[[#This Row],[SỐ LƯỢNG MUA]]+Stock[[#This Row],[CỔ TỨC BẰNG CỔ PHIẾU]]-Stock[[#This Row],[SỐ LƯỢNG BÁN]]</f>
        <v>0</v>
      </c>
      <c r="Y23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2" s="120">
        <f ca="1">IF(Stock[[#This Row],[NGÀY BÁN]]&gt;0,Stock[[#This Row],[NGÀY BÁN]]-Stock[[#This Row],[NGÀY MUA]]+1,IF(Stock[[#This Row],[NGÀY MUA]]=0,0,TODAY()-Stock[[#This Row],[NGÀY MUA]]+1))</f>
        <v>0</v>
      </c>
      <c r="AA2332" s="121" t="str">
        <f>IFERROR(Stock[[#This Row],[CỔ TỨC TIỀN MẶT]]+Stock[[#This Row],[LÃI/(LỖ) TỪ BÁN CK
(auto-fill)]],"")</f>
        <v/>
      </c>
      <c r="AB23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2" s="79"/>
      <c r="AE2332" s="146" t="str">
        <f>IF(Stock[[#This Row],[TRẠNG THÁI
(auto-fill)]]="NẮM GIỮ",Stock[[#This Row],[GIÁ THỊ TRƯỜNG]]-Stock[[#This Row],[GIÁ MUA]],"")</f>
        <v/>
      </c>
      <c r="AF2332" s="150" t="str">
        <f>IFERROR(Stock[[#This Row],[TĂNG/
(GIẢM )]]/Stock[[#This Row],[GIÁ MUA]],"")</f>
        <v/>
      </c>
      <c r="AG2332" s="129" t="str">
        <f>IF(Stock[[#This Row],[GIÁ THỊ TRƯỜNG]]&gt;0,Stock[[#This Row],[GIÁ THỊ TRƯỜNG]]*Stock[[#This Row],[SỐ LƯỢNG CÒN LẠI
(auto-fill)]],"")</f>
        <v/>
      </c>
    </row>
    <row r="2333" spans="2:33">
      <c r="B2333" s="109" t="str">
        <f>IF(AND(Stock[[#This Row],[SỐ LƯỢNG MUA]]&gt;0,Stock[[#This Row],[SỐ LƯỢNG CÒN LẠI
(auto-fill)]]=0),"BÁN",
IF(AND(Stock[[#This Row],[SỐ LƯỢNG MUA]]&gt;0,Stock[[#This Row],[SỐ LƯỢNG CÒN LẠI
(auto-fill)]]&gt;0),"NẮM GIỮ",""))</f>
        <v/>
      </c>
      <c r="C2333" s="112">
        <f t="shared" si="36"/>
        <v>2320</v>
      </c>
      <c r="D2333" s="77"/>
      <c r="E2333" s="78"/>
      <c r="F2333" s="170"/>
      <c r="G2333" s="83"/>
      <c r="H2333" s="84"/>
      <c r="I2333" s="114" t="str">
        <f>IF(Stock[[#This Row],[SỐ LƯỢNG MUA]]&gt;0,Stock[[#This Row],[GIÁ MUA]]*Stock[[#This Row],[SỐ LƯỢNG MUA]]*$D$11,"")</f>
        <v/>
      </c>
      <c r="J2333" s="87"/>
      <c r="K2333" s="88"/>
      <c r="L2333" s="116" t="str">
        <f>IF(Stock[[#This Row],[SỐ LƯỢNG MUA]]&gt;0,Stock[[#This Row],[GIÁ MUA]]*(1+Stock[[#This Row],[% TĂNG KỲ VỌNG_1]]),"")</f>
        <v/>
      </c>
      <c r="M2333" s="89"/>
      <c r="N2333" s="116" t="str">
        <f>IF(Stock[[#This Row],[SỐ LƯỢNG MUA]]&gt;0,Stock[[#This Row],[GIÁ MUA]]*(1+Stock[[#This Row],[% TĂNG KỲ VỌNG_2]]),"")</f>
        <v/>
      </c>
      <c r="O2333" s="89"/>
      <c r="P2333" s="116" t="str">
        <f>IF(Stock[[#This Row],[SỐ LƯỢNG MUA]]&gt;0,Stock[[#This Row],[GIÁ MUA]]*(1+Stock[[#This Row],[% GIẢM ĐỂ CẮT LỖ]]),"")</f>
        <v/>
      </c>
      <c r="Q2333" s="103"/>
      <c r="R2333" s="117" t="str">
        <f>IF(Stock[[#This Row],[CỔ TỨC TIỀN MẶT]]&gt;0,Stock[[#This Row],[CỔ TỨC TIỀN MẶT]]/(Stock[[#This Row],[GIÁ MUA]]*Stock[[#This Row],[SỐ LƯỢNG MUA]]),"")</f>
        <v/>
      </c>
      <c r="S2333" s="103"/>
      <c r="T2333" s="77"/>
      <c r="U2333" s="95"/>
      <c r="V2333" s="96"/>
      <c r="W2333" s="125" t="str">
        <f>IF(Stock[[#This Row],[SỐ LƯỢNG BÁN]]&gt;0,Stock[[#This Row],[GIÁ BÁN]]*Stock[[#This Row],[SỐ LƯỢNG BÁN]]*$D$11+Stock[[#This Row],[GIÁ BÁN]]*Stock[[#This Row],[SỐ LƯỢNG BÁN]]*$D$12,"")</f>
        <v/>
      </c>
      <c r="X2333" s="120">
        <f>Stock[[#This Row],[SỐ LƯỢNG MUA]]+Stock[[#This Row],[CỔ TỨC BẰNG CỔ PHIẾU]]-Stock[[#This Row],[SỐ LƯỢNG BÁN]]</f>
        <v>0</v>
      </c>
      <c r="Y23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3" s="120">
        <f ca="1">IF(Stock[[#This Row],[NGÀY BÁN]]&gt;0,Stock[[#This Row],[NGÀY BÁN]]-Stock[[#This Row],[NGÀY MUA]]+1,IF(Stock[[#This Row],[NGÀY MUA]]=0,0,TODAY()-Stock[[#This Row],[NGÀY MUA]]+1))</f>
        <v>0</v>
      </c>
      <c r="AA2333" s="121" t="str">
        <f>IFERROR(Stock[[#This Row],[CỔ TỨC TIỀN MẶT]]+Stock[[#This Row],[LÃI/(LỖ) TỪ BÁN CK
(auto-fill)]],"")</f>
        <v/>
      </c>
      <c r="AB23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3" s="79"/>
      <c r="AE2333" s="146" t="str">
        <f>IF(Stock[[#This Row],[TRẠNG THÁI
(auto-fill)]]="NẮM GIỮ",Stock[[#This Row],[GIÁ THỊ TRƯỜNG]]-Stock[[#This Row],[GIÁ MUA]],"")</f>
        <v/>
      </c>
      <c r="AF2333" s="150" t="str">
        <f>IFERROR(Stock[[#This Row],[TĂNG/
(GIẢM )]]/Stock[[#This Row],[GIÁ MUA]],"")</f>
        <v/>
      </c>
      <c r="AG2333" s="129" t="str">
        <f>IF(Stock[[#This Row],[GIÁ THỊ TRƯỜNG]]&gt;0,Stock[[#This Row],[GIÁ THỊ TRƯỜNG]]*Stock[[#This Row],[SỐ LƯỢNG CÒN LẠI
(auto-fill)]],"")</f>
        <v/>
      </c>
    </row>
    <row r="2334" spans="2:33">
      <c r="B2334" s="109" t="str">
        <f>IF(AND(Stock[[#This Row],[SỐ LƯỢNG MUA]]&gt;0,Stock[[#This Row],[SỐ LƯỢNG CÒN LẠI
(auto-fill)]]=0),"BÁN",
IF(AND(Stock[[#This Row],[SỐ LƯỢNG MUA]]&gt;0,Stock[[#This Row],[SỐ LƯỢNG CÒN LẠI
(auto-fill)]]&gt;0),"NẮM GIỮ",""))</f>
        <v/>
      </c>
      <c r="C2334" s="112">
        <f t="shared" si="36"/>
        <v>2321</v>
      </c>
      <c r="D2334" s="77"/>
      <c r="E2334" s="78"/>
      <c r="F2334" s="170"/>
      <c r="G2334" s="83"/>
      <c r="H2334" s="84"/>
      <c r="I2334" s="114" t="str">
        <f>IF(Stock[[#This Row],[SỐ LƯỢNG MUA]]&gt;0,Stock[[#This Row],[GIÁ MUA]]*Stock[[#This Row],[SỐ LƯỢNG MUA]]*$D$11,"")</f>
        <v/>
      </c>
      <c r="J2334" s="87"/>
      <c r="K2334" s="88"/>
      <c r="L2334" s="116" t="str">
        <f>IF(Stock[[#This Row],[SỐ LƯỢNG MUA]]&gt;0,Stock[[#This Row],[GIÁ MUA]]*(1+Stock[[#This Row],[% TĂNG KỲ VỌNG_1]]),"")</f>
        <v/>
      </c>
      <c r="M2334" s="89"/>
      <c r="N2334" s="116" t="str">
        <f>IF(Stock[[#This Row],[SỐ LƯỢNG MUA]]&gt;0,Stock[[#This Row],[GIÁ MUA]]*(1+Stock[[#This Row],[% TĂNG KỲ VỌNG_2]]),"")</f>
        <v/>
      </c>
      <c r="O2334" s="89"/>
      <c r="P2334" s="116" t="str">
        <f>IF(Stock[[#This Row],[SỐ LƯỢNG MUA]]&gt;0,Stock[[#This Row],[GIÁ MUA]]*(1+Stock[[#This Row],[% GIẢM ĐỂ CẮT LỖ]]),"")</f>
        <v/>
      </c>
      <c r="Q2334" s="103"/>
      <c r="R2334" s="117" t="str">
        <f>IF(Stock[[#This Row],[CỔ TỨC TIỀN MẶT]]&gt;0,Stock[[#This Row],[CỔ TỨC TIỀN MẶT]]/(Stock[[#This Row],[GIÁ MUA]]*Stock[[#This Row],[SỐ LƯỢNG MUA]]),"")</f>
        <v/>
      </c>
      <c r="S2334" s="103"/>
      <c r="T2334" s="77"/>
      <c r="U2334" s="95"/>
      <c r="V2334" s="96"/>
      <c r="W2334" s="125" t="str">
        <f>IF(Stock[[#This Row],[SỐ LƯỢNG BÁN]]&gt;0,Stock[[#This Row],[GIÁ BÁN]]*Stock[[#This Row],[SỐ LƯỢNG BÁN]]*$D$11+Stock[[#This Row],[GIÁ BÁN]]*Stock[[#This Row],[SỐ LƯỢNG BÁN]]*$D$12,"")</f>
        <v/>
      </c>
      <c r="X2334" s="120">
        <f>Stock[[#This Row],[SỐ LƯỢNG MUA]]+Stock[[#This Row],[CỔ TỨC BẰNG CỔ PHIẾU]]-Stock[[#This Row],[SỐ LƯỢNG BÁN]]</f>
        <v>0</v>
      </c>
      <c r="Y23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4" s="120">
        <f ca="1">IF(Stock[[#This Row],[NGÀY BÁN]]&gt;0,Stock[[#This Row],[NGÀY BÁN]]-Stock[[#This Row],[NGÀY MUA]]+1,IF(Stock[[#This Row],[NGÀY MUA]]=0,0,TODAY()-Stock[[#This Row],[NGÀY MUA]]+1))</f>
        <v>0</v>
      </c>
      <c r="AA2334" s="121" t="str">
        <f>IFERROR(Stock[[#This Row],[CỔ TỨC TIỀN MẶT]]+Stock[[#This Row],[LÃI/(LỖ) TỪ BÁN CK
(auto-fill)]],"")</f>
        <v/>
      </c>
      <c r="AB23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4" s="79"/>
      <c r="AE2334" s="146" t="str">
        <f>IF(Stock[[#This Row],[TRẠNG THÁI
(auto-fill)]]="NẮM GIỮ",Stock[[#This Row],[GIÁ THỊ TRƯỜNG]]-Stock[[#This Row],[GIÁ MUA]],"")</f>
        <v/>
      </c>
      <c r="AF2334" s="150" t="str">
        <f>IFERROR(Stock[[#This Row],[TĂNG/
(GIẢM )]]/Stock[[#This Row],[GIÁ MUA]],"")</f>
        <v/>
      </c>
      <c r="AG2334" s="129" t="str">
        <f>IF(Stock[[#This Row],[GIÁ THỊ TRƯỜNG]]&gt;0,Stock[[#This Row],[GIÁ THỊ TRƯỜNG]]*Stock[[#This Row],[SỐ LƯỢNG CÒN LẠI
(auto-fill)]],"")</f>
        <v/>
      </c>
    </row>
    <row r="2335" spans="2:33">
      <c r="B2335" s="109" t="str">
        <f>IF(AND(Stock[[#This Row],[SỐ LƯỢNG MUA]]&gt;0,Stock[[#This Row],[SỐ LƯỢNG CÒN LẠI
(auto-fill)]]=0),"BÁN",
IF(AND(Stock[[#This Row],[SỐ LƯỢNG MUA]]&gt;0,Stock[[#This Row],[SỐ LƯỢNG CÒN LẠI
(auto-fill)]]&gt;0),"NẮM GIỮ",""))</f>
        <v/>
      </c>
      <c r="C2335" s="112">
        <f t="shared" si="36"/>
        <v>2322</v>
      </c>
      <c r="D2335" s="77"/>
      <c r="E2335" s="78"/>
      <c r="F2335" s="170"/>
      <c r="G2335" s="83"/>
      <c r="H2335" s="84"/>
      <c r="I2335" s="114" t="str">
        <f>IF(Stock[[#This Row],[SỐ LƯỢNG MUA]]&gt;0,Stock[[#This Row],[GIÁ MUA]]*Stock[[#This Row],[SỐ LƯỢNG MUA]]*$D$11,"")</f>
        <v/>
      </c>
      <c r="J2335" s="87"/>
      <c r="K2335" s="88"/>
      <c r="L2335" s="116" t="str">
        <f>IF(Stock[[#This Row],[SỐ LƯỢNG MUA]]&gt;0,Stock[[#This Row],[GIÁ MUA]]*(1+Stock[[#This Row],[% TĂNG KỲ VỌNG_1]]),"")</f>
        <v/>
      </c>
      <c r="M2335" s="89"/>
      <c r="N2335" s="116" t="str">
        <f>IF(Stock[[#This Row],[SỐ LƯỢNG MUA]]&gt;0,Stock[[#This Row],[GIÁ MUA]]*(1+Stock[[#This Row],[% TĂNG KỲ VỌNG_2]]),"")</f>
        <v/>
      </c>
      <c r="O2335" s="89"/>
      <c r="P2335" s="116" t="str">
        <f>IF(Stock[[#This Row],[SỐ LƯỢNG MUA]]&gt;0,Stock[[#This Row],[GIÁ MUA]]*(1+Stock[[#This Row],[% GIẢM ĐỂ CẮT LỖ]]),"")</f>
        <v/>
      </c>
      <c r="Q2335" s="103"/>
      <c r="R2335" s="117" t="str">
        <f>IF(Stock[[#This Row],[CỔ TỨC TIỀN MẶT]]&gt;0,Stock[[#This Row],[CỔ TỨC TIỀN MẶT]]/(Stock[[#This Row],[GIÁ MUA]]*Stock[[#This Row],[SỐ LƯỢNG MUA]]),"")</f>
        <v/>
      </c>
      <c r="S2335" s="103"/>
      <c r="T2335" s="77"/>
      <c r="U2335" s="95"/>
      <c r="V2335" s="96"/>
      <c r="W2335" s="125" t="str">
        <f>IF(Stock[[#This Row],[SỐ LƯỢNG BÁN]]&gt;0,Stock[[#This Row],[GIÁ BÁN]]*Stock[[#This Row],[SỐ LƯỢNG BÁN]]*$D$11+Stock[[#This Row],[GIÁ BÁN]]*Stock[[#This Row],[SỐ LƯỢNG BÁN]]*$D$12,"")</f>
        <v/>
      </c>
      <c r="X2335" s="120">
        <f>Stock[[#This Row],[SỐ LƯỢNG MUA]]+Stock[[#This Row],[CỔ TỨC BẰNG CỔ PHIẾU]]-Stock[[#This Row],[SỐ LƯỢNG BÁN]]</f>
        <v>0</v>
      </c>
      <c r="Y23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5" s="120">
        <f ca="1">IF(Stock[[#This Row],[NGÀY BÁN]]&gt;0,Stock[[#This Row],[NGÀY BÁN]]-Stock[[#This Row],[NGÀY MUA]]+1,IF(Stock[[#This Row],[NGÀY MUA]]=0,0,TODAY()-Stock[[#This Row],[NGÀY MUA]]+1))</f>
        <v>0</v>
      </c>
      <c r="AA2335" s="121" t="str">
        <f>IFERROR(Stock[[#This Row],[CỔ TỨC TIỀN MẶT]]+Stock[[#This Row],[LÃI/(LỖ) TỪ BÁN CK
(auto-fill)]],"")</f>
        <v/>
      </c>
      <c r="AB23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5" s="79"/>
      <c r="AE2335" s="146" t="str">
        <f>IF(Stock[[#This Row],[TRẠNG THÁI
(auto-fill)]]="NẮM GIỮ",Stock[[#This Row],[GIÁ THỊ TRƯỜNG]]-Stock[[#This Row],[GIÁ MUA]],"")</f>
        <v/>
      </c>
      <c r="AF2335" s="150" t="str">
        <f>IFERROR(Stock[[#This Row],[TĂNG/
(GIẢM )]]/Stock[[#This Row],[GIÁ MUA]],"")</f>
        <v/>
      </c>
      <c r="AG2335" s="129" t="str">
        <f>IF(Stock[[#This Row],[GIÁ THỊ TRƯỜNG]]&gt;0,Stock[[#This Row],[GIÁ THỊ TRƯỜNG]]*Stock[[#This Row],[SỐ LƯỢNG CÒN LẠI
(auto-fill)]],"")</f>
        <v/>
      </c>
    </row>
    <row r="2336" spans="2:33">
      <c r="B2336" s="109" t="str">
        <f>IF(AND(Stock[[#This Row],[SỐ LƯỢNG MUA]]&gt;0,Stock[[#This Row],[SỐ LƯỢNG CÒN LẠI
(auto-fill)]]=0),"BÁN",
IF(AND(Stock[[#This Row],[SỐ LƯỢNG MUA]]&gt;0,Stock[[#This Row],[SỐ LƯỢNG CÒN LẠI
(auto-fill)]]&gt;0),"NẮM GIỮ",""))</f>
        <v/>
      </c>
      <c r="C2336" s="112">
        <f t="shared" si="36"/>
        <v>2323</v>
      </c>
      <c r="D2336" s="77"/>
      <c r="E2336" s="78"/>
      <c r="F2336" s="170"/>
      <c r="G2336" s="83"/>
      <c r="H2336" s="84"/>
      <c r="I2336" s="114" t="str">
        <f>IF(Stock[[#This Row],[SỐ LƯỢNG MUA]]&gt;0,Stock[[#This Row],[GIÁ MUA]]*Stock[[#This Row],[SỐ LƯỢNG MUA]]*$D$11,"")</f>
        <v/>
      </c>
      <c r="J2336" s="87"/>
      <c r="K2336" s="88"/>
      <c r="L2336" s="116" t="str">
        <f>IF(Stock[[#This Row],[SỐ LƯỢNG MUA]]&gt;0,Stock[[#This Row],[GIÁ MUA]]*(1+Stock[[#This Row],[% TĂNG KỲ VỌNG_1]]),"")</f>
        <v/>
      </c>
      <c r="M2336" s="89"/>
      <c r="N2336" s="116" t="str">
        <f>IF(Stock[[#This Row],[SỐ LƯỢNG MUA]]&gt;0,Stock[[#This Row],[GIÁ MUA]]*(1+Stock[[#This Row],[% TĂNG KỲ VỌNG_2]]),"")</f>
        <v/>
      </c>
      <c r="O2336" s="89"/>
      <c r="P2336" s="116" t="str">
        <f>IF(Stock[[#This Row],[SỐ LƯỢNG MUA]]&gt;0,Stock[[#This Row],[GIÁ MUA]]*(1+Stock[[#This Row],[% GIẢM ĐỂ CẮT LỖ]]),"")</f>
        <v/>
      </c>
      <c r="Q2336" s="103"/>
      <c r="R2336" s="117" t="str">
        <f>IF(Stock[[#This Row],[CỔ TỨC TIỀN MẶT]]&gt;0,Stock[[#This Row],[CỔ TỨC TIỀN MẶT]]/(Stock[[#This Row],[GIÁ MUA]]*Stock[[#This Row],[SỐ LƯỢNG MUA]]),"")</f>
        <v/>
      </c>
      <c r="S2336" s="103"/>
      <c r="T2336" s="77"/>
      <c r="U2336" s="95"/>
      <c r="V2336" s="96"/>
      <c r="W2336" s="125" t="str">
        <f>IF(Stock[[#This Row],[SỐ LƯỢNG BÁN]]&gt;0,Stock[[#This Row],[GIÁ BÁN]]*Stock[[#This Row],[SỐ LƯỢNG BÁN]]*$D$11+Stock[[#This Row],[GIÁ BÁN]]*Stock[[#This Row],[SỐ LƯỢNG BÁN]]*$D$12,"")</f>
        <v/>
      </c>
      <c r="X2336" s="120">
        <f>Stock[[#This Row],[SỐ LƯỢNG MUA]]+Stock[[#This Row],[CỔ TỨC BẰNG CỔ PHIẾU]]-Stock[[#This Row],[SỐ LƯỢNG BÁN]]</f>
        <v>0</v>
      </c>
      <c r="Y23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6" s="120">
        <f ca="1">IF(Stock[[#This Row],[NGÀY BÁN]]&gt;0,Stock[[#This Row],[NGÀY BÁN]]-Stock[[#This Row],[NGÀY MUA]]+1,IF(Stock[[#This Row],[NGÀY MUA]]=0,0,TODAY()-Stock[[#This Row],[NGÀY MUA]]+1))</f>
        <v>0</v>
      </c>
      <c r="AA2336" s="121" t="str">
        <f>IFERROR(Stock[[#This Row],[CỔ TỨC TIỀN MẶT]]+Stock[[#This Row],[LÃI/(LỖ) TỪ BÁN CK
(auto-fill)]],"")</f>
        <v/>
      </c>
      <c r="AB23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6" s="79"/>
      <c r="AE2336" s="146" t="str">
        <f>IF(Stock[[#This Row],[TRẠNG THÁI
(auto-fill)]]="NẮM GIỮ",Stock[[#This Row],[GIÁ THỊ TRƯỜNG]]-Stock[[#This Row],[GIÁ MUA]],"")</f>
        <v/>
      </c>
      <c r="AF2336" s="150" t="str">
        <f>IFERROR(Stock[[#This Row],[TĂNG/
(GIẢM )]]/Stock[[#This Row],[GIÁ MUA]],"")</f>
        <v/>
      </c>
      <c r="AG2336" s="129" t="str">
        <f>IF(Stock[[#This Row],[GIÁ THỊ TRƯỜNG]]&gt;0,Stock[[#This Row],[GIÁ THỊ TRƯỜNG]]*Stock[[#This Row],[SỐ LƯỢNG CÒN LẠI
(auto-fill)]],"")</f>
        <v/>
      </c>
    </row>
    <row r="2337" spans="2:33">
      <c r="B2337" s="109" t="str">
        <f>IF(AND(Stock[[#This Row],[SỐ LƯỢNG MUA]]&gt;0,Stock[[#This Row],[SỐ LƯỢNG CÒN LẠI
(auto-fill)]]=0),"BÁN",
IF(AND(Stock[[#This Row],[SỐ LƯỢNG MUA]]&gt;0,Stock[[#This Row],[SỐ LƯỢNG CÒN LẠI
(auto-fill)]]&gt;0),"NẮM GIỮ",""))</f>
        <v/>
      </c>
      <c r="C2337" s="112">
        <f t="shared" si="36"/>
        <v>2324</v>
      </c>
      <c r="D2337" s="77"/>
      <c r="E2337" s="78"/>
      <c r="F2337" s="170"/>
      <c r="G2337" s="83"/>
      <c r="H2337" s="84"/>
      <c r="I2337" s="114" t="str">
        <f>IF(Stock[[#This Row],[SỐ LƯỢNG MUA]]&gt;0,Stock[[#This Row],[GIÁ MUA]]*Stock[[#This Row],[SỐ LƯỢNG MUA]]*$D$11,"")</f>
        <v/>
      </c>
      <c r="J2337" s="87"/>
      <c r="K2337" s="88"/>
      <c r="L2337" s="116" t="str">
        <f>IF(Stock[[#This Row],[SỐ LƯỢNG MUA]]&gt;0,Stock[[#This Row],[GIÁ MUA]]*(1+Stock[[#This Row],[% TĂNG KỲ VỌNG_1]]),"")</f>
        <v/>
      </c>
      <c r="M2337" s="89"/>
      <c r="N2337" s="116" t="str">
        <f>IF(Stock[[#This Row],[SỐ LƯỢNG MUA]]&gt;0,Stock[[#This Row],[GIÁ MUA]]*(1+Stock[[#This Row],[% TĂNG KỲ VỌNG_2]]),"")</f>
        <v/>
      </c>
      <c r="O2337" s="89"/>
      <c r="P2337" s="116" t="str">
        <f>IF(Stock[[#This Row],[SỐ LƯỢNG MUA]]&gt;0,Stock[[#This Row],[GIÁ MUA]]*(1+Stock[[#This Row],[% GIẢM ĐỂ CẮT LỖ]]),"")</f>
        <v/>
      </c>
      <c r="Q2337" s="103"/>
      <c r="R2337" s="117" t="str">
        <f>IF(Stock[[#This Row],[CỔ TỨC TIỀN MẶT]]&gt;0,Stock[[#This Row],[CỔ TỨC TIỀN MẶT]]/(Stock[[#This Row],[GIÁ MUA]]*Stock[[#This Row],[SỐ LƯỢNG MUA]]),"")</f>
        <v/>
      </c>
      <c r="S2337" s="103"/>
      <c r="T2337" s="77"/>
      <c r="U2337" s="95"/>
      <c r="V2337" s="96"/>
      <c r="W2337" s="125" t="str">
        <f>IF(Stock[[#This Row],[SỐ LƯỢNG BÁN]]&gt;0,Stock[[#This Row],[GIÁ BÁN]]*Stock[[#This Row],[SỐ LƯỢNG BÁN]]*$D$11+Stock[[#This Row],[GIÁ BÁN]]*Stock[[#This Row],[SỐ LƯỢNG BÁN]]*$D$12,"")</f>
        <v/>
      </c>
      <c r="X2337" s="120">
        <f>Stock[[#This Row],[SỐ LƯỢNG MUA]]+Stock[[#This Row],[CỔ TỨC BẰNG CỔ PHIẾU]]-Stock[[#This Row],[SỐ LƯỢNG BÁN]]</f>
        <v>0</v>
      </c>
      <c r="Y23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7" s="120">
        <f ca="1">IF(Stock[[#This Row],[NGÀY BÁN]]&gt;0,Stock[[#This Row],[NGÀY BÁN]]-Stock[[#This Row],[NGÀY MUA]]+1,IF(Stock[[#This Row],[NGÀY MUA]]=0,0,TODAY()-Stock[[#This Row],[NGÀY MUA]]+1))</f>
        <v>0</v>
      </c>
      <c r="AA2337" s="121" t="str">
        <f>IFERROR(Stock[[#This Row],[CỔ TỨC TIỀN MẶT]]+Stock[[#This Row],[LÃI/(LỖ) TỪ BÁN CK
(auto-fill)]],"")</f>
        <v/>
      </c>
      <c r="AB23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7" s="79"/>
      <c r="AE2337" s="146" t="str">
        <f>IF(Stock[[#This Row],[TRẠNG THÁI
(auto-fill)]]="NẮM GIỮ",Stock[[#This Row],[GIÁ THỊ TRƯỜNG]]-Stock[[#This Row],[GIÁ MUA]],"")</f>
        <v/>
      </c>
      <c r="AF2337" s="150" t="str">
        <f>IFERROR(Stock[[#This Row],[TĂNG/
(GIẢM )]]/Stock[[#This Row],[GIÁ MUA]],"")</f>
        <v/>
      </c>
      <c r="AG2337" s="129" t="str">
        <f>IF(Stock[[#This Row],[GIÁ THỊ TRƯỜNG]]&gt;0,Stock[[#This Row],[GIÁ THỊ TRƯỜNG]]*Stock[[#This Row],[SỐ LƯỢNG CÒN LẠI
(auto-fill)]],"")</f>
        <v/>
      </c>
    </row>
    <row r="2338" spans="2:33">
      <c r="B2338" s="109" t="str">
        <f>IF(AND(Stock[[#This Row],[SỐ LƯỢNG MUA]]&gt;0,Stock[[#This Row],[SỐ LƯỢNG CÒN LẠI
(auto-fill)]]=0),"BÁN",
IF(AND(Stock[[#This Row],[SỐ LƯỢNG MUA]]&gt;0,Stock[[#This Row],[SỐ LƯỢNG CÒN LẠI
(auto-fill)]]&gt;0),"NẮM GIỮ",""))</f>
        <v/>
      </c>
      <c r="C2338" s="112">
        <f t="shared" si="36"/>
        <v>2325</v>
      </c>
      <c r="D2338" s="77"/>
      <c r="E2338" s="78"/>
      <c r="F2338" s="170"/>
      <c r="G2338" s="83"/>
      <c r="H2338" s="84"/>
      <c r="I2338" s="114" t="str">
        <f>IF(Stock[[#This Row],[SỐ LƯỢNG MUA]]&gt;0,Stock[[#This Row],[GIÁ MUA]]*Stock[[#This Row],[SỐ LƯỢNG MUA]]*$D$11,"")</f>
        <v/>
      </c>
      <c r="J2338" s="87"/>
      <c r="K2338" s="88"/>
      <c r="L2338" s="116" t="str">
        <f>IF(Stock[[#This Row],[SỐ LƯỢNG MUA]]&gt;0,Stock[[#This Row],[GIÁ MUA]]*(1+Stock[[#This Row],[% TĂNG KỲ VỌNG_1]]),"")</f>
        <v/>
      </c>
      <c r="M2338" s="89"/>
      <c r="N2338" s="116" t="str">
        <f>IF(Stock[[#This Row],[SỐ LƯỢNG MUA]]&gt;0,Stock[[#This Row],[GIÁ MUA]]*(1+Stock[[#This Row],[% TĂNG KỲ VỌNG_2]]),"")</f>
        <v/>
      </c>
      <c r="O2338" s="89"/>
      <c r="P2338" s="116" t="str">
        <f>IF(Stock[[#This Row],[SỐ LƯỢNG MUA]]&gt;0,Stock[[#This Row],[GIÁ MUA]]*(1+Stock[[#This Row],[% GIẢM ĐỂ CẮT LỖ]]),"")</f>
        <v/>
      </c>
      <c r="Q2338" s="103"/>
      <c r="R2338" s="117" t="str">
        <f>IF(Stock[[#This Row],[CỔ TỨC TIỀN MẶT]]&gt;0,Stock[[#This Row],[CỔ TỨC TIỀN MẶT]]/(Stock[[#This Row],[GIÁ MUA]]*Stock[[#This Row],[SỐ LƯỢNG MUA]]),"")</f>
        <v/>
      </c>
      <c r="S2338" s="103"/>
      <c r="T2338" s="77"/>
      <c r="U2338" s="95"/>
      <c r="V2338" s="96"/>
      <c r="W2338" s="125" t="str">
        <f>IF(Stock[[#This Row],[SỐ LƯỢNG BÁN]]&gt;0,Stock[[#This Row],[GIÁ BÁN]]*Stock[[#This Row],[SỐ LƯỢNG BÁN]]*$D$11+Stock[[#This Row],[GIÁ BÁN]]*Stock[[#This Row],[SỐ LƯỢNG BÁN]]*$D$12,"")</f>
        <v/>
      </c>
      <c r="X2338" s="120">
        <f>Stock[[#This Row],[SỐ LƯỢNG MUA]]+Stock[[#This Row],[CỔ TỨC BẰNG CỔ PHIẾU]]-Stock[[#This Row],[SỐ LƯỢNG BÁN]]</f>
        <v>0</v>
      </c>
      <c r="Y23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8" s="120">
        <f ca="1">IF(Stock[[#This Row],[NGÀY BÁN]]&gt;0,Stock[[#This Row],[NGÀY BÁN]]-Stock[[#This Row],[NGÀY MUA]]+1,IF(Stock[[#This Row],[NGÀY MUA]]=0,0,TODAY()-Stock[[#This Row],[NGÀY MUA]]+1))</f>
        <v>0</v>
      </c>
      <c r="AA2338" s="121" t="str">
        <f>IFERROR(Stock[[#This Row],[CỔ TỨC TIỀN MẶT]]+Stock[[#This Row],[LÃI/(LỖ) TỪ BÁN CK
(auto-fill)]],"")</f>
        <v/>
      </c>
      <c r="AB23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8" s="79"/>
      <c r="AE2338" s="146" t="str">
        <f>IF(Stock[[#This Row],[TRẠNG THÁI
(auto-fill)]]="NẮM GIỮ",Stock[[#This Row],[GIÁ THỊ TRƯỜNG]]-Stock[[#This Row],[GIÁ MUA]],"")</f>
        <v/>
      </c>
      <c r="AF2338" s="150" t="str">
        <f>IFERROR(Stock[[#This Row],[TĂNG/
(GIẢM )]]/Stock[[#This Row],[GIÁ MUA]],"")</f>
        <v/>
      </c>
      <c r="AG2338" s="129" t="str">
        <f>IF(Stock[[#This Row],[GIÁ THỊ TRƯỜNG]]&gt;0,Stock[[#This Row],[GIÁ THỊ TRƯỜNG]]*Stock[[#This Row],[SỐ LƯỢNG CÒN LẠI
(auto-fill)]],"")</f>
        <v/>
      </c>
    </row>
    <row r="2339" spans="2:33">
      <c r="B2339" s="109" t="str">
        <f>IF(AND(Stock[[#This Row],[SỐ LƯỢNG MUA]]&gt;0,Stock[[#This Row],[SỐ LƯỢNG CÒN LẠI
(auto-fill)]]=0),"BÁN",
IF(AND(Stock[[#This Row],[SỐ LƯỢNG MUA]]&gt;0,Stock[[#This Row],[SỐ LƯỢNG CÒN LẠI
(auto-fill)]]&gt;0),"NẮM GIỮ",""))</f>
        <v/>
      </c>
      <c r="C2339" s="112">
        <f t="shared" si="36"/>
        <v>2326</v>
      </c>
      <c r="D2339" s="77"/>
      <c r="E2339" s="78"/>
      <c r="F2339" s="170"/>
      <c r="G2339" s="83"/>
      <c r="H2339" s="84"/>
      <c r="I2339" s="114" t="str">
        <f>IF(Stock[[#This Row],[SỐ LƯỢNG MUA]]&gt;0,Stock[[#This Row],[GIÁ MUA]]*Stock[[#This Row],[SỐ LƯỢNG MUA]]*$D$11,"")</f>
        <v/>
      </c>
      <c r="J2339" s="87"/>
      <c r="K2339" s="88"/>
      <c r="L2339" s="116" t="str">
        <f>IF(Stock[[#This Row],[SỐ LƯỢNG MUA]]&gt;0,Stock[[#This Row],[GIÁ MUA]]*(1+Stock[[#This Row],[% TĂNG KỲ VỌNG_1]]),"")</f>
        <v/>
      </c>
      <c r="M2339" s="89"/>
      <c r="N2339" s="116" t="str">
        <f>IF(Stock[[#This Row],[SỐ LƯỢNG MUA]]&gt;0,Stock[[#This Row],[GIÁ MUA]]*(1+Stock[[#This Row],[% TĂNG KỲ VỌNG_2]]),"")</f>
        <v/>
      </c>
      <c r="O2339" s="89"/>
      <c r="P2339" s="116" t="str">
        <f>IF(Stock[[#This Row],[SỐ LƯỢNG MUA]]&gt;0,Stock[[#This Row],[GIÁ MUA]]*(1+Stock[[#This Row],[% GIẢM ĐỂ CẮT LỖ]]),"")</f>
        <v/>
      </c>
      <c r="Q2339" s="103"/>
      <c r="R2339" s="117" t="str">
        <f>IF(Stock[[#This Row],[CỔ TỨC TIỀN MẶT]]&gt;0,Stock[[#This Row],[CỔ TỨC TIỀN MẶT]]/(Stock[[#This Row],[GIÁ MUA]]*Stock[[#This Row],[SỐ LƯỢNG MUA]]),"")</f>
        <v/>
      </c>
      <c r="S2339" s="103"/>
      <c r="T2339" s="77"/>
      <c r="U2339" s="95"/>
      <c r="V2339" s="96"/>
      <c r="W2339" s="125" t="str">
        <f>IF(Stock[[#This Row],[SỐ LƯỢNG BÁN]]&gt;0,Stock[[#This Row],[GIÁ BÁN]]*Stock[[#This Row],[SỐ LƯỢNG BÁN]]*$D$11+Stock[[#This Row],[GIÁ BÁN]]*Stock[[#This Row],[SỐ LƯỢNG BÁN]]*$D$12,"")</f>
        <v/>
      </c>
      <c r="X2339" s="120">
        <f>Stock[[#This Row],[SỐ LƯỢNG MUA]]+Stock[[#This Row],[CỔ TỨC BẰNG CỔ PHIẾU]]-Stock[[#This Row],[SỐ LƯỢNG BÁN]]</f>
        <v>0</v>
      </c>
      <c r="Y23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9" s="120">
        <f ca="1">IF(Stock[[#This Row],[NGÀY BÁN]]&gt;0,Stock[[#This Row],[NGÀY BÁN]]-Stock[[#This Row],[NGÀY MUA]]+1,IF(Stock[[#This Row],[NGÀY MUA]]=0,0,TODAY()-Stock[[#This Row],[NGÀY MUA]]+1))</f>
        <v>0</v>
      </c>
      <c r="AA2339" s="121" t="str">
        <f>IFERROR(Stock[[#This Row],[CỔ TỨC TIỀN MẶT]]+Stock[[#This Row],[LÃI/(LỖ) TỪ BÁN CK
(auto-fill)]],"")</f>
        <v/>
      </c>
      <c r="AB23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39" s="79"/>
      <c r="AE2339" s="146" t="str">
        <f>IF(Stock[[#This Row],[TRẠNG THÁI
(auto-fill)]]="NẮM GIỮ",Stock[[#This Row],[GIÁ THỊ TRƯỜNG]]-Stock[[#This Row],[GIÁ MUA]],"")</f>
        <v/>
      </c>
      <c r="AF2339" s="150" t="str">
        <f>IFERROR(Stock[[#This Row],[TĂNG/
(GIẢM )]]/Stock[[#This Row],[GIÁ MUA]],"")</f>
        <v/>
      </c>
      <c r="AG2339" s="129" t="str">
        <f>IF(Stock[[#This Row],[GIÁ THỊ TRƯỜNG]]&gt;0,Stock[[#This Row],[GIÁ THỊ TRƯỜNG]]*Stock[[#This Row],[SỐ LƯỢNG CÒN LẠI
(auto-fill)]],"")</f>
        <v/>
      </c>
    </row>
    <row r="2340" spans="2:33">
      <c r="B2340" s="109" t="str">
        <f>IF(AND(Stock[[#This Row],[SỐ LƯỢNG MUA]]&gt;0,Stock[[#This Row],[SỐ LƯỢNG CÒN LẠI
(auto-fill)]]=0),"BÁN",
IF(AND(Stock[[#This Row],[SỐ LƯỢNG MUA]]&gt;0,Stock[[#This Row],[SỐ LƯỢNG CÒN LẠI
(auto-fill)]]&gt;0),"NẮM GIỮ",""))</f>
        <v/>
      </c>
      <c r="C2340" s="112">
        <f t="shared" si="36"/>
        <v>2327</v>
      </c>
      <c r="D2340" s="77"/>
      <c r="E2340" s="78"/>
      <c r="F2340" s="170"/>
      <c r="G2340" s="83"/>
      <c r="H2340" s="84"/>
      <c r="I2340" s="114" t="str">
        <f>IF(Stock[[#This Row],[SỐ LƯỢNG MUA]]&gt;0,Stock[[#This Row],[GIÁ MUA]]*Stock[[#This Row],[SỐ LƯỢNG MUA]]*$D$11,"")</f>
        <v/>
      </c>
      <c r="J2340" s="87"/>
      <c r="K2340" s="88"/>
      <c r="L2340" s="116" t="str">
        <f>IF(Stock[[#This Row],[SỐ LƯỢNG MUA]]&gt;0,Stock[[#This Row],[GIÁ MUA]]*(1+Stock[[#This Row],[% TĂNG KỲ VỌNG_1]]),"")</f>
        <v/>
      </c>
      <c r="M2340" s="89"/>
      <c r="N2340" s="116" t="str">
        <f>IF(Stock[[#This Row],[SỐ LƯỢNG MUA]]&gt;0,Stock[[#This Row],[GIÁ MUA]]*(1+Stock[[#This Row],[% TĂNG KỲ VỌNG_2]]),"")</f>
        <v/>
      </c>
      <c r="O2340" s="89"/>
      <c r="P2340" s="116" t="str">
        <f>IF(Stock[[#This Row],[SỐ LƯỢNG MUA]]&gt;0,Stock[[#This Row],[GIÁ MUA]]*(1+Stock[[#This Row],[% GIẢM ĐỂ CẮT LỖ]]),"")</f>
        <v/>
      </c>
      <c r="Q2340" s="103"/>
      <c r="R2340" s="117" t="str">
        <f>IF(Stock[[#This Row],[CỔ TỨC TIỀN MẶT]]&gt;0,Stock[[#This Row],[CỔ TỨC TIỀN MẶT]]/(Stock[[#This Row],[GIÁ MUA]]*Stock[[#This Row],[SỐ LƯỢNG MUA]]),"")</f>
        <v/>
      </c>
      <c r="S2340" s="103"/>
      <c r="T2340" s="77"/>
      <c r="U2340" s="95"/>
      <c r="V2340" s="96"/>
      <c r="W2340" s="125" t="str">
        <f>IF(Stock[[#This Row],[SỐ LƯỢNG BÁN]]&gt;0,Stock[[#This Row],[GIÁ BÁN]]*Stock[[#This Row],[SỐ LƯỢNG BÁN]]*$D$11+Stock[[#This Row],[GIÁ BÁN]]*Stock[[#This Row],[SỐ LƯỢNG BÁN]]*$D$12,"")</f>
        <v/>
      </c>
      <c r="X2340" s="120">
        <f>Stock[[#This Row],[SỐ LƯỢNG MUA]]+Stock[[#This Row],[CỔ TỨC BẰNG CỔ PHIẾU]]-Stock[[#This Row],[SỐ LƯỢNG BÁN]]</f>
        <v>0</v>
      </c>
      <c r="Y23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0" s="120">
        <f ca="1">IF(Stock[[#This Row],[NGÀY BÁN]]&gt;0,Stock[[#This Row],[NGÀY BÁN]]-Stock[[#This Row],[NGÀY MUA]]+1,IF(Stock[[#This Row],[NGÀY MUA]]=0,0,TODAY()-Stock[[#This Row],[NGÀY MUA]]+1))</f>
        <v>0</v>
      </c>
      <c r="AA2340" s="121" t="str">
        <f>IFERROR(Stock[[#This Row],[CỔ TỨC TIỀN MẶT]]+Stock[[#This Row],[LÃI/(LỖ) TỪ BÁN CK
(auto-fill)]],"")</f>
        <v/>
      </c>
      <c r="AB23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0" s="79"/>
      <c r="AE2340" s="146" t="str">
        <f>IF(Stock[[#This Row],[TRẠNG THÁI
(auto-fill)]]="NẮM GIỮ",Stock[[#This Row],[GIÁ THỊ TRƯỜNG]]-Stock[[#This Row],[GIÁ MUA]],"")</f>
        <v/>
      </c>
      <c r="AF2340" s="150" t="str">
        <f>IFERROR(Stock[[#This Row],[TĂNG/
(GIẢM )]]/Stock[[#This Row],[GIÁ MUA]],"")</f>
        <v/>
      </c>
      <c r="AG2340" s="129" t="str">
        <f>IF(Stock[[#This Row],[GIÁ THỊ TRƯỜNG]]&gt;0,Stock[[#This Row],[GIÁ THỊ TRƯỜNG]]*Stock[[#This Row],[SỐ LƯỢNG CÒN LẠI
(auto-fill)]],"")</f>
        <v/>
      </c>
    </row>
    <row r="2341" spans="2:33">
      <c r="B2341" s="109" t="str">
        <f>IF(AND(Stock[[#This Row],[SỐ LƯỢNG MUA]]&gt;0,Stock[[#This Row],[SỐ LƯỢNG CÒN LẠI
(auto-fill)]]=0),"BÁN",
IF(AND(Stock[[#This Row],[SỐ LƯỢNG MUA]]&gt;0,Stock[[#This Row],[SỐ LƯỢNG CÒN LẠI
(auto-fill)]]&gt;0),"NẮM GIỮ",""))</f>
        <v/>
      </c>
      <c r="C2341" s="112">
        <f t="shared" si="36"/>
        <v>2328</v>
      </c>
      <c r="D2341" s="77"/>
      <c r="E2341" s="78"/>
      <c r="F2341" s="170"/>
      <c r="G2341" s="83"/>
      <c r="H2341" s="84"/>
      <c r="I2341" s="114" t="str">
        <f>IF(Stock[[#This Row],[SỐ LƯỢNG MUA]]&gt;0,Stock[[#This Row],[GIÁ MUA]]*Stock[[#This Row],[SỐ LƯỢNG MUA]]*$D$11,"")</f>
        <v/>
      </c>
      <c r="J2341" s="87"/>
      <c r="K2341" s="88"/>
      <c r="L2341" s="116" t="str">
        <f>IF(Stock[[#This Row],[SỐ LƯỢNG MUA]]&gt;0,Stock[[#This Row],[GIÁ MUA]]*(1+Stock[[#This Row],[% TĂNG KỲ VỌNG_1]]),"")</f>
        <v/>
      </c>
      <c r="M2341" s="89"/>
      <c r="N2341" s="116" t="str">
        <f>IF(Stock[[#This Row],[SỐ LƯỢNG MUA]]&gt;0,Stock[[#This Row],[GIÁ MUA]]*(1+Stock[[#This Row],[% TĂNG KỲ VỌNG_2]]),"")</f>
        <v/>
      </c>
      <c r="O2341" s="89"/>
      <c r="P2341" s="116" t="str">
        <f>IF(Stock[[#This Row],[SỐ LƯỢNG MUA]]&gt;0,Stock[[#This Row],[GIÁ MUA]]*(1+Stock[[#This Row],[% GIẢM ĐỂ CẮT LỖ]]),"")</f>
        <v/>
      </c>
      <c r="Q2341" s="103"/>
      <c r="R2341" s="117" t="str">
        <f>IF(Stock[[#This Row],[CỔ TỨC TIỀN MẶT]]&gt;0,Stock[[#This Row],[CỔ TỨC TIỀN MẶT]]/(Stock[[#This Row],[GIÁ MUA]]*Stock[[#This Row],[SỐ LƯỢNG MUA]]),"")</f>
        <v/>
      </c>
      <c r="S2341" s="103"/>
      <c r="T2341" s="77"/>
      <c r="U2341" s="95"/>
      <c r="V2341" s="96"/>
      <c r="W2341" s="125" t="str">
        <f>IF(Stock[[#This Row],[SỐ LƯỢNG BÁN]]&gt;0,Stock[[#This Row],[GIÁ BÁN]]*Stock[[#This Row],[SỐ LƯỢNG BÁN]]*$D$11+Stock[[#This Row],[GIÁ BÁN]]*Stock[[#This Row],[SỐ LƯỢNG BÁN]]*$D$12,"")</f>
        <v/>
      </c>
      <c r="X2341" s="120">
        <f>Stock[[#This Row],[SỐ LƯỢNG MUA]]+Stock[[#This Row],[CỔ TỨC BẰNG CỔ PHIẾU]]-Stock[[#This Row],[SỐ LƯỢNG BÁN]]</f>
        <v>0</v>
      </c>
      <c r="Y23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1" s="120">
        <f ca="1">IF(Stock[[#This Row],[NGÀY BÁN]]&gt;0,Stock[[#This Row],[NGÀY BÁN]]-Stock[[#This Row],[NGÀY MUA]]+1,IF(Stock[[#This Row],[NGÀY MUA]]=0,0,TODAY()-Stock[[#This Row],[NGÀY MUA]]+1))</f>
        <v>0</v>
      </c>
      <c r="AA2341" s="121" t="str">
        <f>IFERROR(Stock[[#This Row],[CỔ TỨC TIỀN MẶT]]+Stock[[#This Row],[LÃI/(LỖ) TỪ BÁN CK
(auto-fill)]],"")</f>
        <v/>
      </c>
      <c r="AB23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1" s="79"/>
      <c r="AE2341" s="146" t="str">
        <f>IF(Stock[[#This Row],[TRẠNG THÁI
(auto-fill)]]="NẮM GIỮ",Stock[[#This Row],[GIÁ THỊ TRƯỜNG]]-Stock[[#This Row],[GIÁ MUA]],"")</f>
        <v/>
      </c>
      <c r="AF2341" s="150" t="str">
        <f>IFERROR(Stock[[#This Row],[TĂNG/
(GIẢM )]]/Stock[[#This Row],[GIÁ MUA]],"")</f>
        <v/>
      </c>
      <c r="AG2341" s="129" t="str">
        <f>IF(Stock[[#This Row],[GIÁ THỊ TRƯỜNG]]&gt;0,Stock[[#This Row],[GIÁ THỊ TRƯỜNG]]*Stock[[#This Row],[SỐ LƯỢNG CÒN LẠI
(auto-fill)]],"")</f>
        <v/>
      </c>
    </row>
    <row r="2342" spans="2:33">
      <c r="B2342" s="109" t="str">
        <f>IF(AND(Stock[[#This Row],[SỐ LƯỢNG MUA]]&gt;0,Stock[[#This Row],[SỐ LƯỢNG CÒN LẠI
(auto-fill)]]=0),"BÁN",
IF(AND(Stock[[#This Row],[SỐ LƯỢNG MUA]]&gt;0,Stock[[#This Row],[SỐ LƯỢNG CÒN LẠI
(auto-fill)]]&gt;0),"NẮM GIỮ",""))</f>
        <v/>
      </c>
      <c r="C2342" s="112">
        <f t="shared" si="36"/>
        <v>2329</v>
      </c>
      <c r="D2342" s="77"/>
      <c r="E2342" s="78"/>
      <c r="F2342" s="170"/>
      <c r="G2342" s="83"/>
      <c r="H2342" s="84"/>
      <c r="I2342" s="114" t="str">
        <f>IF(Stock[[#This Row],[SỐ LƯỢNG MUA]]&gt;0,Stock[[#This Row],[GIÁ MUA]]*Stock[[#This Row],[SỐ LƯỢNG MUA]]*$D$11,"")</f>
        <v/>
      </c>
      <c r="J2342" s="87"/>
      <c r="K2342" s="88"/>
      <c r="L2342" s="116" t="str">
        <f>IF(Stock[[#This Row],[SỐ LƯỢNG MUA]]&gt;0,Stock[[#This Row],[GIÁ MUA]]*(1+Stock[[#This Row],[% TĂNG KỲ VỌNG_1]]),"")</f>
        <v/>
      </c>
      <c r="M2342" s="89"/>
      <c r="N2342" s="116" t="str">
        <f>IF(Stock[[#This Row],[SỐ LƯỢNG MUA]]&gt;0,Stock[[#This Row],[GIÁ MUA]]*(1+Stock[[#This Row],[% TĂNG KỲ VỌNG_2]]),"")</f>
        <v/>
      </c>
      <c r="O2342" s="89"/>
      <c r="P2342" s="116" t="str">
        <f>IF(Stock[[#This Row],[SỐ LƯỢNG MUA]]&gt;0,Stock[[#This Row],[GIÁ MUA]]*(1+Stock[[#This Row],[% GIẢM ĐỂ CẮT LỖ]]),"")</f>
        <v/>
      </c>
      <c r="Q2342" s="103"/>
      <c r="R2342" s="117" t="str">
        <f>IF(Stock[[#This Row],[CỔ TỨC TIỀN MẶT]]&gt;0,Stock[[#This Row],[CỔ TỨC TIỀN MẶT]]/(Stock[[#This Row],[GIÁ MUA]]*Stock[[#This Row],[SỐ LƯỢNG MUA]]),"")</f>
        <v/>
      </c>
      <c r="S2342" s="103"/>
      <c r="T2342" s="77"/>
      <c r="U2342" s="95"/>
      <c r="V2342" s="96"/>
      <c r="W2342" s="125" t="str">
        <f>IF(Stock[[#This Row],[SỐ LƯỢNG BÁN]]&gt;0,Stock[[#This Row],[GIÁ BÁN]]*Stock[[#This Row],[SỐ LƯỢNG BÁN]]*$D$11+Stock[[#This Row],[GIÁ BÁN]]*Stock[[#This Row],[SỐ LƯỢNG BÁN]]*$D$12,"")</f>
        <v/>
      </c>
      <c r="X2342" s="120">
        <f>Stock[[#This Row],[SỐ LƯỢNG MUA]]+Stock[[#This Row],[CỔ TỨC BẰNG CỔ PHIẾU]]-Stock[[#This Row],[SỐ LƯỢNG BÁN]]</f>
        <v>0</v>
      </c>
      <c r="Y23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2" s="120">
        <f ca="1">IF(Stock[[#This Row],[NGÀY BÁN]]&gt;0,Stock[[#This Row],[NGÀY BÁN]]-Stock[[#This Row],[NGÀY MUA]]+1,IF(Stock[[#This Row],[NGÀY MUA]]=0,0,TODAY()-Stock[[#This Row],[NGÀY MUA]]+1))</f>
        <v>0</v>
      </c>
      <c r="AA2342" s="121" t="str">
        <f>IFERROR(Stock[[#This Row],[CỔ TỨC TIỀN MẶT]]+Stock[[#This Row],[LÃI/(LỖ) TỪ BÁN CK
(auto-fill)]],"")</f>
        <v/>
      </c>
      <c r="AB23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2" s="79"/>
      <c r="AE2342" s="146" t="str">
        <f>IF(Stock[[#This Row],[TRẠNG THÁI
(auto-fill)]]="NẮM GIỮ",Stock[[#This Row],[GIÁ THỊ TRƯỜNG]]-Stock[[#This Row],[GIÁ MUA]],"")</f>
        <v/>
      </c>
      <c r="AF2342" s="150" t="str">
        <f>IFERROR(Stock[[#This Row],[TĂNG/
(GIẢM )]]/Stock[[#This Row],[GIÁ MUA]],"")</f>
        <v/>
      </c>
      <c r="AG2342" s="129" t="str">
        <f>IF(Stock[[#This Row],[GIÁ THỊ TRƯỜNG]]&gt;0,Stock[[#This Row],[GIÁ THỊ TRƯỜNG]]*Stock[[#This Row],[SỐ LƯỢNG CÒN LẠI
(auto-fill)]],"")</f>
        <v/>
      </c>
    </row>
    <row r="2343" spans="2:33">
      <c r="B2343" s="109" t="str">
        <f>IF(AND(Stock[[#This Row],[SỐ LƯỢNG MUA]]&gt;0,Stock[[#This Row],[SỐ LƯỢNG CÒN LẠI
(auto-fill)]]=0),"BÁN",
IF(AND(Stock[[#This Row],[SỐ LƯỢNG MUA]]&gt;0,Stock[[#This Row],[SỐ LƯỢNG CÒN LẠI
(auto-fill)]]&gt;0),"NẮM GIỮ",""))</f>
        <v/>
      </c>
      <c r="C2343" s="112">
        <f t="shared" si="36"/>
        <v>2330</v>
      </c>
      <c r="D2343" s="77"/>
      <c r="E2343" s="78"/>
      <c r="F2343" s="170"/>
      <c r="G2343" s="83"/>
      <c r="H2343" s="84"/>
      <c r="I2343" s="114" t="str">
        <f>IF(Stock[[#This Row],[SỐ LƯỢNG MUA]]&gt;0,Stock[[#This Row],[GIÁ MUA]]*Stock[[#This Row],[SỐ LƯỢNG MUA]]*$D$11,"")</f>
        <v/>
      </c>
      <c r="J2343" s="87"/>
      <c r="K2343" s="88"/>
      <c r="L2343" s="116" t="str">
        <f>IF(Stock[[#This Row],[SỐ LƯỢNG MUA]]&gt;0,Stock[[#This Row],[GIÁ MUA]]*(1+Stock[[#This Row],[% TĂNG KỲ VỌNG_1]]),"")</f>
        <v/>
      </c>
      <c r="M2343" s="89"/>
      <c r="N2343" s="116" t="str">
        <f>IF(Stock[[#This Row],[SỐ LƯỢNG MUA]]&gt;0,Stock[[#This Row],[GIÁ MUA]]*(1+Stock[[#This Row],[% TĂNG KỲ VỌNG_2]]),"")</f>
        <v/>
      </c>
      <c r="O2343" s="89"/>
      <c r="P2343" s="116" t="str">
        <f>IF(Stock[[#This Row],[SỐ LƯỢNG MUA]]&gt;0,Stock[[#This Row],[GIÁ MUA]]*(1+Stock[[#This Row],[% GIẢM ĐỂ CẮT LỖ]]),"")</f>
        <v/>
      </c>
      <c r="Q2343" s="103"/>
      <c r="R2343" s="117" t="str">
        <f>IF(Stock[[#This Row],[CỔ TỨC TIỀN MẶT]]&gt;0,Stock[[#This Row],[CỔ TỨC TIỀN MẶT]]/(Stock[[#This Row],[GIÁ MUA]]*Stock[[#This Row],[SỐ LƯỢNG MUA]]),"")</f>
        <v/>
      </c>
      <c r="S2343" s="103"/>
      <c r="T2343" s="77"/>
      <c r="U2343" s="95"/>
      <c r="V2343" s="96"/>
      <c r="W2343" s="125" t="str">
        <f>IF(Stock[[#This Row],[SỐ LƯỢNG BÁN]]&gt;0,Stock[[#This Row],[GIÁ BÁN]]*Stock[[#This Row],[SỐ LƯỢNG BÁN]]*$D$11+Stock[[#This Row],[GIÁ BÁN]]*Stock[[#This Row],[SỐ LƯỢNG BÁN]]*$D$12,"")</f>
        <v/>
      </c>
      <c r="X2343" s="120">
        <f>Stock[[#This Row],[SỐ LƯỢNG MUA]]+Stock[[#This Row],[CỔ TỨC BẰNG CỔ PHIẾU]]-Stock[[#This Row],[SỐ LƯỢNG BÁN]]</f>
        <v>0</v>
      </c>
      <c r="Y23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3" s="120">
        <f ca="1">IF(Stock[[#This Row],[NGÀY BÁN]]&gt;0,Stock[[#This Row],[NGÀY BÁN]]-Stock[[#This Row],[NGÀY MUA]]+1,IF(Stock[[#This Row],[NGÀY MUA]]=0,0,TODAY()-Stock[[#This Row],[NGÀY MUA]]+1))</f>
        <v>0</v>
      </c>
      <c r="AA2343" s="121" t="str">
        <f>IFERROR(Stock[[#This Row],[CỔ TỨC TIỀN MẶT]]+Stock[[#This Row],[LÃI/(LỖ) TỪ BÁN CK
(auto-fill)]],"")</f>
        <v/>
      </c>
      <c r="AB23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3" s="79"/>
      <c r="AE2343" s="146" t="str">
        <f>IF(Stock[[#This Row],[TRẠNG THÁI
(auto-fill)]]="NẮM GIỮ",Stock[[#This Row],[GIÁ THỊ TRƯỜNG]]-Stock[[#This Row],[GIÁ MUA]],"")</f>
        <v/>
      </c>
      <c r="AF2343" s="150" t="str">
        <f>IFERROR(Stock[[#This Row],[TĂNG/
(GIẢM )]]/Stock[[#This Row],[GIÁ MUA]],"")</f>
        <v/>
      </c>
      <c r="AG2343" s="129" t="str">
        <f>IF(Stock[[#This Row],[GIÁ THỊ TRƯỜNG]]&gt;0,Stock[[#This Row],[GIÁ THỊ TRƯỜNG]]*Stock[[#This Row],[SỐ LƯỢNG CÒN LẠI
(auto-fill)]],"")</f>
        <v/>
      </c>
    </row>
    <row r="2344" spans="2:33">
      <c r="B2344" s="109" t="str">
        <f>IF(AND(Stock[[#This Row],[SỐ LƯỢNG MUA]]&gt;0,Stock[[#This Row],[SỐ LƯỢNG CÒN LẠI
(auto-fill)]]=0),"BÁN",
IF(AND(Stock[[#This Row],[SỐ LƯỢNG MUA]]&gt;0,Stock[[#This Row],[SỐ LƯỢNG CÒN LẠI
(auto-fill)]]&gt;0),"NẮM GIỮ",""))</f>
        <v/>
      </c>
      <c r="C2344" s="112">
        <f t="shared" si="36"/>
        <v>2331</v>
      </c>
      <c r="D2344" s="77"/>
      <c r="E2344" s="78"/>
      <c r="F2344" s="170"/>
      <c r="G2344" s="83"/>
      <c r="H2344" s="84"/>
      <c r="I2344" s="114" t="str">
        <f>IF(Stock[[#This Row],[SỐ LƯỢNG MUA]]&gt;0,Stock[[#This Row],[GIÁ MUA]]*Stock[[#This Row],[SỐ LƯỢNG MUA]]*$D$11,"")</f>
        <v/>
      </c>
      <c r="J2344" s="87"/>
      <c r="K2344" s="88"/>
      <c r="L2344" s="116" t="str">
        <f>IF(Stock[[#This Row],[SỐ LƯỢNG MUA]]&gt;0,Stock[[#This Row],[GIÁ MUA]]*(1+Stock[[#This Row],[% TĂNG KỲ VỌNG_1]]),"")</f>
        <v/>
      </c>
      <c r="M2344" s="89"/>
      <c r="N2344" s="116" t="str">
        <f>IF(Stock[[#This Row],[SỐ LƯỢNG MUA]]&gt;0,Stock[[#This Row],[GIÁ MUA]]*(1+Stock[[#This Row],[% TĂNG KỲ VỌNG_2]]),"")</f>
        <v/>
      </c>
      <c r="O2344" s="89"/>
      <c r="P2344" s="116" t="str">
        <f>IF(Stock[[#This Row],[SỐ LƯỢNG MUA]]&gt;0,Stock[[#This Row],[GIÁ MUA]]*(1+Stock[[#This Row],[% GIẢM ĐỂ CẮT LỖ]]),"")</f>
        <v/>
      </c>
      <c r="Q2344" s="103"/>
      <c r="R2344" s="117" t="str">
        <f>IF(Stock[[#This Row],[CỔ TỨC TIỀN MẶT]]&gt;0,Stock[[#This Row],[CỔ TỨC TIỀN MẶT]]/(Stock[[#This Row],[GIÁ MUA]]*Stock[[#This Row],[SỐ LƯỢNG MUA]]),"")</f>
        <v/>
      </c>
      <c r="S2344" s="103"/>
      <c r="T2344" s="77"/>
      <c r="U2344" s="95"/>
      <c r="V2344" s="96"/>
      <c r="W2344" s="125" t="str">
        <f>IF(Stock[[#This Row],[SỐ LƯỢNG BÁN]]&gt;0,Stock[[#This Row],[GIÁ BÁN]]*Stock[[#This Row],[SỐ LƯỢNG BÁN]]*$D$11+Stock[[#This Row],[GIÁ BÁN]]*Stock[[#This Row],[SỐ LƯỢNG BÁN]]*$D$12,"")</f>
        <v/>
      </c>
      <c r="X2344" s="120">
        <f>Stock[[#This Row],[SỐ LƯỢNG MUA]]+Stock[[#This Row],[CỔ TỨC BẰNG CỔ PHIẾU]]-Stock[[#This Row],[SỐ LƯỢNG BÁN]]</f>
        <v>0</v>
      </c>
      <c r="Y23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4" s="120">
        <f ca="1">IF(Stock[[#This Row],[NGÀY BÁN]]&gt;0,Stock[[#This Row],[NGÀY BÁN]]-Stock[[#This Row],[NGÀY MUA]]+1,IF(Stock[[#This Row],[NGÀY MUA]]=0,0,TODAY()-Stock[[#This Row],[NGÀY MUA]]+1))</f>
        <v>0</v>
      </c>
      <c r="AA2344" s="121" t="str">
        <f>IFERROR(Stock[[#This Row],[CỔ TỨC TIỀN MẶT]]+Stock[[#This Row],[LÃI/(LỖ) TỪ BÁN CK
(auto-fill)]],"")</f>
        <v/>
      </c>
      <c r="AB23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4" s="79"/>
      <c r="AE2344" s="146" t="str">
        <f>IF(Stock[[#This Row],[TRẠNG THÁI
(auto-fill)]]="NẮM GIỮ",Stock[[#This Row],[GIÁ THỊ TRƯỜNG]]-Stock[[#This Row],[GIÁ MUA]],"")</f>
        <v/>
      </c>
      <c r="AF2344" s="150" t="str">
        <f>IFERROR(Stock[[#This Row],[TĂNG/
(GIẢM )]]/Stock[[#This Row],[GIÁ MUA]],"")</f>
        <v/>
      </c>
      <c r="AG2344" s="129" t="str">
        <f>IF(Stock[[#This Row],[GIÁ THỊ TRƯỜNG]]&gt;0,Stock[[#This Row],[GIÁ THỊ TRƯỜNG]]*Stock[[#This Row],[SỐ LƯỢNG CÒN LẠI
(auto-fill)]],"")</f>
        <v/>
      </c>
    </row>
    <row r="2345" spans="2:33">
      <c r="B2345" s="109" t="str">
        <f>IF(AND(Stock[[#This Row],[SỐ LƯỢNG MUA]]&gt;0,Stock[[#This Row],[SỐ LƯỢNG CÒN LẠI
(auto-fill)]]=0),"BÁN",
IF(AND(Stock[[#This Row],[SỐ LƯỢNG MUA]]&gt;0,Stock[[#This Row],[SỐ LƯỢNG CÒN LẠI
(auto-fill)]]&gt;0),"NẮM GIỮ",""))</f>
        <v/>
      </c>
      <c r="C2345" s="112">
        <f t="shared" si="36"/>
        <v>2332</v>
      </c>
      <c r="D2345" s="77"/>
      <c r="E2345" s="78"/>
      <c r="F2345" s="170"/>
      <c r="G2345" s="83"/>
      <c r="H2345" s="84"/>
      <c r="I2345" s="114" t="str">
        <f>IF(Stock[[#This Row],[SỐ LƯỢNG MUA]]&gt;0,Stock[[#This Row],[GIÁ MUA]]*Stock[[#This Row],[SỐ LƯỢNG MUA]]*$D$11,"")</f>
        <v/>
      </c>
      <c r="J2345" s="87"/>
      <c r="K2345" s="88"/>
      <c r="L2345" s="116" t="str">
        <f>IF(Stock[[#This Row],[SỐ LƯỢNG MUA]]&gt;0,Stock[[#This Row],[GIÁ MUA]]*(1+Stock[[#This Row],[% TĂNG KỲ VỌNG_1]]),"")</f>
        <v/>
      </c>
      <c r="M2345" s="89"/>
      <c r="N2345" s="116" t="str">
        <f>IF(Stock[[#This Row],[SỐ LƯỢNG MUA]]&gt;0,Stock[[#This Row],[GIÁ MUA]]*(1+Stock[[#This Row],[% TĂNG KỲ VỌNG_2]]),"")</f>
        <v/>
      </c>
      <c r="O2345" s="89"/>
      <c r="P2345" s="116" t="str">
        <f>IF(Stock[[#This Row],[SỐ LƯỢNG MUA]]&gt;0,Stock[[#This Row],[GIÁ MUA]]*(1+Stock[[#This Row],[% GIẢM ĐỂ CẮT LỖ]]),"")</f>
        <v/>
      </c>
      <c r="Q2345" s="103"/>
      <c r="R2345" s="117" t="str">
        <f>IF(Stock[[#This Row],[CỔ TỨC TIỀN MẶT]]&gt;0,Stock[[#This Row],[CỔ TỨC TIỀN MẶT]]/(Stock[[#This Row],[GIÁ MUA]]*Stock[[#This Row],[SỐ LƯỢNG MUA]]),"")</f>
        <v/>
      </c>
      <c r="S2345" s="103"/>
      <c r="T2345" s="77"/>
      <c r="U2345" s="95"/>
      <c r="V2345" s="96"/>
      <c r="W2345" s="125" t="str">
        <f>IF(Stock[[#This Row],[SỐ LƯỢNG BÁN]]&gt;0,Stock[[#This Row],[GIÁ BÁN]]*Stock[[#This Row],[SỐ LƯỢNG BÁN]]*$D$11+Stock[[#This Row],[GIÁ BÁN]]*Stock[[#This Row],[SỐ LƯỢNG BÁN]]*$D$12,"")</f>
        <v/>
      </c>
      <c r="X2345" s="120">
        <f>Stock[[#This Row],[SỐ LƯỢNG MUA]]+Stock[[#This Row],[CỔ TỨC BẰNG CỔ PHIẾU]]-Stock[[#This Row],[SỐ LƯỢNG BÁN]]</f>
        <v>0</v>
      </c>
      <c r="Y23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5" s="120">
        <f ca="1">IF(Stock[[#This Row],[NGÀY BÁN]]&gt;0,Stock[[#This Row],[NGÀY BÁN]]-Stock[[#This Row],[NGÀY MUA]]+1,IF(Stock[[#This Row],[NGÀY MUA]]=0,0,TODAY()-Stock[[#This Row],[NGÀY MUA]]+1))</f>
        <v>0</v>
      </c>
      <c r="AA2345" s="121" t="str">
        <f>IFERROR(Stock[[#This Row],[CỔ TỨC TIỀN MẶT]]+Stock[[#This Row],[LÃI/(LỖ) TỪ BÁN CK
(auto-fill)]],"")</f>
        <v/>
      </c>
      <c r="AB23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5" s="79"/>
      <c r="AE2345" s="146" t="str">
        <f>IF(Stock[[#This Row],[TRẠNG THÁI
(auto-fill)]]="NẮM GIỮ",Stock[[#This Row],[GIÁ THỊ TRƯỜNG]]-Stock[[#This Row],[GIÁ MUA]],"")</f>
        <v/>
      </c>
      <c r="AF2345" s="150" t="str">
        <f>IFERROR(Stock[[#This Row],[TĂNG/
(GIẢM )]]/Stock[[#This Row],[GIÁ MUA]],"")</f>
        <v/>
      </c>
      <c r="AG2345" s="129" t="str">
        <f>IF(Stock[[#This Row],[GIÁ THỊ TRƯỜNG]]&gt;0,Stock[[#This Row],[GIÁ THỊ TRƯỜNG]]*Stock[[#This Row],[SỐ LƯỢNG CÒN LẠI
(auto-fill)]],"")</f>
        <v/>
      </c>
    </row>
    <row r="2346" spans="2:33">
      <c r="B2346" s="109" t="str">
        <f>IF(AND(Stock[[#This Row],[SỐ LƯỢNG MUA]]&gt;0,Stock[[#This Row],[SỐ LƯỢNG CÒN LẠI
(auto-fill)]]=0),"BÁN",
IF(AND(Stock[[#This Row],[SỐ LƯỢNG MUA]]&gt;0,Stock[[#This Row],[SỐ LƯỢNG CÒN LẠI
(auto-fill)]]&gt;0),"NẮM GIỮ",""))</f>
        <v/>
      </c>
      <c r="C2346" s="112">
        <f t="shared" si="36"/>
        <v>2333</v>
      </c>
      <c r="D2346" s="77"/>
      <c r="E2346" s="78"/>
      <c r="F2346" s="170"/>
      <c r="G2346" s="83"/>
      <c r="H2346" s="84"/>
      <c r="I2346" s="114" t="str">
        <f>IF(Stock[[#This Row],[SỐ LƯỢNG MUA]]&gt;0,Stock[[#This Row],[GIÁ MUA]]*Stock[[#This Row],[SỐ LƯỢNG MUA]]*$D$11,"")</f>
        <v/>
      </c>
      <c r="J2346" s="87"/>
      <c r="K2346" s="88"/>
      <c r="L2346" s="116" t="str">
        <f>IF(Stock[[#This Row],[SỐ LƯỢNG MUA]]&gt;0,Stock[[#This Row],[GIÁ MUA]]*(1+Stock[[#This Row],[% TĂNG KỲ VỌNG_1]]),"")</f>
        <v/>
      </c>
      <c r="M2346" s="89"/>
      <c r="N2346" s="116" t="str">
        <f>IF(Stock[[#This Row],[SỐ LƯỢNG MUA]]&gt;0,Stock[[#This Row],[GIÁ MUA]]*(1+Stock[[#This Row],[% TĂNG KỲ VỌNG_2]]),"")</f>
        <v/>
      </c>
      <c r="O2346" s="89"/>
      <c r="P2346" s="116" t="str">
        <f>IF(Stock[[#This Row],[SỐ LƯỢNG MUA]]&gt;0,Stock[[#This Row],[GIÁ MUA]]*(1+Stock[[#This Row],[% GIẢM ĐỂ CẮT LỖ]]),"")</f>
        <v/>
      </c>
      <c r="Q2346" s="103"/>
      <c r="R2346" s="117" t="str">
        <f>IF(Stock[[#This Row],[CỔ TỨC TIỀN MẶT]]&gt;0,Stock[[#This Row],[CỔ TỨC TIỀN MẶT]]/(Stock[[#This Row],[GIÁ MUA]]*Stock[[#This Row],[SỐ LƯỢNG MUA]]),"")</f>
        <v/>
      </c>
      <c r="S2346" s="103"/>
      <c r="T2346" s="77"/>
      <c r="U2346" s="95"/>
      <c r="V2346" s="96"/>
      <c r="W2346" s="125" t="str">
        <f>IF(Stock[[#This Row],[SỐ LƯỢNG BÁN]]&gt;0,Stock[[#This Row],[GIÁ BÁN]]*Stock[[#This Row],[SỐ LƯỢNG BÁN]]*$D$11+Stock[[#This Row],[GIÁ BÁN]]*Stock[[#This Row],[SỐ LƯỢNG BÁN]]*$D$12,"")</f>
        <v/>
      </c>
      <c r="X2346" s="120">
        <f>Stock[[#This Row],[SỐ LƯỢNG MUA]]+Stock[[#This Row],[CỔ TỨC BẰNG CỔ PHIẾU]]-Stock[[#This Row],[SỐ LƯỢNG BÁN]]</f>
        <v>0</v>
      </c>
      <c r="Y23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6" s="120">
        <f ca="1">IF(Stock[[#This Row],[NGÀY BÁN]]&gt;0,Stock[[#This Row],[NGÀY BÁN]]-Stock[[#This Row],[NGÀY MUA]]+1,IF(Stock[[#This Row],[NGÀY MUA]]=0,0,TODAY()-Stock[[#This Row],[NGÀY MUA]]+1))</f>
        <v>0</v>
      </c>
      <c r="AA2346" s="121" t="str">
        <f>IFERROR(Stock[[#This Row],[CỔ TỨC TIỀN MẶT]]+Stock[[#This Row],[LÃI/(LỖ) TỪ BÁN CK
(auto-fill)]],"")</f>
        <v/>
      </c>
      <c r="AB23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6" s="79"/>
      <c r="AE2346" s="146" t="str">
        <f>IF(Stock[[#This Row],[TRẠNG THÁI
(auto-fill)]]="NẮM GIỮ",Stock[[#This Row],[GIÁ THỊ TRƯỜNG]]-Stock[[#This Row],[GIÁ MUA]],"")</f>
        <v/>
      </c>
      <c r="AF2346" s="150" t="str">
        <f>IFERROR(Stock[[#This Row],[TĂNG/
(GIẢM )]]/Stock[[#This Row],[GIÁ MUA]],"")</f>
        <v/>
      </c>
      <c r="AG2346" s="129" t="str">
        <f>IF(Stock[[#This Row],[GIÁ THỊ TRƯỜNG]]&gt;0,Stock[[#This Row],[GIÁ THỊ TRƯỜNG]]*Stock[[#This Row],[SỐ LƯỢNG CÒN LẠI
(auto-fill)]],"")</f>
        <v/>
      </c>
    </row>
    <row r="2347" spans="2:33">
      <c r="B2347" s="109" t="str">
        <f>IF(AND(Stock[[#This Row],[SỐ LƯỢNG MUA]]&gt;0,Stock[[#This Row],[SỐ LƯỢNG CÒN LẠI
(auto-fill)]]=0),"BÁN",
IF(AND(Stock[[#This Row],[SỐ LƯỢNG MUA]]&gt;0,Stock[[#This Row],[SỐ LƯỢNG CÒN LẠI
(auto-fill)]]&gt;0),"NẮM GIỮ",""))</f>
        <v/>
      </c>
      <c r="C2347" s="112">
        <f t="shared" si="36"/>
        <v>2334</v>
      </c>
      <c r="D2347" s="77"/>
      <c r="E2347" s="78"/>
      <c r="F2347" s="170"/>
      <c r="G2347" s="83"/>
      <c r="H2347" s="84"/>
      <c r="I2347" s="114" t="str">
        <f>IF(Stock[[#This Row],[SỐ LƯỢNG MUA]]&gt;0,Stock[[#This Row],[GIÁ MUA]]*Stock[[#This Row],[SỐ LƯỢNG MUA]]*$D$11,"")</f>
        <v/>
      </c>
      <c r="J2347" s="87"/>
      <c r="K2347" s="88"/>
      <c r="L2347" s="116" t="str">
        <f>IF(Stock[[#This Row],[SỐ LƯỢNG MUA]]&gt;0,Stock[[#This Row],[GIÁ MUA]]*(1+Stock[[#This Row],[% TĂNG KỲ VỌNG_1]]),"")</f>
        <v/>
      </c>
      <c r="M2347" s="89"/>
      <c r="N2347" s="116" t="str">
        <f>IF(Stock[[#This Row],[SỐ LƯỢNG MUA]]&gt;0,Stock[[#This Row],[GIÁ MUA]]*(1+Stock[[#This Row],[% TĂNG KỲ VỌNG_2]]),"")</f>
        <v/>
      </c>
      <c r="O2347" s="89"/>
      <c r="P2347" s="116" t="str">
        <f>IF(Stock[[#This Row],[SỐ LƯỢNG MUA]]&gt;0,Stock[[#This Row],[GIÁ MUA]]*(1+Stock[[#This Row],[% GIẢM ĐỂ CẮT LỖ]]),"")</f>
        <v/>
      </c>
      <c r="Q2347" s="103"/>
      <c r="R2347" s="117" t="str">
        <f>IF(Stock[[#This Row],[CỔ TỨC TIỀN MẶT]]&gt;0,Stock[[#This Row],[CỔ TỨC TIỀN MẶT]]/(Stock[[#This Row],[GIÁ MUA]]*Stock[[#This Row],[SỐ LƯỢNG MUA]]),"")</f>
        <v/>
      </c>
      <c r="S2347" s="103"/>
      <c r="T2347" s="77"/>
      <c r="U2347" s="95"/>
      <c r="V2347" s="96"/>
      <c r="W2347" s="125" t="str">
        <f>IF(Stock[[#This Row],[SỐ LƯỢNG BÁN]]&gt;0,Stock[[#This Row],[GIÁ BÁN]]*Stock[[#This Row],[SỐ LƯỢNG BÁN]]*$D$11+Stock[[#This Row],[GIÁ BÁN]]*Stock[[#This Row],[SỐ LƯỢNG BÁN]]*$D$12,"")</f>
        <v/>
      </c>
      <c r="X2347" s="120">
        <f>Stock[[#This Row],[SỐ LƯỢNG MUA]]+Stock[[#This Row],[CỔ TỨC BẰNG CỔ PHIẾU]]-Stock[[#This Row],[SỐ LƯỢNG BÁN]]</f>
        <v>0</v>
      </c>
      <c r="Y23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7" s="120">
        <f ca="1">IF(Stock[[#This Row],[NGÀY BÁN]]&gt;0,Stock[[#This Row],[NGÀY BÁN]]-Stock[[#This Row],[NGÀY MUA]]+1,IF(Stock[[#This Row],[NGÀY MUA]]=0,0,TODAY()-Stock[[#This Row],[NGÀY MUA]]+1))</f>
        <v>0</v>
      </c>
      <c r="AA2347" s="121" t="str">
        <f>IFERROR(Stock[[#This Row],[CỔ TỨC TIỀN MẶT]]+Stock[[#This Row],[LÃI/(LỖ) TỪ BÁN CK
(auto-fill)]],"")</f>
        <v/>
      </c>
      <c r="AB23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7" s="79"/>
      <c r="AE2347" s="146" t="str">
        <f>IF(Stock[[#This Row],[TRẠNG THÁI
(auto-fill)]]="NẮM GIỮ",Stock[[#This Row],[GIÁ THỊ TRƯỜNG]]-Stock[[#This Row],[GIÁ MUA]],"")</f>
        <v/>
      </c>
      <c r="AF2347" s="150" t="str">
        <f>IFERROR(Stock[[#This Row],[TĂNG/
(GIẢM )]]/Stock[[#This Row],[GIÁ MUA]],"")</f>
        <v/>
      </c>
      <c r="AG2347" s="129" t="str">
        <f>IF(Stock[[#This Row],[GIÁ THỊ TRƯỜNG]]&gt;0,Stock[[#This Row],[GIÁ THỊ TRƯỜNG]]*Stock[[#This Row],[SỐ LƯỢNG CÒN LẠI
(auto-fill)]],"")</f>
        <v/>
      </c>
    </row>
    <row r="2348" spans="2:33">
      <c r="B2348" s="109" t="str">
        <f>IF(AND(Stock[[#This Row],[SỐ LƯỢNG MUA]]&gt;0,Stock[[#This Row],[SỐ LƯỢNG CÒN LẠI
(auto-fill)]]=0),"BÁN",
IF(AND(Stock[[#This Row],[SỐ LƯỢNG MUA]]&gt;0,Stock[[#This Row],[SỐ LƯỢNG CÒN LẠI
(auto-fill)]]&gt;0),"NẮM GIỮ",""))</f>
        <v/>
      </c>
      <c r="C2348" s="112">
        <f t="shared" si="36"/>
        <v>2335</v>
      </c>
      <c r="D2348" s="77"/>
      <c r="E2348" s="78"/>
      <c r="F2348" s="170"/>
      <c r="G2348" s="83"/>
      <c r="H2348" s="84"/>
      <c r="I2348" s="114" t="str">
        <f>IF(Stock[[#This Row],[SỐ LƯỢNG MUA]]&gt;0,Stock[[#This Row],[GIÁ MUA]]*Stock[[#This Row],[SỐ LƯỢNG MUA]]*$D$11,"")</f>
        <v/>
      </c>
      <c r="J2348" s="87"/>
      <c r="K2348" s="88"/>
      <c r="L2348" s="116" t="str">
        <f>IF(Stock[[#This Row],[SỐ LƯỢNG MUA]]&gt;0,Stock[[#This Row],[GIÁ MUA]]*(1+Stock[[#This Row],[% TĂNG KỲ VỌNG_1]]),"")</f>
        <v/>
      </c>
      <c r="M2348" s="89"/>
      <c r="N2348" s="116" t="str">
        <f>IF(Stock[[#This Row],[SỐ LƯỢNG MUA]]&gt;0,Stock[[#This Row],[GIÁ MUA]]*(1+Stock[[#This Row],[% TĂNG KỲ VỌNG_2]]),"")</f>
        <v/>
      </c>
      <c r="O2348" s="89"/>
      <c r="P2348" s="116" t="str">
        <f>IF(Stock[[#This Row],[SỐ LƯỢNG MUA]]&gt;0,Stock[[#This Row],[GIÁ MUA]]*(1+Stock[[#This Row],[% GIẢM ĐỂ CẮT LỖ]]),"")</f>
        <v/>
      </c>
      <c r="Q2348" s="103"/>
      <c r="R2348" s="117" t="str">
        <f>IF(Stock[[#This Row],[CỔ TỨC TIỀN MẶT]]&gt;0,Stock[[#This Row],[CỔ TỨC TIỀN MẶT]]/(Stock[[#This Row],[GIÁ MUA]]*Stock[[#This Row],[SỐ LƯỢNG MUA]]),"")</f>
        <v/>
      </c>
      <c r="S2348" s="103"/>
      <c r="T2348" s="77"/>
      <c r="U2348" s="95"/>
      <c r="V2348" s="96"/>
      <c r="W2348" s="125" t="str">
        <f>IF(Stock[[#This Row],[SỐ LƯỢNG BÁN]]&gt;0,Stock[[#This Row],[GIÁ BÁN]]*Stock[[#This Row],[SỐ LƯỢNG BÁN]]*$D$11+Stock[[#This Row],[GIÁ BÁN]]*Stock[[#This Row],[SỐ LƯỢNG BÁN]]*$D$12,"")</f>
        <v/>
      </c>
      <c r="X2348" s="120">
        <f>Stock[[#This Row],[SỐ LƯỢNG MUA]]+Stock[[#This Row],[CỔ TỨC BẰNG CỔ PHIẾU]]-Stock[[#This Row],[SỐ LƯỢNG BÁN]]</f>
        <v>0</v>
      </c>
      <c r="Y23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8" s="120">
        <f ca="1">IF(Stock[[#This Row],[NGÀY BÁN]]&gt;0,Stock[[#This Row],[NGÀY BÁN]]-Stock[[#This Row],[NGÀY MUA]]+1,IF(Stock[[#This Row],[NGÀY MUA]]=0,0,TODAY()-Stock[[#This Row],[NGÀY MUA]]+1))</f>
        <v>0</v>
      </c>
      <c r="AA2348" s="121" t="str">
        <f>IFERROR(Stock[[#This Row],[CỔ TỨC TIỀN MẶT]]+Stock[[#This Row],[LÃI/(LỖ) TỪ BÁN CK
(auto-fill)]],"")</f>
        <v/>
      </c>
      <c r="AB23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8" s="79"/>
      <c r="AE2348" s="146" t="str">
        <f>IF(Stock[[#This Row],[TRẠNG THÁI
(auto-fill)]]="NẮM GIỮ",Stock[[#This Row],[GIÁ THỊ TRƯỜNG]]-Stock[[#This Row],[GIÁ MUA]],"")</f>
        <v/>
      </c>
      <c r="AF2348" s="150" t="str">
        <f>IFERROR(Stock[[#This Row],[TĂNG/
(GIẢM )]]/Stock[[#This Row],[GIÁ MUA]],"")</f>
        <v/>
      </c>
      <c r="AG2348" s="129" t="str">
        <f>IF(Stock[[#This Row],[GIÁ THỊ TRƯỜNG]]&gt;0,Stock[[#This Row],[GIÁ THỊ TRƯỜNG]]*Stock[[#This Row],[SỐ LƯỢNG CÒN LẠI
(auto-fill)]],"")</f>
        <v/>
      </c>
    </row>
    <row r="2349" spans="2:33">
      <c r="B2349" s="109" t="str">
        <f>IF(AND(Stock[[#This Row],[SỐ LƯỢNG MUA]]&gt;0,Stock[[#This Row],[SỐ LƯỢNG CÒN LẠI
(auto-fill)]]=0),"BÁN",
IF(AND(Stock[[#This Row],[SỐ LƯỢNG MUA]]&gt;0,Stock[[#This Row],[SỐ LƯỢNG CÒN LẠI
(auto-fill)]]&gt;0),"NẮM GIỮ",""))</f>
        <v/>
      </c>
      <c r="C2349" s="112">
        <f t="shared" si="36"/>
        <v>2336</v>
      </c>
      <c r="D2349" s="77"/>
      <c r="E2349" s="78"/>
      <c r="F2349" s="170"/>
      <c r="G2349" s="83"/>
      <c r="H2349" s="84"/>
      <c r="I2349" s="114" t="str">
        <f>IF(Stock[[#This Row],[SỐ LƯỢNG MUA]]&gt;0,Stock[[#This Row],[GIÁ MUA]]*Stock[[#This Row],[SỐ LƯỢNG MUA]]*$D$11,"")</f>
        <v/>
      </c>
      <c r="J2349" s="87"/>
      <c r="K2349" s="88"/>
      <c r="L2349" s="116" t="str">
        <f>IF(Stock[[#This Row],[SỐ LƯỢNG MUA]]&gt;0,Stock[[#This Row],[GIÁ MUA]]*(1+Stock[[#This Row],[% TĂNG KỲ VỌNG_1]]),"")</f>
        <v/>
      </c>
      <c r="M2349" s="89"/>
      <c r="N2349" s="116" t="str">
        <f>IF(Stock[[#This Row],[SỐ LƯỢNG MUA]]&gt;0,Stock[[#This Row],[GIÁ MUA]]*(1+Stock[[#This Row],[% TĂNG KỲ VỌNG_2]]),"")</f>
        <v/>
      </c>
      <c r="O2349" s="89"/>
      <c r="P2349" s="116" t="str">
        <f>IF(Stock[[#This Row],[SỐ LƯỢNG MUA]]&gt;0,Stock[[#This Row],[GIÁ MUA]]*(1+Stock[[#This Row],[% GIẢM ĐỂ CẮT LỖ]]),"")</f>
        <v/>
      </c>
      <c r="Q2349" s="103"/>
      <c r="R2349" s="117" t="str">
        <f>IF(Stock[[#This Row],[CỔ TỨC TIỀN MẶT]]&gt;0,Stock[[#This Row],[CỔ TỨC TIỀN MẶT]]/(Stock[[#This Row],[GIÁ MUA]]*Stock[[#This Row],[SỐ LƯỢNG MUA]]),"")</f>
        <v/>
      </c>
      <c r="S2349" s="103"/>
      <c r="T2349" s="77"/>
      <c r="U2349" s="95"/>
      <c r="V2349" s="96"/>
      <c r="W2349" s="125" t="str">
        <f>IF(Stock[[#This Row],[SỐ LƯỢNG BÁN]]&gt;0,Stock[[#This Row],[GIÁ BÁN]]*Stock[[#This Row],[SỐ LƯỢNG BÁN]]*$D$11+Stock[[#This Row],[GIÁ BÁN]]*Stock[[#This Row],[SỐ LƯỢNG BÁN]]*$D$12,"")</f>
        <v/>
      </c>
      <c r="X2349" s="120">
        <f>Stock[[#This Row],[SỐ LƯỢNG MUA]]+Stock[[#This Row],[CỔ TỨC BẰNG CỔ PHIẾU]]-Stock[[#This Row],[SỐ LƯỢNG BÁN]]</f>
        <v>0</v>
      </c>
      <c r="Y23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9" s="120">
        <f ca="1">IF(Stock[[#This Row],[NGÀY BÁN]]&gt;0,Stock[[#This Row],[NGÀY BÁN]]-Stock[[#This Row],[NGÀY MUA]]+1,IF(Stock[[#This Row],[NGÀY MUA]]=0,0,TODAY()-Stock[[#This Row],[NGÀY MUA]]+1))</f>
        <v>0</v>
      </c>
      <c r="AA2349" s="121" t="str">
        <f>IFERROR(Stock[[#This Row],[CỔ TỨC TIỀN MẶT]]+Stock[[#This Row],[LÃI/(LỖ) TỪ BÁN CK
(auto-fill)]],"")</f>
        <v/>
      </c>
      <c r="AB23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49" s="79"/>
      <c r="AE2349" s="146" t="str">
        <f>IF(Stock[[#This Row],[TRẠNG THÁI
(auto-fill)]]="NẮM GIỮ",Stock[[#This Row],[GIÁ THỊ TRƯỜNG]]-Stock[[#This Row],[GIÁ MUA]],"")</f>
        <v/>
      </c>
      <c r="AF2349" s="150" t="str">
        <f>IFERROR(Stock[[#This Row],[TĂNG/
(GIẢM )]]/Stock[[#This Row],[GIÁ MUA]],"")</f>
        <v/>
      </c>
      <c r="AG2349" s="129" t="str">
        <f>IF(Stock[[#This Row],[GIÁ THỊ TRƯỜNG]]&gt;0,Stock[[#This Row],[GIÁ THỊ TRƯỜNG]]*Stock[[#This Row],[SỐ LƯỢNG CÒN LẠI
(auto-fill)]],"")</f>
        <v/>
      </c>
    </row>
    <row r="2350" spans="2:33">
      <c r="B2350" s="109" t="str">
        <f>IF(AND(Stock[[#This Row],[SỐ LƯỢNG MUA]]&gt;0,Stock[[#This Row],[SỐ LƯỢNG CÒN LẠI
(auto-fill)]]=0),"BÁN",
IF(AND(Stock[[#This Row],[SỐ LƯỢNG MUA]]&gt;0,Stock[[#This Row],[SỐ LƯỢNG CÒN LẠI
(auto-fill)]]&gt;0),"NẮM GIỮ",""))</f>
        <v/>
      </c>
      <c r="C2350" s="112">
        <f t="shared" si="36"/>
        <v>2337</v>
      </c>
      <c r="D2350" s="77"/>
      <c r="E2350" s="78"/>
      <c r="F2350" s="170"/>
      <c r="G2350" s="83"/>
      <c r="H2350" s="84"/>
      <c r="I2350" s="114" t="str">
        <f>IF(Stock[[#This Row],[SỐ LƯỢNG MUA]]&gt;0,Stock[[#This Row],[GIÁ MUA]]*Stock[[#This Row],[SỐ LƯỢNG MUA]]*$D$11,"")</f>
        <v/>
      </c>
      <c r="J2350" s="87"/>
      <c r="K2350" s="88"/>
      <c r="L2350" s="116" t="str">
        <f>IF(Stock[[#This Row],[SỐ LƯỢNG MUA]]&gt;0,Stock[[#This Row],[GIÁ MUA]]*(1+Stock[[#This Row],[% TĂNG KỲ VỌNG_1]]),"")</f>
        <v/>
      </c>
      <c r="M2350" s="89"/>
      <c r="N2350" s="116" t="str">
        <f>IF(Stock[[#This Row],[SỐ LƯỢNG MUA]]&gt;0,Stock[[#This Row],[GIÁ MUA]]*(1+Stock[[#This Row],[% TĂNG KỲ VỌNG_2]]),"")</f>
        <v/>
      </c>
      <c r="O2350" s="89"/>
      <c r="P2350" s="116" t="str">
        <f>IF(Stock[[#This Row],[SỐ LƯỢNG MUA]]&gt;0,Stock[[#This Row],[GIÁ MUA]]*(1+Stock[[#This Row],[% GIẢM ĐỂ CẮT LỖ]]),"")</f>
        <v/>
      </c>
      <c r="Q2350" s="103"/>
      <c r="R2350" s="117" t="str">
        <f>IF(Stock[[#This Row],[CỔ TỨC TIỀN MẶT]]&gt;0,Stock[[#This Row],[CỔ TỨC TIỀN MẶT]]/(Stock[[#This Row],[GIÁ MUA]]*Stock[[#This Row],[SỐ LƯỢNG MUA]]),"")</f>
        <v/>
      </c>
      <c r="S2350" s="103"/>
      <c r="T2350" s="77"/>
      <c r="U2350" s="95"/>
      <c r="V2350" s="96"/>
      <c r="W2350" s="125" t="str">
        <f>IF(Stock[[#This Row],[SỐ LƯỢNG BÁN]]&gt;0,Stock[[#This Row],[GIÁ BÁN]]*Stock[[#This Row],[SỐ LƯỢNG BÁN]]*$D$11+Stock[[#This Row],[GIÁ BÁN]]*Stock[[#This Row],[SỐ LƯỢNG BÁN]]*$D$12,"")</f>
        <v/>
      </c>
      <c r="X2350" s="120">
        <f>Stock[[#This Row],[SỐ LƯỢNG MUA]]+Stock[[#This Row],[CỔ TỨC BẰNG CỔ PHIẾU]]-Stock[[#This Row],[SỐ LƯỢNG BÁN]]</f>
        <v>0</v>
      </c>
      <c r="Y23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0" s="120">
        <f ca="1">IF(Stock[[#This Row],[NGÀY BÁN]]&gt;0,Stock[[#This Row],[NGÀY BÁN]]-Stock[[#This Row],[NGÀY MUA]]+1,IF(Stock[[#This Row],[NGÀY MUA]]=0,0,TODAY()-Stock[[#This Row],[NGÀY MUA]]+1))</f>
        <v>0</v>
      </c>
      <c r="AA2350" s="121" t="str">
        <f>IFERROR(Stock[[#This Row],[CỔ TỨC TIỀN MẶT]]+Stock[[#This Row],[LÃI/(LỖ) TỪ BÁN CK
(auto-fill)]],"")</f>
        <v/>
      </c>
      <c r="AB23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0" s="79"/>
      <c r="AE2350" s="146" t="str">
        <f>IF(Stock[[#This Row],[TRẠNG THÁI
(auto-fill)]]="NẮM GIỮ",Stock[[#This Row],[GIÁ THỊ TRƯỜNG]]-Stock[[#This Row],[GIÁ MUA]],"")</f>
        <v/>
      </c>
      <c r="AF2350" s="150" t="str">
        <f>IFERROR(Stock[[#This Row],[TĂNG/
(GIẢM )]]/Stock[[#This Row],[GIÁ MUA]],"")</f>
        <v/>
      </c>
      <c r="AG2350" s="129" t="str">
        <f>IF(Stock[[#This Row],[GIÁ THỊ TRƯỜNG]]&gt;0,Stock[[#This Row],[GIÁ THỊ TRƯỜNG]]*Stock[[#This Row],[SỐ LƯỢNG CÒN LẠI
(auto-fill)]],"")</f>
        <v/>
      </c>
    </row>
    <row r="2351" spans="2:33">
      <c r="B2351" s="109" t="str">
        <f>IF(AND(Stock[[#This Row],[SỐ LƯỢNG MUA]]&gt;0,Stock[[#This Row],[SỐ LƯỢNG CÒN LẠI
(auto-fill)]]=0),"BÁN",
IF(AND(Stock[[#This Row],[SỐ LƯỢNG MUA]]&gt;0,Stock[[#This Row],[SỐ LƯỢNG CÒN LẠI
(auto-fill)]]&gt;0),"NẮM GIỮ",""))</f>
        <v/>
      </c>
      <c r="C2351" s="112">
        <f t="shared" si="36"/>
        <v>2338</v>
      </c>
      <c r="D2351" s="77"/>
      <c r="E2351" s="78"/>
      <c r="F2351" s="170"/>
      <c r="G2351" s="83"/>
      <c r="H2351" s="84"/>
      <c r="I2351" s="114" t="str">
        <f>IF(Stock[[#This Row],[SỐ LƯỢNG MUA]]&gt;0,Stock[[#This Row],[GIÁ MUA]]*Stock[[#This Row],[SỐ LƯỢNG MUA]]*$D$11,"")</f>
        <v/>
      </c>
      <c r="J2351" s="87"/>
      <c r="K2351" s="88"/>
      <c r="L2351" s="116" t="str">
        <f>IF(Stock[[#This Row],[SỐ LƯỢNG MUA]]&gt;0,Stock[[#This Row],[GIÁ MUA]]*(1+Stock[[#This Row],[% TĂNG KỲ VỌNG_1]]),"")</f>
        <v/>
      </c>
      <c r="M2351" s="89"/>
      <c r="N2351" s="116" t="str">
        <f>IF(Stock[[#This Row],[SỐ LƯỢNG MUA]]&gt;0,Stock[[#This Row],[GIÁ MUA]]*(1+Stock[[#This Row],[% TĂNG KỲ VỌNG_2]]),"")</f>
        <v/>
      </c>
      <c r="O2351" s="89"/>
      <c r="P2351" s="116" t="str">
        <f>IF(Stock[[#This Row],[SỐ LƯỢNG MUA]]&gt;0,Stock[[#This Row],[GIÁ MUA]]*(1+Stock[[#This Row],[% GIẢM ĐỂ CẮT LỖ]]),"")</f>
        <v/>
      </c>
      <c r="Q2351" s="103"/>
      <c r="R2351" s="117" t="str">
        <f>IF(Stock[[#This Row],[CỔ TỨC TIỀN MẶT]]&gt;0,Stock[[#This Row],[CỔ TỨC TIỀN MẶT]]/(Stock[[#This Row],[GIÁ MUA]]*Stock[[#This Row],[SỐ LƯỢNG MUA]]),"")</f>
        <v/>
      </c>
      <c r="S2351" s="103"/>
      <c r="T2351" s="77"/>
      <c r="U2351" s="95"/>
      <c r="V2351" s="96"/>
      <c r="W2351" s="125" t="str">
        <f>IF(Stock[[#This Row],[SỐ LƯỢNG BÁN]]&gt;0,Stock[[#This Row],[GIÁ BÁN]]*Stock[[#This Row],[SỐ LƯỢNG BÁN]]*$D$11+Stock[[#This Row],[GIÁ BÁN]]*Stock[[#This Row],[SỐ LƯỢNG BÁN]]*$D$12,"")</f>
        <v/>
      </c>
      <c r="X2351" s="120">
        <f>Stock[[#This Row],[SỐ LƯỢNG MUA]]+Stock[[#This Row],[CỔ TỨC BẰNG CỔ PHIẾU]]-Stock[[#This Row],[SỐ LƯỢNG BÁN]]</f>
        <v>0</v>
      </c>
      <c r="Y23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1" s="120">
        <f ca="1">IF(Stock[[#This Row],[NGÀY BÁN]]&gt;0,Stock[[#This Row],[NGÀY BÁN]]-Stock[[#This Row],[NGÀY MUA]]+1,IF(Stock[[#This Row],[NGÀY MUA]]=0,0,TODAY()-Stock[[#This Row],[NGÀY MUA]]+1))</f>
        <v>0</v>
      </c>
      <c r="AA2351" s="121" t="str">
        <f>IFERROR(Stock[[#This Row],[CỔ TỨC TIỀN MẶT]]+Stock[[#This Row],[LÃI/(LỖ) TỪ BÁN CK
(auto-fill)]],"")</f>
        <v/>
      </c>
      <c r="AB23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1" s="79"/>
      <c r="AE2351" s="146" t="str">
        <f>IF(Stock[[#This Row],[TRẠNG THÁI
(auto-fill)]]="NẮM GIỮ",Stock[[#This Row],[GIÁ THỊ TRƯỜNG]]-Stock[[#This Row],[GIÁ MUA]],"")</f>
        <v/>
      </c>
      <c r="AF2351" s="150" t="str">
        <f>IFERROR(Stock[[#This Row],[TĂNG/
(GIẢM )]]/Stock[[#This Row],[GIÁ MUA]],"")</f>
        <v/>
      </c>
      <c r="AG2351" s="129" t="str">
        <f>IF(Stock[[#This Row],[GIÁ THỊ TRƯỜNG]]&gt;0,Stock[[#This Row],[GIÁ THỊ TRƯỜNG]]*Stock[[#This Row],[SỐ LƯỢNG CÒN LẠI
(auto-fill)]],"")</f>
        <v/>
      </c>
    </row>
    <row r="2352" spans="2:33">
      <c r="B2352" s="109" t="str">
        <f>IF(AND(Stock[[#This Row],[SỐ LƯỢNG MUA]]&gt;0,Stock[[#This Row],[SỐ LƯỢNG CÒN LẠI
(auto-fill)]]=0),"BÁN",
IF(AND(Stock[[#This Row],[SỐ LƯỢNG MUA]]&gt;0,Stock[[#This Row],[SỐ LƯỢNG CÒN LẠI
(auto-fill)]]&gt;0),"NẮM GIỮ",""))</f>
        <v/>
      </c>
      <c r="C2352" s="112">
        <f t="shared" si="36"/>
        <v>2339</v>
      </c>
      <c r="D2352" s="77"/>
      <c r="E2352" s="78"/>
      <c r="F2352" s="170"/>
      <c r="G2352" s="83"/>
      <c r="H2352" s="84"/>
      <c r="I2352" s="114" t="str">
        <f>IF(Stock[[#This Row],[SỐ LƯỢNG MUA]]&gt;0,Stock[[#This Row],[GIÁ MUA]]*Stock[[#This Row],[SỐ LƯỢNG MUA]]*$D$11,"")</f>
        <v/>
      </c>
      <c r="J2352" s="87"/>
      <c r="K2352" s="88"/>
      <c r="L2352" s="116" t="str">
        <f>IF(Stock[[#This Row],[SỐ LƯỢNG MUA]]&gt;0,Stock[[#This Row],[GIÁ MUA]]*(1+Stock[[#This Row],[% TĂNG KỲ VỌNG_1]]),"")</f>
        <v/>
      </c>
      <c r="M2352" s="89"/>
      <c r="N2352" s="116" t="str">
        <f>IF(Stock[[#This Row],[SỐ LƯỢNG MUA]]&gt;0,Stock[[#This Row],[GIÁ MUA]]*(1+Stock[[#This Row],[% TĂNG KỲ VỌNG_2]]),"")</f>
        <v/>
      </c>
      <c r="O2352" s="89"/>
      <c r="P2352" s="116" t="str">
        <f>IF(Stock[[#This Row],[SỐ LƯỢNG MUA]]&gt;0,Stock[[#This Row],[GIÁ MUA]]*(1+Stock[[#This Row],[% GIẢM ĐỂ CẮT LỖ]]),"")</f>
        <v/>
      </c>
      <c r="Q2352" s="103"/>
      <c r="R2352" s="117" t="str">
        <f>IF(Stock[[#This Row],[CỔ TỨC TIỀN MẶT]]&gt;0,Stock[[#This Row],[CỔ TỨC TIỀN MẶT]]/(Stock[[#This Row],[GIÁ MUA]]*Stock[[#This Row],[SỐ LƯỢNG MUA]]),"")</f>
        <v/>
      </c>
      <c r="S2352" s="103"/>
      <c r="T2352" s="77"/>
      <c r="U2352" s="95"/>
      <c r="V2352" s="96"/>
      <c r="W2352" s="125" t="str">
        <f>IF(Stock[[#This Row],[SỐ LƯỢNG BÁN]]&gt;0,Stock[[#This Row],[GIÁ BÁN]]*Stock[[#This Row],[SỐ LƯỢNG BÁN]]*$D$11+Stock[[#This Row],[GIÁ BÁN]]*Stock[[#This Row],[SỐ LƯỢNG BÁN]]*$D$12,"")</f>
        <v/>
      </c>
      <c r="X2352" s="120">
        <f>Stock[[#This Row],[SỐ LƯỢNG MUA]]+Stock[[#This Row],[CỔ TỨC BẰNG CỔ PHIẾU]]-Stock[[#This Row],[SỐ LƯỢNG BÁN]]</f>
        <v>0</v>
      </c>
      <c r="Y23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2" s="120">
        <f ca="1">IF(Stock[[#This Row],[NGÀY BÁN]]&gt;0,Stock[[#This Row],[NGÀY BÁN]]-Stock[[#This Row],[NGÀY MUA]]+1,IF(Stock[[#This Row],[NGÀY MUA]]=0,0,TODAY()-Stock[[#This Row],[NGÀY MUA]]+1))</f>
        <v>0</v>
      </c>
      <c r="AA2352" s="121" t="str">
        <f>IFERROR(Stock[[#This Row],[CỔ TỨC TIỀN MẶT]]+Stock[[#This Row],[LÃI/(LỖ) TỪ BÁN CK
(auto-fill)]],"")</f>
        <v/>
      </c>
      <c r="AB23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2" s="79"/>
      <c r="AE2352" s="146" t="str">
        <f>IF(Stock[[#This Row],[TRẠNG THÁI
(auto-fill)]]="NẮM GIỮ",Stock[[#This Row],[GIÁ THỊ TRƯỜNG]]-Stock[[#This Row],[GIÁ MUA]],"")</f>
        <v/>
      </c>
      <c r="AF2352" s="150" t="str">
        <f>IFERROR(Stock[[#This Row],[TĂNG/
(GIẢM )]]/Stock[[#This Row],[GIÁ MUA]],"")</f>
        <v/>
      </c>
      <c r="AG2352" s="129" t="str">
        <f>IF(Stock[[#This Row],[GIÁ THỊ TRƯỜNG]]&gt;0,Stock[[#This Row],[GIÁ THỊ TRƯỜNG]]*Stock[[#This Row],[SỐ LƯỢNG CÒN LẠI
(auto-fill)]],"")</f>
        <v/>
      </c>
    </row>
    <row r="2353" spans="2:33">
      <c r="B2353" s="109" t="str">
        <f>IF(AND(Stock[[#This Row],[SỐ LƯỢNG MUA]]&gt;0,Stock[[#This Row],[SỐ LƯỢNG CÒN LẠI
(auto-fill)]]=0),"BÁN",
IF(AND(Stock[[#This Row],[SỐ LƯỢNG MUA]]&gt;0,Stock[[#This Row],[SỐ LƯỢNG CÒN LẠI
(auto-fill)]]&gt;0),"NẮM GIỮ",""))</f>
        <v/>
      </c>
      <c r="C2353" s="112">
        <f t="shared" si="36"/>
        <v>2340</v>
      </c>
      <c r="D2353" s="77"/>
      <c r="E2353" s="78"/>
      <c r="F2353" s="170"/>
      <c r="G2353" s="83"/>
      <c r="H2353" s="84"/>
      <c r="I2353" s="114" t="str">
        <f>IF(Stock[[#This Row],[SỐ LƯỢNG MUA]]&gt;0,Stock[[#This Row],[GIÁ MUA]]*Stock[[#This Row],[SỐ LƯỢNG MUA]]*$D$11,"")</f>
        <v/>
      </c>
      <c r="J2353" s="87"/>
      <c r="K2353" s="88"/>
      <c r="L2353" s="116" t="str">
        <f>IF(Stock[[#This Row],[SỐ LƯỢNG MUA]]&gt;0,Stock[[#This Row],[GIÁ MUA]]*(1+Stock[[#This Row],[% TĂNG KỲ VỌNG_1]]),"")</f>
        <v/>
      </c>
      <c r="M2353" s="89"/>
      <c r="N2353" s="116" t="str">
        <f>IF(Stock[[#This Row],[SỐ LƯỢNG MUA]]&gt;0,Stock[[#This Row],[GIÁ MUA]]*(1+Stock[[#This Row],[% TĂNG KỲ VỌNG_2]]),"")</f>
        <v/>
      </c>
      <c r="O2353" s="89"/>
      <c r="P2353" s="116" t="str">
        <f>IF(Stock[[#This Row],[SỐ LƯỢNG MUA]]&gt;0,Stock[[#This Row],[GIÁ MUA]]*(1+Stock[[#This Row],[% GIẢM ĐỂ CẮT LỖ]]),"")</f>
        <v/>
      </c>
      <c r="Q2353" s="103"/>
      <c r="R2353" s="117" t="str">
        <f>IF(Stock[[#This Row],[CỔ TỨC TIỀN MẶT]]&gt;0,Stock[[#This Row],[CỔ TỨC TIỀN MẶT]]/(Stock[[#This Row],[GIÁ MUA]]*Stock[[#This Row],[SỐ LƯỢNG MUA]]),"")</f>
        <v/>
      </c>
      <c r="S2353" s="103"/>
      <c r="T2353" s="77"/>
      <c r="U2353" s="95"/>
      <c r="V2353" s="96"/>
      <c r="W2353" s="125" t="str">
        <f>IF(Stock[[#This Row],[SỐ LƯỢNG BÁN]]&gt;0,Stock[[#This Row],[GIÁ BÁN]]*Stock[[#This Row],[SỐ LƯỢNG BÁN]]*$D$11+Stock[[#This Row],[GIÁ BÁN]]*Stock[[#This Row],[SỐ LƯỢNG BÁN]]*$D$12,"")</f>
        <v/>
      </c>
      <c r="X2353" s="120">
        <f>Stock[[#This Row],[SỐ LƯỢNG MUA]]+Stock[[#This Row],[CỔ TỨC BẰNG CỔ PHIẾU]]-Stock[[#This Row],[SỐ LƯỢNG BÁN]]</f>
        <v>0</v>
      </c>
      <c r="Y23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3" s="120">
        <f ca="1">IF(Stock[[#This Row],[NGÀY BÁN]]&gt;0,Stock[[#This Row],[NGÀY BÁN]]-Stock[[#This Row],[NGÀY MUA]]+1,IF(Stock[[#This Row],[NGÀY MUA]]=0,0,TODAY()-Stock[[#This Row],[NGÀY MUA]]+1))</f>
        <v>0</v>
      </c>
      <c r="AA2353" s="121" t="str">
        <f>IFERROR(Stock[[#This Row],[CỔ TỨC TIỀN MẶT]]+Stock[[#This Row],[LÃI/(LỖ) TỪ BÁN CK
(auto-fill)]],"")</f>
        <v/>
      </c>
      <c r="AB23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3" s="79"/>
      <c r="AE2353" s="146" t="str">
        <f>IF(Stock[[#This Row],[TRẠNG THÁI
(auto-fill)]]="NẮM GIỮ",Stock[[#This Row],[GIÁ THỊ TRƯỜNG]]-Stock[[#This Row],[GIÁ MUA]],"")</f>
        <v/>
      </c>
      <c r="AF2353" s="150" t="str">
        <f>IFERROR(Stock[[#This Row],[TĂNG/
(GIẢM )]]/Stock[[#This Row],[GIÁ MUA]],"")</f>
        <v/>
      </c>
      <c r="AG2353" s="129" t="str">
        <f>IF(Stock[[#This Row],[GIÁ THỊ TRƯỜNG]]&gt;0,Stock[[#This Row],[GIÁ THỊ TRƯỜNG]]*Stock[[#This Row],[SỐ LƯỢNG CÒN LẠI
(auto-fill)]],"")</f>
        <v/>
      </c>
    </row>
    <row r="2354" spans="2:33">
      <c r="B2354" s="109" t="str">
        <f>IF(AND(Stock[[#This Row],[SỐ LƯỢNG MUA]]&gt;0,Stock[[#This Row],[SỐ LƯỢNG CÒN LẠI
(auto-fill)]]=0),"BÁN",
IF(AND(Stock[[#This Row],[SỐ LƯỢNG MUA]]&gt;0,Stock[[#This Row],[SỐ LƯỢNG CÒN LẠI
(auto-fill)]]&gt;0),"NẮM GIỮ",""))</f>
        <v/>
      </c>
      <c r="C2354" s="112">
        <f t="shared" si="36"/>
        <v>2341</v>
      </c>
      <c r="D2354" s="77"/>
      <c r="E2354" s="78"/>
      <c r="F2354" s="170"/>
      <c r="G2354" s="83"/>
      <c r="H2354" s="84"/>
      <c r="I2354" s="114" t="str">
        <f>IF(Stock[[#This Row],[SỐ LƯỢNG MUA]]&gt;0,Stock[[#This Row],[GIÁ MUA]]*Stock[[#This Row],[SỐ LƯỢNG MUA]]*$D$11,"")</f>
        <v/>
      </c>
      <c r="J2354" s="87"/>
      <c r="K2354" s="88"/>
      <c r="L2354" s="116" t="str">
        <f>IF(Stock[[#This Row],[SỐ LƯỢNG MUA]]&gt;0,Stock[[#This Row],[GIÁ MUA]]*(1+Stock[[#This Row],[% TĂNG KỲ VỌNG_1]]),"")</f>
        <v/>
      </c>
      <c r="M2354" s="89"/>
      <c r="N2354" s="116" t="str">
        <f>IF(Stock[[#This Row],[SỐ LƯỢNG MUA]]&gt;0,Stock[[#This Row],[GIÁ MUA]]*(1+Stock[[#This Row],[% TĂNG KỲ VỌNG_2]]),"")</f>
        <v/>
      </c>
      <c r="O2354" s="89"/>
      <c r="P2354" s="116" t="str">
        <f>IF(Stock[[#This Row],[SỐ LƯỢNG MUA]]&gt;0,Stock[[#This Row],[GIÁ MUA]]*(1+Stock[[#This Row],[% GIẢM ĐỂ CẮT LỖ]]),"")</f>
        <v/>
      </c>
      <c r="Q2354" s="103"/>
      <c r="R2354" s="117" t="str">
        <f>IF(Stock[[#This Row],[CỔ TỨC TIỀN MẶT]]&gt;0,Stock[[#This Row],[CỔ TỨC TIỀN MẶT]]/(Stock[[#This Row],[GIÁ MUA]]*Stock[[#This Row],[SỐ LƯỢNG MUA]]),"")</f>
        <v/>
      </c>
      <c r="S2354" s="103"/>
      <c r="T2354" s="77"/>
      <c r="U2354" s="95"/>
      <c r="V2354" s="96"/>
      <c r="W2354" s="125" t="str">
        <f>IF(Stock[[#This Row],[SỐ LƯỢNG BÁN]]&gt;0,Stock[[#This Row],[GIÁ BÁN]]*Stock[[#This Row],[SỐ LƯỢNG BÁN]]*$D$11+Stock[[#This Row],[GIÁ BÁN]]*Stock[[#This Row],[SỐ LƯỢNG BÁN]]*$D$12,"")</f>
        <v/>
      </c>
      <c r="X2354" s="120">
        <f>Stock[[#This Row],[SỐ LƯỢNG MUA]]+Stock[[#This Row],[CỔ TỨC BẰNG CỔ PHIẾU]]-Stock[[#This Row],[SỐ LƯỢNG BÁN]]</f>
        <v>0</v>
      </c>
      <c r="Y23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4" s="120">
        <f ca="1">IF(Stock[[#This Row],[NGÀY BÁN]]&gt;0,Stock[[#This Row],[NGÀY BÁN]]-Stock[[#This Row],[NGÀY MUA]]+1,IF(Stock[[#This Row],[NGÀY MUA]]=0,0,TODAY()-Stock[[#This Row],[NGÀY MUA]]+1))</f>
        <v>0</v>
      </c>
      <c r="AA2354" s="121" t="str">
        <f>IFERROR(Stock[[#This Row],[CỔ TỨC TIỀN MẶT]]+Stock[[#This Row],[LÃI/(LỖ) TỪ BÁN CK
(auto-fill)]],"")</f>
        <v/>
      </c>
      <c r="AB23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4" s="79"/>
      <c r="AE2354" s="146" t="str">
        <f>IF(Stock[[#This Row],[TRẠNG THÁI
(auto-fill)]]="NẮM GIỮ",Stock[[#This Row],[GIÁ THỊ TRƯỜNG]]-Stock[[#This Row],[GIÁ MUA]],"")</f>
        <v/>
      </c>
      <c r="AF2354" s="150" t="str">
        <f>IFERROR(Stock[[#This Row],[TĂNG/
(GIẢM )]]/Stock[[#This Row],[GIÁ MUA]],"")</f>
        <v/>
      </c>
      <c r="AG2354" s="129" t="str">
        <f>IF(Stock[[#This Row],[GIÁ THỊ TRƯỜNG]]&gt;0,Stock[[#This Row],[GIÁ THỊ TRƯỜNG]]*Stock[[#This Row],[SỐ LƯỢNG CÒN LẠI
(auto-fill)]],"")</f>
        <v/>
      </c>
    </row>
    <row r="2355" spans="2:33">
      <c r="B2355" s="109" t="str">
        <f>IF(AND(Stock[[#This Row],[SỐ LƯỢNG MUA]]&gt;0,Stock[[#This Row],[SỐ LƯỢNG CÒN LẠI
(auto-fill)]]=0),"BÁN",
IF(AND(Stock[[#This Row],[SỐ LƯỢNG MUA]]&gt;0,Stock[[#This Row],[SỐ LƯỢNG CÒN LẠI
(auto-fill)]]&gt;0),"NẮM GIỮ",""))</f>
        <v/>
      </c>
      <c r="C2355" s="112">
        <f t="shared" si="36"/>
        <v>2342</v>
      </c>
      <c r="D2355" s="77"/>
      <c r="E2355" s="78"/>
      <c r="F2355" s="170"/>
      <c r="G2355" s="83"/>
      <c r="H2355" s="84"/>
      <c r="I2355" s="114" t="str">
        <f>IF(Stock[[#This Row],[SỐ LƯỢNG MUA]]&gt;0,Stock[[#This Row],[GIÁ MUA]]*Stock[[#This Row],[SỐ LƯỢNG MUA]]*$D$11,"")</f>
        <v/>
      </c>
      <c r="J2355" s="87"/>
      <c r="K2355" s="88"/>
      <c r="L2355" s="116" t="str">
        <f>IF(Stock[[#This Row],[SỐ LƯỢNG MUA]]&gt;0,Stock[[#This Row],[GIÁ MUA]]*(1+Stock[[#This Row],[% TĂNG KỲ VỌNG_1]]),"")</f>
        <v/>
      </c>
      <c r="M2355" s="89"/>
      <c r="N2355" s="116" t="str">
        <f>IF(Stock[[#This Row],[SỐ LƯỢNG MUA]]&gt;0,Stock[[#This Row],[GIÁ MUA]]*(1+Stock[[#This Row],[% TĂNG KỲ VỌNG_2]]),"")</f>
        <v/>
      </c>
      <c r="O2355" s="89"/>
      <c r="P2355" s="116" t="str">
        <f>IF(Stock[[#This Row],[SỐ LƯỢNG MUA]]&gt;0,Stock[[#This Row],[GIÁ MUA]]*(1+Stock[[#This Row],[% GIẢM ĐỂ CẮT LỖ]]),"")</f>
        <v/>
      </c>
      <c r="Q2355" s="103"/>
      <c r="R2355" s="117" t="str">
        <f>IF(Stock[[#This Row],[CỔ TỨC TIỀN MẶT]]&gt;0,Stock[[#This Row],[CỔ TỨC TIỀN MẶT]]/(Stock[[#This Row],[GIÁ MUA]]*Stock[[#This Row],[SỐ LƯỢNG MUA]]),"")</f>
        <v/>
      </c>
      <c r="S2355" s="103"/>
      <c r="T2355" s="77"/>
      <c r="U2355" s="95"/>
      <c r="V2355" s="96"/>
      <c r="W2355" s="125" t="str">
        <f>IF(Stock[[#This Row],[SỐ LƯỢNG BÁN]]&gt;0,Stock[[#This Row],[GIÁ BÁN]]*Stock[[#This Row],[SỐ LƯỢNG BÁN]]*$D$11+Stock[[#This Row],[GIÁ BÁN]]*Stock[[#This Row],[SỐ LƯỢNG BÁN]]*$D$12,"")</f>
        <v/>
      </c>
      <c r="X2355" s="120">
        <f>Stock[[#This Row],[SỐ LƯỢNG MUA]]+Stock[[#This Row],[CỔ TỨC BẰNG CỔ PHIẾU]]-Stock[[#This Row],[SỐ LƯỢNG BÁN]]</f>
        <v>0</v>
      </c>
      <c r="Y23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5" s="120">
        <f ca="1">IF(Stock[[#This Row],[NGÀY BÁN]]&gt;0,Stock[[#This Row],[NGÀY BÁN]]-Stock[[#This Row],[NGÀY MUA]]+1,IF(Stock[[#This Row],[NGÀY MUA]]=0,0,TODAY()-Stock[[#This Row],[NGÀY MUA]]+1))</f>
        <v>0</v>
      </c>
      <c r="AA2355" s="121" t="str">
        <f>IFERROR(Stock[[#This Row],[CỔ TỨC TIỀN MẶT]]+Stock[[#This Row],[LÃI/(LỖ) TỪ BÁN CK
(auto-fill)]],"")</f>
        <v/>
      </c>
      <c r="AB23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5" s="79"/>
      <c r="AE2355" s="146" t="str">
        <f>IF(Stock[[#This Row],[TRẠNG THÁI
(auto-fill)]]="NẮM GIỮ",Stock[[#This Row],[GIÁ THỊ TRƯỜNG]]-Stock[[#This Row],[GIÁ MUA]],"")</f>
        <v/>
      </c>
      <c r="AF2355" s="150" t="str">
        <f>IFERROR(Stock[[#This Row],[TĂNG/
(GIẢM )]]/Stock[[#This Row],[GIÁ MUA]],"")</f>
        <v/>
      </c>
      <c r="AG2355" s="129" t="str">
        <f>IF(Stock[[#This Row],[GIÁ THỊ TRƯỜNG]]&gt;0,Stock[[#This Row],[GIÁ THỊ TRƯỜNG]]*Stock[[#This Row],[SỐ LƯỢNG CÒN LẠI
(auto-fill)]],"")</f>
        <v/>
      </c>
    </row>
    <row r="2356" spans="2:33">
      <c r="B2356" s="109" t="str">
        <f>IF(AND(Stock[[#This Row],[SỐ LƯỢNG MUA]]&gt;0,Stock[[#This Row],[SỐ LƯỢNG CÒN LẠI
(auto-fill)]]=0),"BÁN",
IF(AND(Stock[[#This Row],[SỐ LƯỢNG MUA]]&gt;0,Stock[[#This Row],[SỐ LƯỢNG CÒN LẠI
(auto-fill)]]&gt;0),"NẮM GIỮ",""))</f>
        <v/>
      </c>
      <c r="C2356" s="112">
        <f t="shared" si="36"/>
        <v>2343</v>
      </c>
      <c r="D2356" s="77"/>
      <c r="E2356" s="78"/>
      <c r="F2356" s="170"/>
      <c r="G2356" s="83"/>
      <c r="H2356" s="84"/>
      <c r="I2356" s="114" t="str">
        <f>IF(Stock[[#This Row],[SỐ LƯỢNG MUA]]&gt;0,Stock[[#This Row],[GIÁ MUA]]*Stock[[#This Row],[SỐ LƯỢNG MUA]]*$D$11,"")</f>
        <v/>
      </c>
      <c r="J2356" s="87"/>
      <c r="K2356" s="88"/>
      <c r="L2356" s="116" t="str">
        <f>IF(Stock[[#This Row],[SỐ LƯỢNG MUA]]&gt;0,Stock[[#This Row],[GIÁ MUA]]*(1+Stock[[#This Row],[% TĂNG KỲ VỌNG_1]]),"")</f>
        <v/>
      </c>
      <c r="M2356" s="89"/>
      <c r="N2356" s="116" t="str">
        <f>IF(Stock[[#This Row],[SỐ LƯỢNG MUA]]&gt;0,Stock[[#This Row],[GIÁ MUA]]*(1+Stock[[#This Row],[% TĂNG KỲ VỌNG_2]]),"")</f>
        <v/>
      </c>
      <c r="O2356" s="89"/>
      <c r="P2356" s="116" t="str">
        <f>IF(Stock[[#This Row],[SỐ LƯỢNG MUA]]&gt;0,Stock[[#This Row],[GIÁ MUA]]*(1+Stock[[#This Row],[% GIẢM ĐỂ CẮT LỖ]]),"")</f>
        <v/>
      </c>
      <c r="Q2356" s="103"/>
      <c r="R2356" s="117" t="str">
        <f>IF(Stock[[#This Row],[CỔ TỨC TIỀN MẶT]]&gt;0,Stock[[#This Row],[CỔ TỨC TIỀN MẶT]]/(Stock[[#This Row],[GIÁ MUA]]*Stock[[#This Row],[SỐ LƯỢNG MUA]]),"")</f>
        <v/>
      </c>
      <c r="S2356" s="103"/>
      <c r="T2356" s="77"/>
      <c r="U2356" s="95"/>
      <c r="V2356" s="96"/>
      <c r="W2356" s="125" t="str">
        <f>IF(Stock[[#This Row],[SỐ LƯỢNG BÁN]]&gt;0,Stock[[#This Row],[GIÁ BÁN]]*Stock[[#This Row],[SỐ LƯỢNG BÁN]]*$D$11+Stock[[#This Row],[GIÁ BÁN]]*Stock[[#This Row],[SỐ LƯỢNG BÁN]]*$D$12,"")</f>
        <v/>
      </c>
      <c r="X2356" s="120">
        <f>Stock[[#This Row],[SỐ LƯỢNG MUA]]+Stock[[#This Row],[CỔ TỨC BẰNG CỔ PHIẾU]]-Stock[[#This Row],[SỐ LƯỢNG BÁN]]</f>
        <v>0</v>
      </c>
      <c r="Y23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6" s="120">
        <f ca="1">IF(Stock[[#This Row],[NGÀY BÁN]]&gt;0,Stock[[#This Row],[NGÀY BÁN]]-Stock[[#This Row],[NGÀY MUA]]+1,IF(Stock[[#This Row],[NGÀY MUA]]=0,0,TODAY()-Stock[[#This Row],[NGÀY MUA]]+1))</f>
        <v>0</v>
      </c>
      <c r="AA2356" s="121" t="str">
        <f>IFERROR(Stock[[#This Row],[CỔ TỨC TIỀN MẶT]]+Stock[[#This Row],[LÃI/(LỖ) TỪ BÁN CK
(auto-fill)]],"")</f>
        <v/>
      </c>
      <c r="AB23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6" s="79"/>
      <c r="AE2356" s="146" t="str">
        <f>IF(Stock[[#This Row],[TRẠNG THÁI
(auto-fill)]]="NẮM GIỮ",Stock[[#This Row],[GIÁ THỊ TRƯỜNG]]-Stock[[#This Row],[GIÁ MUA]],"")</f>
        <v/>
      </c>
      <c r="AF2356" s="150" t="str">
        <f>IFERROR(Stock[[#This Row],[TĂNG/
(GIẢM )]]/Stock[[#This Row],[GIÁ MUA]],"")</f>
        <v/>
      </c>
      <c r="AG2356" s="129" t="str">
        <f>IF(Stock[[#This Row],[GIÁ THỊ TRƯỜNG]]&gt;0,Stock[[#This Row],[GIÁ THỊ TRƯỜNG]]*Stock[[#This Row],[SỐ LƯỢNG CÒN LẠI
(auto-fill)]],"")</f>
        <v/>
      </c>
    </row>
    <row r="2357" spans="2:33">
      <c r="B2357" s="109" t="str">
        <f>IF(AND(Stock[[#This Row],[SỐ LƯỢNG MUA]]&gt;0,Stock[[#This Row],[SỐ LƯỢNG CÒN LẠI
(auto-fill)]]=0),"BÁN",
IF(AND(Stock[[#This Row],[SỐ LƯỢNG MUA]]&gt;0,Stock[[#This Row],[SỐ LƯỢNG CÒN LẠI
(auto-fill)]]&gt;0),"NẮM GIỮ",""))</f>
        <v/>
      </c>
      <c r="C2357" s="112">
        <f t="shared" si="36"/>
        <v>2344</v>
      </c>
      <c r="D2357" s="77"/>
      <c r="E2357" s="78"/>
      <c r="F2357" s="170"/>
      <c r="G2357" s="83"/>
      <c r="H2357" s="84"/>
      <c r="I2357" s="114" t="str">
        <f>IF(Stock[[#This Row],[SỐ LƯỢNG MUA]]&gt;0,Stock[[#This Row],[GIÁ MUA]]*Stock[[#This Row],[SỐ LƯỢNG MUA]]*$D$11,"")</f>
        <v/>
      </c>
      <c r="J2357" s="87"/>
      <c r="K2357" s="88"/>
      <c r="L2357" s="116" t="str">
        <f>IF(Stock[[#This Row],[SỐ LƯỢNG MUA]]&gt;0,Stock[[#This Row],[GIÁ MUA]]*(1+Stock[[#This Row],[% TĂNG KỲ VỌNG_1]]),"")</f>
        <v/>
      </c>
      <c r="M2357" s="89"/>
      <c r="N2357" s="116" t="str">
        <f>IF(Stock[[#This Row],[SỐ LƯỢNG MUA]]&gt;0,Stock[[#This Row],[GIÁ MUA]]*(1+Stock[[#This Row],[% TĂNG KỲ VỌNG_2]]),"")</f>
        <v/>
      </c>
      <c r="O2357" s="89"/>
      <c r="P2357" s="116" t="str">
        <f>IF(Stock[[#This Row],[SỐ LƯỢNG MUA]]&gt;0,Stock[[#This Row],[GIÁ MUA]]*(1+Stock[[#This Row],[% GIẢM ĐỂ CẮT LỖ]]),"")</f>
        <v/>
      </c>
      <c r="Q2357" s="103"/>
      <c r="R2357" s="117" t="str">
        <f>IF(Stock[[#This Row],[CỔ TỨC TIỀN MẶT]]&gt;0,Stock[[#This Row],[CỔ TỨC TIỀN MẶT]]/(Stock[[#This Row],[GIÁ MUA]]*Stock[[#This Row],[SỐ LƯỢNG MUA]]),"")</f>
        <v/>
      </c>
      <c r="S2357" s="103"/>
      <c r="T2357" s="77"/>
      <c r="U2357" s="95"/>
      <c r="V2357" s="96"/>
      <c r="W2357" s="125" t="str">
        <f>IF(Stock[[#This Row],[SỐ LƯỢNG BÁN]]&gt;0,Stock[[#This Row],[GIÁ BÁN]]*Stock[[#This Row],[SỐ LƯỢNG BÁN]]*$D$11+Stock[[#This Row],[GIÁ BÁN]]*Stock[[#This Row],[SỐ LƯỢNG BÁN]]*$D$12,"")</f>
        <v/>
      </c>
      <c r="X2357" s="120">
        <f>Stock[[#This Row],[SỐ LƯỢNG MUA]]+Stock[[#This Row],[CỔ TỨC BẰNG CỔ PHIẾU]]-Stock[[#This Row],[SỐ LƯỢNG BÁN]]</f>
        <v>0</v>
      </c>
      <c r="Y23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7" s="120">
        <f ca="1">IF(Stock[[#This Row],[NGÀY BÁN]]&gt;0,Stock[[#This Row],[NGÀY BÁN]]-Stock[[#This Row],[NGÀY MUA]]+1,IF(Stock[[#This Row],[NGÀY MUA]]=0,0,TODAY()-Stock[[#This Row],[NGÀY MUA]]+1))</f>
        <v>0</v>
      </c>
      <c r="AA2357" s="121" t="str">
        <f>IFERROR(Stock[[#This Row],[CỔ TỨC TIỀN MẶT]]+Stock[[#This Row],[LÃI/(LỖ) TỪ BÁN CK
(auto-fill)]],"")</f>
        <v/>
      </c>
      <c r="AB23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7" s="79"/>
      <c r="AE2357" s="146" t="str">
        <f>IF(Stock[[#This Row],[TRẠNG THÁI
(auto-fill)]]="NẮM GIỮ",Stock[[#This Row],[GIÁ THỊ TRƯỜNG]]-Stock[[#This Row],[GIÁ MUA]],"")</f>
        <v/>
      </c>
      <c r="AF2357" s="150" t="str">
        <f>IFERROR(Stock[[#This Row],[TĂNG/
(GIẢM )]]/Stock[[#This Row],[GIÁ MUA]],"")</f>
        <v/>
      </c>
      <c r="AG2357" s="129" t="str">
        <f>IF(Stock[[#This Row],[GIÁ THỊ TRƯỜNG]]&gt;0,Stock[[#This Row],[GIÁ THỊ TRƯỜNG]]*Stock[[#This Row],[SỐ LƯỢNG CÒN LẠI
(auto-fill)]],"")</f>
        <v/>
      </c>
    </row>
    <row r="2358" spans="2:33">
      <c r="B2358" s="109" t="str">
        <f>IF(AND(Stock[[#This Row],[SỐ LƯỢNG MUA]]&gt;0,Stock[[#This Row],[SỐ LƯỢNG CÒN LẠI
(auto-fill)]]=0),"BÁN",
IF(AND(Stock[[#This Row],[SỐ LƯỢNG MUA]]&gt;0,Stock[[#This Row],[SỐ LƯỢNG CÒN LẠI
(auto-fill)]]&gt;0),"NẮM GIỮ",""))</f>
        <v/>
      </c>
      <c r="C2358" s="112">
        <f t="shared" si="36"/>
        <v>2345</v>
      </c>
      <c r="D2358" s="77"/>
      <c r="E2358" s="78"/>
      <c r="F2358" s="170"/>
      <c r="G2358" s="83"/>
      <c r="H2358" s="84"/>
      <c r="I2358" s="114" t="str">
        <f>IF(Stock[[#This Row],[SỐ LƯỢNG MUA]]&gt;0,Stock[[#This Row],[GIÁ MUA]]*Stock[[#This Row],[SỐ LƯỢNG MUA]]*$D$11,"")</f>
        <v/>
      </c>
      <c r="J2358" s="87"/>
      <c r="K2358" s="88"/>
      <c r="L2358" s="116" t="str">
        <f>IF(Stock[[#This Row],[SỐ LƯỢNG MUA]]&gt;0,Stock[[#This Row],[GIÁ MUA]]*(1+Stock[[#This Row],[% TĂNG KỲ VỌNG_1]]),"")</f>
        <v/>
      </c>
      <c r="M2358" s="89"/>
      <c r="N2358" s="116" t="str">
        <f>IF(Stock[[#This Row],[SỐ LƯỢNG MUA]]&gt;0,Stock[[#This Row],[GIÁ MUA]]*(1+Stock[[#This Row],[% TĂNG KỲ VỌNG_2]]),"")</f>
        <v/>
      </c>
      <c r="O2358" s="89"/>
      <c r="P2358" s="116" t="str">
        <f>IF(Stock[[#This Row],[SỐ LƯỢNG MUA]]&gt;0,Stock[[#This Row],[GIÁ MUA]]*(1+Stock[[#This Row],[% GIẢM ĐỂ CẮT LỖ]]),"")</f>
        <v/>
      </c>
      <c r="Q2358" s="103"/>
      <c r="R2358" s="117" t="str">
        <f>IF(Stock[[#This Row],[CỔ TỨC TIỀN MẶT]]&gt;0,Stock[[#This Row],[CỔ TỨC TIỀN MẶT]]/(Stock[[#This Row],[GIÁ MUA]]*Stock[[#This Row],[SỐ LƯỢNG MUA]]),"")</f>
        <v/>
      </c>
      <c r="S2358" s="103"/>
      <c r="T2358" s="77"/>
      <c r="U2358" s="95"/>
      <c r="V2358" s="96"/>
      <c r="W2358" s="125" t="str">
        <f>IF(Stock[[#This Row],[SỐ LƯỢNG BÁN]]&gt;0,Stock[[#This Row],[GIÁ BÁN]]*Stock[[#This Row],[SỐ LƯỢNG BÁN]]*$D$11+Stock[[#This Row],[GIÁ BÁN]]*Stock[[#This Row],[SỐ LƯỢNG BÁN]]*$D$12,"")</f>
        <v/>
      </c>
      <c r="X2358" s="120">
        <f>Stock[[#This Row],[SỐ LƯỢNG MUA]]+Stock[[#This Row],[CỔ TỨC BẰNG CỔ PHIẾU]]-Stock[[#This Row],[SỐ LƯỢNG BÁN]]</f>
        <v>0</v>
      </c>
      <c r="Y23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8" s="120">
        <f ca="1">IF(Stock[[#This Row],[NGÀY BÁN]]&gt;0,Stock[[#This Row],[NGÀY BÁN]]-Stock[[#This Row],[NGÀY MUA]]+1,IF(Stock[[#This Row],[NGÀY MUA]]=0,0,TODAY()-Stock[[#This Row],[NGÀY MUA]]+1))</f>
        <v>0</v>
      </c>
      <c r="AA2358" s="121" t="str">
        <f>IFERROR(Stock[[#This Row],[CỔ TỨC TIỀN MẶT]]+Stock[[#This Row],[LÃI/(LỖ) TỪ BÁN CK
(auto-fill)]],"")</f>
        <v/>
      </c>
      <c r="AB23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8" s="79"/>
      <c r="AE2358" s="146" t="str">
        <f>IF(Stock[[#This Row],[TRẠNG THÁI
(auto-fill)]]="NẮM GIỮ",Stock[[#This Row],[GIÁ THỊ TRƯỜNG]]-Stock[[#This Row],[GIÁ MUA]],"")</f>
        <v/>
      </c>
      <c r="AF2358" s="150" t="str">
        <f>IFERROR(Stock[[#This Row],[TĂNG/
(GIẢM )]]/Stock[[#This Row],[GIÁ MUA]],"")</f>
        <v/>
      </c>
      <c r="AG2358" s="129" t="str">
        <f>IF(Stock[[#This Row],[GIÁ THỊ TRƯỜNG]]&gt;0,Stock[[#This Row],[GIÁ THỊ TRƯỜNG]]*Stock[[#This Row],[SỐ LƯỢNG CÒN LẠI
(auto-fill)]],"")</f>
        <v/>
      </c>
    </row>
    <row r="2359" spans="2:33">
      <c r="B2359" s="109" t="str">
        <f>IF(AND(Stock[[#This Row],[SỐ LƯỢNG MUA]]&gt;0,Stock[[#This Row],[SỐ LƯỢNG CÒN LẠI
(auto-fill)]]=0),"BÁN",
IF(AND(Stock[[#This Row],[SỐ LƯỢNG MUA]]&gt;0,Stock[[#This Row],[SỐ LƯỢNG CÒN LẠI
(auto-fill)]]&gt;0),"NẮM GIỮ",""))</f>
        <v/>
      </c>
      <c r="C2359" s="112">
        <f t="shared" si="36"/>
        <v>2346</v>
      </c>
      <c r="D2359" s="77"/>
      <c r="E2359" s="78"/>
      <c r="F2359" s="170"/>
      <c r="G2359" s="83"/>
      <c r="H2359" s="84"/>
      <c r="I2359" s="114" t="str">
        <f>IF(Stock[[#This Row],[SỐ LƯỢNG MUA]]&gt;0,Stock[[#This Row],[GIÁ MUA]]*Stock[[#This Row],[SỐ LƯỢNG MUA]]*$D$11,"")</f>
        <v/>
      </c>
      <c r="J2359" s="87"/>
      <c r="K2359" s="88"/>
      <c r="L2359" s="116" t="str">
        <f>IF(Stock[[#This Row],[SỐ LƯỢNG MUA]]&gt;0,Stock[[#This Row],[GIÁ MUA]]*(1+Stock[[#This Row],[% TĂNG KỲ VỌNG_1]]),"")</f>
        <v/>
      </c>
      <c r="M2359" s="89"/>
      <c r="N2359" s="116" t="str">
        <f>IF(Stock[[#This Row],[SỐ LƯỢNG MUA]]&gt;0,Stock[[#This Row],[GIÁ MUA]]*(1+Stock[[#This Row],[% TĂNG KỲ VỌNG_2]]),"")</f>
        <v/>
      </c>
      <c r="O2359" s="89"/>
      <c r="P2359" s="116" t="str">
        <f>IF(Stock[[#This Row],[SỐ LƯỢNG MUA]]&gt;0,Stock[[#This Row],[GIÁ MUA]]*(1+Stock[[#This Row],[% GIẢM ĐỂ CẮT LỖ]]),"")</f>
        <v/>
      </c>
      <c r="Q2359" s="103"/>
      <c r="R2359" s="117" t="str">
        <f>IF(Stock[[#This Row],[CỔ TỨC TIỀN MẶT]]&gt;0,Stock[[#This Row],[CỔ TỨC TIỀN MẶT]]/(Stock[[#This Row],[GIÁ MUA]]*Stock[[#This Row],[SỐ LƯỢNG MUA]]),"")</f>
        <v/>
      </c>
      <c r="S2359" s="103"/>
      <c r="T2359" s="77"/>
      <c r="U2359" s="95"/>
      <c r="V2359" s="96"/>
      <c r="W2359" s="125" t="str">
        <f>IF(Stock[[#This Row],[SỐ LƯỢNG BÁN]]&gt;0,Stock[[#This Row],[GIÁ BÁN]]*Stock[[#This Row],[SỐ LƯỢNG BÁN]]*$D$11+Stock[[#This Row],[GIÁ BÁN]]*Stock[[#This Row],[SỐ LƯỢNG BÁN]]*$D$12,"")</f>
        <v/>
      </c>
      <c r="X2359" s="120">
        <f>Stock[[#This Row],[SỐ LƯỢNG MUA]]+Stock[[#This Row],[CỔ TỨC BẰNG CỔ PHIẾU]]-Stock[[#This Row],[SỐ LƯỢNG BÁN]]</f>
        <v>0</v>
      </c>
      <c r="Y23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9" s="120">
        <f ca="1">IF(Stock[[#This Row],[NGÀY BÁN]]&gt;0,Stock[[#This Row],[NGÀY BÁN]]-Stock[[#This Row],[NGÀY MUA]]+1,IF(Stock[[#This Row],[NGÀY MUA]]=0,0,TODAY()-Stock[[#This Row],[NGÀY MUA]]+1))</f>
        <v>0</v>
      </c>
      <c r="AA2359" s="121" t="str">
        <f>IFERROR(Stock[[#This Row],[CỔ TỨC TIỀN MẶT]]+Stock[[#This Row],[LÃI/(LỖ) TỪ BÁN CK
(auto-fill)]],"")</f>
        <v/>
      </c>
      <c r="AB23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59" s="79"/>
      <c r="AE2359" s="146" t="str">
        <f>IF(Stock[[#This Row],[TRẠNG THÁI
(auto-fill)]]="NẮM GIỮ",Stock[[#This Row],[GIÁ THỊ TRƯỜNG]]-Stock[[#This Row],[GIÁ MUA]],"")</f>
        <v/>
      </c>
      <c r="AF2359" s="150" t="str">
        <f>IFERROR(Stock[[#This Row],[TĂNG/
(GIẢM )]]/Stock[[#This Row],[GIÁ MUA]],"")</f>
        <v/>
      </c>
      <c r="AG2359" s="129" t="str">
        <f>IF(Stock[[#This Row],[GIÁ THỊ TRƯỜNG]]&gt;0,Stock[[#This Row],[GIÁ THỊ TRƯỜNG]]*Stock[[#This Row],[SỐ LƯỢNG CÒN LẠI
(auto-fill)]],"")</f>
        <v/>
      </c>
    </row>
    <row r="2360" spans="2:33">
      <c r="B2360" s="109" t="str">
        <f>IF(AND(Stock[[#This Row],[SỐ LƯỢNG MUA]]&gt;0,Stock[[#This Row],[SỐ LƯỢNG CÒN LẠI
(auto-fill)]]=0),"BÁN",
IF(AND(Stock[[#This Row],[SỐ LƯỢNG MUA]]&gt;0,Stock[[#This Row],[SỐ LƯỢNG CÒN LẠI
(auto-fill)]]&gt;0),"NẮM GIỮ",""))</f>
        <v/>
      </c>
      <c r="C2360" s="112">
        <f t="shared" si="36"/>
        <v>2347</v>
      </c>
      <c r="D2360" s="77"/>
      <c r="E2360" s="78"/>
      <c r="F2360" s="170"/>
      <c r="G2360" s="83"/>
      <c r="H2360" s="84"/>
      <c r="I2360" s="114" t="str">
        <f>IF(Stock[[#This Row],[SỐ LƯỢNG MUA]]&gt;0,Stock[[#This Row],[GIÁ MUA]]*Stock[[#This Row],[SỐ LƯỢNG MUA]]*$D$11,"")</f>
        <v/>
      </c>
      <c r="J2360" s="87"/>
      <c r="K2360" s="88"/>
      <c r="L2360" s="116" t="str">
        <f>IF(Stock[[#This Row],[SỐ LƯỢNG MUA]]&gt;0,Stock[[#This Row],[GIÁ MUA]]*(1+Stock[[#This Row],[% TĂNG KỲ VỌNG_1]]),"")</f>
        <v/>
      </c>
      <c r="M2360" s="89"/>
      <c r="N2360" s="116" t="str">
        <f>IF(Stock[[#This Row],[SỐ LƯỢNG MUA]]&gt;0,Stock[[#This Row],[GIÁ MUA]]*(1+Stock[[#This Row],[% TĂNG KỲ VỌNG_2]]),"")</f>
        <v/>
      </c>
      <c r="O2360" s="89"/>
      <c r="P2360" s="116" t="str">
        <f>IF(Stock[[#This Row],[SỐ LƯỢNG MUA]]&gt;0,Stock[[#This Row],[GIÁ MUA]]*(1+Stock[[#This Row],[% GIẢM ĐỂ CẮT LỖ]]),"")</f>
        <v/>
      </c>
      <c r="Q2360" s="103"/>
      <c r="R2360" s="117" t="str">
        <f>IF(Stock[[#This Row],[CỔ TỨC TIỀN MẶT]]&gt;0,Stock[[#This Row],[CỔ TỨC TIỀN MẶT]]/(Stock[[#This Row],[GIÁ MUA]]*Stock[[#This Row],[SỐ LƯỢNG MUA]]),"")</f>
        <v/>
      </c>
      <c r="S2360" s="103"/>
      <c r="T2360" s="77"/>
      <c r="U2360" s="95"/>
      <c r="V2360" s="96"/>
      <c r="W2360" s="125" t="str">
        <f>IF(Stock[[#This Row],[SỐ LƯỢNG BÁN]]&gt;0,Stock[[#This Row],[GIÁ BÁN]]*Stock[[#This Row],[SỐ LƯỢNG BÁN]]*$D$11+Stock[[#This Row],[GIÁ BÁN]]*Stock[[#This Row],[SỐ LƯỢNG BÁN]]*$D$12,"")</f>
        <v/>
      </c>
      <c r="X2360" s="120">
        <f>Stock[[#This Row],[SỐ LƯỢNG MUA]]+Stock[[#This Row],[CỔ TỨC BẰNG CỔ PHIẾU]]-Stock[[#This Row],[SỐ LƯỢNG BÁN]]</f>
        <v>0</v>
      </c>
      <c r="Y23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0" s="120">
        <f ca="1">IF(Stock[[#This Row],[NGÀY BÁN]]&gt;0,Stock[[#This Row],[NGÀY BÁN]]-Stock[[#This Row],[NGÀY MUA]]+1,IF(Stock[[#This Row],[NGÀY MUA]]=0,0,TODAY()-Stock[[#This Row],[NGÀY MUA]]+1))</f>
        <v>0</v>
      </c>
      <c r="AA2360" s="121" t="str">
        <f>IFERROR(Stock[[#This Row],[CỔ TỨC TIỀN MẶT]]+Stock[[#This Row],[LÃI/(LỖ) TỪ BÁN CK
(auto-fill)]],"")</f>
        <v/>
      </c>
      <c r="AB23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0" s="79"/>
      <c r="AE2360" s="146" t="str">
        <f>IF(Stock[[#This Row],[TRẠNG THÁI
(auto-fill)]]="NẮM GIỮ",Stock[[#This Row],[GIÁ THỊ TRƯỜNG]]-Stock[[#This Row],[GIÁ MUA]],"")</f>
        <v/>
      </c>
      <c r="AF2360" s="150" t="str">
        <f>IFERROR(Stock[[#This Row],[TĂNG/
(GIẢM )]]/Stock[[#This Row],[GIÁ MUA]],"")</f>
        <v/>
      </c>
      <c r="AG2360" s="129" t="str">
        <f>IF(Stock[[#This Row],[GIÁ THỊ TRƯỜNG]]&gt;0,Stock[[#This Row],[GIÁ THỊ TRƯỜNG]]*Stock[[#This Row],[SỐ LƯỢNG CÒN LẠI
(auto-fill)]],"")</f>
        <v/>
      </c>
    </row>
    <row r="2361" spans="2:33">
      <c r="B2361" s="109" t="str">
        <f>IF(AND(Stock[[#This Row],[SỐ LƯỢNG MUA]]&gt;0,Stock[[#This Row],[SỐ LƯỢNG CÒN LẠI
(auto-fill)]]=0),"BÁN",
IF(AND(Stock[[#This Row],[SỐ LƯỢNG MUA]]&gt;0,Stock[[#This Row],[SỐ LƯỢNG CÒN LẠI
(auto-fill)]]&gt;0),"NẮM GIỮ",""))</f>
        <v/>
      </c>
      <c r="C2361" s="112">
        <f t="shared" si="36"/>
        <v>2348</v>
      </c>
      <c r="D2361" s="77"/>
      <c r="E2361" s="78"/>
      <c r="F2361" s="170"/>
      <c r="G2361" s="83"/>
      <c r="H2361" s="84"/>
      <c r="I2361" s="114" t="str">
        <f>IF(Stock[[#This Row],[SỐ LƯỢNG MUA]]&gt;0,Stock[[#This Row],[GIÁ MUA]]*Stock[[#This Row],[SỐ LƯỢNG MUA]]*$D$11,"")</f>
        <v/>
      </c>
      <c r="J2361" s="87"/>
      <c r="K2361" s="88"/>
      <c r="L2361" s="116" t="str">
        <f>IF(Stock[[#This Row],[SỐ LƯỢNG MUA]]&gt;0,Stock[[#This Row],[GIÁ MUA]]*(1+Stock[[#This Row],[% TĂNG KỲ VỌNG_1]]),"")</f>
        <v/>
      </c>
      <c r="M2361" s="89"/>
      <c r="N2361" s="116" t="str">
        <f>IF(Stock[[#This Row],[SỐ LƯỢNG MUA]]&gt;0,Stock[[#This Row],[GIÁ MUA]]*(1+Stock[[#This Row],[% TĂNG KỲ VỌNG_2]]),"")</f>
        <v/>
      </c>
      <c r="O2361" s="89"/>
      <c r="P2361" s="116" t="str">
        <f>IF(Stock[[#This Row],[SỐ LƯỢNG MUA]]&gt;0,Stock[[#This Row],[GIÁ MUA]]*(1+Stock[[#This Row],[% GIẢM ĐỂ CẮT LỖ]]),"")</f>
        <v/>
      </c>
      <c r="Q2361" s="103"/>
      <c r="R2361" s="117" t="str">
        <f>IF(Stock[[#This Row],[CỔ TỨC TIỀN MẶT]]&gt;0,Stock[[#This Row],[CỔ TỨC TIỀN MẶT]]/(Stock[[#This Row],[GIÁ MUA]]*Stock[[#This Row],[SỐ LƯỢNG MUA]]),"")</f>
        <v/>
      </c>
      <c r="S2361" s="103"/>
      <c r="T2361" s="77"/>
      <c r="U2361" s="95"/>
      <c r="V2361" s="96"/>
      <c r="W2361" s="125" t="str">
        <f>IF(Stock[[#This Row],[SỐ LƯỢNG BÁN]]&gt;0,Stock[[#This Row],[GIÁ BÁN]]*Stock[[#This Row],[SỐ LƯỢNG BÁN]]*$D$11+Stock[[#This Row],[GIÁ BÁN]]*Stock[[#This Row],[SỐ LƯỢNG BÁN]]*$D$12,"")</f>
        <v/>
      </c>
      <c r="X2361" s="120">
        <f>Stock[[#This Row],[SỐ LƯỢNG MUA]]+Stock[[#This Row],[CỔ TỨC BẰNG CỔ PHIẾU]]-Stock[[#This Row],[SỐ LƯỢNG BÁN]]</f>
        <v>0</v>
      </c>
      <c r="Y23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1" s="120">
        <f ca="1">IF(Stock[[#This Row],[NGÀY BÁN]]&gt;0,Stock[[#This Row],[NGÀY BÁN]]-Stock[[#This Row],[NGÀY MUA]]+1,IF(Stock[[#This Row],[NGÀY MUA]]=0,0,TODAY()-Stock[[#This Row],[NGÀY MUA]]+1))</f>
        <v>0</v>
      </c>
      <c r="AA2361" s="121" t="str">
        <f>IFERROR(Stock[[#This Row],[CỔ TỨC TIỀN MẶT]]+Stock[[#This Row],[LÃI/(LỖ) TỪ BÁN CK
(auto-fill)]],"")</f>
        <v/>
      </c>
      <c r="AB23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1" s="79"/>
      <c r="AE2361" s="146" t="str">
        <f>IF(Stock[[#This Row],[TRẠNG THÁI
(auto-fill)]]="NẮM GIỮ",Stock[[#This Row],[GIÁ THỊ TRƯỜNG]]-Stock[[#This Row],[GIÁ MUA]],"")</f>
        <v/>
      </c>
      <c r="AF2361" s="150" t="str">
        <f>IFERROR(Stock[[#This Row],[TĂNG/
(GIẢM )]]/Stock[[#This Row],[GIÁ MUA]],"")</f>
        <v/>
      </c>
      <c r="AG2361" s="129" t="str">
        <f>IF(Stock[[#This Row],[GIÁ THỊ TRƯỜNG]]&gt;0,Stock[[#This Row],[GIÁ THỊ TRƯỜNG]]*Stock[[#This Row],[SỐ LƯỢNG CÒN LẠI
(auto-fill)]],"")</f>
        <v/>
      </c>
    </row>
    <row r="2362" spans="2:33">
      <c r="B2362" s="109" t="str">
        <f>IF(AND(Stock[[#This Row],[SỐ LƯỢNG MUA]]&gt;0,Stock[[#This Row],[SỐ LƯỢNG CÒN LẠI
(auto-fill)]]=0),"BÁN",
IF(AND(Stock[[#This Row],[SỐ LƯỢNG MUA]]&gt;0,Stock[[#This Row],[SỐ LƯỢNG CÒN LẠI
(auto-fill)]]&gt;0),"NẮM GIỮ",""))</f>
        <v/>
      </c>
      <c r="C2362" s="112">
        <f t="shared" si="36"/>
        <v>2349</v>
      </c>
      <c r="D2362" s="77"/>
      <c r="E2362" s="78"/>
      <c r="F2362" s="170"/>
      <c r="G2362" s="83"/>
      <c r="H2362" s="84"/>
      <c r="I2362" s="114" t="str">
        <f>IF(Stock[[#This Row],[SỐ LƯỢNG MUA]]&gt;0,Stock[[#This Row],[GIÁ MUA]]*Stock[[#This Row],[SỐ LƯỢNG MUA]]*$D$11,"")</f>
        <v/>
      </c>
      <c r="J2362" s="87"/>
      <c r="K2362" s="88"/>
      <c r="L2362" s="116" t="str">
        <f>IF(Stock[[#This Row],[SỐ LƯỢNG MUA]]&gt;0,Stock[[#This Row],[GIÁ MUA]]*(1+Stock[[#This Row],[% TĂNG KỲ VỌNG_1]]),"")</f>
        <v/>
      </c>
      <c r="M2362" s="89"/>
      <c r="N2362" s="116" t="str">
        <f>IF(Stock[[#This Row],[SỐ LƯỢNG MUA]]&gt;0,Stock[[#This Row],[GIÁ MUA]]*(1+Stock[[#This Row],[% TĂNG KỲ VỌNG_2]]),"")</f>
        <v/>
      </c>
      <c r="O2362" s="89"/>
      <c r="P2362" s="116" t="str">
        <f>IF(Stock[[#This Row],[SỐ LƯỢNG MUA]]&gt;0,Stock[[#This Row],[GIÁ MUA]]*(1+Stock[[#This Row],[% GIẢM ĐỂ CẮT LỖ]]),"")</f>
        <v/>
      </c>
      <c r="Q2362" s="103"/>
      <c r="R2362" s="117" t="str">
        <f>IF(Stock[[#This Row],[CỔ TỨC TIỀN MẶT]]&gt;0,Stock[[#This Row],[CỔ TỨC TIỀN MẶT]]/(Stock[[#This Row],[GIÁ MUA]]*Stock[[#This Row],[SỐ LƯỢNG MUA]]),"")</f>
        <v/>
      </c>
      <c r="S2362" s="103"/>
      <c r="T2362" s="77"/>
      <c r="U2362" s="95"/>
      <c r="V2362" s="96"/>
      <c r="W2362" s="125" t="str">
        <f>IF(Stock[[#This Row],[SỐ LƯỢNG BÁN]]&gt;0,Stock[[#This Row],[GIÁ BÁN]]*Stock[[#This Row],[SỐ LƯỢNG BÁN]]*$D$11+Stock[[#This Row],[GIÁ BÁN]]*Stock[[#This Row],[SỐ LƯỢNG BÁN]]*$D$12,"")</f>
        <v/>
      </c>
      <c r="X2362" s="120">
        <f>Stock[[#This Row],[SỐ LƯỢNG MUA]]+Stock[[#This Row],[CỔ TỨC BẰNG CỔ PHIẾU]]-Stock[[#This Row],[SỐ LƯỢNG BÁN]]</f>
        <v>0</v>
      </c>
      <c r="Y23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2" s="120">
        <f ca="1">IF(Stock[[#This Row],[NGÀY BÁN]]&gt;0,Stock[[#This Row],[NGÀY BÁN]]-Stock[[#This Row],[NGÀY MUA]]+1,IF(Stock[[#This Row],[NGÀY MUA]]=0,0,TODAY()-Stock[[#This Row],[NGÀY MUA]]+1))</f>
        <v>0</v>
      </c>
      <c r="AA2362" s="121" t="str">
        <f>IFERROR(Stock[[#This Row],[CỔ TỨC TIỀN MẶT]]+Stock[[#This Row],[LÃI/(LỖ) TỪ BÁN CK
(auto-fill)]],"")</f>
        <v/>
      </c>
      <c r="AB23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2" s="79"/>
      <c r="AE2362" s="146" t="str">
        <f>IF(Stock[[#This Row],[TRẠNG THÁI
(auto-fill)]]="NẮM GIỮ",Stock[[#This Row],[GIÁ THỊ TRƯỜNG]]-Stock[[#This Row],[GIÁ MUA]],"")</f>
        <v/>
      </c>
      <c r="AF2362" s="150" t="str">
        <f>IFERROR(Stock[[#This Row],[TĂNG/
(GIẢM )]]/Stock[[#This Row],[GIÁ MUA]],"")</f>
        <v/>
      </c>
      <c r="AG2362" s="129" t="str">
        <f>IF(Stock[[#This Row],[GIÁ THỊ TRƯỜNG]]&gt;0,Stock[[#This Row],[GIÁ THỊ TRƯỜNG]]*Stock[[#This Row],[SỐ LƯỢNG CÒN LẠI
(auto-fill)]],"")</f>
        <v/>
      </c>
    </row>
    <row r="2363" spans="2:33">
      <c r="B2363" s="109" t="str">
        <f>IF(AND(Stock[[#This Row],[SỐ LƯỢNG MUA]]&gt;0,Stock[[#This Row],[SỐ LƯỢNG CÒN LẠI
(auto-fill)]]=0),"BÁN",
IF(AND(Stock[[#This Row],[SỐ LƯỢNG MUA]]&gt;0,Stock[[#This Row],[SỐ LƯỢNG CÒN LẠI
(auto-fill)]]&gt;0),"NẮM GIỮ",""))</f>
        <v/>
      </c>
      <c r="C2363" s="112">
        <f t="shared" si="36"/>
        <v>2350</v>
      </c>
      <c r="D2363" s="77"/>
      <c r="E2363" s="78"/>
      <c r="F2363" s="170"/>
      <c r="G2363" s="83"/>
      <c r="H2363" s="84"/>
      <c r="I2363" s="114" t="str">
        <f>IF(Stock[[#This Row],[SỐ LƯỢNG MUA]]&gt;0,Stock[[#This Row],[GIÁ MUA]]*Stock[[#This Row],[SỐ LƯỢNG MUA]]*$D$11,"")</f>
        <v/>
      </c>
      <c r="J2363" s="87"/>
      <c r="K2363" s="88"/>
      <c r="L2363" s="116" t="str">
        <f>IF(Stock[[#This Row],[SỐ LƯỢNG MUA]]&gt;0,Stock[[#This Row],[GIÁ MUA]]*(1+Stock[[#This Row],[% TĂNG KỲ VỌNG_1]]),"")</f>
        <v/>
      </c>
      <c r="M2363" s="89"/>
      <c r="N2363" s="116" t="str">
        <f>IF(Stock[[#This Row],[SỐ LƯỢNG MUA]]&gt;0,Stock[[#This Row],[GIÁ MUA]]*(1+Stock[[#This Row],[% TĂNG KỲ VỌNG_2]]),"")</f>
        <v/>
      </c>
      <c r="O2363" s="89"/>
      <c r="P2363" s="116" t="str">
        <f>IF(Stock[[#This Row],[SỐ LƯỢNG MUA]]&gt;0,Stock[[#This Row],[GIÁ MUA]]*(1+Stock[[#This Row],[% GIẢM ĐỂ CẮT LỖ]]),"")</f>
        <v/>
      </c>
      <c r="Q2363" s="103"/>
      <c r="R2363" s="117" t="str">
        <f>IF(Stock[[#This Row],[CỔ TỨC TIỀN MẶT]]&gt;0,Stock[[#This Row],[CỔ TỨC TIỀN MẶT]]/(Stock[[#This Row],[GIÁ MUA]]*Stock[[#This Row],[SỐ LƯỢNG MUA]]),"")</f>
        <v/>
      </c>
      <c r="S2363" s="103"/>
      <c r="T2363" s="77"/>
      <c r="U2363" s="95"/>
      <c r="V2363" s="96"/>
      <c r="W2363" s="125" t="str">
        <f>IF(Stock[[#This Row],[SỐ LƯỢNG BÁN]]&gt;0,Stock[[#This Row],[GIÁ BÁN]]*Stock[[#This Row],[SỐ LƯỢNG BÁN]]*$D$11+Stock[[#This Row],[GIÁ BÁN]]*Stock[[#This Row],[SỐ LƯỢNG BÁN]]*$D$12,"")</f>
        <v/>
      </c>
      <c r="X2363" s="120">
        <f>Stock[[#This Row],[SỐ LƯỢNG MUA]]+Stock[[#This Row],[CỔ TỨC BẰNG CỔ PHIẾU]]-Stock[[#This Row],[SỐ LƯỢNG BÁN]]</f>
        <v>0</v>
      </c>
      <c r="Y23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3" s="120">
        <f ca="1">IF(Stock[[#This Row],[NGÀY BÁN]]&gt;0,Stock[[#This Row],[NGÀY BÁN]]-Stock[[#This Row],[NGÀY MUA]]+1,IF(Stock[[#This Row],[NGÀY MUA]]=0,0,TODAY()-Stock[[#This Row],[NGÀY MUA]]+1))</f>
        <v>0</v>
      </c>
      <c r="AA2363" s="121" t="str">
        <f>IFERROR(Stock[[#This Row],[CỔ TỨC TIỀN MẶT]]+Stock[[#This Row],[LÃI/(LỖ) TỪ BÁN CK
(auto-fill)]],"")</f>
        <v/>
      </c>
      <c r="AB23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3" s="79"/>
      <c r="AE2363" s="146" t="str">
        <f>IF(Stock[[#This Row],[TRẠNG THÁI
(auto-fill)]]="NẮM GIỮ",Stock[[#This Row],[GIÁ THỊ TRƯỜNG]]-Stock[[#This Row],[GIÁ MUA]],"")</f>
        <v/>
      </c>
      <c r="AF2363" s="150" t="str">
        <f>IFERROR(Stock[[#This Row],[TĂNG/
(GIẢM )]]/Stock[[#This Row],[GIÁ MUA]],"")</f>
        <v/>
      </c>
      <c r="AG2363" s="129" t="str">
        <f>IF(Stock[[#This Row],[GIÁ THỊ TRƯỜNG]]&gt;0,Stock[[#This Row],[GIÁ THỊ TRƯỜNG]]*Stock[[#This Row],[SỐ LƯỢNG CÒN LẠI
(auto-fill)]],"")</f>
        <v/>
      </c>
    </row>
    <row r="2364" spans="2:33">
      <c r="B2364" s="109" t="str">
        <f>IF(AND(Stock[[#This Row],[SỐ LƯỢNG MUA]]&gt;0,Stock[[#This Row],[SỐ LƯỢNG CÒN LẠI
(auto-fill)]]=0),"BÁN",
IF(AND(Stock[[#This Row],[SỐ LƯỢNG MUA]]&gt;0,Stock[[#This Row],[SỐ LƯỢNG CÒN LẠI
(auto-fill)]]&gt;0),"NẮM GIỮ",""))</f>
        <v/>
      </c>
      <c r="C2364" s="112">
        <f t="shared" si="36"/>
        <v>2351</v>
      </c>
      <c r="D2364" s="77"/>
      <c r="E2364" s="78"/>
      <c r="F2364" s="170"/>
      <c r="G2364" s="83"/>
      <c r="H2364" s="84"/>
      <c r="I2364" s="114" t="str">
        <f>IF(Stock[[#This Row],[SỐ LƯỢNG MUA]]&gt;0,Stock[[#This Row],[GIÁ MUA]]*Stock[[#This Row],[SỐ LƯỢNG MUA]]*$D$11,"")</f>
        <v/>
      </c>
      <c r="J2364" s="87"/>
      <c r="K2364" s="88"/>
      <c r="L2364" s="116" t="str">
        <f>IF(Stock[[#This Row],[SỐ LƯỢNG MUA]]&gt;0,Stock[[#This Row],[GIÁ MUA]]*(1+Stock[[#This Row],[% TĂNG KỲ VỌNG_1]]),"")</f>
        <v/>
      </c>
      <c r="M2364" s="89"/>
      <c r="N2364" s="116" t="str">
        <f>IF(Stock[[#This Row],[SỐ LƯỢNG MUA]]&gt;0,Stock[[#This Row],[GIÁ MUA]]*(1+Stock[[#This Row],[% TĂNG KỲ VỌNG_2]]),"")</f>
        <v/>
      </c>
      <c r="O2364" s="89"/>
      <c r="P2364" s="116" t="str">
        <f>IF(Stock[[#This Row],[SỐ LƯỢNG MUA]]&gt;0,Stock[[#This Row],[GIÁ MUA]]*(1+Stock[[#This Row],[% GIẢM ĐỂ CẮT LỖ]]),"")</f>
        <v/>
      </c>
      <c r="Q2364" s="103"/>
      <c r="R2364" s="117" t="str">
        <f>IF(Stock[[#This Row],[CỔ TỨC TIỀN MẶT]]&gt;0,Stock[[#This Row],[CỔ TỨC TIỀN MẶT]]/(Stock[[#This Row],[GIÁ MUA]]*Stock[[#This Row],[SỐ LƯỢNG MUA]]),"")</f>
        <v/>
      </c>
      <c r="S2364" s="103"/>
      <c r="T2364" s="77"/>
      <c r="U2364" s="95"/>
      <c r="V2364" s="96"/>
      <c r="W2364" s="125" t="str">
        <f>IF(Stock[[#This Row],[SỐ LƯỢNG BÁN]]&gt;0,Stock[[#This Row],[GIÁ BÁN]]*Stock[[#This Row],[SỐ LƯỢNG BÁN]]*$D$11+Stock[[#This Row],[GIÁ BÁN]]*Stock[[#This Row],[SỐ LƯỢNG BÁN]]*$D$12,"")</f>
        <v/>
      </c>
      <c r="X2364" s="120">
        <f>Stock[[#This Row],[SỐ LƯỢNG MUA]]+Stock[[#This Row],[CỔ TỨC BẰNG CỔ PHIẾU]]-Stock[[#This Row],[SỐ LƯỢNG BÁN]]</f>
        <v>0</v>
      </c>
      <c r="Y23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4" s="120">
        <f ca="1">IF(Stock[[#This Row],[NGÀY BÁN]]&gt;0,Stock[[#This Row],[NGÀY BÁN]]-Stock[[#This Row],[NGÀY MUA]]+1,IF(Stock[[#This Row],[NGÀY MUA]]=0,0,TODAY()-Stock[[#This Row],[NGÀY MUA]]+1))</f>
        <v>0</v>
      </c>
      <c r="AA2364" s="121" t="str">
        <f>IFERROR(Stock[[#This Row],[CỔ TỨC TIỀN MẶT]]+Stock[[#This Row],[LÃI/(LỖ) TỪ BÁN CK
(auto-fill)]],"")</f>
        <v/>
      </c>
      <c r="AB23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4" s="79"/>
      <c r="AE2364" s="146" t="str">
        <f>IF(Stock[[#This Row],[TRẠNG THÁI
(auto-fill)]]="NẮM GIỮ",Stock[[#This Row],[GIÁ THỊ TRƯỜNG]]-Stock[[#This Row],[GIÁ MUA]],"")</f>
        <v/>
      </c>
      <c r="AF2364" s="150" t="str">
        <f>IFERROR(Stock[[#This Row],[TĂNG/
(GIẢM )]]/Stock[[#This Row],[GIÁ MUA]],"")</f>
        <v/>
      </c>
      <c r="AG2364" s="129" t="str">
        <f>IF(Stock[[#This Row],[GIÁ THỊ TRƯỜNG]]&gt;0,Stock[[#This Row],[GIÁ THỊ TRƯỜNG]]*Stock[[#This Row],[SỐ LƯỢNG CÒN LẠI
(auto-fill)]],"")</f>
        <v/>
      </c>
    </row>
    <row r="2365" spans="2:33">
      <c r="B2365" s="109" t="str">
        <f>IF(AND(Stock[[#This Row],[SỐ LƯỢNG MUA]]&gt;0,Stock[[#This Row],[SỐ LƯỢNG CÒN LẠI
(auto-fill)]]=0),"BÁN",
IF(AND(Stock[[#This Row],[SỐ LƯỢNG MUA]]&gt;0,Stock[[#This Row],[SỐ LƯỢNG CÒN LẠI
(auto-fill)]]&gt;0),"NẮM GIỮ",""))</f>
        <v/>
      </c>
      <c r="C2365" s="112">
        <f t="shared" si="36"/>
        <v>2352</v>
      </c>
      <c r="D2365" s="77"/>
      <c r="E2365" s="78"/>
      <c r="F2365" s="170"/>
      <c r="G2365" s="83"/>
      <c r="H2365" s="84"/>
      <c r="I2365" s="114" t="str">
        <f>IF(Stock[[#This Row],[SỐ LƯỢNG MUA]]&gt;0,Stock[[#This Row],[GIÁ MUA]]*Stock[[#This Row],[SỐ LƯỢNG MUA]]*$D$11,"")</f>
        <v/>
      </c>
      <c r="J2365" s="87"/>
      <c r="K2365" s="88"/>
      <c r="L2365" s="116" t="str">
        <f>IF(Stock[[#This Row],[SỐ LƯỢNG MUA]]&gt;0,Stock[[#This Row],[GIÁ MUA]]*(1+Stock[[#This Row],[% TĂNG KỲ VỌNG_1]]),"")</f>
        <v/>
      </c>
      <c r="M2365" s="89"/>
      <c r="N2365" s="116" t="str">
        <f>IF(Stock[[#This Row],[SỐ LƯỢNG MUA]]&gt;0,Stock[[#This Row],[GIÁ MUA]]*(1+Stock[[#This Row],[% TĂNG KỲ VỌNG_2]]),"")</f>
        <v/>
      </c>
      <c r="O2365" s="89"/>
      <c r="P2365" s="116" t="str">
        <f>IF(Stock[[#This Row],[SỐ LƯỢNG MUA]]&gt;0,Stock[[#This Row],[GIÁ MUA]]*(1+Stock[[#This Row],[% GIẢM ĐỂ CẮT LỖ]]),"")</f>
        <v/>
      </c>
      <c r="Q2365" s="103"/>
      <c r="R2365" s="117" t="str">
        <f>IF(Stock[[#This Row],[CỔ TỨC TIỀN MẶT]]&gt;0,Stock[[#This Row],[CỔ TỨC TIỀN MẶT]]/(Stock[[#This Row],[GIÁ MUA]]*Stock[[#This Row],[SỐ LƯỢNG MUA]]),"")</f>
        <v/>
      </c>
      <c r="S2365" s="103"/>
      <c r="T2365" s="77"/>
      <c r="U2365" s="95"/>
      <c r="V2365" s="96"/>
      <c r="W2365" s="125" t="str">
        <f>IF(Stock[[#This Row],[SỐ LƯỢNG BÁN]]&gt;0,Stock[[#This Row],[GIÁ BÁN]]*Stock[[#This Row],[SỐ LƯỢNG BÁN]]*$D$11+Stock[[#This Row],[GIÁ BÁN]]*Stock[[#This Row],[SỐ LƯỢNG BÁN]]*$D$12,"")</f>
        <v/>
      </c>
      <c r="X2365" s="120">
        <f>Stock[[#This Row],[SỐ LƯỢNG MUA]]+Stock[[#This Row],[CỔ TỨC BẰNG CỔ PHIẾU]]-Stock[[#This Row],[SỐ LƯỢNG BÁN]]</f>
        <v>0</v>
      </c>
      <c r="Y23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5" s="120">
        <f ca="1">IF(Stock[[#This Row],[NGÀY BÁN]]&gt;0,Stock[[#This Row],[NGÀY BÁN]]-Stock[[#This Row],[NGÀY MUA]]+1,IF(Stock[[#This Row],[NGÀY MUA]]=0,0,TODAY()-Stock[[#This Row],[NGÀY MUA]]+1))</f>
        <v>0</v>
      </c>
      <c r="AA2365" s="121" t="str">
        <f>IFERROR(Stock[[#This Row],[CỔ TỨC TIỀN MẶT]]+Stock[[#This Row],[LÃI/(LỖ) TỪ BÁN CK
(auto-fill)]],"")</f>
        <v/>
      </c>
      <c r="AB23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5" s="79"/>
      <c r="AE2365" s="146" t="str">
        <f>IF(Stock[[#This Row],[TRẠNG THÁI
(auto-fill)]]="NẮM GIỮ",Stock[[#This Row],[GIÁ THỊ TRƯỜNG]]-Stock[[#This Row],[GIÁ MUA]],"")</f>
        <v/>
      </c>
      <c r="AF2365" s="150" t="str">
        <f>IFERROR(Stock[[#This Row],[TĂNG/
(GIẢM )]]/Stock[[#This Row],[GIÁ MUA]],"")</f>
        <v/>
      </c>
      <c r="AG2365" s="129" t="str">
        <f>IF(Stock[[#This Row],[GIÁ THỊ TRƯỜNG]]&gt;0,Stock[[#This Row],[GIÁ THỊ TRƯỜNG]]*Stock[[#This Row],[SỐ LƯỢNG CÒN LẠI
(auto-fill)]],"")</f>
        <v/>
      </c>
    </row>
    <row r="2366" spans="2:33">
      <c r="B2366" s="109" t="str">
        <f>IF(AND(Stock[[#This Row],[SỐ LƯỢNG MUA]]&gt;0,Stock[[#This Row],[SỐ LƯỢNG CÒN LẠI
(auto-fill)]]=0),"BÁN",
IF(AND(Stock[[#This Row],[SỐ LƯỢNG MUA]]&gt;0,Stock[[#This Row],[SỐ LƯỢNG CÒN LẠI
(auto-fill)]]&gt;0),"NẮM GIỮ",""))</f>
        <v/>
      </c>
      <c r="C2366" s="112">
        <f t="shared" si="36"/>
        <v>2353</v>
      </c>
      <c r="D2366" s="77"/>
      <c r="E2366" s="78"/>
      <c r="F2366" s="170"/>
      <c r="G2366" s="83"/>
      <c r="H2366" s="84"/>
      <c r="I2366" s="114" t="str">
        <f>IF(Stock[[#This Row],[SỐ LƯỢNG MUA]]&gt;0,Stock[[#This Row],[GIÁ MUA]]*Stock[[#This Row],[SỐ LƯỢNG MUA]]*$D$11,"")</f>
        <v/>
      </c>
      <c r="J2366" s="87"/>
      <c r="K2366" s="88"/>
      <c r="L2366" s="116" t="str">
        <f>IF(Stock[[#This Row],[SỐ LƯỢNG MUA]]&gt;0,Stock[[#This Row],[GIÁ MUA]]*(1+Stock[[#This Row],[% TĂNG KỲ VỌNG_1]]),"")</f>
        <v/>
      </c>
      <c r="M2366" s="89"/>
      <c r="N2366" s="116" t="str">
        <f>IF(Stock[[#This Row],[SỐ LƯỢNG MUA]]&gt;0,Stock[[#This Row],[GIÁ MUA]]*(1+Stock[[#This Row],[% TĂNG KỲ VỌNG_2]]),"")</f>
        <v/>
      </c>
      <c r="O2366" s="89"/>
      <c r="P2366" s="116" t="str">
        <f>IF(Stock[[#This Row],[SỐ LƯỢNG MUA]]&gt;0,Stock[[#This Row],[GIÁ MUA]]*(1+Stock[[#This Row],[% GIẢM ĐỂ CẮT LỖ]]),"")</f>
        <v/>
      </c>
      <c r="Q2366" s="103"/>
      <c r="R2366" s="117" t="str">
        <f>IF(Stock[[#This Row],[CỔ TỨC TIỀN MẶT]]&gt;0,Stock[[#This Row],[CỔ TỨC TIỀN MẶT]]/(Stock[[#This Row],[GIÁ MUA]]*Stock[[#This Row],[SỐ LƯỢNG MUA]]),"")</f>
        <v/>
      </c>
      <c r="S2366" s="103"/>
      <c r="T2366" s="77"/>
      <c r="U2366" s="95"/>
      <c r="V2366" s="96"/>
      <c r="W2366" s="125" t="str">
        <f>IF(Stock[[#This Row],[SỐ LƯỢNG BÁN]]&gt;0,Stock[[#This Row],[GIÁ BÁN]]*Stock[[#This Row],[SỐ LƯỢNG BÁN]]*$D$11+Stock[[#This Row],[GIÁ BÁN]]*Stock[[#This Row],[SỐ LƯỢNG BÁN]]*$D$12,"")</f>
        <v/>
      </c>
      <c r="X2366" s="120">
        <f>Stock[[#This Row],[SỐ LƯỢNG MUA]]+Stock[[#This Row],[CỔ TỨC BẰNG CỔ PHIẾU]]-Stock[[#This Row],[SỐ LƯỢNG BÁN]]</f>
        <v>0</v>
      </c>
      <c r="Y23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6" s="120">
        <f ca="1">IF(Stock[[#This Row],[NGÀY BÁN]]&gt;0,Stock[[#This Row],[NGÀY BÁN]]-Stock[[#This Row],[NGÀY MUA]]+1,IF(Stock[[#This Row],[NGÀY MUA]]=0,0,TODAY()-Stock[[#This Row],[NGÀY MUA]]+1))</f>
        <v>0</v>
      </c>
      <c r="AA2366" s="121" t="str">
        <f>IFERROR(Stock[[#This Row],[CỔ TỨC TIỀN MẶT]]+Stock[[#This Row],[LÃI/(LỖ) TỪ BÁN CK
(auto-fill)]],"")</f>
        <v/>
      </c>
      <c r="AB23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6" s="79"/>
      <c r="AE2366" s="146" t="str">
        <f>IF(Stock[[#This Row],[TRẠNG THÁI
(auto-fill)]]="NẮM GIỮ",Stock[[#This Row],[GIÁ THỊ TRƯỜNG]]-Stock[[#This Row],[GIÁ MUA]],"")</f>
        <v/>
      </c>
      <c r="AF2366" s="150" t="str">
        <f>IFERROR(Stock[[#This Row],[TĂNG/
(GIẢM )]]/Stock[[#This Row],[GIÁ MUA]],"")</f>
        <v/>
      </c>
      <c r="AG2366" s="129" t="str">
        <f>IF(Stock[[#This Row],[GIÁ THỊ TRƯỜNG]]&gt;0,Stock[[#This Row],[GIÁ THỊ TRƯỜNG]]*Stock[[#This Row],[SỐ LƯỢNG CÒN LẠI
(auto-fill)]],"")</f>
        <v/>
      </c>
    </row>
    <row r="2367" spans="2:33">
      <c r="B2367" s="109" t="str">
        <f>IF(AND(Stock[[#This Row],[SỐ LƯỢNG MUA]]&gt;0,Stock[[#This Row],[SỐ LƯỢNG CÒN LẠI
(auto-fill)]]=0),"BÁN",
IF(AND(Stock[[#This Row],[SỐ LƯỢNG MUA]]&gt;0,Stock[[#This Row],[SỐ LƯỢNG CÒN LẠI
(auto-fill)]]&gt;0),"NẮM GIỮ",""))</f>
        <v/>
      </c>
      <c r="C2367" s="112">
        <f t="shared" si="36"/>
        <v>2354</v>
      </c>
      <c r="D2367" s="77"/>
      <c r="E2367" s="78"/>
      <c r="F2367" s="170"/>
      <c r="G2367" s="83"/>
      <c r="H2367" s="84"/>
      <c r="I2367" s="114" t="str">
        <f>IF(Stock[[#This Row],[SỐ LƯỢNG MUA]]&gt;0,Stock[[#This Row],[GIÁ MUA]]*Stock[[#This Row],[SỐ LƯỢNG MUA]]*$D$11,"")</f>
        <v/>
      </c>
      <c r="J2367" s="87"/>
      <c r="K2367" s="88"/>
      <c r="L2367" s="116" t="str">
        <f>IF(Stock[[#This Row],[SỐ LƯỢNG MUA]]&gt;0,Stock[[#This Row],[GIÁ MUA]]*(1+Stock[[#This Row],[% TĂNG KỲ VỌNG_1]]),"")</f>
        <v/>
      </c>
      <c r="M2367" s="89"/>
      <c r="N2367" s="116" t="str">
        <f>IF(Stock[[#This Row],[SỐ LƯỢNG MUA]]&gt;0,Stock[[#This Row],[GIÁ MUA]]*(1+Stock[[#This Row],[% TĂNG KỲ VỌNG_2]]),"")</f>
        <v/>
      </c>
      <c r="O2367" s="89"/>
      <c r="P2367" s="116" t="str">
        <f>IF(Stock[[#This Row],[SỐ LƯỢNG MUA]]&gt;0,Stock[[#This Row],[GIÁ MUA]]*(1+Stock[[#This Row],[% GIẢM ĐỂ CẮT LỖ]]),"")</f>
        <v/>
      </c>
      <c r="Q2367" s="103"/>
      <c r="R2367" s="117" t="str">
        <f>IF(Stock[[#This Row],[CỔ TỨC TIỀN MẶT]]&gt;0,Stock[[#This Row],[CỔ TỨC TIỀN MẶT]]/(Stock[[#This Row],[GIÁ MUA]]*Stock[[#This Row],[SỐ LƯỢNG MUA]]),"")</f>
        <v/>
      </c>
      <c r="S2367" s="103"/>
      <c r="T2367" s="77"/>
      <c r="U2367" s="95"/>
      <c r="V2367" s="96"/>
      <c r="W2367" s="125" t="str">
        <f>IF(Stock[[#This Row],[SỐ LƯỢNG BÁN]]&gt;0,Stock[[#This Row],[GIÁ BÁN]]*Stock[[#This Row],[SỐ LƯỢNG BÁN]]*$D$11+Stock[[#This Row],[GIÁ BÁN]]*Stock[[#This Row],[SỐ LƯỢNG BÁN]]*$D$12,"")</f>
        <v/>
      </c>
      <c r="X2367" s="120">
        <f>Stock[[#This Row],[SỐ LƯỢNG MUA]]+Stock[[#This Row],[CỔ TỨC BẰNG CỔ PHIẾU]]-Stock[[#This Row],[SỐ LƯỢNG BÁN]]</f>
        <v>0</v>
      </c>
      <c r="Y23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7" s="120">
        <f ca="1">IF(Stock[[#This Row],[NGÀY BÁN]]&gt;0,Stock[[#This Row],[NGÀY BÁN]]-Stock[[#This Row],[NGÀY MUA]]+1,IF(Stock[[#This Row],[NGÀY MUA]]=0,0,TODAY()-Stock[[#This Row],[NGÀY MUA]]+1))</f>
        <v>0</v>
      </c>
      <c r="AA2367" s="121" t="str">
        <f>IFERROR(Stock[[#This Row],[CỔ TỨC TIỀN MẶT]]+Stock[[#This Row],[LÃI/(LỖ) TỪ BÁN CK
(auto-fill)]],"")</f>
        <v/>
      </c>
      <c r="AB23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7" s="79"/>
      <c r="AE2367" s="146" t="str">
        <f>IF(Stock[[#This Row],[TRẠNG THÁI
(auto-fill)]]="NẮM GIỮ",Stock[[#This Row],[GIÁ THỊ TRƯỜNG]]-Stock[[#This Row],[GIÁ MUA]],"")</f>
        <v/>
      </c>
      <c r="AF2367" s="150" t="str">
        <f>IFERROR(Stock[[#This Row],[TĂNG/
(GIẢM )]]/Stock[[#This Row],[GIÁ MUA]],"")</f>
        <v/>
      </c>
      <c r="AG2367" s="129" t="str">
        <f>IF(Stock[[#This Row],[GIÁ THỊ TRƯỜNG]]&gt;0,Stock[[#This Row],[GIÁ THỊ TRƯỜNG]]*Stock[[#This Row],[SỐ LƯỢNG CÒN LẠI
(auto-fill)]],"")</f>
        <v/>
      </c>
    </row>
    <row r="2368" spans="2:33">
      <c r="B2368" s="109" t="str">
        <f>IF(AND(Stock[[#This Row],[SỐ LƯỢNG MUA]]&gt;0,Stock[[#This Row],[SỐ LƯỢNG CÒN LẠI
(auto-fill)]]=0),"BÁN",
IF(AND(Stock[[#This Row],[SỐ LƯỢNG MUA]]&gt;0,Stock[[#This Row],[SỐ LƯỢNG CÒN LẠI
(auto-fill)]]&gt;0),"NẮM GIỮ",""))</f>
        <v/>
      </c>
      <c r="C2368" s="112">
        <f t="shared" si="36"/>
        <v>2355</v>
      </c>
      <c r="D2368" s="77"/>
      <c r="E2368" s="78"/>
      <c r="F2368" s="170"/>
      <c r="G2368" s="83"/>
      <c r="H2368" s="84"/>
      <c r="I2368" s="114" t="str">
        <f>IF(Stock[[#This Row],[SỐ LƯỢNG MUA]]&gt;0,Stock[[#This Row],[GIÁ MUA]]*Stock[[#This Row],[SỐ LƯỢNG MUA]]*$D$11,"")</f>
        <v/>
      </c>
      <c r="J2368" s="87"/>
      <c r="K2368" s="88"/>
      <c r="L2368" s="116" t="str">
        <f>IF(Stock[[#This Row],[SỐ LƯỢNG MUA]]&gt;0,Stock[[#This Row],[GIÁ MUA]]*(1+Stock[[#This Row],[% TĂNG KỲ VỌNG_1]]),"")</f>
        <v/>
      </c>
      <c r="M2368" s="89"/>
      <c r="N2368" s="116" t="str">
        <f>IF(Stock[[#This Row],[SỐ LƯỢNG MUA]]&gt;0,Stock[[#This Row],[GIÁ MUA]]*(1+Stock[[#This Row],[% TĂNG KỲ VỌNG_2]]),"")</f>
        <v/>
      </c>
      <c r="O2368" s="89"/>
      <c r="P2368" s="116" t="str">
        <f>IF(Stock[[#This Row],[SỐ LƯỢNG MUA]]&gt;0,Stock[[#This Row],[GIÁ MUA]]*(1+Stock[[#This Row],[% GIẢM ĐỂ CẮT LỖ]]),"")</f>
        <v/>
      </c>
      <c r="Q2368" s="103"/>
      <c r="R2368" s="117" t="str">
        <f>IF(Stock[[#This Row],[CỔ TỨC TIỀN MẶT]]&gt;0,Stock[[#This Row],[CỔ TỨC TIỀN MẶT]]/(Stock[[#This Row],[GIÁ MUA]]*Stock[[#This Row],[SỐ LƯỢNG MUA]]),"")</f>
        <v/>
      </c>
      <c r="S2368" s="103"/>
      <c r="T2368" s="77"/>
      <c r="U2368" s="95"/>
      <c r="V2368" s="96"/>
      <c r="W2368" s="125" t="str">
        <f>IF(Stock[[#This Row],[SỐ LƯỢNG BÁN]]&gt;0,Stock[[#This Row],[GIÁ BÁN]]*Stock[[#This Row],[SỐ LƯỢNG BÁN]]*$D$11+Stock[[#This Row],[GIÁ BÁN]]*Stock[[#This Row],[SỐ LƯỢNG BÁN]]*$D$12,"")</f>
        <v/>
      </c>
      <c r="X2368" s="120">
        <f>Stock[[#This Row],[SỐ LƯỢNG MUA]]+Stock[[#This Row],[CỔ TỨC BẰNG CỔ PHIẾU]]-Stock[[#This Row],[SỐ LƯỢNG BÁN]]</f>
        <v>0</v>
      </c>
      <c r="Y23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8" s="120">
        <f ca="1">IF(Stock[[#This Row],[NGÀY BÁN]]&gt;0,Stock[[#This Row],[NGÀY BÁN]]-Stock[[#This Row],[NGÀY MUA]]+1,IF(Stock[[#This Row],[NGÀY MUA]]=0,0,TODAY()-Stock[[#This Row],[NGÀY MUA]]+1))</f>
        <v>0</v>
      </c>
      <c r="AA2368" s="121" t="str">
        <f>IFERROR(Stock[[#This Row],[CỔ TỨC TIỀN MẶT]]+Stock[[#This Row],[LÃI/(LỖ) TỪ BÁN CK
(auto-fill)]],"")</f>
        <v/>
      </c>
      <c r="AB23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8" s="79"/>
      <c r="AE2368" s="146" t="str">
        <f>IF(Stock[[#This Row],[TRẠNG THÁI
(auto-fill)]]="NẮM GIỮ",Stock[[#This Row],[GIÁ THỊ TRƯỜNG]]-Stock[[#This Row],[GIÁ MUA]],"")</f>
        <v/>
      </c>
      <c r="AF2368" s="150" t="str">
        <f>IFERROR(Stock[[#This Row],[TĂNG/
(GIẢM )]]/Stock[[#This Row],[GIÁ MUA]],"")</f>
        <v/>
      </c>
      <c r="AG2368" s="129" t="str">
        <f>IF(Stock[[#This Row],[GIÁ THỊ TRƯỜNG]]&gt;0,Stock[[#This Row],[GIÁ THỊ TRƯỜNG]]*Stock[[#This Row],[SỐ LƯỢNG CÒN LẠI
(auto-fill)]],"")</f>
        <v/>
      </c>
    </row>
    <row r="2369" spans="2:33">
      <c r="B2369" s="109" t="str">
        <f>IF(AND(Stock[[#This Row],[SỐ LƯỢNG MUA]]&gt;0,Stock[[#This Row],[SỐ LƯỢNG CÒN LẠI
(auto-fill)]]=0),"BÁN",
IF(AND(Stock[[#This Row],[SỐ LƯỢNG MUA]]&gt;0,Stock[[#This Row],[SỐ LƯỢNG CÒN LẠI
(auto-fill)]]&gt;0),"NẮM GIỮ",""))</f>
        <v/>
      </c>
      <c r="C2369" s="112">
        <f t="shared" si="36"/>
        <v>2356</v>
      </c>
      <c r="D2369" s="77"/>
      <c r="E2369" s="78"/>
      <c r="F2369" s="170"/>
      <c r="G2369" s="83"/>
      <c r="H2369" s="84"/>
      <c r="I2369" s="114" t="str">
        <f>IF(Stock[[#This Row],[SỐ LƯỢNG MUA]]&gt;0,Stock[[#This Row],[GIÁ MUA]]*Stock[[#This Row],[SỐ LƯỢNG MUA]]*$D$11,"")</f>
        <v/>
      </c>
      <c r="J2369" s="87"/>
      <c r="K2369" s="88"/>
      <c r="L2369" s="116" t="str">
        <f>IF(Stock[[#This Row],[SỐ LƯỢNG MUA]]&gt;0,Stock[[#This Row],[GIÁ MUA]]*(1+Stock[[#This Row],[% TĂNG KỲ VỌNG_1]]),"")</f>
        <v/>
      </c>
      <c r="M2369" s="89"/>
      <c r="N2369" s="116" t="str">
        <f>IF(Stock[[#This Row],[SỐ LƯỢNG MUA]]&gt;0,Stock[[#This Row],[GIÁ MUA]]*(1+Stock[[#This Row],[% TĂNG KỲ VỌNG_2]]),"")</f>
        <v/>
      </c>
      <c r="O2369" s="89"/>
      <c r="P2369" s="116" t="str">
        <f>IF(Stock[[#This Row],[SỐ LƯỢNG MUA]]&gt;0,Stock[[#This Row],[GIÁ MUA]]*(1+Stock[[#This Row],[% GIẢM ĐỂ CẮT LỖ]]),"")</f>
        <v/>
      </c>
      <c r="Q2369" s="103"/>
      <c r="R2369" s="117" t="str">
        <f>IF(Stock[[#This Row],[CỔ TỨC TIỀN MẶT]]&gt;0,Stock[[#This Row],[CỔ TỨC TIỀN MẶT]]/(Stock[[#This Row],[GIÁ MUA]]*Stock[[#This Row],[SỐ LƯỢNG MUA]]),"")</f>
        <v/>
      </c>
      <c r="S2369" s="103"/>
      <c r="T2369" s="77"/>
      <c r="U2369" s="95"/>
      <c r="V2369" s="96"/>
      <c r="W2369" s="125" t="str">
        <f>IF(Stock[[#This Row],[SỐ LƯỢNG BÁN]]&gt;0,Stock[[#This Row],[GIÁ BÁN]]*Stock[[#This Row],[SỐ LƯỢNG BÁN]]*$D$11+Stock[[#This Row],[GIÁ BÁN]]*Stock[[#This Row],[SỐ LƯỢNG BÁN]]*$D$12,"")</f>
        <v/>
      </c>
      <c r="X2369" s="120">
        <f>Stock[[#This Row],[SỐ LƯỢNG MUA]]+Stock[[#This Row],[CỔ TỨC BẰNG CỔ PHIẾU]]-Stock[[#This Row],[SỐ LƯỢNG BÁN]]</f>
        <v>0</v>
      </c>
      <c r="Y23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9" s="120">
        <f ca="1">IF(Stock[[#This Row],[NGÀY BÁN]]&gt;0,Stock[[#This Row],[NGÀY BÁN]]-Stock[[#This Row],[NGÀY MUA]]+1,IF(Stock[[#This Row],[NGÀY MUA]]=0,0,TODAY()-Stock[[#This Row],[NGÀY MUA]]+1))</f>
        <v>0</v>
      </c>
      <c r="AA2369" s="121" t="str">
        <f>IFERROR(Stock[[#This Row],[CỔ TỨC TIỀN MẶT]]+Stock[[#This Row],[LÃI/(LỖ) TỪ BÁN CK
(auto-fill)]],"")</f>
        <v/>
      </c>
      <c r="AB23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69" s="79"/>
      <c r="AE2369" s="146" t="str">
        <f>IF(Stock[[#This Row],[TRẠNG THÁI
(auto-fill)]]="NẮM GIỮ",Stock[[#This Row],[GIÁ THỊ TRƯỜNG]]-Stock[[#This Row],[GIÁ MUA]],"")</f>
        <v/>
      </c>
      <c r="AF2369" s="150" t="str">
        <f>IFERROR(Stock[[#This Row],[TĂNG/
(GIẢM )]]/Stock[[#This Row],[GIÁ MUA]],"")</f>
        <v/>
      </c>
      <c r="AG2369" s="129" t="str">
        <f>IF(Stock[[#This Row],[GIÁ THỊ TRƯỜNG]]&gt;0,Stock[[#This Row],[GIÁ THỊ TRƯỜNG]]*Stock[[#This Row],[SỐ LƯỢNG CÒN LẠI
(auto-fill)]],"")</f>
        <v/>
      </c>
    </row>
    <row r="2370" spans="2:33">
      <c r="B2370" s="109" t="str">
        <f>IF(AND(Stock[[#This Row],[SỐ LƯỢNG MUA]]&gt;0,Stock[[#This Row],[SỐ LƯỢNG CÒN LẠI
(auto-fill)]]=0),"BÁN",
IF(AND(Stock[[#This Row],[SỐ LƯỢNG MUA]]&gt;0,Stock[[#This Row],[SỐ LƯỢNG CÒN LẠI
(auto-fill)]]&gt;0),"NẮM GIỮ",""))</f>
        <v/>
      </c>
      <c r="C2370" s="112">
        <f t="shared" si="36"/>
        <v>2357</v>
      </c>
      <c r="D2370" s="77"/>
      <c r="E2370" s="78"/>
      <c r="F2370" s="170"/>
      <c r="G2370" s="83"/>
      <c r="H2370" s="84"/>
      <c r="I2370" s="114" t="str">
        <f>IF(Stock[[#This Row],[SỐ LƯỢNG MUA]]&gt;0,Stock[[#This Row],[GIÁ MUA]]*Stock[[#This Row],[SỐ LƯỢNG MUA]]*$D$11,"")</f>
        <v/>
      </c>
      <c r="J2370" s="87"/>
      <c r="K2370" s="88"/>
      <c r="L2370" s="116" t="str">
        <f>IF(Stock[[#This Row],[SỐ LƯỢNG MUA]]&gt;0,Stock[[#This Row],[GIÁ MUA]]*(1+Stock[[#This Row],[% TĂNG KỲ VỌNG_1]]),"")</f>
        <v/>
      </c>
      <c r="M2370" s="89"/>
      <c r="N2370" s="116" t="str">
        <f>IF(Stock[[#This Row],[SỐ LƯỢNG MUA]]&gt;0,Stock[[#This Row],[GIÁ MUA]]*(1+Stock[[#This Row],[% TĂNG KỲ VỌNG_2]]),"")</f>
        <v/>
      </c>
      <c r="O2370" s="89"/>
      <c r="P2370" s="116" t="str">
        <f>IF(Stock[[#This Row],[SỐ LƯỢNG MUA]]&gt;0,Stock[[#This Row],[GIÁ MUA]]*(1+Stock[[#This Row],[% GIẢM ĐỂ CẮT LỖ]]),"")</f>
        <v/>
      </c>
      <c r="Q2370" s="103"/>
      <c r="R2370" s="117" t="str">
        <f>IF(Stock[[#This Row],[CỔ TỨC TIỀN MẶT]]&gt;0,Stock[[#This Row],[CỔ TỨC TIỀN MẶT]]/(Stock[[#This Row],[GIÁ MUA]]*Stock[[#This Row],[SỐ LƯỢNG MUA]]),"")</f>
        <v/>
      </c>
      <c r="S2370" s="103"/>
      <c r="T2370" s="77"/>
      <c r="U2370" s="95"/>
      <c r="V2370" s="96"/>
      <c r="W2370" s="125" t="str">
        <f>IF(Stock[[#This Row],[SỐ LƯỢNG BÁN]]&gt;0,Stock[[#This Row],[GIÁ BÁN]]*Stock[[#This Row],[SỐ LƯỢNG BÁN]]*$D$11+Stock[[#This Row],[GIÁ BÁN]]*Stock[[#This Row],[SỐ LƯỢNG BÁN]]*$D$12,"")</f>
        <v/>
      </c>
      <c r="X2370" s="120">
        <f>Stock[[#This Row],[SỐ LƯỢNG MUA]]+Stock[[#This Row],[CỔ TỨC BẰNG CỔ PHIẾU]]-Stock[[#This Row],[SỐ LƯỢNG BÁN]]</f>
        <v>0</v>
      </c>
      <c r="Y23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0" s="120">
        <f ca="1">IF(Stock[[#This Row],[NGÀY BÁN]]&gt;0,Stock[[#This Row],[NGÀY BÁN]]-Stock[[#This Row],[NGÀY MUA]]+1,IF(Stock[[#This Row],[NGÀY MUA]]=0,0,TODAY()-Stock[[#This Row],[NGÀY MUA]]+1))</f>
        <v>0</v>
      </c>
      <c r="AA2370" s="121" t="str">
        <f>IFERROR(Stock[[#This Row],[CỔ TỨC TIỀN MẶT]]+Stock[[#This Row],[LÃI/(LỖ) TỪ BÁN CK
(auto-fill)]],"")</f>
        <v/>
      </c>
      <c r="AB23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0" s="79"/>
      <c r="AE2370" s="146" t="str">
        <f>IF(Stock[[#This Row],[TRẠNG THÁI
(auto-fill)]]="NẮM GIỮ",Stock[[#This Row],[GIÁ THỊ TRƯỜNG]]-Stock[[#This Row],[GIÁ MUA]],"")</f>
        <v/>
      </c>
      <c r="AF2370" s="150" t="str">
        <f>IFERROR(Stock[[#This Row],[TĂNG/
(GIẢM )]]/Stock[[#This Row],[GIÁ MUA]],"")</f>
        <v/>
      </c>
      <c r="AG2370" s="129" t="str">
        <f>IF(Stock[[#This Row],[GIÁ THỊ TRƯỜNG]]&gt;0,Stock[[#This Row],[GIÁ THỊ TRƯỜNG]]*Stock[[#This Row],[SỐ LƯỢNG CÒN LẠI
(auto-fill)]],"")</f>
        <v/>
      </c>
    </row>
    <row r="2371" spans="2:33">
      <c r="B2371" s="109" t="str">
        <f>IF(AND(Stock[[#This Row],[SỐ LƯỢNG MUA]]&gt;0,Stock[[#This Row],[SỐ LƯỢNG CÒN LẠI
(auto-fill)]]=0),"BÁN",
IF(AND(Stock[[#This Row],[SỐ LƯỢNG MUA]]&gt;0,Stock[[#This Row],[SỐ LƯỢNG CÒN LẠI
(auto-fill)]]&gt;0),"NẮM GIỮ",""))</f>
        <v/>
      </c>
      <c r="C2371" s="112">
        <f t="shared" si="36"/>
        <v>2358</v>
      </c>
      <c r="D2371" s="77"/>
      <c r="E2371" s="78"/>
      <c r="F2371" s="170"/>
      <c r="G2371" s="83"/>
      <c r="H2371" s="84"/>
      <c r="I2371" s="114" t="str">
        <f>IF(Stock[[#This Row],[SỐ LƯỢNG MUA]]&gt;0,Stock[[#This Row],[GIÁ MUA]]*Stock[[#This Row],[SỐ LƯỢNG MUA]]*$D$11,"")</f>
        <v/>
      </c>
      <c r="J2371" s="87"/>
      <c r="K2371" s="88"/>
      <c r="L2371" s="116" t="str">
        <f>IF(Stock[[#This Row],[SỐ LƯỢNG MUA]]&gt;0,Stock[[#This Row],[GIÁ MUA]]*(1+Stock[[#This Row],[% TĂNG KỲ VỌNG_1]]),"")</f>
        <v/>
      </c>
      <c r="M2371" s="89"/>
      <c r="N2371" s="116" t="str">
        <f>IF(Stock[[#This Row],[SỐ LƯỢNG MUA]]&gt;0,Stock[[#This Row],[GIÁ MUA]]*(1+Stock[[#This Row],[% TĂNG KỲ VỌNG_2]]),"")</f>
        <v/>
      </c>
      <c r="O2371" s="89"/>
      <c r="P2371" s="116" t="str">
        <f>IF(Stock[[#This Row],[SỐ LƯỢNG MUA]]&gt;0,Stock[[#This Row],[GIÁ MUA]]*(1+Stock[[#This Row],[% GIẢM ĐỂ CẮT LỖ]]),"")</f>
        <v/>
      </c>
      <c r="Q2371" s="103"/>
      <c r="R2371" s="117" t="str">
        <f>IF(Stock[[#This Row],[CỔ TỨC TIỀN MẶT]]&gt;0,Stock[[#This Row],[CỔ TỨC TIỀN MẶT]]/(Stock[[#This Row],[GIÁ MUA]]*Stock[[#This Row],[SỐ LƯỢNG MUA]]),"")</f>
        <v/>
      </c>
      <c r="S2371" s="103"/>
      <c r="T2371" s="77"/>
      <c r="U2371" s="95"/>
      <c r="V2371" s="96"/>
      <c r="W2371" s="125" t="str">
        <f>IF(Stock[[#This Row],[SỐ LƯỢNG BÁN]]&gt;0,Stock[[#This Row],[GIÁ BÁN]]*Stock[[#This Row],[SỐ LƯỢNG BÁN]]*$D$11+Stock[[#This Row],[GIÁ BÁN]]*Stock[[#This Row],[SỐ LƯỢNG BÁN]]*$D$12,"")</f>
        <v/>
      </c>
      <c r="X2371" s="120">
        <f>Stock[[#This Row],[SỐ LƯỢNG MUA]]+Stock[[#This Row],[CỔ TỨC BẰNG CỔ PHIẾU]]-Stock[[#This Row],[SỐ LƯỢNG BÁN]]</f>
        <v>0</v>
      </c>
      <c r="Y23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1" s="120">
        <f ca="1">IF(Stock[[#This Row],[NGÀY BÁN]]&gt;0,Stock[[#This Row],[NGÀY BÁN]]-Stock[[#This Row],[NGÀY MUA]]+1,IF(Stock[[#This Row],[NGÀY MUA]]=0,0,TODAY()-Stock[[#This Row],[NGÀY MUA]]+1))</f>
        <v>0</v>
      </c>
      <c r="AA2371" s="121" t="str">
        <f>IFERROR(Stock[[#This Row],[CỔ TỨC TIỀN MẶT]]+Stock[[#This Row],[LÃI/(LỖ) TỪ BÁN CK
(auto-fill)]],"")</f>
        <v/>
      </c>
      <c r="AB23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1" s="79"/>
      <c r="AE2371" s="146" t="str">
        <f>IF(Stock[[#This Row],[TRẠNG THÁI
(auto-fill)]]="NẮM GIỮ",Stock[[#This Row],[GIÁ THỊ TRƯỜNG]]-Stock[[#This Row],[GIÁ MUA]],"")</f>
        <v/>
      </c>
      <c r="AF2371" s="150" t="str">
        <f>IFERROR(Stock[[#This Row],[TĂNG/
(GIẢM )]]/Stock[[#This Row],[GIÁ MUA]],"")</f>
        <v/>
      </c>
      <c r="AG2371" s="129" t="str">
        <f>IF(Stock[[#This Row],[GIÁ THỊ TRƯỜNG]]&gt;0,Stock[[#This Row],[GIÁ THỊ TRƯỜNG]]*Stock[[#This Row],[SỐ LƯỢNG CÒN LẠI
(auto-fill)]],"")</f>
        <v/>
      </c>
    </row>
    <row r="2372" spans="2:33">
      <c r="B2372" s="109" t="str">
        <f>IF(AND(Stock[[#This Row],[SỐ LƯỢNG MUA]]&gt;0,Stock[[#This Row],[SỐ LƯỢNG CÒN LẠI
(auto-fill)]]=0),"BÁN",
IF(AND(Stock[[#This Row],[SỐ LƯỢNG MUA]]&gt;0,Stock[[#This Row],[SỐ LƯỢNG CÒN LẠI
(auto-fill)]]&gt;0),"NẮM GIỮ",""))</f>
        <v/>
      </c>
      <c r="C2372" s="112">
        <f t="shared" si="36"/>
        <v>2359</v>
      </c>
      <c r="D2372" s="77"/>
      <c r="E2372" s="78"/>
      <c r="F2372" s="170"/>
      <c r="G2372" s="83"/>
      <c r="H2372" s="84"/>
      <c r="I2372" s="114" t="str">
        <f>IF(Stock[[#This Row],[SỐ LƯỢNG MUA]]&gt;0,Stock[[#This Row],[GIÁ MUA]]*Stock[[#This Row],[SỐ LƯỢNG MUA]]*$D$11,"")</f>
        <v/>
      </c>
      <c r="J2372" s="87"/>
      <c r="K2372" s="88"/>
      <c r="L2372" s="116" t="str">
        <f>IF(Stock[[#This Row],[SỐ LƯỢNG MUA]]&gt;0,Stock[[#This Row],[GIÁ MUA]]*(1+Stock[[#This Row],[% TĂNG KỲ VỌNG_1]]),"")</f>
        <v/>
      </c>
      <c r="M2372" s="89"/>
      <c r="N2372" s="116" t="str">
        <f>IF(Stock[[#This Row],[SỐ LƯỢNG MUA]]&gt;0,Stock[[#This Row],[GIÁ MUA]]*(1+Stock[[#This Row],[% TĂNG KỲ VỌNG_2]]),"")</f>
        <v/>
      </c>
      <c r="O2372" s="89"/>
      <c r="P2372" s="116" t="str">
        <f>IF(Stock[[#This Row],[SỐ LƯỢNG MUA]]&gt;0,Stock[[#This Row],[GIÁ MUA]]*(1+Stock[[#This Row],[% GIẢM ĐỂ CẮT LỖ]]),"")</f>
        <v/>
      </c>
      <c r="Q2372" s="103"/>
      <c r="R2372" s="117" t="str">
        <f>IF(Stock[[#This Row],[CỔ TỨC TIỀN MẶT]]&gt;0,Stock[[#This Row],[CỔ TỨC TIỀN MẶT]]/(Stock[[#This Row],[GIÁ MUA]]*Stock[[#This Row],[SỐ LƯỢNG MUA]]),"")</f>
        <v/>
      </c>
      <c r="S2372" s="103"/>
      <c r="T2372" s="77"/>
      <c r="U2372" s="95"/>
      <c r="V2372" s="96"/>
      <c r="W2372" s="125" t="str">
        <f>IF(Stock[[#This Row],[SỐ LƯỢNG BÁN]]&gt;0,Stock[[#This Row],[GIÁ BÁN]]*Stock[[#This Row],[SỐ LƯỢNG BÁN]]*$D$11+Stock[[#This Row],[GIÁ BÁN]]*Stock[[#This Row],[SỐ LƯỢNG BÁN]]*$D$12,"")</f>
        <v/>
      </c>
      <c r="X2372" s="120">
        <f>Stock[[#This Row],[SỐ LƯỢNG MUA]]+Stock[[#This Row],[CỔ TỨC BẰNG CỔ PHIẾU]]-Stock[[#This Row],[SỐ LƯỢNG BÁN]]</f>
        <v>0</v>
      </c>
      <c r="Y23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2" s="120">
        <f ca="1">IF(Stock[[#This Row],[NGÀY BÁN]]&gt;0,Stock[[#This Row],[NGÀY BÁN]]-Stock[[#This Row],[NGÀY MUA]]+1,IF(Stock[[#This Row],[NGÀY MUA]]=0,0,TODAY()-Stock[[#This Row],[NGÀY MUA]]+1))</f>
        <v>0</v>
      </c>
      <c r="AA2372" s="121" t="str">
        <f>IFERROR(Stock[[#This Row],[CỔ TỨC TIỀN MẶT]]+Stock[[#This Row],[LÃI/(LỖ) TỪ BÁN CK
(auto-fill)]],"")</f>
        <v/>
      </c>
      <c r="AB23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2" s="79"/>
      <c r="AE2372" s="146" t="str">
        <f>IF(Stock[[#This Row],[TRẠNG THÁI
(auto-fill)]]="NẮM GIỮ",Stock[[#This Row],[GIÁ THỊ TRƯỜNG]]-Stock[[#This Row],[GIÁ MUA]],"")</f>
        <v/>
      </c>
      <c r="AF2372" s="150" t="str">
        <f>IFERROR(Stock[[#This Row],[TĂNG/
(GIẢM )]]/Stock[[#This Row],[GIÁ MUA]],"")</f>
        <v/>
      </c>
      <c r="AG2372" s="129" t="str">
        <f>IF(Stock[[#This Row],[GIÁ THỊ TRƯỜNG]]&gt;0,Stock[[#This Row],[GIÁ THỊ TRƯỜNG]]*Stock[[#This Row],[SỐ LƯỢNG CÒN LẠI
(auto-fill)]],"")</f>
        <v/>
      </c>
    </row>
    <row r="2373" spans="2:33">
      <c r="B2373" s="109" t="str">
        <f>IF(AND(Stock[[#This Row],[SỐ LƯỢNG MUA]]&gt;0,Stock[[#This Row],[SỐ LƯỢNG CÒN LẠI
(auto-fill)]]=0),"BÁN",
IF(AND(Stock[[#This Row],[SỐ LƯỢNG MUA]]&gt;0,Stock[[#This Row],[SỐ LƯỢNG CÒN LẠI
(auto-fill)]]&gt;0),"NẮM GIỮ",""))</f>
        <v/>
      </c>
      <c r="C2373" s="112">
        <f t="shared" si="36"/>
        <v>2360</v>
      </c>
      <c r="D2373" s="77"/>
      <c r="E2373" s="78"/>
      <c r="F2373" s="170"/>
      <c r="G2373" s="83"/>
      <c r="H2373" s="84"/>
      <c r="I2373" s="114" t="str">
        <f>IF(Stock[[#This Row],[SỐ LƯỢNG MUA]]&gt;0,Stock[[#This Row],[GIÁ MUA]]*Stock[[#This Row],[SỐ LƯỢNG MUA]]*$D$11,"")</f>
        <v/>
      </c>
      <c r="J2373" s="87"/>
      <c r="K2373" s="88"/>
      <c r="L2373" s="116" t="str">
        <f>IF(Stock[[#This Row],[SỐ LƯỢNG MUA]]&gt;0,Stock[[#This Row],[GIÁ MUA]]*(1+Stock[[#This Row],[% TĂNG KỲ VỌNG_1]]),"")</f>
        <v/>
      </c>
      <c r="M2373" s="89"/>
      <c r="N2373" s="116" t="str">
        <f>IF(Stock[[#This Row],[SỐ LƯỢNG MUA]]&gt;0,Stock[[#This Row],[GIÁ MUA]]*(1+Stock[[#This Row],[% TĂNG KỲ VỌNG_2]]),"")</f>
        <v/>
      </c>
      <c r="O2373" s="89"/>
      <c r="P2373" s="116" t="str">
        <f>IF(Stock[[#This Row],[SỐ LƯỢNG MUA]]&gt;0,Stock[[#This Row],[GIÁ MUA]]*(1+Stock[[#This Row],[% GIẢM ĐỂ CẮT LỖ]]),"")</f>
        <v/>
      </c>
      <c r="Q2373" s="103"/>
      <c r="R2373" s="117" t="str">
        <f>IF(Stock[[#This Row],[CỔ TỨC TIỀN MẶT]]&gt;0,Stock[[#This Row],[CỔ TỨC TIỀN MẶT]]/(Stock[[#This Row],[GIÁ MUA]]*Stock[[#This Row],[SỐ LƯỢNG MUA]]),"")</f>
        <v/>
      </c>
      <c r="S2373" s="103"/>
      <c r="T2373" s="77"/>
      <c r="U2373" s="95"/>
      <c r="V2373" s="96"/>
      <c r="W2373" s="125" t="str">
        <f>IF(Stock[[#This Row],[SỐ LƯỢNG BÁN]]&gt;0,Stock[[#This Row],[GIÁ BÁN]]*Stock[[#This Row],[SỐ LƯỢNG BÁN]]*$D$11+Stock[[#This Row],[GIÁ BÁN]]*Stock[[#This Row],[SỐ LƯỢNG BÁN]]*$D$12,"")</f>
        <v/>
      </c>
      <c r="X2373" s="120">
        <f>Stock[[#This Row],[SỐ LƯỢNG MUA]]+Stock[[#This Row],[CỔ TỨC BẰNG CỔ PHIẾU]]-Stock[[#This Row],[SỐ LƯỢNG BÁN]]</f>
        <v>0</v>
      </c>
      <c r="Y23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3" s="120">
        <f ca="1">IF(Stock[[#This Row],[NGÀY BÁN]]&gt;0,Stock[[#This Row],[NGÀY BÁN]]-Stock[[#This Row],[NGÀY MUA]]+1,IF(Stock[[#This Row],[NGÀY MUA]]=0,0,TODAY()-Stock[[#This Row],[NGÀY MUA]]+1))</f>
        <v>0</v>
      </c>
      <c r="AA2373" s="121" t="str">
        <f>IFERROR(Stock[[#This Row],[CỔ TỨC TIỀN MẶT]]+Stock[[#This Row],[LÃI/(LỖ) TỪ BÁN CK
(auto-fill)]],"")</f>
        <v/>
      </c>
      <c r="AB23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3" s="79"/>
      <c r="AE2373" s="146" t="str">
        <f>IF(Stock[[#This Row],[TRẠNG THÁI
(auto-fill)]]="NẮM GIỮ",Stock[[#This Row],[GIÁ THỊ TRƯỜNG]]-Stock[[#This Row],[GIÁ MUA]],"")</f>
        <v/>
      </c>
      <c r="AF2373" s="150" t="str">
        <f>IFERROR(Stock[[#This Row],[TĂNG/
(GIẢM )]]/Stock[[#This Row],[GIÁ MUA]],"")</f>
        <v/>
      </c>
      <c r="AG2373" s="129" t="str">
        <f>IF(Stock[[#This Row],[GIÁ THỊ TRƯỜNG]]&gt;0,Stock[[#This Row],[GIÁ THỊ TRƯỜNG]]*Stock[[#This Row],[SỐ LƯỢNG CÒN LẠI
(auto-fill)]],"")</f>
        <v/>
      </c>
    </row>
    <row r="2374" spans="2:33">
      <c r="B2374" s="109" t="str">
        <f>IF(AND(Stock[[#This Row],[SỐ LƯỢNG MUA]]&gt;0,Stock[[#This Row],[SỐ LƯỢNG CÒN LẠI
(auto-fill)]]=0),"BÁN",
IF(AND(Stock[[#This Row],[SỐ LƯỢNG MUA]]&gt;0,Stock[[#This Row],[SỐ LƯỢNG CÒN LẠI
(auto-fill)]]&gt;0),"NẮM GIỮ",""))</f>
        <v/>
      </c>
      <c r="C2374" s="112">
        <f t="shared" si="36"/>
        <v>2361</v>
      </c>
      <c r="D2374" s="77"/>
      <c r="E2374" s="78"/>
      <c r="F2374" s="170"/>
      <c r="G2374" s="83"/>
      <c r="H2374" s="84"/>
      <c r="I2374" s="114" t="str">
        <f>IF(Stock[[#This Row],[SỐ LƯỢNG MUA]]&gt;0,Stock[[#This Row],[GIÁ MUA]]*Stock[[#This Row],[SỐ LƯỢNG MUA]]*$D$11,"")</f>
        <v/>
      </c>
      <c r="J2374" s="87"/>
      <c r="K2374" s="88"/>
      <c r="L2374" s="116" t="str">
        <f>IF(Stock[[#This Row],[SỐ LƯỢNG MUA]]&gt;0,Stock[[#This Row],[GIÁ MUA]]*(1+Stock[[#This Row],[% TĂNG KỲ VỌNG_1]]),"")</f>
        <v/>
      </c>
      <c r="M2374" s="89"/>
      <c r="N2374" s="116" t="str">
        <f>IF(Stock[[#This Row],[SỐ LƯỢNG MUA]]&gt;0,Stock[[#This Row],[GIÁ MUA]]*(1+Stock[[#This Row],[% TĂNG KỲ VỌNG_2]]),"")</f>
        <v/>
      </c>
      <c r="O2374" s="89"/>
      <c r="P2374" s="116" t="str">
        <f>IF(Stock[[#This Row],[SỐ LƯỢNG MUA]]&gt;0,Stock[[#This Row],[GIÁ MUA]]*(1+Stock[[#This Row],[% GIẢM ĐỂ CẮT LỖ]]),"")</f>
        <v/>
      </c>
      <c r="Q2374" s="103"/>
      <c r="R2374" s="117" t="str">
        <f>IF(Stock[[#This Row],[CỔ TỨC TIỀN MẶT]]&gt;0,Stock[[#This Row],[CỔ TỨC TIỀN MẶT]]/(Stock[[#This Row],[GIÁ MUA]]*Stock[[#This Row],[SỐ LƯỢNG MUA]]),"")</f>
        <v/>
      </c>
      <c r="S2374" s="103"/>
      <c r="T2374" s="77"/>
      <c r="U2374" s="95"/>
      <c r="V2374" s="96"/>
      <c r="W2374" s="125" t="str">
        <f>IF(Stock[[#This Row],[SỐ LƯỢNG BÁN]]&gt;0,Stock[[#This Row],[GIÁ BÁN]]*Stock[[#This Row],[SỐ LƯỢNG BÁN]]*$D$11+Stock[[#This Row],[GIÁ BÁN]]*Stock[[#This Row],[SỐ LƯỢNG BÁN]]*$D$12,"")</f>
        <v/>
      </c>
      <c r="X2374" s="120">
        <f>Stock[[#This Row],[SỐ LƯỢNG MUA]]+Stock[[#This Row],[CỔ TỨC BẰNG CỔ PHIẾU]]-Stock[[#This Row],[SỐ LƯỢNG BÁN]]</f>
        <v>0</v>
      </c>
      <c r="Y23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4" s="120">
        <f ca="1">IF(Stock[[#This Row],[NGÀY BÁN]]&gt;0,Stock[[#This Row],[NGÀY BÁN]]-Stock[[#This Row],[NGÀY MUA]]+1,IF(Stock[[#This Row],[NGÀY MUA]]=0,0,TODAY()-Stock[[#This Row],[NGÀY MUA]]+1))</f>
        <v>0</v>
      </c>
      <c r="AA2374" s="121" t="str">
        <f>IFERROR(Stock[[#This Row],[CỔ TỨC TIỀN MẶT]]+Stock[[#This Row],[LÃI/(LỖ) TỪ BÁN CK
(auto-fill)]],"")</f>
        <v/>
      </c>
      <c r="AB23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4" s="79"/>
      <c r="AE2374" s="146" t="str">
        <f>IF(Stock[[#This Row],[TRẠNG THÁI
(auto-fill)]]="NẮM GIỮ",Stock[[#This Row],[GIÁ THỊ TRƯỜNG]]-Stock[[#This Row],[GIÁ MUA]],"")</f>
        <v/>
      </c>
      <c r="AF2374" s="150" t="str">
        <f>IFERROR(Stock[[#This Row],[TĂNG/
(GIẢM )]]/Stock[[#This Row],[GIÁ MUA]],"")</f>
        <v/>
      </c>
      <c r="AG2374" s="129" t="str">
        <f>IF(Stock[[#This Row],[GIÁ THỊ TRƯỜNG]]&gt;0,Stock[[#This Row],[GIÁ THỊ TRƯỜNG]]*Stock[[#This Row],[SỐ LƯỢNG CÒN LẠI
(auto-fill)]],"")</f>
        <v/>
      </c>
    </row>
    <row r="2375" spans="2:33">
      <c r="B2375" s="109" t="str">
        <f>IF(AND(Stock[[#This Row],[SỐ LƯỢNG MUA]]&gt;0,Stock[[#This Row],[SỐ LƯỢNG CÒN LẠI
(auto-fill)]]=0),"BÁN",
IF(AND(Stock[[#This Row],[SỐ LƯỢNG MUA]]&gt;0,Stock[[#This Row],[SỐ LƯỢNG CÒN LẠI
(auto-fill)]]&gt;0),"NẮM GIỮ",""))</f>
        <v/>
      </c>
      <c r="C2375" s="112">
        <f t="shared" si="36"/>
        <v>2362</v>
      </c>
      <c r="D2375" s="77"/>
      <c r="E2375" s="78"/>
      <c r="F2375" s="170"/>
      <c r="G2375" s="83"/>
      <c r="H2375" s="84"/>
      <c r="I2375" s="114" t="str">
        <f>IF(Stock[[#This Row],[SỐ LƯỢNG MUA]]&gt;0,Stock[[#This Row],[GIÁ MUA]]*Stock[[#This Row],[SỐ LƯỢNG MUA]]*$D$11,"")</f>
        <v/>
      </c>
      <c r="J2375" s="87"/>
      <c r="K2375" s="88"/>
      <c r="L2375" s="116" t="str">
        <f>IF(Stock[[#This Row],[SỐ LƯỢNG MUA]]&gt;0,Stock[[#This Row],[GIÁ MUA]]*(1+Stock[[#This Row],[% TĂNG KỲ VỌNG_1]]),"")</f>
        <v/>
      </c>
      <c r="M2375" s="89"/>
      <c r="N2375" s="116" t="str">
        <f>IF(Stock[[#This Row],[SỐ LƯỢNG MUA]]&gt;0,Stock[[#This Row],[GIÁ MUA]]*(1+Stock[[#This Row],[% TĂNG KỲ VỌNG_2]]),"")</f>
        <v/>
      </c>
      <c r="O2375" s="89"/>
      <c r="P2375" s="116" t="str">
        <f>IF(Stock[[#This Row],[SỐ LƯỢNG MUA]]&gt;0,Stock[[#This Row],[GIÁ MUA]]*(1+Stock[[#This Row],[% GIẢM ĐỂ CẮT LỖ]]),"")</f>
        <v/>
      </c>
      <c r="Q2375" s="103"/>
      <c r="R2375" s="117" t="str">
        <f>IF(Stock[[#This Row],[CỔ TỨC TIỀN MẶT]]&gt;0,Stock[[#This Row],[CỔ TỨC TIỀN MẶT]]/(Stock[[#This Row],[GIÁ MUA]]*Stock[[#This Row],[SỐ LƯỢNG MUA]]),"")</f>
        <v/>
      </c>
      <c r="S2375" s="103"/>
      <c r="T2375" s="77"/>
      <c r="U2375" s="95"/>
      <c r="V2375" s="96"/>
      <c r="W2375" s="125" t="str">
        <f>IF(Stock[[#This Row],[SỐ LƯỢNG BÁN]]&gt;0,Stock[[#This Row],[GIÁ BÁN]]*Stock[[#This Row],[SỐ LƯỢNG BÁN]]*$D$11+Stock[[#This Row],[GIÁ BÁN]]*Stock[[#This Row],[SỐ LƯỢNG BÁN]]*$D$12,"")</f>
        <v/>
      </c>
      <c r="X2375" s="120">
        <f>Stock[[#This Row],[SỐ LƯỢNG MUA]]+Stock[[#This Row],[CỔ TỨC BẰNG CỔ PHIẾU]]-Stock[[#This Row],[SỐ LƯỢNG BÁN]]</f>
        <v>0</v>
      </c>
      <c r="Y23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5" s="120">
        <f ca="1">IF(Stock[[#This Row],[NGÀY BÁN]]&gt;0,Stock[[#This Row],[NGÀY BÁN]]-Stock[[#This Row],[NGÀY MUA]]+1,IF(Stock[[#This Row],[NGÀY MUA]]=0,0,TODAY()-Stock[[#This Row],[NGÀY MUA]]+1))</f>
        <v>0</v>
      </c>
      <c r="AA2375" s="121" t="str">
        <f>IFERROR(Stock[[#This Row],[CỔ TỨC TIỀN MẶT]]+Stock[[#This Row],[LÃI/(LỖ) TỪ BÁN CK
(auto-fill)]],"")</f>
        <v/>
      </c>
      <c r="AB23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5" s="79"/>
      <c r="AE2375" s="146" t="str">
        <f>IF(Stock[[#This Row],[TRẠNG THÁI
(auto-fill)]]="NẮM GIỮ",Stock[[#This Row],[GIÁ THỊ TRƯỜNG]]-Stock[[#This Row],[GIÁ MUA]],"")</f>
        <v/>
      </c>
      <c r="AF2375" s="150" t="str">
        <f>IFERROR(Stock[[#This Row],[TĂNG/
(GIẢM )]]/Stock[[#This Row],[GIÁ MUA]],"")</f>
        <v/>
      </c>
      <c r="AG2375" s="129" t="str">
        <f>IF(Stock[[#This Row],[GIÁ THỊ TRƯỜNG]]&gt;0,Stock[[#This Row],[GIÁ THỊ TRƯỜNG]]*Stock[[#This Row],[SỐ LƯỢNG CÒN LẠI
(auto-fill)]],"")</f>
        <v/>
      </c>
    </row>
    <row r="2376" spans="2:33">
      <c r="B2376" s="109" t="str">
        <f>IF(AND(Stock[[#This Row],[SỐ LƯỢNG MUA]]&gt;0,Stock[[#This Row],[SỐ LƯỢNG CÒN LẠI
(auto-fill)]]=0),"BÁN",
IF(AND(Stock[[#This Row],[SỐ LƯỢNG MUA]]&gt;0,Stock[[#This Row],[SỐ LƯỢNG CÒN LẠI
(auto-fill)]]&gt;0),"NẮM GIỮ",""))</f>
        <v/>
      </c>
      <c r="C2376" s="112">
        <f t="shared" si="36"/>
        <v>2363</v>
      </c>
      <c r="D2376" s="77"/>
      <c r="E2376" s="78"/>
      <c r="F2376" s="170"/>
      <c r="G2376" s="83"/>
      <c r="H2376" s="84"/>
      <c r="I2376" s="114" t="str">
        <f>IF(Stock[[#This Row],[SỐ LƯỢNG MUA]]&gt;0,Stock[[#This Row],[GIÁ MUA]]*Stock[[#This Row],[SỐ LƯỢNG MUA]]*$D$11,"")</f>
        <v/>
      </c>
      <c r="J2376" s="87"/>
      <c r="K2376" s="88"/>
      <c r="L2376" s="116" t="str">
        <f>IF(Stock[[#This Row],[SỐ LƯỢNG MUA]]&gt;0,Stock[[#This Row],[GIÁ MUA]]*(1+Stock[[#This Row],[% TĂNG KỲ VỌNG_1]]),"")</f>
        <v/>
      </c>
      <c r="M2376" s="89"/>
      <c r="N2376" s="116" t="str">
        <f>IF(Stock[[#This Row],[SỐ LƯỢNG MUA]]&gt;0,Stock[[#This Row],[GIÁ MUA]]*(1+Stock[[#This Row],[% TĂNG KỲ VỌNG_2]]),"")</f>
        <v/>
      </c>
      <c r="O2376" s="89"/>
      <c r="P2376" s="116" t="str">
        <f>IF(Stock[[#This Row],[SỐ LƯỢNG MUA]]&gt;0,Stock[[#This Row],[GIÁ MUA]]*(1+Stock[[#This Row],[% GIẢM ĐỂ CẮT LỖ]]),"")</f>
        <v/>
      </c>
      <c r="Q2376" s="103"/>
      <c r="R2376" s="117" t="str">
        <f>IF(Stock[[#This Row],[CỔ TỨC TIỀN MẶT]]&gt;0,Stock[[#This Row],[CỔ TỨC TIỀN MẶT]]/(Stock[[#This Row],[GIÁ MUA]]*Stock[[#This Row],[SỐ LƯỢNG MUA]]),"")</f>
        <v/>
      </c>
      <c r="S2376" s="103"/>
      <c r="T2376" s="77"/>
      <c r="U2376" s="95"/>
      <c r="V2376" s="96"/>
      <c r="W2376" s="125" t="str">
        <f>IF(Stock[[#This Row],[SỐ LƯỢNG BÁN]]&gt;0,Stock[[#This Row],[GIÁ BÁN]]*Stock[[#This Row],[SỐ LƯỢNG BÁN]]*$D$11+Stock[[#This Row],[GIÁ BÁN]]*Stock[[#This Row],[SỐ LƯỢNG BÁN]]*$D$12,"")</f>
        <v/>
      </c>
      <c r="X2376" s="120">
        <f>Stock[[#This Row],[SỐ LƯỢNG MUA]]+Stock[[#This Row],[CỔ TỨC BẰNG CỔ PHIẾU]]-Stock[[#This Row],[SỐ LƯỢNG BÁN]]</f>
        <v>0</v>
      </c>
      <c r="Y23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6" s="120">
        <f ca="1">IF(Stock[[#This Row],[NGÀY BÁN]]&gt;0,Stock[[#This Row],[NGÀY BÁN]]-Stock[[#This Row],[NGÀY MUA]]+1,IF(Stock[[#This Row],[NGÀY MUA]]=0,0,TODAY()-Stock[[#This Row],[NGÀY MUA]]+1))</f>
        <v>0</v>
      </c>
      <c r="AA2376" s="121" t="str">
        <f>IFERROR(Stock[[#This Row],[CỔ TỨC TIỀN MẶT]]+Stock[[#This Row],[LÃI/(LỖ) TỪ BÁN CK
(auto-fill)]],"")</f>
        <v/>
      </c>
      <c r="AB23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6" s="79"/>
      <c r="AE2376" s="146" t="str">
        <f>IF(Stock[[#This Row],[TRẠNG THÁI
(auto-fill)]]="NẮM GIỮ",Stock[[#This Row],[GIÁ THỊ TRƯỜNG]]-Stock[[#This Row],[GIÁ MUA]],"")</f>
        <v/>
      </c>
      <c r="AF2376" s="150" t="str">
        <f>IFERROR(Stock[[#This Row],[TĂNG/
(GIẢM )]]/Stock[[#This Row],[GIÁ MUA]],"")</f>
        <v/>
      </c>
      <c r="AG2376" s="129" t="str">
        <f>IF(Stock[[#This Row],[GIÁ THỊ TRƯỜNG]]&gt;0,Stock[[#This Row],[GIÁ THỊ TRƯỜNG]]*Stock[[#This Row],[SỐ LƯỢNG CÒN LẠI
(auto-fill)]],"")</f>
        <v/>
      </c>
    </row>
    <row r="2377" spans="2:33">
      <c r="B2377" s="109" t="str">
        <f>IF(AND(Stock[[#This Row],[SỐ LƯỢNG MUA]]&gt;0,Stock[[#This Row],[SỐ LƯỢNG CÒN LẠI
(auto-fill)]]=0),"BÁN",
IF(AND(Stock[[#This Row],[SỐ LƯỢNG MUA]]&gt;0,Stock[[#This Row],[SỐ LƯỢNG CÒN LẠI
(auto-fill)]]&gt;0),"NẮM GIỮ",""))</f>
        <v/>
      </c>
      <c r="C2377" s="112">
        <f t="shared" si="36"/>
        <v>2364</v>
      </c>
      <c r="D2377" s="77"/>
      <c r="E2377" s="78"/>
      <c r="F2377" s="170"/>
      <c r="G2377" s="83"/>
      <c r="H2377" s="84"/>
      <c r="I2377" s="114" t="str">
        <f>IF(Stock[[#This Row],[SỐ LƯỢNG MUA]]&gt;0,Stock[[#This Row],[GIÁ MUA]]*Stock[[#This Row],[SỐ LƯỢNG MUA]]*$D$11,"")</f>
        <v/>
      </c>
      <c r="J2377" s="87"/>
      <c r="K2377" s="88"/>
      <c r="L2377" s="116" t="str">
        <f>IF(Stock[[#This Row],[SỐ LƯỢNG MUA]]&gt;0,Stock[[#This Row],[GIÁ MUA]]*(1+Stock[[#This Row],[% TĂNG KỲ VỌNG_1]]),"")</f>
        <v/>
      </c>
      <c r="M2377" s="89"/>
      <c r="N2377" s="116" t="str">
        <f>IF(Stock[[#This Row],[SỐ LƯỢNG MUA]]&gt;0,Stock[[#This Row],[GIÁ MUA]]*(1+Stock[[#This Row],[% TĂNG KỲ VỌNG_2]]),"")</f>
        <v/>
      </c>
      <c r="O2377" s="89"/>
      <c r="P2377" s="116" t="str">
        <f>IF(Stock[[#This Row],[SỐ LƯỢNG MUA]]&gt;0,Stock[[#This Row],[GIÁ MUA]]*(1+Stock[[#This Row],[% GIẢM ĐỂ CẮT LỖ]]),"")</f>
        <v/>
      </c>
      <c r="Q2377" s="103"/>
      <c r="R2377" s="117" t="str">
        <f>IF(Stock[[#This Row],[CỔ TỨC TIỀN MẶT]]&gt;0,Stock[[#This Row],[CỔ TỨC TIỀN MẶT]]/(Stock[[#This Row],[GIÁ MUA]]*Stock[[#This Row],[SỐ LƯỢNG MUA]]),"")</f>
        <v/>
      </c>
      <c r="S2377" s="103"/>
      <c r="T2377" s="77"/>
      <c r="U2377" s="95"/>
      <c r="V2377" s="96"/>
      <c r="W2377" s="125" t="str">
        <f>IF(Stock[[#This Row],[SỐ LƯỢNG BÁN]]&gt;0,Stock[[#This Row],[GIÁ BÁN]]*Stock[[#This Row],[SỐ LƯỢNG BÁN]]*$D$11+Stock[[#This Row],[GIÁ BÁN]]*Stock[[#This Row],[SỐ LƯỢNG BÁN]]*$D$12,"")</f>
        <v/>
      </c>
      <c r="X2377" s="120">
        <f>Stock[[#This Row],[SỐ LƯỢNG MUA]]+Stock[[#This Row],[CỔ TỨC BẰNG CỔ PHIẾU]]-Stock[[#This Row],[SỐ LƯỢNG BÁN]]</f>
        <v>0</v>
      </c>
      <c r="Y23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7" s="120">
        <f ca="1">IF(Stock[[#This Row],[NGÀY BÁN]]&gt;0,Stock[[#This Row],[NGÀY BÁN]]-Stock[[#This Row],[NGÀY MUA]]+1,IF(Stock[[#This Row],[NGÀY MUA]]=0,0,TODAY()-Stock[[#This Row],[NGÀY MUA]]+1))</f>
        <v>0</v>
      </c>
      <c r="AA2377" s="121" t="str">
        <f>IFERROR(Stock[[#This Row],[CỔ TỨC TIỀN MẶT]]+Stock[[#This Row],[LÃI/(LỖ) TỪ BÁN CK
(auto-fill)]],"")</f>
        <v/>
      </c>
      <c r="AB23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7" s="79"/>
      <c r="AE2377" s="146" t="str">
        <f>IF(Stock[[#This Row],[TRẠNG THÁI
(auto-fill)]]="NẮM GIỮ",Stock[[#This Row],[GIÁ THỊ TRƯỜNG]]-Stock[[#This Row],[GIÁ MUA]],"")</f>
        <v/>
      </c>
      <c r="AF2377" s="150" t="str">
        <f>IFERROR(Stock[[#This Row],[TĂNG/
(GIẢM )]]/Stock[[#This Row],[GIÁ MUA]],"")</f>
        <v/>
      </c>
      <c r="AG2377" s="129" t="str">
        <f>IF(Stock[[#This Row],[GIÁ THỊ TRƯỜNG]]&gt;0,Stock[[#This Row],[GIÁ THỊ TRƯỜNG]]*Stock[[#This Row],[SỐ LƯỢNG CÒN LẠI
(auto-fill)]],"")</f>
        <v/>
      </c>
    </row>
    <row r="2378" spans="2:33">
      <c r="B2378" s="109" t="str">
        <f>IF(AND(Stock[[#This Row],[SỐ LƯỢNG MUA]]&gt;0,Stock[[#This Row],[SỐ LƯỢNG CÒN LẠI
(auto-fill)]]=0),"BÁN",
IF(AND(Stock[[#This Row],[SỐ LƯỢNG MUA]]&gt;0,Stock[[#This Row],[SỐ LƯỢNG CÒN LẠI
(auto-fill)]]&gt;0),"NẮM GIỮ",""))</f>
        <v/>
      </c>
      <c r="C2378" s="112">
        <f t="shared" si="36"/>
        <v>2365</v>
      </c>
      <c r="D2378" s="77"/>
      <c r="E2378" s="78"/>
      <c r="F2378" s="170"/>
      <c r="G2378" s="83"/>
      <c r="H2378" s="84"/>
      <c r="I2378" s="114" t="str">
        <f>IF(Stock[[#This Row],[SỐ LƯỢNG MUA]]&gt;0,Stock[[#This Row],[GIÁ MUA]]*Stock[[#This Row],[SỐ LƯỢNG MUA]]*$D$11,"")</f>
        <v/>
      </c>
      <c r="J2378" s="87"/>
      <c r="K2378" s="88"/>
      <c r="L2378" s="116" t="str">
        <f>IF(Stock[[#This Row],[SỐ LƯỢNG MUA]]&gt;0,Stock[[#This Row],[GIÁ MUA]]*(1+Stock[[#This Row],[% TĂNG KỲ VỌNG_1]]),"")</f>
        <v/>
      </c>
      <c r="M2378" s="89"/>
      <c r="N2378" s="116" t="str">
        <f>IF(Stock[[#This Row],[SỐ LƯỢNG MUA]]&gt;0,Stock[[#This Row],[GIÁ MUA]]*(1+Stock[[#This Row],[% TĂNG KỲ VỌNG_2]]),"")</f>
        <v/>
      </c>
      <c r="O2378" s="89"/>
      <c r="P2378" s="116" t="str">
        <f>IF(Stock[[#This Row],[SỐ LƯỢNG MUA]]&gt;0,Stock[[#This Row],[GIÁ MUA]]*(1+Stock[[#This Row],[% GIẢM ĐỂ CẮT LỖ]]),"")</f>
        <v/>
      </c>
      <c r="Q2378" s="103"/>
      <c r="R2378" s="117" t="str">
        <f>IF(Stock[[#This Row],[CỔ TỨC TIỀN MẶT]]&gt;0,Stock[[#This Row],[CỔ TỨC TIỀN MẶT]]/(Stock[[#This Row],[GIÁ MUA]]*Stock[[#This Row],[SỐ LƯỢNG MUA]]),"")</f>
        <v/>
      </c>
      <c r="S2378" s="103"/>
      <c r="T2378" s="77"/>
      <c r="U2378" s="95"/>
      <c r="V2378" s="96"/>
      <c r="W2378" s="125" t="str">
        <f>IF(Stock[[#This Row],[SỐ LƯỢNG BÁN]]&gt;0,Stock[[#This Row],[GIÁ BÁN]]*Stock[[#This Row],[SỐ LƯỢNG BÁN]]*$D$11+Stock[[#This Row],[GIÁ BÁN]]*Stock[[#This Row],[SỐ LƯỢNG BÁN]]*$D$12,"")</f>
        <v/>
      </c>
      <c r="X2378" s="120">
        <f>Stock[[#This Row],[SỐ LƯỢNG MUA]]+Stock[[#This Row],[CỔ TỨC BẰNG CỔ PHIẾU]]-Stock[[#This Row],[SỐ LƯỢNG BÁN]]</f>
        <v>0</v>
      </c>
      <c r="Y23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8" s="120">
        <f ca="1">IF(Stock[[#This Row],[NGÀY BÁN]]&gt;0,Stock[[#This Row],[NGÀY BÁN]]-Stock[[#This Row],[NGÀY MUA]]+1,IF(Stock[[#This Row],[NGÀY MUA]]=0,0,TODAY()-Stock[[#This Row],[NGÀY MUA]]+1))</f>
        <v>0</v>
      </c>
      <c r="AA2378" s="121" t="str">
        <f>IFERROR(Stock[[#This Row],[CỔ TỨC TIỀN MẶT]]+Stock[[#This Row],[LÃI/(LỖ) TỪ BÁN CK
(auto-fill)]],"")</f>
        <v/>
      </c>
      <c r="AB23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8" s="79"/>
      <c r="AE2378" s="146" t="str">
        <f>IF(Stock[[#This Row],[TRẠNG THÁI
(auto-fill)]]="NẮM GIỮ",Stock[[#This Row],[GIÁ THỊ TRƯỜNG]]-Stock[[#This Row],[GIÁ MUA]],"")</f>
        <v/>
      </c>
      <c r="AF2378" s="150" t="str">
        <f>IFERROR(Stock[[#This Row],[TĂNG/
(GIẢM )]]/Stock[[#This Row],[GIÁ MUA]],"")</f>
        <v/>
      </c>
      <c r="AG2378" s="129" t="str">
        <f>IF(Stock[[#This Row],[GIÁ THỊ TRƯỜNG]]&gt;0,Stock[[#This Row],[GIÁ THỊ TRƯỜNG]]*Stock[[#This Row],[SỐ LƯỢNG CÒN LẠI
(auto-fill)]],"")</f>
        <v/>
      </c>
    </row>
    <row r="2379" spans="2:33">
      <c r="B2379" s="109" t="str">
        <f>IF(AND(Stock[[#This Row],[SỐ LƯỢNG MUA]]&gt;0,Stock[[#This Row],[SỐ LƯỢNG CÒN LẠI
(auto-fill)]]=0),"BÁN",
IF(AND(Stock[[#This Row],[SỐ LƯỢNG MUA]]&gt;0,Stock[[#This Row],[SỐ LƯỢNG CÒN LẠI
(auto-fill)]]&gt;0),"NẮM GIỮ",""))</f>
        <v/>
      </c>
      <c r="C2379" s="112">
        <f t="shared" si="36"/>
        <v>2366</v>
      </c>
      <c r="D2379" s="77"/>
      <c r="E2379" s="78"/>
      <c r="F2379" s="170"/>
      <c r="G2379" s="83"/>
      <c r="H2379" s="84"/>
      <c r="I2379" s="114" t="str">
        <f>IF(Stock[[#This Row],[SỐ LƯỢNG MUA]]&gt;0,Stock[[#This Row],[GIÁ MUA]]*Stock[[#This Row],[SỐ LƯỢNG MUA]]*$D$11,"")</f>
        <v/>
      </c>
      <c r="J2379" s="87"/>
      <c r="K2379" s="88"/>
      <c r="L2379" s="116" t="str">
        <f>IF(Stock[[#This Row],[SỐ LƯỢNG MUA]]&gt;0,Stock[[#This Row],[GIÁ MUA]]*(1+Stock[[#This Row],[% TĂNG KỲ VỌNG_1]]),"")</f>
        <v/>
      </c>
      <c r="M2379" s="89"/>
      <c r="N2379" s="116" t="str">
        <f>IF(Stock[[#This Row],[SỐ LƯỢNG MUA]]&gt;0,Stock[[#This Row],[GIÁ MUA]]*(1+Stock[[#This Row],[% TĂNG KỲ VỌNG_2]]),"")</f>
        <v/>
      </c>
      <c r="O2379" s="89"/>
      <c r="P2379" s="116" t="str">
        <f>IF(Stock[[#This Row],[SỐ LƯỢNG MUA]]&gt;0,Stock[[#This Row],[GIÁ MUA]]*(1+Stock[[#This Row],[% GIẢM ĐỂ CẮT LỖ]]),"")</f>
        <v/>
      </c>
      <c r="Q2379" s="103"/>
      <c r="R2379" s="117" t="str">
        <f>IF(Stock[[#This Row],[CỔ TỨC TIỀN MẶT]]&gt;0,Stock[[#This Row],[CỔ TỨC TIỀN MẶT]]/(Stock[[#This Row],[GIÁ MUA]]*Stock[[#This Row],[SỐ LƯỢNG MUA]]),"")</f>
        <v/>
      </c>
      <c r="S2379" s="103"/>
      <c r="T2379" s="77"/>
      <c r="U2379" s="95"/>
      <c r="V2379" s="96"/>
      <c r="W2379" s="125" t="str">
        <f>IF(Stock[[#This Row],[SỐ LƯỢNG BÁN]]&gt;0,Stock[[#This Row],[GIÁ BÁN]]*Stock[[#This Row],[SỐ LƯỢNG BÁN]]*$D$11+Stock[[#This Row],[GIÁ BÁN]]*Stock[[#This Row],[SỐ LƯỢNG BÁN]]*$D$12,"")</f>
        <v/>
      </c>
      <c r="X2379" s="120">
        <f>Stock[[#This Row],[SỐ LƯỢNG MUA]]+Stock[[#This Row],[CỔ TỨC BẰNG CỔ PHIẾU]]-Stock[[#This Row],[SỐ LƯỢNG BÁN]]</f>
        <v>0</v>
      </c>
      <c r="Y23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9" s="120">
        <f ca="1">IF(Stock[[#This Row],[NGÀY BÁN]]&gt;0,Stock[[#This Row],[NGÀY BÁN]]-Stock[[#This Row],[NGÀY MUA]]+1,IF(Stock[[#This Row],[NGÀY MUA]]=0,0,TODAY()-Stock[[#This Row],[NGÀY MUA]]+1))</f>
        <v>0</v>
      </c>
      <c r="AA2379" s="121" t="str">
        <f>IFERROR(Stock[[#This Row],[CỔ TỨC TIỀN MẶT]]+Stock[[#This Row],[LÃI/(LỖ) TỪ BÁN CK
(auto-fill)]],"")</f>
        <v/>
      </c>
      <c r="AB23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79" s="79"/>
      <c r="AE2379" s="146" t="str">
        <f>IF(Stock[[#This Row],[TRẠNG THÁI
(auto-fill)]]="NẮM GIỮ",Stock[[#This Row],[GIÁ THỊ TRƯỜNG]]-Stock[[#This Row],[GIÁ MUA]],"")</f>
        <v/>
      </c>
      <c r="AF2379" s="150" t="str">
        <f>IFERROR(Stock[[#This Row],[TĂNG/
(GIẢM )]]/Stock[[#This Row],[GIÁ MUA]],"")</f>
        <v/>
      </c>
      <c r="AG2379" s="129" t="str">
        <f>IF(Stock[[#This Row],[GIÁ THỊ TRƯỜNG]]&gt;0,Stock[[#This Row],[GIÁ THỊ TRƯỜNG]]*Stock[[#This Row],[SỐ LƯỢNG CÒN LẠI
(auto-fill)]],"")</f>
        <v/>
      </c>
    </row>
    <row r="2380" spans="2:33">
      <c r="B2380" s="109" t="str">
        <f>IF(AND(Stock[[#This Row],[SỐ LƯỢNG MUA]]&gt;0,Stock[[#This Row],[SỐ LƯỢNG CÒN LẠI
(auto-fill)]]=0),"BÁN",
IF(AND(Stock[[#This Row],[SỐ LƯỢNG MUA]]&gt;0,Stock[[#This Row],[SỐ LƯỢNG CÒN LẠI
(auto-fill)]]&gt;0),"NẮM GIỮ",""))</f>
        <v/>
      </c>
      <c r="C2380" s="112">
        <f t="shared" si="36"/>
        <v>2367</v>
      </c>
      <c r="D2380" s="77"/>
      <c r="E2380" s="78"/>
      <c r="F2380" s="170"/>
      <c r="G2380" s="83"/>
      <c r="H2380" s="84"/>
      <c r="I2380" s="114" t="str">
        <f>IF(Stock[[#This Row],[SỐ LƯỢNG MUA]]&gt;0,Stock[[#This Row],[GIÁ MUA]]*Stock[[#This Row],[SỐ LƯỢNG MUA]]*$D$11,"")</f>
        <v/>
      </c>
      <c r="J2380" s="87"/>
      <c r="K2380" s="88"/>
      <c r="L2380" s="116" t="str">
        <f>IF(Stock[[#This Row],[SỐ LƯỢNG MUA]]&gt;0,Stock[[#This Row],[GIÁ MUA]]*(1+Stock[[#This Row],[% TĂNG KỲ VỌNG_1]]),"")</f>
        <v/>
      </c>
      <c r="M2380" s="89"/>
      <c r="N2380" s="116" t="str">
        <f>IF(Stock[[#This Row],[SỐ LƯỢNG MUA]]&gt;0,Stock[[#This Row],[GIÁ MUA]]*(1+Stock[[#This Row],[% TĂNG KỲ VỌNG_2]]),"")</f>
        <v/>
      </c>
      <c r="O2380" s="89"/>
      <c r="P2380" s="116" t="str">
        <f>IF(Stock[[#This Row],[SỐ LƯỢNG MUA]]&gt;0,Stock[[#This Row],[GIÁ MUA]]*(1+Stock[[#This Row],[% GIẢM ĐỂ CẮT LỖ]]),"")</f>
        <v/>
      </c>
      <c r="Q2380" s="103"/>
      <c r="R2380" s="117" t="str">
        <f>IF(Stock[[#This Row],[CỔ TỨC TIỀN MẶT]]&gt;0,Stock[[#This Row],[CỔ TỨC TIỀN MẶT]]/(Stock[[#This Row],[GIÁ MUA]]*Stock[[#This Row],[SỐ LƯỢNG MUA]]),"")</f>
        <v/>
      </c>
      <c r="S2380" s="103"/>
      <c r="T2380" s="77"/>
      <c r="U2380" s="95"/>
      <c r="V2380" s="96"/>
      <c r="W2380" s="125" t="str">
        <f>IF(Stock[[#This Row],[SỐ LƯỢNG BÁN]]&gt;0,Stock[[#This Row],[GIÁ BÁN]]*Stock[[#This Row],[SỐ LƯỢNG BÁN]]*$D$11+Stock[[#This Row],[GIÁ BÁN]]*Stock[[#This Row],[SỐ LƯỢNG BÁN]]*$D$12,"")</f>
        <v/>
      </c>
      <c r="X2380" s="120">
        <f>Stock[[#This Row],[SỐ LƯỢNG MUA]]+Stock[[#This Row],[CỔ TỨC BẰNG CỔ PHIẾU]]-Stock[[#This Row],[SỐ LƯỢNG BÁN]]</f>
        <v>0</v>
      </c>
      <c r="Y23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0" s="120">
        <f ca="1">IF(Stock[[#This Row],[NGÀY BÁN]]&gt;0,Stock[[#This Row],[NGÀY BÁN]]-Stock[[#This Row],[NGÀY MUA]]+1,IF(Stock[[#This Row],[NGÀY MUA]]=0,0,TODAY()-Stock[[#This Row],[NGÀY MUA]]+1))</f>
        <v>0</v>
      </c>
      <c r="AA2380" s="121" t="str">
        <f>IFERROR(Stock[[#This Row],[CỔ TỨC TIỀN MẶT]]+Stock[[#This Row],[LÃI/(LỖ) TỪ BÁN CK
(auto-fill)]],"")</f>
        <v/>
      </c>
      <c r="AB23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0" s="79"/>
      <c r="AE2380" s="146" t="str">
        <f>IF(Stock[[#This Row],[TRẠNG THÁI
(auto-fill)]]="NẮM GIỮ",Stock[[#This Row],[GIÁ THỊ TRƯỜNG]]-Stock[[#This Row],[GIÁ MUA]],"")</f>
        <v/>
      </c>
      <c r="AF2380" s="150" t="str">
        <f>IFERROR(Stock[[#This Row],[TĂNG/
(GIẢM )]]/Stock[[#This Row],[GIÁ MUA]],"")</f>
        <v/>
      </c>
      <c r="AG2380" s="129" t="str">
        <f>IF(Stock[[#This Row],[GIÁ THỊ TRƯỜNG]]&gt;0,Stock[[#This Row],[GIÁ THỊ TRƯỜNG]]*Stock[[#This Row],[SỐ LƯỢNG CÒN LẠI
(auto-fill)]],"")</f>
        <v/>
      </c>
    </row>
    <row r="2381" spans="2:33">
      <c r="B2381" s="109" t="str">
        <f>IF(AND(Stock[[#This Row],[SỐ LƯỢNG MUA]]&gt;0,Stock[[#This Row],[SỐ LƯỢNG CÒN LẠI
(auto-fill)]]=0),"BÁN",
IF(AND(Stock[[#This Row],[SỐ LƯỢNG MUA]]&gt;0,Stock[[#This Row],[SỐ LƯỢNG CÒN LẠI
(auto-fill)]]&gt;0),"NẮM GIỮ",""))</f>
        <v/>
      </c>
      <c r="C2381" s="112">
        <f t="shared" si="36"/>
        <v>2368</v>
      </c>
      <c r="D2381" s="77"/>
      <c r="E2381" s="78"/>
      <c r="F2381" s="170"/>
      <c r="G2381" s="83"/>
      <c r="H2381" s="84"/>
      <c r="I2381" s="114" t="str">
        <f>IF(Stock[[#This Row],[SỐ LƯỢNG MUA]]&gt;0,Stock[[#This Row],[GIÁ MUA]]*Stock[[#This Row],[SỐ LƯỢNG MUA]]*$D$11,"")</f>
        <v/>
      </c>
      <c r="J2381" s="87"/>
      <c r="K2381" s="88"/>
      <c r="L2381" s="116" t="str">
        <f>IF(Stock[[#This Row],[SỐ LƯỢNG MUA]]&gt;0,Stock[[#This Row],[GIÁ MUA]]*(1+Stock[[#This Row],[% TĂNG KỲ VỌNG_1]]),"")</f>
        <v/>
      </c>
      <c r="M2381" s="89"/>
      <c r="N2381" s="116" t="str">
        <f>IF(Stock[[#This Row],[SỐ LƯỢNG MUA]]&gt;0,Stock[[#This Row],[GIÁ MUA]]*(1+Stock[[#This Row],[% TĂNG KỲ VỌNG_2]]),"")</f>
        <v/>
      </c>
      <c r="O2381" s="89"/>
      <c r="P2381" s="116" t="str">
        <f>IF(Stock[[#This Row],[SỐ LƯỢNG MUA]]&gt;0,Stock[[#This Row],[GIÁ MUA]]*(1+Stock[[#This Row],[% GIẢM ĐỂ CẮT LỖ]]),"")</f>
        <v/>
      </c>
      <c r="Q2381" s="103"/>
      <c r="R2381" s="117" t="str">
        <f>IF(Stock[[#This Row],[CỔ TỨC TIỀN MẶT]]&gt;0,Stock[[#This Row],[CỔ TỨC TIỀN MẶT]]/(Stock[[#This Row],[GIÁ MUA]]*Stock[[#This Row],[SỐ LƯỢNG MUA]]),"")</f>
        <v/>
      </c>
      <c r="S2381" s="103"/>
      <c r="T2381" s="77"/>
      <c r="U2381" s="95"/>
      <c r="V2381" s="96"/>
      <c r="W2381" s="125" t="str">
        <f>IF(Stock[[#This Row],[SỐ LƯỢNG BÁN]]&gt;0,Stock[[#This Row],[GIÁ BÁN]]*Stock[[#This Row],[SỐ LƯỢNG BÁN]]*$D$11+Stock[[#This Row],[GIÁ BÁN]]*Stock[[#This Row],[SỐ LƯỢNG BÁN]]*$D$12,"")</f>
        <v/>
      </c>
      <c r="X2381" s="120">
        <f>Stock[[#This Row],[SỐ LƯỢNG MUA]]+Stock[[#This Row],[CỔ TỨC BẰNG CỔ PHIẾU]]-Stock[[#This Row],[SỐ LƯỢNG BÁN]]</f>
        <v>0</v>
      </c>
      <c r="Y23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1" s="120">
        <f ca="1">IF(Stock[[#This Row],[NGÀY BÁN]]&gt;0,Stock[[#This Row],[NGÀY BÁN]]-Stock[[#This Row],[NGÀY MUA]]+1,IF(Stock[[#This Row],[NGÀY MUA]]=0,0,TODAY()-Stock[[#This Row],[NGÀY MUA]]+1))</f>
        <v>0</v>
      </c>
      <c r="AA2381" s="121" t="str">
        <f>IFERROR(Stock[[#This Row],[CỔ TỨC TIỀN MẶT]]+Stock[[#This Row],[LÃI/(LỖ) TỪ BÁN CK
(auto-fill)]],"")</f>
        <v/>
      </c>
      <c r="AB23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1" s="79"/>
      <c r="AE2381" s="146" t="str">
        <f>IF(Stock[[#This Row],[TRẠNG THÁI
(auto-fill)]]="NẮM GIỮ",Stock[[#This Row],[GIÁ THỊ TRƯỜNG]]-Stock[[#This Row],[GIÁ MUA]],"")</f>
        <v/>
      </c>
      <c r="AF2381" s="150" t="str">
        <f>IFERROR(Stock[[#This Row],[TĂNG/
(GIẢM )]]/Stock[[#This Row],[GIÁ MUA]],"")</f>
        <v/>
      </c>
      <c r="AG2381" s="129" t="str">
        <f>IF(Stock[[#This Row],[GIÁ THỊ TRƯỜNG]]&gt;0,Stock[[#This Row],[GIÁ THỊ TRƯỜNG]]*Stock[[#This Row],[SỐ LƯỢNG CÒN LẠI
(auto-fill)]],"")</f>
        <v/>
      </c>
    </row>
    <row r="2382" spans="2:33">
      <c r="B2382" s="109" t="str">
        <f>IF(AND(Stock[[#This Row],[SỐ LƯỢNG MUA]]&gt;0,Stock[[#This Row],[SỐ LƯỢNG CÒN LẠI
(auto-fill)]]=0),"BÁN",
IF(AND(Stock[[#This Row],[SỐ LƯỢNG MUA]]&gt;0,Stock[[#This Row],[SỐ LƯỢNG CÒN LẠI
(auto-fill)]]&gt;0),"NẮM GIỮ",""))</f>
        <v/>
      </c>
      <c r="C2382" s="112">
        <f t="shared" si="36"/>
        <v>2369</v>
      </c>
      <c r="D2382" s="77"/>
      <c r="E2382" s="78"/>
      <c r="F2382" s="170"/>
      <c r="G2382" s="83"/>
      <c r="H2382" s="84"/>
      <c r="I2382" s="114" t="str">
        <f>IF(Stock[[#This Row],[SỐ LƯỢNG MUA]]&gt;0,Stock[[#This Row],[GIÁ MUA]]*Stock[[#This Row],[SỐ LƯỢNG MUA]]*$D$11,"")</f>
        <v/>
      </c>
      <c r="J2382" s="87"/>
      <c r="K2382" s="88"/>
      <c r="L2382" s="116" t="str">
        <f>IF(Stock[[#This Row],[SỐ LƯỢNG MUA]]&gt;0,Stock[[#This Row],[GIÁ MUA]]*(1+Stock[[#This Row],[% TĂNG KỲ VỌNG_1]]),"")</f>
        <v/>
      </c>
      <c r="M2382" s="89"/>
      <c r="N2382" s="116" t="str">
        <f>IF(Stock[[#This Row],[SỐ LƯỢNG MUA]]&gt;0,Stock[[#This Row],[GIÁ MUA]]*(1+Stock[[#This Row],[% TĂNG KỲ VỌNG_2]]),"")</f>
        <v/>
      </c>
      <c r="O2382" s="89"/>
      <c r="P2382" s="116" t="str">
        <f>IF(Stock[[#This Row],[SỐ LƯỢNG MUA]]&gt;0,Stock[[#This Row],[GIÁ MUA]]*(1+Stock[[#This Row],[% GIẢM ĐỂ CẮT LỖ]]),"")</f>
        <v/>
      </c>
      <c r="Q2382" s="103"/>
      <c r="R2382" s="117" t="str">
        <f>IF(Stock[[#This Row],[CỔ TỨC TIỀN MẶT]]&gt;0,Stock[[#This Row],[CỔ TỨC TIỀN MẶT]]/(Stock[[#This Row],[GIÁ MUA]]*Stock[[#This Row],[SỐ LƯỢNG MUA]]),"")</f>
        <v/>
      </c>
      <c r="S2382" s="103"/>
      <c r="T2382" s="77"/>
      <c r="U2382" s="95"/>
      <c r="V2382" s="96"/>
      <c r="W2382" s="125" t="str">
        <f>IF(Stock[[#This Row],[SỐ LƯỢNG BÁN]]&gt;0,Stock[[#This Row],[GIÁ BÁN]]*Stock[[#This Row],[SỐ LƯỢNG BÁN]]*$D$11+Stock[[#This Row],[GIÁ BÁN]]*Stock[[#This Row],[SỐ LƯỢNG BÁN]]*$D$12,"")</f>
        <v/>
      </c>
      <c r="X2382" s="120">
        <f>Stock[[#This Row],[SỐ LƯỢNG MUA]]+Stock[[#This Row],[CỔ TỨC BẰNG CỔ PHIẾU]]-Stock[[#This Row],[SỐ LƯỢNG BÁN]]</f>
        <v>0</v>
      </c>
      <c r="Y23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2" s="120">
        <f ca="1">IF(Stock[[#This Row],[NGÀY BÁN]]&gt;0,Stock[[#This Row],[NGÀY BÁN]]-Stock[[#This Row],[NGÀY MUA]]+1,IF(Stock[[#This Row],[NGÀY MUA]]=0,0,TODAY()-Stock[[#This Row],[NGÀY MUA]]+1))</f>
        <v>0</v>
      </c>
      <c r="AA2382" s="121" t="str">
        <f>IFERROR(Stock[[#This Row],[CỔ TỨC TIỀN MẶT]]+Stock[[#This Row],[LÃI/(LỖ) TỪ BÁN CK
(auto-fill)]],"")</f>
        <v/>
      </c>
      <c r="AB23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2" s="79"/>
      <c r="AE2382" s="146" t="str">
        <f>IF(Stock[[#This Row],[TRẠNG THÁI
(auto-fill)]]="NẮM GIỮ",Stock[[#This Row],[GIÁ THỊ TRƯỜNG]]-Stock[[#This Row],[GIÁ MUA]],"")</f>
        <v/>
      </c>
      <c r="AF2382" s="150" t="str">
        <f>IFERROR(Stock[[#This Row],[TĂNG/
(GIẢM )]]/Stock[[#This Row],[GIÁ MUA]],"")</f>
        <v/>
      </c>
      <c r="AG2382" s="129" t="str">
        <f>IF(Stock[[#This Row],[GIÁ THỊ TRƯỜNG]]&gt;0,Stock[[#This Row],[GIÁ THỊ TRƯỜNG]]*Stock[[#This Row],[SỐ LƯỢNG CÒN LẠI
(auto-fill)]],"")</f>
        <v/>
      </c>
    </row>
    <row r="2383" spans="2:33">
      <c r="B2383" s="109" t="str">
        <f>IF(AND(Stock[[#This Row],[SỐ LƯỢNG MUA]]&gt;0,Stock[[#This Row],[SỐ LƯỢNG CÒN LẠI
(auto-fill)]]=0),"BÁN",
IF(AND(Stock[[#This Row],[SỐ LƯỢNG MUA]]&gt;0,Stock[[#This Row],[SỐ LƯỢNG CÒN LẠI
(auto-fill)]]&gt;0),"NẮM GIỮ",""))</f>
        <v/>
      </c>
      <c r="C2383" s="112">
        <f t="shared" si="36"/>
        <v>2370</v>
      </c>
      <c r="D2383" s="77"/>
      <c r="E2383" s="78"/>
      <c r="F2383" s="170"/>
      <c r="G2383" s="83"/>
      <c r="H2383" s="84"/>
      <c r="I2383" s="114" t="str">
        <f>IF(Stock[[#This Row],[SỐ LƯỢNG MUA]]&gt;0,Stock[[#This Row],[GIÁ MUA]]*Stock[[#This Row],[SỐ LƯỢNG MUA]]*$D$11,"")</f>
        <v/>
      </c>
      <c r="J2383" s="87"/>
      <c r="K2383" s="88"/>
      <c r="L2383" s="116" t="str">
        <f>IF(Stock[[#This Row],[SỐ LƯỢNG MUA]]&gt;0,Stock[[#This Row],[GIÁ MUA]]*(1+Stock[[#This Row],[% TĂNG KỲ VỌNG_1]]),"")</f>
        <v/>
      </c>
      <c r="M2383" s="89"/>
      <c r="N2383" s="116" t="str">
        <f>IF(Stock[[#This Row],[SỐ LƯỢNG MUA]]&gt;0,Stock[[#This Row],[GIÁ MUA]]*(1+Stock[[#This Row],[% TĂNG KỲ VỌNG_2]]),"")</f>
        <v/>
      </c>
      <c r="O2383" s="89"/>
      <c r="P2383" s="116" t="str">
        <f>IF(Stock[[#This Row],[SỐ LƯỢNG MUA]]&gt;0,Stock[[#This Row],[GIÁ MUA]]*(1+Stock[[#This Row],[% GIẢM ĐỂ CẮT LỖ]]),"")</f>
        <v/>
      </c>
      <c r="Q2383" s="103"/>
      <c r="R2383" s="117" t="str">
        <f>IF(Stock[[#This Row],[CỔ TỨC TIỀN MẶT]]&gt;0,Stock[[#This Row],[CỔ TỨC TIỀN MẶT]]/(Stock[[#This Row],[GIÁ MUA]]*Stock[[#This Row],[SỐ LƯỢNG MUA]]),"")</f>
        <v/>
      </c>
      <c r="S2383" s="103"/>
      <c r="T2383" s="77"/>
      <c r="U2383" s="95"/>
      <c r="V2383" s="96"/>
      <c r="W2383" s="125" t="str">
        <f>IF(Stock[[#This Row],[SỐ LƯỢNG BÁN]]&gt;0,Stock[[#This Row],[GIÁ BÁN]]*Stock[[#This Row],[SỐ LƯỢNG BÁN]]*$D$11+Stock[[#This Row],[GIÁ BÁN]]*Stock[[#This Row],[SỐ LƯỢNG BÁN]]*$D$12,"")</f>
        <v/>
      </c>
      <c r="X2383" s="120">
        <f>Stock[[#This Row],[SỐ LƯỢNG MUA]]+Stock[[#This Row],[CỔ TỨC BẰNG CỔ PHIẾU]]-Stock[[#This Row],[SỐ LƯỢNG BÁN]]</f>
        <v>0</v>
      </c>
      <c r="Y23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3" s="120">
        <f ca="1">IF(Stock[[#This Row],[NGÀY BÁN]]&gt;0,Stock[[#This Row],[NGÀY BÁN]]-Stock[[#This Row],[NGÀY MUA]]+1,IF(Stock[[#This Row],[NGÀY MUA]]=0,0,TODAY()-Stock[[#This Row],[NGÀY MUA]]+1))</f>
        <v>0</v>
      </c>
      <c r="AA2383" s="121" t="str">
        <f>IFERROR(Stock[[#This Row],[CỔ TỨC TIỀN MẶT]]+Stock[[#This Row],[LÃI/(LỖ) TỪ BÁN CK
(auto-fill)]],"")</f>
        <v/>
      </c>
      <c r="AB23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3" s="79"/>
      <c r="AE2383" s="146" t="str">
        <f>IF(Stock[[#This Row],[TRẠNG THÁI
(auto-fill)]]="NẮM GIỮ",Stock[[#This Row],[GIÁ THỊ TRƯỜNG]]-Stock[[#This Row],[GIÁ MUA]],"")</f>
        <v/>
      </c>
      <c r="AF2383" s="150" t="str">
        <f>IFERROR(Stock[[#This Row],[TĂNG/
(GIẢM )]]/Stock[[#This Row],[GIÁ MUA]],"")</f>
        <v/>
      </c>
      <c r="AG2383" s="129" t="str">
        <f>IF(Stock[[#This Row],[GIÁ THỊ TRƯỜNG]]&gt;0,Stock[[#This Row],[GIÁ THỊ TRƯỜNG]]*Stock[[#This Row],[SỐ LƯỢNG CÒN LẠI
(auto-fill)]],"")</f>
        <v/>
      </c>
    </row>
    <row r="2384" spans="2:33">
      <c r="B2384" s="109" t="str">
        <f>IF(AND(Stock[[#This Row],[SỐ LƯỢNG MUA]]&gt;0,Stock[[#This Row],[SỐ LƯỢNG CÒN LẠI
(auto-fill)]]=0),"BÁN",
IF(AND(Stock[[#This Row],[SỐ LƯỢNG MUA]]&gt;0,Stock[[#This Row],[SỐ LƯỢNG CÒN LẠI
(auto-fill)]]&gt;0),"NẮM GIỮ",""))</f>
        <v/>
      </c>
      <c r="C2384" s="112">
        <f t="shared" ref="C2384:C2447" si="37">C2383+1</f>
        <v>2371</v>
      </c>
      <c r="D2384" s="77"/>
      <c r="E2384" s="78"/>
      <c r="F2384" s="170"/>
      <c r="G2384" s="83"/>
      <c r="H2384" s="84"/>
      <c r="I2384" s="114" t="str">
        <f>IF(Stock[[#This Row],[SỐ LƯỢNG MUA]]&gt;0,Stock[[#This Row],[GIÁ MUA]]*Stock[[#This Row],[SỐ LƯỢNG MUA]]*$D$11,"")</f>
        <v/>
      </c>
      <c r="J2384" s="87"/>
      <c r="K2384" s="88"/>
      <c r="L2384" s="116" t="str">
        <f>IF(Stock[[#This Row],[SỐ LƯỢNG MUA]]&gt;0,Stock[[#This Row],[GIÁ MUA]]*(1+Stock[[#This Row],[% TĂNG KỲ VỌNG_1]]),"")</f>
        <v/>
      </c>
      <c r="M2384" s="89"/>
      <c r="N2384" s="116" t="str">
        <f>IF(Stock[[#This Row],[SỐ LƯỢNG MUA]]&gt;0,Stock[[#This Row],[GIÁ MUA]]*(1+Stock[[#This Row],[% TĂNG KỲ VỌNG_2]]),"")</f>
        <v/>
      </c>
      <c r="O2384" s="89"/>
      <c r="P2384" s="116" t="str">
        <f>IF(Stock[[#This Row],[SỐ LƯỢNG MUA]]&gt;0,Stock[[#This Row],[GIÁ MUA]]*(1+Stock[[#This Row],[% GIẢM ĐỂ CẮT LỖ]]),"")</f>
        <v/>
      </c>
      <c r="Q2384" s="103"/>
      <c r="R2384" s="117" t="str">
        <f>IF(Stock[[#This Row],[CỔ TỨC TIỀN MẶT]]&gt;0,Stock[[#This Row],[CỔ TỨC TIỀN MẶT]]/(Stock[[#This Row],[GIÁ MUA]]*Stock[[#This Row],[SỐ LƯỢNG MUA]]),"")</f>
        <v/>
      </c>
      <c r="S2384" s="103"/>
      <c r="T2384" s="77"/>
      <c r="U2384" s="95"/>
      <c r="V2384" s="96"/>
      <c r="W2384" s="125" t="str">
        <f>IF(Stock[[#This Row],[SỐ LƯỢNG BÁN]]&gt;0,Stock[[#This Row],[GIÁ BÁN]]*Stock[[#This Row],[SỐ LƯỢNG BÁN]]*$D$11+Stock[[#This Row],[GIÁ BÁN]]*Stock[[#This Row],[SỐ LƯỢNG BÁN]]*$D$12,"")</f>
        <v/>
      </c>
      <c r="X2384" s="120">
        <f>Stock[[#This Row],[SỐ LƯỢNG MUA]]+Stock[[#This Row],[CỔ TỨC BẰNG CỔ PHIẾU]]-Stock[[#This Row],[SỐ LƯỢNG BÁN]]</f>
        <v>0</v>
      </c>
      <c r="Y23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4" s="120">
        <f ca="1">IF(Stock[[#This Row],[NGÀY BÁN]]&gt;0,Stock[[#This Row],[NGÀY BÁN]]-Stock[[#This Row],[NGÀY MUA]]+1,IF(Stock[[#This Row],[NGÀY MUA]]=0,0,TODAY()-Stock[[#This Row],[NGÀY MUA]]+1))</f>
        <v>0</v>
      </c>
      <c r="AA2384" s="121" t="str">
        <f>IFERROR(Stock[[#This Row],[CỔ TỨC TIỀN MẶT]]+Stock[[#This Row],[LÃI/(LỖ) TỪ BÁN CK
(auto-fill)]],"")</f>
        <v/>
      </c>
      <c r="AB23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4" s="79"/>
      <c r="AE2384" s="146" t="str">
        <f>IF(Stock[[#This Row],[TRẠNG THÁI
(auto-fill)]]="NẮM GIỮ",Stock[[#This Row],[GIÁ THỊ TRƯỜNG]]-Stock[[#This Row],[GIÁ MUA]],"")</f>
        <v/>
      </c>
      <c r="AF2384" s="150" t="str">
        <f>IFERROR(Stock[[#This Row],[TĂNG/
(GIẢM )]]/Stock[[#This Row],[GIÁ MUA]],"")</f>
        <v/>
      </c>
      <c r="AG2384" s="129" t="str">
        <f>IF(Stock[[#This Row],[GIÁ THỊ TRƯỜNG]]&gt;0,Stock[[#This Row],[GIÁ THỊ TRƯỜNG]]*Stock[[#This Row],[SỐ LƯỢNG CÒN LẠI
(auto-fill)]],"")</f>
        <v/>
      </c>
    </row>
    <row r="2385" spans="2:33">
      <c r="B2385" s="109" t="str">
        <f>IF(AND(Stock[[#This Row],[SỐ LƯỢNG MUA]]&gt;0,Stock[[#This Row],[SỐ LƯỢNG CÒN LẠI
(auto-fill)]]=0),"BÁN",
IF(AND(Stock[[#This Row],[SỐ LƯỢNG MUA]]&gt;0,Stock[[#This Row],[SỐ LƯỢNG CÒN LẠI
(auto-fill)]]&gt;0),"NẮM GIỮ",""))</f>
        <v/>
      </c>
      <c r="C2385" s="112">
        <f t="shared" si="37"/>
        <v>2372</v>
      </c>
      <c r="D2385" s="77"/>
      <c r="E2385" s="78"/>
      <c r="F2385" s="170"/>
      <c r="G2385" s="83"/>
      <c r="H2385" s="84"/>
      <c r="I2385" s="114" t="str">
        <f>IF(Stock[[#This Row],[SỐ LƯỢNG MUA]]&gt;0,Stock[[#This Row],[GIÁ MUA]]*Stock[[#This Row],[SỐ LƯỢNG MUA]]*$D$11,"")</f>
        <v/>
      </c>
      <c r="J2385" s="87"/>
      <c r="K2385" s="88"/>
      <c r="L2385" s="116" t="str">
        <f>IF(Stock[[#This Row],[SỐ LƯỢNG MUA]]&gt;0,Stock[[#This Row],[GIÁ MUA]]*(1+Stock[[#This Row],[% TĂNG KỲ VỌNG_1]]),"")</f>
        <v/>
      </c>
      <c r="M2385" s="89"/>
      <c r="N2385" s="116" t="str">
        <f>IF(Stock[[#This Row],[SỐ LƯỢNG MUA]]&gt;0,Stock[[#This Row],[GIÁ MUA]]*(1+Stock[[#This Row],[% TĂNG KỲ VỌNG_2]]),"")</f>
        <v/>
      </c>
      <c r="O2385" s="89"/>
      <c r="P2385" s="116" t="str">
        <f>IF(Stock[[#This Row],[SỐ LƯỢNG MUA]]&gt;0,Stock[[#This Row],[GIÁ MUA]]*(1+Stock[[#This Row],[% GIẢM ĐỂ CẮT LỖ]]),"")</f>
        <v/>
      </c>
      <c r="Q2385" s="103"/>
      <c r="R2385" s="117" t="str">
        <f>IF(Stock[[#This Row],[CỔ TỨC TIỀN MẶT]]&gt;0,Stock[[#This Row],[CỔ TỨC TIỀN MẶT]]/(Stock[[#This Row],[GIÁ MUA]]*Stock[[#This Row],[SỐ LƯỢNG MUA]]),"")</f>
        <v/>
      </c>
      <c r="S2385" s="103"/>
      <c r="T2385" s="77"/>
      <c r="U2385" s="95"/>
      <c r="V2385" s="96"/>
      <c r="W2385" s="125" t="str">
        <f>IF(Stock[[#This Row],[SỐ LƯỢNG BÁN]]&gt;0,Stock[[#This Row],[GIÁ BÁN]]*Stock[[#This Row],[SỐ LƯỢNG BÁN]]*$D$11+Stock[[#This Row],[GIÁ BÁN]]*Stock[[#This Row],[SỐ LƯỢNG BÁN]]*$D$12,"")</f>
        <v/>
      </c>
      <c r="X2385" s="120">
        <f>Stock[[#This Row],[SỐ LƯỢNG MUA]]+Stock[[#This Row],[CỔ TỨC BẰNG CỔ PHIẾU]]-Stock[[#This Row],[SỐ LƯỢNG BÁN]]</f>
        <v>0</v>
      </c>
      <c r="Y23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5" s="120">
        <f ca="1">IF(Stock[[#This Row],[NGÀY BÁN]]&gt;0,Stock[[#This Row],[NGÀY BÁN]]-Stock[[#This Row],[NGÀY MUA]]+1,IF(Stock[[#This Row],[NGÀY MUA]]=0,0,TODAY()-Stock[[#This Row],[NGÀY MUA]]+1))</f>
        <v>0</v>
      </c>
      <c r="AA2385" s="121" t="str">
        <f>IFERROR(Stock[[#This Row],[CỔ TỨC TIỀN MẶT]]+Stock[[#This Row],[LÃI/(LỖ) TỪ BÁN CK
(auto-fill)]],"")</f>
        <v/>
      </c>
      <c r="AB23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5" s="79"/>
      <c r="AE2385" s="146" t="str">
        <f>IF(Stock[[#This Row],[TRẠNG THÁI
(auto-fill)]]="NẮM GIỮ",Stock[[#This Row],[GIÁ THỊ TRƯỜNG]]-Stock[[#This Row],[GIÁ MUA]],"")</f>
        <v/>
      </c>
      <c r="AF2385" s="150" t="str">
        <f>IFERROR(Stock[[#This Row],[TĂNG/
(GIẢM )]]/Stock[[#This Row],[GIÁ MUA]],"")</f>
        <v/>
      </c>
      <c r="AG2385" s="129" t="str">
        <f>IF(Stock[[#This Row],[GIÁ THỊ TRƯỜNG]]&gt;0,Stock[[#This Row],[GIÁ THỊ TRƯỜNG]]*Stock[[#This Row],[SỐ LƯỢNG CÒN LẠI
(auto-fill)]],"")</f>
        <v/>
      </c>
    </row>
    <row r="2386" spans="2:33">
      <c r="B2386" s="109" t="str">
        <f>IF(AND(Stock[[#This Row],[SỐ LƯỢNG MUA]]&gt;0,Stock[[#This Row],[SỐ LƯỢNG CÒN LẠI
(auto-fill)]]=0),"BÁN",
IF(AND(Stock[[#This Row],[SỐ LƯỢNG MUA]]&gt;0,Stock[[#This Row],[SỐ LƯỢNG CÒN LẠI
(auto-fill)]]&gt;0),"NẮM GIỮ",""))</f>
        <v/>
      </c>
      <c r="C2386" s="112">
        <f t="shared" si="37"/>
        <v>2373</v>
      </c>
      <c r="D2386" s="77"/>
      <c r="E2386" s="78"/>
      <c r="F2386" s="170"/>
      <c r="G2386" s="83"/>
      <c r="H2386" s="84"/>
      <c r="I2386" s="114" t="str">
        <f>IF(Stock[[#This Row],[SỐ LƯỢNG MUA]]&gt;0,Stock[[#This Row],[GIÁ MUA]]*Stock[[#This Row],[SỐ LƯỢNG MUA]]*$D$11,"")</f>
        <v/>
      </c>
      <c r="J2386" s="87"/>
      <c r="K2386" s="88"/>
      <c r="L2386" s="116" t="str">
        <f>IF(Stock[[#This Row],[SỐ LƯỢNG MUA]]&gt;0,Stock[[#This Row],[GIÁ MUA]]*(1+Stock[[#This Row],[% TĂNG KỲ VỌNG_1]]),"")</f>
        <v/>
      </c>
      <c r="M2386" s="89"/>
      <c r="N2386" s="116" t="str">
        <f>IF(Stock[[#This Row],[SỐ LƯỢNG MUA]]&gt;0,Stock[[#This Row],[GIÁ MUA]]*(1+Stock[[#This Row],[% TĂNG KỲ VỌNG_2]]),"")</f>
        <v/>
      </c>
      <c r="O2386" s="89"/>
      <c r="P2386" s="116" t="str">
        <f>IF(Stock[[#This Row],[SỐ LƯỢNG MUA]]&gt;0,Stock[[#This Row],[GIÁ MUA]]*(1+Stock[[#This Row],[% GIẢM ĐỂ CẮT LỖ]]),"")</f>
        <v/>
      </c>
      <c r="Q2386" s="103"/>
      <c r="R2386" s="117" t="str">
        <f>IF(Stock[[#This Row],[CỔ TỨC TIỀN MẶT]]&gt;0,Stock[[#This Row],[CỔ TỨC TIỀN MẶT]]/(Stock[[#This Row],[GIÁ MUA]]*Stock[[#This Row],[SỐ LƯỢNG MUA]]),"")</f>
        <v/>
      </c>
      <c r="S2386" s="103"/>
      <c r="T2386" s="77"/>
      <c r="U2386" s="95"/>
      <c r="V2386" s="96"/>
      <c r="W2386" s="125" t="str">
        <f>IF(Stock[[#This Row],[SỐ LƯỢNG BÁN]]&gt;0,Stock[[#This Row],[GIÁ BÁN]]*Stock[[#This Row],[SỐ LƯỢNG BÁN]]*$D$11+Stock[[#This Row],[GIÁ BÁN]]*Stock[[#This Row],[SỐ LƯỢNG BÁN]]*$D$12,"")</f>
        <v/>
      </c>
      <c r="X2386" s="120">
        <f>Stock[[#This Row],[SỐ LƯỢNG MUA]]+Stock[[#This Row],[CỔ TỨC BẰNG CỔ PHIẾU]]-Stock[[#This Row],[SỐ LƯỢNG BÁN]]</f>
        <v>0</v>
      </c>
      <c r="Y23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6" s="120">
        <f ca="1">IF(Stock[[#This Row],[NGÀY BÁN]]&gt;0,Stock[[#This Row],[NGÀY BÁN]]-Stock[[#This Row],[NGÀY MUA]]+1,IF(Stock[[#This Row],[NGÀY MUA]]=0,0,TODAY()-Stock[[#This Row],[NGÀY MUA]]+1))</f>
        <v>0</v>
      </c>
      <c r="AA2386" s="121" t="str">
        <f>IFERROR(Stock[[#This Row],[CỔ TỨC TIỀN MẶT]]+Stock[[#This Row],[LÃI/(LỖ) TỪ BÁN CK
(auto-fill)]],"")</f>
        <v/>
      </c>
      <c r="AB23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6" s="79"/>
      <c r="AE2386" s="146" t="str">
        <f>IF(Stock[[#This Row],[TRẠNG THÁI
(auto-fill)]]="NẮM GIỮ",Stock[[#This Row],[GIÁ THỊ TRƯỜNG]]-Stock[[#This Row],[GIÁ MUA]],"")</f>
        <v/>
      </c>
      <c r="AF2386" s="150" t="str">
        <f>IFERROR(Stock[[#This Row],[TĂNG/
(GIẢM )]]/Stock[[#This Row],[GIÁ MUA]],"")</f>
        <v/>
      </c>
      <c r="AG2386" s="129" t="str">
        <f>IF(Stock[[#This Row],[GIÁ THỊ TRƯỜNG]]&gt;0,Stock[[#This Row],[GIÁ THỊ TRƯỜNG]]*Stock[[#This Row],[SỐ LƯỢNG CÒN LẠI
(auto-fill)]],"")</f>
        <v/>
      </c>
    </row>
    <row r="2387" spans="2:33">
      <c r="B2387" s="109" t="str">
        <f>IF(AND(Stock[[#This Row],[SỐ LƯỢNG MUA]]&gt;0,Stock[[#This Row],[SỐ LƯỢNG CÒN LẠI
(auto-fill)]]=0),"BÁN",
IF(AND(Stock[[#This Row],[SỐ LƯỢNG MUA]]&gt;0,Stock[[#This Row],[SỐ LƯỢNG CÒN LẠI
(auto-fill)]]&gt;0),"NẮM GIỮ",""))</f>
        <v/>
      </c>
      <c r="C2387" s="112">
        <f t="shared" si="37"/>
        <v>2374</v>
      </c>
      <c r="D2387" s="77"/>
      <c r="E2387" s="78"/>
      <c r="F2387" s="170"/>
      <c r="G2387" s="83"/>
      <c r="H2387" s="84"/>
      <c r="I2387" s="114" t="str">
        <f>IF(Stock[[#This Row],[SỐ LƯỢNG MUA]]&gt;0,Stock[[#This Row],[GIÁ MUA]]*Stock[[#This Row],[SỐ LƯỢNG MUA]]*$D$11,"")</f>
        <v/>
      </c>
      <c r="J2387" s="87"/>
      <c r="K2387" s="88"/>
      <c r="L2387" s="116" t="str">
        <f>IF(Stock[[#This Row],[SỐ LƯỢNG MUA]]&gt;0,Stock[[#This Row],[GIÁ MUA]]*(1+Stock[[#This Row],[% TĂNG KỲ VỌNG_1]]),"")</f>
        <v/>
      </c>
      <c r="M2387" s="89"/>
      <c r="N2387" s="116" t="str">
        <f>IF(Stock[[#This Row],[SỐ LƯỢNG MUA]]&gt;0,Stock[[#This Row],[GIÁ MUA]]*(1+Stock[[#This Row],[% TĂNG KỲ VỌNG_2]]),"")</f>
        <v/>
      </c>
      <c r="O2387" s="89"/>
      <c r="P2387" s="116" t="str">
        <f>IF(Stock[[#This Row],[SỐ LƯỢNG MUA]]&gt;0,Stock[[#This Row],[GIÁ MUA]]*(1+Stock[[#This Row],[% GIẢM ĐỂ CẮT LỖ]]),"")</f>
        <v/>
      </c>
      <c r="Q2387" s="103"/>
      <c r="R2387" s="117" t="str">
        <f>IF(Stock[[#This Row],[CỔ TỨC TIỀN MẶT]]&gt;0,Stock[[#This Row],[CỔ TỨC TIỀN MẶT]]/(Stock[[#This Row],[GIÁ MUA]]*Stock[[#This Row],[SỐ LƯỢNG MUA]]),"")</f>
        <v/>
      </c>
      <c r="S2387" s="103"/>
      <c r="T2387" s="77"/>
      <c r="U2387" s="95"/>
      <c r="V2387" s="96"/>
      <c r="W2387" s="125" t="str">
        <f>IF(Stock[[#This Row],[SỐ LƯỢNG BÁN]]&gt;0,Stock[[#This Row],[GIÁ BÁN]]*Stock[[#This Row],[SỐ LƯỢNG BÁN]]*$D$11+Stock[[#This Row],[GIÁ BÁN]]*Stock[[#This Row],[SỐ LƯỢNG BÁN]]*$D$12,"")</f>
        <v/>
      </c>
      <c r="X2387" s="120">
        <f>Stock[[#This Row],[SỐ LƯỢNG MUA]]+Stock[[#This Row],[CỔ TỨC BẰNG CỔ PHIẾU]]-Stock[[#This Row],[SỐ LƯỢNG BÁN]]</f>
        <v>0</v>
      </c>
      <c r="Y23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7" s="120">
        <f ca="1">IF(Stock[[#This Row],[NGÀY BÁN]]&gt;0,Stock[[#This Row],[NGÀY BÁN]]-Stock[[#This Row],[NGÀY MUA]]+1,IF(Stock[[#This Row],[NGÀY MUA]]=0,0,TODAY()-Stock[[#This Row],[NGÀY MUA]]+1))</f>
        <v>0</v>
      </c>
      <c r="AA2387" s="121" t="str">
        <f>IFERROR(Stock[[#This Row],[CỔ TỨC TIỀN MẶT]]+Stock[[#This Row],[LÃI/(LỖ) TỪ BÁN CK
(auto-fill)]],"")</f>
        <v/>
      </c>
      <c r="AB23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7" s="79"/>
      <c r="AE2387" s="146" t="str">
        <f>IF(Stock[[#This Row],[TRẠNG THÁI
(auto-fill)]]="NẮM GIỮ",Stock[[#This Row],[GIÁ THỊ TRƯỜNG]]-Stock[[#This Row],[GIÁ MUA]],"")</f>
        <v/>
      </c>
      <c r="AF2387" s="150" t="str">
        <f>IFERROR(Stock[[#This Row],[TĂNG/
(GIẢM )]]/Stock[[#This Row],[GIÁ MUA]],"")</f>
        <v/>
      </c>
      <c r="AG2387" s="129" t="str">
        <f>IF(Stock[[#This Row],[GIÁ THỊ TRƯỜNG]]&gt;0,Stock[[#This Row],[GIÁ THỊ TRƯỜNG]]*Stock[[#This Row],[SỐ LƯỢNG CÒN LẠI
(auto-fill)]],"")</f>
        <v/>
      </c>
    </row>
    <row r="2388" spans="2:33">
      <c r="B2388" s="109" t="str">
        <f>IF(AND(Stock[[#This Row],[SỐ LƯỢNG MUA]]&gt;0,Stock[[#This Row],[SỐ LƯỢNG CÒN LẠI
(auto-fill)]]=0),"BÁN",
IF(AND(Stock[[#This Row],[SỐ LƯỢNG MUA]]&gt;0,Stock[[#This Row],[SỐ LƯỢNG CÒN LẠI
(auto-fill)]]&gt;0),"NẮM GIỮ",""))</f>
        <v/>
      </c>
      <c r="C2388" s="112">
        <f t="shared" si="37"/>
        <v>2375</v>
      </c>
      <c r="D2388" s="77"/>
      <c r="E2388" s="78"/>
      <c r="F2388" s="170"/>
      <c r="G2388" s="83"/>
      <c r="H2388" s="84"/>
      <c r="I2388" s="114" t="str">
        <f>IF(Stock[[#This Row],[SỐ LƯỢNG MUA]]&gt;0,Stock[[#This Row],[GIÁ MUA]]*Stock[[#This Row],[SỐ LƯỢNG MUA]]*$D$11,"")</f>
        <v/>
      </c>
      <c r="J2388" s="87"/>
      <c r="K2388" s="88"/>
      <c r="L2388" s="116" t="str">
        <f>IF(Stock[[#This Row],[SỐ LƯỢNG MUA]]&gt;0,Stock[[#This Row],[GIÁ MUA]]*(1+Stock[[#This Row],[% TĂNG KỲ VỌNG_1]]),"")</f>
        <v/>
      </c>
      <c r="M2388" s="89"/>
      <c r="N2388" s="116" t="str">
        <f>IF(Stock[[#This Row],[SỐ LƯỢNG MUA]]&gt;0,Stock[[#This Row],[GIÁ MUA]]*(1+Stock[[#This Row],[% TĂNG KỲ VỌNG_2]]),"")</f>
        <v/>
      </c>
      <c r="O2388" s="89"/>
      <c r="P2388" s="116" t="str">
        <f>IF(Stock[[#This Row],[SỐ LƯỢNG MUA]]&gt;0,Stock[[#This Row],[GIÁ MUA]]*(1+Stock[[#This Row],[% GIẢM ĐỂ CẮT LỖ]]),"")</f>
        <v/>
      </c>
      <c r="Q2388" s="103"/>
      <c r="R2388" s="117" t="str">
        <f>IF(Stock[[#This Row],[CỔ TỨC TIỀN MẶT]]&gt;0,Stock[[#This Row],[CỔ TỨC TIỀN MẶT]]/(Stock[[#This Row],[GIÁ MUA]]*Stock[[#This Row],[SỐ LƯỢNG MUA]]),"")</f>
        <v/>
      </c>
      <c r="S2388" s="103"/>
      <c r="T2388" s="77"/>
      <c r="U2388" s="95"/>
      <c r="V2388" s="96"/>
      <c r="W2388" s="125" t="str">
        <f>IF(Stock[[#This Row],[SỐ LƯỢNG BÁN]]&gt;0,Stock[[#This Row],[GIÁ BÁN]]*Stock[[#This Row],[SỐ LƯỢNG BÁN]]*$D$11+Stock[[#This Row],[GIÁ BÁN]]*Stock[[#This Row],[SỐ LƯỢNG BÁN]]*$D$12,"")</f>
        <v/>
      </c>
      <c r="X2388" s="120">
        <f>Stock[[#This Row],[SỐ LƯỢNG MUA]]+Stock[[#This Row],[CỔ TỨC BẰNG CỔ PHIẾU]]-Stock[[#This Row],[SỐ LƯỢNG BÁN]]</f>
        <v>0</v>
      </c>
      <c r="Y23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8" s="120">
        <f ca="1">IF(Stock[[#This Row],[NGÀY BÁN]]&gt;0,Stock[[#This Row],[NGÀY BÁN]]-Stock[[#This Row],[NGÀY MUA]]+1,IF(Stock[[#This Row],[NGÀY MUA]]=0,0,TODAY()-Stock[[#This Row],[NGÀY MUA]]+1))</f>
        <v>0</v>
      </c>
      <c r="AA2388" s="121" t="str">
        <f>IFERROR(Stock[[#This Row],[CỔ TỨC TIỀN MẶT]]+Stock[[#This Row],[LÃI/(LỖ) TỪ BÁN CK
(auto-fill)]],"")</f>
        <v/>
      </c>
      <c r="AB23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8" s="79"/>
      <c r="AE2388" s="146" t="str">
        <f>IF(Stock[[#This Row],[TRẠNG THÁI
(auto-fill)]]="NẮM GIỮ",Stock[[#This Row],[GIÁ THỊ TRƯỜNG]]-Stock[[#This Row],[GIÁ MUA]],"")</f>
        <v/>
      </c>
      <c r="AF2388" s="150" t="str">
        <f>IFERROR(Stock[[#This Row],[TĂNG/
(GIẢM )]]/Stock[[#This Row],[GIÁ MUA]],"")</f>
        <v/>
      </c>
      <c r="AG2388" s="129" t="str">
        <f>IF(Stock[[#This Row],[GIÁ THỊ TRƯỜNG]]&gt;0,Stock[[#This Row],[GIÁ THỊ TRƯỜNG]]*Stock[[#This Row],[SỐ LƯỢNG CÒN LẠI
(auto-fill)]],"")</f>
        <v/>
      </c>
    </row>
    <row r="2389" spans="2:33">
      <c r="B2389" s="109" t="str">
        <f>IF(AND(Stock[[#This Row],[SỐ LƯỢNG MUA]]&gt;0,Stock[[#This Row],[SỐ LƯỢNG CÒN LẠI
(auto-fill)]]=0),"BÁN",
IF(AND(Stock[[#This Row],[SỐ LƯỢNG MUA]]&gt;0,Stock[[#This Row],[SỐ LƯỢNG CÒN LẠI
(auto-fill)]]&gt;0),"NẮM GIỮ",""))</f>
        <v/>
      </c>
      <c r="C2389" s="112">
        <f t="shared" si="37"/>
        <v>2376</v>
      </c>
      <c r="D2389" s="77"/>
      <c r="E2389" s="78"/>
      <c r="F2389" s="170"/>
      <c r="G2389" s="83"/>
      <c r="H2389" s="84"/>
      <c r="I2389" s="114" t="str">
        <f>IF(Stock[[#This Row],[SỐ LƯỢNG MUA]]&gt;0,Stock[[#This Row],[GIÁ MUA]]*Stock[[#This Row],[SỐ LƯỢNG MUA]]*$D$11,"")</f>
        <v/>
      </c>
      <c r="J2389" s="87"/>
      <c r="K2389" s="88"/>
      <c r="L2389" s="116" t="str">
        <f>IF(Stock[[#This Row],[SỐ LƯỢNG MUA]]&gt;0,Stock[[#This Row],[GIÁ MUA]]*(1+Stock[[#This Row],[% TĂNG KỲ VỌNG_1]]),"")</f>
        <v/>
      </c>
      <c r="M2389" s="89"/>
      <c r="N2389" s="116" t="str">
        <f>IF(Stock[[#This Row],[SỐ LƯỢNG MUA]]&gt;0,Stock[[#This Row],[GIÁ MUA]]*(1+Stock[[#This Row],[% TĂNG KỲ VỌNG_2]]),"")</f>
        <v/>
      </c>
      <c r="O2389" s="89"/>
      <c r="P2389" s="116" t="str">
        <f>IF(Stock[[#This Row],[SỐ LƯỢNG MUA]]&gt;0,Stock[[#This Row],[GIÁ MUA]]*(1+Stock[[#This Row],[% GIẢM ĐỂ CẮT LỖ]]),"")</f>
        <v/>
      </c>
      <c r="Q2389" s="103"/>
      <c r="R2389" s="117" t="str">
        <f>IF(Stock[[#This Row],[CỔ TỨC TIỀN MẶT]]&gt;0,Stock[[#This Row],[CỔ TỨC TIỀN MẶT]]/(Stock[[#This Row],[GIÁ MUA]]*Stock[[#This Row],[SỐ LƯỢNG MUA]]),"")</f>
        <v/>
      </c>
      <c r="S2389" s="103"/>
      <c r="T2389" s="77"/>
      <c r="U2389" s="95"/>
      <c r="V2389" s="96"/>
      <c r="W2389" s="125" t="str">
        <f>IF(Stock[[#This Row],[SỐ LƯỢNG BÁN]]&gt;0,Stock[[#This Row],[GIÁ BÁN]]*Stock[[#This Row],[SỐ LƯỢNG BÁN]]*$D$11+Stock[[#This Row],[GIÁ BÁN]]*Stock[[#This Row],[SỐ LƯỢNG BÁN]]*$D$12,"")</f>
        <v/>
      </c>
      <c r="X2389" s="120">
        <f>Stock[[#This Row],[SỐ LƯỢNG MUA]]+Stock[[#This Row],[CỔ TỨC BẰNG CỔ PHIẾU]]-Stock[[#This Row],[SỐ LƯỢNG BÁN]]</f>
        <v>0</v>
      </c>
      <c r="Y23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9" s="120">
        <f ca="1">IF(Stock[[#This Row],[NGÀY BÁN]]&gt;0,Stock[[#This Row],[NGÀY BÁN]]-Stock[[#This Row],[NGÀY MUA]]+1,IF(Stock[[#This Row],[NGÀY MUA]]=0,0,TODAY()-Stock[[#This Row],[NGÀY MUA]]+1))</f>
        <v>0</v>
      </c>
      <c r="AA2389" s="121" t="str">
        <f>IFERROR(Stock[[#This Row],[CỔ TỨC TIỀN MẶT]]+Stock[[#This Row],[LÃI/(LỖ) TỪ BÁN CK
(auto-fill)]],"")</f>
        <v/>
      </c>
      <c r="AB23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89" s="79"/>
      <c r="AE2389" s="146" t="str">
        <f>IF(Stock[[#This Row],[TRẠNG THÁI
(auto-fill)]]="NẮM GIỮ",Stock[[#This Row],[GIÁ THỊ TRƯỜNG]]-Stock[[#This Row],[GIÁ MUA]],"")</f>
        <v/>
      </c>
      <c r="AF2389" s="150" t="str">
        <f>IFERROR(Stock[[#This Row],[TĂNG/
(GIẢM )]]/Stock[[#This Row],[GIÁ MUA]],"")</f>
        <v/>
      </c>
      <c r="AG2389" s="129" t="str">
        <f>IF(Stock[[#This Row],[GIÁ THỊ TRƯỜNG]]&gt;0,Stock[[#This Row],[GIÁ THỊ TRƯỜNG]]*Stock[[#This Row],[SỐ LƯỢNG CÒN LẠI
(auto-fill)]],"")</f>
        <v/>
      </c>
    </row>
    <row r="2390" spans="2:33">
      <c r="B2390" s="109" t="str">
        <f>IF(AND(Stock[[#This Row],[SỐ LƯỢNG MUA]]&gt;0,Stock[[#This Row],[SỐ LƯỢNG CÒN LẠI
(auto-fill)]]=0),"BÁN",
IF(AND(Stock[[#This Row],[SỐ LƯỢNG MUA]]&gt;0,Stock[[#This Row],[SỐ LƯỢNG CÒN LẠI
(auto-fill)]]&gt;0),"NẮM GIỮ",""))</f>
        <v/>
      </c>
      <c r="C2390" s="112">
        <f t="shared" si="37"/>
        <v>2377</v>
      </c>
      <c r="D2390" s="77"/>
      <c r="E2390" s="78"/>
      <c r="F2390" s="170"/>
      <c r="G2390" s="83"/>
      <c r="H2390" s="84"/>
      <c r="I2390" s="114" t="str">
        <f>IF(Stock[[#This Row],[SỐ LƯỢNG MUA]]&gt;0,Stock[[#This Row],[GIÁ MUA]]*Stock[[#This Row],[SỐ LƯỢNG MUA]]*$D$11,"")</f>
        <v/>
      </c>
      <c r="J2390" s="87"/>
      <c r="K2390" s="88"/>
      <c r="L2390" s="116" t="str">
        <f>IF(Stock[[#This Row],[SỐ LƯỢNG MUA]]&gt;0,Stock[[#This Row],[GIÁ MUA]]*(1+Stock[[#This Row],[% TĂNG KỲ VỌNG_1]]),"")</f>
        <v/>
      </c>
      <c r="M2390" s="89"/>
      <c r="N2390" s="116" t="str">
        <f>IF(Stock[[#This Row],[SỐ LƯỢNG MUA]]&gt;0,Stock[[#This Row],[GIÁ MUA]]*(1+Stock[[#This Row],[% TĂNG KỲ VỌNG_2]]),"")</f>
        <v/>
      </c>
      <c r="O2390" s="89"/>
      <c r="P2390" s="116" t="str">
        <f>IF(Stock[[#This Row],[SỐ LƯỢNG MUA]]&gt;0,Stock[[#This Row],[GIÁ MUA]]*(1+Stock[[#This Row],[% GIẢM ĐỂ CẮT LỖ]]),"")</f>
        <v/>
      </c>
      <c r="Q2390" s="103"/>
      <c r="R2390" s="117" t="str">
        <f>IF(Stock[[#This Row],[CỔ TỨC TIỀN MẶT]]&gt;0,Stock[[#This Row],[CỔ TỨC TIỀN MẶT]]/(Stock[[#This Row],[GIÁ MUA]]*Stock[[#This Row],[SỐ LƯỢNG MUA]]),"")</f>
        <v/>
      </c>
      <c r="S2390" s="103"/>
      <c r="T2390" s="77"/>
      <c r="U2390" s="95"/>
      <c r="V2390" s="96"/>
      <c r="W2390" s="125" t="str">
        <f>IF(Stock[[#This Row],[SỐ LƯỢNG BÁN]]&gt;0,Stock[[#This Row],[GIÁ BÁN]]*Stock[[#This Row],[SỐ LƯỢNG BÁN]]*$D$11+Stock[[#This Row],[GIÁ BÁN]]*Stock[[#This Row],[SỐ LƯỢNG BÁN]]*$D$12,"")</f>
        <v/>
      </c>
      <c r="X2390" s="120">
        <f>Stock[[#This Row],[SỐ LƯỢNG MUA]]+Stock[[#This Row],[CỔ TỨC BẰNG CỔ PHIẾU]]-Stock[[#This Row],[SỐ LƯỢNG BÁN]]</f>
        <v>0</v>
      </c>
      <c r="Y23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0" s="120">
        <f ca="1">IF(Stock[[#This Row],[NGÀY BÁN]]&gt;0,Stock[[#This Row],[NGÀY BÁN]]-Stock[[#This Row],[NGÀY MUA]]+1,IF(Stock[[#This Row],[NGÀY MUA]]=0,0,TODAY()-Stock[[#This Row],[NGÀY MUA]]+1))</f>
        <v>0</v>
      </c>
      <c r="AA2390" s="121" t="str">
        <f>IFERROR(Stock[[#This Row],[CỔ TỨC TIỀN MẶT]]+Stock[[#This Row],[LÃI/(LỖ) TỪ BÁN CK
(auto-fill)]],"")</f>
        <v/>
      </c>
      <c r="AB23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0" s="79"/>
      <c r="AE2390" s="146" t="str">
        <f>IF(Stock[[#This Row],[TRẠNG THÁI
(auto-fill)]]="NẮM GIỮ",Stock[[#This Row],[GIÁ THỊ TRƯỜNG]]-Stock[[#This Row],[GIÁ MUA]],"")</f>
        <v/>
      </c>
      <c r="AF2390" s="150" t="str">
        <f>IFERROR(Stock[[#This Row],[TĂNG/
(GIẢM )]]/Stock[[#This Row],[GIÁ MUA]],"")</f>
        <v/>
      </c>
      <c r="AG2390" s="129" t="str">
        <f>IF(Stock[[#This Row],[GIÁ THỊ TRƯỜNG]]&gt;0,Stock[[#This Row],[GIÁ THỊ TRƯỜNG]]*Stock[[#This Row],[SỐ LƯỢNG CÒN LẠI
(auto-fill)]],"")</f>
        <v/>
      </c>
    </row>
    <row r="2391" spans="2:33">
      <c r="B2391" s="109" t="str">
        <f>IF(AND(Stock[[#This Row],[SỐ LƯỢNG MUA]]&gt;0,Stock[[#This Row],[SỐ LƯỢNG CÒN LẠI
(auto-fill)]]=0),"BÁN",
IF(AND(Stock[[#This Row],[SỐ LƯỢNG MUA]]&gt;0,Stock[[#This Row],[SỐ LƯỢNG CÒN LẠI
(auto-fill)]]&gt;0),"NẮM GIỮ",""))</f>
        <v/>
      </c>
      <c r="C2391" s="112">
        <f t="shared" si="37"/>
        <v>2378</v>
      </c>
      <c r="D2391" s="77"/>
      <c r="E2391" s="78"/>
      <c r="F2391" s="170"/>
      <c r="G2391" s="83"/>
      <c r="H2391" s="84"/>
      <c r="I2391" s="114" t="str">
        <f>IF(Stock[[#This Row],[SỐ LƯỢNG MUA]]&gt;0,Stock[[#This Row],[GIÁ MUA]]*Stock[[#This Row],[SỐ LƯỢNG MUA]]*$D$11,"")</f>
        <v/>
      </c>
      <c r="J2391" s="87"/>
      <c r="K2391" s="88"/>
      <c r="L2391" s="116" t="str">
        <f>IF(Stock[[#This Row],[SỐ LƯỢNG MUA]]&gt;0,Stock[[#This Row],[GIÁ MUA]]*(1+Stock[[#This Row],[% TĂNG KỲ VỌNG_1]]),"")</f>
        <v/>
      </c>
      <c r="M2391" s="89"/>
      <c r="N2391" s="116" t="str">
        <f>IF(Stock[[#This Row],[SỐ LƯỢNG MUA]]&gt;0,Stock[[#This Row],[GIÁ MUA]]*(1+Stock[[#This Row],[% TĂNG KỲ VỌNG_2]]),"")</f>
        <v/>
      </c>
      <c r="O2391" s="89"/>
      <c r="P2391" s="116" t="str">
        <f>IF(Stock[[#This Row],[SỐ LƯỢNG MUA]]&gt;0,Stock[[#This Row],[GIÁ MUA]]*(1+Stock[[#This Row],[% GIẢM ĐỂ CẮT LỖ]]),"")</f>
        <v/>
      </c>
      <c r="Q2391" s="103"/>
      <c r="R2391" s="117" t="str">
        <f>IF(Stock[[#This Row],[CỔ TỨC TIỀN MẶT]]&gt;0,Stock[[#This Row],[CỔ TỨC TIỀN MẶT]]/(Stock[[#This Row],[GIÁ MUA]]*Stock[[#This Row],[SỐ LƯỢNG MUA]]),"")</f>
        <v/>
      </c>
      <c r="S2391" s="103"/>
      <c r="T2391" s="77"/>
      <c r="U2391" s="95"/>
      <c r="V2391" s="96"/>
      <c r="W2391" s="125" t="str">
        <f>IF(Stock[[#This Row],[SỐ LƯỢNG BÁN]]&gt;0,Stock[[#This Row],[GIÁ BÁN]]*Stock[[#This Row],[SỐ LƯỢNG BÁN]]*$D$11+Stock[[#This Row],[GIÁ BÁN]]*Stock[[#This Row],[SỐ LƯỢNG BÁN]]*$D$12,"")</f>
        <v/>
      </c>
      <c r="X2391" s="120">
        <f>Stock[[#This Row],[SỐ LƯỢNG MUA]]+Stock[[#This Row],[CỔ TỨC BẰNG CỔ PHIẾU]]-Stock[[#This Row],[SỐ LƯỢNG BÁN]]</f>
        <v>0</v>
      </c>
      <c r="Y23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1" s="120">
        <f ca="1">IF(Stock[[#This Row],[NGÀY BÁN]]&gt;0,Stock[[#This Row],[NGÀY BÁN]]-Stock[[#This Row],[NGÀY MUA]]+1,IF(Stock[[#This Row],[NGÀY MUA]]=0,0,TODAY()-Stock[[#This Row],[NGÀY MUA]]+1))</f>
        <v>0</v>
      </c>
      <c r="AA2391" s="121" t="str">
        <f>IFERROR(Stock[[#This Row],[CỔ TỨC TIỀN MẶT]]+Stock[[#This Row],[LÃI/(LỖ) TỪ BÁN CK
(auto-fill)]],"")</f>
        <v/>
      </c>
      <c r="AB23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1" s="79"/>
      <c r="AE2391" s="146" t="str">
        <f>IF(Stock[[#This Row],[TRẠNG THÁI
(auto-fill)]]="NẮM GIỮ",Stock[[#This Row],[GIÁ THỊ TRƯỜNG]]-Stock[[#This Row],[GIÁ MUA]],"")</f>
        <v/>
      </c>
      <c r="AF2391" s="150" t="str">
        <f>IFERROR(Stock[[#This Row],[TĂNG/
(GIẢM )]]/Stock[[#This Row],[GIÁ MUA]],"")</f>
        <v/>
      </c>
      <c r="AG2391" s="129" t="str">
        <f>IF(Stock[[#This Row],[GIÁ THỊ TRƯỜNG]]&gt;0,Stock[[#This Row],[GIÁ THỊ TRƯỜNG]]*Stock[[#This Row],[SỐ LƯỢNG CÒN LẠI
(auto-fill)]],"")</f>
        <v/>
      </c>
    </row>
    <row r="2392" spans="2:33">
      <c r="B2392" s="109" t="str">
        <f>IF(AND(Stock[[#This Row],[SỐ LƯỢNG MUA]]&gt;0,Stock[[#This Row],[SỐ LƯỢNG CÒN LẠI
(auto-fill)]]=0),"BÁN",
IF(AND(Stock[[#This Row],[SỐ LƯỢNG MUA]]&gt;0,Stock[[#This Row],[SỐ LƯỢNG CÒN LẠI
(auto-fill)]]&gt;0),"NẮM GIỮ",""))</f>
        <v/>
      </c>
      <c r="C2392" s="112">
        <f t="shared" si="37"/>
        <v>2379</v>
      </c>
      <c r="D2392" s="77"/>
      <c r="E2392" s="78"/>
      <c r="F2392" s="170"/>
      <c r="G2392" s="83"/>
      <c r="H2392" s="84"/>
      <c r="I2392" s="114" t="str">
        <f>IF(Stock[[#This Row],[SỐ LƯỢNG MUA]]&gt;0,Stock[[#This Row],[GIÁ MUA]]*Stock[[#This Row],[SỐ LƯỢNG MUA]]*$D$11,"")</f>
        <v/>
      </c>
      <c r="J2392" s="87"/>
      <c r="K2392" s="88"/>
      <c r="L2392" s="116" t="str">
        <f>IF(Stock[[#This Row],[SỐ LƯỢNG MUA]]&gt;0,Stock[[#This Row],[GIÁ MUA]]*(1+Stock[[#This Row],[% TĂNG KỲ VỌNG_1]]),"")</f>
        <v/>
      </c>
      <c r="M2392" s="89"/>
      <c r="N2392" s="116" t="str">
        <f>IF(Stock[[#This Row],[SỐ LƯỢNG MUA]]&gt;0,Stock[[#This Row],[GIÁ MUA]]*(1+Stock[[#This Row],[% TĂNG KỲ VỌNG_2]]),"")</f>
        <v/>
      </c>
      <c r="O2392" s="89"/>
      <c r="P2392" s="116" t="str">
        <f>IF(Stock[[#This Row],[SỐ LƯỢNG MUA]]&gt;0,Stock[[#This Row],[GIÁ MUA]]*(1+Stock[[#This Row],[% GIẢM ĐỂ CẮT LỖ]]),"")</f>
        <v/>
      </c>
      <c r="Q2392" s="103"/>
      <c r="R2392" s="117" t="str">
        <f>IF(Stock[[#This Row],[CỔ TỨC TIỀN MẶT]]&gt;0,Stock[[#This Row],[CỔ TỨC TIỀN MẶT]]/(Stock[[#This Row],[GIÁ MUA]]*Stock[[#This Row],[SỐ LƯỢNG MUA]]),"")</f>
        <v/>
      </c>
      <c r="S2392" s="103"/>
      <c r="T2392" s="77"/>
      <c r="U2392" s="95"/>
      <c r="V2392" s="96"/>
      <c r="W2392" s="125" t="str">
        <f>IF(Stock[[#This Row],[SỐ LƯỢNG BÁN]]&gt;0,Stock[[#This Row],[GIÁ BÁN]]*Stock[[#This Row],[SỐ LƯỢNG BÁN]]*$D$11+Stock[[#This Row],[GIÁ BÁN]]*Stock[[#This Row],[SỐ LƯỢNG BÁN]]*$D$12,"")</f>
        <v/>
      </c>
      <c r="X2392" s="120">
        <f>Stock[[#This Row],[SỐ LƯỢNG MUA]]+Stock[[#This Row],[CỔ TỨC BẰNG CỔ PHIẾU]]-Stock[[#This Row],[SỐ LƯỢNG BÁN]]</f>
        <v>0</v>
      </c>
      <c r="Y23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2" s="120">
        <f ca="1">IF(Stock[[#This Row],[NGÀY BÁN]]&gt;0,Stock[[#This Row],[NGÀY BÁN]]-Stock[[#This Row],[NGÀY MUA]]+1,IF(Stock[[#This Row],[NGÀY MUA]]=0,0,TODAY()-Stock[[#This Row],[NGÀY MUA]]+1))</f>
        <v>0</v>
      </c>
      <c r="AA2392" s="121" t="str">
        <f>IFERROR(Stock[[#This Row],[CỔ TỨC TIỀN MẶT]]+Stock[[#This Row],[LÃI/(LỖ) TỪ BÁN CK
(auto-fill)]],"")</f>
        <v/>
      </c>
      <c r="AB23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2" s="79"/>
      <c r="AE2392" s="146" t="str">
        <f>IF(Stock[[#This Row],[TRẠNG THÁI
(auto-fill)]]="NẮM GIỮ",Stock[[#This Row],[GIÁ THỊ TRƯỜNG]]-Stock[[#This Row],[GIÁ MUA]],"")</f>
        <v/>
      </c>
      <c r="AF2392" s="150" t="str">
        <f>IFERROR(Stock[[#This Row],[TĂNG/
(GIẢM )]]/Stock[[#This Row],[GIÁ MUA]],"")</f>
        <v/>
      </c>
      <c r="AG2392" s="129" t="str">
        <f>IF(Stock[[#This Row],[GIÁ THỊ TRƯỜNG]]&gt;0,Stock[[#This Row],[GIÁ THỊ TRƯỜNG]]*Stock[[#This Row],[SỐ LƯỢNG CÒN LẠI
(auto-fill)]],"")</f>
        <v/>
      </c>
    </row>
    <row r="2393" spans="2:33">
      <c r="B2393" s="109" t="str">
        <f>IF(AND(Stock[[#This Row],[SỐ LƯỢNG MUA]]&gt;0,Stock[[#This Row],[SỐ LƯỢNG CÒN LẠI
(auto-fill)]]=0),"BÁN",
IF(AND(Stock[[#This Row],[SỐ LƯỢNG MUA]]&gt;0,Stock[[#This Row],[SỐ LƯỢNG CÒN LẠI
(auto-fill)]]&gt;0),"NẮM GIỮ",""))</f>
        <v/>
      </c>
      <c r="C2393" s="112">
        <f t="shared" si="37"/>
        <v>2380</v>
      </c>
      <c r="D2393" s="77"/>
      <c r="E2393" s="78"/>
      <c r="F2393" s="170"/>
      <c r="G2393" s="83"/>
      <c r="H2393" s="84"/>
      <c r="I2393" s="114" t="str">
        <f>IF(Stock[[#This Row],[SỐ LƯỢNG MUA]]&gt;0,Stock[[#This Row],[GIÁ MUA]]*Stock[[#This Row],[SỐ LƯỢNG MUA]]*$D$11,"")</f>
        <v/>
      </c>
      <c r="J2393" s="87"/>
      <c r="K2393" s="88"/>
      <c r="L2393" s="116" t="str">
        <f>IF(Stock[[#This Row],[SỐ LƯỢNG MUA]]&gt;0,Stock[[#This Row],[GIÁ MUA]]*(1+Stock[[#This Row],[% TĂNG KỲ VỌNG_1]]),"")</f>
        <v/>
      </c>
      <c r="M2393" s="89"/>
      <c r="N2393" s="116" t="str">
        <f>IF(Stock[[#This Row],[SỐ LƯỢNG MUA]]&gt;0,Stock[[#This Row],[GIÁ MUA]]*(1+Stock[[#This Row],[% TĂNG KỲ VỌNG_2]]),"")</f>
        <v/>
      </c>
      <c r="O2393" s="89"/>
      <c r="P2393" s="116" t="str">
        <f>IF(Stock[[#This Row],[SỐ LƯỢNG MUA]]&gt;0,Stock[[#This Row],[GIÁ MUA]]*(1+Stock[[#This Row],[% GIẢM ĐỂ CẮT LỖ]]),"")</f>
        <v/>
      </c>
      <c r="Q2393" s="103"/>
      <c r="R2393" s="117" t="str">
        <f>IF(Stock[[#This Row],[CỔ TỨC TIỀN MẶT]]&gt;0,Stock[[#This Row],[CỔ TỨC TIỀN MẶT]]/(Stock[[#This Row],[GIÁ MUA]]*Stock[[#This Row],[SỐ LƯỢNG MUA]]),"")</f>
        <v/>
      </c>
      <c r="S2393" s="103"/>
      <c r="T2393" s="77"/>
      <c r="U2393" s="95"/>
      <c r="V2393" s="96"/>
      <c r="W2393" s="125" t="str">
        <f>IF(Stock[[#This Row],[SỐ LƯỢNG BÁN]]&gt;0,Stock[[#This Row],[GIÁ BÁN]]*Stock[[#This Row],[SỐ LƯỢNG BÁN]]*$D$11+Stock[[#This Row],[GIÁ BÁN]]*Stock[[#This Row],[SỐ LƯỢNG BÁN]]*$D$12,"")</f>
        <v/>
      </c>
      <c r="X2393" s="120">
        <f>Stock[[#This Row],[SỐ LƯỢNG MUA]]+Stock[[#This Row],[CỔ TỨC BẰNG CỔ PHIẾU]]-Stock[[#This Row],[SỐ LƯỢNG BÁN]]</f>
        <v>0</v>
      </c>
      <c r="Y23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3" s="120">
        <f ca="1">IF(Stock[[#This Row],[NGÀY BÁN]]&gt;0,Stock[[#This Row],[NGÀY BÁN]]-Stock[[#This Row],[NGÀY MUA]]+1,IF(Stock[[#This Row],[NGÀY MUA]]=0,0,TODAY()-Stock[[#This Row],[NGÀY MUA]]+1))</f>
        <v>0</v>
      </c>
      <c r="AA2393" s="121" t="str">
        <f>IFERROR(Stock[[#This Row],[CỔ TỨC TIỀN MẶT]]+Stock[[#This Row],[LÃI/(LỖ) TỪ BÁN CK
(auto-fill)]],"")</f>
        <v/>
      </c>
      <c r="AB23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3" s="79"/>
      <c r="AE2393" s="146" t="str">
        <f>IF(Stock[[#This Row],[TRẠNG THÁI
(auto-fill)]]="NẮM GIỮ",Stock[[#This Row],[GIÁ THỊ TRƯỜNG]]-Stock[[#This Row],[GIÁ MUA]],"")</f>
        <v/>
      </c>
      <c r="AF2393" s="150" t="str">
        <f>IFERROR(Stock[[#This Row],[TĂNG/
(GIẢM )]]/Stock[[#This Row],[GIÁ MUA]],"")</f>
        <v/>
      </c>
      <c r="AG2393" s="129" t="str">
        <f>IF(Stock[[#This Row],[GIÁ THỊ TRƯỜNG]]&gt;0,Stock[[#This Row],[GIÁ THỊ TRƯỜNG]]*Stock[[#This Row],[SỐ LƯỢNG CÒN LẠI
(auto-fill)]],"")</f>
        <v/>
      </c>
    </row>
    <row r="2394" spans="2:33">
      <c r="B2394" s="109" t="str">
        <f>IF(AND(Stock[[#This Row],[SỐ LƯỢNG MUA]]&gt;0,Stock[[#This Row],[SỐ LƯỢNG CÒN LẠI
(auto-fill)]]=0),"BÁN",
IF(AND(Stock[[#This Row],[SỐ LƯỢNG MUA]]&gt;0,Stock[[#This Row],[SỐ LƯỢNG CÒN LẠI
(auto-fill)]]&gt;0),"NẮM GIỮ",""))</f>
        <v/>
      </c>
      <c r="C2394" s="112">
        <f t="shared" si="37"/>
        <v>2381</v>
      </c>
      <c r="D2394" s="77"/>
      <c r="E2394" s="78"/>
      <c r="F2394" s="170"/>
      <c r="G2394" s="83"/>
      <c r="H2394" s="84"/>
      <c r="I2394" s="114" t="str">
        <f>IF(Stock[[#This Row],[SỐ LƯỢNG MUA]]&gt;0,Stock[[#This Row],[GIÁ MUA]]*Stock[[#This Row],[SỐ LƯỢNG MUA]]*$D$11,"")</f>
        <v/>
      </c>
      <c r="J2394" s="87"/>
      <c r="K2394" s="88"/>
      <c r="L2394" s="116" t="str">
        <f>IF(Stock[[#This Row],[SỐ LƯỢNG MUA]]&gt;0,Stock[[#This Row],[GIÁ MUA]]*(1+Stock[[#This Row],[% TĂNG KỲ VỌNG_1]]),"")</f>
        <v/>
      </c>
      <c r="M2394" s="89"/>
      <c r="N2394" s="116" t="str">
        <f>IF(Stock[[#This Row],[SỐ LƯỢNG MUA]]&gt;0,Stock[[#This Row],[GIÁ MUA]]*(1+Stock[[#This Row],[% TĂNG KỲ VỌNG_2]]),"")</f>
        <v/>
      </c>
      <c r="O2394" s="89"/>
      <c r="P2394" s="116" t="str">
        <f>IF(Stock[[#This Row],[SỐ LƯỢNG MUA]]&gt;0,Stock[[#This Row],[GIÁ MUA]]*(1+Stock[[#This Row],[% GIẢM ĐỂ CẮT LỖ]]),"")</f>
        <v/>
      </c>
      <c r="Q2394" s="103"/>
      <c r="R2394" s="117" t="str">
        <f>IF(Stock[[#This Row],[CỔ TỨC TIỀN MẶT]]&gt;0,Stock[[#This Row],[CỔ TỨC TIỀN MẶT]]/(Stock[[#This Row],[GIÁ MUA]]*Stock[[#This Row],[SỐ LƯỢNG MUA]]),"")</f>
        <v/>
      </c>
      <c r="S2394" s="103"/>
      <c r="T2394" s="77"/>
      <c r="U2394" s="95"/>
      <c r="V2394" s="96"/>
      <c r="W2394" s="125" t="str">
        <f>IF(Stock[[#This Row],[SỐ LƯỢNG BÁN]]&gt;0,Stock[[#This Row],[GIÁ BÁN]]*Stock[[#This Row],[SỐ LƯỢNG BÁN]]*$D$11+Stock[[#This Row],[GIÁ BÁN]]*Stock[[#This Row],[SỐ LƯỢNG BÁN]]*$D$12,"")</f>
        <v/>
      </c>
      <c r="X2394" s="120">
        <f>Stock[[#This Row],[SỐ LƯỢNG MUA]]+Stock[[#This Row],[CỔ TỨC BẰNG CỔ PHIẾU]]-Stock[[#This Row],[SỐ LƯỢNG BÁN]]</f>
        <v>0</v>
      </c>
      <c r="Y23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4" s="120">
        <f ca="1">IF(Stock[[#This Row],[NGÀY BÁN]]&gt;0,Stock[[#This Row],[NGÀY BÁN]]-Stock[[#This Row],[NGÀY MUA]]+1,IF(Stock[[#This Row],[NGÀY MUA]]=0,0,TODAY()-Stock[[#This Row],[NGÀY MUA]]+1))</f>
        <v>0</v>
      </c>
      <c r="AA2394" s="121" t="str">
        <f>IFERROR(Stock[[#This Row],[CỔ TỨC TIỀN MẶT]]+Stock[[#This Row],[LÃI/(LỖ) TỪ BÁN CK
(auto-fill)]],"")</f>
        <v/>
      </c>
      <c r="AB23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4" s="79"/>
      <c r="AE2394" s="146" t="str">
        <f>IF(Stock[[#This Row],[TRẠNG THÁI
(auto-fill)]]="NẮM GIỮ",Stock[[#This Row],[GIÁ THỊ TRƯỜNG]]-Stock[[#This Row],[GIÁ MUA]],"")</f>
        <v/>
      </c>
      <c r="AF2394" s="150" t="str">
        <f>IFERROR(Stock[[#This Row],[TĂNG/
(GIẢM )]]/Stock[[#This Row],[GIÁ MUA]],"")</f>
        <v/>
      </c>
      <c r="AG2394" s="129" t="str">
        <f>IF(Stock[[#This Row],[GIÁ THỊ TRƯỜNG]]&gt;0,Stock[[#This Row],[GIÁ THỊ TRƯỜNG]]*Stock[[#This Row],[SỐ LƯỢNG CÒN LẠI
(auto-fill)]],"")</f>
        <v/>
      </c>
    </row>
    <row r="2395" spans="2:33">
      <c r="B2395" s="109" t="str">
        <f>IF(AND(Stock[[#This Row],[SỐ LƯỢNG MUA]]&gt;0,Stock[[#This Row],[SỐ LƯỢNG CÒN LẠI
(auto-fill)]]=0),"BÁN",
IF(AND(Stock[[#This Row],[SỐ LƯỢNG MUA]]&gt;0,Stock[[#This Row],[SỐ LƯỢNG CÒN LẠI
(auto-fill)]]&gt;0),"NẮM GIỮ",""))</f>
        <v/>
      </c>
      <c r="C2395" s="112">
        <f t="shared" si="37"/>
        <v>2382</v>
      </c>
      <c r="D2395" s="77"/>
      <c r="E2395" s="78"/>
      <c r="F2395" s="170"/>
      <c r="G2395" s="83"/>
      <c r="H2395" s="84"/>
      <c r="I2395" s="114" t="str">
        <f>IF(Stock[[#This Row],[SỐ LƯỢNG MUA]]&gt;0,Stock[[#This Row],[GIÁ MUA]]*Stock[[#This Row],[SỐ LƯỢNG MUA]]*$D$11,"")</f>
        <v/>
      </c>
      <c r="J2395" s="87"/>
      <c r="K2395" s="88"/>
      <c r="L2395" s="116" t="str">
        <f>IF(Stock[[#This Row],[SỐ LƯỢNG MUA]]&gt;0,Stock[[#This Row],[GIÁ MUA]]*(1+Stock[[#This Row],[% TĂNG KỲ VỌNG_1]]),"")</f>
        <v/>
      </c>
      <c r="M2395" s="89"/>
      <c r="N2395" s="116" t="str">
        <f>IF(Stock[[#This Row],[SỐ LƯỢNG MUA]]&gt;0,Stock[[#This Row],[GIÁ MUA]]*(1+Stock[[#This Row],[% TĂNG KỲ VỌNG_2]]),"")</f>
        <v/>
      </c>
      <c r="O2395" s="89"/>
      <c r="P2395" s="116" t="str">
        <f>IF(Stock[[#This Row],[SỐ LƯỢNG MUA]]&gt;0,Stock[[#This Row],[GIÁ MUA]]*(1+Stock[[#This Row],[% GIẢM ĐỂ CẮT LỖ]]),"")</f>
        <v/>
      </c>
      <c r="Q2395" s="103"/>
      <c r="R2395" s="117" t="str">
        <f>IF(Stock[[#This Row],[CỔ TỨC TIỀN MẶT]]&gt;0,Stock[[#This Row],[CỔ TỨC TIỀN MẶT]]/(Stock[[#This Row],[GIÁ MUA]]*Stock[[#This Row],[SỐ LƯỢNG MUA]]),"")</f>
        <v/>
      </c>
      <c r="S2395" s="103"/>
      <c r="T2395" s="77"/>
      <c r="U2395" s="95"/>
      <c r="V2395" s="96"/>
      <c r="W2395" s="125" t="str">
        <f>IF(Stock[[#This Row],[SỐ LƯỢNG BÁN]]&gt;0,Stock[[#This Row],[GIÁ BÁN]]*Stock[[#This Row],[SỐ LƯỢNG BÁN]]*$D$11+Stock[[#This Row],[GIÁ BÁN]]*Stock[[#This Row],[SỐ LƯỢNG BÁN]]*$D$12,"")</f>
        <v/>
      </c>
      <c r="X2395" s="120">
        <f>Stock[[#This Row],[SỐ LƯỢNG MUA]]+Stock[[#This Row],[CỔ TỨC BẰNG CỔ PHIẾU]]-Stock[[#This Row],[SỐ LƯỢNG BÁN]]</f>
        <v>0</v>
      </c>
      <c r="Y23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5" s="120">
        <f ca="1">IF(Stock[[#This Row],[NGÀY BÁN]]&gt;0,Stock[[#This Row],[NGÀY BÁN]]-Stock[[#This Row],[NGÀY MUA]]+1,IF(Stock[[#This Row],[NGÀY MUA]]=0,0,TODAY()-Stock[[#This Row],[NGÀY MUA]]+1))</f>
        <v>0</v>
      </c>
      <c r="AA2395" s="121" t="str">
        <f>IFERROR(Stock[[#This Row],[CỔ TỨC TIỀN MẶT]]+Stock[[#This Row],[LÃI/(LỖ) TỪ BÁN CK
(auto-fill)]],"")</f>
        <v/>
      </c>
      <c r="AB23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5" s="79"/>
      <c r="AE2395" s="146" t="str">
        <f>IF(Stock[[#This Row],[TRẠNG THÁI
(auto-fill)]]="NẮM GIỮ",Stock[[#This Row],[GIÁ THỊ TRƯỜNG]]-Stock[[#This Row],[GIÁ MUA]],"")</f>
        <v/>
      </c>
      <c r="AF2395" s="150" t="str">
        <f>IFERROR(Stock[[#This Row],[TĂNG/
(GIẢM )]]/Stock[[#This Row],[GIÁ MUA]],"")</f>
        <v/>
      </c>
      <c r="AG2395" s="129" t="str">
        <f>IF(Stock[[#This Row],[GIÁ THỊ TRƯỜNG]]&gt;0,Stock[[#This Row],[GIÁ THỊ TRƯỜNG]]*Stock[[#This Row],[SỐ LƯỢNG CÒN LẠI
(auto-fill)]],"")</f>
        <v/>
      </c>
    </row>
    <row r="2396" spans="2:33">
      <c r="B2396" s="109" t="str">
        <f>IF(AND(Stock[[#This Row],[SỐ LƯỢNG MUA]]&gt;0,Stock[[#This Row],[SỐ LƯỢNG CÒN LẠI
(auto-fill)]]=0),"BÁN",
IF(AND(Stock[[#This Row],[SỐ LƯỢNG MUA]]&gt;0,Stock[[#This Row],[SỐ LƯỢNG CÒN LẠI
(auto-fill)]]&gt;0),"NẮM GIỮ",""))</f>
        <v/>
      </c>
      <c r="C2396" s="112">
        <f t="shared" si="37"/>
        <v>2383</v>
      </c>
      <c r="D2396" s="77"/>
      <c r="E2396" s="78"/>
      <c r="F2396" s="170"/>
      <c r="G2396" s="83"/>
      <c r="H2396" s="84"/>
      <c r="I2396" s="114" t="str">
        <f>IF(Stock[[#This Row],[SỐ LƯỢNG MUA]]&gt;0,Stock[[#This Row],[GIÁ MUA]]*Stock[[#This Row],[SỐ LƯỢNG MUA]]*$D$11,"")</f>
        <v/>
      </c>
      <c r="J2396" s="87"/>
      <c r="K2396" s="88"/>
      <c r="L2396" s="116" t="str">
        <f>IF(Stock[[#This Row],[SỐ LƯỢNG MUA]]&gt;0,Stock[[#This Row],[GIÁ MUA]]*(1+Stock[[#This Row],[% TĂNG KỲ VỌNG_1]]),"")</f>
        <v/>
      </c>
      <c r="M2396" s="89"/>
      <c r="N2396" s="116" t="str">
        <f>IF(Stock[[#This Row],[SỐ LƯỢNG MUA]]&gt;0,Stock[[#This Row],[GIÁ MUA]]*(1+Stock[[#This Row],[% TĂNG KỲ VỌNG_2]]),"")</f>
        <v/>
      </c>
      <c r="O2396" s="89"/>
      <c r="P2396" s="116" t="str">
        <f>IF(Stock[[#This Row],[SỐ LƯỢNG MUA]]&gt;0,Stock[[#This Row],[GIÁ MUA]]*(1+Stock[[#This Row],[% GIẢM ĐỂ CẮT LỖ]]),"")</f>
        <v/>
      </c>
      <c r="Q2396" s="103"/>
      <c r="R2396" s="117" t="str">
        <f>IF(Stock[[#This Row],[CỔ TỨC TIỀN MẶT]]&gt;0,Stock[[#This Row],[CỔ TỨC TIỀN MẶT]]/(Stock[[#This Row],[GIÁ MUA]]*Stock[[#This Row],[SỐ LƯỢNG MUA]]),"")</f>
        <v/>
      </c>
      <c r="S2396" s="103"/>
      <c r="T2396" s="77"/>
      <c r="U2396" s="95"/>
      <c r="V2396" s="96"/>
      <c r="W2396" s="125" t="str">
        <f>IF(Stock[[#This Row],[SỐ LƯỢNG BÁN]]&gt;0,Stock[[#This Row],[GIÁ BÁN]]*Stock[[#This Row],[SỐ LƯỢNG BÁN]]*$D$11+Stock[[#This Row],[GIÁ BÁN]]*Stock[[#This Row],[SỐ LƯỢNG BÁN]]*$D$12,"")</f>
        <v/>
      </c>
      <c r="X2396" s="120">
        <f>Stock[[#This Row],[SỐ LƯỢNG MUA]]+Stock[[#This Row],[CỔ TỨC BẰNG CỔ PHIẾU]]-Stock[[#This Row],[SỐ LƯỢNG BÁN]]</f>
        <v>0</v>
      </c>
      <c r="Y23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6" s="120">
        <f ca="1">IF(Stock[[#This Row],[NGÀY BÁN]]&gt;0,Stock[[#This Row],[NGÀY BÁN]]-Stock[[#This Row],[NGÀY MUA]]+1,IF(Stock[[#This Row],[NGÀY MUA]]=0,0,TODAY()-Stock[[#This Row],[NGÀY MUA]]+1))</f>
        <v>0</v>
      </c>
      <c r="AA2396" s="121" t="str">
        <f>IFERROR(Stock[[#This Row],[CỔ TỨC TIỀN MẶT]]+Stock[[#This Row],[LÃI/(LỖ) TỪ BÁN CK
(auto-fill)]],"")</f>
        <v/>
      </c>
      <c r="AB23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6" s="79"/>
      <c r="AE2396" s="146" t="str">
        <f>IF(Stock[[#This Row],[TRẠNG THÁI
(auto-fill)]]="NẮM GIỮ",Stock[[#This Row],[GIÁ THỊ TRƯỜNG]]-Stock[[#This Row],[GIÁ MUA]],"")</f>
        <v/>
      </c>
      <c r="AF2396" s="150" t="str">
        <f>IFERROR(Stock[[#This Row],[TĂNG/
(GIẢM )]]/Stock[[#This Row],[GIÁ MUA]],"")</f>
        <v/>
      </c>
      <c r="AG2396" s="129" t="str">
        <f>IF(Stock[[#This Row],[GIÁ THỊ TRƯỜNG]]&gt;0,Stock[[#This Row],[GIÁ THỊ TRƯỜNG]]*Stock[[#This Row],[SỐ LƯỢNG CÒN LẠI
(auto-fill)]],"")</f>
        <v/>
      </c>
    </row>
    <row r="2397" spans="2:33">
      <c r="B2397" s="109" t="str">
        <f>IF(AND(Stock[[#This Row],[SỐ LƯỢNG MUA]]&gt;0,Stock[[#This Row],[SỐ LƯỢNG CÒN LẠI
(auto-fill)]]=0),"BÁN",
IF(AND(Stock[[#This Row],[SỐ LƯỢNG MUA]]&gt;0,Stock[[#This Row],[SỐ LƯỢNG CÒN LẠI
(auto-fill)]]&gt;0),"NẮM GIỮ",""))</f>
        <v/>
      </c>
      <c r="C2397" s="112">
        <f t="shared" si="37"/>
        <v>2384</v>
      </c>
      <c r="D2397" s="77"/>
      <c r="E2397" s="78"/>
      <c r="F2397" s="170"/>
      <c r="G2397" s="83"/>
      <c r="H2397" s="84"/>
      <c r="I2397" s="114" t="str">
        <f>IF(Stock[[#This Row],[SỐ LƯỢNG MUA]]&gt;0,Stock[[#This Row],[GIÁ MUA]]*Stock[[#This Row],[SỐ LƯỢNG MUA]]*$D$11,"")</f>
        <v/>
      </c>
      <c r="J2397" s="87"/>
      <c r="K2397" s="88"/>
      <c r="L2397" s="116" t="str">
        <f>IF(Stock[[#This Row],[SỐ LƯỢNG MUA]]&gt;0,Stock[[#This Row],[GIÁ MUA]]*(1+Stock[[#This Row],[% TĂNG KỲ VỌNG_1]]),"")</f>
        <v/>
      </c>
      <c r="M2397" s="89"/>
      <c r="N2397" s="116" t="str">
        <f>IF(Stock[[#This Row],[SỐ LƯỢNG MUA]]&gt;0,Stock[[#This Row],[GIÁ MUA]]*(1+Stock[[#This Row],[% TĂNG KỲ VỌNG_2]]),"")</f>
        <v/>
      </c>
      <c r="O2397" s="89"/>
      <c r="P2397" s="116" t="str">
        <f>IF(Stock[[#This Row],[SỐ LƯỢNG MUA]]&gt;0,Stock[[#This Row],[GIÁ MUA]]*(1+Stock[[#This Row],[% GIẢM ĐỂ CẮT LỖ]]),"")</f>
        <v/>
      </c>
      <c r="Q2397" s="103"/>
      <c r="R2397" s="117" t="str">
        <f>IF(Stock[[#This Row],[CỔ TỨC TIỀN MẶT]]&gt;0,Stock[[#This Row],[CỔ TỨC TIỀN MẶT]]/(Stock[[#This Row],[GIÁ MUA]]*Stock[[#This Row],[SỐ LƯỢNG MUA]]),"")</f>
        <v/>
      </c>
      <c r="S2397" s="103"/>
      <c r="T2397" s="77"/>
      <c r="U2397" s="95"/>
      <c r="V2397" s="96"/>
      <c r="W2397" s="125" t="str">
        <f>IF(Stock[[#This Row],[SỐ LƯỢNG BÁN]]&gt;0,Stock[[#This Row],[GIÁ BÁN]]*Stock[[#This Row],[SỐ LƯỢNG BÁN]]*$D$11+Stock[[#This Row],[GIÁ BÁN]]*Stock[[#This Row],[SỐ LƯỢNG BÁN]]*$D$12,"")</f>
        <v/>
      </c>
      <c r="X2397" s="120">
        <f>Stock[[#This Row],[SỐ LƯỢNG MUA]]+Stock[[#This Row],[CỔ TỨC BẰNG CỔ PHIẾU]]-Stock[[#This Row],[SỐ LƯỢNG BÁN]]</f>
        <v>0</v>
      </c>
      <c r="Y23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7" s="120">
        <f ca="1">IF(Stock[[#This Row],[NGÀY BÁN]]&gt;0,Stock[[#This Row],[NGÀY BÁN]]-Stock[[#This Row],[NGÀY MUA]]+1,IF(Stock[[#This Row],[NGÀY MUA]]=0,0,TODAY()-Stock[[#This Row],[NGÀY MUA]]+1))</f>
        <v>0</v>
      </c>
      <c r="AA2397" s="121" t="str">
        <f>IFERROR(Stock[[#This Row],[CỔ TỨC TIỀN MẶT]]+Stock[[#This Row],[LÃI/(LỖ) TỪ BÁN CK
(auto-fill)]],"")</f>
        <v/>
      </c>
      <c r="AB23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7" s="79"/>
      <c r="AE2397" s="146" t="str">
        <f>IF(Stock[[#This Row],[TRẠNG THÁI
(auto-fill)]]="NẮM GIỮ",Stock[[#This Row],[GIÁ THỊ TRƯỜNG]]-Stock[[#This Row],[GIÁ MUA]],"")</f>
        <v/>
      </c>
      <c r="AF2397" s="150" t="str">
        <f>IFERROR(Stock[[#This Row],[TĂNG/
(GIẢM )]]/Stock[[#This Row],[GIÁ MUA]],"")</f>
        <v/>
      </c>
      <c r="AG2397" s="129" t="str">
        <f>IF(Stock[[#This Row],[GIÁ THỊ TRƯỜNG]]&gt;0,Stock[[#This Row],[GIÁ THỊ TRƯỜNG]]*Stock[[#This Row],[SỐ LƯỢNG CÒN LẠI
(auto-fill)]],"")</f>
        <v/>
      </c>
    </row>
    <row r="2398" spans="2:33">
      <c r="B2398" s="109" t="str">
        <f>IF(AND(Stock[[#This Row],[SỐ LƯỢNG MUA]]&gt;0,Stock[[#This Row],[SỐ LƯỢNG CÒN LẠI
(auto-fill)]]=0),"BÁN",
IF(AND(Stock[[#This Row],[SỐ LƯỢNG MUA]]&gt;0,Stock[[#This Row],[SỐ LƯỢNG CÒN LẠI
(auto-fill)]]&gt;0),"NẮM GIỮ",""))</f>
        <v/>
      </c>
      <c r="C2398" s="112">
        <f t="shared" si="37"/>
        <v>2385</v>
      </c>
      <c r="D2398" s="77"/>
      <c r="E2398" s="78"/>
      <c r="F2398" s="170"/>
      <c r="G2398" s="83"/>
      <c r="H2398" s="84"/>
      <c r="I2398" s="114" t="str">
        <f>IF(Stock[[#This Row],[SỐ LƯỢNG MUA]]&gt;0,Stock[[#This Row],[GIÁ MUA]]*Stock[[#This Row],[SỐ LƯỢNG MUA]]*$D$11,"")</f>
        <v/>
      </c>
      <c r="J2398" s="87"/>
      <c r="K2398" s="88"/>
      <c r="L2398" s="116" t="str">
        <f>IF(Stock[[#This Row],[SỐ LƯỢNG MUA]]&gt;0,Stock[[#This Row],[GIÁ MUA]]*(1+Stock[[#This Row],[% TĂNG KỲ VỌNG_1]]),"")</f>
        <v/>
      </c>
      <c r="M2398" s="89"/>
      <c r="N2398" s="116" t="str">
        <f>IF(Stock[[#This Row],[SỐ LƯỢNG MUA]]&gt;0,Stock[[#This Row],[GIÁ MUA]]*(1+Stock[[#This Row],[% TĂNG KỲ VỌNG_2]]),"")</f>
        <v/>
      </c>
      <c r="O2398" s="89"/>
      <c r="P2398" s="116" t="str">
        <f>IF(Stock[[#This Row],[SỐ LƯỢNG MUA]]&gt;0,Stock[[#This Row],[GIÁ MUA]]*(1+Stock[[#This Row],[% GIẢM ĐỂ CẮT LỖ]]),"")</f>
        <v/>
      </c>
      <c r="Q2398" s="103"/>
      <c r="R2398" s="117" t="str">
        <f>IF(Stock[[#This Row],[CỔ TỨC TIỀN MẶT]]&gt;0,Stock[[#This Row],[CỔ TỨC TIỀN MẶT]]/(Stock[[#This Row],[GIÁ MUA]]*Stock[[#This Row],[SỐ LƯỢNG MUA]]),"")</f>
        <v/>
      </c>
      <c r="S2398" s="103"/>
      <c r="T2398" s="77"/>
      <c r="U2398" s="95"/>
      <c r="V2398" s="96"/>
      <c r="W2398" s="125" t="str">
        <f>IF(Stock[[#This Row],[SỐ LƯỢNG BÁN]]&gt;0,Stock[[#This Row],[GIÁ BÁN]]*Stock[[#This Row],[SỐ LƯỢNG BÁN]]*$D$11+Stock[[#This Row],[GIÁ BÁN]]*Stock[[#This Row],[SỐ LƯỢNG BÁN]]*$D$12,"")</f>
        <v/>
      </c>
      <c r="X2398" s="120">
        <f>Stock[[#This Row],[SỐ LƯỢNG MUA]]+Stock[[#This Row],[CỔ TỨC BẰNG CỔ PHIẾU]]-Stock[[#This Row],[SỐ LƯỢNG BÁN]]</f>
        <v>0</v>
      </c>
      <c r="Y23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8" s="120">
        <f ca="1">IF(Stock[[#This Row],[NGÀY BÁN]]&gt;0,Stock[[#This Row],[NGÀY BÁN]]-Stock[[#This Row],[NGÀY MUA]]+1,IF(Stock[[#This Row],[NGÀY MUA]]=0,0,TODAY()-Stock[[#This Row],[NGÀY MUA]]+1))</f>
        <v>0</v>
      </c>
      <c r="AA2398" s="121" t="str">
        <f>IFERROR(Stock[[#This Row],[CỔ TỨC TIỀN MẶT]]+Stock[[#This Row],[LÃI/(LỖ) TỪ BÁN CK
(auto-fill)]],"")</f>
        <v/>
      </c>
      <c r="AB23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8" s="79"/>
      <c r="AE2398" s="146" t="str">
        <f>IF(Stock[[#This Row],[TRẠNG THÁI
(auto-fill)]]="NẮM GIỮ",Stock[[#This Row],[GIÁ THỊ TRƯỜNG]]-Stock[[#This Row],[GIÁ MUA]],"")</f>
        <v/>
      </c>
      <c r="AF2398" s="150" t="str">
        <f>IFERROR(Stock[[#This Row],[TĂNG/
(GIẢM )]]/Stock[[#This Row],[GIÁ MUA]],"")</f>
        <v/>
      </c>
      <c r="AG2398" s="129" t="str">
        <f>IF(Stock[[#This Row],[GIÁ THỊ TRƯỜNG]]&gt;0,Stock[[#This Row],[GIÁ THỊ TRƯỜNG]]*Stock[[#This Row],[SỐ LƯỢNG CÒN LẠI
(auto-fill)]],"")</f>
        <v/>
      </c>
    </row>
    <row r="2399" spans="2:33">
      <c r="B2399" s="109" t="str">
        <f>IF(AND(Stock[[#This Row],[SỐ LƯỢNG MUA]]&gt;0,Stock[[#This Row],[SỐ LƯỢNG CÒN LẠI
(auto-fill)]]=0),"BÁN",
IF(AND(Stock[[#This Row],[SỐ LƯỢNG MUA]]&gt;0,Stock[[#This Row],[SỐ LƯỢNG CÒN LẠI
(auto-fill)]]&gt;0),"NẮM GIỮ",""))</f>
        <v/>
      </c>
      <c r="C2399" s="112">
        <f t="shared" si="37"/>
        <v>2386</v>
      </c>
      <c r="D2399" s="77"/>
      <c r="E2399" s="78"/>
      <c r="F2399" s="170"/>
      <c r="G2399" s="83"/>
      <c r="H2399" s="84"/>
      <c r="I2399" s="114" t="str">
        <f>IF(Stock[[#This Row],[SỐ LƯỢNG MUA]]&gt;0,Stock[[#This Row],[GIÁ MUA]]*Stock[[#This Row],[SỐ LƯỢNG MUA]]*$D$11,"")</f>
        <v/>
      </c>
      <c r="J2399" s="87"/>
      <c r="K2399" s="88"/>
      <c r="L2399" s="116" t="str">
        <f>IF(Stock[[#This Row],[SỐ LƯỢNG MUA]]&gt;0,Stock[[#This Row],[GIÁ MUA]]*(1+Stock[[#This Row],[% TĂNG KỲ VỌNG_1]]),"")</f>
        <v/>
      </c>
      <c r="M2399" s="89"/>
      <c r="N2399" s="116" t="str">
        <f>IF(Stock[[#This Row],[SỐ LƯỢNG MUA]]&gt;0,Stock[[#This Row],[GIÁ MUA]]*(1+Stock[[#This Row],[% TĂNG KỲ VỌNG_2]]),"")</f>
        <v/>
      </c>
      <c r="O2399" s="89"/>
      <c r="P2399" s="116" t="str">
        <f>IF(Stock[[#This Row],[SỐ LƯỢNG MUA]]&gt;0,Stock[[#This Row],[GIÁ MUA]]*(1+Stock[[#This Row],[% GIẢM ĐỂ CẮT LỖ]]),"")</f>
        <v/>
      </c>
      <c r="Q2399" s="103"/>
      <c r="R2399" s="117" t="str">
        <f>IF(Stock[[#This Row],[CỔ TỨC TIỀN MẶT]]&gt;0,Stock[[#This Row],[CỔ TỨC TIỀN MẶT]]/(Stock[[#This Row],[GIÁ MUA]]*Stock[[#This Row],[SỐ LƯỢNG MUA]]),"")</f>
        <v/>
      </c>
      <c r="S2399" s="103"/>
      <c r="T2399" s="77"/>
      <c r="U2399" s="95"/>
      <c r="V2399" s="96"/>
      <c r="W2399" s="125" t="str">
        <f>IF(Stock[[#This Row],[SỐ LƯỢNG BÁN]]&gt;0,Stock[[#This Row],[GIÁ BÁN]]*Stock[[#This Row],[SỐ LƯỢNG BÁN]]*$D$11+Stock[[#This Row],[GIÁ BÁN]]*Stock[[#This Row],[SỐ LƯỢNG BÁN]]*$D$12,"")</f>
        <v/>
      </c>
      <c r="X2399" s="120">
        <f>Stock[[#This Row],[SỐ LƯỢNG MUA]]+Stock[[#This Row],[CỔ TỨC BẰNG CỔ PHIẾU]]-Stock[[#This Row],[SỐ LƯỢNG BÁN]]</f>
        <v>0</v>
      </c>
      <c r="Y23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9" s="120">
        <f ca="1">IF(Stock[[#This Row],[NGÀY BÁN]]&gt;0,Stock[[#This Row],[NGÀY BÁN]]-Stock[[#This Row],[NGÀY MUA]]+1,IF(Stock[[#This Row],[NGÀY MUA]]=0,0,TODAY()-Stock[[#This Row],[NGÀY MUA]]+1))</f>
        <v>0</v>
      </c>
      <c r="AA2399" s="121" t="str">
        <f>IFERROR(Stock[[#This Row],[CỔ TỨC TIỀN MẶT]]+Stock[[#This Row],[LÃI/(LỖ) TỪ BÁN CK
(auto-fill)]],"")</f>
        <v/>
      </c>
      <c r="AB23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99" s="79"/>
      <c r="AE2399" s="146" t="str">
        <f>IF(Stock[[#This Row],[TRẠNG THÁI
(auto-fill)]]="NẮM GIỮ",Stock[[#This Row],[GIÁ THỊ TRƯỜNG]]-Stock[[#This Row],[GIÁ MUA]],"")</f>
        <v/>
      </c>
      <c r="AF2399" s="150" t="str">
        <f>IFERROR(Stock[[#This Row],[TĂNG/
(GIẢM )]]/Stock[[#This Row],[GIÁ MUA]],"")</f>
        <v/>
      </c>
      <c r="AG2399" s="129" t="str">
        <f>IF(Stock[[#This Row],[GIÁ THỊ TRƯỜNG]]&gt;0,Stock[[#This Row],[GIÁ THỊ TRƯỜNG]]*Stock[[#This Row],[SỐ LƯỢNG CÒN LẠI
(auto-fill)]],"")</f>
        <v/>
      </c>
    </row>
    <row r="2400" spans="2:33">
      <c r="B2400" s="109" t="str">
        <f>IF(AND(Stock[[#This Row],[SỐ LƯỢNG MUA]]&gt;0,Stock[[#This Row],[SỐ LƯỢNG CÒN LẠI
(auto-fill)]]=0),"BÁN",
IF(AND(Stock[[#This Row],[SỐ LƯỢNG MUA]]&gt;0,Stock[[#This Row],[SỐ LƯỢNG CÒN LẠI
(auto-fill)]]&gt;0),"NẮM GIỮ",""))</f>
        <v/>
      </c>
      <c r="C2400" s="112">
        <f t="shared" si="37"/>
        <v>2387</v>
      </c>
      <c r="D2400" s="77"/>
      <c r="E2400" s="78"/>
      <c r="F2400" s="170"/>
      <c r="G2400" s="83"/>
      <c r="H2400" s="84"/>
      <c r="I2400" s="114" t="str">
        <f>IF(Stock[[#This Row],[SỐ LƯỢNG MUA]]&gt;0,Stock[[#This Row],[GIÁ MUA]]*Stock[[#This Row],[SỐ LƯỢNG MUA]]*$D$11,"")</f>
        <v/>
      </c>
      <c r="J2400" s="87"/>
      <c r="K2400" s="88"/>
      <c r="L2400" s="116" t="str">
        <f>IF(Stock[[#This Row],[SỐ LƯỢNG MUA]]&gt;0,Stock[[#This Row],[GIÁ MUA]]*(1+Stock[[#This Row],[% TĂNG KỲ VỌNG_1]]),"")</f>
        <v/>
      </c>
      <c r="M2400" s="89"/>
      <c r="N2400" s="116" t="str">
        <f>IF(Stock[[#This Row],[SỐ LƯỢNG MUA]]&gt;0,Stock[[#This Row],[GIÁ MUA]]*(1+Stock[[#This Row],[% TĂNG KỲ VỌNG_2]]),"")</f>
        <v/>
      </c>
      <c r="O2400" s="89"/>
      <c r="P2400" s="116" t="str">
        <f>IF(Stock[[#This Row],[SỐ LƯỢNG MUA]]&gt;0,Stock[[#This Row],[GIÁ MUA]]*(1+Stock[[#This Row],[% GIẢM ĐỂ CẮT LỖ]]),"")</f>
        <v/>
      </c>
      <c r="Q2400" s="103"/>
      <c r="R2400" s="117" t="str">
        <f>IF(Stock[[#This Row],[CỔ TỨC TIỀN MẶT]]&gt;0,Stock[[#This Row],[CỔ TỨC TIỀN MẶT]]/(Stock[[#This Row],[GIÁ MUA]]*Stock[[#This Row],[SỐ LƯỢNG MUA]]),"")</f>
        <v/>
      </c>
      <c r="S2400" s="103"/>
      <c r="T2400" s="77"/>
      <c r="U2400" s="95"/>
      <c r="V2400" s="96"/>
      <c r="W2400" s="125" t="str">
        <f>IF(Stock[[#This Row],[SỐ LƯỢNG BÁN]]&gt;0,Stock[[#This Row],[GIÁ BÁN]]*Stock[[#This Row],[SỐ LƯỢNG BÁN]]*$D$11+Stock[[#This Row],[GIÁ BÁN]]*Stock[[#This Row],[SỐ LƯỢNG BÁN]]*$D$12,"")</f>
        <v/>
      </c>
      <c r="X2400" s="120">
        <f>Stock[[#This Row],[SỐ LƯỢNG MUA]]+Stock[[#This Row],[CỔ TỨC BẰNG CỔ PHIẾU]]-Stock[[#This Row],[SỐ LƯỢNG BÁN]]</f>
        <v>0</v>
      </c>
      <c r="Y24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0" s="120">
        <f ca="1">IF(Stock[[#This Row],[NGÀY BÁN]]&gt;0,Stock[[#This Row],[NGÀY BÁN]]-Stock[[#This Row],[NGÀY MUA]]+1,IF(Stock[[#This Row],[NGÀY MUA]]=0,0,TODAY()-Stock[[#This Row],[NGÀY MUA]]+1))</f>
        <v>0</v>
      </c>
      <c r="AA2400" s="121" t="str">
        <f>IFERROR(Stock[[#This Row],[CỔ TỨC TIỀN MẶT]]+Stock[[#This Row],[LÃI/(LỖ) TỪ BÁN CK
(auto-fill)]],"")</f>
        <v/>
      </c>
      <c r="AB24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0" s="79"/>
      <c r="AE2400" s="146" t="str">
        <f>IF(Stock[[#This Row],[TRẠNG THÁI
(auto-fill)]]="NẮM GIỮ",Stock[[#This Row],[GIÁ THỊ TRƯỜNG]]-Stock[[#This Row],[GIÁ MUA]],"")</f>
        <v/>
      </c>
      <c r="AF2400" s="150" t="str">
        <f>IFERROR(Stock[[#This Row],[TĂNG/
(GIẢM )]]/Stock[[#This Row],[GIÁ MUA]],"")</f>
        <v/>
      </c>
      <c r="AG2400" s="129" t="str">
        <f>IF(Stock[[#This Row],[GIÁ THỊ TRƯỜNG]]&gt;0,Stock[[#This Row],[GIÁ THỊ TRƯỜNG]]*Stock[[#This Row],[SỐ LƯỢNG CÒN LẠI
(auto-fill)]],"")</f>
        <v/>
      </c>
    </row>
    <row r="2401" spans="2:33">
      <c r="B2401" s="109" t="str">
        <f>IF(AND(Stock[[#This Row],[SỐ LƯỢNG MUA]]&gt;0,Stock[[#This Row],[SỐ LƯỢNG CÒN LẠI
(auto-fill)]]=0),"BÁN",
IF(AND(Stock[[#This Row],[SỐ LƯỢNG MUA]]&gt;0,Stock[[#This Row],[SỐ LƯỢNG CÒN LẠI
(auto-fill)]]&gt;0),"NẮM GIỮ",""))</f>
        <v/>
      </c>
      <c r="C2401" s="112">
        <f t="shared" si="37"/>
        <v>2388</v>
      </c>
      <c r="D2401" s="77"/>
      <c r="E2401" s="78"/>
      <c r="F2401" s="170"/>
      <c r="G2401" s="83"/>
      <c r="H2401" s="84"/>
      <c r="I2401" s="114" t="str">
        <f>IF(Stock[[#This Row],[SỐ LƯỢNG MUA]]&gt;0,Stock[[#This Row],[GIÁ MUA]]*Stock[[#This Row],[SỐ LƯỢNG MUA]]*$D$11,"")</f>
        <v/>
      </c>
      <c r="J2401" s="87"/>
      <c r="K2401" s="88"/>
      <c r="L2401" s="116" t="str">
        <f>IF(Stock[[#This Row],[SỐ LƯỢNG MUA]]&gt;0,Stock[[#This Row],[GIÁ MUA]]*(1+Stock[[#This Row],[% TĂNG KỲ VỌNG_1]]),"")</f>
        <v/>
      </c>
      <c r="M2401" s="89"/>
      <c r="N2401" s="116" t="str">
        <f>IF(Stock[[#This Row],[SỐ LƯỢNG MUA]]&gt;0,Stock[[#This Row],[GIÁ MUA]]*(1+Stock[[#This Row],[% TĂNG KỲ VỌNG_2]]),"")</f>
        <v/>
      </c>
      <c r="O2401" s="89"/>
      <c r="P2401" s="116" t="str">
        <f>IF(Stock[[#This Row],[SỐ LƯỢNG MUA]]&gt;0,Stock[[#This Row],[GIÁ MUA]]*(1+Stock[[#This Row],[% GIẢM ĐỂ CẮT LỖ]]),"")</f>
        <v/>
      </c>
      <c r="Q2401" s="103"/>
      <c r="R2401" s="117" t="str">
        <f>IF(Stock[[#This Row],[CỔ TỨC TIỀN MẶT]]&gt;0,Stock[[#This Row],[CỔ TỨC TIỀN MẶT]]/(Stock[[#This Row],[GIÁ MUA]]*Stock[[#This Row],[SỐ LƯỢNG MUA]]),"")</f>
        <v/>
      </c>
      <c r="S2401" s="103"/>
      <c r="T2401" s="77"/>
      <c r="U2401" s="95"/>
      <c r="V2401" s="96"/>
      <c r="W2401" s="125" t="str">
        <f>IF(Stock[[#This Row],[SỐ LƯỢNG BÁN]]&gt;0,Stock[[#This Row],[GIÁ BÁN]]*Stock[[#This Row],[SỐ LƯỢNG BÁN]]*$D$11+Stock[[#This Row],[GIÁ BÁN]]*Stock[[#This Row],[SỐ LƯỢNG BÁN]]*$D$12,"")</f>
        <v/>
      </c>
      <c r="X2401" s="120">
        <f>Stock[[#This Row],[SỐ LƯỢNG MUA]]+Stock[[#This Row],[CỔ TỨC BẰNG CỔ PHIẾU]]-Stock[[#This Row],[SỐ LƯỢNG BÁN]]</f>
        <v>0</v>
      </c>
      <c r="Y24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1" s="120">
        <f ca="1">IF(Stock[[#This Row],[NGÀY BÁN]]&gt;0,Stock[[#This Row],[NGÀY BÁN]]-Stock[[#This Row],[NGÀY MUA]]+1,IF(Stock[[#This Row],[NGÀY MUA]]=0,0,TODAY()-Stock[[#This Row],[NGÀY MUA]]+1))</f>
        <v>0</v>
      </c>
      <c r="AA2401" s="121" t="str">
        <f>IFERROR(Stock[[#This Row],[CỔ TỨC TIỀN MẶT]]+Stock[[#This Row],[LÃI/(LỖ) TỪ BÁN CK
(auto-fill)]],"")</f>
        <v/>
      </c>
      <c r="AB24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1" s="79"/>
      <c r="AE2401" s="146" t="str">
        <f>IF(Stock[[#This Row],[TRẠNG THÁI
(auto-fill)]]="NẮM GIỮ",Stock[[#This Row],[GIÁ THỊ TRƯỜNG]]-Stock[[#This Row],[GIÁ MUA]],"")</f>
        <v/>
      </c>
      <c r="AF2401" s="150" t="str">
        <f>IFERROR(Stock[[#This Row],[TĂNG/
(GIẢM )]]/Stock[[#This Row],[GIÁ MUA]],"")</f>
        <v/>
      </c>
      <c r="AG2401" s="129" t="str">
        <f>IF(Stock[[#This Row],[GIÁ THỊ TRƯỜNG]]&gt;0,Stock[[#This Row],[GIÁ THỊ TRƯỜNG]]*Stock[[#This Row],[SỐ LƯỢNG CÒN LẠI
(auto-fill)]],"")</f>
        <v/>
      </c>
    </row>
    <row r="2402" spans="2:33">
      <c r="B2402" s="109" t="str">
        <f>IF(AND(Stock[[#This Row],[SỐ LƯỢNG MUA]]&gt;0,Stock[[#This Row],[SỐ LƯỢNG CÒN LẠI
(auto-fill)]]=0),"BÁN",
IF(AND(Stock[[#This Row],[SỐ LƯỢNG MUA]]&gt;0,Stock[[#This Row],[SỐ LƯỢNG CÒN LẠI
(auto-fill)]]&gt;0),"NẮM GIỮ",""))</f>
        <v/>
      </c>
      <c r="C2402" s="112">
        <f t="shared" si="37"/>
        <v>2389</v>
      </c>
      <c r="D2402" s="77"/>
      <c r="E2402" s="78"/>
      <c r="F2402" s="170"/>
      <c r="G2402" s="83"/>
      <c r="H2402" s="84"/>
      <c r="I2402" s="114" t="str">
        <f>IF(Stock[[#This Row],[SỐ LƯỢNG MUA]]&gt;0,Stock[[#This Row],[GIÁ MUA]]*Stock[[#This Row],[SỐ LƯỢNG MUA]]*$D$11,"")</f>
        <v/>
      </c>
      <c r="J2402" s="87"/>
      <c r="K2402" s="88"/>
      <c r="L2402" s="116" t="str">
        <f>IF(Stock[[#This Row],[SỐ LƯỢNG MUA]]&gt;0,Stock[[#This Row],[GIÁ MUA]]*(1+Stock[[#This Row],[% TĂNG KỲ VỌNG_1]]),"")</f>
        <v/>
      </c>
      <c r="M2402" s="89"/>
      <c r="N2402" s="116" t="str">
        <f>IF(Stock[[#This Row],[SỐ LƯỢNG MUA]]&gt;0,Stock[[#This Row],[GIÁ MUA]]*(1+Stock[[#This Row],[% TĂNG KỲ VỌNG_2]]),"")</f>
        <v/>
      </c>
      <c r="O2402" s="89"/>
      <c r="P2402" s="116" t="str">
        <f>IF(Stock[[#This Row],[SỐ LƯỢNG MUA]]&gt;0,Stock[[#This Row],[GIÁ MUA]]*(1+Stock[[#This Row],[% GIẢM ĐỂ CẮT LỖ]]),"")</f>
        <v/>
      </c>
      <c r="Q2402" s="103"/>
      <c r="R2402" s="117" t="str">
        <f>IF(Stock[[#This Row],[CỔ TỨC TIỀN MẶT]]&gt;0,Stock[[#This Row],[CỔ TỨC TIỀN MẶT]]/(Stock[[#This Row],[GIÁ MUA]]*Stock[[#This Row],[SỐ LƯỢNG MUA]]),"")</f>
        <v/>
      </c>
      <c r="S2402" s="103"/>
      <c r="T2402" s="77"/>
      <c r="U2402" s="95"/>
      <c r="V2402" s="96"/>
      <c r="W2402" s="125" t="str">
        <f>IF(Stock[[#This Row],[SỐ LƯỢNG BÁN]]&gt;0,Stock[[#This Row],[GIÁ BÁN]]*Stock[[#This Row],[SỐ LƯỢNG BÁN]]*$D$11+Stock[[#This Row],[GIÁ BÁN]]*Stock[[#This Row],[SỐ LƯỢNG BÁN]]*$D$12,"")</f>
        <v/>
      </c>
      <c r="X2402" s="120">
        <f>Stock[[#This Row],[SỐ LƯỢNG MUA]]+Stock[[#This Row],[CỔ TỨC BẰNG CỔ PHIẾU]]-Stock[[#This Row],[SỐ LƯỢNG BÁN]]</f>
        <v>0</v>
      </c>
      <c r="Y24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2" s="120">
        <f ca="1">IF(Stock[[#This Row],[NGÀY BÁN]]&gt;0,Stock[[#This Row],[NGÀY BÁN]]-Stock[[#This Row],[NGÀY MUA]]+1,IF(Stock[[#This Row],[NGÀY MUA]]=0,0,TODAY()-Stock[[#This Row],[NGÀY MUA]]+1))</f>
        <v>0</v>
      </c>
      <c r="AA2402" s="121" t="str">
        <f>IFERROR(Stock[[#This Row],[CỔ TỨC TIỀN MẶT]]+Stock[[#This Row],[LÃI/(LỖ) TỪ BÁN CK
(auto-fill)]],"")</f>
        <v/>
      </c>
      <c r="AB24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2" s="79"/>
      <c r="AE2402" s="146" t="str">
        <f>IF(Stock[[#This Row],[TRẠNG THÁI
(auto-fill)]]="NẮM GIỮ",Stock[[#This Row],[GIÁ THỊ TRƯỜNG]]-Stock[[#This Row],[GIÁ MUA]],"")</f>
        <v/>
      </c>
      <c r="AF2402" s="150" t="str">
        <f>IFERROR(Stock[[#This Row],[TĂNG/
(GIẢM )]]/Stock[[#This Row],[GIÁ MUA]],"")</f>
        <v/>
      </c>
      <c r="AG2402" s="129" t="str">
        <f>IF(Stock[[#This Row],[GIÁ THỊ TRƯỜNG]]&gt;0,Stock[[#This Row],[GIÁ THỊ TRƯỜNG]]*Stock[[#This Row],[SỐ LƯỢNG CÒN LẠI
(auto-fill)]],"")</f>
        <v/>
      </c>
    </row>
    <row r="2403" spans="2:33">
      <c r="B2403" s="109" t="str">
        <f>IF(AND(Stock[[#This Row],[SỐ LƯỢNG MUA]]&gt;0,Stock[[#This Row],[SỐ LƯỢNG CÒN LẠI
(auto-fill)]]=0),"BÁN",
IF(AND(Stock[[#This Row],[SỐ LƯỢNG MUA]]&gt;0,Stock[[#This Row],[SỐ LƯỢNG CÒN LẠI
(auto-fill)]]&gt;0),"NẮM GIỮ",""))</f>
        <v/>
      </c>
      <c r="C2403" s="112">
        <f t="shared" si="37"/>
        <v>2390</v>
      </c>
      <c r="D2403" s="77"/>
      <c r="E2403" s="78"/>
      <c r="F2403" s="170"/>
      <c r="G2403" s="83"/>
      <c r="H2403" s="84"/>
      <c r="I2403" s="114" t="str">
        <f>IF(Stock[[#This Row],[SỐ LƯỢNG MUA]]&gt;0,Stock[[#This Row],[GIÁ MUA]]*Stock[[#This Row],[SỐ LƯỢNG MUA]]*$D$11,"")</f>
        <v/>
      </c>
      <c r="J2403" s="87"/>
      <c r="K2403" s="88"/>
      <c r="L2403" s="116" t="str">
        <f>IF(Stock[[#This Row],[SỐ LƯỢNG MUA]]&gt;0,Stock[[#This Row],[GIÁ MUA]]*(1+Stock[[#This Row],[% TĂNG KỲ VỌNG_1]]),"")</f>
        <v/>
      </c>
      <c r="M2403" s="89"/>
      <c r="N2403" s="116" t="str">
        <f>IF(Stock[[#This Row],[SỐ LƯỢNG MUA]]&gt;0,Stock[[#This Row],[GIÁ MUA]]*(1+Stock[[#This Row],[% TĂNG KỲ VỌNG_2]]),"")</f>
        <v/>
      </c>
      <c r="O2403" s="89"/>
      <c r="P2403" s="116" t="str">
        <f>IF(Stock[[#This Row],[SỐ LƯỢNG MUA]]&gt;0,Stock[[#This Row],[GIÁ MUA]]*(1+Stock[[#This Row],[% GIẢM ĐỂ CẮT LỖ]]),"")</f>
        <v/>
      </c>
      <c r="Q2403" s="103"/>
      <c r="R2403" s="117" t="str">
        <f>IF(Stock[[#This Row],[CỔ TỨC TIỀN MẶT]]&gt;0,Stock[[#This Row],[CỔ TỨC TIỀN MẶT]]/(Stock[[#This Row],[GIÁ MUA]]*Stock[[#This Row],[SỐ LƯỢNG MUA]]),"")</f>
        <v/>
      </c>
      <c r="S2403" s="103"/>
      <c r="T2403" s="77"/>
      <c r="U2403" s="95"/>
      <c r="V2403" s="96"/>
      <c r="W2403" s="125" t="str">
        <f>IF(Stock[[#This Row],[SỐ LƯỢNG BÁN]]&gt;0,Stock[[#This Row],[GIÁ BÁN]]*Stock[[#This Row],[SỐ LƯỢNG BÁN]]*$D$11+Stock[[#This Row],[GIÁ BÁN]]*Stock[[#This Row],[SỐ LƯỢNG BÁN]]*$D$12,"")</f>
        <v/>
      </c>
      <c r="X2403" s="120">
        <f>Stock[[#This Row],[SỐ LƯỢNG MUA]]+Stock[[#This Row],[CỔ TỨC BẰNG CỔ PHIẾU]]-Stock[[#This Row],[SỐ LƯỢNG BÁN]]</f>
        <v>0</v>
      </c>
      <c r="Y24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3" s="120">
        <f ca="1">IF(Stock[[#This Row],[NGÀY BÁN]]&gt;0,Stock[[#This Row],[NGÀY BÁN]]-Stock[[#This Row],[NGÀY MUA]]+1,IF(Stock[[#This Row],[NGÀY MUA]]=0,0,TODAY()-Stock[[#This Row],[NGÀY MUA]]+1))</f>
        <v>0</v>
      </c>
      <c r="AA2403" s="121" t="str">
        <f>IFERROR(Stock[[#This Row],[CỔ TỨC TIỀN MẶT]]+Stock[[#This Row],[LÃI/(LỖ) TỪ BÁN CK
(auto-fill)]],"")</f>
        <v/>
      </c>
      <c r="AB24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3" s="79"/>
      <c r="AE2403" s="146" t="str">
        <f>IF(Stock[[#This Row],[TRẠNG THÁI
(auto-fill)]]="NẮM GIỮ",Stock[[#This Row],[GIÁ THỊ TRƯỜNG]]-Stock[[#This Row],[GIÁ MUA]],"")</f>
        <v/>
      </c>
      <c r="AF2403" s="150" t="str">
        <f>IFERROR(Stock[[#This Row],[TĂNG/
(GIẢM )]]/Stock[[#This Row],[GIÁ MUA]],"")</f>
        <v/>
      </c>
      <c r="AG2403" s="129" t="str">
        <f>IF(Stock[[#This Row],[GIÁ THỊ TRƯỜNG]]&gt;0,Stock[[#This Row],[GIÁ THỊ TRƯỜNG]]*Stock[[#This Row],[SỐ LƯỢNG CÒN LẠI
(auto-fill)]],"")</f>
        <v/>
      </c>
    </row>
    <row r="2404" spans="2:33">
      <c r="B2404" s="109" t="str">
        <f>IF(AND(Stock[[#This Row],[SỐ LƯỢNG MUA]]&gt;0,Stock[[#This Row],[SỐ LƯỢNG CÒN LẠI
(auto-fill)]]=0),"BÁN",
IF(AND(Stock[[#This Row],[SỐ LƯỢNG MUA]]&gt;0,Stock[[#This Row],[SỐ LƯỢNG CÒN LẠI
(auto-fill)]]&gt;0),"NẮM GIỮ",""))</f>
        <v/>
      </c>
      <c r="C2404" s="112">
        <f t="shared" si="37"/>
        <v>2391</v>
      </c>
      <c r="D2404" s="77"/>
      <c r="E2404" s="78"/>
      <c r="F2404" s="170"/>
      <c r="G2404" s="83"/>
      <c r="H2404" s="84"/>
      <c r="I2404" s="114" t="str">
        <f>IF(Stock[[#This Row],[SỐ LƯỢNG MUA]]&gt;0,Stock[[#This Row],[GIÁ MUA]]*Stock[[#This Row],[SỐ LƯỢNG MUA]]*$D$11,"")</f>
        <v/>
      </c>
      <c r="J2404" s="87"/>
      <c r="K2404" s="88"/>
      <c r="L2404" s="116" t="str">
        <f>IF(Stock[[#This Row],[SỐ LƯỢNG MUA]]&gt;0,Stock[[#This Row],[GIÁ MUA]]*(1+Stock[[#This Row],[% TĂNG KỲ VỌNG_1]]),"")</f>
        <v/>
      </c>
      <c r="M2404" s="89"/>
      <c r="N2404" s="116" t="str">
        <f>IF(Stock[[#This Row],[SỐ LƯỢNG MUA]]&gt;0,Stock[[#This Row],[GIÁ MUA]]*(1+Stock[[#This Row],[% TĂNG KỲ VỌNG_2]]),"")</f>
        <v/>
      </c>
      <c r="O2404" s="89"/>
      <c r="P2404" s="116" t="str">
        <f>IF(Stock[[#This Row],[SỐ LƯỢNG MUA]]&gt;0,Stock[[#This Row],[GIÁ MUA]]*(1+Stock[[#This Row],[% GIẢM ĐỂ CẮT LỖ]]),"")</f>
        <v/>
      </c>
      <c r="Q2404" s="103"/>
      <c r="R2404" s="117" t="str">
        <f>IF(Stock[[#This Row],[CỔ TỨC TIỀN MẶT]]&gt;0,Stock[[#This Row],[CỔ TỨC TIỀN MẶT]]/(Stock[[#This Row],[GIÁ MUA]]*Stock[[#This Row],[SỐ LƯỢNG MUA]]),"")</f>
        <v/>
      </c>
      <c r="S2404" s="103"/>
      <c r="T2404" s="77"/>
      <c r="U2404" s="95"/>
      <c r="V2404" s="96"/>
      <c r="W2404" s="125" t="str">
        <f>IF(Stock[[#This Row],[SỐ LƯỢNG BÁN]]&gt;0,Stock[[#This Row],[GIÁ BÁN]]*Stock[[#This Row],[SỐ LƯỢNG BÁN]]*$D$11+Stock[[#This Row],[GIÁ BÁN]]*Stock[[#This Row],[SỐ LƯỢNG BÁN]]*$D$12,"")</f>
        <v/>
      </c>
      <c r="X2404" s="120">
        <f>Stock[[#This Row],[SỐ LƯỢNG MUA]]+Stock[[#This Row],[CỔ TỨC BẰNG CỔ PHIẾU]]-Stock[[#This Row],[SỐ LƯỢNG BÁN]]</f>
        <v>0</v>
      </c>
      <c r="Y24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4" s="120">
        <f ca="1">IF(Stock[[#This Row],[NGÀY BÁN]]&gt;0,Stock[[#This Row],[NGÀY BÁN]]-Stock[[#This Row],[NGÀY MUA]]+1,IF(Stock[[#This Row],[NGÀY MUA]]=0,0,TODAY()-Stock[[#This Row],[NGÀY MUA]]+1))</f>
        <v>0</v>
      </c>
      <c r="AA2404" s="121" t="str">
        <f>IFERROR(Stock[[#This Row],[CỔ TỨC TIỀN MẶT]]+Stock[[#This Row],[LÃI/(LỖ) TỪ BÁN CK
(auto-fill)]],"")</f>
        <v/>
      </c>
      <c r="AB24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4" s="79"/>
      <c r="AE2404" s="146" t="str">
        <f>IF(Stock[[#This Row],[TRẠNG THÁI
(auto-fill)]]="NẮM GIỮ",Stock[[#This Row],[GIÁ THỊ TRƯỜNG]]-Stock[[#This Row],[GIÁ MUA]],"")</f>
        <v/>
      </c>
      <c r="AF2404" s="150" t="str">
        <f>IFERROR(Stock[[#This Row],[TĂNG/
(GIẢM )]]/Stock[[#This Row],[GIÁ MUA]],"")</f>
        <v/>
      </c>
      <c r="AG2404" s="129" t="str">
        <f>IF(Stock[[#This Row],[GIÁ THỊ TRƯỜNG]]&gt;0,Stock[[#This Row],[GIÁ THỊ TRƯỜNG]]*Stock[[#This Row],[SỐ LƯỢNG CÒN LẠI
(auto-fill)]],"")</f>
        <v/>
      </c>
    </row>
    <row r="2405" spans="2:33">
      <c r="B2405" s="109" t="str">
        <f>IF(AND(Stock[[#This Row],[SỐ LƯỢNG MUA]]&gt;0,Stock[[#This Row],[SỐ LƯỢNG CÒN LẠI
(auto-fill)]]=0),"BÁN",
IF(AND(Stock[[#This Row],[SỐ LƯỢNG MUA]]&gt;0,Stock[[#This Row],[SỐ LƯỢNG CÒN LẠI
(auto-fill)]]&gt;0),"NẮM GIỮ",""))</f>
        <v/>
      </c>
      <c r="C2405" s="112">
        <f t="shared" si="37"/>
        <v>2392</v>
      </c>
      <c r="D2405" s="77"/>
      <c r="E2405" s="78"/>
      <c r="F2405" s="170"/>
      <c r="G2405" s="83"/>
      <c r="H2405" s="84"/>
      <c r="I2405" s="114" t="str">
        <f>IF(Stock[[#This Row],[SỐ LƯỢNG MUA]]&gt;0,Stock[[#This Row],[GIÁ MUA]]*Stock[[#This Row],[SỐ LƯỢNG MUA]]*$D$11,"")</f>
        <v/>
      </c>
      <c r="J2405" s="87"/>
      <c r="K2405" s="88"/>
      <c r="L2405" s="116" t="str">
        <f>IF(Stock[[#This Row],[SỐ LƯỢNG MUA]]&gt;0,Stock[[#This Row],[GIÁ MUA]]*(1+Stock[[#This Row],[% TĂNG KỲ VỌNG_1]]),"")</f>
        <v/>
      </c>
      <c r="M2405" s="89"/>
      <c r="N2405" s="116" t="str">
        <f>IF(Stock[[#This Row],[SỐ LƯỢNG MUA]]&gt;0,Stock[[#This Row],[GIÁ MUA]]*(1+Stock[[#This Row],[% TĂNG KỲ VỌNG_2]]),"")</f>
        <v/>
      </c>
      <c r="O2405" s="89"/>
      <c r="P2405" s="116" t="str">
        <f>IF(Stock[[#This Row],[SỐ LƯỢNG MUA]]&gt;0,Stock[[#This Row],[GIÁ MUA]]*(1+Stock[[#This Row],[% GIẢM ĐỂ CẮT LỖ]]),"")</f>
        <v/>
      </c>
      <c r="Q2405" s="103"/>
      <c r="R2405" s="117" t="str">
        <f>IF(Stock[[#This Row],[CỔ TỨC TIỀN MẶT]]&gt;0,Stock[[#This Row],[CỔ TỨC TIỀN MẶT]]/(Stock[[#This Row],[GIÁ MUA]]*Stock[[#This Row],[SỐ LƯỢNG MUA]]),"")</f>
        <v/>
      </c>
      <c r="S2405" s="103"/>
      <c r="T2405" s="77"/>
      <c r="U2405" s="95"/>
      <c r="V2405" s="96"/>
      <c r="W2405" s="125" t="str">
        <f>IF(Stock[[#This Row],[SỐ LƯỢNG BÁN]]&gt;0,Stock[[#This Row],[GIÁ BÁN]]*Stock[[#This Row],[SỐ LƯỢNG BÁN]]*$D$11+Stock[[#This Row],[GIÁ BÁN]]*Stock[[#This Row],[SỐ LƯỢNG BÁN]]*$D$12,"")</f>
        <v/>
      </c>
      <c r="X2405" s="120">
        <f>Stock[[#This Row],[SỐ LƯỢNG MUA]]+Stock[[#This Row],[CỔ TỨC BẰNG CỔ PHIẾU]]-Stock[[#This Row],[SỐ LƯỢNG BÁN]]</f>
        <v>0</v>
      </c>
      <c r="Y24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5" s="120">
        <f ca="1">IF(Stock[[#This Row],[NGÀY BÁN]]&gt;0,Stock[[#This Row],[NGÀY BÁN]]-Stock[[#This Row],[NGÀY MUA]]+1,IF(Stock[[#This Row],[NGÀY MUA]]=0,0,TODAY()-Stock[[#This Row],[NGÀY MUA]]+1))</f>
        <v>0</v>
      </c>
      <c r="AA2405" s="121" t="str">
        <f>IFERROR(Stock[[#This Row],[CỔ TỨC TIỀN MẶT]]+Stock[[#This Row],[LÃI/(LỖ) TỪ BÁN CK
(auto-fill)]],"")</f>
        <v/>
      </c>
      <c r="AB24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5" s="79"/>
      <c r="AE2405" s="146" t="str">
        <f>IF(Stock[[#This Row],[TRẠNG THÁI
(auto-fill)]]="NẮM GIỮ",Stock[[#This Row],[GIÁ THỊ TRƯỜNG]]-Stock[[#This Row],[GIÁ MUA]],"")</f>
        <v/>
      </c>
      <c r="AF2405" s="150" t="str">
        <f>IFERROR(Stock[[#This Row],[TĂNG/
(GIẢM )]]/Stock[[#This Row],[GIÁ MUA]],"")</f>
        <v/>
      </c>
      <c r="AG2405" s="129" t="str">
        <f>IF(Stock[[#This Row],[GIÁ THỊ TRƯỜNG]]&gt;0,Stock[[#This Row],[GIÁ THỊ TRƯỜNG]]*Stock[[#This Row],[SỐ LƯỢNG CÒN LẠI
(auto-fill)]],"")</f>
        <v/>
      </c>
    </row>
    <row r="2406" spans="2:33">
      <c r="B2406" s="109" t="str">
        <f>IF(AND(Stock[[#This Row],[SỐ LƯỢNG MUA]]&gt;0,Stock[[#This Row],[SỐ LƯỢNG CÒN LẠI
(auto-fill)]]=0),"BÁN",
IF(AND(Stock[[#This Row],[SỐ LƯỢNG MUA]]&gt;0,Stock[[#This Row],[SỐ LƯỢNG CÒN LẠI
(auto-fill)]]&gt;0),"NẮM GIỮ",""))</f>
        <v/>
      </c>
      <c r="C2406" s="112">
        <f t="shared" si="37"/>
        <v>2393</v>
      </c>
      <c r="D2406" s="77"/>
      <c r="E2406" s="78"/>
      <c r="F2406" s="170"/>
      <c r="G2406" s="83"/>
      <c r="H2406" s="84"/>
      <c r="I2406" s="114" t="str">
        <f>IF(Stock[[#This Row],[SỐ LƯỢNG MUA]]&gt;0,Stock[[#This Row],[GIÁ MUA]]*Stock[[#This Row],[SỐ LƯỢNG MUA]]*$D$11,"")</f>
        <v/>
      </c>
      <c r="J2406" s="87"/>
      <c r="K2406" s="88"/>
      <c r="L2406" s="116" t="str">
        <f>IF(Stock[[#This Row],[SỐ LƯỢNG MUA]]&gt;0,Stock[[#This Row],[GIÁ MUA]]*(1+Stock[[#This Row],[% TĂNG KỲ VỌNG_1]]),"")</f>
        <v/>
      </c>
      <c r="M2406" s="89"/>
      <c r="N2406" s="116" t="str">
        <f>IF(Stock[[#This Row],[SỐ LƯỢNG MUA]]&gt;0,Stock[[#This Row],[GIÁ MUA]]*(1+Stock[[#This Row],[% TĂNG KỲ VỌNG_2]]),"")</f>
        <v/>
      </c>
      <c r="O2406" s="89"/>
      <c r="P2406" s="116" t="str">
        <f>IF(Stock[[#This Row],[SỐ LƯỢNG MUA]]&gt;0,Stock[[#This Row],[GIÁ MUA]]*(1+Stock[[#This Row],[% GIẢM ĐỂ CẮT LỖ]]),"")</f>
        <v/>
      </c>
      <c r="Q2406" s="103"/>
      <c r="R2406" s="117" t="str">
        <f>IF(Stock[[#This Row],[CỔ TỨC TIỀN MẶT]]&gt;0,Stock[[#This Row],[CỔ TỨC TIỀN MẶT]]/(Stock[[#This Row],[GIÁ MUA]]*Stock[[#This Row],[SỐ LƯỢNG MUA]]),"")</f>
        <v/>
      </c>
      <c r="S2406" s="103"/>
      <c r="T2406" s="77"/>
      <c r="U2406" s="95"/>
      <c r="V2406" s="96"/>
      <c r="W2406" s="125" t="str">
        <f>IF(Stock[[#This Row],[SỐ LƯỢNG BÁN]]&gt;0,Stock[[#This Row],[GIÁ BÁN]]*Stock[[#This Row],[SỐ LƯỢNG BÁN]]*$D$11+Stock[[#This Row],[GIÁ BÁN]]*Stock[[#This Row],[SỐ LƯỢNG BÁN]]*$D$12,"")</f>
        <v/>
      </c>
      <c r="X2406" s="120">
        <f>Stock[[#This Row],[SỐ LƯỢNG MUA]]+Stock[[#This Row],[CỔ TỨC BẰNG CỔ PHIẾU]]-Stock[[#This Row],[SỐ LƯỢNG BÁN]]</f>
        <v>0</v>
      </c>
      <c r="Y24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6" s="120">
        <f ca="1">IF(Stock[[#This Row],[NGÀY BÁN]]&gt;0,Stock[[#This Row],[NGÀY BÁN]]-Stock[[#This Row],[NGÀY MUA]]+1,IF(Stock[[#This Row],[NGÀY MUA]]=0,0,TODAY()-Stock[[#This Row],[NGÀY MUA]]+1))</f>
        <v>0</v>
      </c>
      <c r="AA2406" s="121" t="str">
        <f>IFERROR(Stock[[#This Row],[CỔ TỨC TIỀN MẶT]]+Stock[[#This Row],[LÃI/(LỖ) TỪ BÁN CK
(auto-fill)]],"")</f>
        <v/>
      </c>
      <c r="AB24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6" s="79"/>
      <c r="AE2406" s="146" t="str">
        <f>IF(Stock[[#This Row],[TRẠNG THÁI
(auto-fill)]]="NẮM GIỮ",Stock[[#This Row],[GIÁ THỊ TRƯỜNG]]-Stock[[#This Row],[GIÁ MUA]],"")</f>
        <v/>
      </c>
      <c r="AF2406" s="150" t="str">
        <f>IFERROR(Stock[[#This Row],[TĂNG/
(GIẢM )]]/Stock[[#This Row],[GIÁ MUA]],"")</f>
        <v/>
      </c>
      <c r="AG2406" s="129" t="str">
        <f>IF(Stock[[#This Row],[GIÁ THỊ TRƯỜNG]]&gt;0,Stock[[#This Row],[GIÁ THỊ TRƯỜNG]]*Stock[[#This Row],[SỐ LƯỢNG CÒN LẠI
(auto-fill)]],"")</f>
        <v/>
      </c>
    </row>
    <row r="2407" spans="2:33">
      <c r="B2407" s="109" t="str">
        <f>IF(AND(Stock[[#This Row],[SỐ LƯỢNG MUA]]&gt;0,Stock[[#This Row],[SỐ LƯỢNG CÒN LẠI
(auto-fill)]]=0),"BÁN",
IF(AND(Stock[[#This Row],[SỐ LƯỢNG MUA]]&gt;0,Stock[[#This Row],[SỐ LƯỢNG CÒN LẠI
(auto-fill)]]&gt;0),"NẮM GIỮ",""))</f>
        <v/>
      </c>
      <c r="C2407" s="112">
        <f t="shared" si="37"/>
        <v>2394</v>
      </c>
      <c r="D2407" s="77"/>
      <c r="E2407" s="78"/>
      <c r="F2407" s="170"/>
      <c r="G2407" s="83"/>
      <c r="H2407" s="84"/>
      <c r="I2407" s="114" t="str">
        <f>IF(Stock[[#This Row],[SỐ LƯỢNG MUA]]&gt;0,Stock[[#This Row],[GIÁ MUA]]*Stock[[#This Row],[SỐ LƯỢNG MUA]]*$D$11,"")</f>
        <v/>
      </c>
      <c r="J2407" s="87"/>
      <c r="K2407" s="88"/>
      <c r="L2407" s="116" t="str">
        <f>IF(Stock[[#This Row],[SỐ LƯỢNG MUA]]&gt;0,Stock[[#This Row],[GIÁ MUA]]*(1+Stock[[#This Row],[% TĂNG KỲ VỌNG_1]]),"")</f>
        <v/>
      </c>
      <c r="M2407" s="89"/>
      <c r="N2407" s="116" t="str">
        <f>IF(Stock[[#This Row],[SỐ LƯỢNG MUA]]&gt;0,Stock[[#This Row],[GIÁ MUA]]*(1+Stock[[#This Row],[% TĂNG KỲ VỌNG_2]]),"")</f>
        <v/>
      </c>
      <c r="O2407" s="89"/>
      <c r="P2407" s="116" t="str">
        <f>IF(Stock[[#This Row],[SỐ LƯỢNG MUA]]&gt;0,Stock[[#This Row],[GIÁ MUA]]*(1+Stock[[#This Row],[% GIẢM ĐỂ CẮT LỖ]]),"")</f>
        <v/>
      </c>
      <c r="Q2407" s="103"/>
      <c r="R2407" s="117" t="str">
        <f>IF(Stock[[#This Row],[CỔ TỨC TIỀN MẶT]]&gt;0,Stock[[#This Row],[CỔ TỨC TIỀN MẶT]]/(Stock[[#This Row],[GIÁ MUA]]*Stock[[#This Row],[SỐ LƯỢNG MUA]]),"")</f>
        <v/>
      </c>
      <c r="S2407" s="103"/>
      <c r="T2407" s="77"/>
      <c r="U2407" s="95"/>
      <c r="V2407" s="96"/>
      <c r="W2407" s="125" t="str">
        <f>IF(Stock[[#This Row],[SỐ LƯỢNG BÁN]]&gt;0,Stock[[#This Row],[GIÁ BÁN]]*Stock[[#This Row],[SỐ LƯỢNG BÁN]]*$D$11+Stock[[#This Row],[GIÁ BÁN]]*Stock[[#This Row],[SỐ LƯỢNG BÁN]]*$D$12,"")</f>
        <v/>
      </c>
      <c r="X2407" s="120">
        <f>Stock[[#This Row],[SỐ LƯỢNG MUA]]+Stock[[#This Row],[CỔ TỨC BẰNG CỔ PHIẾU]]-Stock[[#This Row],[SỐ LƯỢNG BÁN]]</f>
        <v>0</v>
      </c>
      <c r="Y24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7" s="120">
        <f ca="1">IF(Stock[[#This Row],[NGÀY BÁN]]&gt;0,Stock[[#This Row],[NGÀY BÁN]]-Stock[[#This Row],[NGÀY MUA]]+1,IF(Stock[[#This Row],[NGÀY MUA]]=0,0,TODAY()-Stock[[#This Row],[NGÀY MUA]]+1))</f>
        <v>0</v>
      </c>
      <c r="AA2407" s="121" t="str">
        <f>IFERROR(Stock[[#This Row],[CỔ TỨC TIỀN MẶT]]+Stock[[#This Row],[LÃI/(LỖ) TỪ BÁN CK
(auto-fill)]],"")</f>
        <v/>
      </c>
      <c r="AB24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7" s="79"/>
      <c r="AE2407" s="146" t="str">
        <f>IF(Stock[[#This Row],[TRẠNG THÁI
(auto-fill)]]="NẮM GIỮ",Stock[[#This Row],[GIÁ THỊ TRƯỜNG]]-Stock[[#This Row],[GIÁ MUA]],"")</f>
        <v/>
      </c>
      <c r="AF2407" s="150" t="str">
        <f>IFERROR(Stock[[#This Row],[TĂNG/
(GIẢM )]]/Stock[[#This Row],[GIÁ MUA]],"")</f>
        <v/>
      </c>
      <c r="AG2407" s="129" t="str">
        <f>IF(Stock[[#This Row],[GIÁ THỊ TRƯỜNG]]&gt;0,Stock[[#This Row],[GIÁ THỊ TRƯỜNG]]*Stock[[#This Row],[SỐ LƯỢNG CÒN LẠI
(auto-fill)]],"")</f>
        <v/>
      </c>
    </row>
    <row r="2408" spans="2:33">
      <c r="B2408" s="109" t="str">
        <f>IF(AND(Stock[[#This Row],[SỐ LƯỢNG MUA]]&gt;0,Stock[[#This Row],[SỐ LƯỢNG CÒN LẠI
(auto-fill)]]=0),"BÁN",
IF(AND(Stock[[#This Row],[SỐ LƯỢNG MUA]]&gt;0,Stock[[#This Row],[SỐ LƯỢNG CÒN LẠI
(auto-fill)]]&gt;0),"NẮM GIỮ",""))</f>
        <v/>
      </c>
      <c r="C2408" s="112">
        <f t="shared" si="37"/>
        <v>2395</v>
      </c>
      <c r="D2408" s="77"/>
      <c r="E2408" s="78"/>
      <c r="F2408" s="170"/>
      <c r="G2408" s="83"/>
      <c r="H2408" s="84"/>
      <c r="I2408" s="114" t="str">
        <f>IF(Stock[[#This Row],[SỐ LƯỢNG MUA]]&gt;0,Stock[[#This Row],[GIÁ MUA]]*Stock[[#This Row],[SỐ LƯỢNG MUA]]*$D$11,"")</f>
        <v/>
      </c>
      <c r="J2408" s="87"/>
      <c r="K2408" s="88"/>
      <c r="L2408" s="116" t="str">
        <f>IF(Stock[[#This Row],[SỐ LƯỢNG MUA]]&gt;0,Stock[[#This Row],[GIÁ MUA]]*(1+Stock[[#This Row],[% TĂNG KỲ VỌNG_1]]),"")</f>
        <v/>
      </c>
      <c r="M2408" s="89"/>
      <c r="N2408" s="116" t="str">
        <f>IF(Stock[[#This Row],[SỐ LƯỢNG MUA]]&gt;0,Stock[[#This Row],[GIÁ MUA]]*(1+Stock[[#This Row],[% TĂNG KỲ VỌNG_2]]),"")</f>
        <v/>
      </c>
      <c r="O2408" s="89"/>
      <c r="P2408" s="116" t="str">
        <f>IF(Stock[[#This Row],[SỐ LƯỢNG MUA]]&gt;0,Stock[[#This Row],[GIÁ MUA]]*(1+Stock[[#This Row],[% GIẢM ĐỂ CẮT LỖ]]),"")</f>
        <v/>
      </c>
      <c r="Q2408" s="103"/>
      <c r="R2408" s="117" t="str">
        <f>IF(Stock[[#This Row],[CỔ TỨC TIỀN MẶT]]&gt;0,Stock[[#This Row],[CỔ TỨC TIỀN MẶT]]/(Stock[[#This Row],[GIÁ MUA]]*Stock[[#This Row],[SỐ LƯỢNG MUA]]),"")</f>
        <v/>
      </c>
      <c r="S2408" s="103"/>
      <c r="T2408" s="77"/>
      <c r="U2408" s="95"/>
      <c r="V2408" s="96"/>
      <c r="W2408" s="125" t="str">
        <f>IF(Stock[[#This Row],[SỐ LƯỢNG BÁN]]&gt;0,Stock[[#This Row],[GIÁ BÁN]]*Stock[[#This Row],[SỐ LƯỢNG BÁN]]*$D$11+Stock[[#This Row],[GIÁ BÁN]]*Stock[[#This Row],[SỐ LƯỢNG BÁN]]*$D$12,"")</f>
        <v/>
      </c>
      <c r="X2408" s="120">
        <f>Stock[[#This Row],[SỐ LƯỢNG MUA]]+Stock[[#This Row],[CỔ TỨC BẰNG CỔ PHIẾU]]-Stock[[#This Row],[SỐ LƯỢNG BÁN]]</f>
        <v>0</v>
      </c>
      <c r="Y24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8" s="120">
        <f ca="1">IF(Stock[[#This Row],[NGÀY BÁN]]&gt;0,Stock[[#This Row],[NGÀY BÁN]]-Stock[[#This Row],[NGÀY MUA]]+1,IF(Stock[[#This Row],[NGÀY MUA]]=0,0,TODAY()-Stock[[#This Row],[NGÀY MUA]]+1))</f>
        <v>0</v>
      </c>
      <c r="AA2408" s="121" t="str">
        <f>IFERROR(Stock[[#This Row],[CỔ TỨC TIỀN MẶT]]+Stock[[#This Row],[LÃI/(LỖ) TỪ BÁN CK
(auto-fill)]],"")</f>
        <v/>
      </c>
      <c r="AB24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8" s="79"/>
      <c r="AE2408" s="146" t="str">
        <f>IF(Stock[[#This Row],[TRẠNG THÁI
(auto-fill)]]="NẮM GIỮ",Stock[[#This Row],[GIÁ THỊ TRƯỜNG]]-Stock[[#This Row],[GIÁ MUA]],"")</f>
        <v/>
      </c>
      <c r="AF2408" s="150" t="str">
        <f>IFERROR(Stock[[#This Row],[TĂNG/
(GIẢM )]]/Stock[[#This Row],[GIÁ MUA]],"")</f>
        <v/>
      </c>
      <c r="AG2408" s="129" t="str">
        <f>IF(Stock[[#This Row],[GIÁ THỊ TRƯỜNG]]&gt;0,Stock[[#This Row],[GIÁ THỊ TRƯỜNG]]*Stock[[#This Row],[SỐ LƯỢNG CÒN LẠI
(auto-fill)]],"")</f>
        <v/>
      </c>
    </row>
    <row r="2409" spans="2:33">
      <c r="B2409" s="109" t="str">
        <f>IF(AND(Stock[[#This Row],[SỐ LƯỢNG MUA]]&gt;0,Stock[[#This Row],[SỐ LƯỢNG CÒN LẠI
(auto-fill)]]=0),"BÁN",
IF(AND(Stock[[#This Row],[SỐ LƯỢNG MUA]]&gt;0,Stock[[#This Row],[SỐ LƯỢNG CÒN LẠI
(auto-fill)]]&gt;0),"NẮM GIỮ",""))</f>
        <v/>
      </c>
      <c r="C2409" s="112">
        <f t="shared" si="37"/>
        <v>2396</v>
      </c>
      <c r="D2409" s="77"/>
      <c r="E2409" s="78"/>
      <c r="F2409" s="170"/>
      <c r="G2409" s="83"/>
      <c r="H2409" s="84"/>
      <c r="I2409" s="114" t="str">
        <f>IF(Stock[[#This Row],[SỐ LƯỢNG MUA]]&gt;0,Stock[[#This Row],[GIÁ MUA]]*Stock[[#This Row],[SỐ LƯỢNG MUA]]*$D$11,"")</f>
        <v/>
      </c>
      <c r="J2409" s="87"/>
      <c r="K2409" s="88"/>
      <c r="L2409" s="116" t="str">
        <f>IF(Stock[[#This Row],[SỐ LƯỢNG MUA]]&gt;0,Stock[[#This Row],[GIÁ MUA]]*(1+Stock[[#This Row],[% TĂNG KỲ VỌNG_1]]),"")</f>
        <v/>
      </c>
      <c r="M2409" s="89"/>
      <c r="N2409" s="116" t="str">
        <f>IF(Stock[[#This Row],[SỐ LƯỢNG MUA]]&gt;0,Stock[[#This Row],[GIÁ MUA]]*(1+Stock[[#This Row],[% TĂNG KỲ VỌNG_2]]),"")</f>
        <v/>
      </c>
      <c r="O2409" s="89"/>
      <c r="P2409" s="116" t="str">
        <f>IF(Stock[[#This Row],[SỐ LƯỢNG MUA]]&gt;0,Stock[[#This Row],[GIÁ MUA]]*(1+Stock[[#This Row],[% GIẢM ĐỂ CẮT LỖ]]),"")</f>
        <v/>
      </c>
      <c r="Q2409" s="103"/>
      <c r="R2409" s="117" t="str">
        <f>IF(Stock[[#This Row],[CỔ TỨC TIỀN MẶT]]&gt;0,Stock[[#This Row],[CỔ TỨC TIỀN MẶT]]/(Stock[[#This Row],[GIÁ MUA]]*Stock[[#This Row],[SỐ LƯỢNG MUA]]),"")</f>
        <v/>
      </c>
      <c r="S2409" s="103"/>
      <c r="T2409" s="77"/>
      <c r="U2409" s="95"/>
      <c r="V2409" s="96"/>
      <c r="W2409" s="125" t="str">
        <f>IF(Stock[[#This Row],[SỐ LƯỢNG BÁN]]&gt;0,Stock[[#This Row],[GIÁ BÁN]]*Stock[[#This Row],[SỐ LƯỢNG BÁN]]*$D$11+Stock[[#This Row],[GIÁ BÁN]]*Stock[[#This Row],[SỐ LƯỢNG BÁN]]*$D$12,"")</f>
        <v/>
      </c>
      <c r="X2409" s="120">
        <f>Stock[[#This Row],[SỐ LƯỢNG MUA]]+Stock[[#This Row],[CỔ TỨC BẰNG CỔ PHIẾU]]-Stock[[#This Row],[SỐ LƯỢNG BÁN]]</f>
        <v>0</v>
      </c>
      <c r="Y24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9" s="120">
        <f ca="1">IF(Stock[[#This Row],[NGÀY BÁN]]&gt;0,Stock[[#This Row],[NGÀY BÁN]]-Stock[[#This Row],[NGÀY MUA]]+1,IF(Stock[[#This Row],[NGÀY MUA]]=0,0,TODAY()-Stock[[#This Row],[NGÀY MUA]]+1))</f>
        <v>0</v>
      </c>
      <c r="AA2409" s="121" t="str">
        <f>IFERROR(Stock[[#This Row],[CỔ TỨC TIỀN MẶT]]+Stock[[#This Row],[LÃI/(LỖ) TỪ BÁN CK
(auto-fill)]],"")</f>
        <v/>
      </c>
      <c r="AB24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09" s="79"/>
      <c r="AE2409" s="146" t="str">
        <f>IF(Stock[[#This Row],[TRẠNG THÁI
(auto-fill)]]="NẮM GIỮ",Stock[[#This Row],[GIÁ THỊ TRƯỜNG]]-Stock[[#This Row],[GIÁ MUA]],"")</f>
        <v/>
      </c>
      <c r="AF2409" s="150" t="str">
        <f>IFERROR(Stock[[#This Row],[TĂNG/
(GIẢM )]]/Stock[[#This Row],[GIÁ MUA]],"")</f>
        <v/>
      </c>
      <c r="AG2409" s="129" t="str">
        <f>IF(Stock[[#This Row],[GIÁ THỊ TRƯỜNG]]&gt;0,Stock[[#This Row],[GIÁ THỊ TRƯỜNG]]*Stock[[#This Row],[SỐ LƯỢNG CÒN LẠI
(auto-fill)]],"")</f>
        <v/>
      </c>
    </row>
    <row r="2410" spans="2:33">
      <c r="B2410" s="109" t="str">
        <f>IF(AND(Stock[[#This Row],[SỐ LƯỢNG MUA]]&gt;0,Stock[[#This Row],[SỐ LƯỢNG CÒN LẠI
(auto-fill)]]=0),"BÁN",
IF(AND(Stock[[#This Row],[SỐ LƯỢNG MUA]]&gt;0,Stock[[#This Row],[SỐ LƯỢNG CÒN LẠI
(auto-fill)]]&gt;0),"NẮM GIỮ",""))</f>
        <v/>
      </c>
      <c r="C2410" s="112">
        <f t="shared" si="37"/>
        <v>2397</v>
      </c>
      <c r="D2410" s="77"/>
      <c r="E2410" s="78"/>
      <c r="F2410" s="170"/>
      <c r="G2410" s="83"/>
      <c r="H2410" s="84"/>
      <c r="I2410" s="114" t="str">
        <f>IF(Stock[[#This Row],[SỐ LƯỢNG MUA]]&gt;0,Stock[[#This Row],[GIÁ MUA]]*Stock[[#This Row],[SỐ LƯỢNG MUA]]*$D$11,"")</f>
        <v/>
      </c>
      <c r="J2410" s="87"/>
      <c r="K2410" s="88"/>
      <c r="L2410" s="116" t="str">
        <f>IF(Stock[[#This Row],[SỐ LƯỢNG MUA]]&gt;0,Stock[[#This Row],[GIÁ MUA]]*(1+Stock[[#This Row],[% TĂNG KỲ VỌNG_1]]),"")</f>
        <v/>
      </c>
      <c r="M2410" s="89"/>
      <c r="N2410" s="116" t="str">
        <f>IF(Stock[[#This Row],[SỐ LƯỢNG MUA]]&gt;0,Stock[[#This Row],[GIÁ MUA]]*(1+Stock[[#This Row],[% TĂNG KỲ VỌNG_2]]),"")</f>
        <v/>
      </c>
      <c r="O2410" s="89"/>
      <c r="P2410" s="116" t="str">
        <f>IF(Stock[[#This Row],[SỐ LƯỢNG MUA]]&gt;0,Stock[[#This Row],[GIÁ MUA]]*(1+Stock[[#This Row],[% GIẢM ĐỂ CẮT LỖ]]),"")</f>
        <v/>
      </c>
      <c r="Q2410" s="103"/>
      <c r="R2410" s="117" t="str">
        <f>IF(Stock[[#This Row],[CỔ TỨC TIỀN MẶT]]&gt;0,Stock[[#This Row],[CỔ TỨC TIỀN MẶT]]/(Stock[[#This Row],[GIÁ MUA]]*Stock[[#This Row],[SỐ LƯỢNG MUA]]),"")</f>
        <v/>
      </c>
      <c r="S2410" s="103"/>
      <c r="T2410" s="77"/>
      <c r="U2410" s="95"/>
      <c r="V2410" s="96"/>
      <c r="W2410" s="125" t="str">
        <f>IF(Stock[[#This Row],[SỐ LƯỢNG BÁN]]&gt;0,Stock[[#This Row],[GIÁ BÁN]]*Stock[[#This Row],[SỐ LƯỢNG BÁN]]*$D$11+Stock[[#This Row],[GIÁ BÁN]]*Stock[[#This Row],[SỐ LƯỢNG BÁN]]*$D$12,"")</f>
        <v/>
      </c>
      <c r="X2410" s="120">
        <f>Stock[[#This Row],[SỐ LƯỢNG MUA]]+Stock[[#This Row],[CỔ TỨC BẰNG CỔ PHIẾU]]-Stock[[#This Row],[SỐ LƯỢNG BÁN]]</f>
        <v>0</v>
      </c>
      <c r="Y24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0" s="120">
        <f ca="1">IF(Stock[[#This Row],[NGÀY BÁN]]&gt;0,Stock[[#This Row],[NGÀY BÁN]]-Stock[[#This Row],[NGÀY MUA]]+1,IF(Stock[[#This Row],[NGÀY MUA]]=0,0,TODAY()-Stock[[#This Row],[NGÀY MUA]]+1))</f>
        <v>0</v>
      </c>
      <c r="AA2410" s="121" t="str">
        <f>IFERROR(Stock[[#This Row],[CỔ TỨC TIỀN MẶT]]+Stock[[#This Row],[LÃI/(LỖ) TỪ BÁN CK
(auto-fill)]],"")</f>
        <v/>
      </c>
      <c r="AB24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0" s="79"/>
      <c r="AE2410" s="146" t="str">
        <f>IF(Stock[[#This Row],[TRẠNG THÁI
(auto-fill)]]="NẮM GIỮ",Stock[[#This Row],[GIÁ THỊ TRƯỜNG]]-Stock[[#This Row],[GIÁ MUA]],"")</f>
        <v/>
      </c>
      <c r="AF2410" s="150" t="str">
        <f>IFERROR(Stock[[#This Row],[TĂNG/
(GIẢM )]]/Stock[[#This Row],[GIÁ MUA]],"")</f>
        <v/>
      </c>
      <c r="AG2410" s="129" t="str">
        <f>IF(Stock[[#This Row],[GIÁ THỊ TRƯỜNG]]&gt;0,Stock[[#This Row],[GIÁ THỊ TRƯỜNG]]*Stock[[#This Row],[SỐ LƯỢNG CÒN LẠI
(auto-fill)]],"")</f>
        <v/>
      </c>
    </row>
    <row r="2411" spans="2:33">
      <c r="B2411" s="109" t="str">
        <f>IF(AND(Stock[[#This Row],[SỐ LƯỢNG MUA]]&gt;0,Stock[[#This Row],[SỐ LƯỢNG CÒN LẠI
(auto-fill)]]=0),"BÁN",
IF(AND(Stock[[#This Row],[SỐ LƯỢNG MUA]]&gt;0,Stock[[#This Row],[SỐ LƯỢNG CÒN LẠI
(auto-fill)]]&gt;0),"NẮM GIỮ",""))</f>
        <v/>
      </c>
      <c r="C2411" s="112">
        <f t="shared" si="37"/>
        <v>2398</v>
      </c>
      <c r="D2411" s="77"/>
      <c r="E2411" s="78"/>
      <c r="F2411" s="170"/>
      <c r="G2411" s="83"/>
      <c r="H2411" s="84"/>
      <c r="I2411" s="114" t="str">
        <f>IF(Stock[[#This Row],[SỐ LƯỢNG MUA]]&gt;0,Stock[[#This Row],[GIÁ MUA]]*Stock[[#This Row],[SỐ LƯỢNG MUA]]*$D$11,"")</f>
        <v/>
      </c>
      <c r="J2411" s="87"/>
      <c r="K2411" s="88"/>
      <c r="L2411" s="116" t="str">
        <f>IF(Stock[[#This Row],[SỐ LƯỢNG MUA]]&gt;0,Stock[[#This Row],[GIÁ MUA]]*(1+Stock[[#This Row],[% TĂNG KỲ VỌNG_1]]),"")</f>
        <v/>
      </c>
      <c r="M2411" s="89"/>
      <c r="N2411" s="116" t="str">
        <f>IF(Stock[[#This Row],[SỐ LƯỢNG MUA]]&gt;0,Stock[[#This Row],[GIÁ MUA]]*(1+Stock[[#This Row],[% TĂNG KỲ VỌNG_2]]),"")</f>
        <v/>
      </c>
      <c r="O2411" s="89"/>
      <c r="P2411" s="116" t="str">
        <f>IF(Stock[[#This Row],[SỐ LƯỢNG MUA]]&gt;0,Stock[[#This Row],[GIÁ MUA]]*(1+Stock[[#This Row],[% GIẢM ĐỂ CẮT LỖ]]),"")</f>
        <v/>
      </c>
      <c r="Q2411" s="103"/>
      <c r="R2411" s="117" t="str">
        <f>IF(Stock[[#This Row],[CỔ TỨC TIỀN MẶT]]&gt;0,Stock[[#This Row],[CỔ TỨC TIỀN MẶT]]/(Stock[[#This Row],[GIÁ MUA]]*Stock[[#This Row],[SỐ LƯỢNG MUA]]),"")</f>
        <v/>
      </c>
      <c r="S2411" s="103"/>
      <c r="T2411" s="77"/>
      <c r="U2411" s="95"/>
      <c r="V2411" s="96"/>
      <c r="W2411" s="125" t="str">
        <f>IF(Stock[[#This Row],[SỐ LƯỢNG BÁN]]&gt;0,Stock[[#This Row],[GIÁ BÁN]]*Stock[[#This Row],[SỐ LƯỢNG BÁN]]*$D$11+Stock[[#This Row],[GIÁ BÁN]]*Stock[[#This Row],[SỐ LƯỢNG BÁN]]*$D$12,"")</f>
        <v/>
      </c>
      <c r="X2411" s="120">
        <f>Stock[[#This Row],[SỐ LƯỢNG MUA]]+Stock[[#This Row],[CỔ TỨC BẰNG CỔ PHIẾU]]-Stock[[#This Row],[SỐ LƯỢNG BÁN]]</f>
        <v>0</v>
      </c>
      <c r="Y24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1" s="120">
        <f ca="1">IF(Stock[[#This Row],[NGÀY BÁN]]&gt;0,Stock[[#This Row],[NGÀY BÁN]]-Stock[[#This Row],[NGÀY MUA]]+1,IF(Stock[[#This Row],[NGÀY MUA]]=0,0,TODAY()-Stock[[#This Row],[NGÀY MUA]]+1))</f>
        <v>0</v>
      </c>
      <c r="AA2411" s="121" t="str">
        <f>IFERROR(Stock[[#This Row],[CỔ TỨC TIỀN MẶT]]+Stock[[#This Row],[LÃI/(LỖ) TỪ BÁN CK
(auto-fill)]],"")</f>
        <v/>
      </c>
      <c r="AB24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1" s="79"/>
      <c r="AE2411" s="146" t="str">
        <f>IF(Stock[[#This Row],[TRẠNG THÁI
(auto-fill)]]="NẮM GIỮ",Stock[[#This Row],[GIÁ THỊ TRƯỜNG]]-Stock[[#This Row],[GIÁ MUA]],"")</f>
        <v/>
      </c>
      <c r="AF2411" s="150" t="str">
        <f>IFERROR(Stock[[#This Row],[TĂNG/
(GIẢM )]]/Stock[[#This Row],[GIÁ MUA]],"")</f>
        <v/>
      </c>
      <c r="AG2411" s="129" t="str">
        <f>IF(Stock[[#This Row],[GIÁ THỊ TRƯỜNG]]&gt;0,Stock[[#This Row],[GIÁ THỊ TRƯỜNG]]*Stock[[#This Row],[SỐ LƯỢNG CÒN LẠI
(auto-fill)]],"")</f>
        <v/>
      </c>
    </row>
    <row r="2412" spans="2:33">
      <c r="B2412" s="109" t="str">
        <f>IF(AND(Stock[[#This Row],[SỐ LƯỢNG MUA]]&gt;0,Stock[[#This Row],[SỐ LƯỢNG CÒN LẠI
(auto-fill)]]=0),"BÁN",
IF(AND(Stock[[#This Row],[SỐ LƯỢNG MUA]]&gt;0,Stock[[#This Row],[SỐ LƯỢNG CÒN LẠI
(auto-fill)]]&gt;0),"NẮM GIỮ",""))</f>
        <v/>
      </c>
      <c r="C2412" s="112">
        <f t="shared" si="37"/>
        <v>2399</v>
      </c>
      <c r="D2412" s="77"/>
      <c r="E2412" s="78"/>
      <c r="F2412" s="170"/>
      <c r="G2412" s="83"/>
      <c r="H2412" s="84"/>
      <c r="I2412" s="114" t="str">
        <f>IF(Stock[[#This Row],[SỐ LƯỢNG MUA]]&gt;0,Stock[[#This Row],[GIÁ MUA]]*Stock[[#This Row],[SỐ LƯỢNG MUA]]*$D$11,"")</f>
        <v/>
      </c>
      <c r="J2412" s="87"/>
      <c r="K2412" s="88"/>
      <c r="L2412" s="116" t="str">
        <f>IF(Stock[[#This Row],[SỐ LƯỢNG MUA]]&gt;0,Stock[[#This Row],[GIÁ MUA]]*(1+Stock[[#This Row],[% TĂNG KỲ VỌNG_1]]),"")</f>
        <v/>
      </c>
      <c r="M2412" s="89"/>
      <c r="N2412" s="116" t="str">
        <f>IF(Stock[[#This Row],[SỐ LƯỢNG MUA]]&gt;0,Stock[[#This Row],[GIÁ MUA]]*(1+Stock[[#This Row],[% TĂNG KỲ VỌNG_2]]),"")</f>
        <v/>
      </c>
      <c r="O2412" s="89"/>
      <c r="P2412" s="116" t="str">
        <f>IF(Stock[[#This Row],[SỐ LƯỢNG MUA]]&gt;0,Stock[[#This Row],[GIÁ MUA]]*(1+Stock[[#This Row],[% GIẢM ĐỂ CẮT LỖ]]),"")</f>
        <v/>
      </c>
      <c r="Q2412" s="103"/>
      <c r="R2412" s="117" t="str">
        <f>IF(Stock[[#This Row],[CỔ TỨC TIỀN MẶT]]&gt;0,Stock[[#This Row],[CỔ TỨC TIỀN MẶT]]/(Stock[[#This Row],[GIÁ MUA]]*Stock[[#This Row],[SỐ LƯỢNG MUA]]),"")</f>
        <v/>
      </c>
      <c r="S2412" s="103"/>
      <c r="T2412" s="77"/>
      <c r="U2412" s="95"/>
      <c r="V2412" s="96"/>
      <c r="W2412" s="125" t="str">
        <f>IF(Stock[[#This Row],[SỐ LƯỢNG BÁN]]&gt;0,Stock[[#This Row],[GIÁ BÁN]]*Stock[[#This Row],[SỐ LƯỢNG BÁN]]*$D$11+Stock[[#This Row],[GIÁ BÁN]]*Stock[[#This Row],[SỐ LƯỢNG BÁN]]*$D$12,"")</f>
        <v/>
      </c>
      <c r="X2412" s="120">
        <f>Stock[[#This Row],[SỐ LƯỢNG MUA]]+Stock[[#This Row],[CỔ TỨC BẰNG CỔ PHIẾU]]-Stock[[#This Row],[SỐ LƯỢNG BÁN]]</f>
        <v>0</v>
      </c>
      <c r="Y24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2" s="120">
        <f ca="1">IF(Stock[[#This Row],[NGÀY BÁN]]&gt;0,Stock[[#This Row],[NGÀY BÁN]]-Stock[[#This Row],[NGÀY MUA]]+1,IF(Stock[[#This Row],[NGÀY MUA]]=0,0,TODAY()-Stock[[#This Row],[NGÀY MUA]]+1))</f>
        <v>0</v>
      </c>
      <c r="AA2412" s="121" t="str">
        <f>IFERROR(Stock[[#This Row],[CỔ TỨC TIỀN MẶT]]+Stock[[#This Row],[LÃI/(LỖ) TỪ BÁN CK
(auto-fill)]],"")</f>
        <v/>
      </c>
      <c r="AB24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2" s="79"/>
      <c r="AE2412" s="146" t="str">
        <f>IF(Stock[[#This Row],[TRẠNG THÁI
(auto-fill)]]="NẮM GIỮ",Stock[[#This Row],[GIÁ THỊ TRƯỜNG]]-Stock[[#This Row],[GIÁ MUA]],"")</f>
        <v/>
      </c>
      <c r="AF2412" s="150" t="str">
        <f>IFERROR(Stock[[#This Row],[TĂNG/
(GIẢM )]]/Stock[[#This Row],[GIÁ MUA]],"")</f>
        <v/>
      </c>
      <c r="AG2412" s="129" t="str">
        <f>IF(Stock[[#This Row],[GIÁ THỊ TRƯỜNG]]&gt;0,Stock[[#This Row],[GIÁ THỊ TRƯỜNG]]*Stock[[#This Row],[SỐ LƯỢNG CÒN LẠI
(auto-fill)]],"")</f>
        <v/>
      </c>
    </row>
    <row r="2413" spans="2:33">
      <c r="B2413" s="109" t="str">
        <f>IF(AND(Stock[[#This Row],[SỐ LƯỢNG MUA]]&gt;0,Stock[[#This Row],[SỐ LƯỢNG CÒN LẠI
(auto-fill)]]=0),"BÁN",
IF(AND(Stock[[#This Row],[SỐ LƯỢNG MUA]]&gt;0,Stock[[#This Row],[SỐ LƯỢNG CÒN LẠI
(auto-fill)]]&gt;0),"NẮM GIỮ",""))</f>
        <v/>
      </c>
      <c r="C2413" s="112">
        <f t="shared" si="37"/>
        <v>2400</v>
      </c>
      <c r="D2413" s="77"/>
      <c r="E2413" s="78"/>
      <c r="F2413" s="170"/>
      <c r="G2413" s="83"/>
      <c r="H2413" s="84"/>
      <c r="I2413" s="114" t="str">
        <f>IF(Stock[[#This Row],[SỐ LƯỢNG MUA]]&gt;0,Stock[[#This Row],[GIÁ MUA]]*Stock[[#This Row],[SỐ LƯỢNG MUA]]*$D$11,"")</f>
        <v/>
      </c>
      <c r="J2413" s="87"/>
      <c r="K2413" s="88"/>
      <c r="L2413" s="116" t="str">
        <f>IF(Stock[[#This Row],[SỐ LƯỢNG MUA]]&gt;0,Stock[[#This Row],[GIÁ MUA]]*(1+Stock[[#This Row],[% TĂNG KỲ VỌNG_1]]),"")</f>
        <v/>
      </c>
      <c r="M2413" s="89"/>
      <c r="N2413" s="116" t="str">
        <f>IF(Stock[[#This Row],[SỐ LƯỢNG MUA]]&gt;0,Stock[[#This Row],[GIÁ MUA]]*(1+Stock[[#This Row],[% TĂNG KỲ VỌNG_2]]),"")</f>
        <v/>
      </c>
      <c r="O2413" s="89"/>
      <c r="P2413" s="116" t="str">
        <f>IF(Stock[[#This Row],[SỐ LƯỢNG MUA]]&gt;0,Stock[[#This Row],[GIÁ MUA]]*(1+Stock[[#This Row],[% GIẢM ĐỂ CẮT LỖ]]),"")</f>
        <v/>
      </c>
      <c r="Q2413" s="103"/>
      <c r="R2413" s="117" t="str">
        <f>IF(Stock[[#This Row],[CỔ TỨC TIỀN MẶT]]&gt;0,Stock[[#This Row],[CỔ TỨC TIỀN MẶT]]/(Stock[[#This Row],[GIÁ MUA]]*Stock[[#This Row],[SỐ LƯỢNG MUA]]),"")</f>
        <v/>
      </c>
      <c r="S2413" s="103"/>
      <c r="T2413" s="77"/>
      <c r="U2413" s="95"/>
      <c r="V2413" s="96"/>
      <c r="W2413" s="125" t="str">
        <f>IF(Stock[[#This Row],[SỐ LƯỢNG BÁN]]&gt;0,Stock[[#This Row],[GIÁ BÁN]]*Stock[[#This Row],[SỐ LƯỢNG BÁN]]*$D$11+Stock[[#This Row],[GIÁ BÁN]]*Stock[[#This Row],[SỐ LƯỢNG BÁN]]*$D$12,"")</f>
        <v/>
      </c>
      <c r="X2413" s="120">
        <f>Stock[[#This Row],[SỐ LƯỢNG MUA]]+Stock[[#This Row],[CỔ TỨC BẰNG CỔ PHIẾU]]-Stock[[#This Row],[SỐ LƯỢNG BÁN]]</f>
        <v>0</v>
      </c>
      <c r="Y24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3" s="120">
        <f ca="1">IF(Stock[[#This Row],[NGÀY BÁN]]&gt;0,Stock[[#This Row],[NGÀY BÁN]]-Stock[[#This Row],[NGÀY MUA]]+1,IF(Stock[[#This Row],[NGÀY MUA]]=0,0,TODAY()-Stock[[#This Row],[NGÀY MUA]]+1))</f>
        <v>0</v>
      </c>
      <c r="AA2413" s="121" t="str">
        <f>IFERROR(Stock[[#This Row],[CỔ TỨC TIỀN MẶT]]+Stock[[#This Row],[LÃI/(LỖ) TỪ BÁN CK
(auto-fill)]],"")</f>
        <v/>
      </c>
      <c r="AB24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3" s="79"/>
      <c r="AE2413" s="146" t="str">
        <f>IF(Stock[[#This Row],[TRẠNG THÁI
(auto-fill)]]="NẮM GIỮ",Stock[[#This Row],[GIÁ THỊ TRƯỜNG]]-Stock[[#This Row],[GIÁ MUA]],"")</f>
        <v/>
      </c>
      <c r="AF2413" s="150" t="str">
        <f>IFERROR(Stock[[#This Row],[TĂNG/
(GIẢM )]]/Stock[[#This Row],[GIÁ MUA]],"")</f>
        <v/>
      </c>
      <c r="AG2413" s="129" t="str">
        <f>IF(Stock[[#This Row],[GIÁ THỊ TRƯỜNG]]&gt;0,Stock[[#This Row],[GIÁ THỊ TRƯỜNG]]*Stock[[#This Row],[SỐ LƯỢNG CÒN LẠI
(auto-fill)]],"")</f>
        <v/>
      </c>
    </row>
    <row r="2414" spans="2:33">
      <c r="B2414" s="109" t="str">
        <f>IF(AND(Stock[[#This Row],[SỐ LƯỢNG MUA]]&gt;0,Stock[[#This Row],[SỐ LƯỢNG CÒN LẠI
(auto-fill)]]=0),"BÁN",
IF(AND(Stock[[#This Row],[SỐ LƯỢNG MUA]]&gt;0,Stock[[#This Row],[SỐ LƯỢNG CÒN LẠI
(auto-fill)]]&gt;0),"NẮM GIỮ",""))</f>
        <v/>
      </c>
      <c r="C2414" s="112">
        <f t="shared" si="37"/>
        <v>2401</v>
      </c>
      <c r="D2414" s="77"/>
      <c r="E2414" s="78"/>
      <c r="F2414" s="170"/>
      <c r="G2414" s="83"/>
      <c r="H2414" s="84"/>
      <c r="I2414" s="114" t="str">
        <f>IF(Stock[[#This Row],[SỐ LƯỢNG MUA]]&gt;0,Stock[[#This Row],[GIÁ MUA]]*Stock[[#This Row],[SỐ LƯỢNG MUA]]*$D$11,"")</f>
        <v/>
      </c>
      <c r="J2414" s="87"/>
      <c r="K2414" s="88"/>
      <c r="L2414" s="116" t="str">
        <f>IF(Stock[[#This Row],[SỐ LƯỢNG MUA]]&gt;0,Stock[[#This Row],[GIÁ MUA]]*(1+Stock[[#This Row],[% TĂNG KỲ VỌNG_1]]),"")</f>
        <v/>
      </c>
      <c r="M2414" s="89"/>
      <c r="N2414" s="116" t="str">
        <f>IF(Stock[[#This Row],[SỐ LƯỢNG MUA]]&gt;0,Stock[[#This Row],[GIÁ MUA]]*(1+Stock[[#This Row],[% TĂNG KỲ VỌNG_2]]),"")</f>
        <v/>
      </c>
      <c r="O2414" s="89"/>
      <c r="P2414" s="116" t="str">
        <f>IF(Stock[[#This Row],[SỐ LƯỢNG MUA]]&gt;0,Stock[[#This Row],[GIÁ MUA]]*(1+Stock[[#This Row],[% GIẢM ĐỂ CẮT LỖ]]),"")</f>
        <v/>
      </c>
      <c r="Q2414" s="103"/>
      <c r="R2414" s="117" t="str">
        <f>IF(Stock[[#This Row],[CỔ TỨC TIỀN MẶT]]&gt;0,Stock[[#This Row],[CỔ TỨC TIỀN MẶT]]/(Stock[[#This Row],[GIÁ MUA]]*Stock[[#This Row],[SỐ LƯỢNG MUA]]),"")</f>
        <v/>
      </c>
      <c r="S2414" s="103"/>
      <c r="T2414" s="77"/>
      <c r="U2414" s="95"/>
      <c r="V2414" s="96"/>
      <c r="W2414" s="125" t="str">
        <f>IF(Stock[[#This Row],[SỐ LƯỢNG BÁN]]&gt;0,Stock[[#This Row],[GIÁ BÁN]]*Stock[[#This Row],[SỐ LƯỢNG BÁN]]*$D$11+Stock[[#This Row],[GIÁ BÁN]]*Stock[[#This Row],[SỐ LƯỢNG BÁN]]*$D$12,"")</f>
        <v/>
      </c>
      <c r="X2414" s="120">
        <f>Stock[[#This Row],[SỐ LƯỢNG MUA]]+Stock[[#This Row],[CỔ TỨC BẰNG CỔ PHIẾU]]-Stock[[#This Row],[SỐ LƯỢNG BÁN]]</f>
        <v>0</v>
      </c>
      <c r="Y24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4" s="120">
        <f ca="1">IF(Stock[[#This Row],[NGÀY BÁN]]&gt;0,Stock[[#This Row],[NGÀY BÁN]]-Stock[[#This Row],[NGÀY MUA]]+1,IF(Stock[[#This Row],[NGÀY MUA]]=0,0,TODAY()-Stock[[#This Row],[NGÀY MUA]]+1))</f>
        <v>0</v>
      </c>
      <c r="AA2414" s="121" t="str">
        <f>IFERROR(Stock[[#This Row],[CỔ TỨC TIỀN MẶT]]+Stock[[#This Row],[LÃI/(LỖ) TỪ BÁN CK
(auto-fill)]],"")</f>
        <v/>
      </c>
      <c r="AB24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4" s="79"/>
      <c r="AE2414" s="146" t="str">
        <f>IF(Stock[[#This Row],[TRẠNG THÁI
(auto-fill)]]="NẮM GIỮ",Stock[[#This Row],[GIÁ THỊ TRƯỜNG]]-Stock[[#This Row],[GIÁ MUA]],"")</f>
        <v/>
      </c>
      <c r="AF2414" s="150" t="str">
        <f>IFERROR(Stock[[#This Row],[TĂNG/
(GIẢM )]]/Stock[[#This Row],[GIÁ MUA]],"")</f>
        <v/>
      </c>
      <c r="AG2414" s="129" t="str">
        <f>IF(Stock[[#This Row],[GIÁ THỊ TRƯỜNG]]&gt;0,Stock[[#This Row],[GIÁ THỊ TRƯỜNG]]*Stock[[#This Row],[SỐ LƯỢNG CÒN LẠI
(auto-fill)]],"")</f>
        <v/>
      </c>
    </row>
    <row r="2415" spans="2:33">
      <c r="B2415" s="109" t="str">
        <f>IF(AND(Stock[[#This Row],[SỐ LƯỢNG MUA]]&gt;0,Stock[[#This Row],[SỐ LƯỢNG CÒN LẠI
(auto-fill)]]=0),"BÁN",
IF(AND(Stock[[#This Row],[SỐ LƯỢNG MUA]]&gt;0,Stock[[#This Row],[SỐ LƯỢNG CÒN LẠI
(auto-fill)]]&gt;0),"NẮM GIỮ",""))</f>
        <v/>
      </c>
      <c r="C2415" s="112">
        <f t="shared" si="37"/>
        <v>2402</v>
      </c>
      <c r="D2415" s="77"/>
      <c r="E2415" s="78"/>
      <c r="F2415" s="170"/>
      <c r="G2415" s="83"/>
      <c r="H2415" s="84"/>
      <c r="I2415" s="114" t="str">
        <f>IF(Stock[[#This Row],[SỐ LƯỢNG MUA]]&gt;0,Stock[[#This Row],[GIÁ MUA]]*Stock[[#This Row],[SỐ LƯỢNG MUA]]*$D$11,"")</f>
        <v/>
      </c>
      <c r="J2415" s="87"/>
      <c r="K2415" s="88"/>
      <c r="L2415" s="116" t="str">
        <f>IF(Stock[[#This Row],[SỐ LƯỢNG MUA]]&gt;0,Stock[[#This Row],[GIÁ MUA]]*(1+Stock[[#This Row],[% TĂNG KỲ VỌNG_1]]),"")</f>
        <v/>
      </c>
      <c r="M2415" s="89"/>
      <c r="N2415" s="116" t="str">
        <f>IF(Stock[[#This Row],[SỐ LƯỢNG MUA]]&gt;0,Stock[[#This Row],[GIÁ MUA]]*(1+Stock[[#This Row],[% TĂNG KỲ VỌNG_2]]),"")</f>
        <v/>
      </c>
      <c r="O2415" s="89"/>
      <c r="P2415" s="116" t="str">
        <f>IF(Stock[[#This Row],[SỐ LƯỢNG MUA]]&gt;0,Stock[[#This Row],[GIÁ MUA]]*(1+Stock[[#This Row],[% GIẢM ĐỂ CẮT LỖ]]),"")</f>
        <v/>
      </c>
      <c r="Q2415" s="103"/>
      <c r="R2415" s="117" t="str">
        <f>IF(Stock[[#This Row],[CỔ TỨC TIỀN MẶT]]&gt;0,Stock[[#This Row],[CỔ TỨC TIỀN MẶT]]/(Stock[[#This Row],[GIÁ MUA]]*Stock[[#This Row],[SỐ LƯỢNG MUA]]),"")</f>
        <v/>
      </c>
      <c r="S2415" s="103"/>
      <c r="T2415" s="77"/>
      <c r="U2415" s="95"/>
      <c r="V2415" s="96"/>
      <c r="W2415" s="125" t="str">
        <f>IF(Stock[[#This Row],[SỐ LƯỢNG BÁN]]&gt;0,Stock[[#This Row],[GIÁ BÁN]]*Stock[[#This Row],[SỐ LƯỢNG BÁN]]*$D$11+Stock[[#This Row],[GIÁ BÁN]]*Stock[[#This Row],[SỐ LƯỢNG BÁN]]*$D$12,"")</f>
        <v/>
      </c>
      <c r="X2415" s="120">
        <f>Stock[[#This Row],[SỐ LƯỢNG MUA]]+Stock[[#This Row],[CỔ TỨC BẰNG CỔ PHIẾU]]-Stock[[#This Row],[SỐ LƯỢNG BÁN]]</f>
        <v>0</v>
      </c>
      <c r="Y24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5" s="120">
        <f ca="1">IF(Stock[[#This Row],[NGÀY BÁN]]&gt;0,Stock[[#This Row],[NGÀY BÁN]]-Stock[[#This Row],[NGÀY MUA]]+1,IF(Stock[[#This Row],[NGÀY MUA]]=0,0,TODAY()-Stock[[#This Row],[NGÀY MUA]]+1))</f>
        <v>0</v>
      </c>
      <c r="AA2415" s="121" t="str">
        <f>IFERROR(Stock[[#This Row],[CỔ TỨC TIỀN MẶT]]+Stock[[#This Row],[LÃI/(LỖ) TỪ BÁN CK
(auto-fill)]],"")</f>
        <v/>
      </c>
      <c r="AB24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5" s="79"/>
      <c r="AE2415" s="146" t="str">
        <f>IF(Stock[[#This Row],[TRẠNG THÁI
(auto-fill)]]="NẮM GIỮ",Stock[[#This Row],[GIÁ THỊ TRƯỜNG]]-Stock[[#This Row],[GIÁ MUA]],"")</f>
        <v/>
      </c>
      <c r="AF2415" s="150" t="str">
        <f>IFERROR(Stock[[#This Row],[TĂNG/
(GIẢM )]]/Stock[[#This Row],[GIÁ MUA]],"")</f>
        <v/>
      </c>
      <c r="AG2415" s="129" t="str">
        <f>IF(Stock[[#This Row],[GIÁ THỊ TRƯỜNG]]&gt;0,Stock[[#This Row],[GIÁ THỊ TRƯỜNG]]*Stock[[#This Row],[SỐ LƯỢNG CÒN LẠI
(auto-fill)]],"")</f>
        <v/>
      </c>
    </row>
    <row r="2416" spans="2:33">
      <c r="B2416" s="109" t="str">
        <f>IF(AND(Stock[[#This Row],[SỐ LƯỢNG MUA]]&gt;0,Stock[[#This Row],[SỐ LƯỢNG CÒN LẠI
(auto-fill)]]=0),"BÁN",
IF(AND(Stock[[#This Row],[SỐ LƯỢNG MUA]]&gt;0,Stock[[#This Row],[SỐ LƯỢNG CÒN LẠI
(auto-fill)]]&gt;0),"NẮM GIỮ",""))</f>
        <v/>
      </c>
      <c r="C2416" s="112">
        <f t="shared" si="37"/>
        <v>2403</v>
      </c>
      <c r="D2416" s="77"/>
      <c r="E2416" s="78"/>
      <c r="F2416" s="170"/>
      <c r="G2416" s="83"/>
      <c r="H2416" s="84"/>
      <c r="I2416" s="114" t="str">
        <f>IF(Stock[[#This Row],[SỐ LƯỢNG MUA]]&gt;0,Stock[[#This Row],[GIÁ MUA]]*Stock[[#This Row],[SỐ LƯỢNG MUA]]*$D$11,"")</f>
        <v/>
      </c>
      <c r="J2416" s="87"/>
      <c r="K2416" s="88"/>
      <c r="L2416" s="116" t="str">
        <f>IF(Stock[[#This Row],[SỐ LƯỢNG MUA]]&gt;0,Stock[[#This Row],[GIÁ MUA]]*(1+Stock[[#This Row],[% TĂNG KỲ VỌNG_1]]),"")</f>
        <v/>
      </c>
      <c r="M2416" s="89"/>
      <c r="N2416" s="116" t="str">
        <f>IF(Stock[[#This Row],[SỐ LƯỢNG MUA]]&gt;0,Stock[[#This Row],[GIÁ MUA]]*(1+Stock[[#This Row],[% TĂNG KỲ VỌNG_2]]),"")</f>
        <v/>
      </c>
      <c r="O2416" s="89"/>
      <c r="P2416" s="116" t="str">
        <f>IF(Stock[[#This Row],[SỐ LƯỢNG MUA]]&gt;0,Stock[[#This Row],[GIÁ MUA]]*(1+Stock[[#This Row],[% GIẢM ĐỂ CẮT LỖ]]),"")</f>
        <v/>
      </c>
      <c r="Q2416" s="103"/>
      <c r="R2416" s="117" t="str">
        <f>IF(Stock[[#This Row],[CỔ TỨC TIỀN MẶT]]&gt;0,Stock[[#This Row],[CỔ TỨC TIỀN MẶT]]/(Stock[[#This Row],[GIÁ MUA]]*Stock[[#This Row],[SỐ LƯỢNG MUA]]),"")</f>
        <v/>
      </c>
      <c r="S2416" s="103"/>
      <c r="T2416" s="77"/>
      <c r="U2416" s="95"/>
      <c r="V2416" s="96"/>
      <c r="W2416" s="125" t="str">
        <f>IF(Stock[[#This Row],[SỐ LƯỢNG BÁN]]&gt;0,Stock[[#This Row],[GIÁ BÁN]]*Stock[[#This Row],[SỐ LƯỢNG BÁN]]*$D$11+Stock[[#This Row],[GIÁ BÁN]]*Stock[[#This Row],[SỐ LƯỢNG BÁN]]*$D$12,"")</f>
        <v/>
      </c>
      <c r="X2416" s="120">
        <f>Stock[[#This Row],[SỐ LƯỢNG MUA]]+Stock[[#This Row],[CỔ TỨC BẰNG CỔ PHIẾU]]-Stock[[#This Row],[SỐ LƯỢNG BÁN]]</f>
        <v>0</v>
      </c>
      <c r="Y24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6" s="120">
        <f ca="1">IF(Stock[[#This Row],[NGÀY BÁN]]&gt;0,Stock[[#This Row],[NGÀY BÁN]]-Stock[[#This Row],[NGÀY MUA]]+1,IF(Stock[[#This Row],[NGÀY MUA]]=0,0,TODAY()-Stock[[#This Row],[NGÀY MUA]]+1))</f>
        <v>0</v>
      </c>
      <c r="AA2416" s="121" t="str">
        <f>IFERROR(Stock[[#This Row],[CỔ TỨC TIỀN MẶT]]+Stock[[#This Row],[LÃI/(LỖ) TỪ BÁN CK
(auto-fill)]],"")</f>
        <v/>
      </c>
      <c r="AB24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6" s="79"/>
      <c r="AE2416" s="146" t="str">
        <f>IF(Stock[[#This Row],[TRẠNG THÁI
(auto-fill)]]="NẮM GIỮ",Stock[[#This Row],[GIÁ THỊ TRƯỜNG]]-Stock[[#This Row],[GIÁ MUA]],"")</f>
        <v/>
      </c>
      <c r="AF2416" s="150" t="str">
        <f>IFERROR(Stock[[#This Row],[TĂNG/
(GIẢM )]]/Stock[[#This Row],[GIÁ MUA]],"")</f>
        <v/>
      </c>
      <c r="AG2416" s="129" t="str">
        <f>IF(Stock[[#This Row],[GIÁ THỊ TRƯỜNG]]&gt;0,Stock[[#This Row],[GIÁ THỊ TRƯỜNG]]*Stock[[#This Row],[SỐ LƯỢNG CÒN LẠI
(auto-fill)]],"")</f>
        <v/>
      </c>
    </row>
    <row r="2417" spans="2:33">
      <c r="B2417" s="109" t="str">
        <f>IF(AND(Stock[[#This Row],[SỐ LƯỢNG MUA]]&gt;0,Stock[[#This Row],[SỐ LƯỢNG CÒN LẠI
(auto-fill)]]=0),"BÁN",
IF(AND(Stock[[#This Row],[SỐ LƯỢNG MUA]]&gt;0,Stock[[#This Row],[SỐ LƯỢNG CÒN LẠI
(auto-fill)]]&gt;0),"NẮM GIỮ",""))</f>
        <v/>
      </c>
      <c r="C2417" s="112">
        <f t="shared" si="37"/>
        <v>2404</v>
      </c>
      <c r="D2417" s="77"/>
      <c r="E2417" s="78"/>
      <c r="F2417" s="170"/>
      <c r="G2417" s="83"/>
      <c r="H2417" s="84"/>
      <c r="I2417" s="114" t="str">
        <f>IF(Stock[[#This Row],[SỐ LƯỢNG MUA]]&gt;0,Stock[[#This Row],[GIÁ MUA]]*Stock[[#This Row],[SỐ LƯỢNG MUA]]*$D$11,"")</f>
        <v/>
      </c>
      <c r="J2417" s="87"/>
      <c r="K2417" s="88"/>
      <c r="L2417" s="116" t="str">
        <f>IF(Stock[[#This Row],[SỐ LƯỢNG MUA]]&gt;0,Stock[[#This Row],[GIÁ MUA]]*(1+Stock[[#This Row],[% TĂNG KỲ VỌNG_1]]),"")</f>
        <v/>
      </c>
      <c r="M2417" s="89"/>
      <c r="N2417" s="116" t="str">
        <f>IF(Stock[[#This Row],[SỐ LƯỢNG MUA]]&gt;0,Stock[[#This Row],[GIÁ MUA]]*(1+Stock[[#This Row],[% TĂNG KỲ VỌNG_2]]),"")</f>
        <v/>
      </c>
      <c r="O2417" s="89"/>
      <c r="P2417" s="116" t="str">
        <f>IF(Stock[[#This Row],[SỐ LƯỢNG MUA]]&gt;0,Stock[[#This Row],[GIÁ MUA]]*(1+Stock[[#This Row],[% GIẢM ĐỂ CẮT LỖ]]),"")</f>
        <v/>
      </c>
      <c r="Q2417" s="103"/>
      <c r="R2417" s="117" t="str">
        <f>IF(Stock[[#This Row],[CỔ TỨC TIỀN MẶT]]&gt;0,Stock[[#This Row],[CỔ TỨC TIỀN MẶT]]/(Stock[[#This Row],[GIÁ MUA]]*Stock[[#This Row],[SỐ LƯỢNG MUA]]),"")</f>
        <v/>
      </c>
      <c r="S2417" s="103"/>
      <c r="T2417" s="77"/>
      <c r="U2417" s="95"/>
      <c r="V2417" s="96"/>
      <c r="W2417" s="125" t="str">
        <f>IF(Stock[[#This Row],[SỐ LƯỢNG BÁN]]&gt;0,Stock[[#This Row],[GIÁ BÁN]]*Stock[[#This Row],[SỐ LƯỢNG BÁN]]*$D$11+Stock[[#This Row],[GIÁ BÁN]]*Stock[[#This Row],[SỐ LƯỢNG BÁN]]*$D$12,"")</f>
        <v/>
      </c>
      <c r="X2417" s="120">
        <f>Stock[[#This Row],[SỐ LƯỢNG MUA]]+Stock[[#This Row],[CỔ TỨC BẰNG CỔ PHIẾU]]-Stock[[#This Row],[SỐ LƯỢNG BÁN]]</f>
        <v>0</v>
      </c>
      <c r="Y24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7" s="120">
        <f ca="1">IF(Stock[[#This Row],[NGÀY BÁN]]&gt;0,Stock[[#This Row],[NGÀY BÁN]]-Stock[[#This Row],[NGÀY MUA]]+1,IF(Stock[[#This Row],[NGÀY MUA]]=0,0,TODAY()-Stock[[#This Row],[NGÀY MUA]]+1))</f>
        <v>0</v>
      </c>
      <c r="AA2417" s="121" t="str">
        <f>IFERROR(Stock[[#This Row],[CỔ TỨC TIỀN MẶT]]+Stock[[#This Row],[LÃI/(LỖ) TỪ BÁN CK
(auto-fill)]],"")</f>
        <v/>
      </c>
      <c r="AB24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7" s="79"/>
      <c r="AE2417" s="146" t="str">
        <f>IF(Stock[[#This Row],[TRẠNG THÁI
(auto-fill)]]="NẮM GIỮ",Stock[[#This Row],[GIÁ THỊ TRƯỜNG]]-Stock[[#This Row],[GIÁ MUA]],"")</f>
        <v/>
      </c>
      <c r="AF2417" s="150" t="str">
        <f>IFERROR(Stock[[#This Row],[TĂNG/
(GIẢM )]]/Stock[[#This Row],[GIÁ MUA]],"")</f>
        <v/>
      </c>
      <c r="AG2417" s="129" t="str">
        <f>IF(Stock[[#This Row],[GIÁ THỊ TRƯỜNG]]&gt;0,Stock[[#This Row],[GIÁ THỊ TRƯỜNG]]*Stock[[#This Row],[SỐ LƯỢNG CÒN LẠI
(auto-fill)]],"")</f>
        <v/>
      </c>
    </row>
    <row r="2418" spans="2:33">
      <c r="B2418" s="109" t="str">
        <f>IF(AND(Stock[[#This Row],[SỐ LƯỢNG MUA]]&gt;0,Stock[[#This Row],[SỐ LƯỢNG CÒN LẠI
(auto-fill)]]=0),"BÁN",
IF(AND(Stock[[#This Row],[SỐ LƯỢNG MUA]]&gt;0,Stock[[#This Row],[SỐ LƯỢNG CÒN LẠI
(auto-fill)]]&gt;0),"NẮM GIỮ",""))</f>
        <v/>
      </c>
      <c r="C2418" s="112">
        <f t="shared" si="37"/>
        <v>2405</v>
      </c>
      <c r="D2418" s="77"/>
      <c r="E2418" s="78"/>
      <c r="F2418" s="170"/>
      <c r="G2418" s="83"/>
      <c r="H2418" s="84"/>
      <c r="I2418" s="114" t="str">
        <f>IF(Stock[[#This Row],[SỐ LƯỢNG MUA]]&gt;0,Stock[[#This Row],[GIÁ MUA]]*Stock[[#This Row],[SỐ LƯỢNG MUA]]*$D$11,"")</f>
        <v/>
      </c>
      <c r="J2418" s="87"/>
      <c r="K2418" s="88"/>
      <c r="L2418" s="116" t="str">
        <f>IF(Stock[[#This Row],[SỐ LƯỢNG MUA]]&gt;0,Stock[[#This Row],[GIÁ MUA]]*(1+Stock[[#This Row],[% TĂNG KỲ VỌNG_1]]),"")</f>
        <v/>
      </c>
      <c r="M2418" s="89"/>
      <c r="N2418" s="116" t="str">
        <f>IF(Stock[[#This Row],[SỐ LƯỢNG MUA]]&gt;0,Stock[[#This Row],[GIÁ MUA]]*(1+Stock[[#This Row],[% TĂNG KỲ VỌNG_2]]),"")</f>
        <v/>
      </c>
      <c r="O2418" s="89"/>
      <c r="P2418" s="116" t="str">
        <f>IF(Stock[[#This Row],[SỐ LƯỢNG MUA]]&gt;0,Stock[[#This Row],[GIÁ MUA]]*(1+Stock[[#This Row],[% GIẢM ĐỂ CẮT LỖ]]),"")</f>
        <v/>
      </c>
      <c r="Q2418" s="103"/>
      <c r="R2418" s="117" t="str">
        <f>IF(Stock[[#This Row],[CỔ TỨC TIỀN MẶT]]&gt;0,Stock[[#This Row],[CỔ TỨC TIỀN MẶT]]/(Stock[[#This Row],[GIÁ MUA]]*Stock[[#This Row],[SỐ LƯỢNG MUA]]),"")</f>
        <v/>
      </c>
      <c r="S2418" s="103"/>
      <c r="T2418" s="77"/>
      <c r="U2418" s="95"/>
      <c r="V2418" s="96"/>
      <c r="W2418" s="125" t="str">
        <f>IF(Stock[[#This Row],[SỐ LƯỢNG BÁN]]&gt;0,Stock[[#This Row],[GIÁ BÁN]]*Stock[[#This Row],[SỐ LƯỢNG BÁN]]*$D$11+Stock[[#This Row],[GIÁ BÁN]]*Stock[[#This Row],[SỐ LƯỢNG BÁN]]*$D$12,"")</f>
        <v/>
      </c>
      <c r="X2418" s="120">
        <f>Stock[[#This Row],[SỐ LƯỢNG MUA]]+Stock[[#This Row],[CỔ TỨC BẰNG CỔ PHIẾU]]-Stock[[#This Row],[SỐ LƯỢNG BÁN]]</f>
        <v>0</v>
      </c>
      <c r="Y24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8" s="120">
        <f ca="1">IF(Stock[[#This Row],[NGÀY BÁN]]&gt;0,Stock[[#This Row],[NGÀY BÁN]]-Stock[[#This Row],[NGÀY MUA]]+1,IF(Stock[[#This Row],[NGÀY MUA]]=0,0,TODAY()-Stock[[#This Row],[NGÀY MUA]]+1))</f>
        <v>0</v>
      </c>
      <c r="AA2418" s="121" t="str">
        <f>IFERROR(Stock[[#This Row],[CỔ TỨC TIỀN MẶT]]+Stock[[#This Row],[LÃI/(LỖ) TỪ BÁN CK
(auto-fill)]],"")</f>
        <v/>
      </c>
      <c r="AB24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8" s="79"/>
      <c r="AE2418" s="146" t="str">
        <f>IF(Stock[[#This Row],[TRẠNG THÁI
(auto-fill)]]="NẮM GIỮ",Stock[[#This Row],[GIÁ THỊ TRƯỜNG]]-Stock[[#This Row],[GIÁ MUA]],"")</f>
        <v/>
      </c>
      <c r="AF2418" s="150" t="str">
        <f>IFERROR(Stock[[#This Row],[TĂNG/
(GIẢM )]]/Stock[[#This Row],[GIÁ MUA]],"")</f>
        <v/>
      </c>
      <c r="AG2418" s="129" t="str">
        <f>IF(Stock[[#This Row],[GIÁ THỊ TRƯỜNG]]&gt;0,Stock[[#This Row],[GIÁ THỊ TRƯỜNG]]*Stock[[#This Row],[SỐ LƯỢNG CÒN LẠI
(auto-fill)]],"")</f>
        <v/>
      </c>
    </row>
    <row r="2419" spans="2:33">
      <c r="B2419" s="109" t="str">
        <f>IF(AND(Stock[[#This Row],[SỐ LƯỢNG MUA]]&gt;0,Stock[[#This Row],[SỐ LƯỢNG CÒN LẠI
(auto-fill)]]=0),"BÁN",
IF(AND(Stock[[#This Row],[SỐ LƯỢNG MUA]]&gt;0,Stock[[#This Row],[SỐ LƯỢNG CÒN LẠI
(auto-fill)]]&gt;0),"NẮM GIỮ",""))</f>
        <v/>
      </c>
      <c r="C2419" s="112">
        <f t="shared" si="37"/>
        <v>2406</v>
      </c>
      <c r="D2419" s="77"/>
      <c r="E2419" s="78"/>
      <c r="F2419" s="170"/>
      <c r="G2419" s="83"/>
      <c r="H2419" s="84"/>
      <c r="I2419" s="114" t="str">
        <f>IF(Stock[[#This Row],[SỐ LƯỢNG MUA]]&gt;0,Stock[[#This Row],[GIÁ MUA]]*Stock[[#This Row],[SỐ LƯỢNG MUA]]*$D$11,"")</f>
        <v/>
      </c>
      <c r="J2419" s="87"/>
      <c r="K2419" s="88"/>
      <c r="L2419" s="116" t="str">
        <f>IF(Stock[[#This Row],[SỐ LƯỢNG MUA]]&gt;0,Stock[[#This Row],[GIÁ MUA]]*(1+Stock[[#This Row],[% TĂNG KỲ VỌNG_1]]),"")</f>
        <v/>
      </c>
      <c r="M2419" s="89"/>
      <c r="N2419" s="116" t="str">
        <f>IF(Stock[[#This Row],[SỐ LƯỢNG MUA]]&gt;0,Stock[[#This Row],[GIÁ MUA]]*(1+Stock[[#This Row],[% TĂNG KỲ VỌNG_2]]),"")</f>
        <v/>
      </c>
      <c r="O2419" s="89"/>
      <c r="P2419" s="116" t="str">
        <f>IF(Stock[[#This Row],[SỐ LƯỢNG MUA]]&gt;0,Stock[[#This Row],[GIÁ MUA]]*(1+Stock[[#This Row],[% GIẢM ĐỂ CẮT LỖ]]),"")</f>
        <v/>
      </c>
      <c r="Q2419" s="103"/>
      <c r="R2419" s="117" t="str">
        <f>IF(Stock[[#This Row],[CỔ TỨC TIỀN MẶT]]&gt;0,Stock[[#This Row],[CỔ TỨC TIỀN MẶT]]/(Stock[[#This Row],[GIÁ MUA]]*Stock[[#This Row],[SỐ LƯỢNG MUA]]),"")</f>
        <v/>
      </c>
      <c r="S2419" s="103"/>
      <c r="T2419" s="77"/>
      <c r="U2419" s="95"/>
      <c r="V2419" s="96"/>
      <c r="W2419" s="125" t="str">
        <f>IF(Stock[[#This Row],[SỐ LƯỢNG BÁN]]&gt;0,Stock[[#This Row],[GIÁ BÁN]]*Stock[[#This Row],[SỐ LƯỢNG BÁN]]*$D$11+Stock[[#This Row],[GIÁ BÁN]]*Stock[[#This Row],[SỐ LƯỢNG BÁN]]*$D$12,"")</f>
        <v/>
      </c>
      <c r="X2419" s="120">
        <f>Stock[[#This Row],[SỐ LƯỢNG MUA]]+Stock[[#This Row],[CỔ TỨC BẰNG CỔ PHIẾU]]-Stock[[#This Row],[SỐ LƯỢNG BÁN]]</f>
        <v>0</v>
      </c>
      <c r="Y24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9" s="120">
        <f ca="1">IF(Stock[[#This Row],[NGÀY BÁN]]&gt;0,Stock[[#This Row],[NGÀY BÁN]]-Stock[[#This Row],[NGÀY MUA]]+1,IF(Stock[[#This Row],[NGÀY MUA]]=0,0,TODAY()-Stock[[#This Row],[NGÀY MUA]]+1))</f>
        <v>0</v>
      </c>
      <c r="AA2419" s="121" t="str">
        <f>IFERROR(Stock[[#This Row],[CỔ TỨC TIỀN MẶT]]+Stock[[#This Row],[LÃI/(LỖ) TỪ BÁN CK
(auto-fill)]],"")</f>
        <v/>
      </c>
      <c r="AB24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19" s="79"/>
      <c r="AE2419" s="146" t="str">
        <f>IF(Stock[[#This Row],[TRẠNG THÁI
(auto-fill)]]="NẮM GIỮ",Stock[[#This Row],[GIÁ THỊ TRƯỜNG]]-Stock[[#This Row],[GIÁ MUA]],"")</f>
        <v/>
      </c>
      <c r="AF2419" s="150" t="str">
        <f>IFERROR(Stock[[#This Row],[TĂNG/
(GIẢM )]]/Stock[[#This Row],[GIÁ MUA]],"")</f>
        <v/>
      </c>
      <c r="AG2419" s="129" t="str">
        <f>IF(Stock[[#This Row],[GIÁ THỊ TRƯỜNG]]&gt;0,Stock[[#This Row],[GIÁ THỊ TRƯỜNG]]*Stock[[#This Row],[SỐ LƯỢNG CÒN LẠI
(auto-fill)]],"")</f>
        <v/>
      </c>
    </row>
    <row r="2420" spans="2:33">
      <c r="B2420" s="109" t="str">
        <f>IF(AND(Stock[[#This Row],[SỐ LƯỢNG MUA]]&gt;0,Stock[[#This Row],[SỐ LƯỢNG CÒN LẠI
(auto-fill)]]=0),"BÁN",
IF(AND(Stock[[#This Row],[SỐ LƯỢNG MUA]]&gt;0,Stock[[#This Row],[SỐ LƯỢNG CÒN LẠI
(auto-fill)]]&gt;0),"NẮM GIỮ",""))</f>
        <v/>
      </c>
      <c r="C2420" s="112">
        <f t="shared" si="37"/>
        <v>2407</v>
      </c>
      <c r="D2420" s="77"/>
      <c r="E2420" s="78"/>
      <c r="F2420" s="170"/>
      <c r="G2420" s="83"/>
      <c r="H2420" s="84"/>
      <c r="I2420" s="114" t="str">
        <f>IF(Stock[[#This Row],[SỐ LƯỢNG MUA]]&gt;0,Stock[[#This Row],[GIÁ MUA]]*Stock[[#This Row],[SỐ LƯỢNG MUA]]*$D$11,"")</f>
        <v/>
      </c>
      <c r="J2420" s="87"/>
      <c r="K2420" s="88"/>
      <c r="L2420" s="116" t="str">
        <f>IF(Stock[[#This Row],[SỐ LƯỢNG MUA]]&gt;0,Stock[[#This Row],[GIÁ MUA]]*(1+Stock[[#This Row],[% TĂNG KỲ VỌNG_1]]),"")</f>
        <v/>
      </c>
      <c r="M2420" s="89"/>
      <c r="N2420" s="116" t="str">
        <f>IF(Stock[[#This Row],[SỐ LƯỢNG MUA]]&gt;0,Stock[[#This Row],[GIÁ MUA]]*(1+Stock[[#This Row],[% TĂNG KỲ VỌNG_2]]),"")</f>
        <v/>
      </c>
      <c r="O2420" s="89"/>
      <c r="P2420" s="116" t="str">
        <f>IF(Stock[[#This Row],[SỐ LƯỢNG MUA]]&gt;0,Stock[[#This Row],[GIÁ MUA]]*(1+Stock[[#This Row],[% GIẢM ĐỂ CẮT LỖ]]),"")</f>
        <v/>
      </c>
      <c r="Q2420" s="103"/>
      <c r="R2420" s="117" t="str">
        <f>IF(Stock[[#This Row],[CỔ TỨC TIỀN MẶT]]&gt;0,Stock[[#This Row],[CỔ TỨC TIỀN MẶT]]/(Stock[[#This Row],[GIÁ MUA]]*Stock[[#This Row],[SỐ LƯỢNG MUA]]),"")</f>
        <v/>
      </c>
      <c r="S2420" s="103"/>
      <c r="T2420" s="77"/>
      <c r="U2420" s="95"/>
      <c r="V2420" s="96"/>
      <c r="W2420" s="125" t="str">
        <f>IF(Stock[[#This Row],[SỐ LƯỢNG BÁN]]&gt;0,Stock[[#This Row],[GIÁ BÁN]]*Stock[[#This Row],[SỐ LƯỢNG BÁN]]*$D$11+Stock[[#This Row],[GIÁ BÁN]]*Stock[[#This Row],[SỐ LƯỢNG BÁN]]*$D$12,"")</f>
        <v/>
      </c>
      <c r="X2420" s="120">
        <f>Stock[[#This Row],[SỐ LƯỢNG MUA]]+Stock[[#This Row],[CỔ TỨC BẰNG CỔ PHIẾU]]-Stock[[#This Row],[SỐ LƯỢNG BÁN]]</f>
        <v>0</v>
      </c>
      <c r="Y24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0" s="120">
        <f ca="1">IF(Stock[[#This Row],[NGÀY BÁN]]&gt;0,Stock[[#This Row],[NGÀY BÁN]]-Stock[[#This Row],[NGÀY MUA]]+1,IF(Stock[[#This Row],[NGÀY MUA]]=0,0,TODAY()-Stock[[#This Row],[NGÀY MUA]]+1))</f>
        <v>0</v>
      </c>
      <c r="AA2420" s="121" t="str">
        <f>IFERROR(Stock[[#This Row],[CỔ TỨC TIỀN MẶT]]+Stock[[#This Row],[LÃI/(LỖ) TỪ BÁN CK
(auto-fill)]],"")</f>
        <v/>
      </c>
      <c r="AB24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0" s="79"/>
      <c r="AE2420" s="146" t="str">
        <f>IF(Stock[[#This Row],[TRẠNG THÁI
(auto-fill)]]="NẮM GIỮ",Stock[[#This Row],[GIÁ THỊ TRƯỜNG]]-Stock[[#This Row],[GIÁ MUA]],"")</f>
        <v/>
      </c>
      <c r="AF2420" s="150" t="str">
        <f>IFERROR(Stock[[#This Row],[TĂNG/
(GIẢM )]]/Stock[[#This Row],[GIÁ MUA]],"")</f>
        <v/>
      </c>
      <c r="AG2420" s="129" t="str">
        <f>IF(Stock[[#This Row],[GIÁ THỊ TRƯỜNG]]&gt;0,Stock[[#This Row],[GIÁ THỊ TRƯỜNG]]*Stock[[#This Row],[SỐ LƯỢNG CÒN LẠI
(auto-fill)]],"")</f>
        <v/>
      </c>
    </row>
    <row r="2421" spans="2:33">
      <c r="B2421" s="109" t="str">
        <f>IF(AND(Stock[[#This Row],[SỐ LƯỢNG MUA]]&gt;0,Stock[[#This Row],[SỐ LƯỢNG CÒN LẠI
(auto-fill)]]=0),"BÁN",
IF(AND(Stock[[#This Row],[SỐ LƯỢNG MUA]]&gt;0,Stock[[#This Row],[SỐ LƯỢNG CÒN LẠI
(auto-fill)]]&gt;0),"NẮM GIỮ",""))</f>
        <v/>
      </c>
      <c r="C2421" s="112">
        <f t="shared" si="37"/>
        <v>2408</v>
      </c>
      <c r="D2421" s="77"/>
      <c r="E2421" s="78"/>
      <c r="F2421" s="170"/>
      <c r="G2421" s="83"/>
      <c r="H2421" s="84"/>
      <c r="I2421" s="114" t="str">
        <f>IF(Stock[[#This Row],[SỐ LƯỢNG MUA]]&gt;0,Stock[[#This Row],[GIÁ MUA]]*Stock[[#This Row],[SỐ LƯỢNG MUA]]*$D$11,"")</f>
        <v/>
      </c>
      <c r="J2421" s="87"/>
      <c r="K2421" s="88"/>
      <c r="L2421" s="116" t="str">
        <f>IF(Stock[[#This Row],[SỐ LƯỢNG MUA]]&gt;0,Stock[[#This Row],[GIÁ MUA]]*(1+Stock[[#This Row],[% TĂNG KỲ VỌNG_1]]),"")</f>
        <v/>
      </c>
      <c r="M2421" s="89"/>
      <c r="N2421" s="116" t="str">
        <f>IF(Stock[[#This Row],[SỐ LƯỢNG MUA]]&gt;0,Stock[[#This Row],[GIÁ MUA]]*(1+Stock[[#This Row],[% TĂNG KỲ VỌNG_2]]),"")</f>
        <v/>
      </c>
      <c r="O2421" s="89"/>
      <c r="P2421" s="116" t="str">
        <f>IF(Stock[[#This Row],[SỐ LƯỢNG MUA]]&gt;0,Stock[[#This Row],[GIÁ MUA]]*(1+Stock[[#This Row],[% GIẢM ĐỂ CẮT LỖ]]),"")</f>
        <v/>
      </c>
      <c r="Q2421" s="103"/>
      <c r="R2421" s="117" t="str">
        <f>IF(Stock[[#This Row],[CỔ TỨC TIỀN MẶT]]&gt;0,Stock[[#This Row],[CỔ TỨC TIỀN MẶT]]/(Stock[[#This Row],[GIÁ MUA]]*Stock[[#This Row],[SỐ LƯỢNG MUA]]),"")</f>
        <v/>
      </c>
      <c r="S2421" s="103"/>
      <c r="T2421" s="77"/>
      <c r="U2421" s="95"/>
      <c r="V2421" s="96"/>
      <c r="W2421" s="125" t="str">
        <f>IF(Stock[[#This Row],[SỐ LƯỢNG BÁN]]&gt;0,Stock[[#This Row],[GIÁ BÁN]]*Stock[[#This Row],[SỐ LƯỢNG BÁN]]*$D$11+Stock[[#This Row],[GIÁ BÁN]]*Stock[[#This Row],[SỐ LƯỢNG BÁN]]*$D$12,"")</f>
        <v/>
      </c>
      <c r="X2421" s="120">
        <f>Stock[[#This Row],[SỐ LƯỢNG MUA]]+Stock[[#This Row],[CỔ TỨC BẰNG CỔ PHIẾU]]-Stock[[#This Row],[SỐ LƯỢNG BÁN]]</f>
        <v>0</v>
      </c>
      <c r="Y24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1" s="120">
        <f ca="1">IF(Stock[[#This Row],[NGÀY BÁN]]&gt;0,Stock[[#This Row],[NGÀY BÁN]]-Stock[[#This Row],[NGÀY MUA]]+1,IF(Stock[[#This Row],[NGÀY MUA]]=0,0,TODAY()-Stock[[#This Row],[NGÀY MUA]]+1))</f>
        <v>0</v>
      </c>
      <c r="AA2421" s="121" t="str">
        <f>IFERROR(Stock[[#This Row],[CỔ TỨC TIỀN MẶT]]+Stock[[#This Row],[LÃI/(LỖ) TỪ BÁN CK
(auto-fill)]],"")</f>
        <v/>
      </c>
      <c r="AB24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1" s="79"/>
      <c r="AE2421" s="146" t="str">
        <f>IF(Stock[[#This Row],[TRẠNG THÁI
(auto-fill)]]="NẮM GIỮ",Stock[[#This Row],[GIÁ THỊ TRƯỜNG]]-Stock[[#This Row],[GIÁ MUA]],"")</f>
        <v/>
      </c>
      <c r="AF2421" s="150" t="str">
        <f>IFERROR(Stock[[#This Row],[TĂNG/
(GIẢM )]]/Stock[[#This Row],[GIÁ MUA]],"")</f>
        <v/>
      </c>
      <c r="AG2421" s="129" t="str">
        <f>IF(Stock[[#This Row],[GIÁ THỊ TRƯỜNG]]&gt;0,Stock[[#This Row],[GIÁ THỊ TRƯỜNG]]*Stock[[#This Row],[SỐ LƯỢNG CÒN LẠI
(auto-fill)]],"")</f>
        <v/>
      </c>
    </row>
    <row r="2422" spans="2:33">
      <c r="B2422" s="109" t="str">
        <f>IF(AND(Stock[[#This Row],[SỐ LƯỢNG MUA]]&gt;0,Stock[[#This Row],[SỐ LƯỢNG CÒN LẠI
(auto-fill)]]=0),"BÁN",
IF(AND(Stock[[#This Row],[SỐ LƯỢNG MUA]]&gt;0,Stock[[#This Row],[SỐ LƯỢNG CÒN LẠI
(auto-fill)]]&gt;0),"NẮM GIỮ",""))</f>
        <v/>
      </c>
      <c r="C2422" s="112">
        <f t="shared" si="37"/>
        <v>2409</v>
      </c>
      <c r="D2422" s="77"/>
      <c r="E2422" s="78"/>
      <c r="F2422" s="170"/>
      <c r="G2422" s="83"/>
      <c r="H2422" s="84"/>
      <c r="I2422" s="114" t="str">
        <f>IF(Stock[[#This Row],[SỐ LƯỢNG MUA]]&gt;0,Stock[[#This Row],[GIÁ MUA]]*Stock[[#This Row],[SỐ LƯỢNG MUA]]*$D$11,"")</f>
        <v/>
      </c>
      <c r="J2422" s="87"/>
      <c r="K2422" s="88"/>
      <c r="L2422" s="116" t="str">
        <f>IF(Stock[[#This Row],[SỐ LƯỢNG MUA]]&gt;0,Stock[[#This Row],[GIÁ MUA]]*(1+Stock[[#This Row],[% TĂNG KỲ VỌNG_1]]),"")</f>
        <v/>
      </c>
      <c r="M2422" s="89"/>
      <c r="N2422" s="116" t="str">
        <f>IF(Stock[[#This Row],[SỐ LƯỢNG MUA]]&gt;0,Stock[[#This Row],[GIÁ MUA]]*(1+Stock[[#This Row],[% TĂNG KỲ VỌNG_2]]),"")</f>
        <v/>
      </c>
      <c r="O2422" s="89"/>
      <c r="P2422" s="116" t="str">
        <f>IF(Stock[[#This Row],[SỐ LƯỢNG MUA]]&gt;0,Stock[[#This Row],[GIÁ MUA]]*(1+Stock[[#This Row],[% GIẢM ĐỂ CẮT LỖ]]),"")</f>
        <v/>
      </c>
      <c r="Q2422" s="103"/>
      <c r="R2422" s="117" t="str">
        <f>IF(Stock[[#This Row],[CỔ TỨC TIỀN MẶT]]&gt;0,Stock[[#This Row],[CỔ TỨC TIỀN MẶT]]/(Stock[[#This Row],[GIÁ MUA]]*Stock[[#This Row],[SỐ LƯỢNG MUA]]),"")</f>
        <v/>
      </c>
      <c r="S2422" s="103"/>
      <c r="T2422" s="77"/>
      <c r="U2422" s="95"/>
      <c r="V2422" s="96"/>
      <c r="W2422" s="125" t="str">
        <f>IF(Stock[[#This Row],[SỐ LƯỢNG BÁN]]&gt;0,Stock[[#This Row],[GIÁ BÁN]]*Stock[[#This Row],[SỐ LƯỢNG BÁN]]*$D$11+Stock[[#This Row],[GIÁ BÁN]]*Stock[[#This Row],[SỐ LƯỢNG BÁN]]*$D$12,"")</f>
        <v/>
      </c>
      <c r="X2422" s="120">
        <f>Stock[[#This Row],[SỐ LƯỢNG MUA]]+Stock[[#This Row],[CỔ TỨC BẰNG CỔ PHIẾU]]-Stock[[#This Row],[SỐ LƯỢNG BÁN]]</f>
        <v>0</v>
      </c>
      <c r="Y24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2" s="120">
        <f ca="1">IF(Stock[[#This Row],[NGÀY BÁN]]&gt;0,Stock[[#This Row],[NGÀY BÁN]]-Stock[[#This Row],[NGÀY MUA]]+1,IF(Stock[[#This Row],[NGÀY MUA]]=0,0,TODAY()-Stock[[#This Row],[NGÀY MUA]]+1))</f>
        <v>0</v>
      </c>
      <c r="AA2422" s="121" t="str">
        <f>IFERROR(Stock[[#This Row],[CỔ TỨC TIỀN MẶT]]+Stock[[#This Row],[LÃI/(LỖ) TỪ BÁN CK
(auto-fill)]],"")</f>
        <v/>
      </c>
      <c r="AB24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2" s="79"/>
      <c r="AE2422" s="146" t="str">
        <f>IF(Stock[[#This Row],[TRẠNG THÁI
(auto-fill)]]="NẮM GIỮ",Stock[[#This Row],[GIÁ THỊ TRƯỜNG]]-Stock[[#This Row],[GIÁ MUA]],"")</f>
        <v/>
      </c>
      <c r="AF2422" s="150" t="str">
        <f>IFERROR(Stock[[#This Row],[TĂNG/
(GIẢM )]]/Stock[[#This Row],[GIÁ MUA]],"")</f>
        <v/>
      </c>
      <c r="AG2422" s="129" t="str">
        <f>IF(Stock[[#This Row],[GIÁ THỊ TRƯỜNG]]&gt;0,Stock[[#This Row],[GIÁ THỊ TRƯỜNG]]*Stock[[#This Row],[SỐ LƯỢNG CÒN LẠI
(auto-fill)]],"")</f>
        <v/>
      </c>
    </row>
    <row r="2423" spans="2:33">
      <c r="B2423" s="109" t="str">
        <f>IF(AND(Stock[[#This Row],[SỐ LƯỢNG MUA]]&gt;0,Stock[[#This Row],[SỐ LƯỢNG CÒN LẠI
(auto-fill)]]=0),"BÁN",
IF(AND(Stock[[#This Row],[SỐ LƯỢNG MUA]]&gt;0,Stock[[#This Row],[SỐ LƯỢNG CÒN LẠI
(auto-fill)]]&gt;0),"NẮM GIỮ",""))</f>
        <v/>
      </c>
      <c r="C2423" s="112">
        <f t="shared" si="37"/>
        <v>2410</v>
      </c>
      <c r="D2423" s="77"/>
      <c r="E2423" s="78"/>
      <c r="F2423" s="170"/>
      <c r="G2423" s="83"/>
      <c r="H2423" s="84"/>
      <c r="I2423" s="114" t="str">
        <f>IF(Stock[[#This Row],[SỐ LƯỢNG MUA]]&gt;0,Stock[[#This Row],[GIÁ MUA]]*Stock[[#This Row],[SỐ LƯỢNG MUA]]*$D$11,"")</f>
        <v/>
      </c>
      <c r="J2423" s="87"/>
      <c r="K2423" s="88"/>
      <c r="L2423" s="116" t="str">
        <f>IF(Stock[[#This Row],[SỐ LƯỢNG MUA]]&gt;0,Stock[[#This Row],[GIÁ MUA]]*(1+Stock[[#This Row],[% TĂNG KỲ VỌNG_1]]),"")</f>
        <v/>
      </c>
      <c r="M2423" s="89"/>
      <c r="N2423" s="116" t="str">
        <f>IF(Stock[[#This Row],[SỐ LƯỢNG MUA]]&gt;0,Stock[[#This Row],[GIÁ MUA]]*(1+Stock[[#This Row],[% TĂNG KỲ VỌNG_2]]),"")</f>
        <v/>
      </c>
      <c r="O2423" s="89"/>
      <c r="P2423" s="116" t="str">
        <f>IF(Stock[[#This Row],[SỐ LƯỢNG MUA]]&gt;0,Stock[[#This Row],[GIÁ MUA]]*(1+Stock[[#This Row],[% GIẢM ĐỂ CẮT LỖ]]),"")</f>
        <v/>
      </c>
      <c r="Q2423" s="103"/>
      <c r="R2423" s="117" t="str">
        <f>IF(Stock[[#This Row],[CỔ TỨC TIỀN MẶT]]&gt;0,Stock[[#This Row],[CỔ TỨC TIỀN MẶT]]/(Stock[[#This Row],[GIÁ MUA]]*Stock[[#This Row],[SỐ LƯỢNG MUA]]),"")</f>
        <v/>
      </c>
      <c r="S2423" s="103"/>
      <c r="T2423" s="77"/>
      <c r="U2423" s="95"/>
      <c r="V2423" s="96"/>
      <c r="W2423" s="125" t="str">
        <f>IF(Stock[[#This Row],[SỐ LƯỢNG BÁN]]&gt;0,Stock[[#This Row],[GIÁ BÁN]]*Stock[[#This Row],[SỐ LƯỢNG BÁN]]*$D$11+Stock[[#This Row],[GIÁ BÁN]]*Stock[[#This Row],[SỐ LƯỢNG BÁN]]*$D$12,"")</f>
        <v/>
      </c>
      <c r="X2423" s="120">
        <f>Stock[[#This Row],[SỐ LƯỢNG MUA]]+Stock[[#This Row],[CỔ TỨC BẰNG CỔ PHIẾU]]-Stock[[#This Row],[SỐ LƯỢNG BÁN]]</f>
        <v>0</v>
      </c>
      <c r="Y24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3" s="120">
        <f ca="1">IF(Stock[[#This Row],[NGÀY BÁN]]&gt;0,Stock[[#This Row],[NGÀY BÁN]]-Stock[[#This Row],[NGÀY MUA]]+1,IF(Stock[[#This Row],[NGÀY MUA]]=0,0,TODAY()-Stock[[#This Row],[NGÀY MUA]]+1))</f>
        <v>0</v>
      </c>
      <c r="AA2423" s="121" t="str">
        <f>IFERROR(Stock[[#This Row],[CỔ TỨC TIỀN MẶT]]+Stock[[#This Row],[LÃI/(LỖ) TỪ BÁN CK
(auto-fill)]],"")</f>
        <v/>
      </c>
      <c r="AB24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3" s="79"/>
      <c r="AE2423" s="146" t="str">
        <f>IF(Stock[[#This Row],[TRẠNG THÁI
(auto-fill)]]="NẮM GIỮ",Stock[[#This Row],[GIÁ THỊ TRƯỜNG]]-Stock[[#This Row],[GIÁ MUA]],"")</f>
        <v/>
      </c>
      <c r="AF2423" s="150" t="str">
        <f>IFERROR(Stock[[#This Row],[TĂNG/
(GIẢM )]]/Stock[[#This Row],[GIÁ MUA]],"")</f>
        <v/>
      </c>
      <c r="AG2423" s="129" t="str">
        <f>IF(Stock[[#This Row],[GIÁ THỊ TRƯỜNG]]&gt;0,Stock[[#This Row],[GIÁ THỊ TRƯỜNG]]*Stock[[#This Row],[SỐ LƯỢNG CÒN LẠI
(auto-fill)]],"")</f>
        <v/>
      </c>
    </row>
    <row r="2424" spans="2:33">
      <c r="B2424" s="109" t="str">
        <f>IF(AND(Stock[[#This Row],[SỐ LƯỢNG MUA]]&gt;0,Stock[[#This Row],[SỐ LƯỢNG CÒN LẠI
(auto-fill)]]=0),"BÁN",
IF(AND(Stock[[#This Row],[SỐ LƯỢNG MUA]]&gt;0,Stock[[#This Row],[SỐ LƯỢNG CÒN LẠI
(auto-fill)]]&gt;0),"NẮM GIỮ",""))</f>
        <v/>
      </c>
      <c r="C2424" s="112">
        <f t="shared" si="37"/>
        <v>2411</v>
      </c>
      <c r="D2424" s="77"/>
      <c r="E2424" s="78"/>
      <c r="F2424" s="170"/>
      <c r="G2424" s="83"/>
      <c r="H2424" s="84"/>
      <c r="I2424" s="114" t="str">
        <f>IF(Stock[[#This Row],[SỐ LƯỢNG MUA]]&gt;0,Stock[[#This Row],[GIÁ MUA]]*Stock[[#This Row],[SỐ LƯỢNG MUA]]*$D$11,"")</f>
        <v/>
      </c>
      <c r="J2424" s="87"/>
      <c r="K2424" s="88"/>
      <c r="L2424" s="116" t="str">
        <f>IF(Stock[[#This Row],[SỐ LƯỢNG MUA]]&gt;0,Stock[[#This Row],[GIÁ MUA]]*(1+Stock[[#This Row],[% TĂNG KỲ VỌNG_1]]),"")</f>
        <v/>
      </c>
      <c r="M2424" s="89"/>
      <c r="N2424" s="116" t="str">
        <f>IF(Stock[[#This Row],[SỐ LƯỢNG MUA]]&gt;0,Stock[[#This Row],[GIÁ MUA]]*(1+Stock[[#This Row],[% TĂNG KỲ VỌNG_2]]),"")</f>
        <v/>
      </c>
      <c r="O2424" s="89"/>
      <c r="P2424" s="116" t="str">
        <f>IF(Stock[[#This Row],[SỐ LƯỢNG MUA]]&gt;0,Stock[[#This Row],[GIÁ MUA]]*(1+Stock[[#This Row],[% GIẢM ĐỂ CẮT LỖ]]),"")</f>
        <v/>
      </c>
      <c r="Q2424" s="103"/>
      <c r="R2424" s="117" t="str">
        <f>IF(Stock[[#This Row],[CỔ TỨC TIỀN MẶT]]&gt;0,Stock[[#This Row],[CỔ TỨC TIỀN MẶT]]/(Stock[[#This Row],[GIÁ MUA]]*Stock[[#This Row],[SỐ LƯỢNG MUA]]),"")</f>
        <v/>
      </c>
      <c r="S2424" s="103"/>
      <c r="T2424" s="77"/>
      <c r="U2424" s="95"/>
      <c r="V2424" s="96"/>
      <c r="W2424" s="125" t="str">
        <f>IF(Stock[[#This Row],[SỐ LƯỢNG BÁN]]&gt;0,Stock[[#This Row],[GIÁ BÁN]]*Stock[[#This Row],[SỐ LƯỢNG BÁN]]*$D$11+Stock[[#This Row],[GIÁ BÁN]]*Stock[[#This Row],[SỐ LƯỢNG BÁN]]*$D$12,"")</f>
        <v/>
      </c>
      <c r="X2424" s="120">
        <f>Stock[[#This Row],[SỐ LƯỢNG MUA]]+Stock[[#This Row],[CỔ TỨC BẰNG CỔ PHIẾU]]-Stock[[#This Row],[SỐ LƯỢNG BÁN]]</f>
        <v>0</v>
      </c>
      <c r="Y24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4" s="120">
        <f ca="1">IF(Stock[[#This Row],[NGÀY BÁN]]&gt;0,Stock[[#This Row],[NGÀY BÁN]]-Stock[[#This Row],[NGÀY MUA]]+1,IF(Stock[[#This Row],[NGÀY MUA]]=0,0,TODAY()-Stock[[#This Row],[NGÀY MUA]]+1))</f>
        <v>0</v>
      </c>
      <c r="AA2424" s="121" t="str">
        <f>IFERROR(Stock[[#This Row],[CỔ TỨC TIỀN MẶT]]+Stock[[#This Row],[LÃI/(LỖ) TỪ BÁN CK
(auto-fill)]],"")</f>
        <v/>
      </c>
      <c r="AB24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4" s="79"/>
      <c r="AE2424" s="146" t="str">
        <f>IF(Stock[[#This Row],[TRẠNG THÁI
(auto-fill)]]="NẮM GIỮ",Stock[[#This Row],[GIÁ THỊ TRƯỜNG]]-Stock[[#This Row],[GIÁ MUA]],"")</f>
        <v/>
      </c>
      <c r="AF2424" s="150" t="str">
        <f>IFERROR(Stock[[#This Row],[TĂNG/
(GIẢM )]]/Stock[[#This Row],[GIÁ MUA]],"")</f>
        <v/>
      </c>
      <c r="AG2424" s="129" t="str">
        <f>IF(Stock[[#This Row],[GIÁ THỊ TRƯỜNG]]&gt;0,Stock[[#This Row],[GIÁ THỊ TRƯỜNG]]*Stock[[#This Row],[SỐ LƯỢNG CÒN LẠI
(auto-fill)]],"")</f>
        <v/>
      </c>
    </row>
    <row r="2425" spans="2:33">
      <c r="B2425" s="109" t="str">
        <f>IF(AND(Stock[[#This Row],[SỐ LƯỢNG MUA]]&gt;0,Stock[[#This Row],[SỐ LƯỢNG CÒN LẠI
(auto-fill)]]=0),"BÁN",
IF(AND(Stock[[#This Row],[SỐ LƯỢNG MUA]]&gt;0,Stock[[#This Row],[SỐ LƯỢNG CÒN LẠI
(auto-fill)]]&gt;0),"NẮM GIỮ",""))</f>
        <v/>
      </c>
      <c r="C2425" s="112">
        <f t="shared" si="37"/>
        <v>2412</v>
      </c>
      <c r="D2425" s="77"/>
      <c r="E2425" s="78"/>
      <c r="F2425" s="170"/>
      <c r="G2425" s="83"/>
      <c r="H2425" s="84"/>
      <c r="I2425" s="114" t="str">
        <f>IF(Stock[[#This Row],[SỐ LƯỢNG MUA]]&gt;0,Stock[[#This Row],[GIÁ MUA]]*Stock[[#This Row],[SỐ LƯỢNG MUA]]*$D$11,"")</f>
        <v/>
      </c>
      <c r="J2425" s="87"/>
      <c r="K2425" s="88"/>
      <c r="L2425" s="116" t="str">
        <f>IF(Stock[[#This Row],[SỐ LƯỢNG MUA]]&gt;0,Stock[[#This Row],[GIÁ MUA]]*(1+Stock[[#This Row],[% TĂNG KỲ VỌNG_1]]),"")</f>
        <v/>
      </c>
      <c r="M2425" s="89"/>
      <c r="N2425" s="116" t="str">
        <f>IF(Stock[[#This Row],[SỐ LƯỢNG MUA]]&gt;0,Stock[[#This Row],[GIÁ MUA]]*(1+Stock[[#This Row],[% TĂNG KỲ VỌNG_2]]),"")</f>
        <v/>
      </c>
      <c r="O2425" s="89"/>
      <c r="P2425" s="116" t="str">
        <f>IF(Stock[[#This Row],[SỐ LƯỢNG MUA]]&gt;0,Stock[[#This Row],[GIÁ MUA]]*(1+Stock[[#This Row],[% GIẢM ĐỂ CẮT LỖ]]),"")</f>
        <v/>
      </c>
      <c r="Q2425" s="103"/>
      <c r="R2425" s="117" t="str">
        <f>IF(Stock[[#This Row],[CỔ TỨC TIỀN MẶT]]&gt;0,Stock[[#This Row],[CỔ TỨC TIỀN MẶT]]/(Stock[[#This Row],[GIÁ MUA]]*Stock[[#This Row],[SỐ LƯỢNG MUA]]),"")</f>
        <v/>
      </c>
      <c r="S2425" s="103"/>
      <c r="T2425" s="77"/>
      <c r="U2425" s="95"/>
      <c r="V2425" s="96"/>
      <c r="W2425" s="125" t="str">
        <f>IF(Stock[[#This Row],[SỐ LƯỢNG BÁN]]&gt;0,Stock[[#This Row],[GIÁ BÁN]]*Stock[[#This Row],[SỐ LƯỢNG BÁN]]*$D$11+Stock[[#This Row],[GIÁ BÁN]]*Stock[[#This Row],[SỐ LƯỢNG BÁN]]*$D$12,"")</f>
        <v/>
      </c>
      <c r="X2425" s="120">
        <f>Stock[[#This Row],[SỐ LƯỢNG MUA]]+Stock[[#This Row],[CỔ TỨC BẰNG CỔ PHIẾU]]-Stock[[#This Row],[SỐ LƯỢNG BÁN]]</f>
        <v>0</v>
      </c>
      <c r="Y24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5" s="120">
        <f ca="1">IF(Stock[[#This Row],[NGÀY BÁN]]&gt;0,Stock[[#This Row],[NGÀY BÁN]]-Stock[[#This Row],[NGÀY MUA]]+1,IF(Stock[[#This Row],[NGÀY MUA]]=0,0,TODAY()-Stock[[#This Row],[NGÀY MUA]]+1))</f>
        <v>0</v>
      </c>
      <c r="AA2425" s="121" t="str">
        <f>IFERROR(Stock[[#This Row],[CỔ TỨC TIỀN MẶT]]+Stock[[#This Row],[LÃI/(LỖ) TỪ BÁN CK
(auto-fill)]],"")</f>
        <v/>
      </c>
      <c r="AB24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5" s="79"/>
      <c r="AE2425" s="146" t="str">
        <f>IF(Stock[[#This Row],[TRẠNG THÁI
(auto-fill)]]="NẮM GIỮ",Stock[[#This Row],[GIÁ THỊ TRƯỜNG]]-Stock[[#This Row],[GIÁ MUA]],"")</f>
        <v/>
      </c>
      <c r="AF2425" s="150" t="str">
        <f>IFERROR(Stock[[#This Row],[TĂNG/
(GIẢM )]]/Stock[[#This Row],[GIÁ MUA]],"")</f>
        <v/>
      </c>
      <c r="AG2425" s="129" t="str">
        <f>IF(Stock[[#This Row],[GIÁ THỊ TRƯỜNG]]&gt;0,Stock[[#This Row],[GIÁ THỊ TRƯỜNG]]*Stock[[#This Row],[SỐ LƯỢNG CÒN LẠI
(auto-fill)]],"")</f>
        <v/>
      </c>
    </row>
    <row r="2426" spans="2:33">
      <c r="B2426" s="109" t="str">
        <f>IF(AND(Stock[[#This Row],[SỐ LƯỢNG MUA]]&gt;0,Stock[[#This Row],[SỐ LƯỢNG CÒN LẠI
(auto-fill)]]=0),"BÁN",
IF(AND(Stock[[#This Row],[SỐ LƯỢNG MUA]]&gt;0,Stock[[#This Row],[SỐ LƯỢNG CÒN LẠI
(auto-fill)]]&gt;0),"NẮM GIỮ",""))</f>
        <v/>
      </c>
      <c r="C2426" s="112">
        <f t="shared" si="37"/>
        <v>2413</v>
      </c>
      <c r="D2426" s="77"/>
      <c r="E2426" s="78"/>
      <c r="F2426" s="170"/>
      <c r="G2426" s="83"/>
      <c r="H2426" s="84"/>
      <c r="I2426" s="114" t="str">
        <f>IF(Stock[[#This Row],[SỐ LƯỢNG MUA]]&gt;0,Stock[[#This Row],[GIÁ MUA]]*Stock[[#This Row],[SỐ LƯỢNG MUA]]*$D$11,"")</f>
        <v/>
      </c>
      <c r="J2426" s="87"/>
      <c r="K2426" s="88"/>
      <c r="L2426" s="116" t="str">
        <f>IF(Stock[[#This Row],[SỐ LƯỢNG MUA]]&gt;0,Stock[[#This Row],[GIÁ MUA]]*(1+Stock[[#This Row],[% TĂNG KỲ VỌNG_1]]),"")</f>
        <v/>
      </c>
      <c r="M2426" s="89"/>
      <c r="N2426" s="116" t="str">
        <f>IF(Stock[[#This Row],[SỐ LƯỢNG MUA]]&gt;0,Stock[[#This Row],[GIÁ MUA]]*(1+Stock[[#This Row],[% TĂNG KỲ VỌNG_2]]),"")</f>
        <v/>
      </c>
      <c r="O2426" s="89"/>
      <c r="P2426" s="116" t="str">
        <f>IF(Stock[[#This Row],[SỐ LƯỢNG MUA]]&gt;0,Stock[[#This Row],[GIÁ MUA]]*(1+Stock[[#This Row],[% GIẢM ĐỂ CẮT LỖ]]),"")</f>
        <v/>
      </c>
      <c r="Q2426" s="103"/>
      <c r="R2426" s="117" t="str">
        <f>IF(Stock[[#This Row],[CỔ TỨC TIỀN MẶT]]&gt;0,Stock[[#This Row],[CỔ TỨC TIỀN MẶT]]/(Stock[[#This Row],[GIÁ MUA]]*Stock[[#This Row],[SỐ LƯỢNG MUA]]),"")</f>
        <v/>
      </c>
      <c r="S2426" s="103"/>
      <c r="T2426" s="77"/>
      <c r="U2426" s="95"/>
      <c r="V2426" s="96"/>
      <c r="W2426" s="125" t="str">
        <f>IF(Stock[[#This Row],[SỐ LƯỢNG BÁN]]&gt;0,Stock[[#This Row],[GIÁ BÁN]]*Stock[[#This Row],[SỐ LƯỢNG BÁN]]*$D$11+Stock[[#This Row],[GIÁ BÁN]]*Stock[[#This Row],[SỐ LƯỢNG BÁN]]*$D$12,"")</f>
        <v/>
      </c>
      <c r="X2426" s="120">
        <f>Stock[[#This Row],[SỐ LƯỢNG MUA]]+Stock[[#This Row],[CỔ TỨC BẰNG CỔ PHIẾU]]-Stock[[#This Row],[SỐ LƯỢNG BÁN]]</f>
        <v>0</v>
      </c>
      <c r="Y24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6" s="120">
        <f ca="1">IF(Stock[[#This Row],[NGÀY BÁN]]&gt;0,Stock[[#This Row],[NGÀY BÁN]]-Stock[[#This Row],[NGÀY MUA]]+1,IF(Stock[[#This Row],[NGÀY MUA]]=0,0,TODAY()-Stock[[#This Row],[NGÀY MUA]]+1))</f>
        <v>0</v>
      </c>
      <c r="AA2426" s="121" t="str">
        <f>IFERROR(Stock[[#This Row],[CỔ TỨC TIỀN MẶT]]+Stock[[#This Row],[LÃI/(LỖ) TỪ BÁN CK
(auto-fill)]],"")</f>
        <v/>
      </c>
      <c r="AB24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6" s="79"/>
      <c r="AE2426" s="146" t="str">
        <f>IF(Stock[[#This Row],[TRẠNG THÁI
(auto-fill)]]="NẮM GIỮ",Stock[[#This Row],[GIÁ THỊ TRƯỜNG]]-Stock[[#This Row],[GIÁ MUA]],"")</f>
        <v/>
      </c>
      <c r="AF2426" s="150" t="str">
        <f>IFERROR(Stock[[#This Row],[TĂNG/
(GIẢM )]]/Stock[[#This Row],[GIÁ MUA]],"")</f>
        <v/>
      </c>
      <c r="AG2426" s="129" t="str">
        <f>IF(Stock[[#This Row],[GIÁ THỊ TRƯỜNG]]&gt;0,Stock[[#This Row],[GIÁ THỊ TRƯỜNG]]*Stock[[#This Row],[SỐ LƯỢNG CÒN LẠI
(auto-fill)]],"")</f>
        <v/>
      </c>
    </row>
    <row r="2427" spans="2:33">
      <c r="B2427" s="109" t="str">
        <f>IF(AND(Stock[[#This Row],[SỐ LƯỢNG MUA]]&gt;0,Stock[[#This Row],[SỐ LƯỢNG CÒN LẠI
(auto-fill)]]=0),"BÁN",
IF(AND(Stock[[#This Row],[SỐ LƯỢNG MUA]]&gt;0,Stock[[#This Row],[SỐ LƯỢNG CÒN LẠI
(auto-fill)]]&gt;0),"NẮM GIỮ",""))</f>
        <v/>
      </c>
      <c r="C2427" s="112">
        <f t="shared" si="37"/>
        <v>2414</v>
      </c>
      <c r="D2427" s="77"/>
      <c r="E2427" s="78"/>
      <c r="F2427" s="170"/>
      <c r="G2427" s="83"/>
      <c r="H2427" s="84"/>
      <c r="I2427" s="114" t="str">
        <f>IF(Stock[[#This Row],[SỐ LƯỢNG MUA]]&gt;0,Stock[[#This Row],[GIÁ MUA]]*Stock[[#This Row],[SỐ LƯỢNG MUA]]*$D$11,"")</f>
        <v/>
      </c>
      <c r="J2427" s="87"/>
      <c r="K2427" s="88"/>
      <c r="L2427" s="116" t="str">
        <f>IF(Stock[[#This Row],[SỐ LƯỢNG MUA]]&gt;0,Stock[[#This Row],[GIÁ MUA]]*(1+Stock[[#This Row],[% TĂNG KỲ VỌNG_1]]),"")</f>
        <v/>
      </c>
      <c r="M2427" s="89"/>
      <c r="N2427" s="116" t="str">
        <f>IF(Stock[[#This Row],[SỐ LƯỢNG MUA]]&gt;0,Stock[[#This Row],[GIÁ MUA]]*(1+Stock[[#This Row],[% TĂNG KỲ VỌNG_2]]),"")</f>
        <v/>
      </c>
      <c r="O2427" s="89"/>
      <c r="P2427" s="116" t="str">
        <f>IF(Stock[[#This Row],[SỐ LƯỢNG MUA]]&gt;0,Stock[[#This Row],[GIÁ MUA]]*(1+Stock[[#This Row],[% GIẢM ĐỂ CẮT LỖ]]),"")</f>
        <v/>
      </c>
      <c r="Q2427" s="103"/>
      <c r="R2427" s="117" t="str">
        <f>IF(Stock[[#This Row],[CỔ TỨC TIỀN MẶT]]&gt;0,Stock[[#This Row],[CỔ TỨC TIỀN MẶT]]/(Stock[[#This Row],[GIÁ MUA]]*Stock[[#This Row],[SỐ LƯỢNG MUA]]),"")</f>
        <v/>
      </c>
      <c r="S2427" s="103"/>
      <c r="T2427" s="77"/>
      <c r="U2427" s="95"/>
      <c r="V2427" s="96"/>
      <c r="W2427" s="125" t="str">
        <f>IF(Stock[[#This Row],[SỐ LƯỢNG BÁN]]&gt;0,Stock[[#This Row],[GIÁ BÁN]]*Stock[[#This Row],[SỐ LƯỢNG BÁN]]*$D$11+Stock[[#This Row],[GIÁ BÁN]]*Stock[[#This Row],[SỐ LƯỢNG BÁN]]*$D$12,"")</f>
        <v/>
      </c>
      <c r="X2427" s="120">
        <f>Stock[[#This Row],[SỐ LƯỢNG MUA]]+Stock[[#This Row],[CỔ TỨC BẰNG CỔ PHIẾU]]-Stock[[#This Row],[SỐ LƯỢNG BÁN]]</f>
        <v>0</v>
      </c>
      <c r="Y24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7" s="120">
        <f ca="1">IF(Stock[[#This Row],[NGÀY BÁN]]&gt;0,Stock[[#This Row],[NGÀY BÁN]]-Stock[[#This Row],[NGÀY MUA]]+1,IF(Stock[[#This Row],[NGÀY MUA]]=0,0,TODAY()-Stock[[#This Row],[NGÀY MUA]]+1))</f>
        <v>0</v>
      </c>
      <c r="AA2427" s="121" t="str">
        <f>IFERROR(Stock[[#This Row],[CỔ TỨC TIỀN MẶT]]+Stock[[#This Row],[LÃI/(LỖ) TỪ BÁN CK
(auto-fill)]],"")</f>
        <v/>
      </c>
      <c r="AB24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7" s="79"/>
      <c r="AE2427" s="146" t="str">
        <f>IF(Stock[[#This Row],[TRẠNG THÁI
(auto-fill)]]="NẮM GIỮ",Stock[[#This Row],[GIÁ THỊ TRƯỜNG]]-Stock[[#This Row],[GIÁ MUA]],"")</f>
        <v/>
      </c>
      <c r="AF2427" s="150" t="str">
        <f>IFERROR(Stock[[#This Row],[TĂNG/
(GIẢM )]]/Stock[[#This Row],[GIÁ MUA]],"")</f>
        <v/>
      </c>
      <c r="AG2427" s="129" t="str">
        <f>IF(Stock[[#This Row],[GIÁ THỊ TRƯỜNG]]&gt;0,Stock[[#This Row],[GIÁ THỊ TRƯỜNG]]*Stock[[#This Row],[SỐ LƯỢNG CÒN LẠI
(auto-fill)]],"")</f>
        <v/>
      </c>
    </row>
    <row r="2428" spans="2:33">
      <c r="B2428" s="109" t="str">
        <f>IF(AND(Stock[[#This Row],[SỐ LƯỢNG MUA]]&gt;0,Stock[[#This Row],[SỐ LƯỢNG CÒN LẠI
(auto-fill)]]=0),"BÁN",
IF(AND(Stock[[#This Row],[SỐ LƯỢNG MUA]]&gt;0,Stock[[#This Row],[SỐ LƯỢNG CÒN LẠI
(auto-fill)]]&gt;0),"NẮM GIỮ",""))</f>
        <v/>
      </c>
      <c r="C2428" s="112">
        <f t="shared" si="37"/>
        <v>2415</v>
      </c>
      <c r="D2428" s="77"/>
      <c r="E2428" s="78"/>
      <c r="F2428" s="170"/>
      <c r="G2428" s="83"/>
      <c r="H2428" s="84"/>
      <c r="I2428" s="114" t="str">
        <f>IF(Stock[[#This Row],[SỐ LƯỢNG MUA]]&gt;0,Stock[[#This Row],[GIÁ MUA]]*Stock[[#This Row],[SỐ LƯỢNG MUA]]*$D$11,"")</f>
        <v/>
      </c>
      <c r="J2428" s="87"/>
      <c r="K2428" s="88"/>
      <c r="L2428" s="116" t="str">
        <f>IF(Stock[[#This Row],[SỐ LƯỢNG MUA]]&gt;0,Stock[[#This Row],[GIÁ MUA]]*(1+Stock[[#This Row],[% TĂNG KỲ VỌNG_1]]),"")</f>
        <v/>
      </c>
      <c r="M2428" s="89"/>
      <c r="N2428" s="116" t="str">
        <f>IF(Stock[[#This Row],[SỐ LƯỢNG MUA]]&gt;0,Stock[[#This Row],[GIÁ MUA]]*(1+Stock[[#This Row],[% TĂNG KỲ VỌNG_2]]),"")</f>
        <v/>
      </c>
      <c r="O2428" s="89"/>
      <c r="P2428" s="116" t="str">
        <f>IF(Stock[[#This Row],[SỐ LƯỢNG MUA]]&gt;0,Stock[[#This Row],[GIÁ MUA]]*(1+Stock[[#This Row],[% GIẢM ĐỂ CẮT LỖ]]),"")</f>
        <v/>
      </c>
      <c r="Q2428" s="103"/>
      <c r="R2428" s="117" t="str">
        <f>IF(Stock[[#This Row],[CỔ TỨC TIỀN MẶT]]&gt;0,Stock[[#This Row],[CỔ TỨC TIỀN MẶT]]/(Stock[[#This Row],[GIÁ MUA]]*Stock[[#This Row],[SỐ LƯỢNG MUA]]),"")</f>
        <v/>
      </c>
      <c r="S2428" s="103"/>
      <c r="T2428" s="77"/>
      <c r="U2428" s="95"/>
      <c r="V2428" s="96"/>
      <c r="W2428" s="125" t="str">
        <f>IF(Stock[[#This Row],[SỐ LƯỢNG BÁN]]&gt;0,Stock[[#This Row],[GIÁ BÁN]]*Stock[[#This Row],[SỐ LƯỢNG BÁN]]*$D$11+Stock[[#This Row],[GIÁ BÁN]]*Stock[[#This Row],[SỐ LƯỢNG BÁN]]*$D$12,"")</f>
        <v/>
      </c>
      <c r="X2428" s="120">
        <f>Stock[[#This Row],[SỐ LƯỢNG MUA]]+Stock[[#This Row],[CỔ TỨC BẰNG CỔ PHIẾU]]-Stock[[#This Row],[SỐ LƯỢNG BÁN]]</f>
        <v>0</v>
      </c>
      <c r="Y24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8" s="120">
        <f ca="1">IF(Stock[[#This Row],[NGÀY BÁN]]&gt;0,Stock[[#This Row],[NGÀY BÁN]]-Stock[[#This Row],[NGÀY MUA]]+1,IF(Stock[[#This Row],[NGÀY MUA]]=0,0,TODAY()-Stock[[#This Row],[NGÀY MUA]]+1))</f>
        <v>0</v>
      </c>
      <c r="AA2428" s="121" t="str">
        <f>IFERROR(Stock[[#This Row],[CỔ TỨC TIỀN MẶT]]+Stock[[#This Row],[LÃI/(LỖ) TỪ BÁN CK
(auto-fill)]],"")</f>
        <v/>
      </c>
      <c r="AB24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8" s="79"/>
      <c r="AE2428" s="146" t="str">
        <f>IF(Stock[[#This Row],[TRẠNG THÁI
(auto-fill)]]="NẮM GIỮ",Stock[[#This Row],[GIÁ THỊ TRƯỜNG]]-Stock[[#This Row],[GIÁ MUA]],"")</f>
        <v/>
      </c>
      <c r="AF2428" s="150" t="str">
        <f>IFERROR(Stock[[#This Row],[TĂNG/
(GIẢM )]]/Stock[[#This Row],[GIÁ MUA]],"")</f>
        <v/>
      </c>
      <c r="AG2428" s="129" t="str">
        <f>IF(Stock[[#This Row],[GIÁ THỊ TRƯỜNG]]&gt;0,Stock[[#This Row],[GIÁ THỊ TRƯỜNG]]*Stock[[#This Row],[SỐ LƯỢNG CÒN LẠI
(auto-fill)]],"")</f>
        <v/>
      </c>
    </row>
    <row r="2429" spans="2:33">
      <c r="B2429" s="109" t="str">
        <f>IF(AND(Stock[[#This Row],[SỐ LƯỢNG MUA]]&gt;0,Stock[[#This Row],[SỐ LƯỢNG CÒN LẠI
(auto-fill)]]=0),"BÁN",
IF(AND(Stock[[#This Row],[SỐ LƯỢNG MUA]]&gt;0,Stock[[#This Row],[SỐ LƯỢNG CÒN LẠI
(auto-fill)]]&gt;0),"NẮM GIỮ",""))</f>
        <v/>
      </c>
      <c r="C2429" s="112">
        <f t="shared" si="37"/>
        <v>2416</v>
      </c>
      <c r="D2429" s="77"/>
      <c r="E2429" s="78"/>
      <c r="F2429" s="170"/>
      <c r="G2429" s="83"/>
      <c r="H2429" s="84"/>
      <c r="I2429" s="114" t="str">
        <f>IF(Stock[[#This Row],[SỐ LƯỢNG MUA]]&gt;0,Stock[[#This Row],[GIÁ MUA]]*Stock[[#This Row],[SỐ LƯỢNG MUA]]*$D$11,"")</f>
        <v/>
      </c>
      <c r="J2429" s="87"/>
      <c r="K2429" s="88"/>
      <c r="L2429" s="116" t="str">
        <f>IF(Stock[[#This Row],[SỐ LƯỢNG MUA]]&gt;0,Stock[[#This Row],[GIÁ MUA]]*(1+Stock[[#This Row],[% TĂNG KỲ VỌNG_1]]),"")</f>
        <v/>
      </c>
      <c r="M2429" s="89"/>
      <c r="N2429" s="116" t="str">
        <f>IF(Stock[[#This Row],[SỐ LƯỢNG MUA]]&gt;0,Stock[[#This Row],[GIÁ MUA]]*(1+Stock[[#This Row],[% TĂNG KỲ VỌNG_2]]),"")</f>
        <v/>
      </c>
      <c r="O2429" s="89"/>
      <c r="P2429" s="116" t="str">
        <f>IF(Stock[[#This Row],[SỐ LƯỢNG MUA]]&gt;0,Stock[[#This Row],[GIÁ MUA]]*(1+Stock[[#This Row],[% GIẢM ĐỂ CẮT LỖ]]),"")</f>
        <v/>
      </c>
      <c r="Q2429" s="103"/>
      <c r="R2429" s="117" t="str">
        <f>IF(Stock[[#This Row],[CỔ TỨC TIỀN MẶT]]&gt;0,Stock[[#This Row],[CỔ TỨC TIỀN MẶT]]/(Stock[[#This Row],[GIÁ MUA]]*Stock[[#This Row],[SỐ LƯỢNG MUA]]),"")</f>
        <v/>
      </c>
      <c r="S2429" s="103"/>
      <c r="T2429" s="77"/>
      <c r="U2429" s="95"/>
      <c r="V2429" s="96"/>
      <c r="W2429" s="125" t="str">
        <f>IF(Stock[[#This Row],[SỐ LƯỢNG BÁN]]&gt;0,Stock[[#This Row],[GIÁ BÁN]]*Stock[[#This Row],[SỐ LƯỢNG BÁN]]*$D$11+Stock[[#This Row],[GIÁ BÁN]]*Stock[[#This Row],[SỐ LƯỢNG BÁN]]*$D$12,"")</f>
        <v/>
      </c>
      <c r="X2429" s="120">
        <f>Stock[[#This Row],[SỐ LƯỢNG MUA]]+Stock[[#This Row],[CỔ TỨC BẰNG CỔ PHIẾU]]-Stock[[#This Row],[SỐ LƯỢNG BÁN]]</f>
        <v>0</v>
      </c>
      <c r="Y24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9" s="120">
        <f ca="1">IF(Stock[[#This Row],[NGÀY BÁN]]&gt;0,Stock[[#This Row],[NGÀY BÁN]]-Stock[[#This Row],[NGÀY MUA]]+1,IF(Stock[[#This Row],[NGÀY MUA]]=0,0,TODAY()-Stock[[#This Row],[NGÀY MUA]]+1))</f>
        <v>0</v>
      </c>
      <c r="AA2429" s="121" t="str">
        <f>IFERROR(Stock[[#This Row],[CỔ TỨC TIỀN MẶT]]+Stock[[#This Row],[LÃI/(LỖ) TỪ BÁN CK
(auto-fill)]],"")</f>
        <v/>
      </c>
      <c r="AB24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29" s="79"/>
      <c r="AE2429" s="146" t="str">
        <f>IF(Stock[[#This Row],[TRẠNG THÁI
(auto-fill)]]="NẮM GIỮ",Stock[[#This Row],[GIÁ THỊ TRƯỜNG]]-Stock[[#This Row],[GIÁ MUA]],"")</f>
        <v/>
      </c>
      <c r="AF2429" s="150" t="str">
        <f>IFERROR(Stock[[#This Row],[TĂNG/
(GIẢM )]]/Stock[[#This Row],[GIÁ MUA]],"")</f>
        <v/>
      </c>
      <c r="AG2429" s="129" t="str">
        <f>IF(Stock[[#This Row],[GIÁ THỊ TRƯỜNG]]&gt;0,Stock[[#This Row],[GIÁ THỊ TRƯỜNG]]*Stock[[#This Row],[SỐ LƯỢNG CÒN LẠI
(auto-fill)]],"")</f>
        <v/>
      </c>
    </row>
    <row r="2430" spans="2:33">
      <c r="B2430" s="109" t="str">
        <f>IF(AND(Stock[[#This Row],[SỐ LƯỢNG MUA]]&gt;0,Stock[[#This Row],[SỐ LƯỢNG CÒN LẠI
(auto-fill)]]=0),"BÁN",
IF(AND(Stock[[#This Row],[SỐ LƯỢNG MUA]]&gt;0,Stock[[#This Row],[SỐ LƯỢNG CÒN LẠI
(auto-fill)]]&gt;0),"NẮM GIỮ",""))</f>
        <v/>
      </c>
      <c r="C2430" s="112">
        <f t="shared" si="37"/>
        <v>2417</v>
      </c>
      <c r="D2430" s="77"/>
      <c r="E2430" s="78"/>
      <c r="F2430" s="170"/>
      <c r="G2430" s="83"/>
      <c r="H2430" s="84"/>
      <c r="I2430" s="114" t="str">
        <f>IF(Stock[[#This Row],[SỐ LƯỢNG MUA]]&gt;0,Stock[[#This Row],[GIÁ MUA]]*Stock[[#This Row],[SỐ LƯỢNG MUA]]*$D$11,"")</f>
        <v/>
      </c>
      <c r="J2430" s="87"/>
      <c r="K2430" s="88"/>
      <c r="L2430" s="116" t="str">
        <f>IF(Stock[[#This Row],[SỐ LƯỢNG MUA]]&gt;0,Stock[[#This Row],[GIÁ MUA]]*(1+Stock[[#This Row],[% TĂNG KỲ VỌNG_1]]),"")</f>
        <v/>
      </c>
      <c r="M2430" s="89"/>
      <c r="N2430" s="116" t="str">
        <f>IF(Stock[[#This Row],[SỐ LƯỢNG MUA]]&gt;0,Stock[[#This Row],[GIÁ MUA]]*(1+Stock[[#This Row],[% TĂNG KỲ VỌNG_2]]),"")</f>
        <v/>
      </c>
      <c r="O2430" s="89"/>
      <c r="P2430" s="116" t="str">
        <f>IF(Stock[[#This Row],[SỐ LƯỢNG MUA]]&gt;0,Stock[[#This Row],[GIÁ MUA]]*(1+Stock[[#This Row],[% GIẢM ĐỂ CẮT LỖ]]),"")</f>
        <v/>
      </c>
      <c r="Q2430" s="103"/>
      <c r="R2430" s="117" t="str">
        <f>IF(Stock[[#This Row],[CỔ TỨC TIỀN MẶT]]&gt;0,Stock[[#This Row],[CỔ TỨC TIỀN MẶT]]/(Stock[[#This Row],[GIÁ MUA]]*Stock[[#This Row],[SỐ LƯỢNG MUA]]),"")</f>
        <v/>
      </c>
      <c r="S2430" s="103"/>
      <c r="T2430" s="77"/>
      <c r="U2430" s="95"/>
      <c r="V2430" s="96"/>
      <c r="W2430" s="125" t="str">
        <f>IF(Stock[[#This Row],[SỐ LƯỢNG BÁN]]&gt;0,Stock[[#This Row],[GIÁ BÁN]]*Stock[[#This Row],[SỐ LƯỢNG BÁN]]*$D$11+Stock[[#This Row],[GIÁ BÁN]]*Stock[[#This Row],[SỐ LƯỢNG BÁN]]*$D$12,"")</f>
        <v/>
      </c>
      <c r="X2430" s="120">
        <f>Stock[[#This Row],[SỐ LƯỢNG MUA]]+Stock[[#This Row],[CỔ TỨC BẰNG CỔ PHIẾU]]-Stock[[#This Row],[SỐ LƯỢNG BÁN]]</f>
        <v>0</v>
      </c>
      <c r="Y24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0" s="120">
        <f ca="1">IF(Stock[[#This Row],[NGÀY BÁN]]&gt;0,Stock[[#This Row],[NGÀY BÁN]]-Stock[[#This Row],[NGÀY MUA]]+1,IF(Stock[[#This Row],[NGÀY MUA]]=0,0,TODAY()-Stock[[#This Row],[NGÀY MUA]]+1))</f>
        <v>0</v>
      </c>
      <c r="AA2430" s="121" t="str">
        <f>IFERROR(Stock[[#This Row],[CỔ TỨC TIỀN MẶT]]+Stock[[#This Row],[LÃI/(LỖ) TỪ BÁN CK
(auto-fill)]],"")</f>
        <v/>
      </c>
      <c r="AB24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0" s="79"/>
      <c r="AE2430" s="146" t="str">
        <f>IF(Stock[[#This Row],[TRẠNG THÁI
(auto-fill)]]="NẮM GIỮ",Stock[[#This Row],[GIÁ THỊ TRƯỜNG]]-Stock[[#This Row],[GIÁ MUA]],"")</f>
        <v/>
      </c>
      <c r="AF2430" s="150" t="str">
        <f>IFERROR(Stock[[#This Row],[TĂNG/
(GIẢM )]]/Stock[[#This Row],[GIÁ MUA]],"")</f>
        <v/>
      </c>
      <c r="AG2430" s="129" t="str">
        <f>IF(Stock[[#This Row],[GIÁ THỊ TRƯỜNG]]&gt;0,Stock[[#This Row],[GIÁ THỊ TRƯỜNG]]*Stock[[#This Row],[SỐ LƯỢNG CÒN LẠI
(auto-fill)]],"")</f>
        <v/>
      </c>
    </row>
    <row r="2431" spans="2:33">
      <c r="B2431" s="109" t="str">
        <f>IF(AND(Stock[[#This Row],[SỐ LƯỢNG MUA]]&gt;0,Stock[[#This Row],[SỐ LƯỢNG CÒN LẠI
(auto-fill)]]=0),"BÁN",
IF(AND(Stock[[#This Row],[SỐ LƯỢNG MUA]]&gt;0,Stock[[#This Row],[SỐ LƯỢNG CÒN LẠI
(auto-fill)]]&gt;0),"NẮM GIỮ",""))</f>
        <v/>
      </c>
      <c r="C2431" s="112">
        <f t="shared" si="37"/>
        <v>2418</v>
      </c>
      <c r="D2431" s="77"/>
      <c r="E2431" s="78"/>
      <c r="F2431" s="170"/>
      <c r="G2431" s="83"/>
      <c r="H2431" s="84"/>
      <c r="I2431" s="114" t="str">
        <f>IF(Stock[[#This Row],[SỐ LƯỢNG MUA]]&gt;0,Stock[[#This Row],[GIÁ MUA]]*Stock[[#This Row],[SỐ LƯỢNG MUA]]*$D$11,"")</f>
        <v/>
      </c>
      <c r="J2431" s="87"/>
      <c r="K2431" s="88"/>
      <c r="L2431" s="116" t="str">
        <f>IF(Stock[[#This Row],[SỐ LƯỢNG MUA]]&gt;0,Stock[[#This Row],[GIÁ MUA]]*(1+Stock[[#This Row],[% TĂNG KỲ VỌNG_1]]),"")</f>
        <v/>
      </c>
      <c r="M2431" s="89"/>
      <c r="N2431" s="116" t="str">
        <f>IF(Stock[[#This Row],[SỐ LƯỢNG MUA]]&gt;0,Stock[[#This Row],[GIÁ MUA]]*(1+Stock[[#This Row],[% TĂNG KỲ VỌNG_2]]),"")</f>
        <v/>
      </c>
      <c r="O2431" s="89"/>
      <c r="P2431" s="116" t="str">
        <f>IF(Stock[[#This Row],[SỐ LƯỢNG MUA]]&gt;0,Stock[[#This Row],[GIÁ MUA]]*(1+Stock[[#This Row],[% GIẢM ĐỂ CẮT LỖ]]),"")</f>
        <v/>
      </c>
      <c r="Q2431" s="103"/>
      <c r="R2431" s="117" t="str">
        <f>IF(Stock[[#This Row],[CỔ TỨC TIỀN MẶT]]&gt;0,Stock[[#This Row],[CỔ TỨC TIỀN MẶT]]/(Stock[[#This Row],[GIÁ MUA]]*Stock[[#This Row],[SỐ LƯỢNG MUA]]),"")</f>
        <v/>
      </c>
      <c r="S2431" s="103"/>
      <c r="T2431" s="77"/>
      <c r="U2431" s="95"/>
      <c r="V2431" s="96"/>
      <c r="W2431" s="125" t="str">
        <f>IF(Stock[[#This Row],[SỐ LƯỢNG BÁN]]&gt;0,Stock[[#This Row],[GIÁ BÁN]]*Stock[[#This Row],[SỐ LƯỢNG BÁN]]*$D$11+Stock[[#This Row],[GIÁ BÁN]]*Stock[[#This Row],[SỐ LƯỢNG BÁN]]*$D$12,"")</f>
        <v/>
      </c>
      <c r="X2431" s="120">
        <f>Stock[[#This Row],[SỐ LƯỢNG MUA]]+Stock[[#This Row],[CỔ TỨC BẰNG CỔ PHIẾU]]-Stock[[#This Row],[SỐ LƯỢNG BÁN]]</f>
        <v>0</v>
      </c>
      <c r="Y24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1" s="120">
        <f ca="1">IF(Stock[[#This Row],[NGÀY BÁN]]&gt;0,Stock[[#This Row],[NGÀY BÁN]]-Stock[[#This Row],[NGÀY MUA]]+1,IF(Stock[[#This Row],[NGÀY MUA]]=0,0,TODAY()-Stock[[#This Row],[NGÀY MUA]]+1))</f>
        <v>0</v>
      </c>
      <c r="AA2431" s="121" t="str">
        <f>IFERROR(Stock[[#This Row],[CỔ TỨC TIỀN MẶT]]+Stock[[#This Row],[LÃI/(LỖ) TỪ BÁN CK
(auto-fill)]],"")</f>
        <v/>
      </c>
      <c r="AB24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1" s="79"/>
      <c r="AE2431" s="146" t="str">
        <f>IF(Stock[[#This Row],[TRẠNG THÁI
(auto-fill)]]="NẮM GIỮ",Stock[[#This Row],[GIÁ THỊ TRƯỜNG]]-Stock[[#This Row],[GIÁ MUA]],"")</f>
        <v/>
      </c>
      <c r="AF2431" s="150" t="str">
        <f>IFERROR(Stock[[#This Row],[TĂNG/
(GIẢM )]]/Stock[[#This Row],[GIÁ MUA]],"")</f>
        <v/>
      </c>
      <c r="AG2431" s="129" t="str">
        <f>IF(Stock[[#This Row],[GIÁ THỊ TRƯỜNG]]&gt;0,Stock[[#This Row],[GIÁ THỊ TRƯỜNG]]*Stock[[#This Row],[SỐ LƯỢNG CÒN LẠI
(auto-fill)]],"")</f>
        <v/>
      </c>
    </row>
    <row r="2432" spans="2:33">
      <c r="B2432" s="109" t="str">
        <f>IF(AND(Stock[[#This Row],[SỐ LƯỢNG MUA]]&gt;0,Stock[[#This Row],[SỐ LƯỢNG CÒN LẠI
(auto-fill)]]=0),"BÁN",
IF(AND(Stock[[#This Row],[SỐ LƯỢNG MUA]]&gt;0,Stock[[#This Row],[SỐ LƯỢNG CÒN LẠI
(auto-fill)]]&gt;0),"NẮM GIỮ",""))</f>
        <v/>
      </c>
      <c r="C2432" s="112">
        <f t="shared" si="37"/>
        <v>2419</v>
      </c>
      <c r="D2432" s="77"/>
      <c r="E2432" s="78"/>
      <c r="F2432" s="170"/>
      <c r="G2432" s="83"/>
      <c r="H2432" s="84"/>
      <c r="I2432" s="114" t="str">
        <f>IF(Stock[[#This Row],[SỐ LƯỢNG MUA]]&gt;0,Stock[[#This Row],[GIÁ MUA]]*Stock[[#This Row],[SỐ LƯỢNG MUA]]*$D$11,"")</f>
        <v/>
      </c>
      <c r="J2432" s="87"/>
      <c r="K2432" s="88"/>
      <c r="L2432" s="116" t="str">
        <f>IF(Stock[[#This Row],[SỐ LƯỢNG MUA]]&gt;0,Stock[[#This Row],[GIÁ MUA]]*(1+Stock[[#This Row],[% TĂNG KỲ VỌNG_1]]),"")</f>
        <v/>
      </c>
      <c r="M2432" s="89"/>
      <c r="N2432" s="116" t="str">
        <f>IF(Stock[[#This Row],[SỐ LƯỢNG MUA]]&gt;0,Stock[[#This Row],[GIÁ MUA]]*(1+Stock[[#This Row],[% TĂNG KỲ VỌNG_2]]),"")</f>
        <v/>
      </c>
      <c r="O2432" s="89"/>
      <c r="P2432" s="116" t="str">
        <f>IF(Stock[[#This Row],[SỐ LƯỢNG MUA]]&gt;0,Stock[[#This Row],[GIÁ MUA]]*(1+Stock[[#This Row],[% GIẢM ĐỂ CẮT LỖ]]),"")</f>
        <v/>
      </c>
      <c r="Q2432" s="103"/>
      <c r="R2432" s="117" t="str">
        <f>IF(Stock[[#This Row],[CỔ TỨC TIỀN MẶT]]&gt;0,Stock[[#This Row],[CỔ TỨC TIỀN MẶT]]/(Stock[[#This Row],[GIÁ MUA]]*Stock[[#This Row],[SỐ LƯỢNG MUA]]),"")</f>
        <v/>
      </c>
      <c r="S2432" s="103"/>
      <c r="T2432" s="77"/>
      <c r="U2432" s="95"/>
      <c r="V2432" s="96"/>
      <c r="W2432" s="125" t="str">
        <f>IF(Stock[[#This Row],[SỐ LƯỢNG BÁN]]&gt;0,Stock[[#This Row],[GIÁ BÁN]]*Stock[[#This Row],[SỐ LƯỢNG BÁN]]*$D$11+Stock[[#This Row],[GIÁ BÁN]]*Stock[[#This Row],[SỐ LƯỢNG BÁN]]*$D$12,"")</f>
        <v/>
      </c>
      <c r="X2432" s="120">
        <f>Stock[[#This Row],[SỐ LƯỢNG MUA]]+Stock[[#This Row],[CỔ TỨC BẰNG CỔ PHIẾU]]-Stock[[#This Row],[SỐ LƯỢNG BÁN]]</f>
        <v>0</v>
      </c>
      <c r="Y24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2" s="120">
        <f ca="1">IF(Stock[[#This Row],[NGÀY BÁN]]&gt;0,Stock[[#This Row],[NGÀY BÁN]]-Stock[[#This Row],[NGÀY MUA]]+1,IF(Stock[[#This Row],[NGÀY MUA]]=0,0,TODAY()-Stock[[#This Row],[NGÀY MUA]]+1))</f>
        <v>0</v>
      </c>
      <c r="AA2432" s="121" t="str">
        <f>IFERROR(Stock[[#This Row],[CỔ TỨC TIỀN MẶT]]+Stock[[#This Row],[LÃI/(LỖ) TỪ BÁN CK
(auto-fill)]],"")</f>
        <v/>
      </c>
      <c r="AB24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2" s="79"/>
      <c r="AE2432" s="146" t="str">
        <f>IF(Stock[[#This Row],[TRẠNG THÁI
(auto-fill)]]="NẮM GIỮ",Stock[[#This Row],[GIÁ THỊ TRƯỜNG]]-Stock[[#This Row],[GIÁ MUA]],"")</f>
        <v/>
      </c>
      <c r="AF2432" s="150" t="str">
        <f>IFERROR(Stock[[#This Row],[TĂNG/
(GIẢM )]]/Stock[[#This Row],[GIÁ MUA]],"")</f>
        <v/>
      </c>
      <c r="AG2432" s="129" t="str">
        <f>IF(Stock[[#This Row],[GIÁ THỊ TRƯỜNG]]&gt;0,Stock[[#This Row],[GIÁ THỊ TRƯỜNG]]*Stock[[#This Row],[SỐ LƯỢNG CÒN LẠI
(auto-fill)]],"")</f>
        <v/>
      </c>
    </row>
    <row r="2433" spans="2:33">
      <c r="B2433" s="109" t="str">
        <f>IF(AND(Stock[[#This Row],[SỐ LƯỢNG MUA]]&gt;0,Stock[[#This Row],[SỐ LƯỢNG CÒN LẠI
(auto-fill)]]=0),"BÁN",
IF(AND(Stock[[#This Row],[SỐ LƯỢNG MUA]]&gt;0,Stock[[#This Row],[SỐ LƯỢNG CÒN LẠI
(auto-fill)]]&gt;0),"NẮM GIỮ",""))</f>
        <v/>
      </c>
      <c r="C2433" s="112">
        <f t="shared" si="37"/>
        <v>2420</v>
      </c>
      <c r="D2433" s="77"/>
      <c r="E2433" s="78"/>
      <c r="F2433" s="170"/>
      <c r="G2433" s="83"/>
      <c r="H2433" s="84"/>
      <c r="I2433" s="114" t="str">
        <f>IF(Stock[[#This Row],[SỐ LƯỢNG MUA]]&gt;0,Stock[[#This Row],[GIÁ MUA]]*Stock[[#This Row],[SỐ LƯỢNG MUA]]*$D$11,"")</f>
        <v/>
      </c>
      <c r="J2433" s="87"/>
      <c r="K2433" s="88"/>
      <c r="L2433" s="116" t="str">
        <f>IF(Stock[[#This Row],[SỐ LƯỢNG MUA]]&gt;0,Stock[[#This Row],[GIÁ MUA]]*(1+Stock[[#This Row],[% TĂNG KỲ VỌNG_1]]),"")</f>
        <v/>
      </c>
      <c r="M2433" s="89"/>
      <c r="N2433" s="116" t="str">
        <f>IF(Stock[[#This Row],[SỐ LƯỢNG MUA]]&gt;0,Stock[[#This Row],[GIÁ MUA]]*(1+Stock[[#This Row],[% TĂNG KỲ VỌNG_2]]),"")</f>
        <v/>
      </c>
      <c r="O2433" s="89"/>
      <c r="P2433" s="116" t="str">
        <f>IF(Stock[[#This Row],[SỐ LƯỢNG MUA]]&gt;0,Stock[[#This Row],[GIÁ MUA]]*(1+Stock[[#This Row],[% GIẢM ĐỂ CẮT LỖ]]),"")</f>
        <v/>
      </c>
      <c r="Q2433" s="103"/>
      <c r="R2433" s="117" t="str">
        <f>IF(Stock[[#This Row],[CỔ TỨC TIỀN MẶT]]&gt;0,Stock[[#This Row],[CỔ TỨC TIỀN MẶT]]/(Stock[[#This Row],[GIÁ MUA]]*Stock[[#This Row],[SỐ LƯỢNG MUA]]),"")</f>
        <v/>
      </c>
      <c r="S2433" s="103"/>
      <c r="T2433" s="77"/>
      <c r="U2433" s="95"/>
      <c r="V2433" s="96"/>
      <c r="W2433" s="125" t="str">
        <f>IF(Stock[[#This Row],[SỐ LƯỢNG BÁN]]&gt;0,Stock[[#This Row],[GIÁ BÁN]]*Stock[[#This Row],[SỐ LƯỢNG BÁN]]*$D$11+Stock[[#This Row],[GIÁ BÁN]]*Stock[[#This Row],[SỐ LƯỢNG BÁN]]*$D$12,"")</f>
        <v/>
      </c>
      <c r="X2433" s="120">
        <f>Stock[[#This Row],[SỐ LƯỢNG MUA]]+Stock[[#This Row],[CỔ TỨC BẰNG CỔ PHIẾU]]-Stock[[#This Row],[SỐ LƯỢNG BÁN]]</f>
        <v>0</v>
      </c>
      <c r="Y24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3" s="120">
        <f ca="1">IF(Stock[[#This Row],[NGÀY BÁN]]&gt;0,Stock[[#This Row],[NGÀY BÁN]]-Stock[[#This Row],[NGÀY MUA]]+1,IF(Stock[[#This Row],[NGÀY MUA]]=0,0,TODAY()-Stock[[#This Row],[NGÀY MUA]]+1))</f>
        <v>0</v>
      </c>
      <c r="AA2433" s="121" t="str">
        <f>IFERROR(Stock[[#This Row],[CỔ TỨC TIỀN MẶT]]+Stock[[#This Row],[LÃI/(LỖ) TỪ BÁN CK
(auto-fill)]],"")</f>
        <v/>
      </c>
      <c r="AB24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3" s="79"/>
      <c r="AE2433" s="146" t="str">
        <f>IF(Stock[[#This Row],[TRẠNG THÁI
(auto-fill)]]="NẮM GIỮ",Stock[[#This Row],[GIÁ THỊ TRƯỜNG]]-Stock[[#This Row],[GIÁ MUA]],"")</f>
        <v/>
      </c>
      <c r="AF2433" s="150" t="str">
        <f>IFERROR(Stock[[#This Row],[TĂNG/
(GIẢM )]]/Stock[[#This Row],[GIÁ MUA]],"")</f>
        <v/>
      </c>
      <c r="AG2433" s="129" t="str">
        <f>IF(Stock[[#This Row],[GIÁ THỊ TRƯỜNG]]&gt;0,Stock[[#This Row],[GIÁ THỊ TRƯỜNG]]*Stock[[#This Row],[SỐ LƯỢNG CÒN LẠI
(auto-fill)]],"")</f>
        <v/>
      </c>
    </row>
    <row r="2434" spans="2:33">
      <c r="B2434" s="109" t="str">
        <f>IF(AND(Stock[[#This Row],[SỐ LƯỢNG MUA]]&gt;0,Stock[[#This Row],[SỐ LƯỢNG CÒN LẠI
(auto-fill)]]=0),"BÁN",
IF(AND(Stock[[#This Row],[SỐ LƯỢNG MUA]]&gt;0,Stock[[#This Row],[SỐ LƯỢNG CÒN LẠI
(auto-fill)]]&gt;0),"NẮM GIỮ",""))</f>
        <v/>
      </c>
      <c r="C2434" s="112">
        <f t="shared" si="37"/>
        <v>2421</v>
      </c>
      <c r="D2434" s="77"/>
      <c r="E2434" s="78"/>
      <c r="F2434" s="170"/>
      <c r="G2434" s="83"/>
      <c r="H2434" s="84"/>
      <c r="I2434" s="114" t="str">
        <f>IF(Stock[[#This Row],[SỐ LƯỢNG MUA]]&gt;0,Stock[[#This Row],[GIÁ MUA]]*Stock[[#This Row],[SỐ LƯỢNG MUA]]*$D$11,"")</f>
        <v/>
      </c>
      <c r="J2434" s="87"/>
      <c r="K2434" s="88"/>
      <c r="L2434" s="116" t="str">
        <f>IF(Stock[[#This Row],[SỐ LƯỢNG MUA]]&gt;0,Stock[[#This Row],[GIÁ MUA]]*(1+Stock[[#This Row],[% TĂNG KỲ VỌNG_1]]),"")</f>
        <v/>
      </c>
      <c r="M2434" s="89"/>
      <c r="N2434" s="116" t="str">
        <f>IF(Stock[[#This Row],[SỐ LƯỢNG MUA]]&gt;0,Stock[[#This Row],[GIÁ MUA]]*(1+Stock[[#This Row],[% TĂNG KỲ VỌNG_2]]),"")</f>
        <v/>
      </c>
      <c r="O2434" s="89"/>
      <c r="P2434" s="116" t="str">
        <f>IF(Stock[[#This Row],[SỐ LƯỢNG MUA]]&gt;0,Stock[[#This Row],[GIÁ MUA]]*(1+Stock[[#This Row],[% GIẢM ĐỂ CẮT LỖ]]),"")</f>
        <v/>
      </c>
      <c r="Q2434" s="103"/>
      <c r="R2434" s="117" t="str">
        <f>IF(Stock[[#This Row],[CỔ TỨC TIỀN MẶT]]&gt;0,Stock[[#This Row],[CỔ TỨC TIỀN MẶT]]/(Stock[[#This Row],[GIÁ MUA]]*Stock[[#This Row],[SỐ LƯỢNG MUA]]),"")</f>
        <v/>
      </c>
      <c r="S2434" s="103"/>
      <c r="T2434" s="77"/>
      <c r="U2434" s="95"/>
      <c r="V2434" s="96"/>
      <c r="W2434" s="125" t="str">
        <f>IF(Stock[[#This Row],[SỐ LƯỢNG BÁN]]&gt;0,Stock[[#This Row],[GIÁ BÁN]]*Stock[[#This Row],[SỐ LƯỢNG BÁN]]*$D$11+Stock[[#This Row],[GIÁ BÁN]]*Stock[[#This Row],[SỐ LƯỢNG BÁN]]*$D$12,"")</f>
        <v/>
      </c>
      <c r="X2434" s="120">
        <f>Stock[[#This Row],[SỐ LƯỢNG MUA]]+Stock[[#This Row],[CỔ TỨC BẰNG CỔ PHIẾU]]-Stock[[#This Row],[SỐ LƯỢNG BÁN]]</f>
        <v>0</v>
      </c>
      <c r="Y24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4" s="120">
        <f ca="1">IF(Stock[[#This Row],[NGÀY BÁN]]&gt;0,Stock[[#This Row],[NGÀY BÁN]]-Stock[[#This Row],[NGÀY MUA]]+1,IF(Stock[[#This Row],[NGÀY MUA]]=0,0,TODAY()-Stock[[#This Row],[NGÀY MUA]]+1))</f>
        <v>0</v>
      </c>
      <c r="AA2434" s="121" t="str">
        <f>IFERROR(Stock[[#This Row],[CỔ TỨC TIỀN MẶT]]+Stock[[#This Row],[LÃI/(LỖ) TỪ BÁN CK
(auto-fill)]],"")</f>
        <v/>
      </c>
      <c r="AB24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4" s="79"/>
      <c r="AE2434" s="146" t="str">
        <f>IF(Stock[[#This Row],[TRẠNG THÁI
(auto-fill)]]="NẮM GIỮ",Stock[[#This Row],[GIÁ THỊ TRƯỜNG]]-Stock[[#This Row],[GIÁ MUA]],"")</f>
        <v/>
      </c>
      <c r="AF2434" s="150" t="str">
        <f>IFERROR(Stock[[#This Row],[TĂNG/
(GIẢM )]]/Stock[[#This Row],[GIÁ MUA]],"")</f>
        <v/>
      </c>
      <c r="AG2434" s="129" t="str">
        <f>IF(Stock[[#This Row],[GIÁ THỊ TRƯỜNG]]&gt;0,Stock[[#This Row],[GIÁ THỊ TRƯỜNG]]*Stock[[#This Row],[SỐ LƯỢNG CÒN LẠI
(auto-fill)]],"")</f>
        <v/>
      </c>
    </row>
    <row r="2435" spans="2:33">
      <c r="B2435" s="109" t="str">
        <f>IF(AND(Stock[[#This Row],[SỐ LƯỢNG MUA]]&gt;0,Stock[[#This Row],[SỐ LƯỢNG CÒN LẠI
(auto-fill)]]=0),"BÁN",
IF(AND(Stock[[#This Row],[SỐ LƯỢNG MUA]]&gt;0,Stock[[#This Row],[SỐ LƯỢNG CÒN LẠI
(auto-fill)]]&gt;0),"NẮM GIỮ",""))</f>
        <v/>
      </c>
      <c r="C2435" s="112">
        <f t="shared" si="37"/>
        <v>2422</v>
      </c>
      <c r="D2435" s="77"/>
      <c r="E2435" s="78"/>
      <c r="F2435" s="170"/>
      <c r="G2435" s="83"/>
      <c r="H2435" s="84"/>
      <c r="I2435" s="114" t="str">
        <f>IF(Stock[[#This Row],[SỐ LƯỢNG MUA]]&gt;0,Stock[[#This Row],[GIÁ MUA]]*Stock[[#This Row],[SỐ LƯỢNG MUA]]*$D$11,"")</f>
        <v/>
      </c>
      <c r="J2435" s="87"/>
      <c r="K2435" s="88"/>
      <c r="L2435" s="116" t="str">
        <f>IF(Stock[[#This Row],[SỐ LƯỢNG MUA]]&gt;0,Stock[[#This Row],[GIÁ MUA]]*(1+Stock[[#This Row],[% TĂNG KỲ VỌNG_1]]),"")</f>
        <v/>
      </c>
      <c r="M2435" s="89"/>
      <c r="N2435" s="116" t="str">
        <f>IF(Stock[[#This Row],[SỐ LƯỢNG MUA]]&gt;0,Stock[[#This Row],[GIÁ MUA]]*(1+Stock[[#This Row],[% TĂNG KỲ VỌNG_2]]),"")</f>
        <v/>
      </c>
      <c r="O2435" s="89"/>
      <c r="P2435" s="116" t="str">
        <f>IF(Stock[[#This Row],[SỐ LƯỢNG MUA]]&gt;0,Stock[[#This Row],[GIÁ MUA]]*(1+Stock[[#This Row],[% GIẢM ĐỂ CẮT LỖ]]),"")</f>
        <v/>
      </c>
      <c r="Q2435" s="103"/>
      <c r="R2435" s="117" t="str">
        <f>IF(Stock[[#This Row],[CỔ TỨC TIỀN MẶT]]&gt;0,Stock[[#This Row],[CỔ TỨC TIỀN MẶT]]/(Stock[[#This Row],[GIÁ MUA]]*Stock[[#This Row],[SỐ LƯỢNG MUA]]),"")</f>
        <v/>
      </c>
      <c r="S2435" s="103"/>
      <c r="T2435" s="77"/>
      <c r="U2435" s="95"/>
      <c r="V2435" s="96"/>
      <c r="W2435" s="125" t="str">
        <f>IF(Stock[[#This Row],[SỐ LƯỢNG BÁN]]&gt;0,Stock[[#This Row],[GIÁ BÁN]]*Stock[[#This Row],[SỐ LƯỢNG BÁN]]*$D$11+Stock[[#This Row],[GIÁ BÁN]]*Stock[[#This Row],[SỐ LƯỢNG BÁN]]*$D$12,"")</f>
        <v/>
      </c>
      <c r="X2435" s="120">
        <f>Stock[[#This Row],[SỐ LƯỢNG MUA]]+Stock[[#This Row],[CỔ TỨC BẰNG CỔ PHIẾU]]-Stock[[#This Row],[SỐ LƯỢNG BÁN]]</f>
        <v>0</v>
      </c>
      <c r="Y24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5" s="120">
        <f ca="1">IF(Stock[[#This Row],[NGÀY BÁN]]&gt;0,Stock[[#This Row],[NGÀY BÁN]]-Stock[[#This Row],[NGÀY MUA]]+1,IF(Stock[[#This Row],[NGÀY MUA]]=0,0,TODAY()-Stock[[#This Row],[NGÀY MUA]]+1))</f>
        <v>0</v>
      </c>
      <c r="AA2435" s="121" t="str">
        <f>IFERROR(Stock[[#This Row],[CỔ TỨC TIỀN MẶT]]+Stock[[#This Row],[LÃI/(LỖ) TỪ BÁN CK
(auto-fill)]],"")</f>
        <v/>
      </c>
      <c r="AB24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5" s="79"/>
      <c r="AE2435" s="146" t="str">
        <f>IF(Stock[[#This Row],[TRẠNG THÁI
(auto-fill)]]="NẮM GIỮ",Stock[[#This Row],[GIÁ THỊ TRƯỜNG]]-Stock[[#This Row],[GIÁ MUA]],"")</f>
        <v/>
      </c>
      <c r="AF2435" s="150" t="str">
        <f>IFERROR(Stock[[#This Row],[TĂNG/
(GIẢM )]]/Stock[[#This Row],[GIÁ MUA]],"")</f>
        <v/>
      </c>
      <c r="AG2435" s="129" t="str">
        <f>IF(Stock[[#This Row],[GIÁ THỊ TRƯỜNG]]&gt;0,Stock[[#This Row],[GIÁ THỊ TRƯỜNG]]*Stock[[#This Row],[SỐ LƯỢNG CÒN LẠI
(auto-fill)]],"")</f>
        <v/>
      </c>
    </row>
    <row r="2436" spans="2:33">
      <c r="B2436" s="109" t="str">
        <f>IF(AND(Stock[[#This Row],[SỐ LƯỢNG MUA]]&gt;0,Stock[[#This Row],[SỐ LƯỢNG CÒN LẠI
(auto-fill)]]=0),"BÁN",
IF(AND(Stock[[#This Row],[SỐ LƯỢNG MUA]]&gt;0,Stock[[#This Row],[SỐ LƯỢNG CÒN LẠI
(auto-fill)]]&gt;0),"NẮM GIỮ",""))</f>
        <v/>
      </c>
      <c r="C2436" s="112">
        <f t="shared" si="37"/>
        <v>2423</v>
      </c>
      <c r="D2436" s="77"/>
      <c r="E2436" s="78"/>
      <c r="F2436" s="170"/>
      <c r="G2436" s="83"/>
      <c r="H2436" s="84"/>
      <c r="I2436" s="114" t="str">
        <f>IF(Stock[[#This Row],[SỐ LƯỢNG MUA]]&gt;0,Stock[[#This Row],[GIÁ MUA]]*Stock[[#This Row],[SỐ LƯỢNG MUA]]*$D$11,"")</f>
        <v/>
      </c>
      <c r="J2436" s="87"/>
      <c r="K2436" s="88"/>
      <c r="L2436" s="116" t="str">
        <f>IF(Stock[[#This Row],[SỐ LƯỢNG MUA]]&gt;0,Stock[[#This Row],[GIÁ MUA]]*(1+Stock[[#This Row],[% TĂNG KỲ VỌNG_1]]),"")</f>
        <v/>
      </c>
      <c r="M2436" s="89"/>
      <c r="N2436" s="116" t="str">
        <f>IF(Stock[[#This Row],[SỐ LƯỢNG MUA]]&gt;0,Stock[[#This Row],[GIÁ MUA]]*(1+Stock[[#This Row],[% TĂNG KỲ VỌNG_2]]),"")</f>
        <v/>
      </c>
      <c r="O2436" s="89"/>
      <c r="P2436" s="116" t="str">
        <f>IF(Stock[[#This Row],[SỐ LƯỢNG MUA]]&gt;0,Stock[[#This Row],[GIÁ MUA]]*(1+Stock[[#This Row],[% GIẢM ĐỂ CẮT LỖ]]),"")</f>
        <v/>
      </c>
      <c r="Q2436" s="103"/>
      <c r="R2436" s="117" t="str">
        <f>IF(Stock[[#This Row],[CỔ TỨC TIỀN MẶT]]&gt;0,Stock[[#This Row],[CỔ TỨC TIỀN MẶT]]/(Stock[[#This Row],[GIÁ MUA]]*Stock[[#This Row],[SỐ LƯỢNG MUA]]),"")</f>
        <v/>
      </c>
      <c r="S2436" s="103"/>
      <c r="T2436" s="77"/>
      <c r="U2436" s="95"/>
      <c r="V2436" s="96"/>
      <c r="W2436" s="125" t="str">
        <f>IF(Stock[[#This Row],[SỐ LƯỢNG BÁN]]&gt;0,Stock[[#This Row],[GIÁ BÁN]]*Stock[[#This Row],[SỐ LƯỢNG BÁN]]*$D$11+Stock[[#This Row],[GIÁ BÁN]]*Stock[[#This Row],[SỐ LƯỢNG BÁN]]*$D$12,"")</f>
        <v/>
      </c>
      <c r="X2436" s="120">
        <f>Stock[[#This Row],[SỐ LƯỢNG MUA]]+Stock[[#This Row],[CỔ TỨC BẰNG CỔ PHIẾU]]-Stock[[#This Row],[SỐ LƯỢNG BÁN]]</f>
        <v>0</v>
      </c>
      <c r="Y24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6" s="120">
        <f ca="1">IF(Stock[[#This Row],[NGÀY BÁN]]&gt;0,Stock[[#This Row],[NGÀY BÁN]]-Stock[[#This Row],[NGÀY MUA]]+1,IF(Stock[[#This Row],[NGÀY MUA]]=0,0,TODAY()-Stock[[#This Row],[NGÀY MUA]]+1))</f>
        <v>0</v>
      </c>
      <c r="AA2436" s="121" t="str">
        <f>IFERROR(Stock[[#This Row],[CỔ TỨC TIỀN MẶT]]+Stock[[#This Row],[LÃI/(LỖ) TỪ BÁN CK
(auto-fill)]],"")</f>
        <v/>
      </c>
      <c r="AB24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6" s="79"/>
      <c r="AE2436" s="146" t="str">
        <f>IF(Stock[[#This Row],[TRẠNG THÁI
(auto-fill)]]="NẮM GIỮ",Stock[[#This Row],[GIÁ THỊ TRƯỜNG]]-Stock[[#This Row],[GIÁ MUA]],"")</f>
        <v/>
      </c>
      <c r="AF2436" s="150" t="str">
        <f>IFERROR(Stock[[#This Row],[TĂNG/
(GIẢM )]]/Stock[[#This Row],[GIÁ MUA]],"")</f>
        <v/>
      </c>
      <c r="AG2436" s="129" t="str">
        <f>IF(Stock[[#This Row],[GIÁ THỊ TRƯỜNG]]&gt;0,Stock[[#This Row],[GIÁ THỊ TRƯỜNG]]*Stock[[#This Row],[SỐ LƯỢNG CÒN LẠI
(auto-fill)]],"")</f>
        <v/>
      </c>
    </row>
    <row r="2437" spans="2:33">
      <c r="B2437" s="109" t="str">
        <f>IF(AND(Stock[[#This Row],[SỐ LƯỢNG MUA]]&gt;0,Stock[[#This Row],[SỐ LƯỢNG CÒN LẠI
(auto-fill)]]=0),"BÁN",
IF(AND(Stock[[#This Row],[SỐ LƯỢNG MUA]]&gt;0,Stock[[#This Row],[SỐ LƯỢNG CÒN LẠI
(auto-fill)]]&gt;0),"NẮM GIỮ",""))</f>
        <v/>
      </c>
      <c r="C2437" s="112">
        <f t="shared" si="37"/>
        <v>2424</v>
      </c>
      <c r="D2437" s="77"/>
      <c r="E2437" s="78"/>
      <c r="F2437" s="170"/>
      <c r="G2437" s="83"/>
      <c r="H2437" s="84"/>
      <c r="I2437" s="114" t="str">
        <f>IF(Stock[[#This Row],[SỐ LƯỢNG MUA]]&gt;0,Stock[[#This Row],[GIÁ MUA]]*Stock[[#This Row],[SỐ LƯỢNG MUA]]*$D$11,"")</f>
        <v/>
      </c>
      <c r="J2437" s="87"/>
      <c r="K2437" s="88"/>
      <c r="L2437" s="116" t="str">
        <f>IF(Stock[[#This Row],[SỐ LƯỢNG MUA]]&gt;0,Stock[[#This Row],[GIÁ MUA]]*(1+Stock[[#This Row],[% TĂNG KỲ VỌNG_1]]),"")</f>
        <v/>
      </c>
      <c r="M2437" s="89"/>
      <c r="N2437" s="116" t="str">
        <f>IF(Stock[[#This Row],[SỐ LƯỢNG MUA]]&gt;0,Stock[[#This Row],[GIÁ MUA]]*(1+Stock[[#This Row],[% TĂNG KỲ VỌNG_2]]),"")</f>
        <v/>
      </c>
      <c r="O2437" s="89"/>
      <c r="P2437" s="116" t="str">
        <f>IF(Stock[[#This Row],[SỐ LƯỢNG MUA]]&gt;0,Stock[[#This Row],[GIÁ MUA]]*(1+Stock[[#This Row],[% GIẢM ĐỂ CẮT LỖ]]),"")</f>
        <v/>
      </c>
      <c r="Q2437" s="103"/>
      <c r="R2437" s="117" t="str">
        <f>IF(Stock[[#This Row],[CỔ TỨC TIỀN MẶT]]&gt;0,Stock[[#This Row],[CỔ TỨC TIỀN MẶT]]/(Stock[[#This Row],[GIÁ MUA]]*Stock[[#This Row],[SỐ LƯỢNG MUA]]),"")</f>
        <v/>
      </c>
      <c r="S2437" s="103"/>
      <c r="T2437" s="77"/>
      <c r="U2437" s="95"/>
      <c r="V2437" s="96"/>
      <c r="W2437" s="125" t="str">
        <f>IF(Stock[[#This Row],[SỐ LƯỢNG BÁN]]&gt;0,Stock[[#This Row],[GIÁ BÁN]]*Stock[[#This Row],[SỐ LƯỢNG BÁN]]*$D$11+Stock[[#This Row],[GIÁ BÁN]]*Stock[[#This Row],[SỐ LƯỢNG BÁN]]*$D$12,"")</f>
        <v/>
      </c>
      <c r="X2437" s="120">
        <f>Stock[[#This Row],[SỐ LƯỢNG MUA]]+Stock[[#This Row],[CỔ TỨC BẰNG CỔ PHIẾU]]-Stock[[#This Row],[SỐ LƯỢNG BÁN]]</f>
        <v>0</v>
      </c>
      <c r="Y24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7" s="120">
        <f ca="1">IF(Stock[[#This Row],[NGÀY BÁN]]&gt;0,Stock[[#This Row],[NGÀY BÁN]]-Stock[[#This Row],[NGÀY MUA]]+1,IF(Stock[[#This Row],[NGÀY MUA]]=0,0,TODAY()-Stock[[#This Row],[NGÀY MUA]]+1))</f>
        <v>0</v>
      </c>
      <c r="AA2437" s="121" t="str">
        <f>IFERROR(Stock[[#This Row],[CỔ TỨC TIỀN MẶT]]+Stock[[#This Row],[LÃI/(LỖ) TỪ BÁN CK
(auto-fill)]],"")</f>
        <v/>
      </c>
      <c r="AB24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7" s="79"/>
      <c r="AE2437" s="146" t="str">
        <f>IF(Stock[[#This Row],[TRẠNG THÁI
(auto-fill)]]="NẮM GIỮ",Stock[[#This Row],[GIÁ THỊ TRƯỜNG]]-Stock[[#This Row],[GIÁ MUA]],"")</f>
        <v/>
      </c>
      <c r="AF2437" s="150" t="str">
        <f>IFERROR(Stock[[#This Row],[TĂNG/
(GIẢM )]]/Stock[[#This Row],[GIÁ MUA]],"")</f>
        <v/>
      </c>
      <c r="AG2437" s="129" t="str">
        <f>IF(Stock[[#This Row],[GIÁ THỊ TRƯỜNG]]&gt;0,Stock[[#This Row],[GIÁ THỊ TRƯỜNG]]*Stock[[#This Row],[SỐ LƯỢNG CÒN LẠI
(auto-fill)]],"")</f>
        <v/>
      </c>
    </row>
    <row r="2438" spans="2:33">
      <c r="B2438" s="109" t="str">
        <f>IF(AND(Stock[[#This Row],[SỐ LƯỢNG MUA]]&gt;0,Stock[[#This Row],[SỐ LƯỢNG CÒN LẠI
(auto-fill)]]=0),"BÁN",
IF(AND(Stock[[#This Row],[SỐ LƯỢNG MUA]]&gt;0,Stock[[#This Row],[SỐ LƯỢNG CÒN LẠI
(auto-fill)]]&gt;0),"NẮM GIỮ",""))</f>
        <v/>
      </c>
      <c r="C2438" s="112">
        <f t="shared" si="37"/>
        <v>2425</v>
      </c>
      <c r="D2438" s="77"/>
      <c r="E2438" s="78"/>
      <c r="F2438" s="170"/>
      <c r="G2438" s="83"/>
      <c r="H2438" s="84"/>
      <c r="I2438" s="114" t="str">
        <f>IF(Stock[[#This Row],[SỐ LƯỢNG MUA]]&gt;0,Stock[[#This Row],[GIÁ MUA]]*Stock[[#This Row],[SỐ LƯỢNG MUA]]*$D$11,"")</f>
        <v/>
      </c>
      <c r="J2438" s="87"/>
      <c r="K2438" s="88"/>
      <c r="L2438" s="116" t="str">
        <f>IF(Stock[[#This Row],[SỐ LƯỢNG MUA]]&gt;0,Stock[[#This Row],[GIÁ MUA]]*(1+Stock[[#This Row],[% TĂNG KỲ VỌNG_1]]),"")</f>
        <v/>
      </c>
      <c r="M2438" s="89"/>
      <c r="N2438" s="116" t="str">
        <f>IF(Stock[[#This Row],[SỐ LƯỢNG MUA]]&gt;0,Stock[[#This Row],[GIÁ MUA]]*(1+Stock[[#This Row],[% TĂNG KỲ VỌNG_2]]),"")</f>
        <v/>
      </c>
      <c r="O2438" s="89"/>
      <c r="P2438" s="116" t="str">
        <f>IF(Stock[[#This Row],[SỐ LƯỢNG MUA]]&gt;0,Stock[[#This Row],[GIÁ MUA]]*(1+Stock[[#This Row],[% GIẢM ĐỂ CẮT LỖ]]),"")</f>
        <v/>
      </c>
      <c r="Q2438" s="103"/>
      <c r="R2438" s="117" t="str">
        <f>IF(Stock[[#This Row],[CỔ TỨC TIỀN MẶT]]&gt;0,Stock[[#This Row],[CỔ TỨC TIỀN MẶT]]/(Stock[[#This Row],[GIÁ MUA]]*Stock[[#This Row],[SỐ LƯỢNG MUA]]),"")</f>
        <v/>
      </c>
      <c r="S2438" s="103"/>
      <c r="T2438" s="77"/>
      <c r="U2438" s="95"/>
      <c r="V2438" s="96"/>
      <c r="W2438" s="125" t="str">
        <f>IF(Stock[[#This Row],[SỐ LƯỢNG BÁN]]&gt;0,Stock[[#This Row],[GIÁ BÁN]]*Stock[[#This Row],[SỐ LƯỢNG BÁN]]*$D$11+Stock[[#This Row],[GIÁ BÁN]]*Stock[[#This Row],[SỐ LƯỢNG BÁN]]*$D$12,"")</f>
        <v/>
      </c>
      <c r="X2438" s="120">
        <f>Stock[[#This Row],[SỐ LƯỢNG MUA]]+Stock[[#This Row],[CỔ TỨC BẰNG CỔ PHIẾU]]-Stock[[#This Row],[SỐ LƯỢNG BÁN]]</f>
        <v>0</v>
      </c>
      <c r="Y24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8" s="120">
        <f ca="1">IF(Stock[[#This Row],[NGÀY BÁN]]&gt;0,Stock[[#This Row],[NGÀY BÁN]]-Stock[[#This Row],[NGÀY MUA]]+1,IF(Stock[[#This Row],[NGÀY MUA]]=0,0,TODAY()-Stock[[#This Row],[NGÀY MUA]]+1))</f>
        <v>0</v>
      </c>
      <c r="AA2438" s="121" t="str">
        <f>IFERROR(Stock[[#This Row],[CỔ TỨC TIỀN MẶT]]+Stock[[#This Row],[LÃI/(LỖ) TỪ BÁN CK
(auto-fill)]],"")</f>
        <v/>
      </c>
      <c r="AB24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8" s="79"/>
      <c r="AE2438" s="146" t="str">
        <f>IF(Stock[[#This Row],[TRẠNG THÁI
(auto-fill)]]="NẮM GIỮ",Stock[[#This Row],[GIÁ THỊ TRƯỜNG]]-Stock[[#This Row],[GIÁ MUA]],"")</f>
        <v/>
      </c>
      <c r="AF2438" s="150" t="str">
        <f>IFERROR(Stock[[#This Row],[TĂNG/
(GIẢM )]]/Stock[[#This Row],[GIÁ MUA]],"")</f>
        <v/>
      </c>
      <c r="AG2438" s="129" t="str">
        <f>IF(Stock[[#This Row],[GIÁ THỊ TRƯỜNG]]&gt;0,Stock[[#This Row],[GIÁ THỊ TRƯỜNG]]*Stock[[#This Row],[SỐ LƯỢNG CÒN LẠI
(auto-fill)]],"")</f>
        <v/>
      </c>
    </row>
    <row r="2439" spans="2:33">
      <c r="B2439" s="109" t="str">
        <f>IF(AND(Stock[[#This Row],[SỐ LƯỢNG MUA]]&gt;0,Stock[[#This Row],[SỐ LƯỢNG CÒN LẠI
(auto-fill)]]=0),"BÁN",
IF(AND(Stock[[#This Row],[SỐ LƯỢNG MUA]]&gt;0,Stock[[#This Row],[SỐ LƯỢNG CÒN LẠI
(auto-fill)]]&gt;0),"NẮM GIỮ",""))</f>
        <v/>
      </c>
      <c r="C2439" s="112">
        <f t="shared" si="37"/>
        <v>2426</v>
      </c>
      <c r="D2439" s="77"/>
      <c r="E2439" s="78"/>
      <c r="F2439" s="170"/>
      <c r="G2439" s="83"/>
      <c r="H2439" s="84"/>
      <c r="I2439" s="114" t="str">
        <f>IF(Stock[[#This Row],[SỐ LƯỢNG MUA]]&gt;0,Stock[[#This Row],[GIÁ MUA]]*Stock[[#This Row],[SỐ LƯỢNG MUA]]*$D$11,"")</f>
        <v/>
      </c>
      <c r="J2439" s="87"/>
      <c r="K2439" s="88"/>
      <c r="L2439" s="116" t="str">
        <f>IF(Stock[[#This Row],[SỐ LƯỢNG MUA]]&gt;0,Stock[[#This Row],[GIÁ MUA]]*(1+Stock[[#This Row],[% TĂNG KỲ VỌNG_1]]),"")</f>
        <v/>
      </c>
      <c r="M2439" s="89"/>
      <c r="N2439" s="116" t="str">
        <f>IF(Stock[[#This Row],[SỐ LƯỢNG MUA]]&gt;0,Stock[[#This Row],[GIÁ MUA]]*(1+Stock[[#This Row],[% TĂNG KỲ VỌNG_2]]),"")</f>
        <v/>
      </c>
      <c r="O2439" s="89"/>
      <c r="P2439" s="116" t="str">
        <f>IF(Stock[[#This Row],[SỐ LƯỢNG MUA]]&gt;0,Stock[[#This Row],[GIÁ MUA]]*(1+Stock[[#This Row],[% GIẢM ĐỂ CẮT LỖ]]),"")</f>
        <v/>
      </c>
      <c r="Q2439" s="103"/>
      <c r="R2439" s="117" t="str">
        <f>IF(Stock[[#This Row],[CỔ TỨC TIỀN MẶT]]&gt;0,Stock[[#This Row],[CỔ TỨC TIỀN MẶT]]/(Stock[[#This Row],[GIÁ MUA]]*Stock[[#This Row],[SỐ LƯỢNG MUA]]),"")</f>
        <v/>
      </c>
      <c r="S2439" s="103"/>
      <c r="T2439" s="77"/>
      <c r="U2439" s="95"/>
      <c r="V2439" s="96"/>
      <c r="W2439" s="125" t="str">
        <f>IF(Stock[[#This Row],[SỐ LƯỢNG BÁN]]&gt;0,Stock[[#This Row],[GIÁ BÁN]]*Stock[[#This Row],[SỐ LƯỢNG BÁN]]*$D$11+Stock[[#This Row],[GIÁ BÁN]]*Stock[[#This Row],[SỐ LƯỢNG BÁN]]*$D$12,"")</f>
        <v/>
      </c>
      <c r="X2439" s="120">
        <f>Stock[[#This Row],[SỐ LƯỢNG MUA]]+Stock[[#This Row],[CỔ TỨC BẰNG CỔ PHIẾU]]-Stock[[#This Row],[SỐ LƯỢNG BÁN]]</f>
        <v>0</v>
      </c>
      <c r="Y24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9" s="120">
        <f ca="1">IF(Stock[[#This Row],[NGÀY BÁN]]&gt;0,Stock[[#This Row],[NGÀY BÁN]]-Stock[[#This Row],[NGÀY MUA]]+1,IF(Stock[[#This Row],[NGÀY MUA]]=0,0,TODAY()-Stock[[#This Row],[NGÀY MUA]]+1))</f>
        <v>0</v>
      </c>
      <c r="AA2439" s="121" t="str">
        <f>IFERROR(Stock[[#This Row],[CỔ TỨC TIỀN MẶT]]+Stock[[#This Row],[LÃI/(LỖ) TỪ BÁN CK
(auto-fill)]],"")</f>
        <v/>
      </c>
      <c r="AB24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39" s="79"/>
      <c r="AE2439" s="146" t="str">
        <f>IF(Stock[[#This Row],[TRẠNG THÁI
(auto-fill)]]="NẮM GIỮ",Stock[[#This Row],[GIÁ THỊ TRƯỜNG]]-Stock[[#This Row],[GIÁ MUA]],"")</f>
        <v/>
      </c>
      <c r="AF2439" s="150" t="str">
        <f>IFERROR(Stock[[#This Row],[TĂNG/
(GIẢM )]]/Stock[[#This Row],[GIÁ MUA]],"")</f>
        <v/>
      </c>
      <c r="AG2439" s="129" t="str">
        <f>IF(Stock[[#This Row],[GIÁ THỊ TRƯỜNG]]&gt;0,Stock[[#This Row],[GIÁ THỊ TRƯỜNG]]*Stock[[#This Row],[SỐ LƯỢNG CÒN LẠI
(auto-fill)]],"")</f>
        <v/>
      </c>
    </row>
    <row r="2440" spans="2:33">
      <c r="B2440" s="109" t="str">
        <f>IF(AND(Stock[[#This Row],[SỐ LƯỢNG MUA]]&gt;0,Stock[[#This Row],[SỐ LƯỢNG CÒN LẠI
(auto-fill)]]=0),"BÁN",
IF(AND(Stock[[#This Row],[SỐ LƯỢNG MUA]]&gt;0,Stock[[#This Row],[SỐ LƯỢNG CÒN LẠI
(auto-fill)]]&gt;0),"NẮM GIỮ",""))</f>
        <v/>
      </c>
      <c r="C2440" s="112">
        <f t="shared" si="37"/>
        <v>2427</v>
      </c>
      <c r="D2440" s="77"/>
      <c r="E2440" s="78"/>
      <c r="F2440" s="170"/>
      <c r="G2440" s="83"/>
      <c r="H2440" s="84"/>
      <c r="I2440" s="114" t="str">
        <f>IF(Stock[[#This Row],[SỐ LƯỢNG MUA]]&gt;0,Stock[[#This Row],[GIÁ MUA]]*Stock[[#This Row],[SỐ LƯỢNG MUA]]*$D$11,"")</f>
        <v/>
      </c>
      <c r="J2440" s="87"/>
      <c r="K2440" s="88"/>
      <c r="L2440" s="116" t="str">
        <f>IF(Stock[[#This Row],[SỐ LƯỢNG MUA]]&gt;0,Stock[[#This Row],[GIÁ MUA]]*(1+Stock[[#This Row],[% TĂNG KỲ VỌNG_1]]),"")</f>
        <v/>
      </c>
      <c r="M2440" s="89"/>
      <c r="N2440" s="116" t="str">
        <f>IF(Stock[[#This Row],[SỐ LƯỢNG MUA]]&gt;0,Stock[[#This Row],[GIÁ MUA]]*(1+Stock[[#This Row],[% TĂNG KỲ VỌNG_2]]),"")</f>
        <v/>
      </c>
      <c r="O2440" s="89"/>
      <c r="P2440" s="116" t="str">
        <f>IF(Stock[[#This Row],[SỐ LƯỢNG MUA]]&gt;0,Stock[[#This Row],[GIÁ MUA]]*(1+Stock[[#This Row],[% GIẢM ĐỂ CẮT LỖ]]),"")</f>
        <v/>
      </c>
      <c r="Q2440" s="103"/>
      <c r="R2440" s="117" t="str">
        <f>IF(Stock[[#This Row],[CỔ TỨC TIỀN MẶT]]&gt;0,Stock[[#This Row],[CỔ TỨC TIỀN MẶT]]/(Stock[[#This Row],[GIÁ MUA]]*Stock[[#This Row],[SỐ LƯỢNG MUA]]),"")</f>
        <v/>
      </c>
      <c r="S2440" s="103"/>
      <c r="T2440" s="77"/>
      <c r="U2440" s="95"/>
      <c r="V2440" s="96"/>
      <c r="W2440" s="125" t="str">
        <f>IF(Stock[[#This Row],[SỐ LƯỢNG BÁN]]&gt;0,Stock[[#This Row],[GIÁ BÁN]]*Stock[[#This Row],[SỐ LƯỢNG BÁN]]*$D$11+Stock[[#This Row],[GIÁ BÁN]]*Stock[[#This Row],[SỐ LƯỢNG BÁN]]*$D$12,"")</f>
        <v/>
      </c>
      <c r="X2440" s="120">
        <f>Stock[[#This Row],[SỐ LƯỢNG MUA]]+Stock[[#This Row],[CỔ TỨC BẰNG CỔ PHIẾU]]-Stock[[#This Row],[SỐ LƯỢNG BÁN]]</f>
        <v>0</v>
      </c>
      <c r="Y24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0" s="120">
        <f ca="1">IF(Stock[[#This Row],[NGÀY BÁN]]&gt;0,Stock[[#This Row],[NGÀY BÁN]]-Stock[[#This Row],[NGÀY MUA]]+1,IF(Stock[[#This Row],[NGÀY MUA]]=0,0,TODAY()-Stock[[#This Row],[NGÀY MUA]]+1))</f>
        <v>0</v>
      </c>
      <c r="AA2440" s="121" t="str">
        <f>IFERROR(Stock[[#This Row],[CỔ TỨC TIỀN MẶT]]+Stock[[#This Row],[LÃI/(LỖ) TỪ BÁN CK
(auto-fill)]],"")</f>
        <v/>
      </c>
      <c r="AB24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0" s="79"/>
      <c r="AE2440" s="146" t="str">
        <f>IF(Stock[[#This Row],[TRẠNG THÁI
(auto-fill)]]="NẮM GIỮ",Stock[[#This Row],[GIÁ THỊ TRƯỜNG]]-Stock[[#This Row],[GIÁ MUA]],"")</f>
        <v/>
      </c>
      <c r="AF2440" s="150" t="str">
        <f>IFERROR(Stock[[#This Row],[TĂNG/
(GIẢM )]]/Stock[[#This Row],[GIÁ MUA]],"")</f>
        <v/>
      </c>
      <c r="AG2440" s="129" t="str">
        <f>IF(Stock[[#This Row],[GIÁ THỊ TRƯỜNG]]&gt;0,Stock[[#This Row],[GIÁ THỊ TRƯỜNG]]*Stock[[#This Row],[SỐ LƯỢNG CÒN LẠI
(auto-fill)]],"")</f>
        <v/>
      </c>
    </row>
    <row r="2441" spans="2:33">
      <c r="B2441" s="109" t="str">
        <f>IF(AND(Stock[[#This Row],[SỐ LƯỢNG MUA]]&gt;0,Stock[[#This Row],[SỐ LƯỢNG CÒN LẠI
(auto-fill)]]=0),"BÁN",
IF(AND(Stock[[#This Row],[SỐ LƯỢNG MUA]]&gt;0,Stock[[#This Row],[SỐ LƯỢNG CÒN LẠI
(auto-fill)]]&gt;0),"NẮM GIỮ",""))</f>
        <v/>
      </c>
      <c r="C2441" s="112">
        <f t="shared" si="37"/>
        <v>2428</v>
      </c>
      <c r="D2441" s="77"/>
      <c r="E2441" s="78"/>
      <c r="F2441" s="170"/>
      <c r="G2441" s="83"/>
      <c r="H2441" s="84"/>
      <c r="I2441" s="114" t="str">
        <f>IF(Stock[[#This Row],[SỐ LƯỢNG MUA]]&gt;0,Stock[[#This Row],[GIÁ MUA]]*Stock[[#This Row],[SỐ LƯỢNG MUA]]*$D$11,"")</f>
        <v/>
      </c>
      <c r="J2441" s="87"/>
      <c r="K2441" s="88"/>
      <c r="L2441" s="116" t="str">
        <f>IF(Stock[[#This Row],[SỐ LƯỢNG MUA]]&gt;0,Stock[[#This Row],[GIÁ MUA]]*(1+Stock[[#This Row],[% TĂNG KỲ VỌNG_1]]),"")</f>
        <v/>
      </c>
      <c r="M2441" s="89"/>
      <c r="N2441" s="116" t="str">
        <f>IF(Stock[[#This Row],[SỐ LƯỢNG MUA]]&gt;0,Stock[[#This Row],[GIÁ MUA]]*(1+Stock[[#This Row],[% TĂNG KỲ VỌNG_2]]),"")</f>
        <v/>
      </c>
      <c r="O2441" s="89"/>
      <c r="P2441" s="116" t="str">
        <f>IF(Stock[[#This Row],[SỐ LƯỢNG MUA]]&gt;0,Stock[[#This Row],[GIÁ MUA]]*(1+Stock[[#This Row],[% GIẢM ĐỂ CẮT LỖ]]),"")</f>
        <v/>
      </c>
      <c r="Q2441" s="103"/>
      <c r="R2441" s="117" t="str">
        <f>IF(Stock[[#This Row],[CỔ TỨC TIỀN MẶT]]&gt;0,Stock[[#This Row],[CỔ TỨC TIỀN MẶT]]/(Stock[[#This Row],[GIÁ MUA]]*Stock[[#This Row],[SỐ LƯỢNG MUA]]),"")</f>
        <v/>
      </c>
      <c r="S2441" s="103"/>
      <c r="T2441" s="77"/>
      <c r="U2441" s="95"/>
      <c r="V2441" s="96"/>
      <c r="W2441" s="125" t="str">
        <f>IF(Stock[[#This Row],[SỐ LƯỢNG BÁN]]&gt;0,Stock[[#This Row],[GIÁ BÁN]]*Stock[[#This Row],[SỐ LƯỢNG BÁN]]*$D$11+Stock[[#This Row],[GIÁ BÁN]]*Stock[[#This Row],[SỐ LƯỢNG BÁN]]*$D$12,"")</f>
        <v/>
      </c>
      <c r="X2441" s="120">
        <f>Stock[[#This Row],[SỐ LƯỢNG MUA]]+Stock[[#This Row],[CỔ TỨC BẰNG CỔ PHIẾU]]-Stock[[#This Row],[SỐ LƯỢNG BÁN]]</f>
        <v>0</v>
      </c>
      <c r="Y24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1" s="120">
        <f ca="1">IF(Stock[[#This Row],[NGÀY BÁN]]&gt;0,Stock[[#This Row],[NGÀY BÁN]]-Stock[[#This Row],[NGÀY MUA]]+1,IF(Stock[[#This Row],[NGÀY MUA]]=0,0,TODAY()-Stock[[#This Row],[NGÀY MUA]]+1))</f>
        <v>0</v>
      </c>
      <c r="AA2441" s="121" t="str">
        <f>IFERROR(Stock[[#This Row],[CỔ TỨC TIỀN MẶT]]+Stock[[#This Row],[LÃI/(LỖ) TỪ BÁN CK
(auto-fill)]],"")</f>
        <v/>
      </c>
      <c r="AB24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1" s="79"/>
      <c r="AE2441" s="146" t="str">
        <f>IF(Stock[[#This Row],[TRẠNG THÁI
(auto-fill)]]="NẮM GIỮ",Stock[[#This Row],[GIÁ THỊ TRƯỜNG]]-Stock[[#This Row],[GIÁ MUA]],"")</f>
        <v/>
      </c>
      <c r="AF2441" s="150" t="str">
        <f>IFERROR(Stock[[#This Row],[TĂNG/
(GIẢM )]]/Stock[[#This Row],[GIÁ MUA]],"")</f>
        <v/>
      </c>
      <c r="AG2441" s="129" t="str">
        <f>IF(Stock[[#This Row],[GIÁ THỊ TRƯỜNG]]&gt;0,Stock[[#This Row],[GIÁ THỊ TRƯỜNG]]*Stock[[#This Row],[SỐ LƯỢNG CÒN LẠI
(auto-fill)]],"")</f>
        <v/>
      </c>
    </row>
    <row r="2442" spans="2:33">
      <c r="B2442" s="109" t="str">
        <f>IF(AND(Stock[[#This Row],[SỐ LƯỢNG MUA]]&gt;0,Stock[[#This Row],[SỐ LƯỢNG CÒN LẠI
(auto-fill)]]=0),"BÁN",
IF(AND(Stock[[#This Row],[SỐ LƯỢNG MUA]]&gt;0,Stock[[#This Row],[SỐ LƯỢNG CÒN LẠI
(auto-fill)]]&gt;0),"NẮM GIỮ",""))</f>
        <v/>
      </c>
      <c r="C2442" s="112">
        <f t="shared" si="37"/>
        <v>2429</v>
      </c>
      <c r="D2442" s="77"/>
      <c r="E2442" s="78"/>
      <c r="F2442" s="170"/>
      <c r="G2442" s="83"/>
      <c r="H2442" s="84"/>
      <c r="I2442" s="114" t="str">
        <f>IF(Stock[[#This Row],[SỐ LƯỢNG MUA]]&gt;0,Stock[[#This Row],[GIÁ MUA]]*Stock[[#This Row],[SỐ LƯỢNG MUA]]*$D$11,"")</f>
        <v/>
      </c>
      <c r="J2442" s="87"/>
      <c r="K2442" s="88"/>
      <c r="L2442" s="116" t="str">
        <f>IF(Stock[[#This Row],[SỐ LƯỢNG MUA]]&gt;0,Stock[[#This Row],[GIÁ MUA]]*(1+Stock[[#This Row],[% TĂNG KỲ VỌNG_1]]),"")</f>
        <v/>
      </c>
      <c r="M2442" s="89"/>
      <c r="N2442" s="116" t="str">
        <f>IF(Stock[[#This Row],[SỐ LƯỢNG MUA]]&gt;0,Stock[[#This Row],[GIÁ MUA]]*(1+Stock[[#This Row],[% TĂNG KỲ VỌNG_2]]),"")</f>
        <v/>
      </c>
      <c r="O2442" s="89"/>
      <c r="P2442" s="116" t="str">
        <f>IF(Stock[[#This Row],[SỐ LƯỢNG MUA]]&gt;0,Stock[[#This Row],[GIÁ MUA]]*(1+Stock[[#This Row],[% GIẢM ĐỂ CẮT LỖ]]),"")</f>
        <v/>
      </c>
      <c r="Q2442" s="103"/>
      <c r="R2442" s="117" t="str">
        <f>IF(Stock[[#This Row],[CỔ TỨC TIỀN MẶT]]&gt;0,Stock[[#This Row],[CỔ TỨC TIỀN MẶT]]/(Stock[[#This Row],[GIÁ MUA]]*Stock[[#This Row],[SỐ LƯỢNG MUA]]),"")</f>
        <v/>
      </c>
      <c r="S2442" s="103"/>
      <c r="T2442" s="77"/>
      <c r="U2442" s="95"/>
      <c r="V2442" s="96"/>
      <c r="W2442" s="125" t="str">
        <f>IF(Stock[[#This Row],[SỐ LƯỢNG BÁN]]&gt;0,Stock[[#This Row],[GIÁ BÁN]]*Stock[[#This Row],[SỐ LƯỢNG BÁN]]*$D$11+Stock[[#This Row],[GIÁ BÁN]]*Stock[[#This Row],[SỐ LƯỢNG BÁN]]*$D$12,"")</f>
        <v/>
      </c>
      <c r="X2442" s="120">
        <f>Stock[[#This Row],[SỐ LƯỢNG MUA]]+Stock[[#This Row],[CỔ TỨC BẰNG CỔ PHIẾU]]-Stock[[#This Row],[SỐ LƯỢNG BÁN]]</f>
        <v>0</v>
      </c>
      <c r="Y24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2" s="120">
        <f ca="1">IF(Stock[[#This Row],[NGÀY BÁN]]&gt;0,Stock[[#This Row],[NGÀY BÁN]]-Stock[[#This Row],[NGÀY MUA]]+1,IF(Stock[[#This Row],[NGÀY MUA]]=0,0,TODAY()-Stock[[#This Row],[NGÀY MUA]]+1))</f>
        <v>0</v>
      </c>
      <c r="AA2442" s="121" t="str">
        <f>IFERROR(Stock[[#This Row],[CỔ TỨC TIỀN MẶT]]+Stock[[#This Row],[LÃI/(LỖ) TỪ BÁN CK
(auto-fill)]],"")</f>
        <v/>
      </c>
      <c r="AB24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2" s="79"/>
      <c r="AE2442" s="146" t="str">
        <f>IF(Stock[[#This Row],[TRẠNG THÁI
(auto-fill)]]="NẮM GIỮ",Stock[[#This Row],[GIÁ THỊ TRƯỜNG]]-Stock[[#This Row],[GIÁ MUA]],"")</f>
        <v/>
      </c>
      <c r="AF2442" s="150" t="str">
        <f>IFERROR(Stock[[#This Row],[TĂNG/
(GIẢM )]]/Stock[[#This Row],[GIÁ MUA]],"")</f>
        <v/>
      </c>
      <c r="AG2442" s="129" t="str">
        <f>IF(Stock[[#This Row],[GIÁ THỊ TRƯỜNG]]&gt;0,Stock[[#This Row],[GIÁ THỊ TRƯỜNG]]*Stock[[#This Row],[SỐ LƯỢNG CÒN LẠI
(auto-fill)]],"")</f>
        <v/>
      </c>
    </row>
    <row r="2443" spans="2:33">
      <c r="B2443" s="109" t="str">
        <f>IF(AND(Stock[[#This Row],[SỐ LƯỢNG MUA]]&gt;0,Stock[[#This Row],[SỐ LƯỢNG CÒN LẠI
(auto-fill)]]=0),"BÁN",
IF(AND(Stock[[#This Row],[SỐ LƯỢNG MUA]]&gt;0,Stock[[#This Row],[SỐ LƯỢNG CÒN LẠI
(auto-fill)]]&gt;0),"NẮM GIỮ",""))</f>
        <v/>
      </c>
      <c r="C2443" s="112">
        <f t="shared" si="37"/>
        <v>2430</v>
      </c>
      <c r="D2443" s="77"/>
      <c r="E2443" s="78"/>
      <c r="F2443" s="170"/>
      <c r="G2443" s="83"/>
      <c r="H2443" s="84"/>
      <c r="I2443" s="114" t="str">
        <f>IF(Stock[[#This Row],[SỐ LƯỢNG MUA]]&gt;0,Stock[[#This Row],[GIÁ MUA]]*Stock[[#This Row],[SỐ LƯỢNG MUA]]*$D$11,"")</f>
        <v/>
      </c>
      <c r="J2443" s="87"/>
      <c r="K2443" s="88"/>
      <c r="L2443" s="116" t="str">
        <f>IF(Stock[[#This Row],[SỐ LƯỢNG MUA]]&gt;0,Stock[[#This Row],[GIÁ MUA]]*(1+Stock[[#This Row],[% TĂNG KỲ VỌNG_1]]),"")</f>
        <v/>
      </c>
      <c r="M2443" s="89"/>
      <c r="N2443" s="116" t="str">
        <f>IF(Stock[[#This Row],[SỐ LƯỢNG MUA]]&gt;0,Stock[[#This Row],[GIÁ MUA]]*(1+Stock[[#This Row],[% TĂNG KỲ VỌNG_2]]),"")</f>
        <v/>
      </c>
      <c r="O2443" s="89"/>
      <c r="P2443" s="116" t="str">
        <f>IF(Stock[[#This Row],[SỐ LƯỢNG MUA]]&gt;0,Stock[[#This Row],[GIÁ MUA]]*(1+Stock[[#This Row],[% GIẢM ĐỂ CẮT LỖ]]),"")</f>
        <v/>
      </c>
      <c r="Q2443" s="103"/>
      <c r="R2443" s="117" t="str">
        <f>IF(Stock[[#This Row],[CỔ TỨC TIỀN MẶT]]&gt;0,Stock[[#This Row],[CỔ TỨC TIỀN MẶT]]/(Stock[[#This Row],[GIÁ MUA]]*Stock[[#This Row],[SỐ LƯỢNG MUA]]),"")</f>
        <v/>
      </c>
      <c r="S2443" s="103"/>
      <c r="T2443" s="77"/>
      <c r="U2443" s="95"/>
      <c r="V2443" s="96"/>
      <c r="W2443" s="125" t="str">
        <f>IF(Stock[[#This Row],[SỐ LƯỢNG BÁN]]&gt;0,Stock[[#This Row],[GIÁ BÁN]]*Stock[[#This Row],[SỐ LƯỢNG BÁN]]*$D$11+Stock[[#This Row],[GIÁ BÁN]]*Stock[[#This Row],[SỐ LƯỢNG BÁN]]*$D$12,"")</f>
        <v/>
      </c>
      <c r="X2443" s="120">
        <f>Stock[[#This Row],[SỐ LƯỢNG MUA]]+Stock[[#This Row],[CỔ TỨC BẰNG CỔ PHIẾU]]-Stock[[#This Row],[SỐ LƯỢNG BÁN]]</f>
        <v>0</v>
      </c>
      <c r="Y24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3" s="120">
        <f ca="1">IF(Stock[[#This Row],[NGÀY BÁN]]&gt;0,Stock[[#This Row],[NGÀY BÁN]]-Stock[[#This Row],[NGÀY MUA]]+1,IF(Stock[[#This Row],[NGÀY MUA]]=0,0,TODAY()-Stock[[#This Row],[NGÀY MUA]]+1))</f>
        <v>0</v>
      </c>
      <c r="AA2443" s="121" t="str">
        <f>IFERROR(Stock[[#This Row],[CỔ TỨC TIỀN MẶT]]+Stock[[#This Row],[LÃI/(LỖ) TỪ BÁN CK
(auto-fill)]],"")</f>
        <v/>
      </c>
      <c r="AB24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3" s="79"/>
      <c r="AE2443" s="146" t="str">
        <f>IF(Stock[[#This Row],[TRẠNG THÁI
(auto-fill)]]="NẮM GIỮ",Stock[[#This Row],[GIÁ THỊ TRƯỜNG]]-Stock[[#This Row],[GIÁ MUA]],"")</f>
        <v/>
      </c>
      <c r="AF2443" s="150" t="str">
        <f>IFERROR(Stock[[#This Row],[TĂNG/
(GIẢM )]]/Stock[[#This Row],[GIÁ MUA]],"")</f>
        <v/>
      </c>
      <c r="AG2443" s="129" t="str">
        <f>IF(Stock[[#This Row],[GIÁ THỊ TRƯỜNG]]&gt;0,Stock[[#This Row],[GIÁ THỊ TRƯỜNG]]*Stock[[#This Row],[SỐ LƯỢNG CÒN LẠI
(auto-fill)]],"")</f>
        <v/>
      </c>
    </row>
    <row r="2444" spans="2:33">
      <c r="B2444" s="109" t="str">
        <f>IF(AND(Stock[[#This Row],[SỐ LƯỢNG MUA]]&gt;0,Stock[[#This Row],[SỐ LƯỢNG CÒN LẠI
(auto-fill)]]=0),"BÁN",
IF(AND(Stock[[#This Row],[SỐ LƯỢNG MUA]]&gt;0,Stock[[#This Row],[SỐ LƯỢNG CÒN LẠI
(auto-fill)]]&gt;0),"NẮM GIỮ",""))</f>
        <v/>
      </c>
      <c r="C2444" s="112">
        <f t="shared" si="37"/>
        <v>2431</v>
      </c>
      <c r="D2444" s="77"/>
      <c r="E2444" s="78"/>
      <c r="F2444" s="170"/>
      <c r="G2444" s="83"/>
      <c r="H2444" s="84"/>
      <c r="I2444" s="114" t="str">
        <f>IF(Stock[[#This Row],[SỐ LƯỢNG MUA]]&gt;0,Stock[[#This Row],[GIÁ MUA]]*Stock[[#This Row],[SỐ LƯỢNG MUA]]*$D$11,"")</f>
        <v/>
      </c>
      <c r="J2444" s="87"/>
      <c r="K2444" s="88"/>
      <c r="L2444" s="116" t="str">
        <f>IF(Stock[[#This Row],[SỐ LƯỢNG MUA]]&gt;0,Stock[[#This Row],[GIÁ MUA]]*(1+Stock[[#This Row],[% TĂNG KỲ VỌNG_1]]),"")</f>
        <v/>
      </c>
      <c r="M2444" s="89"/>
      <c r="N2444" s="116" t="str">
        <f>IF(Stock[[#This Row],[SỐ LƯỢNG MUA]]&gt;0,Stock[[#This Row],[GIÁ MUA]]*(1+Stock[[#This Row],[% TĂNG KỲ VỌNG_2]]),"")</f>
        <v/>
      </c>
      <c r="O2444" s="89"/>
      <c r="P2444" s="116" t="str">
        <f>IF(Stock[[#This Row],[SỐ LƯỢNG MUA]]&gt;0,Stock[[#This Row],[GIÁ MUA]]*(1+Stock[[#This Row],[% GIẢM ĐỂ CẮT LỖ]]),"")</f>
        <v/>
      </c>
      <c r="Q2444" s="103"/>
      <c r="R2444" s="117" t="str">
        <f>IF(Stock[[#This Row],[CỔ TỨC TIỀN MẶT]]&gt;0,Stock[[#This Row],[CỔ TỨC TIỀN MẶT]]/(Stock[[#This Row],[GIÁ MUA]]*Stock[[#This Row],[SỐ LƯỢNG MUA]]),"")</f>
        <v/>
      </c>
      <c r="S2444" s="103"/>
      <c r="T2444" s="77"/>
      <c r="U2444" s="95"/>
      <c r="V2444" s="96"/>
      <c r="W2444" s="125" t="str">
        <f>IF(Stock[[#This Row],[SỐ LƯỢNG BÁN]]&gt;0,Stock[[#This Row],[GIÁ BÁN]]*Stock[[#This Row],[SỐ LƯỢNG BÁN]]*$D$11+Stock[[#This Row],[GIÁ BÁN]]*Stock[[#This Row],[SỐ LƯỢNG BÁN]]*$D$12,"")</f>
        <v/>
      </c>
      <c r="X2444" s="120">
        <f>Stock[[#This Row],[SỐ LƯỢNG MUA]]+Stock[[#This Row],[CỔ TỨC BẰNG CỔ PHIẾU]]-Stock[[#This Row],[SỐ LƯỢNG BÁN]]</f>
        <v>0</v>
      </c>
      <c r="Y24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4" s="120">
        <f ca="1">IF(Stock[[#This Row],[NGÀY BÁN]]&gt;0,Stock[[#This Row],[NGÀY BÁN]]-Stock[[#This Row],[NGÀY MUA]]+1,IF(Stock[[#This Row],[NGÀY MUA]]=0,0,TODAY()-Stock[[#This Row],[NGÀY MUA]]+1))</f>
        <v>0</v>
      </c>
      <c r="AA2444" s="121" t="str">
        <f>IFERROR(Stock[[#This Row],[CỔ TỨC TIỀN MẶT]]+Stock[[#This Row],[LÃI/(LỖ) TỪ BÁN CK
(auto-fill)]],"")</f>
        <v/>
      </c>
      <c r="AB24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4" s="79"/>
      <c r="AE2444" s="146" t="str">
        <f>IF(Stock[[#This Row],[TRẠNG THÁI
(auto-fill)]]="NẮM GIỮ",Stock[[#This Row],[GIÁ THỊ TRƯỜNG]]-Stock[[#This Row],[GIÁ MUA]],"")</f>
        <v/>
      </c>
      <c r="AF2444" s="150" t="str">
        <f>IFERROR(Stock[[#This Row],[TĂNG/
(GIẢM )]]/Stock[[#This Row],[GIÁ MUA]],"")</f>
        <v/>
      </c>
      <c r="AG2444" s="129" t="str">
        <f>IF(Stock[[#This Row],[GIÁ THỊ TRƯỜNG]]&gt;0,Stock[[#This Row],[GIÁ THỊ TRƯỜNG]]*Stock[[#This Row],[SỐ LƯỢNG CÒN LẠI
(auto-fill)]],"")</f>
        <v/>
      </c>
    </row>
    <row r="2445" spans="2:33">
      <c r="B2445" s="109" t="str">
        <f>IF(AND(Stock[[#This Row],[SỐ LƯỢNG MUA]]&gt;0,Stock[[#This Row],[SỐ LƯỢNG CÒN LẠI
(auto-fill)]]=0),"BÁN",
IF(AND(Stock[[#This Row],[SỐ LƯỢNG MUA]]&gt;0,Stock[[#This Row],[SỐ LƯỢNG CÒN LẠI
(auto-fill)]]&gt;0),"NẮM GIỮ",""))</f>
        <v/>
      </c>
      <c r="C2445" s="112">
        <f t="shared" si="37"/>
        <v>2432</v>
      </c>
      <c r="D2445" s="77"/>
      <c r="E2445" s="78"/>
      <c r="F2445" s="170"/>
      <c r="G2445" s="83"/>
      <c r="H2445" s="84"/>
      <c r="I2445" s="114" t="str">
        <f>IF(Stock[[#This Row],[SỐ LƯỢNG MUA]]&gt;0,Stock[[#This Row],[GIÁ MUA]]*Stock[[#This Row],[SỐ LƯỢNG MUA]]*$D$11,"")</f>
        <v/>
      </c>
      <c r="J2445" s="87"/>
      <c r="K2445" s="88"/>
      <c r="L2445" s="116" t="str">
        <f>IF(Stock[[#This Row],[SỐ LƯỢNG MUA]]&gt;0,Stock[[#This Row],[GIÁ MUA]]*(1+Stock[[#This Row],[% TĂNG KỲ VỌNG_1]]),"")</f>
        <v/>
      </c>
      <c r="M2445" s="89"/>
      <c r="N2445" s="116" t="str">
        <f>IF(Stock[[#This Row],[SỐ LƯỢNG MUA]]&gt;0,Stock[[#This Row],[GIÁ MUA]]*(1+Stock[[#This Row],[% TĂNG KỲ VỌNG_2]]),"")</f>
        <v/>
      </c>
      <c r="O2445" s="89"/>
      <c r="P2445" s="116" t="str">
        <f>IF(Stock[[#This Row],[SỐ LƯỢNG MUA]]&gt;0,Stock[[#This Row],[GIÁ MUA]]*(1+Stock[[#This Row],[% GIẢM ĐỂ CẮT LỖ]]),"")</f>
        <v/>
      </c>
      <c r="Q2445" s="103"/>
      <c r="R2445" s="117" t="str">
        <f>IF(Stock[[#This Row],[CỔ TỨC TIỀN MẶT]]&gt;0,Stock[[#This Row],[CỔ TỨC TIỀN MẶT]]/(Stock[[#This Row],[GIÁ MUA]]*Stock[[#This Row],[SỐ LƯỢNG MUA]]),"")</f>
        <v/>
      </c>
      <c r="S2445" s="103"/>
      <c r="T2445" s="77"/>
      <c r="U2445" s="95"/>
      <c r="V2445" s="96"/>
      <c r="W2445" s="125" t="str">
        <f>IF(Stock[[#This Row],[SỐ LƯỢNG BÁN]]&gt;0,Stock[[#This Row],[GIÁ BÁN]]*Stock[[#This Row],[SỐ LƯỢNG BÁN]]*$D$11+Stock[[#This Row],[GIÁ BÁN]]*Stock[[#This Row],[SỐ LƯỢNG BÁN]]*$D$12,"")</f>
        <v/>
      </c>
      <c r="X2445" s="120">
        <f>Stock[[#This Row],[SỐ LƯỢNG MUA]]+Stock[[#This Row],[CỔ TỨC BẰNG CỔ PHIẾU]]-Stock[[#This Row],[SỐ LƯỢNG BÁN]]</f>
        <v>0</v>
      </c>
      <c r="Y24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5" s="120">
        <f ca="1">IF(Stock[[#This Row],[NGÀY BÁN]]&gt;0,Stock[[#This Row],[NGÀY BÁN]]-Stock[[#This Row],[NGÀY MUA]]+1,IF(Stock[[#This Row],[NGÀY MUA]]=0,0,TODAY()-Stock[[#This Row],[NGÀY MUA]]+1))</f>
        <v>0</v>
      </c>
      <c r="AA2445" s="121" t="str">
        <f>IFERROR(Stock[[#This Row],[CỔ TỨC TIỀN MẶT]]+Stock[[#This Row],[LÃI/(LỖ) TỪ BÁN CK
(auto-fill)]],"")</f>
        <v/>
      </c>
      <c r="AB24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5" s="79"/>
      <c r="AE2445" s="146" t="str">
        <f>IF(Stock[[#This Row],[TRẠNG THÁI
(auto-fill)]]="NẮM GIỮ",Stock[[#This Row],[GIÁ THỊ TRƯỜNG]]-Stock[[#This Row],[GIÁ MUA]],"")</f>
        <v/>
      </c>
      <c r="AF2445" s="150" t="str">
        <f>IFERROR(Stock[[#This Row],[TĂNG/
(GIẢM )]]/Stock[[#This Row],[GIÁ MUA]],"")</f>
        <v/>
      </c>
      <c r="AG2445" s="129" t="str">
        <f>IF(Stock[[#This Row],[GIÁ THỊ TRƯỜNG]]&gt;0,Stock[[#This Row],[GIÁ THỊ TRƯỜNG]]*Stock[[#This Row],[SỐ LƯỢNG CÒN LẠI
(auto-fill)]],"")</f>
        <v/>
      </c>
    </row>
    <row r="2446" spans="2:33">
      <c r="B2446" s="109" t="str">
        <f>IF(AND(Stock[[#This Row],[SỐ LƯỢNG MUA]]&gt;0,Stock[[#This Row],[SỐ LƯỢNG CÒN LẠI
(auto-fill)]]=0),"BÁN",
IF(AND(Stock[[#This Row],[SỐ LƯỢNG MUA]]&gt;0,Stock[[#This Row],[SỐ LƯỢNG CÒN LẠI
(auto-fill)]]&gt;0),"NẮM GIỮ",""))</f>
        <v/>
      </c>
      <c r="C2446" s="112">
        <f t="shared" si="37"/>
        <v>2433</v>
      </c>
      <c r="D2446" s="77"/>
      <c r="E2446" s="78"/>
      <c r="F2446" s="170"/>
      <c r="G2446" s="83"/>
      <c r="H2446" s="84"/>
      <c r="I2446" s="114" t="str">
        <f>IF(Stock[[#This Row],[SỐ LƯỢNG MUA]]&gt;0,Stock[[#This Row],[GIÁ MUA]]*Stock[[#This Row],[SỐ LƯỢNG MUA]]*$D$11,"")</f>
        <v/>
      </c>
      <c r="J2446" s="87"/>
      <c r="K2446" s="88"/>
      <c r="L2446" s="116" t="str">
        <f>IF(Stock[[#This Row],[SỐ LƯỢNG MUA]]&gt;0,Stock[[#This Row],[GIÁ MUA]]*(1+Stock[[#This Row],[% TĂNG KỲ VỌNG_1]]),"")</f>
        <v/>
      </c>
      <c r="M2446" s="89"/>
      <c r="N2446" s="116" t="str">
        <f>IF(Stock[[#This Row],[SỐ LƯỢNG MUA]]&gt;0,Stock[[#This Row],[GIÁ MUA]]*(1+Stock[[#This Row],[% TĂNG KỲ VỌNG_2]]),"")</f>
        <v/>
      </c>
      <c r="O2446" s="89"/>
      <c r="P2446" s="116" t="str">
        <f>IF(Stock[[#This Row],[SỐ LƯỢNG MUA]]&gt;0,Stock[[#This Row],[GIÁ MUA]]*(1+Stock[[#This Row],[% GIẢM ĐỂ CẮT LỖ]]),"")</f>
        <v/>
      </c>
      <c r="Q2446" s="103"/>
      <c r="R2446" s="117" t="str">
        <f>IF(Stock[[#This Row],[CỔ TỨC TIỀN MẶT]]&gt;0,Stock[[#This Row],[CỔ TỨC TIỀN MẶT]]/(Stock[[#This Row],[GIÁ MUA]]*Stock[[#This Row],[SỐ LƯỢNG MUA]]),"")</f>
        <v/>
      </c>
      <c r="S2446" s="103"/>
      <c r="T2446" s="77"/>
      <c r="U2446" s="95"/>
      <c r="V2446" s="96"/>
      <c r="W2446" s="125" t="str">
        <f>IF(Stock[[#This Row],[SỐ LƯỢNG BÁN]]&gt;0,Stock[[#This Row],[GIÁ BÁN]]*Stock[[#This Row],[SỐ LƯỢNG BÁN]]*$D$11+Stock[[#This Row],[GIÁ BÁN]]*Stock[[#This Row],[SỐ LƯỢNG BÁN]]*$D$12,"")</f>
        <v/>
      </c>
      <c r="X2446" s="120">
        <f>Stock[[#This Row],[SỐ LƯỢNG MUA]]+Stock[[#This Row],[CỔ TỨC BẰNG CỔ PHIẾU]]-Stock[[#This Row],[SỐ LƯỢNG BÁN]]</f>
        <v>0</v>
      </c>
      <c r="Y24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6" s="120">
        <f ca="1">IF(Stock[[#This Row],[NGÀY BÁN]]&gt;0,Stock[[#This Row],[NGÀY BÁN]]-Stock[[#This Row],[NGÀY MUA]]+1,IF(Stock[[#This Row],[NGÀY MUA]]=0,0,TODAY()-Stock[[#This Row],[NGÀY MUA]]+1))</f>
        <v>0</v>
      </c>
      <c r="AA2446" s="121" t="str">
        <f>IFERROR(Stock[[#This Row],[CỔ TỨC TIỀN MẶT]]+Stock[[#This Row],[LÃI/(LỖ) TỪ BÁN CK
(auto-fill)]],"")</f>
        <v/>
      </c>
      <c r="AB24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6" s="79"/>
      <c r="AE2446" s="146" t="str">
        <f>IF(Stock[[#This Row],[TRẠNG THÁI
(auto-fill)]]="NẮM GIỮ",Stock[[#This Row],[GIÁ THỊ TRƯỜNG]]-Stock[[#This Row],[GIÁ MUA]],"")</f>
        <v/>
      </c>
      <c r="AF2446" s="150" t="str">
        <f>IFERROR(Stock[[#This Row],[TĂNG/
(GIẢM )]]/Stock[[#This Row],[GIÁ MUA]],"")</f>
        <v/>
      </c>
      <c r="AG2446" s="129" t="str">
        <f>IF(Stock[[#This Row],[GIÁ THỊ TRƯỜNG]]&gt;0,Stock[[#This Row],[GIÁ THỊ TRƯỜNG]]*Stock[[#This Row],[SỐ LƯỢNG CÒN LẠI
(auto-fill)]],"")</f>
        <v/>
      </c>
    </row>
    <row r="2447" spans="2:33">
      <c r="B2447" s="109" t="str">
        <f>IF(AND(Stock[[#This Row],[SỐ LƯỢNG MUA]]&gt;0,Stock[[#This Row],[SỐ LƯỢNG CÒN LẠI
(auto-fill)]]=0),"BÁN",
IF(AND(Stock[[#This Row],[SỐ LƯỢNG MUA]]&gt;0,Stock[[#This Row],[SỐ LƯỢNG CÒN LẠI
(auto-fill)]]&gt;0),"NẮM GIỮ",""))</f>
        <v/>
      </c>
      <c r="C2447" s="112">
        <f t="shared" si="37"/>
        <v>2434</v>
      </c>
      <c r="D2447" s="77"/>
      <c r="E2447" s="78"/>
      <c r="F2447" s="170"/>
      <c r="G2447" s="83"/>
      <c r="H2447" s="84"/>
      <c r="I2447" s="114" t="str">
        <f>IF(Stock[[#This Row],[SỐ LƯỢNG MUA]]&gt;0,Stock[[#This Row],[GIÁ MUA]]*Stock[[#This Row],[SỐ LƯỢNG MUA]]*$D$11,"")</f>
        <v/>
      </c>
      <c r="J2447" s="87"/>
      <c r="K2447" s="88"/>
      <c r="L2447" s="116" t="str">
        <f>IF(Stock[[#This Row],[SỐ LƯỢNG MUA]]&gt;0,Stock[[#This Row],[GIÁ MUA]]*(1+Stock[[#This Row],[% TĂNG KỲ VỌNG_1]]),"")</f>
        <v/>
      </c>
      <c r="M2447" s="89"/>
      <c r="N2447" s="116" t="str">
        <f>IF(Stock[[#This Row],[SỐ LƯỢNG MUA]]&gt;0,Stock[[#This Row],[GIÁ MUA]]*(1+Stock[[#This Row],[% TĂNG KỲ VỌNG_2]]),"")</f>
        <v/>
      </c>
      <c r="O2447" s="89"/>
      <c r="P2447" s="116" t="str">
        <f>IF(Stock[[#This Row],[SỐ LƯỢNG MUA]]&gt;0,Stock[[#This Row],[GIÁ MUA]]*(1+Stock[[#This Row],[% GIẢM ĐỂ CẮT LỖ]]),"")</f>
        <v/>
      </c>
      <c r="Q2447" s="103"/>
      <c r="R2447" s="117" t="str">
        <f>IF(Stock[[#This Row],[CỔ TỨC TIỀN MẶT]]&gt;0,Stock[[#This Row],[CỔ TỨC TIỀN MẶT]]/(Stock[[#This Row],[GIÁ MUA]]*Stock[[#This Row],[SỐ LƯỢNG MUA]]),"")</f>
        <v/>
      </c>
      <c r="S2447" s="103"/>
      <c r="T2447" s="77"/>
      <c r="U2447" s="95"/>
      <c r="V2447" s="96"/>
      <c r="W2447" s="125" t="str">
        <f>IF(Stock[[#This Row],[SỐ LƯỢNG BÁN]]&gt;0,Stock[[#This Row],[GIÁ BÁN]]*Stock[[#This Row],[SỐ LƯỢNG BÁN]]*$D$11+Stock[[#This Row],[GIÁ BÁN]]*Stock[[#This Row],[SỐ LƯỢNG BÁN]]*$D$12,"")</f>
        <v/>
      </c>
      <c r="X2447" s="120">
        <f>Stock[[#This Row],[SỐ LƯỢNG MUA]]+Stock[[#This Row],[CỔ TỨC BẰNG CỔ PHIẾU]]-Stock[[#This Row],[SỐ LƯỢNG BÁN]]</f>
        <v>0</v>
      </c>
      <c r="Y24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7" s="120">
        <f ca="1">IF(Stock[[#This Row],[NGÀY BÁN]]&gt;0,Stock[[#This Row],[NGÀY BÁN]]-Stock[[#This Row],[NGÀY MUA]]+1,IF(Stock[[#This Row],[NGÀY MUA]]=0,0,TODAY()-Stock[[#This Row],[NGÀY MUA]]+1))</f>
        <v>0</v>
      </c>
      <c r="AA2447" s="121" t="str">
        <f>IFERROR(Stock[[#This Row],[CỔ TỨC TIỀN MẶT]]+Stock[[#This Row],[LÃI/(LỖ) TỪ BÁN CK
(auto-fill)]],"")</f>
        <v/>
      </c>
      <c r="AB24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7" s="79"/>
      <c r="AE2447" s="146" t="str">
        <f>IF(Stock[[#This Row],[TRẠNG THÁI
(auto-fill)]]="NẮM GIỮ",Stock[[#This Row],[GIÁ THỊ TRƯỜNG]]-Stock[[#This Row],[GIÁ MUA]],"")</f>
        <v/>
      </c>
      <c r="AF2447" s="150" t="str">
        <f>IFERROR(Stock[[#This Row],[TĂNG/
(GIẢM )]]/Stock[[#This Row],[GIÁ MUA]],"")</f>
        <v/>
      </c>
      <c r="AG2447" s="129" t="str">
        <f>IF(Stock[[#This Row],[GIÁ THỊ TRƯỜNG]]&gt;0,Stock[[#This Row],[GIÁ THỊ TRƯỜNG]]*Stock[[#This Row],[SỐ LƯỢNG CÒN LẠI
(auto-fill)]],"")</f>
        <v/>
      </c>
    </row>
    <row r="2448" spans="2:33">
      <c r="B2448" s="109" t="str">
        <f>IF(AND(Stock[[#This Row],[SỐ LƯỢNG MUA]]&gt;0,Stock[[#This Row],[SỐ LƯỢNG CÒN LẠI
(auto-fill)]]=0),"BÁN",
IF(AND(Stock[[#This Row],[SỐ LƯỢNG MUA]]&gt;0,Stock[[#This Row],[SỐ LƯỢNG CÒN LẠI
(auto-fill)]]&gt;0),"NẮM GIỮ",""))</f>
        <v/>
      </c>
      <c r="C2448" s="112">
        <f t="shared" ref="C2448:C2511" si="38">C2447+1</f>
        <v>2435</v>
      </c>
      <c r="D2448" s="77"/>
      <c r="E2448" s="78"/>
      <c r="F2448" s="170"/>
      <c r="G2448" s="83"/>
      <c r="H2448" s="84"/>
      <c r="I2448" s="114" t="str">
        <f>IF(Stock[[#This Row],[SỐ LƯỢNG MUA]]&gt;0,Stock[[#This Row],[GIÁ MUA]]*Stock[[#This Row],[SỐ LƯỢNG MUA]]*$D$11,"")</f>
        <v/>
      </c>
      <c r="J2448" s="87"/>
      <c r="K2448" s="88"/>
      <c r="L2448" s="116" t="str">
        <f>IF(Stock[[#This Row],[SỐ LƯỢNG MUA]]&gt;0,Stock[[#This Row],[GIÁ MUA]]*(1+Stock[[#This Row],[% TĂNG KỲ VỌNG_1]]),"")</f>
        <v/>
      </c>
      <c r="M2448" s="89"/>
      <c r="N2448" s="116" t="str">
        <f>IF(Stock[[#This Row],[SỐ LƯỢNG MUA]]&gt;0,Stock[[#This Row],[GIÁ MUA]]*(1+Stock[[#This Row],[% TĂNG KỲ VỌNG_2]]),"")</f>
        <v/>
      </c>
      <c r="O2448" s="89"/>
      <c r="P2448" s="116" t="str">
        <f>IF(Stock[[#This Row],[SỐ LƯỢNG MUA]]&gt;0,Stock[[#This Row],[GIÁ MUA]]*(1+Stock[[#This Row],[% GIẢM ĐỂ CẮT LỖ]]),"")</f>
        <v/>
      </c>
      <c r="Q2448" s="103"/>
      <c r="R2448" s="117" t="str">
        <f>IF(Stock[[#This Row],[CỔ TỨC TIỀN MẶT]]&gt;0,Stock[[#This Row],[CỔ TỨC TIỀN MẶT]]/(Stock[[#This Row],[GIÁ MUA]]*Stock[[#This Row],[SỐ LƯỢNG MUA]]),"")</f>
        <v/>
      </c>
      <c r="S2448" s="103"/>
      <c r="T2448" s="77"/>
      <c r="U2448" s="95"/>
      <c r="V2448" s="96"/>
      <c r="W2448" s="125" t="str">
        <f>IF(Stock[[#This Row],[SỐ LƯỢNG BÁN]]&gt;0,Stock[[#This Row],[GIÁ BÁN]]*Stock[[#This Row],[SỐ LƯỢNG BÁN]]*$D$11+Stock[[#This Row],[GIÁ BÁN]]*Stock[[#This Row],[SỐ LƯỢNG BÁN]]*$D$12,"")</f>
        <v/>
      </c>
      <c r="X2448" s="120">
        <f>Stock[[#This Row],[SỐ LƯỢNG MUA]]+Stock[[#This Row],[CỔ TỨC BẰNG CỔ PHIẾU]]-Stock[[#This Row],[SỐ LƯỢNG BÁN]]</f>
        <v>0</v>
      </c>
      <c r="Y24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8" s="120">
        <f ca="1">IF(Stock[[#This Row],[NGÀY BÁN]]&gt;0,Stock[[#This Row],[NGÀY BÁN]]-Stock[[#This Row],[NGÀY MUA]]+1,IF(Stock[[#This Row],[NGÀY MUA]]=0,0,TODAY()-Stock[[#This Row],[NGÀY MUA]]+1))</f>
        <v>0</v>
      </c>
      <c r="AA2448" s="121" t="str">
        <f>IFERROR(Stock[[#This Row],[CỔ TỨC TIỀN MẶT]]+Stock[[#This Row],[LÃI/(LỖ) TỪ BÁN CK
(auto-fill)]],"")</f>
        <v/>
      </c>
      <c r="AB24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8" s="79"/>
      <c r="AE2448" s="146" t="str">
        <f>IF(Stock[[#This Row],[TRẠNG THÁI
(auto-fill)]]="NẮM GIỮ",Stock[[#This Row],[GIÁ THỊ TRƯỜNG]]-Stock[[#This Row],[GIÁ MUA]],"")</f>
        <v/>
      </c>
      <c r="AF2448" s="150" t="str">
        <f>IFERROR(Stock[[#This Row],[TĂNG/
(GIẢM )]]/Stock[[#This Row],[GIÁ MUA]],"")</f>
        <v/>
      </c>
      <c r="AG2448" s="129" t="str">
        <f>IF(Stock[[#This Row],[GIÁ THỊ TRƯỜNG]]&gt;0,Stock[[#This Row],[GIÁ THỊ TRƯỜNG]]*Stock[[#This Row],[SỐ LƯỢNG CÒN LẠI
(auto-fill)]],"")</f>
        <v/>
      </c>
    </row>
    <row r="2449" spans="2:33">
      <c r="B2449" s="109" t="str">
        <f>IF(AND(Stock[[#This Row],[SỐ LƯỢNG MUA]]&gt;0,Stock[[#This Row],[SỐ LƯỢNG CÒN LẠI
(auto-fill)]]=0),"BÁN",
IF(AND(Stock[[#This Row],[SỐ LƯỢNG MUA]]&gt;0,Stock[[#This Row],[SỐ LƯỢNG CÒN LẠI
(auto-fill)]]&gt;0),"NẮM GIỮ",""))</f>
        <v/>
      </c>
      <c r="C2449" s="112">
        <f t="shared" si="38"/>
        <v>2436</v>
      </c>
      <c r="D2449" s="77"/>
      <c r="E2449" s="78"/>
      <c r="F2449" s="170"/>
      <c r="G2449" s="83"/>
      <c r="H2449" s="84"/>
      <c r="I2449" s="114" t="str">
        <f>IF(Stock[[#This Row],[SỐ LƯỢNG MUA]]&gt;0,Stock[[#This Row],[GIÁ MUA]]*Stock[[#This Row],[SỐ LƯỢNG MUA]]*$D$11,"")</f>
        <v/>
      </c>
      <c r="J2449" s="87"/>
      <c r="K2449" s="88"/>
      <c r="L2449" s="116" t="str">
        <f>IF(Stock[[#This Row],[SỐ LƯỢNG MUA]]&gt;0,Stock[[#This Row],[GIÁ MUA]]*(1+Stock[[#This Row],[% TĂNG KỲ VỌNG_1]]),"")</f>
        <v/>
      </c>
      <c r="M2449" s="89"/>
      <c r="N2449" s="116" t="str">
        <f>IF(Stock[[#This Row],[SỐ LƯỢNG MUA]]&gt;0,Stock[[#This Row],[GIÁ MUA]]*(1+Stock[[#This Row],[% TĂNG KỲ VỌNG_2]]),"")</f>
        <v/>
      </c>
      <c r="O2449" s="89"/>
      <c r="P2449" s="116" t="str">
        <f>IF(Stock[[#This Row],[SỐ LƯỢNG MUA]]&gt;0,Stock[[#This Row],[GIÁ MUA]]*(1+Stock[[#This Row],[% GIẢM ĐỂ CẮT LỖ]]),"")</f>
        <v/>
      </c>
      <c r="Q2449" s="103"/>
      <c r="R2449" s="117" t="str">
        <f>IF(Stock[[#This Row],[CỔ TỨC TIỀN MẶT]]&gt;0,Stock[[#This Row],[CỔ TỨC TIỀN MẶT]]/(Stock[[#This Row],[GIÁ MUA]]*Stock[[#This Row],[SỐ LƯỢNG MUA]]),"")</f>
        <v/>
      </c>
      <c r="S2449" s="103"/>
      <c r="T2449" s="77"/>
      <c r="U2449" s="95"/>
      <c r="V2449" s="96"/>
      <c r="W2449" s="125" t="str">
        <f>IF(Stock[[#This Row],[SỐ LƯỢNG BÁN]]&gt;0,Stock[[#This Row],[GIÁ BÁN]]*Stock[[#This Row],[SỐ LƯỢNG BÁN]]*$D$11+Stock[[#This Row],[GIÁ BÁN]]*Stock[[#This Row],[SỐ LƯỢNG BÁN]]*$D$12,"")</f>
        <v/>
      </c>
      <c r="X2449" s="120">
        <f>Stock[[#This Row],[SỐ LƯỢNG MUA]]+Stock[[#This Row],[CỔ TỨC BẰNG CỔ PHIẾU]]-Stock[[#This Row],[SỐ LƯỢNG BÁN]]</f>
        <v>0</v>
      </c>
      <c r="Y24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9" s="120">
        <f ca="1">IF(Stock[[#This Row],[NGÀY BÁN]]&gt;0,Stock[[#This Row],[NGÀY BÁN]]-Stock[[#This Row],[NGÀY MUA]]+1,IF(Stock[[#This Row],[NGÀY MUA]]=0,0,TODAY()-Stock[[#This Row],[NGÀY MUA]]+1))</f>
        <v>0</v>
      </c>
      <c r="AA2449" s="121" t="str">
        <f>IFERROR(Stock[[#This Row],[CỔ TỨC TIỀN MẶT]]+Stock[[#This Row],[LÃI/(LỖ) TỪ BÁN CK
(auto-fill)]],"")</f>
        <v/>
      </c>
      <c r="AB24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49" s="79"/>
      <c r="AE2449" s="146" t="str">
        <f>IF(Stock[[#This Row],[TRẠNG THÁI
(auto-fill)]]="NẮM GIỮ",Stock[[#This Row],[GIÁ THỊ TRƯỜNG]]-Stock[[#This Row],[GIÁ MUA]],"")</f>
        <v/>
      </c>
      <c r="AF2449" s="150" t="str">
        <f>IFERROR(Stock[[#This Row],[TĂNG/
(GIẢM )]]/Stock[[#This Row],[GIÁ MUA]],"")</f>
        <v/>
      </c>
      <c r="AG2449" s="129" t="str">
        <f>IF(Stock[[#This Row],[GIÁ THỊ TRƯỜNG]]&gt;0,Stock[[#This Row],[GIÁ THỊ TRƯỜNG]]*Stock[[#This Row],[SỐ LƯỢNG CÒN LẠI
(auto-fill)]],"")</f>
        <v/>
      </c>
    </row>
    <row r="2450" spans="2:33">
      <c r="B2450" s="109" t="str">
        <f>IF(AND(Stock[[#This Row],[SỐ LƯỢNG MUA]]&gt;0,Stock[[#This Row],[SỐ LƯỢNG CÒN LẠI
(auto-fill)]]=0),"BÁN",
IF(AND(Stock[[#This Row],[SỐ LƯỢNG MUA]]&gt;0,Stock[[#This Row],[SỐ LƯỢNG CÒN LẠI
(auto-fill)]]&gt;0),"NẮM GIỮ",""))</f>
        <v/>
      </c>
      <c r="C2450" s="112">
        <f t="shared" si="38"/>
        <v>2437</v>
      </c>
      <c r="D2450" s="77"/>
      <c r="E2450" s="78"/>
      <c r="F2450" s="170"/>
      <c r="G2450" s="83"/>
      <c r="H2450" s="84"/>
      <c r="I2450" s="114" t="str">
        <f>IF(Stock[[#This Row],[SỐ LƯỢNG MUA]]&gt;0,Stock[[#This Row],[GIÁ MUA]]*Stock[[#This Row],[SỐ LƯỢNG MUA]]*$D$11,"")</f>
        <v/>
      </c>
      <c r="J2450" s="87"/>
      <c r="K2450" s="88"/>
      <c r="L2450" s="116" t="str">
        <f>IF(Stock[[#This Row],[SỐ LƯỢNG MUA]]&gt;0,Stock[[#This Row],[GIÁ MUA]]*(1+Stock[[#This Row],[% TĂNG KỲ VỌNG_1]]),"")</f>
        <v/>
      </c>
      <c r="M2450" s="89"/>
      <c r="N2450" s="116" t="str">
        <f>IF(Stock[[#This Row],[SỐ LƯỢNG MUA]]&gt;0,Stock[[#This Row],[GIÁ MUA]]*(1+Stock[[#This Row],[% TĂNG KỲ VỌNG_2]]),"")</f>
        <v/>
      </c>
      <c r="O2450" s="89"/>
      <c r="P2450" s="116" t="str">
        <f>IF(Stock[[#This Row],[SỐ LƯỢNG MUA]]&gt;0,Stock[[#This Row],[GIÁ MUA]]*(1+Stock[[#This Row],[% GIẢM ĐỂ CẮT LỖ]]),"")</f>
        <v/>
      </c>
      <c r="Q2450" s="103"/>
      <c r="R2450" s="117" t="str">
        <f>IF(Stock[[#This Row],[CỔ TỨC TIỀN MẶT]]&gt;0,Stock[[#This Row],[CỔ TỨC TIỀN MẶT]]/(Stock[[#This Row],[GIÁ MUA]]*Stock[[#This Row],[SỐ LƯỢNG MUA]]),"")</f>
        <v/>
      </c>
      <c r="S2450" s="103"/>
      <c r="T2450" s="77"/>
      <c r="U2450" s="95"/>
      <c r="V2450" s="96"/>
      <c r="W2450" s="125" t="str">
        <f>IF(Stock[[#This Row],[SỐ LƯỢNG BÁN]]&gt;0,Stock[[#This Row],[GIÁ BÁN]]*Stock[[#This Row],[SỐ LƯỢNG BÁN]]*$D$11+Stock[[#This Row],[GIÁ BÁN]]*Stock[[#This Row],[SỐ LƯỢNG BÁN]]*$D$12,"")</f>
        <v/>
      </c>
      <c r="X2450" s="120">
        <f>Stock[[#This Row],[SỐ LƯỢNG MUA]]+Stock[[#This Row],[CỔ TỨC BẰNG CỔ PHIẾU]]-Stock[[#This Row],[SỐ LƯỢNG BÁN]]</f>
        <v>0</v>
      </c>
      <c r="Y24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0" s="120">
        <f ca="1">IF(Stock[[#This Row],[NGÀY BÁN]]&gt;0,Stock[[#This Row],[NGÀY BÁN]]-Stock[[#This Row],[NGÀY MUA]]+1,IF(Stock[[#This Row],[NGÀY MUA]]=0,0,TODAY()-Stock[[#This Row],[NGÀY MUA]]+1))</f>
        <v>0</v>
      </c>
      <c r="AA2450" s="121" t="str">
        <f>IFERROR(Stock[[#This Row],[CỔ TỨC TIỀN MẶT]]+Stock[[#This Row],[LÃI/(LỖ) TỪ BÁN CK
(auto-fill)]],"")</f>
        <v/>
      </c>
      <c r="AB24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0" s="79"/>
      <c r="AE2450" s="146" t="str">
        <f>IF(Stock[[#This Row],[TRẠNG THÁI
(auto-fill)]]="NẮM GIỮ",Stock[[#This Row],[GIÁ THỊ TRƯỜNG]]-Stock[[#This Row],[GIÁ MUA]],"")</f>
        <v/>
      </c>
      <c r="AF2450" s="150" t="str">
        <f>IFERROR(Stock[[#This Row],[TĂNG/
(GIẢM )]]/Stock[[#This Row],[GIÁ MUA]],"")</f>
        <v/>
      </c>
      <c r="AG2450" s="129" t="str">
        <f>IF(Stock[[#This Row],[GIÁ THỊ TRƯỜNG]]&gt;0,Stock[[#This Row],[GIÁ THỊ TRƯỜNG]]*Stock[[#This Row],[SỐ LƯỢNG CÒN LẠI
(auto-fill)]],"")</f>
        <v/>
      </c>
    </row>
    <row r="2451" spans="2:33">
      <c r="B2451" s="109" t="str">
        <f>IF(AND(Stock[[#This Row],[SỐ LƯỢNG MUA]]&gt;0,Stock[[#This Row],[SỐ LƯỢNG CÒN LẠI
(auto-fill)]]=0),"BÁN",
IF(AND(Stock[[#This Row],[SỐ LƯỢNG MUA]]&gt;0,Stock[[#This Row],[SỐ LƯỢNG CÒN LẠI
(auto-fill)]]&gt;0),"NẮM GIỮ",""))</f>
        <v/>
      </c>
      <c r="C2451" s="112">
        <f t="shared" si="38"/>
        <v>2438</v>
      </c>
      <c r="D2451" s="77"/>
      <c r="E2451" s="78"/>
      <c r="F2451" s="170"/>
      <c r="G2451" s="83"/>
      <c r="H2451" s="84"/>
      <c r="I2451" s="114" t="str">
        <f>IF(Stock[[#This Row],[SỐ LƯỢNG MUA]]&gt;0,Stock[[#This Row],[GIÁ MUA]]*Stock[[#This Row],[SỐ LƯỢNG MUA]]*$D$11,"")</f>
        <v/>
      </c>
      <c r="J2451" s="87"/>
      <c r="K2451" s="88"/>
      <c r="L2451" s="116" t="str">
        <f>IF(Stock[[#This Row],[SỐ LƯỢNG MUA]]&gt;0,Stock[[#This Row],[GIÁ MUA]]*(1+Stock[[#This Row],[% TĂNG KỲ VỌNG_1]]),"")</f>
        <v/>
      </c>
      <c r="M2451" s="89"/>
      <c r="N2451" s="116" t="str">
        <f>IF(Stock[[#This Row],[SỐ LƯỢNG MUA]]&gt;0,Stock[[#This Row],[GIÁ MUA]]*(1+Stock[[#This Row],[% TĂNG KỲ VỌNG_2]]),"")</f>
        <v/>
      </c>
      <c r="O2451" s="89"/>
      <c r="P2451" s="116" t="str">
        <f>IF(Stock[[#This Row],[SỐ LƯỢNG MUA]]&gt;0,Stock[[#This Row],[GIÁ MUA]]*(1+Stock[[#This Row],[% GIẢM ĐỂ CẮT LỖ]]),"")</f>
        <v/>
      </c>
      <c r="Q2451" s="103"/>
      <c r="R2451" s="117" t="str">
        <f>IF(Stock[[#This Row],[CỔ TỨC TIỀN MẶT]]&gt;0,Stock[[#This Row],[CỔ TỨC TIỀN MẶT]]/(Stock[[#This Row],[GIÁ MUA]]*Stock[[#This Row],[SỐ LƯỢNG MUA]]),"")</f>
        <v/>
      </c>
      <c r="S2451" s="103"/>
      <c r="T2451" s="77"/>
      <c r="U2451" s="95"/>
      <c r="V2451" s="96"/>
      <c r="W2451" s="125" t="str">
        <f>IF(Stock[[#This Row],[SỐ LƯỢNG BÁN]]&gt;0,Stock[[#This Row],[GIÁ BÁN]]*Stock[[#This Row],[SỐ LƯỢNG BÁN]]*$D$11+Stock[[#This Row],[GIÁ BÁN]]*Stock[[#This Row],[SỐ LƯỢNG BÁN]]*$D$12,"")</f>
        <v/>
      </c>
      <c r="X2451" s="120">
        <f>Stock[[#This Row],[SỐ LƯỢNG MUA]]+Stock[[#This Row],[CỔ TỨC BẰNG CỔ PHIẾU]]-Stock[[#This Row],[SỐ LƯỢNG BÁN]]</f>
        <v>0</v>
      </c>
      <c r="Y24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1" s="120">
        <f ca="1">IF(Stock[[#This Row],[NGÀY BÁN]]&gt;0,Stock[[#This Row],[NGÀY BÁN]]-Stock[[#This Row],[NGÀY MUA]]+1,IF(Stock[[#This Row],[NGÀY MUA]]=0,0,TODAY()-Stock[[#This Row],[NGÀY MUA]]+1))</f>
        <v>0</v>
      </c>
      <c r="AA2451" s="121" t="str">
        <f>IFERROR(Stock[[#This Row],[CỔ TỨC TIỀN MẶT]]+Stock[[#This Row],[LÃI/(LỖ) TỪ BÁN CK
(auto-fill)]],"")</f>
        <v/>
      </c>
      <c r="AB24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1" s="79"/>
      <c r="AE2451" s="146" t="str">
        <f>IF(Stock[[#This Row],[TRẠNG THÁI
(auto-fill)]]="NẮM GIỮ",Stock[[#This Row],[GIÁ THỊ TRƯỜNG]]-Stock[[#This Row],[GIÁ MUA]],"")</f>
        <v/>
      </c>
      <c r="AF2451" s="150" t="str">
        <f>IFERROR(Stock[[#This Row],[TĂNG/
(GIẢM )]]/Stock[[#This Row],[GIÁ MUA]],"")</f>
        <v/>
      </c>
      <c r="AG2451" s="129" t="str">
        <f>IF(Stock[[#This Row],[GIÁ THỊ TRƯỜNG]]&gt;0,Stock[[#This Row],[GIÁ THỊ TRƯỜNG]]*Stock[[#This Row],[SỐ LƯỢNG CÒN LẠI
(auto-fill)]],"")</f>
        <v/>
      </c>
    </row>
    <row r="2452" spans="2:33">
      <c r="B2452" s="109" t="str">
        <f>IF(AND(Stock[[#This Row],[SỐ LƯỢNG MUA]]&gt;0,Stock[[#This Row],[SỐ LƯỢNG CÒN LẠI
(auto-fill)]]=0),"BÁN",
IF(AND(Stock[[#This Row],[SỐ LƯỢNG MUA]]&gt;0,Stock[[#This Row],[SỐ LƯỢNG CÒN LẠI
(auto-fill)]]&gt;0),"NẮM GIỮ",""))</f>
        <v/>
      </c>
      <c r="C2452" s="112">
        <f t="shared" si="38"/>
        <v>2439</v>
      </c>
      <c r="D2452" s="77"/>
      <c r="E2452" s="78"/>
      <c r="F2452" s="170"/>
      <c r="G2452" s="83"/>
      <c r="H2452" s="84"/>
      <c r="I2452" s="114" t="str">
        <f>IF(Stock[[#This Row],[SỐ LƯỢNG MUA]]&gt;0,Stock[[#This Row],[GIÁ MUA]]*Stock[[#This Row],[SỐ LƯỢNG MUA]]*$D$11,"")</f>
        <v/>
      </c>
      <c r="J2452" s="87"/>
      <c r="K2452" s="88"/>
      <c r="L2452" s="116" t="str">
        <f>IF(Stock[[#This Row],[SỐ LƯỢNG MUA]]&gt;0,Stock[[#This Row],[GIÁ MUA]]*(1+Stock[[#This Row],[% TĂNG KỲ VỌNG_1]]),"")</f>
        <v/>
      </c>
      <c r="M2452" s="89"/>
      <c r="N2452" s="116" t="str">
        <f>IF(Stock[[#This Row],[SỐ LƯỢNG MUA]]&gt;0,Stock[[#This Row],[GIÁ MUA]]*(1+Stock[[#This Row],[% TĂNG KỲ VỌNG_2]]),"")</f>
        <v/>
      </c>
      <c r="O2452" s="89"/>
      <c r="P2452" s="116" t="str">
        <f>IF(Stock[[#This Row],[SỐ LƯỢNG MUA]]&gt;0,Stock[[#This Row],[GIÁ MUA]]*(1+Stock[[#This Row],[% GIẢM ĐỂ CẮT LỖ]]),"")</f>
        <v/>
      </c>
      <c r="Q2452" s="103"/>
      <c r="R2452" s="117" t="str">
        <f>IF(Stock[[#This Row],[CỔ TỨC TIỀN MẶT]]&gt;0,Stock[[#This Row],[CỔ TỨC TIỀN MẶT]]/(Stock[[#This Row],[GIÁ MUA]]*Stock[[#This Row],[SỐ LƯỢNG MUA]]),"")</f>
        <v/>
      </c>
      <c r="S2452" s="103"/>
      <c r="T2452" s="77"/>
      <c r="U2452" s="95"/>
      <c r="V2452" s="96"/>
      <c r="W2452" s="125" t="str">
        <f>IF(Stock[[#This Row],[SỐ LƯỢNG BÁN]]&gt;0,Stock[[#This Row],[GIÁ BÁN]]*Stock[[#This Row],[SỐ LƯỢNG BÁN]]*$D$11+Stock[[#This Row],[GIÁ BÁN]]*Stock[[#This Row],[SỐ LƯỢNG BÁN]]*$D$12,"")</f>
        <v/>
      </c>
      <c r="X2452" s="120">
        <f>Stock[[#This Row],[SỐ LƯỢNG MUA]]+Stock[[#This Row],[CỔ TỨC BẰNG CỔ PHIẾU]]-Stock[[#This Row],[SỐ LƯỢNG BÁN]]</f>
        <v>0</v>
      </c>
      <c r="Y24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2" s="120">
        <f ca="1">IF(Stock[[#This Row],[NGÀY BÁN]]&gt;0,Stock[[#This Row],[NGÀY BÁN]]-Stock[[#This Row],[NGÀY MUA]]+1,IF(Stock[[#This Row],[NGÀY MUA]]=0,0,TODAY()-Stock[[#This Row],[NGÀY MUA]]+1))</f>
        <v>0</v>
      </c>
      <c r="AA2452" s="121" t="str">
        <f>IFERROR(Stock[[#This Row],[CỔ TỨC TIỀN MẶT]]+Stock[[#This Row],[LÃI/(LỖ) TỪ BÁN CK
(auto-fill)]],"")</f>
        <v/>
      </c>
      <c r="AB24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2" s="79"/>
      <c r="AE2452" s="146" t="str">
        <f>IF(Stock[[#This Row],[TRẠNG THÁI
(auto-fill)]]="NẮM GIỮ",Stock[[#This Row],[GIÁ THỊ TRƯỜNG]]-Stock[[#This Row],[GIÁ MUA]],"")</f>
        <v/>
      </c>
      <c r="AF2452" s="150" t="str">
        <f>IFERROR(Stock[[#This Row],[TĂNG/
(GIẢM )]]/Stock[[#This Row],[GIÁ MUA]],"")</f>
        <v/>
      </c>
      <c r="AG2452" s="129" t="str">
        <f>IF(Stock[[#This Row],[GIÁ THỊ TRƯỜNG]]&gt;0,Stock[[#This Row],[GIÁ THỊ TRƯỜNG]]*Stock[[#This Row],[SỐ LƯỢNG CÒN LẠI
(auto-fill)]],"")</f>
        <v/>
      </c>
    </row>
    <row r="2453" spans="2:33">
      <c r="B2453" s="109" t="str">
        <f>IF(AND(Stock[[#This Row],[SỐ LƯỢNG MUA]]&gt;0,Stock[[#This Row],[SỐ LƯỢNG CÒN LẠI
(auto-fill)]]=0),"BÁN",
IF(AND(Stock[[#This Row],[SỐ LƯỢNG MUA]]&gt;0,Stock[[#This Row],[SỐ LƯỢNG CÒN LẠI
(auto-fill)]]&gt;0),"NẮM GIỮ",""))</f>
        <v/>
      </c>
      <c r="C2453" s="112">
        <f t="shared" si="38"/>
        <v>2440</v>
      </c>
      <c r="D2453" s="77"/>
      <c r="E2453" s="78"/>
      <c r="F2453" s="170"/>
      <c r="G2453" s="83"/>
      <c r="H2453" s="84"/>
      <c r="I2453" s="114" t="str">
        <f>IF(Stock[[#This Row],[SỐ LƯỢNG MUA]]&gt;0,Stock[[#This Row],[GIÁ MUA]]*Stock[[#This Row],[SỐ LƯỢNG MUA]]*$D$11,"")</f>
        <v/>
      </c>
      <c r="J2453" s="87"/>
      <c r="K2453" s="88"/>
      <c r="L2453" s="116" t="str">
        <f>IF(Stock[[#This Row],[SỐ LƯỢNG MUA]]&gt;0,Stock[[#This Row],[GIÁ MUA]]*(1+Stock[[#This Row],[% TĂNG KỲ VỌNG_1]]),"")</f>
        <v/>
      </c>
      <c r="M2453" s="89"/>
      <c r="N2453" s="116" t="str">
        <f>IF(Stock[[#This Row],[SỐ LƯỢNG MUA]]&gt;0,Stock[[#This Row],[GIÁ MUA]]*(1+Stock[[#This Row],[% TĂNG KỲ VỌNG_2]]),"")</f>
        <v/>
      </c>
      <c r="O2453" s="89"/>
      <c r="P2453" s="116" t="str">
        <f>IF(Stock[[#This Row],[SỐ LƯỢNG MUA]]&gt;0,Stock[[#This Row],[GIÁ MUA]]*(1+Stock[[#This Row],[% GIẢM ĐỂ CẮT LỖ]]),"")</f>
        <v/>
      </c>
      <c r="Q2453" s="103"/>
      <c r="R2453" s="117" t="str">
        <f>IF(Stock[[#This Row],[CỔ TỨC TIỀN MẶT]]&gt;0,Stock[[#This Row],[CỔ TỨC TIỀN MẶT]]/(Stock[[#This Row],[GIÁ MUA]]*Stock[[#This Row],[SỐ LƯỢNG MUA]]),"")</f>
        <v/>
      </c>
      <c r="S2453" s="103"/>
      <c r="T2453" s="77"/>
      <c r="U2453" s="95"/>
      <c r="V2453" s="96"/>
      <c r="W2453" s="125" t="str">
        <f>IF(Stock[[#This Row],[SỐ LƯỢNG BÁN]]&gt;0,Stock[[#This Row],[GIÁ BÁN]]*Stock[[#This Row],[SỐ LƯỢNG BÁN]]*$D$11+Stock[[#This Row],[GIÁ BÁN]]*Stock[[#This Row],[SỐ LƯỢNG BÁN]]*$D$12,"")</f>
        <v/>
      </c>
      <c r="X2453" s="120">
        <f>Stock[[#This Row],[SỐ LƯỢNG MUA]]+Stock[[#This Row],[CỔ TỨC BẰNG CỔ PHIẾU]]-Stock[[#This Row],[SỐ LƯỢNG BÁN]]</f>
        <v>0</v>
      </c>
      <c r="Y24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3" s="120">
        <f ca="1">IF(Stock[[#This Row],[NGÀY BÁN]]&gt;0,Stock[[#This Row],[NGÀY BÁN]]-Stock[[#This Row],[NGÀY MUA]]+1,IF(Stock[[#This Row],[NGÀY MUA]]=0,0,TODAY()-Stock[[#This Row],[NGÀY MUA]]+1))</f>
        <v>0</v>
      </c>
      <c r="AA2453" s="121" t="str">
        <f>IFERROR(Stock[[#This Row],[CỔ TỨC TIỀN MẶT]]+Stock[[#This Row],[LÃI/(LỖ) TỪ BÁN CK
(auto-fill)]],"")</f>
        <v/>
      </c>
      <c r="AB24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3" s="79"/>
      <c r="AE2453" s="146" t="str">
        <f>IF(Stock[[#This Row],[TRẠNG THÁI
(auto-fill)]]="NẮM GIỮ",Stock[[#This Row],[GIÁ THỊ TRƯỜNG]]-Stock[[#This Row],[GIÁ MUA]],"")</f>
        <v/>
      </c>
      <c r="AF2453" s="150" t="str">
        <f>IFERROR(Stock[[#This Row],[TĂNG/
(GIẢM )]]/Stock[[#This Row],[GIÁ MUA]],"")</f>
        <v/>
      </c>
      <c r="AG2453" s="129" t="str">
        <f>IF(Stock[[#This Row],[GIÁ THỊ TRƯỜNG]]&gt;0,Stock[[#This Row],[GIÁ THỊ TRƯỜNG]]*Stock[[#This Row],[SỐ LƯỢNG CÒN LẠI
(auto-fill)]],"")</f>
        <v/>
      </c>
    </row>
    <row r="2454" spans="2:33">
      <c r="B2454" s="109" t="str">
        <f>IF(AND(Stock[[#This Row],[SỐ LƯỢNG MUA]]&gt;0,Stock[[#This Row],[SỐ LƯỢNG CÒN LẠI
(auto-fill)]]=0),"BÁN",
IF(AND(Stock[[#This Row],[SỐ LƯỢNG MUA]]&gt;0,Stock[[#This Row],[SỐ LƯỢNG CÒN LẠI
(auto-fill)]]&gt;0),"NẮM GIỮ",""))</f>
        <v/>
      </c>
      <c r="C2454" s="112">
        <f t="shared" si="38"/>
        <v>2441</v>
      </c>
      <c r="D2454" s="77"/>
      <c r="E2454" s="78"/>
      <c r="F2454" s="170"/>
      <c r="G2454" s="83"/>
      <c r="H2454" s="84"/>
      <c r="I2454" s="114" t="str">
        <f>IF(Stock[[#This Row],[SỐ LƯỢNG MUA]]&gt;0,Stock[[#This Row],[GIÁ MUA]]*Stock[[#This Row],[SỐ LƯỢNG MUA]]*$D$11,"")</f>
        <v/>
      </c>
      <c r="J2454" s="87"/>
      <c r="K2454" s="88"/>
      <c r="L2454" s="116" t="str">
        <f>IF(Stock[[#This Row],[SỐ LƯỢNG MUA]]&gt;0,Stock[[#This Row],[GIÁ MUA]]*(1+Stock[[#This Row],[% TĂNG KỲ VỌNG_1]]),"")</f>
        <v/>
      </c>
      <c r="M2454" s="89"/>
      <c r="N2454" s="116" t="str">
        <f>IF(Stock[[#This Row],[SỐ LƯỢNG MUA]]&gt;0,Stock[[#This Row],[GIÁ MUA]]*(1+Stock[[#This Row],[% TĂNG KỲ VỌNG_2]]),"")</f>
        <v/>
      </c>
      <c r="O2454" s="89"/>
      <c r="P2454" s="116" t="str">
        <f>IF(Stock[[#This Row],[SỐ LƯỢNG MUA]]&gt;0,Stock[[#This Row],[GIÁ MUA]]*(1+Stock[[#This Row],[% GIẢM ĐỂ CẮT LỖ]]),"")</f>
        <v/>
      </c>
      <c r="Q2454" s="103"/>
      <c r="R2454" s="117" t="str">
        <f>IF(Stock[[#This Row],[CỔ TỨC TIỀN MẶT]]&gt;0,Stock[[#This Row],[CỔ TỨC TIỀN MẶT]]/(Stock[[#This Row],[GIÁ MUA]]*Stock[[#This Row],[SỐ LƯỢNG MUA]]),"")</f>
        <v/>
      </c>
      <c r="S2454" s="103"/>
      <c r="T2454" s="77"/>
      <c r="U2454" s="95"/>
      <c r="V2454" s="96"/>
      <c r="W2454" s="125" t="str">
        <f>IF(Stock[[#This Row],[SỐ LƯỢNG BÁN]]&gt;0,Stock[[#This Row],[GIÁ BÁN]]*Stock[[#This Row],[SỐ LƯỢNG BÁN]]*$D$11+Stock[[#This Row],[GIÁ BÁN]]*Stock[[#This Row],[SỐ LƯỢNG BÁN]]*$D$12,"")</f>
        <v/>
      </c>
      <c r="X2454" s="120">
        <f>Stock[[#This Row],[SỐ LƯỢNG MUA]]+Stock[[#This Row],[CỔ TỨC BẰNG CỔ PHIẾU]]-Stock[[#This Row],[SỐ LƯỢNG BÁN]]</f>
        <v>0</v>
      </c>
      <c r="Y24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4" s="120">
        <f ca="1">IF(Stock[[#This Row],[NGÀY BÁN]]&gt;0,Stock[[#This Row],[NGÀY BÁN]]-Stock[[#This Row],[NGÀY MUA]]+1,IF(Stock[[#This Row],[NGÀY MUA]]=0,0,TODAY()-Stock[[#This Row],[NGÀY MUA]]+1))</f>
        <v>0</v>
      </c>
      <c r="AA2454" s="121" t="str">
        <f>IFERROR(Stock[[#This Row],[CỔ TỨC TIỀN MẶT]]+Stock[[#This Row],[LÃI/(LỖ) TỪ BÁN CK
(auto-fill)]],"")</f>
        <v/>
      </c>
      <c r="AB24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4" s="79"/>
      <c r="AE2454" s="146" t="str">
        <f>IF(Stock[[#This Row],[TRẠNG THÁI
(auto-fill)]]="NẮM GIỮ",Stock[[#This Row],[GIÁ THỊ TRƯỜNG]]-Stock[[#This Row],[GIÁ MUA]],"")</f>
        <v/>
      </c>
      <c r="AF2454" s="150" t="str">
        <f>IFERROR(Stock[[#This Row],[TĂNG/
(GIẢM )]]/Stock[[#This Row],[GIÁ MUA]],"")</f>
        <v/>
      </c>
      <c r="AG2454" s="129" t="str">
        <f>IF(Stock[[#This Row],[GIÁ THỊ TRƯỜNG]]&gt;0,Stock[[#This Row],[GIÁ THỊ TRƯỜNG]]*Stock[[#This Row],[SỐ LƯỢNG CÒN LẠI
(auto-fill)]],"")</f>
        <v/>
      </c>
    </row>
    <row r="2455" spans="2:33">
      <c r="B2455" s="109" t="str">
        <f>IF(AND(Stock[[#This Row],[SỐ LƯỢNG MUA]]&gt;0,Stock[[#This Row],[SỐ LƯỢNG CÒN LẠI
(auto-fill)]]=0),"BÁN",
IF(AND(Stock[[#This Row],[SỐ LƯỢNG MUA]]&gt;0,Stock[[#This Row],[SỐ LƯỢNG CÒN LẠI
(auto-fill)]]&gt;0),"NẮM GIỮ",""))</f>
        <v/>
      </c>
      <c r="C2455" s="112">
        <f t="shared" si="38"/>
        <v>2442</v>
      </c>
      <c r="D2455" s="77"/>
      <c r="E2455" s="78"/>
      <c r="F2455" s="170"/>
      <c r="G2455" s="83"/>
      <c r="H2455" s="84"/>
      <c r="I2455" s="114" t="str">
        <f>IF(Stock[[#This Row],[SỐ LƯỢNG MUA]]&gt;0,Stock[[#This Row],[GIÁ MUA]]*Stock[[#This Row],[SỐ LƯỢNG MUA]]*$D$11,"")</f>
        <v/>
      </c>
      <c r="J2455" s="87"/>
      <c r="K2455" s="88"/>
      <c r="L2455" s="116" t="str">
        <f>IF(Stock[[#This Row],[SỐ LƯỢNG MUA]]&gt;0,Stock[[#This Row],[GIÁ MUA]]*(1+Stock[[#This Row],[% TĂNG KỲ VỌNG_1]]),"")</f>
        <v/>
      </c>
      <c r="M2455" s="89"/>
      <c r="N2455" s="116" t="str">
        <f>IF(Stock[[#This Row],[SỐ LƯỢNG MUA]]&gt;0,Stock[[#This Row],[GIÁ MUA]]*(1+Stock[[#This Row],[% TĂNG KỲ VỌNG_2]]),"")</f>
        <v/>
      </c>
      <c r="O2455" s="89"/>
      <c r="P2455" s="116" t="str">
        <f>IF(Stock[[#This Row],[SỐ LƯỢNG MUA]]&gt;0,Stock[[#This Row],[GIÁ MUA]]*(1+Stock[[#This Row],[% GIẢM ĐỂ CẮT LỖ]]),"")</f>
        <v/>
      </c>
      <c r="Q2455" s="103"/>
      <c r="R2455" s="117" t="str">
        <f>IF(Stock[[#This Row],[CỔ TỨC TIỀN MẶT]]&gt;0,Stock[[#This Row],[CỔ TỨC TIỀN MẶT]]/(Stock[[#This Row],[GIÁ MUA]]*Stock[[#This Row],[SỐ LƯỢNG MUA]]),"")</f>
        <v/>
      </c>
      <c r="S2455" s="103"/>
      <c r="T2455" s="77"/>
      <c r="U2455" s="95"/>
      <c r="V2455" s="96"/>
      <c r="W2455" s="125" t="str">
        <f>IF(Stock[[#This Row],[SỐ LƯỢNG BÁN]]&gt;0,Stock[[#This Row],[GIÁ BÁN]]*Stock[[#This Row],[SỐ LƯỢNG BÁN]]*$D$11+Stock[[#This Row],[GIÁ BÁN]]*Stock[[#This Row],[SỐ LƯỢNG BÁN]]*$D$12,"")</f>
        <v/>
      </c>
      <c r="X2455" s="120">
        <f>Stock[[#This Row],[SỐ LƯỢNG MUA]]+Stock[[#This Row],[CỔ TỨC BẰNG CỔ PHIẾU]]-Stock[[#This Row],[SỐ LƯỢNG BÁN]]</f>
        <v>0</v>
      </c>
      <c r="Y24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5" s="120">
        <f ca="1">IF(Stock[[#This Row],[NGÀY BÁN]]&gt;0,Stock[[#This Row],[NGÀY BÁN]]-Stock[[#This Row],[NGÀY MUA]]+1,IF(Stock[[#This Row],[NGÀY MUA]]=0,0,TODAY()-Stock[[#This Row],[NGÀY MUA]]+1))</f>
        <v>0</v>
      </c>
      <c r="AA2455" s="121" t="str">
        <f>IFERROR(Stock[[#This Row],[CỔ TỨC TIỀN MẶT]]+Stock[[#This Row],[LÃI/(LỖ) TỪ BÁN CK
(auto-fill)]],"")</f>
        <v/>
      </c>
      <c r="AB24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5" s="79"/>
      <c r="AE2455" s="146" t="str">
        <f>IF(Stock[[#This Row],[TRẠNG THÁI
(auto-fill)]]="NẮM GIỮ",Stock[[#This Row],[GIÁ THỊ TRƯỜNG]]-Stock[[#This Row],[GIÁ MUA]],"")</f>
        <v/>
      </c>
      <c r="AF2455" s="150" t="str">
        <f>IFERROR(Stock[[#This Row],[TĂNG/
(GIẢM )]]/Stock[[#This Row],[GIÁ MUA]],"")</f>
        <v/>
      </c>
      <c r="AG2455" s="129" t="str">
        <f>IF(Stock[[#This Row],[GIÁ THỊ TRƯỜNG]]&gt;0,Stock[[#This Row],[GIÁ THỊ TRƯỜNG]]*Stock[[#This Row],[SỐ LƯỢNG CÒN LẠI
(auto-fill)]],"")</f>
        <v/>
      </c>
    </row>
    <row r="2456" spans="2:33">
      <c r="B2456" s="109" t="str">
        <f>IF(AND(Stock[[#This Row],[SỐ LƯỢNG MUA]]&gt;0,Stock[[#This Row],[SỐ LƯỢNG CÒN LẠI
(auto-fill)]]=0),"BÁN",
IF(AND(Stock[[#This Row],[SỐ LƯỢNG MUA]]&gt;0,Stock[[#This Row],[SỐ LƯỢNG CÒN LẠI
(auto-fill)]]&gt;0),"NẮM GIỮ",""))</f>
        <v/>
      </c>
      <c r="C2456" s="112">
        <f t="shared" si="38"/>
        <v>2443</v>
      </c>
      <c r="D2456" s="77"/>
      <c r="E2456" s="78"/>
      <c r="F2456" s="170"/>
      <c r="G2456" s="83"/>
      <c r="H2456" s="84"/>
      <c r="I2456" s="114" t="str">
        <f>IF(Stock[[#This Row],[SỐ LƯỢNG MUA]]&gt;0,Stock[[#This Row],[GIÁ MUA]]*Stock[[#This Row],[SỐ LƯỢNG MUA]]*$D$11,"")</f>
        <v/>
      </c>
      <c r="J2456" s="87"/>
      <c r="K2456" s="88"/>
      <c r="L2456" s="116" t="str">
        <f>IF(Stock[[#This Row],[SỐ LƯỢNG MUA]]&gt;0,Stock[[#This Row],[GIÁ MUA]]*(1+Stock[[#This Row],[% TĂNG KỲ VỌNG_1]]),"")</f>
        <v/>
      </c>
      <c r="M2456" s="89"/>
      <c r="N2456" s="116" t="str">
        <f>IF(Stock[[#This Row],[SỐ LƯỢNG MUA]]&gt;0,Stock[[#This Row],[GIÁ MUA]]*(1+Stock[[#This Row],[% TĂNG KỲ VỌNG_2]]),"")</f>
        <v/>
      </c>
      <c r="O2456" s="89"/>
      <c r="P2456" s="116" t="str">
        <f>IF(Stock[[#This Row],[SỐ LƯỢNG MUA]]&gt;0,Stock[[#This Row],[GIÁ MUA]]*(1+Stock[[#This Row],[% GIẢM ĐỂ CẮT LỖ]]),"")</f>
        <v/>
      </c>
      <c r="Q2456" s="103"/>
      <c r="R2456" s="117" t="str">
        <f>IF(Stock[[#This Row],[CỔ TỨC TIỀN MẶT]]&gt;0,Stock[[#This Row],[CỔ TỨC TIỀN MẶT]]/(Stock[[#This Row],[GIÁ MUA]]*Stock[[#This Row],[SỐ LƯỢNG MUA]]),"")</f>
        <v/>
      </c>
      <c r="S2456" s="103"/>
      <c r="T2456" s="77"/>
      <c r="U2456" s="95"/>
      <c r="V2456" s="96"/>
      <c r="W2456" s="125" t="str">
        <f>IF(Stock[[#This Row],[SỐ LƯỢNG BÁN]]&gt;0,Stock[[#This Row],[GIÁ BÁN]]*Stock[[#This Row],[SỐ LƯỢNG BÁN]]*$D$11+Stock[[#This Row],[GIÁ BÁN]]*Stock[[#This Row],[SỐ LƯỢNG BÁN]]*$D$12,"")</f>
        <v/>
      </c>
      <c r="X2456" s="120">
        <f>Stock[[#This Row],[SỐ LƯỢNG MUA]]+Stock[[#This Row],[CỔ TỨC BẰNG CỔ PHIẾU]]-Stock[[#This Row],[SỐ LƯỢNG BÁN]]</f>
        <v>0</v>
      </c>
      <c r="Y24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6" s="120">
        <f ca="1">IF(Stock[[#This Row],[NGÀY BÁN]]&gt;0,Stock[[#This Row],[NGÀY BÁN]]-Stock[[#This Row],[NGÀY MUA]]+1,IF(Stock[[#This Row],[NGÀY MUA]]=0,0,TODAY()-Stock[[#This Row],[NGÀY MUA]]+1))</f>
        <v>0</v>
      </c>
      <c r="AA2456" s="121" t="str">
        <f>IFERROR(Stock[[#This Row],[CỔ TỨC TIỀN MẶT]]+Stock[[#This Row],[LÃI/(LỖ) TỪ BÁN CK
(auto-fill)]],"")</f>
        <v/>
      </c>
      <c r="AB24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6" s="79"/>
      <c r="AE2456" s="146" t="str">
        <f>IF(Stock[[#This Row],[TRẠNG THÁI
(auto-fill)]]="NẮM GIỮ",Stock[[#This Row],[GIÁ THỊ TRƯỜNG]]-Stock[[#This Row],[GIÁ MUA]],"")</f>
        <v/>
      </c>
      <c r="AF2456" s="150" t="str">
        <f>IFERROR(Stock[[#This Row],[TĂNG/
(GIẢM )]]/Stock[[#This Row],[GIÁ MUA]],"")</f>
        <v/>
      </c>
      <c r="AG2456" s="129" t="str">
        <f>IF(Stock[[#This Row],[GIÁ THỊ TRƯỜNG]]&gt;0,Stock[[#This Row],[GIÁ THỊ TRƯỜNG]]*Stock[[#This Row],[SỐ LƯỢNG CÒN LẠI
(auto-fill)]],"")</f>
        <v/>
      </c>
    </row>
    <row r="2457" spans="2:33">
      <c r="B2457" s="109" t="str">
        <f>IF(AND(Stock[[#This Row],[SỐ LƯỢNG MUA]]&gt;0,Stock[[#This Row],[SỐ LƯỢNG CÒN LẠI
(auto-fill)]]=0),"BÁN",
IF(AND(Stock[[#This Row],[SỐ LƯỢNG MUA]]&gt;0,Stock[[#This Row],[SỐ LƯỢNG CÒN LẠI
(auto-fill)]]&gt;0),"NẮM GIỮ",""))</f>
        <v/>
      </c>
      <c r="C2457" s="112">
        <f t="shared" si="38"/>
        <v>2444</v>
      </c>
      <c r="D2457" s="77"/>
      <c r="E2457" s="78"/>
      <c r="F2457" s="170"/>
      <c r="G2457" s="83"/>
      <c r="H2457" s="84"/>
      <c r="I2457" s="114" t="str">
        <f>IF(Stock[[#This Row],[SỐ LƯỢNG MUA]]&gt;0,Stock[[#This Row],[GIÁ MUA]]*Stock[[#This Row],[SỐ LƯỢNG MUA]]*$D$11,"")</f>
        <v/>
      </c>
      <c r="J2457" s="87"/>
      <c r="K2457" s="88"/>
      <c r="L2457" s="116" t="str">
        <f>IF(Stock[[#This Row],[SỐ LƯỢNG MUA]]&gt;0,Stock[[#This Row],[GIÁ MUA]]*(1+Stock[[#This Row],[% TĂNG KỲ VỌNG_1]]),"")</f>
        <v/>
      </c>
      <c r="M2457" s="89"/>
      <c r="N2457" s="116" t="str">
        <f>IF(Stock[[#This Row],[SỐ LƯỢNG MUA]]&gt;0,Stock[[#This Row],[GIÁ MUA]]*(1+Stock[[#This Row],[% TĂNG KỲ VỌNG_2]]),"")</f>
        <v/>
      </c>
      <c r="O2457" s="89"/>
      <c r="P2457" s="116" t="str">
        <f>IF(Stock[[#This Row],[SỐ LƯỢNG MUA]]&gt;0,Stock[[#This Row],[GIÁ MUA]]*(1+Stock[[#This Row],[% GIẢM ĐỂ CẮT LỖ]]),"")</f>
        <v/>
      </c>
      <c r="Q2457" s="103"/>
      <c r="R2457" s="117" t="str">
        <f>IF(Stock[[#This Row],[CỔ TỨC TIỀN MẶT]]&gt;0,Stock[[#This Row],[CỔ TỨC TIỀN MẶT]]/(Stock[[#This Row],[GIÁ MUA]]*Stock[[#This Row],[SỐ LƯỢNG MUA]]),"")</f>
        <v/>
      </c>
      <c r="S2457" s="103"/>
      <c r="T2457" s="77"/>
      <c r="U2457" s="95"/>
      <c r="V2457" s="96"/>
      <c r="W2457" s="125" t="str">
        <f>IF(Stock[[#This Row],[SỐ LƯỢNG BÁN]]&gt;0,Stock[[#This Row],[GIÁ BÁN]]*Stock[[#This Row],[SỐ LƯỢNG BÁN]]*$D$11+Stock[[#This Row],[GIÁ BÁN]]*Stock[[#This Row],[SỐ LƯỢNG BÁN]]*$D$12,"")</f>
        <v/>
      </c>
      <c r="X2457" s="120">
        <f>Stock[[#This Row],[SỐ LƯỢNG MUA]]+Stock[[#This Row],[CỔ TỨC BẰNG CỔ PHIẾU]]-Stock[[#This Row],[SỐ LƯỢNG BÁN]]</f>
        <v>0</v>
      </c>
      <c r="Y24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7" s="120">
        <f ca="1">IF(Stock[[#This Row],[NGÀY BÁN]]&gt;0,Stock[[#This Row],[NGÀY BÁN]]-Stock[[#This Row],[NGÀY MUA]]+1,IF(Stock[[#This Row],[NGÀY MUA]]=0,0,TODAY()-Stock[[#This Row],[NGÀY MUA]]+1))</f>
        <v>0</v>
      </c>
      <c r="AA2457" s="121" t="str">
        <f>IFERROR(Stock[[#This Row],[CỔ TỨC TIỀN MẶT]]+Stock[[#This Row],[LÃI/(LỖ) TỪ BÁN CK
(auto-fill)]],"")</f>
        <v/>
      </c>
      <c r="AB24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7" s="79"/>
      <c r="AE2457" s="146" t="str">
        <f>IF(Stock[[#This Row],[TRẠNG THÁI
(auto-fill)]]="NẮM GIỮ",Stock[[#This Row],[GIÁ THỊ TRƯỜNG]]-Stock[[#This Row],[GIÁ MUA]],"")</f>
        <v/>
      </c>
      <c r="AF2457" s="150" t="str">
        <f>IFERROR(Stock[[#This Row],[TĂNG/
(GIẢM )]]/Stock[[#This Row],[GIÁ MUA]],"")</f>
        <v/>
      </c>
      <c r="AG2457" s="129" t="str">
        <f>IF(Stock[[#This Row],[GIÁ THỊ TRƯỜNG]]&gt;0,Stock[[#This Row],[GIÁ THỊ TRƯỜNG]]*Stock[[#This Row],[SỐ LƯỢNG CÒN LẠI
(auto-fill)]],"")</f>
        <v/>
      </c>
    </row>
    <row r="2458" spans="2:33">
      <c r="B2458" s="109" t="str">
        <f>IF(AND(Stock[[#This Row],[SỐ LƯỢNG MUA]]&gt;0,Stock[[#This Row],[SỐ LƯỢNG CÒN LẠI
(auto-fill)]]=0),"BÁN",
IF(AND(Stock[[#This Row],[SỐ LƯỢNG MUA]]&gt;0,Stock[[#This Row],[SỐ LƯỢNG CÒN LẠI
(auto-fill)]]&gt;0),"NẮM GIỮ",""))</f>
        <v/>
      </c>
      <c r="C2458" s="112">
        <f t="shared" si="38"/>
        <v>2445</v>
      </c>
      <c r="D2458" s="77"/>
      <c r="E2458" s="78"/>
      <c r="F2458" s="170"/>
      <c r="G2458" s="83"/>
      <c r="H2458" s="84"/>
      <c r="I2458" s="114" t="str">
        <f>IF(Stock[[#This Row],[SỐ LƯỢNG MUA]]&gt;0,Stock[[#This Row],[GIÁ MUA]]*Stock[[#This Row],[SỐ LƯỢNG MUA]]*$D$11,"")</f>
        <v/>
      </c>
      <c r="J2458" s="87"/>
      <c r="K2458" s="88"/>
      <c r="L2458" s="116" t="str">
        <f>IF(Stock[[#This Row],[SỐ LƯỢNG MUA]]&gt;0,Stock[[#This Row],[GIÁ MUA]]*(1+Stock[[#This Row],[% TĂNG KỲ VỌNG_1]]),"")</f>
        <v/>
      </c>
      <c r="M2458" s="89"/>
      <c r="N2458" s="116" t="str">
        <f>IF(Stock[[#This Row],[SỐ LƯỢNG MUA]]&gt;0,Stock[[#This Row],[GIÁ MUA]]*(1+Stock[[#This Row],[% TĂNG KỲ VỌNG_2]]),"")</f>
        <v/>
      </c>
      <c r="O2458" s="89"/>
      <c r="P2458" s="116" t="str">
        <f>IF(Stock[[#This Row],[SỐ LƯỢNG MUA]]&gt;0,Stock[[#This Row],[GIÁ MUA]]*(1+Stock[[#This Row],[% GIẢM ĐỂ CẮT LỖ]]),"")</f>
        <v/>
      </c>
      <c r="Q2458" s="103"/>
      <c r="R2458" s="117" t="str">
        <f>IF(Stock[[#This Row],[CỔ TỨC TIỀN MẶT]]&gt;0,Stock[[#This Row],[CỔ TỨC TIỀN MẶT]]/(Stock[[#This Row],[GIÁ MUA]]*Stock[[#This Row],[SỐ LƯỢNG MUA]]),"")</f>
        <v/>
      </c>
      <c r="S2458" s="103"/>
      <c r="T2458" s="77"/>
      <c r="U2458" s="95"/>
      <c r="V2458" s="96"/>
      <c r="W2458" s="125" t="str">
        <f>IF(Stock[[#This Row],[SỐ LƯỢNG BÁN]]&gt;0,Stock[[#This Row],[GIÁ BÁN]]*Stock[[#This Row],[SỐ LƯỢNG BÁN]]*$D$11+Stock[[#This Row],[GIÁ BÁN]]*Stock[[#This Row],[SỐ LƯỢNG BÁN]]*$D$12,"")</f>
        <v/>
      </c>
      <c r="X2458" s="120">
        <f>Stock[[#This Row],[SỐ LƯỢNG MUA]]+Stock[[#This Row],[CỔ TỨC BẰNG CỔ PHIẾU]]-Stock[[#This Row],[SỐ LƯỢNG BÁN]]</f>
        <v>0</v>
      </c>
      <c r="Y24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8" s="120">
        <f ca="1">IF(Stock[[#This Row],[NGÀY BÁN]]&gt;0,Stock[[#This Row],[NGÀY BÁN]]-Stock[[#This Row],[NGÀY MUA]]+1,IF(Stock[[#This Row],[NGÀY MUA]]=0,0,TODAY()-Stock[[#This Row],[NGÀY MUA]]+1))</f>
        <v>0</v>
      </c>
      <c r="AA2458" s="121" t="str">
        <f>IFERROR(Stock[[#This Row],[CỔ TỨC TIỀN MẶT]]+Stock[[#This Row],[LÃI/(LỖ) TỪ BÁN CK
(auto-fill)]],"")</f>
        <v/>
      </c>
      <c r="AB24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8" s="79"/>
      <c r="AE2458" s="146" t="str">
        <f>IF(Stock[[#This Row],[TRẠNG THÁI
(auto-fill)]]="NẮM GIỮ",Stock[[#This Row],[GIÁ THỊ TRƯỜNG]]-Stock[[#This Row],[GIÁ MUA]],"")</f>
        <v/>
      </c>
      <c r="AF2458" s="150" t="str">
        <f>IFERROR(Stock[[#This Row],[TĂNG/
(GIẢM )]]/Stock[[#This Row],[GIÁ MUA]],"")</f>
        <v/>
      </c>
      <c r="AG2458" s="129" t="str">
        <f>IF(Stock[[#This Row],[GIÁ THỊ TRƯỜNG]]&gt;0,Stock[[#This Row],[GIÁ THỊ TRƯỜNG]]*Stock[[#This Row],[SỐ LƯỢNG CÒN LẠI
(auto-fill)]],"")</f>
        <v/>
      </c>
    </row>
    <row r="2459" spans="2:33">
      <c r="B2459" s="109" t="str">
        <f>IF(AND(Stock[[#This Row],[SỐ LƯỢNG MUA]]&gt;0,Stock[[#This Row],[SỐ LƯỢNG CÒN LẠI
(auto-fill)]]=0),"BÁN",
IF(AND(Stock[[#This Row],[SỐ LƯỢNG MUA]]&gt;0,Stock[[#This Row],[SỐ LƯỢNG CÒN LẠI
(auto-fill)]]&gt;0),"NẮM GIỮ",""))</f>
        <v/>
      </c>
      <c r="C2459" s="112">
        <f t="shared" si="38"/>
        <v>2446</v>
      </c>
      <c r="D2459" s="77"/>
      <c r="E2459" s="78"/>
      <c r="F2459" s="170"/>
      <c r="G2459" s="83"/>
      <c r="H2459" s="84"/>
      <c r="I2459" s="114" t="str">
        <f>IF(Stock[[#This Row],[SỐ LƯỢNG MUA]]&gt;0,Stock[[#This Row],[GIÁ MUA]]*Stock[[#This Row],[SỐ LƯỢNG MUA]]*$D$11,"")</f>
        <v/>
      </c>
      <c r="J2459" s="87"/>
      <c r="K2459" s="88"/>
      <c r="L2459" s="116" t="str">
        <f>IF(Stock[[#This Row],[SỐ LƯỢNG MUA]]&gt;0,Stock[[#This Row],[GIÁ MUA]]*(1+Stock[[#This Row],[% TĂNG KỲ VỌNG_1]]),"")</f>
        <v/>
      </c>
      <c r="M2459" s="89"/>
      <c r="N2459" s="116" t="str">
        <f>IF(Stock[[#This Row],[SỐ LƯỢNG MUA]]&gt;0,Stock[[#This Row],[GIÁ MUA]]*(1+Stock[[#This Row],[% TĂNG KỲ VỌNG_2]]),"")</f>
        <v/>
      </c>
      <c r="O2459" s="89"/>
      <c r="P2459" s="116" t="str">
        <f>IF(Stock[[#This Row],[SỐ LƯỢNG MUA]]&gt;0,Stock[[#This Row],[GIÁ MUA]]*(1+Stock[[#This Row],[% GIẢM ĐỂ CẮT LỖ]]),"")</f>
        <v/>
      </c>
      <c r="Q2459" s="103"/>
      <c r="R2459" s="117" t="str">
        <f>IF(Stock[[#This Row],[CỔ TỨC TIỀN MẶT]]&gt;0,Stock[[#This Row],[CỔ TỨC TIỀN MẶT]]/(Stock[[#This Row],[GIÁ MUA]]*Stock[[#This Row],[SỐ LƯỢNG MUA]]),"")</f>
        <v/>
      </c>
      <c r="S2459" s="103"/>
      <c r="T2459" s="77"/>
      <c r="U2459" s="95"/>
      <c r="V2459" s="96"/>
      <c r="W2459" s="125" t="str">
        <f>IF(Stock[[#This Row],[SỐ LƯỢNG BÁN]]&gt;0,Stock[[#This Row],[GIÁ BÁN]]*Stock[[#This Row],[SỐ LƯỢNG BÁN]]*$D$11+Stock[[#This Row],[GIÁ BÁN]]*Stock[[#This Row],[SỐ LƯỢNG BÁN]]*$D$12,"")</f>
        <v/>
      </c>
      <c r="X2459" s="120">
        <f>Stock[[#This Row],[SỐ LƯỢNG MUA]]+Stock[[#This Row],[CỔ TỨC BẰNG CỔ PHIẾU]]-Stock[[#This Row],[SỐ LƯỢNG BÁN]]</f>
        <v>0</v>
      </c>
      <c r="Y24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9" s="120">
        <f ca="1">IF(Stock[[#This Row],[NGÀY BÁN]]&gt;0,Stock[[#This Row],[NGÀY BÁN]]-Stock[[#This Row],[NGÀY MUA]]+1,IF(Stock[[#This Row],[NGÀY MUA]]=0,0,TODAY()-Stock[[#This Row],[NGÀY MUA]]+1))</f>
        <v>0</v>
      </c>
      <c r="AA2459" s="121" t="str">
        <f>IFERROR(Stock[[#This Row],[CỔ TỨC TIỀN MẶT]]+Stock[[#This Row],[LÃI/(LỖ) TỪ BÁN CK
(auto-fill)]],"")</f>
        <v/>
      </c>
      <c r="AB24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59" s="79"/>
      <c r="AE2459" s="146" t="str">
        <f>IF(Stock[[#This Row],[TRẠNG THÁI
(auto-fill)]]="NẮM GIỮ",Stock[[#This Row],[GIÁ THỊ TRƯỜNG]]-Stock[[#This Row],[GIÁ MUA]],"")</f>
        <v/>
      </c>
      <c r="AF2459" s="150" t="str">
        <f>IFERROR(Stock[[#This Row],[TĂNG/
(GIẢM )]]/Stock[[#This Row],[GIÁ MUA]],"")</f>
        <v/>
      </c>
      <c r="AG2459" s="129" t="str">
        <f>IF(Stock[[#This Row],[GIÁ THỊ TRƯỜNG]]&gt;0,Stock[[#This Row],[GIÁ THỊ TRƯỜNG]]*Stock[[#This Row],[SỐ LƯỢNG CÒN LẠI
(auto-fill)]],"")</f>
        <v/>
      </c>
    </row>
    <row r="2460" spans="2:33">
      <c r="B2460" s="109" t="str">
        <f>IF(AND(Stock[[#This Row],[SỐ LƯỢNG MUA]]&gt;0,Stock[[#This Row],[SỐ LƯỢNG CÒN LẠI
(auto-fill)]]=0),"BÁN",
IF(AND(Stock[[#This Row],[SỐ LƯỢNG MUA]]&gt;0,Stock[[#This Row],[SỐ LƯỢNG CÒN LẠI
(auto-fill)]]&gt;0),"NẮM GIỮ",""))</f>
        <v/>
      </c>
      <c r="C2460" s="112">
        <f t="shared" si="38"/>
        <v>2447</v>
      </c>
      <c r="D2460" s="77"/>
      <c r="E2460" s="78"/>
      <c r="F2460" s="170"/>
      <c r="G2460" s="83"/>
      <c r="H2460" s="84"/>
      <c r="I2460" s="114" t="str">
        <f>IF(Stock[[#This Row],[SỐ LƯỢNG MUA]]&gt;0,Stock[[#This Row],[GIÁ MUA]]*Stock[[#This Row],[SỐ LƯỢNG MUA]]*$D$11,"")</f>
        <v/>
      </c>
      <c r="J2460" s="87"/>
      <c r="K2460" s="88"/>
      <c r="L2460" s="116" t="str">
        <f>IF(Stock[[#This Row],[SỐ LƯỢNG MUA]]&gt;0,Stock[[#This Row],[GIÁ MUA]]*(1+Stock[[#This Row],[% TĂNG KỲ VỌNG_1]]),"")</f>
        <v/>
      </c>
      <c r="M2460" s="89"/>
      <c r="N2460" s="116" t="str">
        <f>IF(Stock[[#This Row],[SỐ LƯỢNG MUA]]&gt;0,Stock[[#This Row],[GIÁ MUA]]*(1+Stock[[#This Row],[% TĂNG KỲ VỌNG_2]]),"")</f>
        <v/>
      </c>
      <c r="O2460" s="89"/>
      <c r="P2460" s="116" t="str">
        <f>IF(Stock[[#This Row],[SỐ LƯỢNG MUA]]&gt;0,Stock[[#This Row],[GIÁ MUA]]*(1+Stock[[#This Row],[% GIẢM ĐỂ CẮT LỖ]]),"")</f>
        <v/>
      </c>
      <c r="Q2460" s="103"/>
      <c r="R2460" s="117" t="str">
        <f>IF(Stock[[#This Row],[CỔ TỨC TIỀN MẶT]]&gt;0,Stock[[#This Row],[CỔ TỨC TIỀN MẶT]]/(Stock[[#This Row],[GIÁ MUA]]*Stock[[#This Row],[SỐ LƯỢNG MUA]]),"")</f>
        <v/>
      </c>
      <c r="S2460" s="103"/>
      <c r="T2460" s="77"/>
      <c r="U2460" s="95"/>
      <c r="V2460" s="96"/>
      <c r="W2460" s="125" t="str">
        <f>IF(Stock[[#This Row],[SỐ LƯỢNG BÁN]]&gt;0,Stock[[#This Row],[GIÁ BÁN]]*Stock[[#This Row],[SỐ LƯỢNG BÁN]]*$D$11+Stock[[#This Row],[GIÁ BÁN]]*Stock[[#This Row],[SỐ LƯỢNG BÁN]]*$D$12,"")</f>
        <v/>
      </c>
      <c r="X2460" s="120">
        <f>Stock[[#This Row],[SỐ LƯỢNG MUA]]+Stock[[#This Row],[CỔ TỨC BẰNG CỔ PHIẾU]]-Stock[[#This Row],[SỐ LƯỢNG BÁN]]</f>
        <v>0</v>
      </c>
      <c r="Y24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0" s="120">
        <f ca="1">IF(Stock[[#This Row],[NGÀY BÁN]]&gt;0,Stock[[#This Row],[NGÀY BÁN]]-Stock[[#This Row],[NGÀY MUA]]+1,IF(Stock[[#This Row],[NGÀY MUA]]=0,0,TODAY()-Stock[[#This Row],[NGÀY MUA]]+1))</f>
        <v>0</v>
      </c>
      <c r="AA2460" s="121" t="str">
        <f>IFERROR(Stock[[#This Row],[CỔ TỨC TIỀN MẶT]]+Stock[[#This Row],[LÃI/(LỖ) TỪ BÁN CK
(auto-fill)]],"")</f>
        <v/>
      </c>
      <c r="AB24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0" s="79"/>
      <c r="AE2460" s="146" t="str">
        <f>IF(Stock[[#This Row],[TRẠNG THÁI
(auto-fill)]]="NẮM GIỮ",Stock[[#This Row],[GIÁ THỊ TRƯỜNG]]-Stock[[#This Row],[GIÁ MUA]],"")</f>
        <v/>
      </c>
      <c r="AF2460" s="150" t="str">
        <f>IFERROR(Stock[[#This Row],[TĂNG/
(GIẢM )]]/Stock[[#This Row],[GIÁ MUA]],"")</f>
        <v/>
      </c>
      <c r="AG2460" s="129" t="str">
        <f>IF(Stock[[#This Row],[GIÁ THỊ TRƯỜNG]]&gt;0,Stock[[#This Row],[GIÁ THỊ TRƯỜNG]]*Stock[[#This Row],[SỐ LƯỢNG CÒN LẠI
(auto-fill)]],"")</f>
        <v/>
      </c>
    </row>
    <row r="2461" spans="2:33">
      <c r="B2461" s="109" t="str">
        <f>IF(AND(Stock[[#This Row],[SỐ LƯỢNG MUA]]&gt;0,Stock[[#This Row],[SỐ LƯỢNG CÒN LẠI
(auto-fill)]]=0),"BÁN",
IF(AND(Stock[[#This Row],[SỐ LƯỢNG MUA]]&gt;0,Stock[[#This Row],[SỐ LƯỢNG CÒN LẠI
(auto-fill)]]&gt;0),"NẮM GIỮ",""))</f>
        <v/>
      </c>
      <c r="C2461" s="112">
        <f t="shared" si="38"/>
        <v>2448</v>
      </c>
      <c r="D2461" s="77"/>
      <c r="E2461" s="78"/>
      <c r="F2461" s="170"/>
      <c r="G2461" s="83"/>
      <c r="H2461" s="84"/>
      <c r="I2461" s="114" t="str">
        <f>IF(Stock[[#This Row],[SỐ LƯỢNG MUA]]&gt;0,Stock[[#This Row],[GIÁ MUA]]*Stock[[#This Row],[SỐ LƯỢNG MUA]]*$D$11,"")</f>
        <v/>
      </c>
      <c r="J2461" s="87"/>
      <c r="K2461" s="88"/>
      <c r="L2461" s="116" t="str">
        <f>IF(Stock[[#This Row],[SỐ LƯỢNG MUA]]&gt;0,Stock[[#This Row],[GIÁ MUA]]*(1+Stock[[#This Row],[% TĂNG KỲ VỌNG_1]]),"")</f>
        <v/>
      </c>
      <c r="M2461" s="89"/>
      <c r="N2461" s="116" t="str">
        <f>IF(Stock[[#This Row],[SỐ LƯỢNG MUA]]&gt;0,Stock[[#This Row],[GIÁ MUA]]*(1+Stock[[#This Row],[% TĂNG KỲ VỌNG_2]]),"")</f>
        <v/>
      </c>
      <c r="O2461" s="89"/>
      <c r="P2461" s="116" t="str">
        <f>IF(Stock[[#This Row],[SỐ LƯỢNG MUA]]&gt;0,Stock[[#This Row],[GIÁ MUA]]*(1+Stock[[#This Row],[% GIẢM ĐỂ CẮT LỖ]]),"")</f>
        <v/>
      </c>
      <c r="Q2461" s="103"/>
      <c r="R2461" s="117" t="str">
        <f>IF(Stock[[#This Row],[CỔ TỨC TIỀN MẶT]]&gt;0,Stock[[#This Row],[CỔ TỨC TIỀN MẶT]]/(Stock[[#This Row],[GIÁ MUA]]*Stock[[#This Row],[SỐ LƯỢNG MUA]]),"")</f>
        <v/>
      </c>
      <c r="S2461" s="103"/>
      <c r="T2461" s="77"/>
      <c r="U2461" s="95"/>
      <c r="V2461" s="96"/>
      <c r="W2461" s="125" t="str">
        <f>IF(Stock[[#This Row],[SỐ LƯỢNG BÁN]]&gt;0,Stock[[#This Row],[GIÁ BÁN]]*Stock[[#This Row],[SỐ LƯỢNG BÁN]]*$D$11+Stock[[#This Row],[GIÁ BÁN]]*Stock[[#This Row],[SỐ LƯỢNG BÁN]]*$D$12,"")</f>
        <v/>
      </c>
      <c r="X2461" s="120">
        <f>Stock[[#This Row],[SỐ LƯỢNG MUA]]+Stock[[#This Row],[CỔ TỨC BẰNG CỔ PHIẾU]]-Stock[[#This Row],[SỐ LƯỢNG BÁN]]</f>
        <v>0</v>
      </c>
      <c r="Y24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1" s="120">
        <f ca="1">IF(Stock[[#This Row],[NGÀY BÁN]]&gt;0,Stock[[#This Row],[NGÀY BÁN]]-Stock[[#This Row],[NGÀY MUA]]+1,IF(Stock[[#This Row],[NGÀY MUA]]=0,0,TODAY()-Stock[[#This Row],[NGÀY MUA]]+1))</f>
        <v>0</v>
      </c>
      <c r="AA2461" s="121" t="str">
        <f>IFERROR(Stock[[#This Row],[CỔ TỨC TIỀN MẶT]]+Stock[[#This Row],[LÃI/(LỖ) TỪ BÁN CK
(auto-fill)]],"")</f>
        <v/>
      </c>
      <c r="AB24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1" s="79"/>
      <c r="AE2461" s="146" t="str">
        <f>IF(Stock[[#This Row],[TRẠNG THÁI
(auto-fill)]]="NẮM GIỮ",Stock[[#This Row],[GIÁ THỊ TRƯỜNG]]-Stock[[#This Row],[GIÁ MUA]],"")</f>
        <v/>
      </c>
      <c r="AF2461" s="150" t="str">
        <f>IFERROR(Stock[[#This Row],[TĂNG/
(GIẢM )]]/Stock[[#This Row],[GIÁ MUA]],"")</f>
        <v/>
      </c>
      <c r="AG2461" s="129" t="str">
        <f>IF(Stock[[#This Row],[GIÁ THỊ TRƯỜNG]]&gt;0,Stock[[#This Row],[GIÁ THỊ TRƯỜNG]]*Stock[[#This Row],[SỐ LƯỢNG CÒN LẠI
(auto-fill)]],"")</f>
        <v/>
      </c>
    </row>
    <row r="2462" spans="2:33">
      <c r="B2462" s="109" t="str">
        <f>IF(AND(Stock[[#This Row],[SỐ LƯỢNG MUA]]&gt;0,Stock[[#This Row],[SỐ LƯỢNG CÒN LẠI
(auto-fill)]]=0),"BÁN",
IF(AND(Stock[[#This Row],[SỐ LƯỢNG MUA]]&gt;0,Stock[[#This Row],[SỐ LƯỢNG CÒN LẠI
(auto-fill)]]&gt;0),"NẮM GIỮ",""))</f>
        <v/>
      </c>
      <c r="C2462" s="112">
        <f t="shared" si="38"/>
        <v>2449</v>
      </c>
      <c r="D2462" s="77"/>
      <c r="E2462" s="78"/>
      <c r="F2462" s="170"/>
      <c r="G2462" s="83"/>
      <c r="H2462" s="84"/>
      <c r="I2462" s="114" t="str">
        <f>IF(Stock[[#This Row],[SỐ LƯỢNG MUA]]&gt;0,Stock[[#This Row],[GIÁ MUA]]*Stock[[#This Row],[SỐ LƯỢNG MUA]]*$D$11,"")</f>
        <v/>
      </c>
      <c r="J2462" s="87"/>
      <c r="K2462" s="88"/>
      <c r="L2462" s="116" t="str">
        <f>IF(Stock[[#This Row],[SỐ LƯỢNG MUA]]&gt;0,Stock[[#This Row],[GIÁ MUA]]*(1+Stock[[#This Row],[% TĂNG KỲ VỌNG_1]]),"")</f>
        <v/>
      </c>
      <c r="M2462" s="89"/>
      <c r="N2462" s="116" t="str">
        <f>IF(Stock[[#This Row],[SỐ LƯỢNG MUA]]&gt;0,Stock[[#This Row],[GIÁ MUA]]*(1+Stock[[#This Row],[% TĂNG KỲ VỌNG_2]]),"")</f>
        <v/>
      </c>
      <c r="O2462" s="89"/>
      <c r="P2462" s="116" t="str">
        <f>IF(Stock[[#This Row],[SỐ LƯỢNG MUA]]&gt;0,Stock[[#This Row],[GIÁ MUA]]*(1+Stock[[#This Row],[% GIẢM ĐỂ CẮT LỖ]]),"")</f>
        <v/>
      </c>
      <c r="Q2462" s="103"/>
      <c r="R2462" s="117" t="str">
        <f>IF(Stock[[#This Row],[CỔ TỨC TIỀN MẶT]]&gt;0,Stock[[#This Row],[CỔ TỨC TIỀN MẶT]]/(Stock[[#This Row],[GIÁ MUA]]*Stock[[#This Row],[SỐ LƯỢNG MUA]]),"")</f>
        <v/>
      </c>
      <c r="S2462" s="103"/>
      <c r="T2462" s="77"/>
      <c r="U2462" s="95"/>
      <c r="V2462" s="96"/>
      <c r="W2462" s="125" t="str">
        <f>IF(Stock[[#This Row],[SỐ LƯỢNG BÁN]]&gt;0,Stock[[#This Row],[GIÁ BÁN]]*Stock[[#This Row],[SỐ LƯỢNG BÁN]]*$D$11+Stock[[#This Row],[GIÁ BÁN]]*Stock[[#This Row],[SỐ LƯỢNG BÁN]]*$D$12,"")</f>
        <v/>
      </c>
      <c r="X2462" s="120">
        <f>Stock[[#This Row],[SỐ LƯỢNG MUA]]+Stock[[#This Row],[CỔ TỨC BẰNG CỔ PHIẾU]]-Stock[[#This Row],[SỐ LƯỢNG BÁN]]</f>
        <v>0</v>
      </c>
      <c r="Y24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2" s="120">
        <f ca="1">IF(Stock[[#This Row],[NGÀY BÁN]]&gt;0,Stock[[#This Row],[NGÀY BÁN]]-Stock[[#This Row],[NGÀY MUA]]+1,IF(Stock[[#This Row],[NGÀY MUA]]=0,0,TODAY()-Stock[[#This Row],[NGÀY MUA]]+1))</f>
        <v>0</v>
      </c>
      <c r="AA2462" s="121" t="str">
        <f>IFERROR(Stock[[#This Row],[CỔ TỨC TIỀN MẶT]]+Stock[[#This Row],[LÃI/(LỖ) TỪ BÁN CK
(auto-fill)]],"")</f>
        <v/>
      </c>
      <c r="AB24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2" s="79"/>
      <c r="AE2462" s="146" t="str">
        <f>IF(Stock[[#This Row],[TRẠNG THÁI
(auto-fill)]]="NẮM GIỮ",Stock[[#This Row],[GIÁ THỊ TRƯỜNG]]-Stock[[#This Row],[GIÁ MUA]],"")</f>
        <v/>
      </c>
      <c r="AF2462" s="150" t="str">
        <f>IFERROR(Stock[[#This Row],[TĂNG/
(GIẢM )]]/Stock[[#This Row],[GIÁ MUA]],"")</f>
        <v/>
      </c>
      <c r="AG2462" s="129" t="str">
        <f>IF(Stock[[#This Row],[GIÁ THỊ TRƯỜNG]]&gt;0,Stock[[#This Row],[GIÁ THỊ TRƯỜNG]]*Stock[[#This Row],[SỐ LƯỢNG CÒN LẠI
(auto-fill)]],"")</f>
        <v/>
      </c>
    </row>
    <row r="2463" spans="2:33">
      <c r="B2463" s="109" t="str">
        <f>IF(AND(Stock[[#This Row],[SỐ LƯỢNG MUA]]&gt;0,Stock[[#This Row],[SỐ LƯỢNG CÒN LẠI
(auto-fill)]]=0),"BÁN",
IF(AND(Stock[[#This Row],[SỐ LƯỢNG MUA]]&gt;0,Stock[[#This Row],[SỐ LƯỢNG CÒN LẠI
(auto-fill)]]&gt;0),"NẮM GIỮ",""))</f>
        <v/>
      </c>
      <c r="C2463" s="112">
        <f t="shared" si="38"/>
        <v>2450</v>
      </c>
      <c r="D2463" s="77"/>
      <c r="E2463" s="78"/>
      <c r="F2463" s="170"/>
      <c r="G2463" s="83"/>
      <c r="H2463" s="84"/>
      <c r="I2463" s="114" t="str">
        <f>IF(Stock[[#This Row],[SỐ LƯỢNG MUA]]&gt;0,Stock[[#This Row],[GIÁ MUA]]*Stock[[#This Row],[SỐ LƯỢNG MUA]]*$D$11,"")</f>
        <v/>
      </c>
      <c r="J2463" s="87"/>
      <c r="K2463" s="88"/>
      <c r="L2463" s="116" t="str">
        <f>IF(Stock[[#This Row],[SỐ LƯỢNG MUA]]&gt;0,Stock[[#This Row],[GIÁ MUA]]*(1+Stock[[#This Row],[% TĂNG KỲ VỌNG_1]]),"")</f>
        <v/>
      </c>
      <c r="M2463" s="89"/>
      <c r="N2463" s="116" t="str">
        <f>IF(Stock[[#This Row],[SỐ LƯỢNG MUA]]&gt;0,Stock[[#This Row],[GIÁ MUA]]*(1+Stock[[#This Row],[% TĂNG KỲ VỌNG_2]]),"")</f>
        <v/>
      </c>
      <c r="O2463" s="89"/>
      <c r="P2463" s="116" t="str">
        <f>IF(Stock[[#This Row],[SỐ LƯỢNG MUA]]&gt;0,Stock[[#This Row],[GIÁ MUA]]*(1+Stock[[#This Row],[% GIẢM ĐỂ CẮT LỖ]]),"")</f>
        <v/>
      </c>
      <c r="Q2463" s="103"/>
      <c r="R2463" s="117" t="str">
        <f>IF(Stock[[#This Row],[CỔ TỨC TIỀN MẶT]]&gt;0,Stock[[#This Row],[CỔ TỨC TIỀN MẶT]]/(Stock[[#This Row],[GIÁ MUA]]*Stock[[#This Row],[SỐ LƯỢNG MUA]]),"")</f>
        <v/>
      </c>
      <c r="S2463" s="103"/>
      <c r="T2463" s="77"/>
      <c r="U2463" s="95"/>
      <c r="V2463" s="96"/>
      <c r="W2463" s="125" t="str">
        <f>IF(Stock[[#This Row],[SỐ LƯỢNG BÁN]]&gt;0,Stock[[#This Row],[GIÁ BÁN]]*Stock[[#This Row],[SỐ LƯỢNG BÁN]]*$D$11+Stock[[#This Row],[GIÁ BÁN]]*Stock[[#This Row],[SỐ LƯỢNG BÁN]]*$D$12,"")</f>
        <v/>
      </c>
      <c r="X2463" s="120">
        <f>Stock[[#This Row],[SỐ LƯỢNG MUA]]+Stock[[#This Row],[CỔ TỨC BẰNG CỔ PHIẾU]]-Stock[[#This Row],[SỐ LƯỢNG BÁN]]</f>
        <v>0</v>
      </c>
      <c r="Y24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3" s="120">
        <f ca="1">IF(Stock[[#This Row],[NGÀY BÁN]]&gt;0,Stock[[#This Row],[NGÀY BÁN]]-Stock[[#This Row],[NGÀY MUA]]+1,IF(Stock[[#This Row],[NGÀY MUA]]=0,0,TODAY()-Stock[[#This Row],[NGÀY MUA]]+1))</f>
        <v>0</v>
      </c>
      <c r="AA2463" s="121" t="str">
        <f>IFERROR(Stock[[#This Row],[CỔ TỨC TIỀN MẶT]]+Stock[[#This Row],[LÃI/(LỖ) TỪ BÁN CK
(auto-fill)]],"")</f>
        <v/>
      </c>
      <c r="AB24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3" s="79"/>
      <c r="AE2463" s="146" t="str">
        <f>IF(Stock[[#This Row],[TRẠNG THÁI
(auto-fill)]]="NẮM GIỮ",Stock[[#This Row],[GIÁ THỊ TRƯỜNG]]-Stock[[#This Row],[GIÁ MUA]],"")</f>
        <v/>
      </c>
      <c r="AF2463" s="150" t="str">
        <f>IFERROR(Stock[[#This Row],[TĂNG/
(GIẢM )]]/Stock[[#This Row],[GIÁ MUA]],"")</f>
        <v/>
      </c>
      <c r="AG2463" s="129" t="str">
        <f>IF(Stock[[#This Row],[GIÁ THỊ TRƯỜNG]]&gt;0,Stock[[#This Row],[GIÁ THỊ TRƯỜNG]]*Stock[[#This Row],[SỐ LƯỢNG CÒN LẠI
(auto-fill)]],"")</f>
        <v/>
      </c>
    </row>
    <row r="2464" spans="2:33">
      <c r="B2464" s="109" t="str">
        <f>IF(AND(Stock[[#This Row],[SỐ LƯỢNG MUA]]&gt;0,Stock[[#This Row],[SỐ LƯỢNG CÒN LẠI
(auto-fill)]]=0),"BÁN",
IF(AND(Stock[[#This Row],[SỐ LƯỢNG MUA]]&gt;0,Stock[[#This Row],[SỐ LƯỢNG CÒN LẠI
(auto-fill)]]&gt;0),"NẮM GIỮ",""))</f>
        <v/>
      </c>
      <c r="C2464" s="112">
        <f t="shared" si="38"/>
        <v>2451</v>
      </c>
      <c r="D2464" s="77"/>
      <c r="E2464" s="78"/>
      <c r="F2464" s="170"/>
      <c r="G2464" s="83"/>
      <c r="H2464" s="84"/>
      <c r="I2464" s="114" t="str">
        <f>IF(Stock[[#This Row],[SỐ LƯỢNG MUA]]&gt;0,Stock[[#This Row],[GIÁ MUA]]*Stock[[#This Row],[SỐ LƯỢNG MUA]]*$D$11,"")</f>
        <v/>
      </c>
      <c r="J2464" s="87"/>
      <c r="K2464" s="88"/>
      <c r="L2464" s="116" t="str">
        <f>IF(Stock[[#This Row],[SỐ LƯỢNG MUA]]&gt;0,Stock[[#This Row],[GIÁ MUA]]*(1+Stock[[#This Row],[% TĂNG KỲ VỌNG_1]]),"")</f>
        <v/>
      </c>
      <c r="M2464" s="89"/>
      <c r="N2464" s="116" t="str">
        <f>IF(Stock[[#This Row],[SỐ LƯỢNG MUA]]&gt;0,Stock[[#This Row],[GIÁ MUA]]*(1+Stock[[#This Row],[% TĂNG KỲ VỌNG_2]]),"")</f>
        <v/>
      </c>
      <c r="O2464" s="89"/>
      <c r="P2464" s="116" t="str">
        <f>IF(Stock[[#This Row],[SỐ LƯỢNG MUA]]&gt;0,Stock[[#This Row],[GIÁ MUA]]*(1+Stock[[#This Row],[% GIẢM ĐỂ CẮT LỖ]]),"")</f>
        <v/>
      </c>
      <c r="Q2464" s="103"/>
      <c r="R2464" s="117" t="str">
        <f>IF(Stock[[#This Row],[CỔ TỨC TIỀN MẶT]]&gt;0,Stock[[#This Row],[CỔ TỨC TIỀN MẶT]]/(Stock[[#This Row],[GIÁ MUA]]*Stock[[#This Row],[SỐ LƯỢNG MUA]]),"")</f>
        <v/>
      </c>
      <c r="S2464" s="103"/>
      <c r="T2464" s="77"/>
      <c r="U2464" s="95"/>
      <c r="V2464" s="96"/>
      <c r="W2464" s="125" t="str">
        <f>IF(Stock[[#This Row],[SỐ LƯỢNG BÁN]]&gt;0,Stock[[#This Row],[GIÁ BÁN]]*Stock[[#This Row],[SỐ LƯỢNG BÁN]]*$D$11+Stock[[#This Row],[GIÁ BÁN]]*Stock[[#This Row],[SỐ LƯỢNG BÁN]]*$D$12,"")</f>
        <v/>
      </c>
      <c r="X2464" s="120">
        <f>Stock[[#This Row],[SỐ LƯỢNG MUA]]+Stock[[#This Row],[CỔ TỨC BẰNG CỔ PHIẾU]]-Stock[[#This Row],[SỐ LƯỢNG BÁN]]</f>
        <v>0</v>
      </c>
      <c r="Y24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4" s="120">
        <f ca="1">IF(Stock[[#This Row],[NGÀY BÁN]]&gt;0,Stock[[#This Row],[NGÀY BÁN]]-Stock[[#This Row],[NGÀY MUA]]+1,IF(Stock[[#This Row],[NGÀY MUA]]=0,0,TODAY()-Stock[[#This Row],[NGÀY MUA]]+1))</f>
        <v>0</v>
      </c>
      <c r="AA2464" s="121" t="str">
        <f>IFERROR(Stock[[#This Row],[CỔ TỨC TIỀN MẶT]]+Stock[[#This Row],[LÃI/(LỖ) TỪ BÁN CK
(auto-fill)]],"")</f>
        <v/>
      </c>
      <c r="AB24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4" s="79"/>
      <c r="AE2464" s="146" t="str">
        <f>IF(Stock[[#This Row],[TRẠNG THÁI
(auto-fill)]]="NẮM GIỮ",Stock[[#This Row],[GIÁ THỊ TRƯỜNG]]-Stock[[#This Row],[GIÁ MUA]],"")</f>
        <v/>
      </c>
      <c r="AF2464" s="150" t="str">
        <f>IFERROR(Stock[[#This Row],[TĂNG/
(GIẢM )]]/Stock[[#This Row],[GIÁ MUA]],"")</f>
        <v/>
      </c>
      <c r="AG2464" s="129" t="str">
        <f>IF(Stock[[#This Row],[GIÁ THỊ TRƯỜNG]]&gt;0,Stock[[#This Row],[GIÁ THỊ TRƯỜNG]]*Stock[[#This Row],[SỐ LƯỢNG CÒN LẠI
(auto-fill)]],"")</f>
        <v/>
      </c>
    </row>
    <row r="2465" spans="2:33">
      <c r="B2465" s="109" t="str">
        <f>IF(AND(Stock[[#This Row],[SỐ LƯỢNG MUA]]&gt;0,Stock[[#This Row],[SỐ LƯỢNG CÒN LẠI
(auto-fill)]]=0),"BÁN",
IF(AND(Stock[[#This Row],[SỐ LƯỢNG MUA]]&gt;0,Stock[[#This Row],[SỐ LƯỢNG CÒN LẠI
(auto-fill)]]&gt;0),"NẮM GIỮ",""))</f>
        <v/>
      </c>
      <c r="C2465" s="112">
        <f t="shared" si="38"/>
        <v>2452</v>
      </c>
      <c r="D2465" s="77"/>
      <c r="E2465" s="78"/>
      <c r="F2465" s="170"/>
      <c r="G2465" s="83"/>
      <c r="H2465" s="84"/>
      <c r="I2465" s="114" t="str">
        <f>IF(Stock[[#This Row],[SỐ LƯỢNG MUA]]&gt;0,Stock[[#This Row],[GIÁ MUA]]*Stock[[#This Row],[SỐ LƯỢNG MUA]]*$D$11,"")</f>
        <v/>
      </c>
      <c r="J2465" s="87"/>
      <c r="K2465" s="88"/>
      <c r="L2465" s="116" t="str">
        <f>IF(Stock[[#This Row],[SỐ LƯỢNG MUA]]&gt;0,Stock[[#This Row],[GIÁ MUA]]*(1+Stock[[#This Row],[% TĂNG KỲ VỌNG_1]]),"")</f>
        <v/>
      </c>
      <c r="M2465" s="89"/>
      <c r="N2465" s="116" t="str">
        <f>IF(Stock[[#This Row],[SỐ LƯỢNG MUA]]&gt;0,Stock[[#This Row],[GIÁ MUA]]*(1+Stock[[#This Row],[% TĂNG KỲ VỌNG_2]]),"")</f>
        <v/>
      </c>
      <c r="O2465" s="89"/>
      <c r="P2465" s="116" t="str">
        <f>IF(Stock[[#This Row],[SỐ LƯỢNG MUA]]&gt;0,Stock[[#This Row],[GIÁ MUA]]*(1+Stock[[#This Row],[% GIẢM ĐỂ CẮT LỖ]]),"")</f>
        <v/>
      </c>
      <c r="Q2465" s="103"/>
      <c r="R2465" s="117" t="str">
        <f>IF(Stock[[#This Row],[CỔ TỨC TIỀN MẶT]]&gt;0,Stock[[#This Row],[CỔ TỨC TIỀN MẶT]]/(Stock[[#This Row],[GIÁ MUA]]*Stock[[#This Row],[SỐ LƯỢNG MUA]]),"")</f>
        <v/>
      </c>
      <c r="S2465" s="103"/>
      <c r="T2465" s="77"/>
      <c r="U2465" s="95"/>
      <c r="V2465" s="96"/>
      <c r="W2465" s="125" t="str">
        <f>IF(Stock[[#This Row],[SỐ LƯỢNG BÁN]]&gt;0,Stock[[#This Row],[GIÁ BÁN]]*Stock[[#This Row],[SỐ LƯỢNG BÁN]]*$D$11+Stock[[#This Row],[GIÁ BÁN]]*Stock[[#This Row],[SỐ LƯỢNG BÁN]]*$D$12,"")</f>
        <v/>
      </c>
      <c r="X2465" s="120">
        <f>Stock[[#This Row],[SỐ LƯỢNG MUA]]+Stock[[#This Row],[CỔ TỨC BẰNG CỔ PHIẾU]]-Stock[[#This Row],[SỐ LƯỢNG BÁN]]</f>
        <v>0</v>
      </c>
      <c r="Y24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5" s="120">
        <f ca="1">IF(Stock[[#This Row],[NGÀY BÁN]]&gt;0,Stock[[#This Row],[NGÀY BÁN]]-Stock[[#This Row],[NGÀY MUA]]+1,IF(Stock[[#This Row],[NGÀY MUA]]=0,0,TODAY()-Stock[[#This Row],[NGÀY MUA]]+1))</f>
        <v>0</v>
      </c>
      <c r="AA2465" s="121" t="str">
        <f>IFERROR(Stock[[#This Row],[CỔ TỨC TIỀN MẶT]]+Stock[[#This Row],[LÃI/(LỖ) TỪ BÁN CK
(auto-fill)]],"")</f>
        <v/>
      </c>
      <c r="AB24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5" s="79"/>
      <c r="AE2465" s="146" t="str">
        <f>IF(Stock[[#This Row],[TRẠNG THÁI
(auto-fill)]]="NẮM GIỮ",Stock[[#This Row],[GIÁ THỊ TRƯỜNG]]-Stock[[#This Row],[GIÁ MUA]],"")</f>
        <v/>
      </c>
      <c r="AF2465" s="150" t="str">
        <f>IFERROR(Stock[[#This Row],[TĂNG/
(GIẢM )]]/Stock[[#This Row],[GIÁ MUA]],"")</f>
        <v/>
      </c>
      <c r="AG2465" s="129" t="str">
        <f>IF(Stock[[#This Row],[GIÁ THỊ TRƯỜNG]]&gt;0,Stock[[#This Row],[GIÁ THỊ TRƯỜNG]]*Stock[[#This Row],[SỐ LƯỢNG CÒN LẠI
(auto-fill)]],"")</f>
        <v/>
      </c>
    </row>
    <row r="2466" spans="2:33">
      <c r="B2466" s="109" t="str">
        <f>IF(AND(Stock[[#This Row],[SỐ LƯỢNG MUA]]&gt;0,Stock[[#This Row],[SỐ LƯỢNG CÒN LẠI
(auto-fill)]]=0),"BÁN",
IF(AND(Stock[[#This Row],[SỐ LƯỢNG MUA]]&gt;0,Stock[[#This Row],[SỐ LƯỢNG CÒN LẠI
(auto-fill)]]&gt;0),"NẮM GIỮ",""))</f>
        <v/>
      </c>
      <c r="C2466" s="112">
        <f t="shared" si="38"/>
        <v>2453</v>
      </c>
      <c r="D2466" s="77"/>
      <c r="E2466" s="78"/>
      <c r="F2466" s="170"/>
      <c r="G2466" s="83"/>
      <c r="H2466" s="84"/>
      <c r="I2466" s="114" t="str">
        <f>IF(Stock[[#This Row],[SỐ LƯỢNG MUA]]&gt;0,Stock[[#This Row],[GIÁ MUA]]*Stock[[#This Row],[SỐ LƯỢNG MUA]]*$D$11,"")</f>
        <v/>
      </c>
      <c r="J2466" s="87"/>
      <c r="K2466" s="88"/>
      <c r="L2466" s="116" t="str">
        <f>IF(Stock[[#This Row],[SỐ LƯỢNG MUA]]&gt;0,Stock[[#This Row],[GIÁ MUA]]*(1+Stock[[#This Row],[% TĂNG KỲ VỌNG_1]]),"")</f>
        <v/>
      </c>
      <c r="M2466" s="89"/>
      <c r="N2466" s="116" t="str">
        <f>IF(Stock[[#This Row],[SỐ LƯỢNG MUA]]&gt;0,Stock[[#This Row],[GIÁ MUA]]*(1+Stock[[#This Row],[% TĂNG KỲ VỌNG_2]]),"")</f>
        <v/>
      </c>
      <c r="O2466" s="89"/>
      <c r="P2466" s="116" t="str">
        <f>IF(Stock[[#This Row],[SỐ LƯỢNG MUA]]&gt;0,Stock[[#This Row],[GIÁ MUA]]*(1+Stock[[#This Row],[% GIẢM ĐỂ CẮT LỖ]]),"")</f>
        <v/>
      </c>
      <c r="Q2466" s="103"/>
      <c r="R2466" s="117" t="str">
        <f>IF(Stock[[#This Row],[CỔ TỨC TIỀN MẶT]]&gt;0,Stock[[#This Row],[CỔ TỨC TIỀN MẶT]]/(Stock[[#This Row],[GIÁ MUA]]*Stock[[#This Row],[SỐ LƯỢNG MUA]]),"")</f>
        <v/>
      </c>
      <c r="S2466" s="103"/>
      <c r="T2466" s="77"/>
      <c r="U2466" s="95"/>
      <c r="V2466" s="96"/>
      <c r="W2466" s="125" t="str">
        <f>IF(Stock[[#This Row],[SỐ LƯỢNG BÁN]]&gt;0,Stock[[#This Row],[GIÁ BÁN]]*Stock[[#This Row],[SỐ LƯỢNG BÁN]]*$D$11+Stock[[#This Row],[GIÁ BÁN]]*Stock[[#This Row],[SỐ LƯỢNG BÁN]]*$D$12,"")</f>
        <v/>
      </c>
      <c r="X2466" s="120">
        <f>Stock[[#This Row],[SỐ LƯỢNG MUA]]+Stock[[#This Row],[CỔ TỨC BẰNG CỔ PHIẾU]]-Stock[[#This Row],[SỐ LƯỢNG BÁN]]</f>
        <v>0</v>
      </c>
      <c r="Y24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6" s="120">
        <f ca="1">IF(Stock[[#This Row],[NGÀY BÁN]]&gt;0,Stock[[#This Row],[NGÀY BÁN]]-Stock[[#This Row],[NGÀY MUA]]+1,IF(Stock[[#This Row],[NGÀY MUA]]=0,0,TODAY()-Stock[[#This Row],[NGÀY MUA]]+1))</f>
        <v>0</v>
      </c>
      <c r="AA2466" s="121" t="str">
        <f>IFERROR(Stock[[#This Row],[CỔ TỨC TIỀN MẶT]]+Stock[[#This Row],[LÃI/(LỖ) TỪ BÁN CK
(auto-fill)]],"")</f>
        <v/>
      </c>
      <c r="AB24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6" s="79"/>
      <c r="AE2466" s="146" t="str">
        <f>IF(Stock[[#This Row],[TRẠNG THÁI
(auto-fill)]]="NẮM GIỮ",Stock[[#This Row],[GIÁ THỊ TRƯỜNG]]-Stock[[#This Row],[GIÁ MUA]],"")</f>
        <v/>
      </c>
      <c r="AF2466" s="150" t="str">
        <f>IFERROR(Stock[[#This Row],[TĂNG/
(GIẢM )]]/Stock[[#This Row],[GIÁ MUA]],"")</f>
        <v/>
      </c>
      <c r="AG2466" s="129" t="str">
        <f>IF(Stock[[#This Row],[GIÁ THỊ TRƯỜNG]]&gt;0,Stock[[#This Row],[GIÁ THỊ TRƯỜNG]]*Stock[[#This Row],[SỐ LƯỢNG CÒN LẠI
(auto-fill)]],"")</f>
        <v/>
      </c>
    </row>
    <row r="2467" spans="2:33">
      <c r="B2467" s="109" t="str">
        <f>IF(AND(Stock[[#This Row],[SỐ LƯỢNG MUA]]&gt;0,Stock[[#This Row],[SỐ LƯỢNG CÒN LẠI
(auto-fill)]]=0),"BÁN",
IF(AND(Stock[[#This Row],[SỐ LƯỢNG MUA]]&gt;0,Stock[[#This Row],[SỐ LƯỢNG CÒN LẠI
(auto-fill)]]&gt;0),"NẮM GIỮ",""))</f>
        <v/>
      </c>
      <c r="C2467" s="112">
        <f t="shared" si="38"/>
        <v>2454</v>
      </c>
      <c r="D2467" s="77"/>
      <c r="E2467" s="78"/>
      <c r="F2467" s="170"/>
      <c r="G2467" s="83"/>
      <c r="H2467" s="84"/>
      <c r="I2467" s="114" t="str">
        <f>IF(Stock[[#This Row],[SỐ LƯỢNG MUA]]&gt;0,Stock[[#This Row],[GIÁ MUA]]*Stock[[#This Row],[SỐ LƯỢNG MUA]]*$D$11,"")</f>
        <v/>
      </c>
      <c r="J2467" s="87"/>
      <c r="K2467" s="88"/>
      <c r="L2467" s="116" t="str">
        <f>IF(Stock[[#This Row],[SỐ LƯỢNG MUA]]&gt;0,Stock[[#This Row],[GIÁ MUA]]*(1+Stock[[#This Row],[% TĂNG KỲ VỌNG_1]]),"")</f>
        <v/>
      </c>
      <c r="M2467" s="89"/>
      <c r="N2467" s="116" t="str">
        <f>IF(Stock[[#This Row],[SỐ LƯỢNG MUA]]&gt;0,Stock[[#This Row],[GIÁ MUA]]*(1+Stock[[#This Row],[% TĂNG KỲ VỌNG_2]]),"")</f>
        <v/>
      </c>
      <c r="O2467" s="89"/>
      <c r="P2467" s="116" t="str">
        <f>IF(Stock[[#This Row],[SỐ LƯỢNG MUA]]&gt;0,Stock[[#This Row],[GIÁ MUA]]*(1+Stock[[#This Row],[% GIẢM ĐỂ CẮT LỖ]]),"")</f>
        <v/>
      </c>
      <c r="Q2467" s="103"/>
      <c r="R2467" s="117" t="str">
        <f>IF(Stock[[#This Row],[CỔ TỨC TIỀN MẶT]]&gt;0,Stock[[#This Row],[CỔ TỨC TIỀN MẶT]]/(Stock[[#This Row],[GIÁ MUA]]*Stock[[#This Row],[SỐ LƯỢNG MUA]]),"")</f>
        <v/>
      </c>
      <c r="S2467" s="103"/>
      <c r="T2467" s="77"/>
      <c r="U2467" s="95"/>
      <c r="V2467" s="96"/>
      <c r="W2467" s="125" t="str">
        <f>IF(Stock[[#This Row],[SỐ LƯỢNG BÁN]]&gt;0,Stock[[#This Row],[GIÁ BÁN]]*Stock[[#This Row],[SỐ LƯỢNG BÁN]]*$D$11+Stock[[#This Row],[GIÁ BÁN]]*Stock[[#This Row],[SỐ LƯỢNG BÁN]]*$D$12,"")</f>
        <v/>
      </c>
      <c r="X2467" s="120">
        <f>Stock[[#This Row],[SỐ LƯỢNG MUA]]+Stock[[#This Row],[CỔ TỨC BẰNG CỔ PHIẾU]]-Stock[[#This Row],[SỐ LƯỢNG BÁN]]</f>
        <v>0</v>
      </c>
      <c r="Y24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7" s="120">
        <f ca="1">IF(Stock[[#This Row],[NGÀY BÁN]]&gt;0,Stock[[#This Row],[NGÀY BÁN]]-Stock[[#This Row],[NGÀY MUA]]+1,IF(Stock[[#This Row],[NGÀY MUA]]=0,0,TODAY()-Stock[[#This Row],[NGÀY MUA]]+1))</f>
        <v>0</v>
      </c>
      <c r="AA2467" s="121" t="str">
        <f>IFERROR(Stock[[#This Row],[CỔ TỨC TIỀN MẶT]]+Stock[[#This Row],[LÃI/(LỖ) TỪ BÁN CK
(auto-fill)]],"")</f>
        <v/>
      </c>
      <c r="AB24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7" s="79"/>
      <c r="AE2467" s="146" t="str">
        <f>IF(Stock[[#This Row],[TRẠNG THÁI
(auto-fill)]]="NẮM GIỮ",Stock[[#This Row],[GIÁ THỊ TRƯỜNG]]-Stock[[#This Row],[GIÁ MUA]],"")</f>
        <v/>
      </c>
      <c r="AF2467" s="150" t="str">
        <f>IFERROR(Stock[[#This Row],[TĂNG/
(GIẢM )]]/Stock[[#This Row],[GIÁ MUA]],"")</f>
        <v/>
      </c>
      <c r="AG2467" s="129" t="str">
        <f>IF(Stock[[#This Row],[GIÁ THỊ TRƯỜNG]]&gt;0,Stock[[#This Row],[GIÁ THỊ TRƯỜNG]]*Stock[[#This Row],[SỐ LƯỢNG CÒN LẠI
(auto-fill)]],"")</f>
        <v/>
      </c>
    </row>
    <row r="2468" spans="2:33">
      <c r="B2468" s="109" t="str">
        <f>IF(AND(Stock[[#This Row],[SỐ LƯỢNG MUA]]&gt;0,Stock[[#This Row],[SỐ LƯỢNG CÒN LẠI
(auto-fill)]]=0),"BÁN",
IF(AND(Stock[[#This Row],[SỐ LƯỢNG MUA]]&gt;0,Stock[[#This Row],[SỐ LƯỢNG CÒN LẠI
(auto-fill)]]&gt;0),"NẮM GIỮ",""))</f>
        <v/>
      </c>
      <c r="C2468" s="112">
        <f t="shared" si="38"/>
        <v>2455</v>
      </c>
      <c r="D2468" s="77"/>
      <c r="E2468" s="78"/>
      <c r="F2468" s="170"/>
      <c r="G2468" s="83"/>
      <c r="H2468" s="84"/>
      <c r="I2468" s="114" t="str">
        <f>IF(Stock[[#This Row],[SỐ LƯỢNG MUA]]&gt;0,Stock[[#This Row],[GIÁ MUA]]*Stock[[#This Row],[SỐ LƯỢNG MUA]]*$D$11,"")</f>
        <v/>
      </c>
      <c r="J2468" s="87"/>
      <c r="K2468" s="88"/>
      <c r="L2468" s="116" t="str">
        <f>IF(Stock[[#This Row],[SỐ LƯỢNG MUA]]&gt;0,Stock[[#This Row],[GIÁ MUA]]*(1+Stock[[#This Row],[% TĂNG KỲ VỌNG_1]]),"")</f>
        <v/>
      </c>
      <c r="M2468" s="89"/>
      <c r="N2468" s="116" t="str">
        <f>IF(Stock[[#This Row],[SỐ LƯỢNG MUA]]&gt;0,Stock[[#This Row],[GIÁ MUA]]*(1+Stock[[#This Row],[% TĂNG KỲ VỌNG_2]]),"")</f>
        <v/>
      </c>
      <c r="O2468" s="89"/>
      <c r="P2468" s="116" t="str">
        <f>IF(Stock[[#This Row],[SỐ LƯỢNG MUA]]&gt;0,Stock[[#This Row],[GIÁ MUA]]*(1+Stock[[#This Row],[% GIẢM ĐỂ CẮT LỖ]]),"")</f>
        <v/>
      </c>
      <c r="Q2468" s="103"/>
      <c r="R2468" s="117" t="str">
        <f>IF(Stock[[#This Row],[CỔ TỨC TIỀN MẶT]]&gt;0,Stock[[#This Row],[CỔ TỨC TIỀN MẶT]]/(Stock[[#This Row],[GIÁ MUA]]*Stock[[#This Row],[SỐ LƯỢNG MUA]]),"")</f>
        <v/>
      </c>
      <c r="S2468" s="103"/>
      <c r="T2468" s="77"/>
      <c r="U2468" s="95"/>
      <c r="V2468" s="96"/>
      <c r="W2468" s="125" t="str">
        <f>IF(Stock[[#This Row],[SỐ LƯỢNG BÁN]]&gt;0,Stock[[#This Row],[GIÁ BÁN]]*Stock[[#This Row],[SỐ LƯỢNG BÁN]]*$D$11+Stock[[#This Row],[GIÁ BÁN]]*Stock[[#This Row],[SỐ LƯỢNG BÁN]]*$D$12,"")</f>
        <v/>
      </c>
      <c r="X2468" s="120">
        <f>Stock[[#This Row],[SỐ LƯỢNG MUA]]+Stock[[#This Row],[CỔ TỨC BẰNG CỔ PHIẾU]]-Stock[[#This Row],[SỐ LƯỢNG BÁN]]</f>
        <v>0</v>
      </c>
      <c r="Y24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8" s="120">
        <f ca="1">IF(Stock[[#This Row],[NGÀY BÁN]]&gt;0,Stock[[#This Row],[NGÀY BÁN]]-Stock[[#This Row],[NGÀY MUA]]+1,IF(Stock[[#This Row],[NGÀY MUA]]=0,0,TODAY()-Stock[[#This Row],[NGÀY MUA]]+1))</f>
        <v>0</v>
      </c>
      <c r="AA2468" s="121" t="str">
        <f>IFERROR(Stock[[#This Row],[CỔ TỨC TIỀN MẶT]]+Stock[[#This Row],[LÃI/(LỖ) TỪ BÁN CK
(auto-fill)]],"")</f>
        <v/>
      </c>
      <c r="AB24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8" s="79"/>
      <c r="AE2468" s="146" t="str">
        <f>IF(Stock[[#This Row],[TRẠNG THÁI
(auto-fill)]]="NẮM GIỮ",Stock[[#This Row],[GIÁ THỊ TRƯỜNG]]-Stock[[#This Row],[GIÁ MUA]],"")</f>
        <v/>
      </c>
      <c r="AF2468" s="150" t="str">
        <f>IFERROR(Stock[[#This Row],[TĂNG/
(GIẢM )]]/Stock[[#This Row],[GIÁ MUA]],"")</f>
        <v/>
      </c>
      <c r="AG2468" s="129" t="str">
        <f>IF(Stock[[#This Row],[GIÁ THỊ TRƯỜNG]]&gt;0,Stock[[#This Row],[GIÁ THỊ TRƯỜNG]]*Stock[[#This Row],[SỐ LƯỢNG CÒN LẠI
(auto-fill)]],"")</f>
        <v/>
      </c>
    </row>
    <row r="2469" spans="2:33">
      <c r="B2469" s="109" t="str">
        <f>IF(AND(Stock[[#This Row],[SỐ LƯỢNG MUA]]&gt;0,Stock[[#This Row],[SỐ LƯỢNG CÒN LẠI
(auto-fill)]]=0),"BÁN",
IF(AND(Stock[[#This Row],[SỐ LƯỢNG MUA]]&gt;0,Stock[[#This Row],[SỐ LƯỢNG CÒN LẠI
(auto-fill)]]&gt;0),"NẮM GIỮ",""))</f>
        <v/>
      </c>
      <c r="C2469" s="112">
        <f t="shared" si="38"/>
        <v>2456</v>
      </c>
      <c r="D2469" s="77"/>
      <c r="E2469" s="78"/>
      <c r="F2469" s="170"/>
      <c r="G2469" s="83"/>
      <c r="H2469" s="84"/>
      <c r="I2469" s="114" t="str">
        <f>IF(Stock[[#This Row],[SỐ LƯỢNG MUA]]&gt;0,Stock[[#This Row],[GIÁ MUA]]*Stock[[#This Row],[SỐ LƯỢNG MUA]]*$D$11,"")</f>
        <v/>
      </c>
      <c r="J2469" s="87"/>
      <c r="K2469" s="88"/>
      <c r="L2469" s="116" t="str">
        <f>IF(Stock[[#This Row],[SỐ LƯỢNG MUA]]&gt;0,Stock[[#This Row],[GIÁ MUA]]*(1+Stock[[#This Row],[% TĂNG KỲ VỌNG_1]]),"")</f>
        <v/>
      </c>
      <c r="M2469" s="89"/>
      <c r="N2469" s="116" t="str">
        <f>IF(Stock[[#This Row],[SỐ LƯỢNG MUA]]&gt;0,Stock[[#This Row],[GIÁ MUA]]*(1+Stock[[#This Row],[% TĂNG KỲ VỌNG_2]]),"")</f>
        <v/>
      </c>
      <c r="O2469" s="89"/>
      <c r="P2469" s="116" t="str">
        <f>IF(Stock[[#This Row],[SỐ LƯỢNG MUA]]&gt;0,Stock[[#This Row],[GIÁ MUA]]*(1+Stock[[#This Row],[% GIẢM ĐỂ CẮT LỖ]]),"")</f>
        <v/>
      </c>
      <c r="Q2469" s="103"/>
      <c r="R2469" s="117" t="str">
        <f>IF(Stock[[#This Row],[CỔ TỨC TIỀN MẶT]]&gt;0,Stock[[#This Row],[CỔ TỨC TIỀN MẶT]]/(Stock[[#This Row],[GIÁ MUA]]*Stock[[#This Row],[SỐ LƯỢNG MUA]]),"")</f>
        <v/>
      </c>
      <c r="S2469" s="103"/>
      <c r="T2469" s="77"/>
      <c r="U2469" s="95"/>
      <c r="V2469" s="96"/>
      <c r="W2469" s="125" t="str">
        <f>IF(Stock[[#This Row],[SỐ LƯỢNG BÁN]]&gt;0,Stock[[#This Row],[GIÁ BÁN]]*Stock[[#This Row],[SỐ LƯỢNG BÁN]]*$D$11+Stock[[#This Row],[GIÁ BÁN]]*Stock[[#This Row],[SỐ LƯỢNG BÁN]]*$D$12,"")</f>
        <v/>
      </c>
      <c r="X2469" s="120">
        <f>Stock[[#This Row],[SỐ LƯỢNG MUA]]+Stock[[#This Row],[CỔ TỨC BẰNG CỔ PHIẾU]]-Stock[[#This Row],[SỐ LƯỢNG BÁN]]</f>
        <v>0</v>
      </c>
      <c r="Y24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9" s="120">
        <f ca="1">IF(Stock[[#This Row],[NGÀY BÁN]]&gt;0,Stock[[#This Row],[NGÀY BÁN]]-Stock[[#This Row],[NGÀY MUA]]+1,IF(Stock[[#This Row],[NGÀY MUA]]=0,0,TODAY()-Stock[[#This Row],[NGÀY MUA]]+1))</f>
        <v>0</v>
      </c>
      <c r="AA2469" s="121" t="str">
        <f>IFERROR(Stock[[#This Row],[CỔ TỨC TIỀN MẶT]]+Stock[[#This Row],[LÃI/(LỖ) TỪ BÁN CK
(auto-fill)]],"")</f>
        <v/>
      </c>
      <c r="AB24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69" s="79"/>
      <c r="AE2469" s="146" t="str">
        <f>IF(Stock[[#This Row],[TRẠNG THÁI
(auto-fill)]]="NẮM GIỮ",Stock[[#This Row],[GIÁ THỊ TRƯỜNG]]-Stock[[#This Row],[GIÁ MUA]],"")</f>
        <v/>
      </c>
      <c r="AF2469" s="150" t="str">
        <f>IFERROR(Stock[[#This Row],[TĂNG/
(GIẢM )]]/Stock[[#This Row],[GIÁ MUA]],"")</f>
        <v/>
      </c>
      <c r="AG2469" s="129" t="str">
        <f>IF(Stock[[#This Row],[GIÁ THỊ TRƯỜNG]]&gt;0,Stock[[#This Row],[GIÁ THỊ TRƯỜNG]]*Stock[[#This Row],[SỐ LƯỢNG CÒN LẠI
(auto-fill)]],"")</f>
        <v/>
      </c>
    </row>
    <row r="2470" spans="2:33">
      <c r="B2470" s="109" t="str">
        <f>IF(AND(Stock[[#This Row],[SỐ LƯỢNG MUA]]&gt;0,Stock[[#This Row],[SỐ LƯỢNG CÒN LẠI
(auto-fill)]]=0),"BÁN",
IF(AND(Stock[[#This Row],[SỐ LƯỢNG MUA]]&gt;0,Stock[[#This Row],[SỐ LƯỢNG CÒN LẠI
(auto-fill)]]&gt;0),"NẮM GIỮ",""))</f>
        <v/>
      </c>
      <c r="C2470" s="112">
        <f t="shared" si="38"/>
        <v>2457</v>
      </c>
      <c r="D2470" s="77"/>
      <c r="E2470" s="78"/>
      <c r="F2470" s="170"/>
      <c r="G2470" s="83"/>
      <c r="H2470" s="84"/>
      <c r="I2470" s="114" t="str">
        <f>IF(Stock[[#This Row],[SỐ LƯỢNG MUA]]&gt;0,Stock[[#This Row],[GIÁ MUA]]*Stock[[#This Row],[SỐ LƯỢNG MUA]]*$D$11,"")</f>
        <v/>
      </c>
      <c r="J2470" s="87"/>
      <c r="K2470" s="88"/>
      <c r="L2470" s="116" t="str">
        <f>IF(Stock[[#This Row],[SỐ LƯỢNG MUA]]&gt;0,Stock[[#This Row],[GIÁ MUA]]*(1+Stock[[#This Row],[% TĂNG KỲ VỌNG_1]]),"")</f>
        <v/>
      </c>
      <c r="M2470" s="89"/>
      <c r="N2470" s="116" t="str">
        <f>IF(Stock[[#This Row],[SỐ LƯỢNG MUA]]&gt;0,Stock[[#This Row],[GIÁ MUA]]*(1+Stock[[#This Row],[% TĂNG KỲ VỌNG_2]]),"")</f>
        <v/>
      </c>
      <c r="O2470" s="89"/>
      <c r="P2470" s="116" t="str">
        <f>IF(Stock[[#This Row],[SỐ LƯỢNG MUA]]&gt;0,Stock[[#This Row],[GIÁ MUA]]*(1+Stock[[#This Row],[% GIẢM ĐỂ CẮT LỖ]]),"")</f>
        <v/>
      </c>
      <c r="Q2470" s="103"/>
      <c r="R2470" s="117" t="str">
        <f>IF(Stock[[#This Row],[CỔ TỨC TIỀN MẶT]]&gt;0,Stock[[#This Row],[CỔ TỨC TIỀN MẶT]]/(Stock[[#This Row],[GIÁ MUA]]*Stock[[#This Row],[SỐ LƯỢNG MUA]]),"")</f>
        <v/>
      </c>
      <c r="S2470" s="103"/>
      <c r="T2470" s="77"/>
      <c r="U2470" s="95"/>
      <c r="V2470" s="96"/>
      <c r="W2470" s="125" t="str">
        <f>IF(Stock[[#This Row],[SỐ LƯỢNG BÁN]]&gt;0,Stock[[#This Row],[GIÁ BÁN]]*Stock[[#This Row],[SỐ LƯỢNG BÁN]]*$D$11+Stock[[#This Row],[GIÁ BÁN]]*Stock[[#This Row],[SỐ LƯỢNG BÁN]]*$D$12,"")</f>
        <v/>
      </c>
      <c r="X2470" s="120">
        <f>Stock[[#This Row],[SỐ LƯỢNG MUA]]+Stock[[#This Row],[CỔ TỨC BẰNG CỔ PHIẾU]]-Stock[[#This Row],[SỐ LƯỢNG BÁN]]</f>
        <v>0</v>
      </c>
      <c r="Y24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0" s="120">
        <f ca="1">IF(Stock[[#This Row],[NGÀY BÁN]]&gt;0,Stock[[#This Row],[NGÀY BÁN]]-Stock[[#This Row],[NGÀY MUA]]+1,IF(Stock[[#This Row],[NGÀY MUA]]=0,0,TODAY()-Stock[[#This Row],[NGÀY MUA]]+1))</f>
        <v>0</v>
      </c>
      <c r="AA2470" s="121" t="str">
        <f>IFERROR(Stock[[#This Row],[CỔ TỨC TIỀN MẶT]]+Stock[[#This Row],[LÃI/(LỖ) TỪ BÁN CK
(auto-fill)]],"")</f>
        <v/>
      </c>
      <c r="AB24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0" s="79"/>
      <c r="AE2470" s="146" t="str">
        <f>IF(Stock[[#This Row],[TRẠNG THÁI
(auto-fill)]]="NẮM GIỮ",Stock[[#This Row],[GIÁ THỊ TRƯỜNG]]-Stock[[#This Row],[GIÁ MUA]],"")</f>
        <v/>
      </c>
      <c r="AF2470" s="150" t="str">
        <f>IFERROR(Stock[[#This Row],[TĂNG/
(GIẢM )]]/Stock[[#This Row],[GIÁ MUA]],"")</f>
        <v/>
      </c>
      <c r="AG2470" s="129" t="str">
        <f>IF(Stock[[#This Row],[GIÁ THỊ TRƯỜNG]]&gt;0,Stock[[#This Row],[GIÁ THỊ TRƯỜNG]]*Stock[[#This Row],[SỐ LƯỢNG CÒN LẠI
(auto-fill)]],"")</f>
        <v/>
      </c>
    </row>
    <row r="2471" spans="2:33">
      <c r="B2471" s="109" t="str">
        <f>IF(AND(Stock[[#This Row],[SỐ LƯỢNG MUA]]&gt;0,Stock[[#This Row],[SỐ LƯỢNG CÒN LẠI
(auto-fill)]]=0),"BÁN",
IF(AND(Stock[[#This Row],[SỐ LƯỢNG MUA]]&gt;0,Stock[[#This Row],[SỐ LƯỢNG CÒN LẠI
(auto-fill)]]&gt;0),"NẮM GIỮ",""))</f>
        <v/>
      </c>
      <c r="C2471" s="112">
        <f t="shared" si="38"/>
        <v>2458</v>
      </c>
      <c r="D2471" s="77"/>
      <c r="E2471" s="78"/>
      <c r="F2471" s="170"/>
      <c r="G2471" s="83"/>
      <c r="H2471" s="84"/>
      <c r="I2471" s="114" t="str">
        <f>IF(Stock[[#This Row],[SỐ LƯỢNG MUA]]&gt;0,Stock[[#This Row],[GIÁ MUA]]*Stock[[#This Row],[SỐ LƯỢNG MUA]]*$D$11,"")</f>
        <v/>
      </c>
      <c r="J2471" s="87"/>
      <c r="K2471" s="88"/>
      <c r="L2471" s="116" t="str">
        <f>IF(Stock[[#This Row],[SỐ LƯỢNG MUA]]&gt;0,Stock[[#This Row],[GIÁ MUA]]*(1+Stock[[#This Row],[% TĂNG KỲ VỌNG_1]]),"")</f>
        <v/>
      </c>
      <c r="M2471" s="89"/>
      <c r="N2471" s="116" t="str">
        <f>IF(Stock[[#This Row],[SỐ LƯỢNG MUA]]&gt;0,Stock[[#This Row],[GIÁ MUA]]*(1+Stock[[#This Row],[% TĂNG KỲ VỌNG_2]]),"")</f>
        <v/>
      </c>
      <c r="O2471" s="89"/>
      <c r="P2471" s="116" t="str">
        <f>IF(Stock[[#This Row],[SỐ LƯỢNG MUA]]&gt;0,Stock[[#This Row],[GIÁ MUA]]*(1+Stock[[#This Row],[% GIẢM ĐỂ CẮT LỖ]]),"")</f>
        <v/>
      </c>
      <c r="Q2471" s="103"/>
      <c r="R2471" s="117" t="str">
        <f>IF(Stock[[#This Row],[CỔ TỨC TIỀN MẶT]]&gt;0,Stock[[#This Row],[CỔ TỨC TIỀN MẶT]]/(Stock[[#This Row],[GIÁ MUA]]*Stock[[#This Row],[SỐ LƯỢNG MUA]]),"")</f>
        <v/>
      </c>
      <c r="S2471" s="103"/>
      <c r="T2471" s="77"/>
      <c r="U2471" s="95"/>
      <c r="V2471" s="96"/>
      <c r="W2471" s="125" t="str">
        <f>IF(Stock[[#This Row],[SỐ LƯỢNG BÁN]]&gt;0,Stock[[#This Row],[GIÁ BÁN]]*Stock[[#This Row],[SỐ LƯỢNG BÁN]]*$D$11+Stock[[#This Row],[GIÁ BÁN]]*Stock[[#This Row],[SỐ LƯỢNG BÁN]]*$D$12,"")</f>
        <v/>
      </c>
      <c r="X2471" s="120">
        <f>Stock[[#This Row],[SỐ LƯỢNG MUA]]+Stock[[#This Row],[CỔ TỨC BẰNG CỔ PHIẾU]]-Stock[[#This Row],[SỐ LƯỢNG BÁN]]</f>
        <v>0</v>
      </c>
      <c r="Y24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1" s="120">
        <f ca="1">IF(Stock[[#This Row],[NGÀY BÁN]]&gt;0,Stock[[#This Row],[NGÀY BÁN]]-Stock[[#This Row],[NGÀY MUA]]+1,IF(Stock[[#This Row],[NGÀY MUA]]=0,0,TODAY()-Stock[[#This Row],[NGÀY MUA]]+1))</f>
        <v>0</v>
      </c>
      <c r="AA2471" s="121" t="str">
        <f>IFERROR(Stock[[#This Row],[CỔ TỨC TIỀN MẶT]]+Stock[[#This Row],[LÃI/(LỖ) TỪ BÁN CK
(auto-fill)]],"")</f>
        <v/>
      </c>
      <c r="AB24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1" s="79"/>
      <c r="AE2471" s="146" t="str">
        <f>IF(Stock[[#This Row],[TRẠNG THÁI
(auto-fill)]]="NẮM GIỮ",Stock[[#This Row],[GIÁ THỊ TRƯỜNG]]-Stock[[#This Row],[GIÁ MUA]],"")</f>
        <v/>
      </c>
      <c r="AF2471" s="150" t="str">
        <f>IFERROR(Stock[[#This Row],[TĂNG/
(GIẢM )]]/Stock[[#This Row],[GIÁ MUA]],"")</f>
        <v/>
      </c>
      <c r="AG2471" s="129" t="str">
        <f>IF(Stock[[#This Row],[GIÁ THỊ TRƯỜNG]]&gt;0,Stock[[#This Row],[GIÁ THỊ TRƯỜNG]]*Stock[[#This Row],[SỐ LƯỢNG CÒN LẠI
(auto-fill)]],"")</f>
        <v/>
      </c>
    </row>
    <row r="2472" spans="2:33">
      <c r="B2472" s="109" t="str">
        <f>IF(AND(Stock[[#This Row],[SỐ LƯỢNG MUA]]&gt;0,Stock[[#This Row],[SỐ LƯỢNG CÒN LẠI
(auto-fill)]]=0),"BÁN",
IF(AND(Stock[[#This Row],[SỐ LƯỢNG MUA]]&gt;0,Stock[[#This Row],[SỐ LƯỢNG CÒN LẠI
(auto-fill)]]&gt;0),"NẮM GIỮ",""))</f>
        <v/>
      </c>
      <c r="C2472" s="112">
        <f t="shared" si="38"/>
        <v>2459</v>
      </c>
      <c r="D2472" s="77"/>
      <c r="E2472" s="78"/>
      <c r="F2472" s="170"/>
      <c r="G2472" s="83"/>
      <c r="H2472" s="84"/>
      <c r="I2472" s="114" t="str">
        <f>IF(Stock[[#This Row],[SỐ LƯỢNG MUA]]&gt;0,Stock[[#This Row],[GIÁ MUA]]*Stock[[#This Row],[SỐ LƯỢNG MUA]]*$D$11,"")</f>
        <v/>
      </c>
      <c r="J2472" s="87"/>
      <c r="K2472" s="88"/>
      <c r="L2472" s="116" t="str">
        <f>IF(Stock[[#This Row],[SỐ LƯỢNG MUA]]&gt;0,Stock[[#This Row],[GIÁ MUA]]*(1+Stock[[#This Row],[% TĂNG KỲ VỌNG_1]]),"")</f>
        <v/>
      </c>
      <c r="M2472" s="89"/>
      <c r="N2472" s="116" t="str">
        <f>IF(Stock[[#This Row],[SỐ LƯỢNG MUA]]&gt;0,Stock[[#This Row],[GIÁ MUA]]*(1+Stock[[#This Row],[% TĂNG KỲ VỌNG_2]]),"")</f>
        <v/>
      </c>
      <c r="O2472" s="89"/>
      <c r="P2472" s="116" t="str">
        <f>IF(Stock[[#This Row],[SỐ LƯỢNG MUA]]&gt;0,Stock[[#This Row],[GIÁ MUA]]*(1+Stock[[#This Row],[% GIẢM ĐỂ CẮT LỖ]]),"")</f>
        <v/>
      </c>
      <c r="Q2472" s="103"/>
      <c r="R2472" s="117" t="str">
        <f>IF(Stock[[#This Row],[CỔ TỨC TIỀN MẶT]]&gt;0,Stock[[#This Row],[CỔ TỨC TIỀN MẶT]]/(Stock[[#This Row],[GIÁ MUA]]*Stock[[#This Row],[SỐ LƯỢNG MUA]]),"")</f>
        <v/>
      </c>
      <c r="S2472" s="103"/>
      <c r="T2472" s="77"/>
      <c r="U2472" s="95"/>
      <c r="V2472" s="96"/>
      <c r="W2472" s="125" t="str">
        <f>IF(Stock[[#This Row],[SỐ LƯỢNG BÁN]]&gt;0,Stock[[#This Row],[GIÁ BÁN]]*Stock[[#This Row],[SỐ LƯỢNG BÁN]]*$D$11+Stock[[#This Row],[GIÁ BÁN]]*Stock[[#This Row],[SỐ LƯỢNG BÁN]]*$D$12,"")</f>
        <v/>
      </c>
      <c r="X2472" s="120">
        <f>Stock[[#This Row],[SỐ LƯỢNG MUA]]+Stock[[#This Row],[CỔ TỨC BẰNG CỔ PHIẾU]]-Stock[[#This Row],[SỐ LƯỢNG BÁN]]</f>
        <v>0</v>
      </c>
      <c r="Y24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2" s="120">
        <f ca="1">IF(Stock[[#This Row],[NGÀY BÁN]]&gt;0,Stock[[#This Row],[NGÀY BÁN]]-Stock[[#This Row],[NGÀY MUA]]+1,IF(Stock[[#This Row],[NGÀY MUA]]=0,0,TODAY()-Stock[[#This Row],[NGÀY MUA]]+1))</f>
        <v>0</v>
      </c>
      <c r="AA2472" s="121" t="str">
        <f>IFERROR(Stock[[#This Row],[CỔ TỨC TIỀN MẶT]]+Stock[[#This Row],[LÃI/(LỖ) TỪ BÁN CK
(auto-fill)]],"")</f>
        <v/>
      </c>
      <c r="AB24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2" s="79"/>
      <c r="AE2472" s="146" t="str">
        <f>IF(Stock[[#This Row],[TRẠNG THÁI
(auto-fill)]]="NẮM GIỮ",Stock[[#This Row],[GIÁ THỊ TRƯỜNG]]-Stock[[#This Row],[GIÁ MUA]],"")</f>
        <v/>
      </c>
      <c r="AF2472" s="150" t="str">
        <f>IFERROR(Stock[[#This Row],[TĂNG/
(GIẢM )]]/Stock[[#This Row],[GIÁ MUA]],"")</f>
        <v/>
      </c>
      <c r="AG2472" s="129" t="str">
        <f>IF(Stock[[#This Row],[GIÁ THỊ TRƯỜNG]]&gt;0,Stock[[#This Row],[GIÁ THỊ TRƯỜNG]]*Stock[[#This Row],[SỐ LƯỢNG CÒN LẠI
(auto-fill)]],"")</f>
        <v/>
      </c>
    </row>
    <row r="2473" spans="2:33">
      <c r="B2473" s="109" t="str">
        <f>IF(AND(Stock[[#This Row],[SỐ LƯỢNG MUA]]&gt;0,Stock[[#This Row],[SỐ LƯỢNG CÒN LẠI
(auto-fill)]]=0),"BÁN",
IF(AND(Stock[[#This Row],[SỐ LƯỢNG MUA]]&gt;0,Stock[[#This Row],[SỐ LƯỢNG CÒN LẠI
(auto-fill)]]&gt;0),"NẮM GIỮ",""))</f>
        <v/>
      </c>
      <c r="C2473" s="112">
        <f t="shared" si="38"/>
        <v>2460</v>
      </c>
      <c r="D2473" s="77"/>
      <c r="E2473" s="78"/>
      <c r="F2473" s="170"/>
      <c r="G2473" s="83"/>
      <c r="H2473" s="84"/>
      <c r="I2473" s="114" t="str">
        <f>IF(Stock[[#This Row],[SỐ LƯỢNG MUA]]&gt;0,Stock[[#This Row],[GIÁ MUA]]*Stock[[#This Row],[SỐ LƯỢNG MUA]]*$D$11,"")</f>
        <v/>
      </c>
      <c r="J2473" s="87"/>
      <c r="K2473" s="88"/>
      <c r="L2473" s="116" t="str">
        <f>IF(Stock[[#This Row],[SỐ LƯỢNG MUA]]&gt;0,Stock[[#This Row],[GIÁ MUA]]*(1+Stock[[#This Row],[% TĂNG KỲ VỌNG_1]]),"")</f>
        <v/>
      </c>
      <c r="M2473" s="89"/>
      <c r="N2473" s="116" t="str">
        <f>IF(Stock[[#This Row],[SỐ LƯỢNG MUA]]&gt;0,Stock[[#This Row],[GIÁ MUA]]*(1+Stock[[#This Row],[% TĂNG KỲ VỌNG_2]]),"")</f>
        <v/>
      </c>
      <c r="O2473" s="89"/>
      <c r="P2473" s="116" t="str">
        <f>IF(Stock[[#This Row],[SỐ LƯỢNG MUA]]&gt;0,Stock[[#This Row],[GIÁ MUA]]*(1+Stock[[#This Row],[% GIẢM ĐỂ CẮT LỖ]]),"")</f>
        <v/>
      </c>
      <c r="Q2473" s="103"/>
      <c r="R2473" s="117" t="str">
        <f>IF(Stock[[#This Row],[CỔ TỨC TIỀN MẶT]]&gt;0,Stock[[#This Row],[CỔ TỨC TIỀN MẶT]]/(Stock[[#This Row],[GIÁ MUA]]*Stock[[#This Row],[SỐ LƯỢNG MUA]]),"")</f>
        <v/>
      </c>
      <c r="S2473" s="103"/>
      <c r="T2473" s="77"/>
      <c r="U2473" s="95"/>
      <c r="V2473" s="96"/>
      <c r="W2473" s="125" t="str">
        <f>IF(Stock[[#This Row],[SỐ LƯỢNG BÁN]]&gt;0,Stock[[#This Row],[GIÁ BÁN]]*Stock[[#This Row],[SỐ LƯỢNG BÁN]]*$D$11+Stock[[#This Row],[GIÁ BÁN]]*Stock[[#This Row],[SỐ LƯỢNG BÁN]]*$D$12,"")</f>
        <v/>
      </c>
      <c r="X2473" s="120">
        <f>Stock[[#This Row],[SỐ LƯỢNG MUA]]+Stock[[#This Row],[CỔ TỨC BẰNG CỔ PHIẾU]]-Stock[[#This Row],[SỐ LƯỢNG BÁN]]</f>
        <v>0</v>
      </c>
      <c r="Y24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3" s="120">
        <f ca="1">IF(Stock[[#This Row],[NGÀY BÁN]]&gt;0,Stock[[#This Row],[NGÀY BÁN]]-Stock[[#This Row],[NGÀY MUA]]+1,IF(Stock[[#This Row],[NGÀY MUA]]=0,0,TODAY()-Stock[[#This Row],[NGÀY MUA]]+1))</f>
        <v>0</v>
      </c>
      <c r="AA2473" s="121" t="str">
        <f>IFERROR(Stock[[#This Row],[CỔ TỨC TIỀN MẶT]]+Stock[[#This Row],[LÃI/(LỖ) TỪ BÁN CK
(auto-fill)]],"")</f>
        <v/>
      </c>
      <c r="AB24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3" s="79"/>
      <c r="AE2473" s="146" t="str">
        <f>IF(Stock[[#This Row],[TRẠNG THÁI
(auto-fill)]]="NẮM GIỮ",Stock[[#This Row],[GIÁ THỊ TRƯỜNG]]-Stock[[#This Row],[GIÁ MUA]],"")</f>
        <v/>
      </c>
      <c r="AF2473" s="150" t="str">
        <f>IFERROR(Stock[[#This Row],[TĂNG/
(GIẢM )]]/Stock[[#This Row],[GIÁ MUA]],"")</f>
        <v/>
      </c>
      <c r="AG2473" s="129" t="str">
        <f>IF(Stock[[#This Row],[GIÁ THỊ TRƯỜNG]]&gt;0,Stock[[#This Row],[GIÁ THỊ TRƯỜNG]]*Stock[[#This Row],[SỐ LƯỢNG CÒN LẠI
(auto-fill)]],"")</f>
        <v/>
      </c>
    </row>
    <row r="2474" spans="2:33">
      <c r="B2474" s="109" t="str">
        <f>IF(AND(Stock[[#This Row],[SỐ LƯỢNG MUA]]&gt;0,Stock[[#This Row],[SỐ LƯỢNG CÒN LẠI
(auto-fill)]]=0),"BÁN",
IF(AND(Stock[[#This Row],[SỐ LƯỢNG MUA]]&gt;0,Stock[[#This Row],[SỐ LƯỢNG CÒN LẠI
(auto-fill)]]&gt;0),"NẮM GIỮ",""))</f>
        <v/>
      </c>
      <c r="C2474" s="112">
        <f t="shared" si="38"/>
        <v>2461</v>
      </c>
      <c r="D2474" s="77"/>
      <c r="E2474" s="78"/>
      <c r="F2474" s="170"/>
      <c r="G2474" s="83"/>
      <c r="H2474" s="84"/>
      <c r="I2474" s="114" t="str">
        <f>IF(Stock[[#This Row],[SỐ LƯỢNG MUA]]&gt;0,Stock[[#This Row],[GIÁ MUA]]*Stock[[#This Row],[SỐ LƯỢNG MUA]]*$D$11,"")</f>
        <v/>
      </c>
      <c r="J2474" s="87"/>
      <c r="K2474" s="88"/>
      <c r="L2474" s="116" t="str">
        <f>IF(Stock[[#This Row],[SỐ LƯỢNG MUA]]&gt;0,Stock[[#This Row],[GIÁ MUA]]*(1+Stock[[#This Row],[% TĂNG KỲ VỌNG_1]]),"")</f>
        <v/>
      </c>
      <c r="M2474" s="89"/>
      <c r="N2474" s="116" t="str">
        <f>IF(Stock[[#This Row],[SỐ LƯỢNG MUA]]&gt;0,Stock[[#This Row],[GIÁ MUA]]*(1+Stock[[#This Row],[% TĂNG KỲ VỌNG_2]]),"")</f>
        <v/>
      </c>
      <c r="O2474" s="89"/>
      <c r="P2474" s="116" t="str">
        <f>IF(Stock[[#This Row],[SỐ LƯỢNG MUA]]&gt;0,Stock[[#This Row],[GIÁ MUA]]*(1+Stock[[#This Row],[% GIẢM ĐỂ CẮT LỖ]]),"")</f>
        <v/>
      </c>
      <c r="Q2474" s="103"/>
      <c r="R2474" s="117" t="str">
        <f>IF(Stock[[#This Row],[CỔ TỨC TIỀN MẶT]]&gt;0,Stock[[#This Row],[CỔ TỨC TIỀN MẶT]]/(Stock[[#This Row],[GIÁ MUA]]*Stock[[#This Row],[SỐ LƯỢNG MUA]]),"")</f>
        <v/>
      </c>
      <c r="S2474" s="103"/>
      <c r="T2474" s="77"/>
      <c r="U2474" s="95"/>
      <c r="V2474" s="96"/>
      <c r="W2474" s="125" t="str">
        <f>IF(Stock[[#This Row],[SỐ LƯỢNG BÁN]]&gt;0,Stock[[#This Row],[GIÁ BÁN]]*Stock[[#This Row],[SỐ LƯỢNG BÁN]]*$D$11+Stock[[#This Row],[GIÁ BÁN]]*Stock[[#This Row],[SỐ LƯỢNG BÁN]]*$D$12,"")</f>
        <v/>
      </c>
      <c r="X2474" s="120">
        <f>Stock[[#This Row],[SỐ LƯỢNG MUA]]+Stock[[#This Row],[CỔ TỨC BẰNG CỔ PHIẾU]]-Stock[[#This Row],[SỐ LƯỢNG BÁN]]</f>
        <v>0</v>
      </c>
      <c r="Y24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4" s="120">
        <f ca="1">IF(Stock[[#This Row],[NGÀY BÁN]]&gt;0,Stock[[#This Row],[NGÀY BÁN]]-Stock[[#This Row],[NGÀY MUA]]+1,IF(Stock[[#This Row],[NGÀY MUA]]=0,0,TODAY()-Stock[[#This Row],[NGÀY MUA]]+1))</f>
        <v>0</v>
      </c>
      <c r="AA2474" s="121" t="str">
        <f>IFERROR(Stock[[#This Row],[CỔ TỨC TIỀN MẶT]]+Stock[[#This Row],[LÃI/(LỖ) TỪ BÁN CK
(auto-fill)]],"")</f>
        <v/>
      </c>
      <c r="AB24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4" s="79"/>
      <c r="AE2474" s="146" t="str">
        <f>IF(Stock[[#This Row],[TRẠNG THÁI
(auto-fill)]]="NẮM GIỮ",Stock[[#This Row],[GIÁ THỊ TRƯỜNG]]-Stock[[#This Row],[GIÁ MUA]],"")</f>
        <v/>
      </c>
      <c r="AF2474" s="150" t="str">
        <f>IFERROR(Stock[[#This Row],[TĂNG/
(GIẢM )]]/Stock[[#This Row],[GIÁ MUA]],"")</f>
        <v/>
      </c>
      <c r="AG2474" s="129" t="str">
        <f>IF(Stock[[#This Row],[GIÁ THỊ TRƯỜNG]]&gt;0,Stock[[#This Row],[GIÁ THỊ TRƯỜNG]]*Stock[[#This Row],[SỐ LƯỢNG CÒN LẠI
(auto-fill)]],"")</f>
        <v/>
      </c>
    </row>
    <row r="2475" spans="2:33">
      <c r="B2475" s="109" t="str">
        <f>IF(AND(Stock[[#This Row],[SỐ LƯỢNG MUA]]&gt;0,Stock[[#This Row],[SỐ LƯỢNG CÒN LẠI
(auto-fill)]]=0),"BÁN",
IF(AND(Stock[[#This Row],[SỐ LƯỢNG MUA]]&gt;0,Stock[[#This Row],[SỐ LƯỢNG CÒN LẠI
(auto-fill)]]&gt;0),"NẮM GIỮ",""))</f>
        <v/>
      </c>
      <c r="C2475" s="112">
        <f t="shared" si="38"/>
        <v>2462</v>
      </c>
      <c r="D2475" s="77"/>
      <c r="E2475" s="78"/>
      <c r="F2475" s="170"/>
      <c r="G2475" s="83"/>
      <c r="H2475" s="84"/>
      <c r="I2475" s="114" t="str">
        <f>IF(Stock[[#This Row],[SỐ LƯỢNG MUA]]&gt;0,Stock[[#This Row],[GIÁ MUA]]*Stock[[#This Row],[SỐ LƯỢNG MUA]]*$D$11,"")</f>
        <v/>
      </c>
      <c r="J2475" s="87"/>
      <c r="K2475" s="88"/>
      <c r="L2475" s="116" t="str">
        <f>IF(Stock[[#This Row],[SỐ LƯỢNG MUA]]&gt;0,Stock[[#This Row],[GIÁ MUA]]*(1+Stock[[#This Row],[% TĂNG KỲ VỌNG_1]]),"")</f>
        <v/>
      </c>
      <c r="M2475" s="89"/>
      <c r="N2475" s="116" t="str">
        <f>IF(Stock[[#This Row],[SỐ LƯỢNG MUA]]&gt;0,Stock[[#This Row],[GIÁ MUA]]*(1+Stock[[#This Row],[% TĂNG KỲ VỌNG_2]]),"")</f>
        <v/>
      </c>
      <c r="O2475" s="89"/>
      <c r="P2475" s="116" t="str">
        <f>IF(Stock[[#This Row],[SỐ LƯỢNG MUA]]&gt;0,Stock[[#This Row],[GIÁ MUA]]*(1+Stock[[#This Row],[% GIẢM ĐỂ CẮT LỖ]]),"")</f>
        <v/>
      </c>
      <c r="Q2475" s="103"/>
      <c r="R2475" s="117" t="str">
        <f>IF(Stock[[#This Row],[CỔ TỨC TIỀN MẶT]]&gt;0,Stock[[#This Row],[CỔ TỨC TIỀN MẶT]]/(Stock[[#This Row],[GIÁ MUA]]*Stock[[#This Row],[SỐ LƯỢNG MUA]]),"")</f>
        <v/>
      </c>
      <c r="S2475" s="103"/>
      <c r="T2475" s="77"/>
      <c r="U2475" s="95"/>
      <c r="V2475" s="96"/>
      <c r="W2475" s="125" t="str">
        <f>IF(Stock[[#This Row],[SỐ LƯỢNG BÁN]]&gt;0,Stock[[#This Row],[GIÁ BÁN]]*Stock[[#This Row],[SỐ LƯỢNG BÁN]]*$D$11+Stock[[#This Row],[GIÁ BÁN]]*Stock[[#This Row],[SỐ LƯỢNG BÁN]]*$D$12,"")</f>
        <v/>
      </c>
      <c r="X2475" s="120">
        <f>Stock[[#This Row],[SỐ LƯỢNG MUA]]+Stock[[#This Row],[CỔ TỨC BẰNG CỔ PHIẾU]]-Stock[[#This Row],[SỐ LƯỢNG BÁN]]</f>
        <v>0</v>
      </c>
      <c r="Y24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5" s="120">
        <f ca="1">IF(Stock[[#This Row],[NGÀY BÁN]]&gt;0,Stock[[#This Row],[NGÀY BÁN]]-Stock[[#This Row],[NGÀY MUA]]+1,IF(Stock[[#This Row],[NGÀY MUA]]=0,0,TODAY()-Stock[[#This Row],[NGÀY MUA]]+1))</f>
        <v>0</v>
      </c>
      <c r="AA2475" s="121" t="str">
        <f>IFERROR(Stock[[#This Row],[CỔ TỨC TIỀN MẶT]]+Stock[[#This Row],[LÃI/(LỖ) TỪ BÁN CK
(auto-fill)]],"")</f>
        <v/>
      </c>
      <c r="AB24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5" s="79"/>
      <c r="AE2475" s="146" t="str">
        <f>IF(Stock[[#This Row],[TRẠNG THÁI
(auto-fill)]]="NẮM GIỮ",Stock[[#This Row],[GIÁ THỊ TRƯỜNG]]-Stock[[#This Row],[GIÁ MUA]],"")</f>
        <v/>
      </c>
      <c r="AF2475" s="150" t="str">
        <f>IFERROR(Stock[[#This Row],[TĂNG/
(GIẢM )]]/Stock[[#This Row],[GIÁ MUA]],"")</f>
        <v/>
      </c>
      <c r="AG2475" s="129" t="str">
        <f>IF(Stock[[#This Row],[GIÁ THỊ TRƯỜNG]]&gt;0,Stock[[#This Row],[GIÁ THỊ TRƯỜNG]]*Stock[[#This Row],[SỐ LƯỢNG CÒN LẠI
(auto-fill)]],"")</f>
        <v/>
      </c>
    </row>
    <row r="2476" spans="2:33">
      <c r="B2476" s="109" t="str">
        <f>IF(AND(Stock[[#This Row],[SỐ LƯỢNG MUA]]&gt;0,Stock[[#This Row],[SỐ LƯỢNG CÒN LẠI
(auto-fill)]]=0),"BÁN",
IF(AND(Stock[[#This Row],[SỐ LƯỢNG MUA]]&gt;0,Stock[[#This Row],[SỐ LƯỢNG CÒN LẠI
(auto-fill)]]&gt;0),"NẮM GIỮ",""))</f>
        <v/>
      </c>
      <c r="C2476" s="112">
        <f t="shared" si="38"/>
        <v>2463</v>
      </c>
      <c r="D2476" s="77"/>
      <c r="E2476" s="78"/>
      <c r="F2476" s="170"/>
      <c r="G2476" s="83"/>
      <c r="H2476" s="84"/>
      <c r="I2476" s="114" t="str">
        <f>IF(Stock[[#This Row],[SỐ LƯỢNG MUA]]&gt;0,Stock[[#This Row],[GIÁ MUA]]*Stock[[#This Row],[SỐ LƯỢNG MUA]]*$D$11,"")</f>
        <v/>
      </c>
      <c r="J2476" s="87"/>
      <c r="K2476" s="88"/>
      <c r="L2476" s="116" t="str">
        <f>IF(Stock[[#This Row],[SỐ LƯỢNG MUA]]&gt;0,Stock[[#This Row],[GIÁ MUA]]*(1+Stock[[#This Row],[% TĂNG KỲ VỌNG_1]]),"")</f>
        <v/>
      </c>
      <c r="M2476" s="89"/>
      <c r="N2476" s="116" t="str">
        <f>IF(Stock[[#This Row],[SỐ LƯỢNG MUA]]&gt;0,Stock[[#This Row],[GIÁ MUA]]*(1+Stock[[#This Row],[% TĂNG KỲ VỌNG_2]]),"")</f>
        <v/>
      </c>
      <c r="O2476" s="89"/>
      <c r="P2476" s="116" t="str">
        <f>IF(Stock[[#This Row],[SỐ LƯỢNG MUA]]&gt;0,Stock[[#This Row],[GIÁ MUA]]*(1+Stock[[#This Row],[% GIẢM ĐỂ CẮT LỖ]]),"")</f>
        <v/>
      </c>
      <c r="Q2476" s="103"/>
      <c r="R2476" s="117" t="str">
        <f>IF(Stock[[#This Row],[CỔ TỨC TIỀN MẶT]]&gt;0,Stock[[#This Row],[CỔ TỨC TIỀN MẶT]]/(Stock[[#This Row],[GIÁ MUA]]*Stock[[#This Row],[SỐ LƯỢNG MUA]]),"")</f>
        <v/>
      </c>
      <c r="S2476" s="103"/>
      <c r="T2476" s="77"/>
      <c r="U2476" s="95"/>
      <c r="V2476" s="96"/>
      <c r="W2476" s="125" t="str">
        <f>IF(Stock[[#This Row],[SỐ LƯỢNG BÁN]]&gt;0,Stock[[#This Row],[GIÁ BÁN]]*Stock[[#This Row],[SỐ LƯỢNG BÁN]]*$D$11+Stock[[#This Row],[GIÁ BÁN]]*Stock[[#This Row],[SỐ LƯỢNG BÁN]]*$D$12,"")</f>
        <v/>
      </c>
      <c r="X2476" s="120">
        <f>Stock[[#This Row],[SỐ LƯỢNG MUA]]+Stock[[#This Row],[CỔ TỨC BẰNG CỔ PHIẾU]]-Stock[[#This Row],[SỐ LƯỢNG BÁN]]</f>
        <v>0</v>
      </c>
      <c r="Y24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6" s="120">
        <f ca="1">IF(Stock[[#This Row],[NGÀY BÁN]]&gt;0,Stock[[#This Row],[NGÀY BÁN]]-Stock[[#This Row],[NGÀY MUA]]+1,IF(Stock[[#This Row],[NGÀY MUA]]=0,0,TODAY()-Stock[[#This Row],[NGÀY MUA]]+1))</f>
        <v>0</v>
      </c>
      <c r="AA2476" s="121" t="str">
        <f>IFERROR(Stock[[#This Row],[CỔ TỨC TIỀN MẶT]]+Stock[[#This Row],[LÃI/(LỖ) TỪ BÁN CK
(auto-fill)]],"")</f>
        <v/>
      </c>
      <c r="AB24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6" s="79"/>
      <c r="AE2476" s="146" t="str">
        <f>IF(Stock[[#This Row],[TRẠNG THÁI
(auto-fill)]]="NẮM GIỮ",Stock[[#This Row],[GIÁ THỊ TRƯỜNG]]-Stock[[#This Row],[GIÁ MUA]],"")</f>
        <v/>
      </c>
      <c r="AF2476" s="150" t="str">
        <f>IFERROR(Stock[[#This Row],[TĂNG/
(GIẢM )]]/Stock[[#This Row],[GIÁ MUA]],"")</f>
        <v/>
      </c>
      <c r="AG2476" s="129" t="str">
        <f>IF(Stock[[#This Row],[GIÁ THỊ TRƯỜNG]]&gt;0,Stock[[#This Row],[GIÁ THỊ TRƯỜNG]]*Stock[[#This Row],[SỐ LƯỢNG CÒN LẠI
(auto-fill)]],"")</f>
        <v/>
      </c>
    </row>
    <row r="2477" spans="2:33">
      <c r="B2477" s="109" t="str">
        <f>IF(AND(Stock[[#This Row],[SỐ LƯỢNG MUA]]&gt;0,Stock[[#This Row],[SỐ LƯỢNG CÒN LẠI
(auto-fill)]]=0),"BÁN",
IF(AND(Stock[[#This Row],[SỐ LƯỢNG MUA]]&gt;0,Stock[[#This Row],[SỐ LƯỢNG CÒN LẠI
(auto-fill)]]&gt;0),"NẮM GIỮ",""))</f>
        <v/>
      </c>
      <c r="C2477" s="112">
        <f t="shared" si="38"/>
        <v>2464</v>
      </c>
      <c r="D2477" s="77"/>
      <c r="E2477" s="78"/>
      <c r="F2477" s="170"/>
      <c r="G2477" s="83"/>
      <c r="H2477" s="84"/>
      <c r="I2477" s="114" t="str">
        <f>IF(Stock[[#This Row],[SỐ LƯỢNG MUA]]&gt;0,Stock[[#This Row],[GIÁ MUA]]*Stock[[#This Row],[SỐ LƯỢNG MUA]]*$D$11,"")</f>
        <v/>
      </c>
      <c r="J2477" s="87"/>
      <c r="K2477" s="88"/>
      <c r="L2477" s="116" t="str">
        <f>IF(Stock[[#This Row],[SỐ LƯỢNG MUA]]&gt;0,Stock[[#This Row],[GIÁ MUA]]*(1+Stock[[#This Row],[% TĂNG KỲ VỌNG_1]]),"")</f>
        <v/>
      </c>
      <c r="M2477" s="89"/>
      <c r="N2477" s="116" t="str">
        <f>IF(Stock[[#This Row],[SỐ LƯỢNG MUA]]&gt;0,Stock[[#This Row],[GIÁ MUA]]*(1+Stock[[#This Row],[% TĂNG KỲ VỌNG_2]]),"")</f>
        <v/>
      </c>
      <c r="O2477" s="89"/>
      <c r="P2477" s="116" t="str">
        <f>IF(Stock[[#This Row],[SỐ LƯỢNG MUA]]&gt;0,Stock[[#This Row],[GIÁ MUA]]*(1+Stock[[#This Row],[% GIẢM ĐỂ CẮT LỖ]]),"")</f>
        <v/>
      </c>
      <c r="Q2477" s="103"/>
      <c r="R2477" s="117" t="str">
        <f>IF(Stock[[#This Row],[CỔ TỨC TIỀN MẶT]]&gt;0,Stock[[#This Row],[CỔ TỨC TIỀN MẶT]]/(Stock[[#This Row],[GIÁ MUA]]*Stock[[#This Row],[SỐ LƯỢNG MUA]]),"")</f>
        <v/>
      </c>
      <c r="S2477" s="103"/>
      <c r="T2477" s="77"/>
      <c r="U2477" s="95"/>
      <c r="V2477" s="96"/>
      <c r="W2477" s="125" t="str">
        <f>IF(Stock[[#This Row],[SỐ LƯỢNG BÁN]]&gt;0,Stock[[#This Row],[GIÁ BÁN]]*Stock[[#This Row],[SỐ LƯỢNG BÁN]]*$D$11+Stock[[#This Row],[GIÁ BÁN]]*Stock[[#This Row],[SỐ LƯỢNG BÁN]]*$D$12,"")</f>
        <v/>
      </c>
      <c r="X2477" s="120">
        <f>Stock[[#This Row],[SỐ LƯỢNG MUA]]+Stock[[#This Row],[CỔ TỨC BẰNG CỔ PHIẾU]]-Stock[[#This Row],[SỐ LƯỢNG BÁN]]</f>
        <v>0</v>
      </c>
      <c r="Y24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7" s="120">
        <f ca="1">IF(Stock[[#This Row],[NGÀY BÁN]]&gt;0,Stock[[#This Row],[NGÀY BÁN]]-Stock[[#This Row],[NGÀY MUA]]+1,IF(Stock[[#This Row],[NGÀY MUA]]=0,0,TODAY()-Stock[[#This Row],[NGÀY MUA]]+1))</f>
        <v>0</v>
      </c>
      <c r="AA2477" s="121" t="str">
        <f>IFERROR(Stock[[#This Row],[CỔ TỨC TIỀN MẶT]]+Stock[[#This Row],[LÃI/(LỖ) TỪ BÁN CK
(auto-fill)]],"")</f>
        <v/>
      </c>
      <c r="AB24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7" s="79"/>
      <c r="AE2477" s="146" t="str">
        <f>IF(Stock[[#This Row],[TRẠNG THÁI
(auto-fill)]]="NẮM GIỮ",Stock[[#This Row],[GIÁ THỊ TRƯỜNG]]-Stock[[#This Row],[GIÁ MUA]],"")</f>
        <v/>
      </c>
      <c r="AF2477" s="150" t="str">
        <f>IFERROR(Stock[[#This Row],[TĂNG/
(GIẢM )]]/Stock[[#This Row],[GIÁ MUA]],"")</f>
        <v/>
      </c>
      <c r="AG2477" s="129" t="str">
        <f>IF(Stock[[#This Row],[GIÁ THỊ TRƯỜNG]]&gt;0,Stock[[#This Row],[GIÁ THỊ TRƯỜNG]]*Stock[[#This Row],[SỐ LƯỢNG CÒN LẠI
(auto-fill)]],"")</f>
        <v/>
      </c>
    </row>
    <row r="2478" spans="2:33">
      <c r="B2478" s="109" t="str">
        <f>IF(AND(Stock[[#This Row],[SỐ LƯỢNG MUA]]&gt;0,Stock[[#This Row],[SỐ LƯỢNG CÒN LẠI
(auto-fill)]]=0),"BÁN",
IF(AND(Stock[[#This Row],[SỐ LƯỢNG MUA]]&gt;0,Stock[[#This Row],[SỐ LƯỢNG CÒN LẠI
(auto-fill)]]&gt;0),"NẮM GIỮ",""))</f>
        <v/>
      </c>
      <c r="C2478" s="112">
        <f t="shared" si="38"/>
        <v>2465</v>
      </c>
      <c r="D2478" s="77"/>
      <c r="E2478" s="78"/>
      <c r="F2478" s="170"/>
      <c r="G2478" s="83"/>
      <c r="H2478" s="84"/>
      <c r="I2478" s="114" t="str">
        <f>IF(Stock[[#This Row],[SỐ LƯỢNG MUA]]&gt;0,Stock[[#This Row],[GIÁ MUA]]*Stock[[#This Row],[SỐ LƯỢNG MUA]]*$D$11,"")</f>
        <v/>
      </c>
      <c r="J2478" s="87"/>
      <c r="K2478" s="88"/>
      <c r="L2478" s="116" t="str">
        <f>IF(Stock[[#This Row],[SỐ LƯỢNG MUA]]&gt;0,Stock[[#This Row],[GIÁ MUA]]*(1+Stock[[#This Row],[% TĂNG KỲ VỌNG_1]]),"")</f>
        <v/>
      </c>
      <c r="M2478" s="89"/>
      <c r="N2478" s="116" t="str">
        <f>IF(Stock[[#This Row],[SỐ LƯỢNG MUA]]&gt;0,Stock[[#This Row],[GIÁ MUA]]*(1+Stock[[#This Row],[% TĂNG KỲ VỌNG_2]]),"")</f>
        <v/>
      </c>
      <c r="O2478" s="89"/>
      <c r="P2478" s="116" t="str">
        <f>IF(Stock[[#This Row],[SỐ LƯỢNG MUA]]&gt;0,Stock[[#This Row],[GIÁ MUA]]*(1+Stock[[#This Row],[% GIẢM ĐỂ CẮT LỖ]]),"")</f>
        <v/>
      </c>
      <c r="Q2478" s="103"/>
      <c r="R2478" s="117" t="str">
        <f>IF(Stock[[#This Row],[CỔ TỨC TIỀN MẶT]]&gt;0,Stock[[#This Row],[CỔ TỨC TIỀN MẶT]]/(Stock[[#This Row],[GIÁ MUA]]*Stock[[#This Row],[SỐ LƯỢNG MUA]]),"")</f>
        <v/>
      </c>
      <c r="S2478" s="103"/>
      <c r="T2478" s="77"/>
      <c r="U2478" s="95"/>
      <c r="V2478" s="96"/>
      <c r="W2478" s="125" t="str">
        <f>IF(Stock[[#This Row],[SỐ LƯỢNG BÁN]]&gt;0,Stock[[#This Row],[GIÁ BÁN]]*Stock[[#This Row],[SỐ LƯỢNG BÁN]]*$D$11+Stock[[#This Row],[GIÁ BÁN]]*Stock[[#This Row],[SỐ LƯỢNG BÁN]]*$D$12,"")</f>
        <v/>
      </c>
      <c r="X2478" s="120">
        <f>Stock[[#This Row],[SỐ LƯỢNG MUA]]+Stock[[#This Row],[CỔ TỨC BẰNG CỔ PHIẾU]]-Stock[[#This Row],[SỐ LƯỢNG BÁN]]</f>
        <v>0</v>
      </c>
      <c r="Y24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8" s="120">
        <f ca="1">IF(Stock[[#This Row],[NGÀY BÁN]]&gt;0,Stock[[#This Row],[NGÀY BÁN]]-Stock[[#This Row],[NGÀY MUA]]+1,IF(Stock[[#This Row],[NGÀY MUA]]=0,0,TODAY()-Stock[[#This Row],[NGÀY MUA]]+1))</f>
        <v>0</v>
      </c>
      <c r="AA2478" s="121" t="str">
        <f>IFERROR(Stock[[#This Row],[CỔ TỨC TIỀN MẶT]]+Stock[[#This Row],[LÃI/(LỖ) TỪ BÁN CK
(auto-fill)]],"")</f>
        <v/>
      </c>
      <c r="AB24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8" s="79"/>
      <c r="AE2478" s="146" t="str">
        <f>IF(Stock[[#This Row],[TRẠNG THÁI
(auto-fill)]]="NẮM GIỮ",Stock[[#This Row],[GIÁ THỊ TRƯỜNG]]-Stock[[#This Row],[GIÁ MUA]],"")</f>
        <v/>
      </c>
      <c r="AF2478" s="150" t="str">
        <f>IFERROR(Stock[[#This Row],[TĂNG/
(GIẢM )]]/Stock[[#This Row],[GIÁ MUA]],"")</f>
        <v/>
      </c>
      <c r="AG2478" s="129" t="str">
        <f>IF(Stock[[#This Row],[GIÁ THỊ TRƯỜNG]]&gt;0,Stock[[#This Row],[GIÁ THỊ TRƯỜNG]]*Stock[[#This Row],[SỐ LƯỢNG CÒN LẠI
(auto-fill)]],"")</f>
        <v/>
      </c>
    </row>
    <row r="2479" spans="2:33">
      <c r="B2479" s="109" t="str">
        <f>IF(AND(Stock[[#This Row],[SỐ LƯỢNG MUA]]&gt;0,Stock[[#This Row],[SỐ LƯỢNG CÒN LẠI
(auto-fill)]]=0),"BÁN",
IF(AND(Stock[[#This Row],[SỐ LƯỢNG MUA]]&gt;0,Stock[[#This Row],[SỐ LƯỢNG CÒN LẠI
(auto-fill)]]&gt;0),"NẮM GIỮ",""))</f>
        <v/>
      </c>
      <c r="C2479" s="112">
        <f t="shared" si="38"/>
        <v>2466</v>
      </c>
      <c r="D2479" s="77"/>
      <c r="E2479" s="78"/>
      <c r="F2479" s="170"/>
      <c r="G2479" s="83"/>
      <c r="H2479" s="84"/>
      <c r="I2479" s="114" t="str">
        <f>IF(Stock[[#This Row],[SỐ LƯỢNG MUA]]&gt;0,Stock[[#This Row],[GIÁ MUA]]*Stock[[#This Row],[SỐ LƯỢNG MUA]]*$D$11,"")</f>
        <v/>
      </c>
      <c r="J2479" s="87"/>
      <c r="K2479" s="88"/>
      <c r="L2479" s="116" t="str">
        <f>IF(Stock[[#This Row],[SỐ LƯỢNG MUA]]&gt;0,Stock[[#This Row],[GIÁ MUA]]*(1+Stock[[#This Row],[% TĂNG KỲ VỌNG_1]]),"")</f>
        <v/>
      </c>
      <c r="M2479" s="89"/>
      <c r="N2479" s="116" t="str">
        <f>IF(Stock[[#This Row],[SỐ LƯỢNG MUA]]&gt;0,Stock[[#This Row],[GIÁ MUA]]*(1+Stock[[#This Row],[% TĂNG KỲ VỌNG_2]]),"")</f>
        <v/>
      </c>
      <c r="O2479" s="89"/>
      <c r="P2479" s="116" t="str">
        <f>IF(Stock[[#This Row],[SỐ LƯỢNG MUA]]&gt;0,Stock[[#This Row],[GIÁ MUA]]*(1+Stock[[#This Row],[% GIẢM ĐỂ CẮT LỖ]]),"")</f>
        <v/>
      </c>
      <c r="Q2479" s="103"/>
      <c r="R2479" s="117" t="str">
        <f>IF(Stock[[#This Row],[CỔ TỨC TIỀN MẶT]]&gt;0,Stock[[#This Row],[CỔ TỨC TIỀN MẶT]]/(Stock[[#This Row],[GIÁ MUA]]*Stock[[#This Row],[SỐ LƯỢNG MUA]]),"")</f>
        <v/>
      </c>
      <c r="S2479" s="103"/>
      <c r="T2479" s="77"/>
      <c r="U2479" s="95"/>
      <c r="V2479" s="96"/>
      <c r="W2479" s="125" t="str">
        <f>IF(Stock[[#This Row],[SỐ LƯỢNG BÁN]]&gt;0,Stock[[#This Row],[GIÁ BÁN]]*Stock[[#This Row],[SỐ LƯỢNG BÁN]]*$D$11+Stock[[#This Row],[GIÁ BÁN]]*Stock[[#This Row],[SỐ LƯỢNG BÁN]]*$D$12,"")</f>
        <v/>
      </c>
      <c r="X2479" s="120">
        <f>Stock[[#This Row],[SỐ LƯỢNG MUA]]+Stock[[#This Row],[CỔ TỨC BẰNG CỔ PHIẾU]]-Stock[[#This Row],[SỐ LƯỢNG BÁN]]</f>
        <v>0</v>
      </c>
      <c r="Y24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9" s="120">
        <f ca="1">IF(Stock[[#This Row],[NGÀY BÁN]]&gt;0,Stock[[#This Row],[NGÀY BÁN]]-Stock[[#This Row],[NGÀY MUA]]+1,IF(Stock[[#This Row],[NGÀY MUA]]=0,0,TODAY()-Stock[[#This Row],[NGÀY MUA]]+1))</f>
        <v>0</v>
      </c>
      <c r="AA2479" s="121" t="str">
        <f>IFERROR(Stock[[#This Row],[CỔ TỨC TIỀN MẶT]]+Stock[[#This Row],[LÃI/(LỖ) TỪ BÁN CK
(auto-fill)]],"")</f>
        <v/>
      </c>
      <c r="AB24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79" s="79"/>
      <c r="AE2479" s="146" t="str">
        <f>IF(Stock[[#This Row],[TRẠNG THÁI
(auto-fill)]]="NẮM GIỮ",Stock[[#This Row],[GIÁ THỊ TRƯỜNG]]-Stock[[#This Row],[GIÁ MUA]],"")</f>
        <v/>
      </c>
      <c r="AF2479" s="150" t="str">
        <f>IFERROR(Stock[[#This Row],[TĂNG/
(GIẢM )]]/Stock[[#This Row],[GIÁ MUA]],"")</f>
        <v/>
      </c>
      <c r="AG2479" s="129" t="str">
        <f>IF(Stock[[#This Row],[GIÁ THỊ TRƯỜNG]]&gt;0,Stock[[#This Row],[GIÁ THỊ TRƯỜNG]]*Stock[[#This Row],[SỐ LƯỢNG CÒN LẠI
(auto-fill)]],"")</f>
        <v/>
      </c>
    </row>
    <row r="2480" spans="2:33">
      <c r="B2480" s="109" t="str">
        <f>IF(AND(Stock[[#This Row],[SỐ LƯỢNG MUA]]&gt;0,Stock[[#This Row],[SỐ LƯỢNG CÒN LẠI
(auto-fill)]]=0),"BÁN",
IF(AND(Stock[[#This Row],[SỐ LƯỢNG MUA]]&gt;0,Stock[[#This Row],[SỐ LƯỢNG CÒN LẠI
(auto-fill)]]&gt;0),"NẮM GIỮ",""))</f>
        <v/>
      </c>
      <c r="C2480" s="112">
        <f t="shared" si="38"/>
        <v>2467</v>
      </c>
      <c r="D2480" s="77"/>
      <c r="E2480" s="78"/>
      <c r="F2480" s="170"/>
      <c r="G2480" s="83"/>
      <c r="H2480" s="84"/>
      <c r="I2480" s="114" t="str">
        <f>IF(Stock[[#This Row],[SỐ LƯỢNG MUA]]&gt;0,Stock[[#This Row],[GIÁ MUA]]*Stock[[#This Row],[SỐ LƯỢNG MUA]]*$D$11,"")</f>
        <v/>
      </c>
      <c r="J2480" s="87"/>
      <c r="K2480" s="88"/>
      <c r="L2480" s="116" t="str">
        <f>IF(Stock[[#This Row],[SỐ LƯỢNG MUA]]&gt;0,Stock[[#This Row],[GIÁ MUA]]*(1+Stock[[#This Row],[% TĂNG KỲ VỌNG_1]]),"")</f>
        <v/>
      </c>
      <c r="M2480" s="89"/>
      <c r="N2480" s="116" t="str">
        <f>IF(Stock[[#This Row],[SỐ LƯỢNG MUA]]&gt;0,Stock[[#This Row],[GIÁ MUA]]*(1+Stock[[#This Row],[% TĂNG KỲ VỌNG_2]]),"")</f>
        <v/>
      </c>
      <c r="O2480" s="89"/>
      <c r="P2480" s="116" t="str">
        <f>IF(Stock[[#This Row],[SỐ LƯỢNG MUA]]&gt;0,Stock[[#This Row],[GIÁ MUA]]*(1+Stock[[#This Row],[% GIẢM ĐỂ CẮT LỖ]]),"")</f>
        <v/>
      </c>
      <c r="Q2480" s="103"/>
      <c r="R2480" s="117" t="str">
        <f>IF(Stock[[#This Row],[CỔ TỨC TIỀN MẶT]]&gt;0,Stock[[#This Row],[CỔ TỨC TIỀN MẶT]]/(Stock[[#This Row],[GIÁ MUA]]*Stock[[#This Row],[SỐ LƯỢNG MUA]]),"")</f>
        <v/>
      </c>
      <c r="S2480" s="103"/>
      <c r="T2480" s="77"/>
      <c r="U2480" s="95"/>
      <c r="V2480" s="96"/>
      <c r="W2480" s="125" t="str">
        <f>IF(Stock[[#This Row],[SỐ LƯỢNG BÁN]]&gt;0,Stock[[#This Row],[GIÁ BÁN]]*Stock[[#This Row],[SỐ LƯỢNG BÁN]]*$D$11+Stock[[#This Row],[GIÁ BÁN]]*Stock[[#This Row],[SỐ LƯỢNG BÁN]]*$D$12,"")</f>
        <v/>
      </c>
      <c r="X2480" s="120">
        <f>Stock[[#This Row],[SỐ LƯỢNG MUA]]+Stock[[#This Row],[CỔ TỨC BẰNG CỔ PHIẾU]]-Stock[[#This Row],[SỐ LƯỢNG BÁN]]</f>
        <v>0</v>
      </c>
      <c r="Y24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0" s="120">
        <f ca="1">IF(Stock[[#This Row],[NGÀY BÁN]]&gt;0,Stock[[#This Row],[NGÀY BÁN]]-Stock[[#This Row],[NGÀY MUA]]+1,IF(Stock[[#This Row],[NGÀY MUA]]=0,0,TODAY()-Stock[[#This Row],[NGÀY MUA]]+1))</f>
        <v>0</v>
      </c>
      <c r="AA2480" s="121" t="str">
        <f>IFERROR(Stock[[#This Row],[CỔ TỨC TIỀN MẶT]]+Stock[[#This Row],[LÃI/(LỖ) TỪ BÁN CK
(auto-fill)]],"")</f>
        <v/>
      </c>
      <c r="AB24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0" s="79"/>
      <c r="AE2480" s="146" t="str">
        <f>IF(Stock[[#This Row],[TRẠNG THÁI
(auto-fill)]]="NẮM GIỮ",Stock[[#This Row],[GIÁ THỊ TRƯỜNG]]-Stock[[#This Row],[GIÁ MUA]],"")</f>
        <v/>
      </c>
      <c r="AF2480" s="150" t="str">
        <f>IFERROR(Stock[[#This Row],[TĂNG/
(GIẢM )]]/Stock[[#This Row],[GIÁ MUA]],"")</f>
        <v/>
      </c>
      <c r="AG2480" s="129" t="str">
        <f>IF(Stock[[#This Row],[GIÁ THỊ TRƯỜNG]]&gt;0,Stock[[#This Row],[GIÁ THỊ TRƯỜNG]]*Stock[[#This Row],[SỐ LƯỢNG CÒN LẠI
(auto-fill)]],"")</f>
        <v/>
      </c>
    </row>
    <row r="2481" spans="2:33">
      <c r="B2481" s="109" t="str">
        <f>IF(AND(Stock[[#This Row],[SỐ LƯỢNG MUA]]&gt;0,Stock[[#This Row],[SỐ LƯỢNG CÒN LẠI
(auto-fill)]]=0),"BÁN",
IF(AND(Stock[[#This Row],[SỐ LƯỢNG MUA]]&gt;0,Stock[[#This Row],[SỐ LƯỢNG CÒN LẠI
(auto-fill)]]&gt;0),"NẮM GIỮ",""))</f>
        <v/>
      </c>
      <c r="C2481" s="112">
        <f t="shared" si="38"/>
        <v>2468</v>
      </c>
      <c r="D2481" s="77"/>
      <c r="E2481" s="78"/>
      <c r="F2481" s="170"/>
      <c r="G2481" s="83"/>
      <c r="H2481" s="84"/>
      <c r="I2481" s="114" t="str">
        <f>IF(Stock[[#This Row],[SỐ LƯỢNG MUA]]&gt;0,Stock[[#This Row],[GIÁ MUA]]*Stock[[#This Row],[SỐ LƯỢNG MUA]]*$D$11,"")</f>
        <v/>
      </c>
      <c r="J2481" s="87"/>
      <c r="K2481" s="88"/>
      <c r="L2481" s="116" t="str">
        <f>IF(Stock[[#This Row],[SỐ LƯỢNG MUA]]&gt;0,Stock[[#This Row],[GIÁ MUA]]*(1+Stock[[#This Row],[% TĂNG KỲ VỌNG_1]]),"")</f>
        <v/>
      </c>
      <c r="M2481" s="89"/>
      <c r="N2481" s="116" t="str">
        <f>IF(Stock[[#This Row],[SỐ LƯỢNG MUA]]&gt;0,Stock[[#This Row],[GIÁ MUA]]*(1+Stock[[#This Row],[% TĂNG KỲ VỌNG_2]]),"")</f>
        <v/>
      </c>
      <c r="O2481" s="89"/>
      <c r="P2481" s="116" t="str">
        <f>IF(Stock[[#This Row],[SỐ LƯỢNG MUA]]&gt;0,Stock[[#This Row],[GIÁ MUA]]*(1+Stock[[#This Row],[% GIẢM ĐỂ CẮT LỖ]]),"")</f>
        <v/>
      </c>
      <c r="Q2481" s="103"/>
      <c r="R2481" s="117" t="str">
        <f>IF(Stock[[#This Row],[CỔ TỨC TIỀN MẶT]]&gt;0,Stock[[#This Row],[CỔ TỨC TIỀN MẶT]]/(Stock[[#This Row],[GIÁ MUA]]*Stock[[#This Row],[SỐ LƯỢNG MUA]]),"")</f>
        <v/>
      </c>
      <c r="S2481" s="103"/>
      <c r="T2481" s="77"/>
      <c r="U2481" s="95"/>
      <c r="V2481" s="96"/>
      <c r="W2481" s="125" t="str">
        <f>IF(Stock[[#This Row],[SỐ LƯỢNG BÁN]]&gt;0,Stock[[#This Row],[GIÁ BÁN]]*Stock[[#This Row],[SỐ LƯỢNG BÁN]]*$D$11+Stock[[#This Row],[GIÁ BÁN]]*Stock[[#This Row],[SỐ LƯỢNG BÁN]]*$D$12,"")</f>
        <v/>
      </c>
      <c r="X2481" s="120">
        <f>Stock[[#This Row],[SỐ LƯỢNG MUA]]+Stock[[#This Row],[CỔ TỨC BẰNG CỔ PHIẾU]]-Stock[[#This Row],[SỐ LƯỢNG BÁN]]</f>
        <v>0</v>
      </c>
      <c r="Y24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1" s="120">
        <f ca="1">IF(Stock[[#This Row],[NGÀY BÁN]]&gt;0,Stock[[#This Row],[NGÀY BÁN]]-Stock[[#This Row],[NGÀY MUA]]+1,IF(Stock[[#This Row],[NGÀY MUA]]=0,0,TODAY()-Stock[[#This Row],[NGÀY MUA]]+1))</f>
        <v>0</v>
      </c>
      <c r="AA2481" s="121" t="str">
        <f>IFERROR(Stock[[#This Row],[CỔ TỨC TIỀN MẶT]]+Stock[[#This Row],[LÃI/(LỖ) TỪ BÁN CK
(auto-fill)]],"")</f>
        <v/>
      </c>
      <c r="AB24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1" s="79"/>
      <c r="AE2481" s="146" t="str">
        <f>IF(Stock[[#This Row],[TRẠNG THÁI
(auto-fill)]]="NẮM GIỮ",Stock[[#This Row],[GIÁ THỊ TRƯỜNG]]-Stock[[#This Row],[GIÁ MUA]],"")</f>
        <v/>
      </c>
      <c r="AF2481" s="150" t="str">
        <f>IFERROR(Stock[[#This Row],[TĂNG/
(GIẢM )]]/Stock[[#This Row],[GIÁ MUA]],"")</f>
        <v/>
      </c>
      <c r="AG2481" s="129" t="str">
        <f>IF(Stock[[#This Row],[GIÁ THỊ TRƯỜNG]]&gt;0,Stock[[#This Row],[GIÁ THỊ TRƯỜNG]]*Stock[[#This Row],[SỐ LƯỢNG CÒN LẠI
(auto-fill)]],"")</f>
        <v/>
      </c>
    </row>
    <row r="2482" spans="2:33">
      <c r="B2482" s="109" t="str">
        <f>IF(AND(Stock[[#This Row],[SỐ LƯỢNG MUA]]&gt;0,Stock[[#This Row],[SỐ LƯỢNG CÒN LẠI
(auto-fill)]]=0),"BÁN",
IF(AND(Stock[[#This Row],[SỐ LƯỢNG MUA]]&gt;0,Stock[[#This Row],[SỐ LƯỢNG CÒN LẠI
(auto-fill)]]&gt;0),"NẮM GIỮ",""))</f>
        <v/>
      </c>
      <c r="C2482" s="112">
        <f t="shared" si="38"/>
        <v>2469</v>
      </c>
      <c r="D2482" s="77"/>
      <c r="E2482" s="78"/>
      <c r="F2482" s="170"/>
      <c r="G2482" s="83"/>
      <c r="H2482" s="84"/>
      <c r="I2482" s="114" t="str">
        <f>IF(Stock[[#This Row],[SỐ LƯỢNG MUA]]&gt;0,Stock[[#This Row],[GIÁ MUA]]*Stock[[#This Row],[SỐ LƯỢNG MUA]]*$D$11,"")</f>
        <v/>
      </c>
      <c r="J2482" s="87"/>
      <c r="K2482" s="88"/>
      <c r="L2482" s="116" t="str">
        <f>IF(Stock[[#This Row],[SỐ LƯỢNG MUA]]&gt;0,Stock[[#This Row],[GIÁ MUA]]*(1+Stock[[#This Row],[% TĂNG KỲ VỌNG_1]]),"")</f>
        <v/>
      </c>
      <c r="M2482" s="89"/>
      <c r="N2482" s="116" t="str">
        <f>IF(Stock[[#This Row],[SỐ LƯỢNG MUA]]&gt;0,Stock[[#This Row],[GIÁ MUA]]*(1+Stock[[#This Row],[% TĂNG KỲ VỌNG_2]]),"")</f>
        <v/>
      </c>
      <c r="O2482" s="89"/>
      <c r="P2482" s="116" t="str">
        <f>IF(Stock[[#This Row],[SỐ LƯỢNG MUA]]&gt;0,Stock[[#This Row],[GIÁ MUA]]*(1+Stock[[#This Row],[% GIẢM ĐỂ CẮT LỖ]]),"")</f>
        <v/>
      </c>
      <c r="Q2482" s="103"/>
      <c r="R2482" s="117" t="str">
        <f>IF(Stock[[#This Row],[CỔ TỨC TIỀN MẶT]]&gt;0,Stock[[#This Row],[CỔ TỨC TIỀN MẶT]]/(Stock[[#This Row],[GIÁ MUA]]*Stock[[#This Row],[SỐ LƯỢNG MUA]]),"")</f>
        <v/>
      </c>
      <c r="S2482" s="103"/>
      <c r="T2482" s="77"/>
      <c r="U2482" s="95"/>
      <c r="V2482" s="96"/>
      <c r="W2482" s="125" t="str">
        <f>IF(Stock[[#This Row],[SỐ LƯỢNG BÁN]]&gt;0,Stock[[#This Row],[GIÁ BÁN]]*Stock[[#This Row],[SỐ LƯỢNG BÁN]]*$D$11+Stock[[#This Row],[GIÁ BÁN]]*Stock[[#This Row],[SỐ LƯỢNG BÁN]]*$D$12,"")</f>
        <v/>
      </c>
      <c r="X2482" s="120">
        <f>Stock[[#This Row],[SỐ LƯỢNG MUA]]+Stock[[#This Row],[CỔ TỨC BẰNG CỔ PHIẾU]]-Stock[[#This Row],[SỐ LƯỢNG BÁN]]</f>
        <v>0</v>
      </c>
      <c r="Y24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2" s="120">
        <f ca="1">IF(Stock[[#This Row],[NGÀY BÁN]]&gt;0,Stock[[#This Row],[NGÀY BÁN]]-Stock[[#This Row],[NGÀY MUA]]+1,IF(Stock[[#This Row],[NGÀY MUA]]=0,0,TODAY()-Stock[[#This Row],[NGÀY MUA]]+1))</f>
        <v>0</v>
      </c>
      <c r="AA2482" s="121" t="str">
        <f>IFERROR(Stock[[#This Row],[CỔ TỨC TIỀN MẶT]]+Stock[[#This Row],[LÃI/(LỖ) TỪ BÁN CK
(auto-fill)]],"")</f>
        <v/>
      </c>
      <c r="AB24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2" s="79"/>
      <c r="AE2482" s="146" t="str">
        <f>IF(Stock[[#This Row],[TRẠNG THÁI
(auto-fill)]]="NẮM GIỮ",Stock[[#This Row],[GIÁ THỊ TRƯỜNG]]-Stock[[#This Row],[GIÁ MUA]],"")</f>
        <v/>
      </c>
      <c r="AF2482" s="150" t="str">
        <f>IFERROR(Stock[[#This Row],[TĂNG/
(GIẢM )]]/Stock[[#This Row],[GIÁ MUA]],"")</f>
        <v/>
      </c>
      <c r="AG2482" s="129" t="str">
        <f>IF(Stock[[#This Row],[GIÁ THỊ TRƯỜNG]]&gt;0,Stock[[#This Row],[GIÁ THỊ TRƯỜNG]]*Stock[[#This Row],[SỐ LƯỢNG CÒN LẠI
(auto-fill)]],"")</f>
        <v/>
      </c>
    </row>
    <row r="2483" spans="2:33">
      <c r="B2483" s="109" t="str">
        <f>IF(AND(Stock[[#This Row],[SỐ LƯỢNG MUA]]&gt;0,Stock[[#This Row],[SỐ LƯỢNG CÒN LẠI
(auto-fill)]]=0),"BÁN",
IF(AND(Stock[[#This Row],[SỐ LƯỢNG MUA]]&gt;0,Stock[[#This Row],[SỐ LƯỢNG CÒN LẠI
(auto-fill)]]&gt;0),"NẮM GIỮ",""))</f>
        <v/>
      </c>
      <c r="C2483" s="112">
        <f t="shared" si="38"/>
        <v>2470</v>
      </c>
      <c r="D2483" s="77"/>
      <c r="E2483" s="78"/>
      <c r="F2483" s="170"/>
      <c r="G2483" s="83"/>
      <c r="H2483" s="84"/>
      <c r="I2483" s="114" t="str">
        <f>IF(Stock[[#This Row],[SỐ LƯỢNG MUA]]&gt;0,Stock[[#This Row],[GIÁ MUA]]*Stock[[#This Row],[SỐ LƯỢNG MUA]]*$D$11,"")</f>
        <v/>
      </c>
      <c r="J2483" s="87"/>
      <c r="K2483" s="88"/>
      <c r="L2483" s="116" t="str">
        <f>IF(Stock[[#This Row],[SỐ LƯỢNG MUA]]&gt;0,Stock[[#This Row],[GIÁ MUA]]*(1+Stock[[#This Row],[% TĂNG KỲ VỌNG_1]]),"")</f>
        <v/>
      </c>
      <c r="M2483" s="89"/>
      <c r="N2483" s="116" t="str">
        <f>IF(Stock[[#This Row],[SỐ LƯỢNG MUA]]&gt;0,Stock[[#This Row],[GIÁ MUA]]*(1+Stock[[#This Row],[% TĂNG KỲ VỌNG_2]]),"")</f>
        <v/>
      </c>
      <c r="O2483" s="89"/>
      <c r="P2483" s="116" t="str">
        <f>IF(Stock[[#This Row],[SỐ LƯỢNG MUA]]&gt;0,Stock[[#This Row],[GIÁ MUA]]*(1+Stock[[#This Row],[% GIẢM ĐỂ CẮT LỖ]]),"")</f>
        <v/>
      </c>
      <c r="Q2483" s="103"/>
      <c r="R2483" s="117" t="str">
        <f>IF(Stock[[#This Row],[CỔ TỨC TIỀN MẶT]]&gt;0,Stock[[#This Row],[CỔ TỨC TIỀN MẶT]]/(Stock[[#This Row],[GIÁ MUA]]*Stock[[#This Row],[SỐ LƯỢNG MUA]]),"")</f>
        <v/>
      </c>
      <c r="S2483" s="103"/>
      <c r="T2483" s="77"/>
      <c r="U2483" s="95"/>
      <c r="V2483" s="96"/>
      <c r="W2483" s="125" t="str">
        <f>IF(Stock[[#This Row],[SỐ LƯỢNG BÁN]]&gt;0,Stock[[#This Row],[GIÁ BÁN]]*Stock[[#This Row],[SỐ LƯỢNG BÁN]]*$D$11+Stock[[#This Row],[GIÁ BÁN]]*Stock[[#This Row],[SỐ LƯỢNG BÁN]]*$D$12,"")</f>
        <v/>
      </c>
      <c r="X2483" s="120">
        <f>Stock[[#This Row],[SỐ LƯỢNG MUA]]+Stock[[#This Row],[CỔ TỨC BẰNG CỔ PHIẾU]]-Stock[[#This Row],[SỐ LƯỢNG BÁN]]</f>
        <v>0</v>
      </c>
      <c r="Y24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3" s="120">
        <f ca="1">IF(Stock[[#This Row],[NGÀY BÁN]]&gt;0,Stock[[#This Row],[NGÀY BÁN]]-Stock[[#This Row],[NGÀY MUA]]+1,IF(Stock[[#This Row],[NGÀY MUA]]=0,0,TODAY()-Stock[[#This Row],[NGÀY MUA]]+1))</f>
        <v>0</v>
      </c>
      <c r="AA2483" s="121" t="str">
        <f>IFERROR(Stock[[#This Row],[CỔ TỨC TIỀN MẶT]]+Stock[[#This Row],[LÃI/(LỖ) TỪ BÁN CK
(auto-fill)]],"")</f>
        <v/>
      </c>
      <c r="AB24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3" s="79"/>
      <c r="AE2483" s="146" t="str">
        <f>IF(Stock[[#This Row],[TRẠNG THÁI
(auto-fill)]]="NẮM GIỮ",Stock[[#This Row],[GIÁ THỊ TRƯỜNG]]-Stock[[#This Row],[GIÁ MUA]],"")</f>
        <v/>
      </c>
      <c r="AF2483" s="150" t="str">
        <f>IFERROR(Stock[[#This Row],[TĂNG/
(GIẢM )]]/Stock[[#This Row],[GIÁ MUA]],"")</f>
        <v/>
      </c>
      <c r="AG2483" s="129" t="str">
        <f>IF(Stock[[#This Row],[GIÁ THỊ TRƯỜNG]]&gt;0,Stock[[#This Row],[GIÁ THỊ TRƯỜNG]]*Stock[[#This Row],[SỐ LƯỢNG CÒN LẠI
(auto-fill)]],"")</f>
        <v/>
      </c>
    </row>
    <row r="2484" spans="2:33">
      <c r="B2484" s="109" t="str">
        <f>IF(AND(Stock[[#This Row],[SỐ LƯỢNG MUA]]&gt;0,Stock[[#This Row],[SỐ LƯỢNG CÒN LẠI
(auto-fill)]]=0),"BÁN",
IF(AND(Stock[[#This Row],[SỐ LƯỢNG MUA]]&gt;0,Stock[[#This Row],[SỐ LƯỢNG CÒN LẠI
(auto-fill)]]&gt;0),"NẮM GIỮ",""))</f>
        <v/>
      </c>
      <c r="C2484" s="112">
        <f t="shared" si="38"/>
        <v>2471</v>
      </c>
      <c r="D2484" s="77"/>
      <c r="E2484" s="78"/>
      <c r="F2484" s="170"/>
      <c r="G2484" s="83"/>
      <c r="H2484" s="84"/>
      <c r="I2484" s="114" t="str">
        <f>IF(Stock[[#This Row],[SỐ LƯỢNG MUA]]&gt;0,Stock[[#This Row],[GIÁ MUA]]*Stock[[#This Row],[SỐ LƯỢNG MUA]]*$D$11,"")</f>
        <v/>
      </c>
      <c r="J2484" s="87"/>
      <c r="K2484" s="88"/>
      <c r="L2484" s="116" t="str">
        <f>IF(Stock[[#This Row],[SỐ LƯỢNG MUA]]&gt;0,Stock[[#This Row],[GIÁ MUA]]*(1+Stock[[#This Row],[% TĂNG KỲ VỌNG_1]]),"")</f>
        <v/>
      </c>
      <c r="M2484" s="89"/>
      <c r="N2484" s="116" t="str">
        <f>IF(Stock[[#This Row],[SỐ LƯỢNG MUA]]&gt;0,Stock[[#This Row],[GIÁ MUA]]*(1+Stock[[#This Row],[% TĂNG KỲ VỌNG_2]]),"")</f>
        <v/>
      </c>
      <c r="O2484" s="89"/>
      <c r="P2484" s="116" t="str">
        <f>IF(Stock[[#This Row],[SỐ LƯỢNG MUA]]&gt;0,Stock[[#This Row],[GIÁ MUA]]*(1+Stock[[#This Row],[% GIẢM ĐỂ CẮT LỖ]]),"")</f>
        <v/>
      </c>
      <c r="Q2484" s="103"/>
      <c r="R2484" s="117" t="str">
        <f>IF(Stock[[#This Row],[CỔ TỨC TIỀN MẶT]]&gt;0,Stock[[#This Row],[CỔ TỨC TIỀN MẶT]]/(Stock[[#This Row],[GIÁ MUA]]*Stock[[#This Row],[SỐ LƯỢNG MUA]]),"")</f>
        <v/>
      </c>
      <c r="S2484" s="103"/>
      <c r="T2484" s="77"/>
      <c r="U2484" s="95"/>
      <c r="V2484" s="96"/>
      <c r="W2484" s="125" t="str">
        <f>IF(Stock[[#This Row],[SỐ LƯỢNG BÁN]]&gt;0,Stock[[#This Row],[GIÁ BÁN]]*Stock[[#This Row],[SỐ LƯỢNG BÁN]]*$D$11+Stock[[#This Row],[GIÁ BÁN]]*Stock[[#This Row],[SỐ LƯỢNG BÁN]]*$D$12,"")</f>
        <v/>
      </c>
      <c r="X2484" s="120">
        <f>Stock[[#This Row],[SỐ LƯỢNG MUA]]+Stock[[#This Row],[CỔ TỨC BẰNG CỔ PHIẾU]]-Stock[[#This Row],[SỐ LƯỢNG BÁN]]</f>
        <v>0</v>
      </c>
      <c r="Y24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4" s="120">
        <f ca="1">IF(Stock[[#This Row],[NGÀY BÁN]]&gt;0,Stock[[#This Row],[NGÀY BÁN]]-Stock[[#This Row],[NGÀY MUA]]+1,IF(Stock[[#This Row],[NGÀY MUA]]=0,0,TODAY()-Stock[[#This Row],[NGÀY MUA]]+1))</f>
        <v>0</v>
      </c>
      <c r="AA2484" s="121" t="str">
        <f>IFERROR(Stock[[#This Row],[CỔ TỨC TIỀN MẶT]]+Stock[[#This Row],[LÃI/(LỖ) TỪ BÁN CK
(auto-fill)]],"")</f>
        <v/>
      </c>
      <c r="AB24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4" s="79"/>
      <c r="AE2484" s="146" t="str">
        <f>IF(Stock[[#This Row],[TRẠNG THÁI
(auto-fill)]]="NẮM GIỮ",Stock[[#This Row],[GIÁ THỊ TRƯỜNG]]-Stock[[#This Row],[GIÁ MUA]],"")</f>
        <v/>
      </c>
      <c r="AF2484" s="150" t="str">
        <f>IFERROR(Stock[[#This Row],[TĂNG/
(GIẢM )]]/Stock[[#This Row],[GIÁ MUA]],"")</f>
        <v/>
      </c>
      <c r="AG2484" s="129" t="str">
        <f>IF(Stock[[#This Row],[GIÁ THỊ TRƯỜNG]]&gt;0,Stock[[#This Row],[GIÁ THỊ TRƯỜNG]]*Stock[[#This Row],[SỐ LƯỢNG CÒN LẠI
(auto-fill)]],"")</f>
        <v/>
      </c>
    </row>
    <row r="2485" spans="2:33">
      <c r="B2485" s="109" t="str">
        <f>IF(AND(Stock[[#This Row],[SỐ LƯỢNG MUA]]&gt;0,Stock[[#This Row],[SỐ LƯỢNG CÒN LẠI
(auto-fill)]]=0),"BÁN",
IF(AND(Stock[[#This Row],[SỐ LƯỢNG MUA]]&gt;0,Stock[[#This Row],[SỐ LƯỢNG CÒN LẠI
(auto-fill)]]&gt;0),"NẮM GIỮ",""))</f>
        <v/>
      </c>
      <c r="C2485" s="112">
        <f t="shared" si="38"/>
        <v>2472</v>
      </c>
      <c r="D2485" s="77"/>
      <c r="E2485" s="78"/>
      <c r="F2485" s="170"/>
      <c r="G2485" s="83"/>
      <c r="H2485" s="84"/>
      <c r="I2485" s="114" t="str">
        <f>IF(Stock[[#This Row],[SỐ LƯỢNG MUA]]&gt;0,Stock[[#This Row],[GIÁ MUA]]*Stock[[#This Row],[SỐ LƯỢNG MUA]]*$D$11,"")</f>
        <v/>
      </c>
      <c r="J2485" s="87"/>
      <c r="K2485" s="88"/>
      <c r="L2485" s="116" t="str">
        <f>IF(Stock[[#This Row],[SỐ LƯỢNG MUA]]&gt;0,Stock[[#This Row],[GIÁ MUA]]*(1+Stock[[#This Row],[% TĂNG KỲ VỌNG_1]]),"")</f>
        <v/>
      </c>
      <c r="M2485" s="89"/>
      <c r="N2485" s="116" t="str">
        <f>IF(Stock[[#This Row],[SỐ LƯỢNG MUA]]&gt;0,Stock[[#This Row],[GIÁ MUA]]*(1+Stock[[#This Row],[% TĂNG KỲ VỌNG_2]]),"")</f>
        <v/>
      </c>
      <c r="O2485" s="89"/>
      <c r="P2485" s="116" t="str">
        <f>IF(Stock[[#This Row],[SỐ LƯỢNG MUA]]&gt;0,Stock[[#This Row],[GIÁ MUA]]*(1+Stock[[#This Row],[% GIẢM ĐỂ CẮT LỖ]]),"")</f>
        <v/>
      </c>
      <c r="Q2485" s="103"/>
      <c r="R2485" s="117" t="str">
        <f>IF(Stock[[#This Row],[CỔ TỨC TIỀN MẶT]]&gt;0,Stock[[#This Row],[CỔ TỨC TIỀN MẶT]]/(Stock[[#This Row],[GIÁ MUA]]*Stock[[#This Row],[SỐ LƯỢNG MUA]]),"")</f>
        <v/>
      </c>
      <c r="S2485" s="103"/>
      <c r="T2485" s="77"/>
      <c r="U2485" s="95"/>
      <c r="V2485" s="96"/>
      <c r="W2485" s="125" t="str">
        <f>IF(Stock[[#This Row],[SỐ LƯỢNG BÁN]]&gt;0,Stock[[#This Row],[GIÁ BÁN]]*Stock[[#This Row],[SỐ LƯỢNG BÁN]]*$D$11+Stock[[#This Row],[GIÁ BÁN]]*Stock[[#This Row],[SỐ LƯỢNG BÁN]]*$D$12,"")</f>
        <v/>
      </c>
      <c r="X2485" s="120">
        <f>Stock[[#This Row],[SỐ LƯỢNG MUA]]+Stock[[#This Row],[CỔ TỨC BẰNG CỔ PHIẾU]]-Stock[[#This Row],[SỐ LƯỢNG BÁN]]</f>
        <v>0</v>
      </c>
      <c r="Y24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5" s="120">
        <f ca="1">IF(Stock[[#This Row],[NGÀY BÁN]]&gt;0,Stock[[#This Row],[NGÀY BÁN]]-Stock[[#This Row],[NGÀY MUA]]+1,IF(Stock[[#This Row],[NGÀY MUA]]=0,0,TODAY()-Stock[[#This Row],[NGÀY MUA]]+1))</f>
        <v>0</v>
      </c>
      <c r="AA2485" s="121" t="str">
        <f>IFERROR(Stock[[#This Row],[CỔ TỨC TIỀN MẶT]]+Stock[[#This Row],[LÃI/(LỖ) TỪ BÁN CK
(auto-fill)]],"")</f>
        <v/>
      </c>
      <c r="AB24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5" s="79"/>
      <c r="AE2485" s="146" t="str">
        <f>IF(Stock[[#This Row],[TRẠNG THÁI
(auto-fill)]]="NẮM GIỮ",Stock[[#This Row],[GIÁ THỊ TRƯỜNG]]-Stock[[#This Row],[GIÁ MUA]],"")</f>
        <v/>
      </c>
      <c r="AF2485" s="150" t="str">
        <f>IFERROR(Stock[[#This Row],[TĂNG/
(GIẢM )]]/Stock[[#This Row],[GIÁ MUA]],"")</f>
        <v/>
      </c>
      <c r="AG2485" s="129" t="str">
        <f>IF(Stock[[#This Row],[GIÁ THỊ TRƯỜNG]]&gt;0,Stock[[#This Row],[GIÁ THỊ TRƯỜNG]]*Stock[[#This Row],[SỐ LƯỢNG CÒN LẠI
(auto-fill)]],"")</f>
        <v/>
      </c>
    </row>
    <row r="2486" spans="2:33">
      <c r="B2486" s="109" t="str">
        <f>IF(AND(Stock[[#This Row],[SỐ LƯỢNG MUA]]&gt;0,Stock[[#This Row],[SỐ LƯỢNG CÒN LẠI
(auto-fill)]]=0),"BÁN",
IF(AND(Stock[[#This Row],[SỐ LƯỢNG MUA]]&gt;0,Stock[[#This Row],[SỐ LƯỢNG CÒN LẠI
(auto-fill)]]&gt;0),"NẮM GIỮ",""))</f>
        <v/>
      </c>
      <c r="C2486" s="112">
        <f t="shared" si="38"/>
        <v>2473</v>
      </c>
      <c r="D2486" s="77"/>
      <c r="E2486" s="78"/>
      <c r="F2486" s="170"/>
      <c r="G2486" s="83"/>
      <c r="H2486" s="84"/>
      <c r="I2486" s="114" t="str">
        <f>IF(Stock[[#This Row],[SỐ LƯỢNG MUA]]&gt;0,Stock[[#This Row],[GIÁ MUA]]*Stock[[#This Row],[SỐ LƯỢNG MUA]]*$D$11,"")</f>
        <v/>
      </c>
      <c r="J2486" s="87"/>
      <c r="K2486" s="88"/>
      <c r="L2486" s="116" t="str">
        <f>IF(Stock[[#This Row],[SỐ LƯỢNG MUA]]&gt;0,Stock[[#This Row],[GIÁ MUA]]*(1+Stock[[#This Row],[% TĂNG KỲ VỌNG_1]]),"")</f>
        <v/>
      </c>
      <c r="M2486" s="89"/>
      <c r="N2486" s="116" t="str">
        <f>IF(Stock[[#This Row],[SỐ LƯỢNG MUA]]&gt;0,Stock[[#This Row],[GIÁ MUA]]*(1+Stock[[#This Row],[% TĂNG KỲ VỌNG_2]]),"")</f>
        <v/>
      </c>
      <c r="O2486" s="89"/>
      <c r="P2486" s="116" t="str">
        <f>IF(Stock[[#This Row],[SỐ LƯỢNG MUA]]&gt;0,Stock[[#This Row],[GIÁ MUA]]*(1+Stock[[#This Row],[% GIẢM ĐỂ CẮT LỖ]]),"")</f>
        <v/>
      </c>
      <c r="Q2486" s="103"/>
      <c r="R2486" s="117" t="str">
        <f>IF(Stock[[#This Row],[CỔ TỨC TIỀN MẶT]]&gt;0,Stock[[#This Row],[CỔ TỨC TIỀN MẶT]]/(Stock[[#This Row],[GIÁ MUA]]*Stock[[#This Row],[SỐ LƯỢNG MUA]]),"")</f>
        <v/>
      </c>
      <c r="S2486" s="103"/>
      <c r="T2486" s="77"/>
      <c r="U2486" s="95"/>
      <c r="V2486" s="96"/>
      <c r="W2486" s="125" t="str">
        <f>IF(Stock[[#This Row],[SỐ LƯỢNG BÁN]]&gt;0,Stock[[#This Row],[GIÁ BÁN]]*Stock[[#This Row],[SỐ LƯỢNG BÁN]]*$D$11+Stock[[#This Row],[GIÁ BÁN]]*Stock[[#This Row],[SỐ LƯỢNG BÁN]]*$D$12,"")</f>
        <v/>
      </c>
      <c r="X2486" s="120">
        <f>Stock[[#This Row],[SỐ LƯỢNG MUA]]+Stock[[#This Row],[CỔ TỨC BẰNG CỔ PHIẾU]]-Stock[[#This Row],[SỐ LƯỢNG BÁN]]</f>
        <v>0</v>
      </c>
      <c r="Y24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6" s="120">
        <f ca="1">IF(Stock[[#This Row],[NGÀY BÁN]]&gt;0,Stock[[#This Row],[NGÀY BÁN]]-Stock[[#This Row],[NGÀY MUA]]+1,IF(Stock[[#This Row],[NGÀY MUA]]=0,0,TODAY()-Stock[[#This Row],[NGÀY MUA]]+1))</f>
        <v>0</v>
      </c>
      <c r="AA2486" s="121" t="str">
        <f>IFERROR(Stock[[#This Row],[CỔ TỨC TIỀN MẶT]]+Stock[[#This Row],[LÃI/(LỖ) TỪ BÁN CK
(auto-fill)]],"")</f>
        <v/>
      </c>
      <c r="AB24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6" s="79"/>
      <c r="AE2486" s="146" t="str">
        <f>IF(Stock[[#This Row],[TRẠNG THÁI
(auto-fill)]]="NẮM GIỮ",Stock[[#This Row],[GIÁ THỊ TRƯỜNG]]-Stock[[#This Row],[GIÁ MUA]],"")</f>
        <v/>
      </c>
      <c r="AF2486" s="150" t="str">
        <f>IFERROR(Stock[[#This Row],[TĂNG/
(GIẢM )]]/Stock[[#This Row],[GIÁ MUA]],"")</f>
        <v/>
      </c>
      <c r="AG2486" s="129" t="str">
        <f>IF(Stock[[#This Row],[GIÁ THỊ TRƯỜNG]]&gt;0,Stock[[#This Row],[GIÁ THỊ TRƯỜNG]]*Stock[[#This Row],[SỐ LƯỢNG CÒN LẠI
(auto-fill)]],"")</f>
        <v/>
      </c>
    </row>
    <row r="2487" spans="2:33">
      <c r="B2487" s="109" t="str">
        <f>IF(AND(Stock[[#This Row],[SỐ LƯỢNG MUA]]&gt;0,Stock[[#This Row],[SỐ LƯỢNG CÒN LẠI
(auto-fill)]]=0),"BÁN",
IF(AND(Stock[[#This Row],[SỐ LƯỢNG MUA]]&gt;0,Stock[[#This Row],[SỐ LƯỢNG CÒN LẠI
(auto-fill)]]&gt;0),"NẮM GIỮ",""))</f>
        <v/>
      </c>
      <c r="C2487" s="112">
        <f t="shared" si="38"/>
        <v>2474</v>
      </c>
      <c r="D2487" s="77"/>
      <c r="E2487" s="78"/>
      <c r="F2487" s="170"/>
      <c r="G2487" s="83"/>
      <c r="H2487" s="84"/>
      <c r="I2487" s="114" t="str">
        <f>IF(Stock[[#This Row],[SỐ LƯỢNG MUA]]&gt;0,Stock[[#This Row],[GIÁ MUA]]*Stock[[#This Row],[SỐ LƯỢNG MUA]]*$D$11,"")</f>
        <v/>
      </c>
      <c r="J2487" s="87"/>
      <c r="K2487" s="88"/>
      <c r="L2487" s="116" t="str">
        <f>IF(Stock[[#This Row],[SỐ LƯỢNG MUA]]&gt;0,Stock[[#This Row],[GIÁ MUA]]*(1+Stock[[#This Row],[% TĂNG KỲ VỌNG_1]]),"")</f>
        <v/>
      </c>
      <c r="M2487" s="89"/>
      <c r="N2487" s="116" t="str">
        <f>IF(Stock[[#This Row],[SỐ LƯỢNG MUA]]&gt;0,Stock[[#This Row],[GIÁ MUA]]*(1+Stock[[#This Row],[% TĂNG KỲ VỌNG_2]]),"")</f>
        <v/>
      </c>
      <c r="O2487" s="89"/>
      <c r="P2487" s="116" t="str">
        <f>IF(Stock[[#This Row],[SỐ LƯỢNG MUA]]&gt;0,Stock[[#This Row],[GIÁ MUA]]*(1+Stock[[#This Row],[% GIẢM ĐỂ CẮT LỖ]]),"")</f>
        <v/>
      </c>
      <c r="Q2487" s="103"/>
      <c r="R2487" s="117" t="str">
        <f>IF(Stock[[#This Row],[CỔ TỨC TIỀN MẶT]]&gt;0,Stock[[#This Row],[CỔ TỨC TIỀN MẶT]]/(Stock[[#This Row],[GIÁ MUA]]*Stock[[#This Row],[SỐ LƯỢNG MUA]]),"")</f>
        <v/>
      </c>
      <c r="S2487" s="103"/>
      <c r="T2487" s="77"/>
      <c r="U2487" s="95"/>
      <c r="V2487" s="96"/>
      <c r="W2487" s="125" t="str">
        <f>IF(Stock[[#This Row],[SỐ LƯỢNG BÁN]]&gt;0,Stock[[#This Row],[GIÁ BÁN]]*Stock[[#This Row],[SỐ LƯỢNG BÁN]]*$D$11+Stock[[#This Row],[GIÁ BÁN]]*Stock[[#This Row],[SỐ LƯỢNG BÁN]]*$D$12,"")</f>
        <v/>
      </c>
      <c r="X2487" s="120">
        <f>Stock[[#This Row],[SỐ LƯỢNG MUA]]+Stock[[#This Row],[CỔ TỨC BẰNG CỔ PHIẾU]]-Stock[[#This Row],[SỐ LƯỢNG BÁN]]</f>
        <v>0</v>
      </c>
      <c r="Y24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7" s="120">
        <f ca="1">IF(Stock[[#This Row],[NGÀY BÁN]]&gt;0,Stock[[#This Row],[NGÀY BÁN]]-Stock[[#This Row],[NGÀY MUA]]+1,IF(Stock[[#This Row],[NGÀY MUA]]=0,0,TODAY()-Stock[[#This Row],[NGÀY MUA]]+1))</f>
        <v>0</v>
      </c>
      <c r="AA2487" s="121" t="str">
        <f>IFERROR(Stock[[#This Row],[CỔ TỨC TIỀN MẶT]]+Stock[[#This Row],[LÃI/(LỖ) TỪ BÁN CK
(auto-fill)]],"")</f>
        <v/>
      </c>
      <c r="AB24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7" s="79"/>
      <c r="AE2487" s="146" t="str">
        <f>IF(Stock[[#This Row],[TRẠNG THÁI
(auto-fill)]]="NẮM GIỮ",Stock[[#This Row],[GIÁ THỊ TRƯỜNG]]-Stock[[#This Row],[GIÁ MUA]],"")</f>
        <v/>
      </c>
      <c r="AF2487" s="150" t="str">
        <f>IFERROR(Stock[[#This Row],[TĂNG/
(GIẢM )]]/Stock[[#This Row],[GIÁ MUA]],"")</f>
        <v/>
      </c>
      <c r="AG2487" s="129" t="str">
        <f>IF(Stock[[#This Row],[GIÁ THỊ TRƯỜNG]]&gt;0,Stock[[#This Row],[GIÁ THỊ TRƯỜNG]]*Stock[[#This Row],[SỐ LƯỢNG CÒN LẠI
(auto-fill)]],"")</f>
        <v/>
      </c>
    </row>
    <row r="2488" spans="2:33">
      <c r="B2488" s="109" t="str">
        <f>IF(AND(Stock[[#This Row],[SỐ LƯỢNG MUA]]&gt;0,Stock[[#This Row],[SỐ LƯỢNG CÒN LẠI
(auto-fill)]]=0),"BÁN",
IF(AND(Stock[[#This Row],[SỐ LƯỢNG MUA]]&gt;0,Stock[[#This Row],[SỐ LƯỢNG CÒN LẠI
(auto-fill)]]&gt;0),"NẮM GIỮ",""))</f>
        <v/>
      </c>
      <c r="C2488" s="112">
        <f t="shared" si="38"/>
        <v>2475</v>
      </c>
      <c r="D2488" s="77"/>
      <c r="E2488" s="78"/>
      <c r="F2488" s="170"/>
      <c r="G2488" s="83"/>
      <c r="H2488" s="84"/>
      <c r="I2488" s="114" t="str">
        <f>IF(Stock[[#This Row],[SỐ LƯỢNG MUA]]&gt;0,Stock[[#This Row],[GIÁ MUA]]*Stock[[#This Row],[SỐ LƯỢNG MUA]]*$D$11,"")</f>
        <v/>
      </c>
      <c r="J2488" s="87"/>
      <c r="K2488" s="88"/>
      <c r="L2488" s="116" t="str">
        <f>IF(Stock[[#This Row],[SỐ LƯỢNG MUA]]&gt;0,Stock[[#This Row],[GIÁ MUA]]*(1+Stock[[#This Row],[% TĂNG KỲ VỌNG_1]]),"")</f>
        <v/>
      </c>
      <c r="M2488" s="89"/>
      <c r="N2488" s="116" t="str">
        <f>IF(Stock[[#This Row],[SỐ LƯỢNG MUA]]&gt;0,Stock[[#This Row],[GIÁ MUA]]*(1+Stock[[#This Row],[% TĂNG KỲ VỌNG_2]]),"")</f>
        <v/>
      </c>
      <c r="O2488" s="89"/>
      <c r="P2488" s="116" t="str">
        <f>IF(Stock[[#This Row],[SỐ LƯỢNG MUA]]&gt;0,Stock[[#This Row],[GIÁ MUA]]*(1+Stock[[#This Row],[% GIẢM ĐỂ CẮT LỖ]]),"")</f>
        <v/>
      </c>
      <c r="Q2488" s="103"/>
      <c r="R2488" s="117" t="str">
        <f>IF(Stock[[#This Row],[CỔ TỨC TIỀN MẶT]]&gt;0,Stock[[#This Row],[CỔ TỨC TIỀN MẶT]]/(Stock[[#This Row],[GIÁ MUA]]*Stock[[#This Row],[SỐ LƯỢNG MUA]]),"")</f>
        <v/>
      </c>
      <c r="S2488" s="103"/>
      <c r="T2488" s="77"/>
      <c r="U2488" s="95"/>
      <c r="V2488" s="96"/>
      <c r="W2488" s="125" t="str">
        <f>IF(Stock[[#This Row],[SỐ LƯỢNG BÁN]]&gt;0,Stock[[#This Row],[GIÁ BÁN]]*Stock[[#This Row],[SỐ LƯỢNG BÁN]]*$D$11+Stock[[#This Row],[GIÁ BÁN]]*Stock[[#This Row],[SỐ LƯỢNG BÁN]]*$D$12,"")</f>
        <v/>
      </c>
      <c r="X2488" s="120">
        <f>Stock[[#This Row],[SỐ LƯỢNG MUA]]+Stock[[#This Row],[CỔ TỨC BẰNG CỔ PHIẾU]]-Stock[[#This Row],[SỐ LƯỢNG BÁN]]</f>
        <v>0</v>
      </c>
      <c r="Y24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8" s="120">
        <f ca="1">IF(Stock[[#This Row],[NGÀY BÁN]]&gt;0,Stock[[#This Row],[NGÀY BÁN]]-Stock[[#This Row],[NGÀY MUA]]+1,IF(Stock[[#This Row],[NGÀY MUA]]=0,0,TODAY()-Stock[[#This Row],[NGÀY MUA]]+1))</f>
        <v>0</v>
      </c>
      <c r="AA2488" s="121" t="str">
        <f>IFERROR(Stock[[#This Row],[CỔ TỨC TIỀN MẶT]]+Stock[[#This Row],[LÃI/(LỖ) TỪ BÁN CK
(auto-fill)]],"")</f>
        <v/>
      </c>
      <c r="AB24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8" s="79"/>
      <c r="AE2488" s="146" t="str">
        <f>IF(Stock[[#This Row],[TRẠNG THÁI
(auto-fill)]]="NẮM GIỮ",Stock[[#This Row],[GIÁ THỊ TRƯỜNG]]-Stock[[#This Row],[GIÁ MUA]],"")</f>
        <v/>
      </c>
      <c r="AF2488" s="150" t="str">
        <f>IFERROR(Stock[[#This Row],[TĂNG/
(GIẢM )]]/Stock[[#This Row],[GIÁ MUA]],"")</f>
        <v/>
      </c>
      <c r="AG2488" s="129" t="str">
        <f>IF(Stock[[#This Row],[GIÁ THỊ TRƯỜNG]]&gt;0,Stock[[#This Row],[GIÁ THỊ TRƯỜNG]]*Stock[[#This Row],[SỐ LƯỢNG CÒN LẠI
(auto-fill)]],"")</f>
        <v/>
      </c>
    </row>
    <row r="2489" spans="2:33">
      <c r="B2489" s="109" t="str">
        <f>IF(AND(Stock[[#This Row],[SỐ LƯỢNG MUA]]&gt;0,Stock[[#This Row],[SỐ LƯỢNG CÒN LẠI
(auto-fill)]]=0),"BÁN",
IF(AND(Stock[[#This Row],[SỐ LƯỢNG MUA]]&gt;0,Stock[[#This Row],[SỐ LƯỢNG CÒN LẠI
(auto-fill)]]&gt;0),"NẮM GIỮ",""))</f>
        <v/>
      </c>
      <c r="C2489" s="112">
        <f t="shared" si="38"/>
        <v>2476</v>
      </c>
      <c r="D2489" s="77"/>
      <c r="E2489" s="78"/>
      <c r="F2489" s="170"/>
      <c r="G2489" s="83"/>
      <c r="H2489" s="84"/>
      <c r="I2489" s="114" t="str">
        <f>IF(Stock[[#This Row],[SỐ LƯỢNG MUA]]&gt;0,Stock[[#This Row],[GIÁ MUA]]*Stock[[#This Row],[SỐ LƯỢNG MUA]]*$D$11,"")</f>
        <v/>
      </c>
      <c r="J2489" s="87"/>
      <c r="K2489" s="88"/>
      <c r="L2489" s="116" t="str">
        <f>IF(Stock[[#This Row],[SỐ LƯỢNG MUA]]&gt;0,Stock[[#This Row],[GIÁ MUA]]*(1+Stock[[#This Row],[% TĂNG KỲ VỌNG_1]]),"")</f>
        <v/>
      </c>
      <c r="M2489" s="89"/>
      <c r="N2489" s="116" t="str">
        <f>IF(Stock[[#This Row],[SỐ LƯỢNG MUA]]&gt;0,Stock[[#This Row],[GIÁ MUA]]*(1+Stock[[#This Row],[% TĂNG KỲ VỌNG_2]]),"")</f>
        <v/>
      </c>
      <c r="O2489" s="89"/>
      <c r="P2489" s="116" t="str">
        <f>IF(Stock[[#This Row],[SỐ LƯỢNG MUA]]&gt;0,Stock[[#This Row],[GIÁ MUA]]*(1+Stock[[#This Row],[% GIẢM ĐỂ CẮT LỖ]]),"")</f>
        <v/>
      </c>
      <c r="Q2489" s="103"/>
      <c r="R2489" s="117" t="str">
        <f>IF(Stock[[#This Row],[CỔ TỨC TIỀN MẶT]]&gt;0,Stock[[#This Row],[CỔ TỨC TIỀN MẶT]]/(Stock[[#This Row],[GIÁ MUA]]*Stock[[#This Row],[SỐ LƯỢNG MUA]]),"")</f>
        <v/>
      </c>
      <c r="S2489" s="103"/>
      <c r="T2489" s="77"/>
      <c r="U2489" s="95"/>
      <c r="V2489" s="96"/>
      <c r="W2489" s="125" t="str">
        <f>IF(Stock[[#This Row],[SỐ LƯỢNG BÁN]]&gt;0,Stock[[#This Row],[GIÁ BÁN]]*Stock[[#This Row],[SỐ LƯỢNG BÁN]]*$D$11+Stock[[#This Row],[GIÁ BÁN]]*Stock[[#This Row],[SỐ LƯỢNG BÁN]]*$D$12,"")</f>
        <v/>
      </c>
      <c r="X2489" s="120">
        <f>Stock[[#This Row],[SỐ LƯỢNG MUA]]+Stock[[#This Row],[CỔ TỨC BẰNG CỔ PHIẾU]]-Stock[[#This Row],[SỐ LƯỢNG BÁN]]</f>
        <v>0</v>
      </c>
      <c r="Y24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9" s="120">
        <f ca="1">IF(Stock[[#This Row],[NGÀY BÁN]]&gt;0,Stock[[#This Row],[NGÀY BÁN]]-Stock[[#This Row],[NGÀY MUA]]+1,IF(Stock[[#This Row],[NGÀY MUA]]=0,0,TODAY()-Stock[[#This Row],[NGÀY MUA]]+1))</f>
        <v>0</v>
      </c>
      <c r="AA2489" s="121" t="str">
        <f>IFERROR(Stock[[#This Row],[CỔ TỨC TIỀN MẶT]]+Stock[[#This Row],[LÃI/(LỖ) TỪ BÁN CK
(auto-fill)]],"")</f>
        <v/>
      </c>
      <c r="AB24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89" s="79"/>
      <c r="AE2489" s="146" t="str">
        <f>IF(Stock[[#This Row],[TRẠNG THÁI
(auto-fill)]]="NẮM GIỮ",Stock[[#This Row],[GIÁ THỊ TRƯỜNG]]-Stock[[#This Row],[GIÁ MUA]],"")</f>
        <v/>
      </c>
      <c r="AF2489" s="150" t="str">
        <f>IFERROR(Stock[[#This Row],[TĂNG/
(GIẢM )]]/Stock[[#This Row],[GIÁ MUA]],"")</f>
        <v/>
      </c>
      <c r="AG2489" s="129" t="str">
        <f>IF(Stock[[#This Row],[GIÁ THỊ TRƯỜNG]]&gt;0,Stock[[#This Row],[GIÁ THỊ TRƯỜNG]]*Stock[[#This Row],[SỐ LƯỢNG CÒN LẠI
(auto-fill)]],"")</f>
        <v/>
      </c>
    </row>
    <row r="2490" spans="2:33">
      <c r="B2490" s="109" t="str">
        <f>IF(AND(Stock[[#This Row],[SỐ LƯỢNG MUA]]&gt;0,Stock[[#This Row],[SỐ LƯỢNG CÒN LẠI
(auto-fill)]]=0),"BÁN",
IF(AND(Stock[[#This Row],[SỐ LƯỢNG MUA]]&gt;0,Stock[[#This Row],[SỐ LƯỢNG CÒN LẠI
(auto-fill)]]&gt;0),"NẮM GIỮ",""))</f>
        <v/>
      </c>
      <c r="C2490" s="112">
        <f t="shared" si="38"/>
        <v>2477</v>
      </c>
      <c r="D2490" s="77"/>
      <c r="E2490" s="78"/>
      <c r="F2490" s="170"/>
      <c r="G2490" s="83"/>
      <c r="H2490" s="84"/>
      <c r="I2490" s="114" t="str">
        <f>IF(Stock[[#This Row],[SỐ LƯỢNG MUA]]&gt;0,Stock[[#This Row],[GIÁ MUA]]*Stock[[#This Row],[SỐ LƯỢNG MUA]]*$D$11,"")</f>
        <v/>
      </c>
      <c r="J2490" s="87"/>
      <c r="K2490" s="88"/>
      <c r="L2490" s="116" t="str">
        <f>IF(Stock[[#This Row],[SỐ LƯỢNG MUA]]&gt;0,Stock[[#This Row],[GIÁ MUA]]*(1+Stock[[#This Row],[% TĂNG KỲ VỌNG_1]]),"")</f>
        <v/>
      </c>
      <c r="M2490" s="89"/>
      <c r="N2490" s="116" t="str">
        <f>IF(Stock[[#This Row],[SỐ LƯỢNG MUA]]&gt;0,Stock[[#This Row],[GIÁ MUA]]*(1+Stock[[#This Row],[% TĂNG KỲ VỌNG_2]]),"")</f>
        <v/>
      </c>
      <c r="O2490" s="89"/>
      <c r="P2490" s="116" t="str">
        <f>IF(Stock[[#This Row],[SỐ LƯỢNG MUA]]&gt;0,Stock[[#This Row],[GIÁ MUA]]*(1+Stock[[#This Row],[% GIẢM ĐỂ CẮT LỖ]]),"")</f>
        <v/>
      </c>
      <c r="Q2490" s="103"/>
      <c r="R2490" s="117" t="str">
        <f>IF(Stock[[#This Row],[CỔ TỨC TIỀN MẶT]]&gt;0,Stock[[#This Row],[CỔ TỨC TIỀN MẶT]]/(Stock[[#This Row],[GIÁ MUA]]*Stock[[#This Row],[SỐ LƯỢNG MUA]]),"")</f>
        <v/>
      </c>
      <c r="S2490" s="103"/>
      <c r="T2490" s="77"/>
      <c r="U2490" s="95"/>
      <c r="V2490" s="96"/>
      <c r="W2490" s="125" t="str">
        <f>IF(Stock[[#This Row],[SỐ LƯỢNG BÁN]]&gt;0,Stock[[#This Row],[GIÁ BÁN]]*Stock[[#This Row],[SỐ LƯỢNG BÁN]]*$D$11+Stock[[#This Row],[GIÁ BÁN]]*Stock[[#This Row],[SỐ LƯỢNG BÁN]]*$D$12,"")</f>
        <v/>
      </c>
      <c r="X2490" s="120">
        <f>Stock[[#This Row],[SỐ LƯỢNG MUA]]+Stock[[#This Row],[CỔ TỨC BẰNG CỔ PHIẾU]]-Stock[[#This Row],[SỐ LƯỢNG BÁN]]</f>
        <v>0</v>
      </c>
      <c r="Y24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0" s="120">
        <f ca="1">IF(Stock[[#This Row],[NGÀY BÁN]]&gt;0,Stock[[#This Row],[NGÀY BÁN]]-Stock[[#This Row],[NGÀY MUA]]+1,IF(Stock[[#This Row],[NGÀY MUA]]=0,0,TODAY()-Stock[[#This Row],[NGÀY MUA]]+1))</f>
        <v>0</v>
      </c>
      <c r="AA2490" s="121" t="str">
        <f>IFERROR(Stock[[#This Row],[CỔ TỨC TIỀN MẶT]]+Stock[[#This Row],[LÃI/(LỖ) TỪ BÁN CK
(auto-fill)]],"")</f>
        <v/>
      </c>
      <c r="AB24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0" s="79"/>
      <c r="AE2490" s="146" t="str">
        <f>IF(Stock[[#This Row],[TRẠNG THÁI
(auto-fill)]]="NẮM GIỮ",Stock[[#This Row],[GIÁ THỊ TRƯỜNG]]-Stock[[#This Row],[GIÁ MUA]],"")</f>
        <v/>
      </c>
      <c r="AF2490" s="150" t="str">
        <f>IFERROR(Stock[[#This Row],[TĂNG/
(GIẢM )]]/Stock[[#This Row],[GIÁ MUA]],"")</f>
        <v/>
      </c>
      <c r="AG2490" s="129" t="str">
        <f>IF(Stock[[#This Row],[GIÁ THỊ TRƯỜNG]]&gt;0,Stock[[#This Row],[GIÁ THỊ TRƯỜNG]]*Stock[[#This Row],[SỐ LƯỢNG CÒN LẠI
(auto-fill)]],"")</f>
        <v/>
      </c>
    </row>
    <row r="2491" spans="2:33">
      <c r="B2491" s="109" t="str">
        <f>IF(AND(Stock[[#This Row],[SỐ LƯỢNG MUA]]&gt;0,Stock[[#This Row],[SỐ LƯỢNG CÒN LẠI
(auto-fill)]]=0),"BÁN",
IF(AND(Stock[[#This Row],[SỐ LƯỢNG MUA]]&gt;0,Stock[[#This Row],[SỐ LƯỢNG CÒN LẠI
(auto-fill)]]&gt;0),"NẮM GIỮ",""))</f>
        <v/>
      </c>
      <c r="C2491" s="112">
        <f t="shared" si="38"/>
        <v>2478</v>
      </c>
      <c r="D2491" s="77"/>
      <c r="E2491" s="78"/>
      <c r="F2491" s="170"/>
      <c r="G2491" s="83"/>
      <c r="H2491" s="84"/>
      <c r="I2491" s="114" t="str">
        <f>IF(Stock[[#This Row],[SỐ LƯỢNG MUA]]&gt;0,Stock[[#This Row],[GIÁ MUA]]*Stock[[#This Row],[SỐ LƯỢNG MUA]]*$D$11,"")</f>
        <v/>
      </c>
      <c r="J2491" s="87"/>
      <c r="K2491" s="88"/>
      <c r="L2491" s="116" t="str">
        <f>IF(Stock[[#This Row],[SỐ LƯỢNG MUA]]&gt;0,Stock[[#This Row],[GIÁ MUA]]*(1+Stock[[#This Row],[% TĂNG KỲ VỌNG_1]]),"")</f>
        <v/>
      </c>
      <c r="M2491" s="89"/>
      <c r="N2491" s="116" t="str">
        <f>IF(Stock[[#This Row],[SỐ LƯỢNG MUA]]&gt;0,Stock[[#This Row],[GIÁ MUA]]*(1+Stock[[#This Row],[% TĂNG KỲ VỌNG_2]]),"")</f>
        <v/>
      </c>
      <c r="O2491" s="89"/>
      <c r="P2491" s="116" t="str">
        <f>IF(Stock[[#This Row],[SỐ LƯỢNG MUA]]&gt;0,Stock[[#This Row],[GIÁ MUA]]*(1+Stock[[#This Row],[% GIẢM ĐỂ CẮT LỖ]]),"")</f>
        <v/>
      </c>
      <c r="Q2491" s="103"/>
      <c r="R2491" s="117" t="str">
        <f>IF(Stock[[#This Row],[CỔ TỨC TIỀN MẶT]]&gt;0,Stock[[#This Row],[CỔ TỨC TIỀN MẶT]]/(Stock[[#This Row],[GIÁ MUA]]*Stock[[#This Row],[SỐ LƯỢNG MUA]]),"")</f>
        <v/>
      </c>
      <c r="S2491" s="103"/>
      <c r="T2491" s="77"/>
      <c r="U2491" s="95"/>
      <c r="V2491" s="96"/>
      <c r="W2491" s="125" t="str">
        <f>IF(Stock[[#This Row],[SỐ LƯỢNG BÁN]]&gt;0,Stock[[#This Row],[GIÁ BÁN]]*Stock[[#This Row],[SỐ LƯỢNG BÁN]]*$D$11+Stock[[#This Row],[GIÁ BÁN]]*Stock[[#This Row],[SỐ LƯỢNG BÁN]]*$D$12,"")</f>
        <v/>
      </c>
      <c r="X2491" s="120">
        <f>Stock[[#This Row],[SỐ LƯỢNG MUA]]+Stock[[#This Row],[CỔ TỨC BẰNG CỔ PHIẾU]]-Stock[[#This Row],[SỐ LƯỢNG BÁN]]</f>
        <v>0</v>
      </c>
      <c r="Y24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1" s="120">
        <f ca="1">IF(Stock[[#This Row],[NGÀY BÁN]]&gt;0,Stock[[#This Row],[NGÀY BÁN]]-Stock[[#This Row],[NGÀY MUA]]+1,IF(Stock[[#This Row],[NGÀY MUA]]=0,0,TODAY()-Stock[[#This Row],[NGÀY MUA]]+1))</f>
        <v>0</v>
      </c>
      <c r="AA2491" s="121" t="str">
        <f>IFERROR(Stock[[#This Row],[CỔ TỨC TIỀN MẶT]]+Stock[[#This Row],[LÃI/(LỖ) TỪ BÁN CK
(auto-fill)]],"")</f>
        <v/>
      </c>
      <c r="AB24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1" s="79"/>
      <c r="AE2491" s="146" t="str">
        <f>IF(Stock[[#This Row],[TRẠNG THÁI
(auto-fill)]]="NẮM GIỮ",Stock[[#This Row],[GIÁ THỊ TRƯỜNG]]-Stock[[#This Row],[GIÁ MUA]],"")</f>
        <v/>
      </c>
      <c r="AF2491" s="150" t="str">
        <f>IFERROR(Stock[[#This Row],[TĂNG/
(GIẢM )]]/Stock[[#This Row],[GIÁ MUA]],"")</f>
        <v/>
      </c>
      <c r="AG2491" s="129" t="str">
        <f>IF(Stock[[#This Row],[GIÁ THỊ TRƯỜNG]]&gt;0,Stock[[#This Row],[GIÁ THỊ TRƯỜNG]]*Stock[[#This Row],[SỐ LƯỢNG CÒN LẠI
(auto-fill)]],"")</f>
        <v/>
      </c>
    </row>
    <row r="2492" spans="2:33">
      <c r="B2492" s="109" t="str">
        <f>IF(AND(Stock[[#This Row],[SỐ LƯỢNG MUA]]&gt;0,Stock[[#This Row],[SỐ LƯỢNG CÒN LẠI
(auto-fill)]]=0),"BÁN",
IF(AND(Stock[[#This Row],[SỐ LƯỢNG MUA]]&gt;0,Stock[[#This Row],[SỐ LƯỢNG CÒN LẠI
(auto-fill)]]&gt;0),"NẮM GIỮ",""))</f>
        <v/>
      </c>
      <c r="C2492" s="112">
        <f t="shared" si="38"/>
        <v>2479</v>
      </c>
      <c r="D2492" s="77"/>
      <c r="E2492" s="78"/>
      <c r="F2492" s="170"/>
      <c r="G2492" s="83"/>
      <c r="H2492" s="84"/>
      <c r="I2492" s="114" t="str">
        <f>IF(Stock[[#This Row],[SỐ LƯỢNG MUA]]&gt;0,Stock[[#This Row],[GIÁ MUA]]*Stock[[#This Row],[SỐ LƯỢNG MUA]]*$D$11,"")</f>
        <v/>
      </c>
      <c r="J2492" s="87"/>
      <c r="K2492" s="88"/>
      <c r="L2492" s="116" t="str">
        <f>IF(Stock[[#This Row],[SỐ LƯỢNG MUA]]&gt;0,Stock[[#This Row],[GIÁ MUA]]*(1+Stock[[#This Row],[% TĂNG KỲ VỌNG_1]]),"")</f>
        <v/>
      </c>
      <c r="M2492" s="89"/>
      <c r="N2492" s="116" t="str">
        <f>IF(Stock[[#This Row],[SỐ LƯỢNG MUA]]&gt;0,Stock[[#This Row],[GIÁ MUA]]*(1+Stock[[#This Row],[% TĂNG KỲ VỌNG_2]]),"")</f>
        <v/>
      </c>
      <c r="O2492" s="89"/>
      <c r="P2492" s="116" t="str">
        <f>IF(Stock[[#This Row],[SỐ LƯỢNG MUA]]&gt;0,Stock[[#This Row],[GIÁ MUA]]*(1+Stock[[#This Row],[% GIẢM ĐỂ CẮT LỖ]]),"")</f>
        <v/>
      </c>
      <c r="Q2492" s="103"/>
      <c r="R2492" s="117" t="str">
        <f>IF(Stock[[#This Row],[CỔ TỨC TIỀN MẶT]]&gt;0,Stock[[#This Row],[CỔ TỨC TIỀN MẶT]]/(Stock[[#This Row],[GIÁ MUA]]*Stock[[#This Row],[SỐ LƯỢNG MUA]]),"")</f>
        <v/>
      </c>
      <c r="S2492" s="103"/>
      <c r="T2492" s="77"/>
      <c r="U2492" s="95"/>
      <c r="V2492" s="96"/>
      <c r="W2492" s="125" t="str">
        <f>IF(Stock[[#This Row],[SỐ LƯỢNG BÁN]]&gt;0,Stock[[#This Row],[GIÁ BÁN]]*Stock[[#This Row],[SỐ LƯỢNG BÁN]]*$D$11+Stock[[#This Row],[GIÁ BÁN]]*Stock[[#This Row],[SỐ LƯỢNG BÁN]]*$D$12,"")</f>
        <v/>
      </c>
      <c r="X2492" s="120">
        <f>Stock[[#This Row],[SỐ LƯỢNG MUA]]+Stock[[#This Row],[CỔ TỨC BẰNG CỔ PHIẾU]]-Stock[[#This Row],[SỐ LƯỢNG BÁN]]</f>
        <v>0</v>
      </c>
      <c r="Y24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2" s="120">
        <f ca="1">IF(Stock[[#This Row],[NGÀY BÁN]]&gt;0,Stock[[#This Row],[NGÀY BÁN]]-Stock[[#This Row],[NGÀY MUA]]+1,IF(Stock[[#This Row],[NGÀY MUA]]=0,0,TODAY()-Stock[[#This Row],[NGÀY MUA]]+1))</f>
        <v>0</v>
      </c>
      <c r="AA2492" s="121" t="str">
        <f>IFERROR(Stock[[#This Row],[CỔ TỨC TIỀN MẶT]]+Stock[[#This Row],[LÃI/(LỖ) TỪ BÁN CK
(auto-fill)]],"")</f>
        <v/>
      </c>
      <c r="AB24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2" s="79"/>
      <c r="AE2492" s="146" t="str">
        <f>IF(Stock[[#This Row],[TRẠNG THÁI
(auto-fill)]]="NẮM GIỮ",Stock[[#This Row],[GIÁ THỊ TRƯỜNG]]-Stock[[#This Row],[GIÁ MUA]],"")</f>
        <v/>
      </c>
      <c r="AF2492" s="150" t="str">
        <f>IFERROR(Stock[[#This Row],[TĂNG/
(GIẢM )]]/Stock[[#This Row],[GIÁ MUA]],"")</f>
        <v/>
      </c>
      <c r="AG2492" s="129" t="str">
        <f>IF(Stock[[#This Row],[GIÁ THỊ TRƯỜNG]]&gt;0,Stock[[#This Row],[GIÁ THỊ TRƯỜNG]]*Stock[[#This Row],[SỐ LƯỢNG CÒN LẠI
(auto-fill)]],"")</f>
        <v/>
      </c>
    </row>
    <row r="2493" spans="2:33">
      <c r="B2493" s="109" t="str">
        <f>IF(AND(Stock[[#This Row],[SỐ LƯỢNG MUA]]&gt;0,Stock[[#This Row],[SỐ LƯỢNG CÒN LẠI
(auto-fill)]]=0),"BÁN",
IF(AND(Stock[[#This Row],[SỐ LƯỢNG MUA]]&gt;0,Stock[[#This Row],[SỐ LƯỢNG CÒN LẠI
(auto-fill)]]&gt;0),"NẮM GIỮ",""))</f>
        <v/>
      </c>
      <c r="C2493" s="112">
        <f t="shared" si="38"/>
        <v>2480</v>
      </c>
      <c r="D2493" s="77"/>
      <c r="E2493" s="78"/>
      <c r="F2493" s="170"/>
      <c r="G2493" s="83"/>
      <c r="H2493" s="84"/>
      <c r="I2493" s="114" t="str">
        <f>IF(Stock[[#This Row],[SỐ LƯỢNG MUA]]&gt;0,Stock[[#This Row],[GIÁ MUA]]*Stock[[#This Row],[SỐ LƯỢNG MUA]]*$D$11,"")</f>
        <v/>
      </c>
      <c r="J2493" s="87"/>
      <c r="K2493" s="88"/>
      <c r="L2493" s="116" t="str">
        <f>IF(Stock[[#This Row],[SỐ LƯỢNG MUA]]&gt;0,Stock[[#This Row],[GIÁ MUA]]*(1+Stock[[#This Row],[% TĂNG KỲ VỌNG_1]]),"")</f>
        <v/>
      </c>
      <c r="M2493" s="89"/>
      <c r="N2493" s="116" t="str">
        <f>IF(Stock[[#This Row],[SỐ LƯỢNG MUA]]&gt;0,Stock[[#This Row],[GIÁ MUA]]*(1+Stock[[#This Row],[% TĂNG KỲ VỌNG_2]]),"")</f>
        <v/>
      </c>
      <c r="O2493" s="89"/>
      <c r="P2493" s="116" t="str">
        <f>IF(Stock[[#This Row],[SỐ LƯỢNG MUA]]&gt;0,Stock[[#This Row],[GIÁ MUA]]*(1+Stock[[#This Row],[% GIẢM ĐỂ CẮT LỖ]]),"")</f>
        <v/>
      </c>
      <c r="Q2493" s="103"/>
      <c r="R2493" s="117" t="str">
        <f>IF(Stock[[#This Row],[CỔ TỨC TIỀN MẶT]]&gt;0,Stock[[#This Row],[CỔ TỨC TIỀN MẶT]]/(Stock[[#This Row],[GIÁ MUA]]*Stock[[#This Row],[SỐ LƯỢNG MUA]]),"")</f>
        <v/>
      </c>
      <c r="S2493" s="103"/>
      <c r="T2493" s="77"/>
      <c r="U2493" s="95"/>
      <c r="V2493" s="96"/>
      <c r="W2493" s="125" t="str">
        <f>IF(Stock[[#This Row],[SỐ LƯỢNG BÁN]]&gt;0,Stock[[#This Row],[GIÁ BÁN]]*Stock[[#This Row],[SỐ LƯỢNG BÁN]]*$D$11+Stock[[#This Row],[GIÁ BÁN]]*Stock[[#This Row],[SỐ LƯỢNG BÁN]]*$D$12,"")</f>
        <v/>
      </c>
      <c r="X2493" s="120">
        <f>Stock[[#This Row],[SỐ LƯỢNG MUA]]+Stock[[#This Row],[CỔ TỨC BẰNG CỔ PHIẾU]]-Stock[[#This Row],[SỐ LƯỢNG BÁN]]</f>
        <v>0</v>
      </c>
      <c r="Y24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3" s="120">
        <f ca="1">IF(Stock[[#This Row],[NGÀY BÁN]]&gt;0,Stock[[#This Row],[NGÀY BÁN]]-Stock[[#This Row],[NGÀY MUA]]+1,IF(Stock[[#This Row],[NGÀY MUA]]=0,0,TODAY()-Stock[[#This Row],[NGÀY MUA]]+1))</f>
        <v>0</v>
      </c>
      <c r="AA2493" s="121" t="str">
        <f>IFERROR(Stock[[#This Row],[CỔ TỨC TIỀN MẶT]]+Stock[[#This Row],[LÃI/(LỖ) TỪ BÁN CK
(auto-fill)]],"")</f>
        <v/>
      </c>
      <c r="AB24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3" s="79"/>
      <c r="AE2493" s="146" t="str">
        <f>IF(Stock[[#This Row],[TRẠNG THÁI
(auto-fill)]]="NẮM GIỮ",Stock[[#This Row],[GIÁ THỊ TRƯỜNG]]-Stock[[#This Row],[GIÁ MUA]],"")</f>
        <v/>
      </c>
      <c r="AF2493" s="150" t="str">
        <f>IFERROR(Stock[[#This Row],[TĂNG/
(GIẢM )]]/Stock[[#This Row],[GIÁ MUA]],"")</f>
        <v/>
      </c>
      <c r="AG2493" s="129" t="str">
        <f>IF(Stock[[#This Row],[GIÁ THỊ TRƯỜNG]]&gt;0,Stock[[#This Row],[GIÁ THỊ TRƯỜNG]]*Stock[[#This Row],[SỐ LƯỢNG CÒN LẠI
(auto-fill)]],"")</f>
        <v/>
      </c>
    </row>
    <row r="2494" spans="2:33">
      <c r="B2494" s="109" t="str">
        <f>IF(AND(Stock[[#This Row],[SỐ LƯỢNG MUA]]&gt;0,Stock[[#This Row],[SỐ LƯỢNG CÒN LẠI
(auto-fill)]]=0),"BÁN",
IF(AND(Stock[[#This Row],[SỐ LƯỢNG MUA]]&gt;0,Stock[[#This Row],[SỐ LƯỢNG CÒN LẠI
(auto-fill)]]&gt;0),"NẮM GIỮ",""))</f>
        <v/>
      </c>
      <c r="C2494" s="112">
        <f t="shared" si="38"/>
        <v>2481</v>
      </c>
      <c r="D2494" s="77"/>
      <c r="E2494" s="78"/>
      <c r="F2494" s="170"/>
      <c r="G2494" s="83"/>
      <c r="H2494" s="84"/>
      <c r="I2494" s="114" t="str">
        <f>IF(Stock[[#This Row],[SỐ LƯỢNG MUA]]&gt;0,Stock[[#This Row],[GIÁ MUA]]*Stock[[#This Row],[SỐ LƯỢNG MUA]]*$D$11,"")</f>
        <v/>
      </c>
      <c r="J2494" s="87"/>
      <c r="K2494" s="88"/>
      <c r="L2494" s="116" t="str">
        <f>IF(Stock[[#This Row],[SỐ LƯỢNG MUA]]&gt;0,Stock[[#This Row],[GIÁ MUA]]*(1+Stock[[#This Row],[% TĂNG KỲ VỌNG_1]]),"")</f>
        <v/>
      </c>
      <c r="M2494" s="89"/>
      <c r="N2494" s="116" t="str">
        <f>IF(Stock[[#This Row],[SỐ LƯỢNG MUA]]&gt;0,Stock[[#This Row],[GIÁ MUA]]*(1+Stock[[#This Row],[% TĂNG KỲ VỌNG_2]]),"")</f>
        <v/>
      </c>
      <c r="O2494" s="89"/>
      <c r="P2494" s="116" t="str">
        <f>IF(Stock[[#This Row],[SỐ LƯỢNG MUA]]&gt;0,Stock[[#This Row],[GIÁ MUA]]*(1+Stock[[#This Row],[% GIẢM ĐỂ CẮT LỖ]]),"")</f>
        <v/>
      </c>
      <c r="Q2494" s="103"/>
      <c r="R2494" s="117" t="str">
        <f>IF(Stock[[#This Row],[CỔ TỨC TIỀN MẶT]]&gt;0,Stock[[#This Row],[CỔ TỨC TIỀN MẶT]]/(Stock[[#This Row],[GIÁ MUA]]*Stock[[#This Row],[SỐ LƯỢNG MUA]]),"")</f>
        <v/>
      </c>
      <c r="S2494" s="103"/>
      <c r="T2494" s="77"/>
      <c r="U2494" s="95"/>
      <c r="V2494" s="96"/>
      <c r="W2494" s="125" t="str">
        <f>IF(Stock[[#This Row],[SỐ LƯỢNG BÁN]]&gt;0,Stock[[#This Row],[GIÁ BÁN]]*Stock[[#This Row],[SỐ LƯỢNG BÁN]]*$D$11+Stock[[#This Row],[GIÁ BÁN]]*Stock[[#This Row],[SỐ LƯỢNG BÁN]]*$D$12,"")</f>
        <v/>
      </c>
      <c r="X2494" s="120">
        <f>Stock[[#This Row],[SỐ LƯỢNG MUA]]+Stock[[#This Row],[CỔ TỨC BẰNG CỔ PHIẾU]]-Stock[[#This Row],[SỐ LƯỢNG BÁN]]</f>
        <v>0</v>
      </c>
      <c r="Y24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4" s="120">
        <f ca="1">IF(Stock[[#This Row],[NGÀY BÁN]]&gt;0,Stock[[#This Row],[NGÀY BÁN]]-Stock[[#This Row],[NGÀY MUA]]+1,IF(Stock[[#This Row],[NGÀY MUA]]=0,0,TODAY()-Stock[[#This Row],[NGÀY MUA]]+1))</f>
        <v>0</v>
      </c>
      <c r="AA2494" s="121" t="str">
        <f>IFERROR(Stock[[#This Row],[CỔ TỨC TIỀN MẶT]]+Stock[[#This Row],[LÃI/(LỖ) TỪ BÁN CK
(auto-fill)]],"")</f>
        <v/>
      </c>
      <c r="AB24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4" s="79"/>
      <c r="AE2494" s="146" t="str">
        <f>IF(Stock[[#This Row],[TRẠNG THÁI
(auto-fill)]]="NẮM GIỮ",Stock[[#This Row],[GIÁ THỊ TRƯỜNG]]-Stock[[#This Row],[GIÁ MUA]],"")</f>
        <v/>
      </c>
      <c r="AF2494" s="150" t="str">
        <f>IFERROR(Stock[[#This Row],[TĂNG/
(GIẢM )]]/Stock[[#This Row],[GIÁ MUA]],"")</f>
        <v/>
      </c>
      <c r="AG2494" s="129" t="str">
        <f>IF(Stock[[#This Row],[GIÁ THỊ TRƯỜNG]]&gt;0,Stock[[#This Row],[GIÁ THỊ TRƯỜNG]]*Stock[[#This Row],[SỐ LƯỢNG CÒN LẠI
(auto-fill)]],"")</f>
        <v/>
      </c>
    </row>
    <row r="2495" spans="2:33">
      <c r="B2495" s="109" t="str">
        <f>IF(AND(Stock[[#This Row],[SỐ LƯỢNG MUA]]&gt;0,Stock[[#This Row],[SỐ LƯỢNG CÒN LẠI
(auto-fill)]]=0),"BÁN",
IF(AND(Stock[[#This Row],[SỐ LƯỢNG MUA]]&gt;0,Stock[[#This Row],[SỐ LƯỢNG CÒN LẠI
(auto-fill)]]&gt;0),"NẮM GIỮ",""))</f>
        <v/>
      </c>
      <c r="C2495" s="112">
        <f t="shared" si="38"/>
        <v>2482</v>
      </c>
      <c r="D2495" s="77"/>
      <c r="E2495" s="78"/>
      <c r="F2495" s="170"/>
      <c r="G2495" s="83"/>
      <c r="H2495" s="84"/>
      <c r="I2495" s="114" t="str">
        <f>IF(Stock[[#This Row],[SỐ LƯỢNG MUA]]&gt;0,Stock[[#This Row],[GIÁ MUA]]*Stock[[#This Row],[SỐ LƯỢNG MUA]]*$D$11,"")</f>
        <v/>
      </c>
      <c r="J2495" s="87"/>
      <c r="K2495" s="88"/>
      <c r="L2495" s="116" t="str">
        <f>IF(Stock[[#This Row],[SỐ LƯỢNG MUA]]&gt;0,Stock[[#This Row],[GIÁ MUA]]*(1+Stock[[#This Row],[% TĂNG KỲ VỌNG_1]]),"")</f>
        <v/>
      </c>
      <c r="M2495" s="89"/>
      <c r="N2495" s="116" t="str">
        <f>IF(Stock[[#This Row],[SỐ LƯỢNG MUA]]&gt;0,Stock[[#This Row],[GIÁ MUA]]*(1+Stock[[#This Row],[% TĂNG KỲ VỌNG_2]]),"")</f>
        <v/>
      </c>
      <c r="O2495" s="89"/>
      <c r="P2495" s="116" t="str">
        <f>IF(Stock[[#This Row],[SỐ LƯỢNG MUA]]&gt;0,Stock[[#This Row],[GIÁ MUA]]*(1+Stock[[#This Row],[% GIẢM ĐỂ CẮT LỖ]]),"")</f>
        <v/>
      </c>
      <c r="Q2495" s="103"/>
      <c r="R2495" s="117" t="str">
        <f>IF(Stock[[#This Row],[CỔ TỨC TIỀN MẶT]]&gt;0,Stock[[#This Row],[CỔ TỨC TIỀN MẶT]]/(Stock[[#This Row],[GIÁ MUA]]*Stock[[#This Row],[SỐ LƯỢNG MUA]]),"")</f>
        <v/>
      </c>
      <c r="S2495" s="103"/>
      <c r="T2495" s="77"/>
      <c r="U2495" s="95"/>
      <c r="V2495" s="96"/>
      <c r="W2495" s="125" t="str">
        <f>IF(Stock[[#This Row],[SỐ LƯỢNG BÁN]]&gt;0,Stock[[#This Row],[GIÁ BÁN]]*Stock[[#This Row],[SỐ LƯỢNG BÁN]]*$D$11+Stock[[#This Row],[GIÁ BÁN]]*Stock[[#This Row],[SỐ LƯỢNG BÁN]]*$D$12,"")</f>
        <v/>
      </c>
      <c r="X2495" s="120">
        <f>Stock[[#This Row],[SỐ LƯỢNG MUA]]+Stock[[#This Row],[CỔ TỨC BẰNG CỔ PHIẾU]]-Stock[[#This Row],[SỐ LƯỢNG BÁN]]</f>
        <v>0</v>
      </c>
      <c r="Y24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5" s="120">
        <f ca="1">IF(Stock[[#This Row],[NGÀY BÁN]]&gt;0,Stock[[#This Row],[NGÀY BÁN]]-Stock[[#This Row],[NGÀY MUA]]+1,IF(Stock[[#This Row],[NGÀY MUA]]=0,0,TODAY()-Stock[[#This Row],[NGÀY MUA]]+1))</f>
        <v>0</v>
      </c>
      <c r="AA2495" s="121" t="str">
        <f>IFERROR(Stock[[#This Row],[CỔ TỨC TIỀN MẶT]]+Stock[[#This Row],[LÃI/(LỖ) TỪ BÁN CK
(auto-fill)]],"")</f>
        <v/>
      </c>
      <c r="AB24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5" s="79"/>
      <c r="AE2495" s="146" t="str">
        <f>IF(Stock[[#This Row],[TRẠNG THÁI
(auto-fill)]]="NẮM GIỮ",Stock[[#This Row],[GIÁ THỊ TRƯỜNG]]-Stock[[#This Row],[GIÁ MUA]],"")</f>
        <v/>
      </c>
      <c r="AF2495" s="150" t="str">
        <f>IFERROR(Stock[[#This Row],[TĂNG/
(GIẢM )]]/Stock[[#This Row],[GIÁ MUA]],"")</f>
        <v/>
      </c>
      <c r="AG2495" s="129" t="str">
        <f>IF(Stock[[#This Row],[GIÁ THỊ TRƯỜNG]]&gt;0,Stock[[#This Row],[GIÁ THỊ TRƯỜNG]]*Stock[[#This Row],[SỐ LƯỢNG CÒN LẠI
(auto-fill)]],"")</f>
        <v/>
      </c>
    </row>
    <row r="2496" spans="2:33">
      <c r="B2496" s="109" t="str">
        <f>IF(AND(Stock[[#This Row],[SỐ LƯỢNG MUA]]&gt;0,Stock[[#This Row],[SỐ LƯỢNG CÒN LẠI
(auto-fill)]]=0),"BÁN",
IF(AND(Stock[[#This Row],[SỐ LƯỢNG MUA]]&gt;0,Stock[[#This Row],[SỐ LƯỢNG CÒN LẠI
(auto-fill)]]&gt;0),"NẮM GIỮ",""))</f>
        <v/>
      </c>
      <c r="C2496" s="112">
        <f t="shared" si="38"/>
        <v>2483</v>
      </c>
      <c r="D2496" s="77"/>
      <c r="E2496" s="78"/>
      <c r="F2496" s="170"/>
      <c r="G2496" s="83"/>
      <c r="H2496" s="84"/>
      <c r="I2496" s="114" t="str">
        <f>IF(Stock[[#This Row],[SỐ LƯỢNG MUA]]&gt;0,Stock[[#This Row],[GIÁ MUA]]*Stock[[#This Row],[SỐ LƯỢNG MUA]]*$D$11,"")</f>
        <v/>
      </c>
      <c r="J2496" s="87"/>
      <c r="K2496" s="88"/>
      <c r="L2496" s="116" t="str">
        <f>IF(Stock[[#This Row],[SỐ LƯỢNG MUA]]&gt;0,Stock[[#This Row],[GIÁ MUA]]*(1+Stock[[#This Row],[% TĂNG KỲ VỌNG_1]]),"")</f>
        <v/>
      </c>
      <c r="M2496" s="89"/>
      <c r="N2496" s="116" t="str">
        <f>IF(Stock[[#This Row],[SỐ LƯỢNG MUA]]&gt;0,Stock[[#This Row],[GIÁ MUA]]*(1+Stock[[#This Row],[% TĂNG KỲ VỌNG_2]]),"")</f>
        <v/>
      </c>
      <c r="O2496" s="89"/>
      <c r="P2496" s="116" t="str">
        <f>IF(Stock[[#This Row],[SỐ LƯỢNG MUA]]&gt;0,Stock[[#This Row],[GIÁ MUA]]*(1+Stock[[#This Row],[% GIẢM ĐỂ CẮT LỖ]]),"")</f>
        <v/>
      </c>
      <c r="Q2496" s="103"/>
      <c r="R2496" s="117" t="str">
        <f>IF(Stock[[#This Row],[CỔ TỨC TIỀN MẶT]]&gt;0,Stock[[#This Row],[CỔ TỨC TIỀN MẶT]]/(Stock[[#This Row],[GIÁ MUA]]*Stock[[#This Row],[SỐ LƯỢNG MUA]]),"")</f>
        <v/>
      </c>
      <c r="S2496" s="103"/>
      <c r="T2496" s="77"/>
      <c r="U2496" s="95"/>
      <c r="V2496" s="96"/>
      <c r="W2496" s="125" t="str">
        <f>IF(Stock[[#This Row],[SỐ LƯỢNG BÁN]]&gt;0,Stock[[#This Row],[GIÁ BÁN]]*Stock[[#This Row],[SỐ LƯỢNG BÁN]]*$D$11+Stock[[#This Row],[GIÁ BÁN]]*Stock[[#This Row],[SỐ LƯỢNG BÁN]]*$D$12,"")</f>
        <v/>
      </c>
      <c r="X2496" s="120">
        <f>Stock[[#This Row],[SỐ LƯỢNG MUA]]+Stock[[#This Row],[CỔ TỨC BẰNG CỔ PHIẾU]]-Stock[[#This Row],[SỐ LƯỢNG BÁN]]</f>
        <v>0</v>
      </c>
      <c r="Y24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6" s="120">
        <f ca="1">IF(Stock[[#This Row],[NGÀY BÁN]]&gt;0,Stock[[#This Row],[NGÀY BÁN]]-Stock[[#This Row],[NGÀY MUA]]+1,IF(Stock[[#This Row],[NGÀY MUA]]=0,0,TODAY()-Stock[[#This Row],[NGÀY MUA]]+1))</f>
        <v>0</v>
      </c>
      <c r="AA2496" s="121" t="str">
        <f>IFERROR(Stock[[#This Row],[CỔ TỨC TIỀN MẶT]]+Stock[[#This Row],[LÃI/(LỖ) TỪ BÁN CK
(auto-fill)]],"")</f>
        <v/>
      </c>
      <c r="AB24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6" s="79"/>
      <c r="AE2496" s="146" t="str">
        <f>IF(Stock[[#This Row],[TRẠNG THÁI
(auto-fill)]]="NẮM GIỮ",Stock[[#This Row],[GIÁ THỊ TRƯỜNG]]-Stock[[#This Row],[GIÁ MUA]],"")</f>
        <v/>
      </c>
      <c r="AF2496" s="150" t="str">
        <f>IFERROR(Stock[[#This Row],[TĂNG/
(GIẢM )]]/Stock[[#This Row],[GIÁ MUA]],"")</f>
        <v/>
      </c>
      <c r="AG2496" s="129" t="str">
        <f>IF(Stock[[#This Row],[GIÁ THỊ TRƯỜNG]]&gt;0,Stock[[#This Row],[GIÁ THỊ TRƯỜNG]]*Stock[[#This Row],[SỐ LƯỢNG CÒN LẠI
(auto-fill)]],"")</f>
        <v/>
      </c>
    </row>
    <row r="2497" spans="2:33">
      <c r="B2497" s="109" t="str">
        <f>IF(AND(Stock[[#This Row],[SỐ LƯỢNG MUA]]&gt;0,Stock[[#This Row],[SỐ LƯỢNG CÒN LẠI
(auto-fill)]]=0),"BÁN",
IF(AND(Stock[[#This Row],[SỐ LƯỢNG MUA]]&gt;0,Stock[[#This Row],[SỐ LƯỢNG CÒN LẠI
(auto-fill)]]&gt;0),"NẮM GIỮ",""))</f>
        <v/>
      </c>
      <c r="C2497" s="112">
        <f t="shared" si="38"/>
        <v>2484</v>
      </c>
      <c r="D2497" s="77"/>
      <c r="E2497" s="78"/>
      <c r="F2497" s="170"/>
      <c r="G2497" s="83"/>
      <c r="H2497" s="84"/>
      <c r="I2497" s="114" t="str">
        <f>IF(Stock[[#This Row],[SỐ LƯỢNG MUA]]&gt;0,Stock[[#This Row],[GIÁ MUA]]*Stock[[#This Row],[SỐ LƯỢNG MUA]]*$D$11,"")</f>
        <v/>
      </c>
      <c r="J2497" s="87"/>
      <c r="K2497" s="88"/>
      <c r="L2497" s="116" t="str">
        <f>IF(Stock[[#This Row],[SỐ LƯỢNG MUA]]&gt;0,Stock[[#This Row],[GIÁ MUA]]*(1+Stock[[#This Row],[% TĂNG KỲ VỌNG_1]]),"")</f>
        <v/>
      </c>
      <c r="M2497" s="89"/>
      <c r="N2497" s="116" t="str">
        <f>IF(Stock[[#This Row],[SỐ LƯỢNG MUA]]&gt;0,Stock[[#This Row],[GIÁ MUA]]*(1+Stock[[#This Row],[% TĂNG KỲ VỌNG_2]]),"")</f>
        <v/>
      </c>
      <c r="O2497" s="89"/>
      <c r="P2497" s="116" t="str">
        <f>IF(Stock[[#This Row],[SỐ LƯỢNG MUA]]&gt;0,Stock[[#This Row],[GIÁ MUA]]*(1+Stock[[#This Row],[% GIẢM ĐỂ CẮT LỖ]]),"")</f>
        <v/>
      </c>
      <c r="Q2497" s="103"/>
      <c r="R2497" s="117" t="str">
        <f>IF(Stock[[#This Row],[CỔ TỨC TIỀN MẶT]]&gt;0,Stock[[#This Row],[CỔ TỨC TIỀN MẶT]]/(Stock[[#This Row],[GIÁ MUA]]*Stock[[#This Row],[SỐ LƯỢNG MUA]]),"")</f>
        <v/>
      </c>
      <c r="S2497" s="103"/>
      <c r="T2497" s="77"/>
      <c r="U2497" s="95"/>
      <c r="V2497" s="96"/>
      <c r="W2497" s="125" t="str">
        <f>IF(Stock[[#This Row],[SỐ LƯỢNG BÁN]]&gt;0,Stock[[#This Row],[GIÁ BÁN]]*Stock[[#This Row],[SỐ LƯỢNG BÁN]]*$D$11+Stock[[#This Row],[GIÁ BÁN]]*Stock[[#This Row],[SỐ LƯỢNG BÁN]]*$D$12,"")</f>
        <v/>
      </c>
      <c r="X2497" s="120">
        <f>Stock[[#This Row],[SỐ LƯỢNG MUA]]+Stock[[#This Row],[CỔ TỨC BẰNG CỔ PHIẾU]]-Stock[[#This Row],[SỐ LƯỢNG BÁN]]</f>
        <v>0</v>
      </c>
      <c r="Y24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7" s="120">
        <f ca="1">IF(Stock[[#This Row],[NGÀY BÁN]]&gt;0,Stock[[#This Row],[NGÀY BÁN]]-Stock[[#This Row],[NGÀY MUA]]+1,IF(Stock[[#This Row],[NGÀY MUA]]=0,0,TODAY()-Stock[[#This Row],[NGÀY MUA]]+1))</f>
        <v>0</v>
      </c>
      <c r="AA2497" s="121" t="str">
        <f>IFERROR(Stock[[#This Row],[CỔ TỨC TIỀN MẶT]]+Stock[[#This Row],[LÃI/(LỖ) TỪ BÁN CK
(auto-fill)]],"")</f>
        <v/>
      </c>
      <c r="AB24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7" s="79"/>
      <c r="AE2497" s="146" t="str">
        <f>IF(Stock[[#This Row],[TRẠNG THÁI
(auto-fill)]]="NẮM GIỮ",Stock[[#This Row],[GIÁ THỊ TRƯỜNG]]-Stock[[#This Row],[GIÁ MUA]],"")</f>
        <v/>
      </c>
      <c r="AF2497" s="150" t="str">
        <f>IFERROR(Stock[[#This Row],[TĂNG/
(GIẢM )]]/Stock[[#This Row],[GIÁ MUA]],"")</f>
        <v/>
      </c>
      <c r="AG2497" s="129" t="str">
        <f>IF(Stock[[#This Row],[GIÁ THỊ TRƯỜNG]]&gt;0,Stock[[#This Row],[GIÁ THỊ TRƯỜNG]]*Stock[[#This Row],[SỐ LƯỢNG CÒN LẠI
(auto-fill)]],"")</f>
        <v/>
      </c>
    </row>
    <row r="2498" spans="2:33">
      <c r="B2498" s="109" t="str">
        <f>IF(AND(Stock[[#This Row],[SỐ LƯỢNG MUA]]&gt;0,Stock[[#This Row],[SỐ LƯỢNG CÒN LẠI
(auto-fill)]]=0),"BÁN",
IF(AND(Stock[[#This Row],[SỐ LƯỢNG MUA]]&gt;0,Stock[[#This Row],[SỐ LƯỢNG CÒN LẠI
(auto-fill)]]&gt;0),"NẮM GIỮ",""))</f>
        <v/>
      </c>
      <c r="C2498" s="112">
        <f t="shared" si="38"/>
        <v>2485</v>
      </c>
      <c r="D2498" s="77"/>
      <c r="E2498" s="78"/>
      <c r="F2498" s="170"/>
      <c r="G2498" s="83"/>
      <c r="H2498" s="84"/>
      <c r="I2498" s="114" t="str">
        <f>IF(Stock[[#This Row],[SỐ LƯỢNG MUA]]&gt;0,Stock[[#This Row],[GIÁ MUA]]*Stock[[#This Row],[SỐ LƯỢNG MUA]]*$D$11,"")</f>
        <v/>
      </c>
      <c r="J2498" s="87"/>
      <c r="K2498" s="88"/>
      <c r="L2498" s="116" t="str">
        <f>IF(Stock[[#This Row],[SỐ LƯỢNG MUA]]&gt;0,Stock[[#This Row],[GIÁ MUA]]*(1+Stock[[#This Row],[% TĂNG KỲ VỌNG_1]]),"")</f>
        <v/>
      </c>
      <c r="M2498" s="89"/>
      <c r="N2498" s="116" t="str">
        <f>IF(Stock[[#This Row],[SỐ LƯỢNG MUA]]&gt;0,Stock[[#This Row],[GIÁ MUA]]*(1+Stock[[#This Row],[% TĂNG KỲ VỌNG_2]]),"")</f>
        <v/>
      </c>
      <c r="O2498" s="89"/>
      <c r="P2498" s="116" t="str">
        <f>IF(Stock[[#This Row],[SỐ LƯỢNG MUA]]&gt;0,Stock[[#This Row],[GIÁ MUA]]*(1+Stock[[#This Row],[% GIẢM ĐỂ CẮT LỖ]]),"")</f>
        <v/>
      </c>
      <c r="Q2498" s="103"/>
      <c r="R2498" s="117" t="str">
        <f>IF(Stock[[#This Row],[CỔ TỨC TIỀN MẶT]]&gt;0,Stock[[#This Row],[CỔ TỨC TIỀN MẶT]]/(Stock[[#This Row],[GIÁ MUA]]*Stock[[#This Row],[SỐ LƯỢNG MUA]]),"")</f>
        <v/>
      </c>
      <c r="S2498" s="103"/>
      <c r="T2498" s="77"/>
      <c r="U2498" s="95"/>
      <c r="V2498" s="96"/>
      <c r="W2498" s="125" t="str">
        <f>IF(Stock[[#This Row],[SỐ LƯỢNG BÁN]]&gt;0,Stock[[#This Row],[GIÁ BÁN]]*Stock[[#This Row],[SỐ LƯỢNG BÁN]]*$D$11+Stock[[#This Row],[GIÁ BÁN]]*Stock[[#This Row],[SỐ LƯỢNG BÁN]]*$D$12,"")</f>
        <v/>
      </c>
      <c r="X2498" s="120">
        <f>Stock[[#This Row],[SỐ LƯỢNG MUA]]+Stock[[#This Row],[CỔ TỨC BẰNG CỔ PHIẾU]]-Stock[[#This Row],[SỐ LƯỢNG BÁN]]</f>
        <v>0</v>
      </c>
      <c r="Y24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8" s="120">
        <f ca="1">IF(Stock[[#This Row],[NGÀY BÁN]]&gt;0,Stock[[#This Row],[NGÀY BÁN]]-Stock[[#This Row],[NGÀY MUA]]+1,IF(Stock[[#This Row],[NGÀY MUA]]=0,0,TODAY()-Stock[[#This Row],[NGÀY MUA]]+1))</f>
        <v>0</v>
      </c>
      <c r="AA2498" s="121" t="str">
        <f>IFERROR(Stock[[#This Row],[CỔ TỨC TIỀN MẶT]]+Stock[[#This Row],[LÃI/(LỖ) TỪ BÁN CK
(auto-fill)]],"")</f>
        <v/>
      </c>
      <c r="AB24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8" s="79"/>
      <c r="AE2498" s="146" t="str">
        <f>IF(Stock[[#This Row],[TRẠNG THÁI
(auto-fill)]]="NẮM GIỮ",Stock[[#This Row],[GIÁ THỊ TRƯỜNG]]-Stock[[#This Row],[GIÁ MUA]],"")</f>
        <v/>
      </c>
      <c r="AF2498" s="150" t="str">
        <f>IFERROR(Stock[[#This Row],[TĂNG/
(GIẢM )]]/Stock[[#This Row],[GIÁ MUA]],"")</f>
        <v/>
      </c>
      <c r="AG2498" s="129" t="str">
        <f>IF(Stock[[#This Row],[GIÁ THỊ TRƯỜNG]]&gt;0,Stock[[#This Row],[GIÁ THỊ TRƯỜNG]]*Stock[[#This Row],[SỐ LƯỢNG CÒN LẠI
(auto-fill)]],"")</f>
        <v/>
      </c>
    </row>
    <row r="2499" spans="2:33">
      <c r="B2499" s="109" t="str">
        <f>IF(AND(Stock[[#This Row],[SỐ LƯỢNG MUA]]&gt;0,Stock[[#This Row],[SỐ LƯỢNG CÒN LẠI
(auto-fill)]]=0),"BÁN",
IF(AND(Stock[[#This Row],[SỐ LƯỢNG MUA]]&gt;0,Stock[[#This Row],[SỐ LƯỢNG CÒN LẠI
(auto-fill)]]&gt;0),"NẮM GIỮ",""))</f>
        <v/>
      </c>
      <c r="C2499" s="112">
        <f t="shared" si="38"/>
        <v>2486</v>
      </c>
      <c r="D2499" s="77"/>
      <c r="E2499" s="78"/>
      <c r="F2499" s="170"/>
      <c r="G2499" s="83"/>
      <c r="H2499" s="84"/>
      <c r="I2499" s="114" t="str">
        <f>IF(Stock[[#This Row],[SỐ LƯỢNG MUA]]&gt;0,Stock[[#This Row],[GIÁ MUA]]*Stock[[#This Row],[SỐ LƯỢNG MUA]]*$D$11,"")</f>
        <v/>
      </c>
      <c r="J2499" s="87"/>
      <c r="K2499" s="88"/>
      <c r="L2499" s="116" t="str">
        <f>IF(Stock[[#This Row],[SỐ LƯỢNG MUA]]&gt;0,Stock[[#This Row],[GIÁ MUA]]*(1+Stock[[#This Row],[% TĂNG KỲ VỌNG_1]]),"")</f>
        <v/>
      </c>
      <c r="M2499" s="89"/>
      <c r="N2499" s="116" t="str">
        <f>IF(Stock[[#This Row],[SỐ LƯỢNG MUA]]&gt;0,Stock[[#This Row],[GIÁ MUA]]*(1+Stock[[#This Row],[% TĂNG KỲ VỌNG_2]]),"")</f>
        <v/>
      </c>
      <c r="O2499" s="89"/>
      <c r="P2499" s="116" t="str">
        <f>IF(Stock[[#This Row],[SỐ LƯỢNG MUA]]&gt;0,Stock[[#This Row],[GIÁ MUA]]*(1+Stock[[#This Row],[% GIẢM ĐỂ CẮT LỖ]]),"")</f>
        <v/>
      </c>
      <c r="Q2499" s="103"/>
      <c r="R2499" s="117" t="str">
        <f>IF(Stock[[#This Row],[CỔ TỨC TIỀN MẶT]]&gt;0,Stock[[#This Row],[CỔ TỨC TIỀN MẶT]]/(Stock[[#This Row],[GIÁ MUA]]*Stock[[#This Row],[SỐ LƯỢNG MUA]]),"")</f>
        <v/>
      </c>
      <c r="S2499" s="103"/>
      <c r="T2499" s="77"/>
      <c r="U2499" s="95"/>
      <c r="V2499" s="96"/>
      <c r="W2499" s="125" t="str">
        <f>IF(Stock[[#This Row],[SỐ LƯỢNG BÁN]]&gt;0,Stock[[#This Row],[GIÁ BÁN]]*Stock[[#This Row],[SỐ LƯỢNG BÁN]]*$D$11+Stock[[#This Row],[GIÁ BÁN]]*Stock[[#This Row],[SỐ LƯỢNG BÁN]]*$D$12,"")</f>
        <v/>
      </c>
      <c r="X2499" s="120">
        <f>Stock[[#This Row],[SỐ LƯỢNG MUA]]+Stock[[#This Row],[CỔ TỨC BẰNG CỔ PHIẾU]]-Stock[[#This Row],[SỐ LƯỢNG BÁN]]</f>
        <v>0</v>
      </c>
      <c r="Y24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9" s="120">
        <f ca="1">IF(Stock[[#This Row],[NGÀY BÁN]]&gt;0,Stock[[#This Row],[NGÀY BÁN]]-Stock[[#This Row],[NGÀY MUA]]+1,IF(Stock[[#This Row],[NGÀY MUA]]=0,0,TODAY()-Stock[[#This Row],[NGÀY MUA]]+1))</f>
        <v>0</v>
      </c>
      <c r="AA2499" s="121" t="str">
        <f>IFERROR(Stock[[#This Row],[CỔ TỨC TIỀN MẶT]]+Stock[[#This Row],[LÃI/(LỖ) TỪ BÁN CK
(auto-fill)]],"")</f>
        <v/>
      </c>
      <c r="AB24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499" s="79"/>
      <c r="AE2499" s="146" t="str">
        <f>IF(Stock[[#This Row],[TRẠNG THÁI
(auto-fill)]]="NẮM GIỮ",Stock[[#This Row],[GIÁ THỊ TRƯỜNG]]-Stock[[#This Row],[GIÁ MUA]],"")</f>
        <v/>
      </c>
      <c r="AF2499" s="150" t="str">
        <f>IFERROR(Stock[[#This Row],[TĂNG/
(GIẢM )]]/Stock[[#This Row],[GIÁ MUA]],"")</f>
        <v/>
      </c>
      <c r="AG2499" s="129" t="str">
        <f>IF(Stock[[#This Row],[GIÁ THỊ TRƯỜNG]]&gt;0,Stock[[#This Row],[GIÁ THỊ TRƯỜNG]]*Stock[[#This Row],[SỐ LƯỢNG CÒN LẠI
(auto-fill)]],"")</f>
        <v/>
      </c>
    </row>
    <row r="2500" spans="2:33">
      <c r="B2500" s="109" t="str">
        <f>IF(AND(Stock[[#This Row],[SỐ LƯỢNG MUA]]&gt;0,Stock[[#This Row],[SỐ LƯỢNG CÒN LẠI
(auto-fill)]]=0),"BÁN",
IF(AND(Stock[[#This Row],[SỐ LƯỢNG MUA]]&gt;0,Stock[[#This Row],[SỐ LƯỢNG CÒN LẠI
(auto-fill)]]&gt;0),"NẮM GIỮ",""))</f>
        <v/>
      </c>
      <c r="C2500" s="112">
        <f t="shared" si="38"/>
        <v>2487</v>
      </c>
      <c r="D2500" s="77"/>
      <c r="E2500" s="78"/>
      <c r="F2500" s="170"/>
      <c r="G2500" s="83"/>
      <c r="H2500" s="84"/>
      <c r="I2500" s="114" t="str">
        <f>IF(Stock[[#This Row],[SỐ LƯỢNG MUA]]&gt;0,Stock[[#This Row],[GIÁ MUA]]*Stock[[#This Row],[SỐ LƯỢNG MUA]]*$D$11,"")</f>
        <v/>
      </c>
      <c r="J2500" s="87"/>
      <c r="K2500" s="88"/>
      <c r="L2500" s="116" t="str">
        <f>IF(Stock[[#This Row],[SỐ LƯỢNG MUA]]&gt;0,Stock[[#This Row],[GIÁ MUA]]*(1+Stock[[#This Row],[% TĂNG KỲ VỌNG_1]]),"")</f>
        <v/>
      </c>
      <c r="M2500" s="89"/>
      <c r="N2500" s="116" t="str">
        <f>IF(Stock[[#This Row],[SỐ LƯỢNG MUA]]&gt;0,Stock[[#This Row],[GIÁ MUA]]*(1+Stock[[#This Row],[% TĂNG KỲ VỌNG_2]]),"")</f>
        <v/>
      </c>
      <c r="O2500" s="89"/>
      <c r="P2500" s="116" t="str">
        <f>IF(Stock[[#This Row],[SỐ LƯỢNG MUA]]&gt;0,Stock[[#This Row],[GIÁ MUA]]*(1+Stock[[#This Row],[% GIẢM ĐỂ CẮT LỖ]]),"")</f>
        <v/>
      </c>
      <c r="Q2500" s="103"/>
      <c r="R2500" s="117" t="str">
        <f>IF(Stock[[#This Row],[CỔ TỨC TIỀN MẶT]]&gt;0,Stock[[#This Row],[CỔ TỨC TIỀN MẶT]]/(Stock[[#This Row],[GIÁ MUA]]*Stock[[#This Row],[SỐ LƯỢNG MUA]]),"")</f>
        <v/>
      </c>
      <c r="S2500" s="103"/>
      <c r="T2500" s="77"/>
      <c r="U2500" s="95"/>
      <c r="V2500" s="96"/>
      <c r="W2500" s="125" t="str">
        <f>IF(Stock[[#This Row],[SỐ LƯỢNG BÁN]]&gt;0,Stock[[#This Row],[GIÁ BÁN]]*Stock[[#This Row],[SỐ LƯỢNG BÁN]]*$D$11+Stock[[#This Row],[GIÁ BÁN]]*Stock[[#This Row],[SỐ LƯỢNG BÁN]]*$D$12,"")</f>
        <v/>
      </c>
      <c r="X2500" s="120">
        <f>Stock[[#This Row],[SỐ LƯỢNG MUA]]+Stock[[#This Row],[CỔ TỨC BẰNG CỔ PHIẾU]]-Stock[[#This Row],[SỐ LƯỢNG BÁN]]</f>
        <v>0</v>
      </c>
      <c r="Y25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0" s="120">
        <f ca="1">IF(Stock[[#This Row],[NGÀY BÁN]]&gt;0,Stock[[#This Row],[NGÀY BÁN]]-Stock[[#This Row],[NGÀY MUA]]+1,IF(Stock[[#This Row],[NGÀY MUA]]=0,0,TODAY()-Stock[[#This Row],[NGÀY MUA]]+1))</f>
        <v>0</v>
      </c>
      <c r="AA2500" s="121" t="str">
        <f>IFERROR(Stock[[#This Row],[CỔ TỨC TIỀN MẶT]]+Stock[[#This Row],[LÃI/(LỖ) TỪ BÁN CK
(auto-fill)]],"")</f>
        <v/>
      </c>
      <c r="AB25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0" s="79"/>
      <c r="AE2500" s="146" t="str">
        <f>IF(Stock[[#This Row],[TRẠNG THÁI
(auto-fill)]]="NẮM GIỮ",Stock[[#This Row],[GIÁ THỊ TRƯỜNG]]-Stock[[#This Row],[GIÁ MUA]],"")</f>
        <v/>
      </c>
      <c r="AF2500" s="150" t="str">
        <f>IFERROR(Stock[[#This Row],[TĂNG/
(GIẢM )]]/Stock[[#This Row],[GIÁ MUA]],"")</f>
        <v/>
      </c>
      <c r="AG2500" s="129" t="str">
        <f>IF(Stock[[#This Row],[GIÁ THỊ TRƯỜNG]]&gt;0,Stock[[#This Row],[GIÁ THỊ TRƯỜNG]]*Stock[[#This Row],[SỐ LƯỢNG CÒN LẠI
(auto-fill)]],"")</f>
        <v/>
      </c>
    </row>
    <row r="2501" spans="2:33">
      <c r="B2501" s="109" t="str">
        <f>IF(AND(Stock[[#This Row],[SỐ LƯỢNG MUA]]&gt;0,Stock[[#This Row],[SỐ LƯỢNG CÒN LẠI
(auto-fill)]]=0),"BÁN",
IF(AND(Stock[[#This Row],[SỐ LƯỢNG MUA]]&gt;0,Stock[[#This Row],[SỐ LƯỢNG CÒN LẠI
(auto-fill)]]&gt;0),"NẮM GIỮ",""))</f>
        <v/>
      </c>
      <c r="C2501" s="112">
        <f t="shared" si="38"/>
        <v>2488</v>
      </c>
      <c r="D2501" s="77"/>
      <c r="E2501" s="78"/>
      <c r="F2501" s="170"/>
      <c r="G2501" s="83"/>
      <c r="H2501" s="84"/>
      <c r="I2501" s="114" t="str">
        <f>IF(Stock[[#This Row],[SỐ LƯỢNG MUA]]&gt;0,Stock[[#This Row],[GIÁ MUA]]*Stock[[#This Row],[SỐ LƯỢNG MUA]]*$D$11,"")</f>
        <v/>
      </c>
      <c r="J2501" s="87"/>
      <c r="K2501" s="88"/>
      <c r="L2501" s="116" t="str">
        <f>IF(Stock[[#This Row],[SỐ LƯỢNG MUA]]&gt;0,Stock[[#This Row],[GIÁ MUA]]*(1+Stock[[#This Row],[% TĂNG KỲ VỌNG_1]]),"")</f>
        <v/>
      </c>
      <c r="M2501" s="89"/>
      <c r="N2501" s="116" t="str">
        <f>IF(Stock[[#This Row],[SỐ LƯỢNG MUA]]&gt;0,Stock[[#This Row],[GIÁ MUA]]*(1+Stock[[#This Row],[% TĂNG KỲ VỌNG_2]]),"")</f>
        <v/>
      </c>
      <c r="O2501" s="89"/>
      <c r="P2501" s="116" t="str">
        <f>IF(Stock[[#This Row],[SỐ LƯỢNG MUA]]&gt;0,Stock[[#This Row],[GIÁ MUA]]*(1+Stock[[#This Row],[% GIẢM ĐỂ CẮT LỖ]]),"")</f>
        <v/>
      </c>
      <c r="Q2501" s="103"/>
      <c r="R2501" s="117" t="str">
        <f>IF(Stock[[#This Row],[CỔ TỨC TIỀN MẶT]]&gt;0,Stock[[#This Row],[CỔ TỨC TIỀN MẶT]]/(Stock[[#This Row],[GIÁ MUA]]*Stock[[#This Row],[SỐ LƯỢNG MUA]]),"")</f>
        <v/>
      </c>
      <c r="S2501" s="103"/>
      <c r="T2501" s="77"/>
      <c r="U2501" s="95"/>
      <c r="V2501" s="96"/>
      <c r="W2501" s="125" t="str">
        <f>IF(Stock[[#This Row],[SỐ LƯỢNG BÁN]]&gt;0,Stock[[#This Row],[GIÁ BÁN]]*Stock[[#This Row],[SỐ LƯỢNG BÁN]]*$D$11+Stock[[#This Row],[GIÁ BÁN]]*Stock[[#This Row],[SỐ LƯỢNG BÁN]]*$D$12,"")</f>
        <v/>
      </c>
      <c r="X2501" s="120">
        <f>Stock[[#This Row],[SỐ LƯỢNG MUA]]+Stock[[#This Row],[CỔ TỨC BẰNG CỔ PHIẾU]]-Stock[[#This Row],[SỐ LƯỢNG BÁN]]</f>
        <v>0</v>
      </c>
      <c r="Y25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1" s="120">
        <f ca="1">IF(Stock[[#This Row],[NGÀY BÁN]]&gt;0,Stock[[#This Row],[NGÀY BÁN]]-Stock[[#This Row],[NGÀY MUA]]+1,IF(Stock[[#This Row],[NGÀY MUA]]=0,0,TODAY()-Stock[[#This Row],[NGÀY MUA]]+1))</f>
        <v>0</v>
      </c>
      <c r="AA2501" s="121" t="str">
        <f>IFERROR(Stock[[#This Row],[CỔ TỨC TIỀN MẶT]]+Stock[[#This Row],[LÃI/(LỖ) TỪ BÁN CK
(auto-fill)]],"")</f>
        <v/>
      </c>
      <c r="AB25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1" s="79"/>
      <c r="AE2501" s="146" t="str">
        <f>IF(Stock[[#This Row],[TRẠNG THÁI
(auto-fill)]]="NẮM GIỮ",Stock[[#This Row],[GIÁ THỊ TRƯỜNG]]-Stock[[#This Row],[GIÁ MUA]],"")</f>
        <v/>
      </c>
      <c r="AF2501" s="150" t="str">
        <f>IFERROR(Stock[[#This Row],[TĂNG/
(GIẢM )]]/Stock[[#This Row],[GIÁ MUA]],"")</f>
        <v/>
      </c>
      <c r="AG2501" s="129" t="str">
        <f>IF(Stock[[#This Row],[GIÁ THỊ TRƯỜNG]]&gt;0,Stock[[#This Row],[GIÁ THỊ TRƯỜNG]]*Stock[[#This Row],[SỐ LƯỢNG CÒN LẠI
(auto-fill)]],"")</f>
        <v/>
      </c>
    </row>
    <row r="2502" spans="2:33">
      <c r="B2502" s="109" t="str">
        <f>IF(AND(Stock[[#This Row],[SỐ LƯỢNG MUA]]&gt;0,Stock[[#This Row],[SỐ LƯỢNG CÒN LẠI
(auto-fill)]]=0),"BÁN",
IF(AND(Stock[[#This Row],[SỐ LƯỢNG MUA]]&gt;0,Stock[[#This Row],[SỐ LƯỢNG CÒN LẠI
(auto-fill)]]&gt;0),"NẮM GIỮ",""))</f>
        <v/>
      </c>
      <c r="C2502" s="112">
        <f t="shared" si="38"/>
        <v>2489</v>
      </c>
      <c r="D2502" s="77"/>
      <c r="E2502" s="78"/>
      <c r="F2502" s="170"/>
      <c r="G2502" s="83"/>
      <c r="H2502" s="84"/>
      <c r="I2502" s="114" t="str">
        <f>IF(Stock[[#This Row],[SỐ LƯỢNG MUA]]&gt;0,Stock[[#This Row],[GIÁ MUA]]*Stock[[#This Row],[SỐ LƯỢNG MUA]]*$D$11,"")</f>
        <v/>
      </c>
      <c r="J2502" s="87"/>
      <c r="K2502" s="88"/>
      <c r="L2502" s="116" t="str">
        <f>IF(Stock[[#This Row],[SỐ LƯỢNG MUA]]&gt;0,Stock[[#This Row],[GIÁ MUA]]*(1+Stock[[#This Row],[% TĂNG KỲ VỌNG_1]]),"")</f>
        <v/>
      </c>
      <c r="M2502" s="89"/>
      <c r="N2502" s="116" t="str">
        <f>IF(Stock[[#This Row],[SỐ LƯỢNG MUA]]&gt;0,Stock[[#This Row],[GIÁ MUA]]*(1+Stock[[#This Row],[% TĂNG KỲ VỌNG_2]]),"")</f>
        <v/>
      </c>
      <c r="O2502" s="89"/>
      <c r="P2502" s="116" t="str">
        <f>IF(Stock[[#This Row],[SỐ LƯỢNG MUA]]&gt;0,Stock[[#This Row],[GIÁ MUA]]*(1+Stock[[#This Row],[% GIẢM ĐỂ CẮT LỖ]]),"")</f>
        <v/>
      </c>
      <c r="Q2502" s="103"/>
      <c r="R2502" s="117" t="str">
        <f>IF(Stock[[#This Row],[CỔ TỨC TIỀN MẶT]]&gt;0,Stock[[#This Row],[CỔ TỨC TIỀN MẶT]]/(Stock[[#This Row],[GIÁ MUA]]*Stock[[#This Row],[SỐ LƯỢNG MUA]]),"")</f>
        <v/>
      </c>
      <c r="S2502" s="103"/>
      <c r="T2502" s="77"/>
      <c r="U2502" s="95"/>
      <c r="V2502" s="96"/>
      <c r="W2502" s="125" t="str">
        <f>IF(Stock[[#This Row],[SỐ LƯỢNG BÁN]]&gt;0,Stock[[#This Row],[GIÁ BÁN]]*Stock[[#This Row],[SỐ LƯỢNG BÁN]]*$D$11+Stock[[#This Row],[GIÁ BÁN]]*Stock[[#This Row],[SỐ LƯỢNG BÁN]]*$D$12,"")</f>
        <v/>
      </c>
      <c r="X2502" s="120">
        <f>Stock[[#This Row],[SỐ LƯỢNG MUA]]+Stock[[#This Row],[CỔ TỨC BẰNG CỔ PHIẾU]]-Stock[[#This Row],[SỐ LƯỢNG BÁN]]</f>
        <v>0</v>
      </c>
      <c r="Y25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2" s="120">
        <f ca="1">IF(Stock[[#This Row],[NGÀY BÁN]]&gt;0,Stock[[#This Row],[NGÀY BÁN]]-Stock[[#This Row],[NGÀY MUA]]+1,IF(Stock[[#This Row],[NGÀY MUA]]=0,0,TODAY()-Stock[[#This Row],[NGÀY MUA]]+1))</f>
        <v>0</v>
      </c>
      <c r="AA2502" s="121" t="str">
        <f>IFERROR(Stock[[#This Row],[CỔ TỨC TIỀN MẶT]]+Stock[[#This Row],[LÃI/(LỖ) TỪ BÁN CK
(auto-fill)]],"")</f>
        <v/>
      </c>
      <c r="AB25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2" s="79"/>
      <c r="AE2502" s="146" t="str">
        <f>IF(Stock[[#This Row],[TRẠNG THÁI
(auto-fill)]]="NẮM GIỮ",Stock[[#This Row],[GIÁ THỊ TRƯỜNG]]-Stock[[#This Row],[GIÁ MUA]],"")</f>
        <v/>
      </c>
      <c r="AF2502" s="150" t="str">
        <f>IFERROR(Stock[[#This Row],[TĂNG/
(GIẢM )]]/Stock[[#This Row],[GIÁ MUA]],"")</f>
        <v/>
      </c>
      <c r="AG2502" s="129" t="str">
        <f>IF(Stock[[#This Row],[GIÁ THỊ TRƯỜNG]]&gt;0,Stock[[#This Row],[GIÁ THỊ TRƯỜNG]]*Stock[[#This Row],[SỐ LƯỢNG CÒN LẠI
(auto-fill)]],"")</f>
        <v/>
      </c>
    </row>
    <row r="2503" spans="2:33">
      <c r="B2503" s="109" t="str">
        <f>IF(AND(Stock[[#This Row],[SỐ LƯỢNG MUA]]&gt;0,Stock[[#This Row],[SỐ LƯỢNG CÒN LẠI
(auto-fill)]]=0),"BÁN",
IF(AND(Stock[[#This Row],[SỐ LƯỢNG MUA]]&gt;0,Stock[[#This Row],[SỐ LƯỢNG CÒN LẠI
(auto-fill)]]&gt;0),"NẮM GIỮ",""))</f>
        <v/>
      </c>
      <c r="C2503" s="112">
        <f t="shared" si="38"/>
        <v>2490</v>
      </c>
      <c r="D2503" s="77"/>
      <c r="E2503" s="78"/>
      <c r="F2503" s="170"/>
      <c r="G2503" s="83"/>
      <c r="H2503" s="84"/>
      <c r="I2503" s="114" t="str">
        <f>IF(Stock[[#This Row],[SỐ LƯỢNG MUA]]&gt;0,Stock[[#This Row],[GIÁ MUA]]*Stock[[#This Row],[SỐ LƯỢNG MUA]]*$D$11,"")</f>
        <v/>
      </c>
      <c r="J2503" s="87"/>
      <c r="K2503" s="88"/>
      <c r="L2503" s="116" t="str">
        <f>IF(Stock[[#This Row],[SỐ LƯỢNG MUA]]&gt;0,Stock[[#This Row],[GIÁ MUA]]*(1+Stock[[#This Row],[% TĂNG KỲ VỌNG_1]]),"")</f>
        <v/>
      </c>
      <c r="M2503" s="89"/>
      <c r="N2503" s="116" t="str">
        <f>IF(Stock[[#This Row],[SỐ LƯỢNG MUA]]&gt;0,Stock[[#This Row],[GIÁ MUA]]*(1+Stock[[#This Row],[% TĂNG KỲ VỌNG_2]]),"")</f>
        <v/>
      </c>
      <c r="O2503" s="89"/>
      <c r="P2503" s="116" t="str">
        <f>IF(Stock[[#This Row],[SỐ LƯỢNG MUA]]&gt;0,Stock[[#This Row],[GIÁ MUA]]*(1+Stock[[#This Row],[% GIẢM ĐỂ CẮT LỖ]]),"")</f>
        <v/>
      </c>
      <c r="Q2503" s="103"/>
      <c r="R2503" s="117" t="str">
        <f>IF(Stock[[#This Row],[CỔ TỨC TIỀN MẶT]]&gt;0,Stock[[#This Row],[CỔ TỨC TIỀN MẶT]]/(Stock[[#This Row],[GIÁ MUA]]*Stock[[#This Row],[SỐ LƯỢNG MUA]]),"")</f>
        <v/>
      </c>
      <c r="S2503" s="103"/>
      <c r="T2503" s="77"/>
      <c r="U2503" s="95"/>
      <c r="V2503" s="96"/>
      <c r="W2503" s="125" t="str">
        <f>IF(Stock[[#This Row],[SỐ LƯỢNG BÁN]]&gt;0,Stock[[#This Row],[GIÁ BÁN]]*Stock[[#This Row],[SỐ LƯỢNG BÁN]]*$D$11+Stock[[#This Row],[GIÁ BÁN]]*Stock[[#This Row],[SỐ LƯỢNG BÁN]]*$D$12,"")</f>
        <v/>
      </c>
      <c r="X2503" s="120">
        <f>Stock[[#This Row],[SỐ LƯỢNG MUA]]+Stock[[#This Row],[CỔ TỨC BẰNG CỔ PHIẾU]]-Stock[[#This Row],[SỐ LƯỢNG BÁN]]</f>
        <v>0</v>
      </c>
      <c r="Y25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3" s="120">
        <f ca="1">IF(Stock[[#This Row],[NGÀY BÁN]]&gt;0,Stock[[#This Row],[NGÀY BÁN]]-Stock[[#This Row],[NGÀY MUA]]+1,IF(Stock[[#This Row],[NGÀY MUA]]=0,0,TODAY()-Stock[[#This Row],[NGÀY MUA]]+1))</f>
        <v>0</v>
      </c>
      <c r="AA2503" s="121" t="str">
        <f>IFERROR(Stock[[#This Row],[CỔ TỨC TIỀN MẶT]]+Stock[[#This Row],[LÃI/(LỖ) TỪ BÁN CK
(auto-fill)]],"")</f>
        <v/>
      </c>
      <c r="AB25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3" s="79"/>
      <c r="AE2503" s="146" t="str">
        <f>IF(Stock[[#This Row],[TRẠNG THÁI
(auto-fill)]]="NẮM GIỮ",Stock[[#This Row],[GIÁ THỊ TRƯỜNG]]-Stock[[#This Row],[GIÁ MUA]],"")</f>
        <v/>
      </c>
      <c r="AF2503" s="150" t="str">
        <f>IFERROR(Stock[[#This Row],[TĂNG/
(GIẢM )]]/Stock[[#This Row],[GIÁ MUA]],"")</f>
        <v/>
      </c>
      <c r="AG2503" s="129" t="str">
        <f>IF(Stock[[#This Row],[GIÁ THỊ TRƯỜNG]]&gt;0,Stock[[#This Row],[GIÁ THỊ TRƯỜNG]]*Stock[[#This Row],[SỐ LƯỢNG CÒN LẠI
(auto-fill)]],"")</f>
        <v/>
      </c>
    </row>
    <row r="2504" spans="2:33">
      <c r="B2504" s="109" t="str">
        <f>IF(AND(Stock[[#This Row],[SỐ LƯỢNG MUA]]&gt;0,Stock[[#This Row],[SỐ LƯỢNG CÒN LẠI
(auto-fill)]]=0),"BÁN",
IF(AND(Stock[[#This Row],[SỐ LƯỢNG MUA]]&gt;0,Stock[[#This Row],[SỐ LƯỢNG CÒN LẠI
(auto-fill)]]&gt;0),"NẮM GIỮ",""))</f>
        <v/>
      </c>
      <c r="C2504" s="112">
        <f t="shared" si="38"/>
        <v>2491</v>
      </c>
      <c r="D2504" s="77"/>
      <c r="E2504" s="78"/>
      <c r="F2504" s="170"/>
      <c r="G2504" s="83"/>
      <c r="H2504" s="84"/>
      <c r="I2504" s="114" t="str">
        <f>IF(Stock[[#This Row],[SỐ LƯỢNG MUA]]&gt;0,Stock[[#This Row],[GIÁ MUA]]*Stock[[#This Row],[SỐ LƯỢNG MUA]]*$D$11,"")</f>
        <v/>
      </c>
      <c r="J2504" s="87"/>
      <c r="K2504" s="88"/>
      <c r="L2504" s="116" t="str">
        <f>IF(Stock[[#This Row],[SỐ LƯỢNG MUA]]&gt;0,Stock[[#This Row],[GIÁ MUA]]*(1+Stock[[#This Row],[% TĂNG KỲ VỌNG_1]]),"")</f>
        <v/>
      </c>
      <c r="M2504" s="89"/>
      <c r="N2504" s="116" t="str">
        <f>IF(Stock[[#This Row],[SỐ LƯỢNG MUA]]&gt;0,Stock[[#This Row],[GIÁ MUA]]*(1+Stock[[#This Row],[% TĂNG KỲ VỌNG_2]]),"")</f>
        <v/>
      </c>
      <c r="O2504" s="89"/>
      <c r="P2504" s="116" t="str">
        <f>IF(Stock[[#This Row],[SỐ LƯỢNG MUA]]&gt;0,Stock[[#This Row],[GIÁ MUA]]*(1+Stock[[#This Row],[% GIẢM ĐỂ CẮT LỖ]]),"")</f>
        <v/>
      </c>
      <c r="Q2504" s="103"/>
      <c r="R2504" s="117" t="str">
        <f>IF(Stock[[#This Row],[CỔ TỨC TIỀN MẶT]]&gt;0,Stock[[#This Row],[CỔ TỨC TIỀN MẶT]]/(Stock[[#This Row],[GIÁ MUA]]*Stock[[#This Row],[SỐ LƯỢNG MUA]]),"")</f>
        <v/>
      </c>
      <c r="S2504" s="103"/>
      <c r="T2504" s="77"/>
      <c r="U2504" s="95"/>
      <c r="V2504" s="96"/>
      <c r="W2504" s="125" t="str">
        <f>IF(Stock[[#This Row],[SỐ LƯỢNG BÁN]]&gt;0,Stock[[#This Row],[GIÁ BÁN]]*Stock[[#This Row],[SỐ LƯỢNG BÁN]]*$D$11+Stock[[#This Row],[GIÁ BÁN]]*Stock[[#This Row],[SỐ LƯỢNG BÁN]]*$D$12,"")</f>
        <v/>
      </c>
      <c r="X2504" s="120">
        <f>Stock[[#This Row],[SỐ LƯỢNG MUA]]+Stock[[#This Row],[CỔ TỨC BẰNG CỔ PHIẾU]]-Stock[[#This Row],[SỐ LƯỢNG BÁN]]</f>
        <v>0</v>
      </c>
      <c r="Y25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4" s="120">
        <f ca="1">IF(Stock[[#This Row],[NGÀY BÁN]]&gt;0,Stock[[#This Row],[NGÀY BÁN]]-Stock[[#This Row],[NGÀY MUA]]+1,IF(Stock[[#This Row],[NGÀY MUA]]=0,0,TODAY()-Stock[[#This Row],[NGÀY MUA]]+1))</f>
        <v>0</v>
      </c>
      <c r="AA2504" s="121" t="str">
        <f>IFERROR(Stock[[#This Row],[CỔ TỨC TIỀN MẶT]]+Stock[[#This Row],[LÃI/(LỖ) TỪ BÁN CK
(auto-fill)]],"")</f>
        <v/>
      </c>
      <c r="AB25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4" s="79"/>
      <c r="AE2504" s="146" t="str">
        <f>IF(Stock[[#This Row],[TRẠNG THÁI
(auto-fill)]]="NẮM GIỮ",Stock[[#This Row],[GIÁ THỊ TRƯỜNG]]-Stock[[#This Row],[GIÁ MUA]],"")</f>
        <v/>
      </c>
      <c r="AF2504" s="150" t="str">
        <f>IFERROR(Stock[[#This Row],[TĂNG/
(GIẢM )]]/Stock[[#This Row],[GIÁ MUA]],"")</f>
        <v/>
      </c>
      <c r="AG2504" s="129" t="str">
        <f>IF(Stock[[#This Row],[GIÁ THỊ TRƯỜNG]]&gt;0,Stock[[#This Row],[GIÁ THỊ TRƯỜNG]]*Stock[[#This Row],[SỐ LƯỢNG CÒN LẠI
(auto-fill)]],"")</f>
        <v/>
      </c>
    </row>
    <row r="2505" spans="2:33">
      <c r="B2505" s="109" t="str">
        <f>IF(AND(Stock[[#This Row],[SỐ LƯỢNG MUA]]&gt;0,Stock[[#This Row],[SỐ LƯỢNG CÒN LẠI
(auto-fill)]]=0),"BÁN",
IF(AND(Stock[[#This Row],[SỐ LƯỢNG MUA]]&gt;0,Stock[[#This Row],[SỐ LƯỢNG CÒN LẠI
(auto-fill)]]&gt;0),"NẮM GIỮ",""))</f>
        <v/>
      </c>
      <c r="C2505" s="112">
        <f t="shared" si="38"/>
        <v>2492</v>
      </c>
      <c r="D2505" s="77"/>
      <c r="E2505" s="78"/>
      <c r="F2505" s="170"/>
      <c r="G2505" s="83"/>
      <c r="H2505" s="84"/>
      <c r="I2505" s="114" t="str">
        <f>IF(Stock[[#This Row],[SỐ LƯỢNG MUA]]&gt;0,Stock[[#This Row],[GIÁ MUA]]*Stock[[#This Row],[SỐ LƯỢNG MUA]]*$D$11,"")</f>
        <v/>
      </c>
      <c r="J2505" s="87"/>
      <c r="K2505" s="88"/>
      <c r="L2505" s="116" t="str">
        <f>IF(Stock[[#This Row],[SỐ LƯỢNG MUA]]&gt;0,Stock[[#This Row],[GIÁ MUA]]*(1+Stock[[#This Row],[% TĂNG KỲ VỌNG_1]]),"")</f>
        <v/>
      </c>
      <c r="M2505" s="89"/>
      <c r="N2505" s="116" t="str">
        <f>IF(Stock[[#This Row],[SỐ LƯỢNG MUA]]&gt;0,Stock[[#This Row],[GIÁ MUA]]*(1+Stock[[#This Row],[% TĂNG KỲ VỌNG_2]]),"")</f>
        <v/>
      </c>
      <c r="O2505" s="89"/>
      <c r="P2505" s="116" t="str">
        <f>IF(Stock[[#This Row],[SỐ LƯỢNG MUA]]&gt;0,Stock[[#This Row],[GIÁ MUA]]*(1+Stock[[#This Row],[% GIẢM ĐỂ CẮT LỖ]]),"")</f>
        <v/>
      </c>
      <c r="Q2505" s="103"/>
      <c r="R2505" s="117" t="str">
        <f>IF(Stock[[#This Row],[CỔ TỨC TIỀN MẶT]]&gt;0,Stock[[#This Row],[CỔ TỨC TIỀN MẶT]]/(Stock[[#This Row],[GIÁ MUA]]*Stock[[#This Row],[SỐ LƯỢNG MUA]]),"")</f>
        <v/>
      </c>
      <c r="S2505" s="103"/>
      <c r="T2505" s="77"/>
      <c r="U2505" s="95"/>
      <c r="V2505" s="96"/>
      <c r="W2505" s="125" t="str">
        <f>IF(Stock[[#This Row],[SỐ LƯỢNG BÁN]]&gt;0,Stock[[#This Row],[GIÁ BÁN]]*Stock[[#This Row],[SỐ LƯỢNG BÁN]]*$D$11+Stock[[#This Row],[GIÁ BÁN]]*Stock[[#This Row],[SỐ LƯỢNG BÁN]]*$D$12,"")</f>
        <v/>
      </c>
      <c r="X2505" s="120">
        <f>Stock[[#This Row],[SỐ LƯỢNG MUA]]+Stock[[#This Row],[CỔ TỨC BẰNG CỔ PHIẾU]]-Stock[[#This Row],[SỐ LƯỢNG BÁN]]</f>
        <v>0</v>
      </c>
      <c r="Y25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5" s="120">
        <f ca="1">IF(Stock[[#This Row],[NGÀY BÁN]]&gt;0,Stock[[#This Row],[NGÀY BÁN]]-Stock[[#This Row],[NGÀY MUA]]+1,IF(Stock[[#This Row],[NGÀY MUA]]=0,0,TODAY()-Stock[[#This Row],[NGÀY MUA]]+1))</f>
        <v>0</v>
      </c>
      <c r="AA2505" s="121" t="str">
        <f>IFERROR(Stock[[#This Row],[CỔ TỨC TIỀN MẶT]]+Stock[[#This Row],[LÃI/(LỖ) TỪ BÁN CK
(auto-fill)]],"")</f>
        <v/>
      </c>
      <c r="AB25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5" s="79"/>
      <c r="AE2505" s="146" t="str">
        <f>IF(Stock[[#This Row],[TRẠNG THÁI
(auto-fill)]]="NẮM GIỮ",Stock[[#This Row],[GIÁ THỊ TRƯỜNG]]-Stock[[#This Row],[GIÁ MUA]],"")</f>
        <v/>
      </c>
      <c r="AF2505" s="150" t="str">
        <f>IFERROR(Stock[[#This Row],[TĂNG/
(GIẢM )]]/Stock[[#This Row],[GIÁ MUA]],"")</f>
        <v/>
      </c>
      <c r="AG2505" s="129" t="str">
        <f>IF(Stock[[#This Row],[GIÁ THỊ TRƯỜNG]]&gt;0,Stock[[#This Row],[GIÁ THỊ TRƯỜNG]]*Stock[[#This Row],[SỐ LƯỢNG CÒN LẠI
(auto-fill)]],"")</f>
        <v/>
      </c>
    </row>
    <row r="2506" spans="2:33">
      <c r="B2506" s="109" t="str">
        <f>IF(AND(Stock[[#This Row],[SỐ LƯỢNG MUA]]&gt;0,Stock[[#This Row],[SỐ LƯỢNG CÒN LẠI
(auto-fill)]]=0),"BÁN",
IF(AND(Stock[[#This Row],[SỐ LƯỢNG MUA]]&gt;0,Stock[[#This Row],[SỐ LƯỢNG CÒN LẠI
(auto-fill)]]&gt;0),"NẮM GIỮ",""))</f>
        <v/>
      </c>
      <c r="C2506" s="112">
        <f t="shared" si="38"/>
        <v>2493</v>
      </c>
      <c r="D2506" s="77"/>
      <c r="E2506" s="78"/>
      <c r="F2506" s="170"/>
      <c r="G2506" s="83"/>
      <c r="H2506" s="84"/>
      <c r="I2506" s="114" t="str">
        <f>IF(Stock[[#This Row],[SỐ LƯỢNG MUA]]&gt;0,Stock[[#This Row],[GIÁ MUA]]*Stock[[#This Row],[SỐ LƯỢNG MUA]]*$D$11,"")</f>
        <v/>
      </c>
      <c r="J2506" s="87"/>
      <c r="K2506" s="88"/>
      <c r="L2506" s="116" t="str">
        <f>IF(Stock[[#This Row],[SỐ LƯỢNG MUA]]&gt;0,Stock[[#This Row],[GIÁ MUA]]*(1+Stock[[#This Row],[% TĂNG KỲ VỌNG_1]]),"")</f>
        <v/>
      </c>
      <c r="M2506" s="89"/>
      <c r="N2506" s="116" t="str">
        <f>IF(Stock[[#This Row],[SỐ LƯỢNG MUA]]&gt;0,Stock[[#This Row],[GIÁ MUA]]*(1+Stock[[#This Row],[% TĂNG KỲ VỌNG_2]]),"")</f>
        <v/>
      </c>
      <c r="O2506" s="89"/>
      <c r="P2506" s="116" t="str">
        <f>IF(Stock[[#This Row],[SỐ LƯỢNG MUA]]&gt;0,Stock[[#This Row],[GIÁ MUA]]*(1+Stock[[#This Row],[% GIẢM ĐỂ CẮT LỖ]]),"")</f>
        <v/>
      </c>
      <c r="Q2506" s="103"/>
      <c r="R2506" s="117" t="str">
        <f>IF(Stock[[#This Row],[CỔ TỨC TIỀN MẶT]]&gt;0,Stock[[#This Row],[CỔ TỨC TIỀN MẶT]]/(Stock[[#This Row],[GIÁ MUA]]*Stock[[#This Row],[SỐ LƯỢNG MUA]]),"")</f>
        <v/>
      </c>
      <c r="S2506" s="103"/>
      <c r="T2506" s="77"/>
      <c r="U2506" s="95"/>
      <c r="V2506" s="96"/>
      <c r="W2506" s="125" t="str">
        <f>IF(Stock[[#This Row],[SỐ LƯỢNG BÁN]]&gt;0,Stock[[#This Row],[GIÁ BÁN]]*Stock[[#This Row],[SỐ LƯỢNG BÁN]]*$D$11+Stock[[#This Row],[GIÁ BÁN]]*Stock[[#This Row],[SỐ LƯỢNG BÁN]]*$D$12,"")</f>
        <v/>
      </c>
      <c r="X2506" s="120">
        <f>Stock[[#This Row],[SỐ LƯỢNG MUA]]+Stock[[#This Row],[CỔ TỨC BẰNG CỔ PHIẾU]]-Stock[[#This Row],[SỐ LƯỢNG BÁN]]</f>
        <v>0</v>
      </c>
      <c r="Y25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6" s="120">
        <f ca="1">IF(Stock[[#This Row],[NGÀY BÁN]]&gt;0,Stock[[#This Row],[NGÀY BÁN]]-Stock[[#This Row],[NGÀY MUA]]+1,IF(Stock[[#This Row],[NGÀY MUA]]=0,0,TODAY()-Stock[[#This Row],[NGÀY MUA]]+1))</f>
        <v>0</v>
      </c>
      <c r="AA2506" s="121" t="str">
        <f>IFERROR(Stock[[#This Row],[CỔ TỨC TIỀN MẶT]]+Stock[[#This Row],[LÃI/(LỖ) TỪ BÁN CK
(auto-fill)]],"")</f>
        <v/>
      </c>
      <c r="AB25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6" s="79"/>
      <c r="AE2506" s="146" t="str">
        <f>IF(Stock[[#This Row],[TRẠNG THÁI
(auto-fill)]]="NẮM GIỮ",Stock[[#This Row],[GIÁ THỊ TRƯỜNG]]-Stock[[#This Row],[GIÁ MUA]],"")</f>
        <v/>
      </c>
      <c r="AF2506" s="150" t="str">
        <f>IFERROR(Stock[[#This Row],[TĂNG/
(GIẢM )]]/Stock[[#This Row],[GIÁ MUA]],"")</f>
        <v/>
      </c>
      <c r="AG2506" s="129" t="str">
        <f>IF(Stock[[#This Row],[GIÁ THỊ TRƯỜNG]]&gt;0,Stock[[#This Row],[GIÁ THỊ TRƯỜNG]]*Stock[[#This Row],[SỐ LƯỢNG CÒN LẠI
(auto-fill)]],"")</f>
        <v/>
      </c>
    </row>
    <row r="2507" spans="2:33">
      <c r="B2507" s="109" t="str">
        <f>IF(AND(Stock[[#This Row],[SỐ LƯỢNG MUA]]&gt;0,Stock[[#This Row],[SỐ LƯỢNG CÒN LẠI
(auto-fill)]]=0),"BÁN",
IF(AND(Stock[[#This Row],[SỐ LƯỢNG MUA]]&gt;0,Stock[[#This Row],[SỐ LƯỢNG CÒN LẠI
(auto-fill)]]&gt;0),"NẮM GIỮ",""))</f>
        <v/>
      </c>
      <c r="C2507" s="112">
        <f t="shared" si="38"/>
        <v>2494</v>
      </c>
      <c r="D2507" s="77"/>
      <c r="E2507" s="78"/>
      <c r="F2507" s="170"/>
      <c r="G2507" s="83"/>
      <c r="H2507" s="84"/>
      <c r="I2507" s="114" t="str">
        <f>IF(Stock[[#This Row],[SỐ LƯỢNG MUA]]&gt;0,Stock[[#This Row],[GIÁ MUA]]*Stock[[#This Row],[SỐ LƯỢNG MUA]]*$D$11,"")</f>
        <v/>
      </c>
      <c r="J2507" s="87"/>
      <c r="K2507" s="88"/>
      <c r="L2507" s="116" t="str">
        <f>IF(Stock[[#This Row],[SỐ LƯỢNG MUA]]&gt;0,Stock[[#This Row],[GIÁ MUA]]*(1+Stock[[#This Row],[% TĂNG KỲ VỌNG_1]]),"")</f>
        <v/>
      </c>
      <c r="M2507" s="89"/>
      <c r="N2507" s="116" t="str">
        <f>IF(Stock[[#This Row],[SỐ LƯỢNG MUA]]&gt;0,Stock[[#This Row],[GIÁ MUA]]*(1+Stock[[#This Row],[% TĂNG KỲ VỌNG_2]]),"")</f>
        <v/>
      </c>
      <c r="O2507" s="89"/>
      <c r="P2507" s="116" t="str">
        <f>IF(Stock[[#This Row],[SỐ LƯỢNG MUA]]&gt;0,Stock[[#This Row],[GIÁ MUA]]*(1+Stock[[#This Row],[% GIẢM ĐỂ CẮT LỖ]]),"")</f>
        <v/>
      </c>
      <c r="Q2507" s="103"/>
      <c r="R2507" s="117" t="str">
        <f>IF(Stock[[#This Row],[CỔ TỨC TIỀN MẶT]]&gt;0,Stock[[#This Row],[CỔ TỨC TIỀN MẶT]]/(Stock[[#This Row],[GIÁ MUA]]*Stock[[#This Row],[SỐ LƯỢNG MUA]]),"")</f>
        <v/>
      </c>
      <c r="S2507" s="103"/>
      <c r="T2507" s="77"/>
      <c r="U2507" s="95"/>
      <c r="V2507" s="96"/>
      <c r="W2507" s="125" t="str">
        <f>IF(Stock[[#This Row],[SỐ LƯỢNG BÁN]]&gt;0,Stock[[#This Row],[GIÁ BÁN]]*Stock[[#This Row],[SỐ LƯỢNG BÁN]]*$D$11+Stock[[#This Row],[GIÁ BÁN]]*Stock[[#This Row],[SỐ LƯỢNG BÁN]]*$D$12,"")</f>
        <v/>
      </c>
      <c r="X2507" s="120">
        <f>Stock[[#This Row],[SỐ LƯỢNG MUA]]+Stock[[#This Row],[CỔ TỨC BẰNG CỔ PHIẾU]]-Stock[[#This Row],[SỐ LƯỢNG BÁN]]</f>
        <v>0</v>
      </c>
      <c r="Y25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7" s="120">
        <f ca="1">IF(Stock[[#This Row],[NGÀY BÁN]]&gt;0,Stock[[#This Row],[NGÀY BÁN]]-Stock[[#This Row],[NGÀY MUA]]+1,IF(Stock[[#This Row],[NGÀY MUA]]=0,0,TODAY()-Stock[[#This Row],[NGÀY MUA]]+1))</f>
        <v>0</v>
      </c>
      <c r="AA2507" s="121" t="str">
        <f>IFERROR(Stock[[#This Row],[CỔ TỨC TIỀN MẶT]]+Stock[[#This Row],[LÃI/(LỖ) TỪ BÁN CK
(auto-fill)]],"")</f>
        <v/>
      </c>
      <c r="AB25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7" s="79"/>
      <c r="AE2507" s="146" t="str">
        <f>IF(Stock[[#This Row],[TRẠNG THÁI
(auto-fill)]]="NẮM GIỮ",Stock[[#This Row],[GIÁ THỊ TRƯỜNG]]-Stock[[#This Row],[GIÁ MUA]],"")</f>
        <v/>
      </c>
      <c r="AF2507" s="150" t="str">
        <f>IFERROR(Stock[[#This Row],[TĂNG/
(GIẢM )]]/Stock[[#This Row],[GIÁ MUA]],"")</f>
        <v/>
      </c>
      <c r="AG2507" s="129" t="str">
        <f>IF(Stock[[#This Row],[GIÁ THỊ TRƯỜNG]]&gt;0,Stock[[#This Row],[GIÁ THỊ TRƯỜNG]]*Stock[[#This Row],[SỐ LƯỢNG CÒN LẠI
(auto-fill)]],"")</f>
        <v/>
      </c>
    </row>
    <row r="2508" spans="2:33">
      <c r="B2508" s="109" t="str">
        <f>IF(AND(Stock[[#This Row],[SỐ LƯỢNG MUA]]&gt;0,Stock[[#This Row],[SỐ LƯỢNG CÒN LẠI
(auto-fill)]]=0),"BÁN",
IF(AND(Stock[[#This Row],[SỐ LƯỢNG MUA]]&gt;0,Stock[[#This Row],[SỐ LƯỢNG CÒN LẠI
(auto-fill)]]&gt;0),"NẮM GIỮ",""))</f>
        <v/>
      </c>
      <c r="C2508" s="112">
        <f t="shared" si="38"/>
        <v>2495</v>
      </c>
      <c r="D2508" s="77"/>
      <c r="E2508" s="78"/>
      <c r="F2508" s="170"/>
      <c r="G2508" s="83"/>
      <c r="H2508" s="84"/>
      <c r="I2508" s="114" t="str">
        <f>IF(Stock[[#This Row],[SỐ LƯỢNG MUA]]&gt;0,Stock[[#This Row],[GIÁ MUA]]*Stock[[#This Row],[SỐ LƯỢNG MUA]]*$D$11,"")</f>
        <v/>
      </c>
      <c r="J2508" s="87"/>
      <c r="K2508" s="88"/>
      <c r="L2508" s="116" t="str">
        <f>IF(Stock[[#This Row],[SỐ LƯỢNG MUA]]&gt;0,Stock[[#This Row],[GIÁ MUA]]*(1+Stock[[#This Row],[% TĂNG KỲ VỌNG_1]]),"")</f>
        <v/>
      </c>
      <c r="M2508" s="89"/>
      <c r="N2508" s="116" t="str">
        <f>IF(Stock[[#This Row],[SỐ LƯỢNG MUA]]&gt;0,Stock[[#This Row],[GIÁ MUA]]*(1+Stock[[#This Row],[% TĂNG KỲ VỌNG_2]]),"")</f>
        <v/>
      </c>
      <c r="O2508" s="89"/>
      <c r="P2508" s="116" t="str">
        <f>IF(Stock[[#This Row],[SỐ LƯỢNG MUA]]&gt;0,Stock[[#This Row],[GIÁ MUA]]*(1+Stock[[#This Row],[% GIẢM ĐỂ CẮT LỖ]]),"")</f>
        <v/>
      </c>
      <c r="Q2508" s="103"/>
      <c r="R2508" s="117" t="str">
        <f>IF(Stock[[#This Row],[CỔ TỨC TIỀN MẶT]]&gt;0,Stock[[#This Row],[CỔ TỨC TIỀN MẶT]]/(Stock[[#This Row],[GIÁ MUA]]*Stock[[#This Row],[SỐ LƯỢNG MUA]]),"")</f>
        <v/>
      </c>
      <c r="S2508" s="103"/>
      <c r="T2508" s="77"/>
      <c r="U2508" s="95"/>
      <c r="V2508" s="96"/>
      <c r="W2508" s="125" t="str">
        <f>IF(Stock[[#This Row],[SỐ LƯỢNG BÁN]]&gt;0,Stock[[#This Row],[GIÁ BÁN]]*Stock[[#This Row],[SỐ LƯỢNG BÁN]]*$D$11+Stock[[#This Row],[GIÁ BÁN]]*Stock[[#This Row],[SỐ LƯỢNG BÁN]]*$D$12,"")</f>
        <v/>
      </c>
      <c r="X2508" s="120">
        <f>Stock[[#This Row],[SỐ LƯỢNG MUA]]+Stock[[#This Row],[CỔ TỨC BẰNG CỔ PHIẾU]]-Stock[[#This Row],[SỐ LƯỢNG BÁN]]</f>
        <v>0</v>
      </c>
      <c r="Y25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8" s="120">
        <f ca="1">IF(Stock[[#This Row],[NGÀY BÁN]]&gt;0,Stock[[#This Row],[NGÀY BÁN]]-Stock[[#This Row],[NGÀY MUA]]+1,IF(Stock[[#This Row],[NGÀY MUA]]=0,0,TODAY()-Stock[[#This Row],[NGÀY MUA]]+1))</f>
        <v>0</v>
      </c>
      <c r="AA2508" s="121" t="str">
        <f>IFERROR(Stock[[#This Row],[CỔ TỨC TIỀN MẶT]]+Stock[[#This Row],[LÃI/(LỖ) TỪ BÁN CK
(auto-fill)]],"")</f>
        <v/>
      </c>
      <c r="AB25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8" s="79"/>
      <c r="AE2508" s="146" t="str">
        <f>IF(Stock[[#This Row],[TRẠNG THÁI
(auto-fill)]]="NẮM GIỮ",Stock[[#This Row],[GIÁ THỊ TRƯỜNG]]-Stock[[#This Row],[GIÁ MUA]],"")</f>
        <v/>
      </c>
      <c r="AF2508" s="150" t="str">
        <f>IFERROR(Stock[[#This Row],[TĂNG/
(GIẢM )]]/Stock[[#This Row],[GIÁ MUA]],"")</f>
        <v/>
      </c>
      <c r="AG2508" s="129" t="str">
        <f>IF(Stock[[#This Row],[GIÁ THỊ TRƯỜNG]]&gt;0,Stock[[#This Row],[GIÁ THỊ TRƯỜNG]]*Stock[[#This Row],[SỐ LƯỢNG CÒN LẠI
(auto-fill)]],"")</f>
        <v/>
      </c>
    </row>
    <row r="2509" spans="2:33">
      <c r="B2509" s="109" t="str">
        <f>IF(AND(Stock[[#This Row],[SỐ LƯỢNG MUA]]&gt;0,Stock[[#This Row],[SỐ LƯỢNG CÒN LẠI
(auto-fill)]]=0),"BÁN",
IF(AND(Stock[[#This Row],[SỐ LƯỢNG MUA]]&gt;0,Stock[[#This Row],[SỐ LƯỢNG CÒN LẠI
(auto-fill)]]&gt;0),"NẮM GIỮ",""))</f>
        <v/>
      </c>
      <c r="C2509" s="112">
        <f t="shared" si="38"/>
        <v>2496</v>
      </c>
      <c r="D2509" s="77"/>
      <c r="E2509" s="78"/>
      <c r="F2509" s="170"/>
      <c r="G2509" s="83"/>
      <c r="H2509" s="84"/>
      <c r="I2509" s="114" t="str">
        <f>IF(Stock[[#This Row],[SỐ LƯỢNG MUA]]&gt;0,Stock[[#This Row],[GIÁ MUA]]*Stock[[#This Row],[SỐ LƯỢNG MUA]]*$D$11,"")</f>
        <v/>
      </c>
      <c r="J2509" s="87"/>
      <c r="K2509" s="88"/>
      <c r="L2509" s="116" t="str">
        <f>IF(Stock[[#This Row],[SỐ LƯỢNG MUA]]&gt;0,Stock[[#This Row],[GIÁ MUA]]*(1+Stock[[#This Row],[% TĂNG KỲ VỌNG_1]]),"")</f>
        <v/>
      </c>
      <c r="M2509" s="89"/>
      <c r="N2509" s="116" t="str">
        <f>IF(Stock[[#This Row],[SỐ LƯỢNG MUA]]&gt;0,Stock[[#This Row],[GIÁ MUA]]*(1+Stock[[#This Row],[% TĂNG KỲ VỌNG_2]]),"")</f>
        <v/>
      </c>
      <c r="O2509" s="89"/>
      <c r="P2509" s="116" t="str">
        <f>IF(Stock[[#This Row],[SỐ LƯỢNG MUA]]&gt;0,Stock[[#This Row],[GIÁ MUA]]*(1+Stock[[#This Row],[% GIẢM ĐỂ CẮT LỖ]]),"")</f>
        <v/>
      </c>
      <c r="Q2509" s="103"/>
      <c r="R2509" s="117" t="str">
        <f>IF(Stock[[#This Row],[CỔ TỨC TIỀN MẶT]]&gt;0,Stock[[#This Row],[CỔ TỨC TIỀN MẶT]]/(Stock[[#This Row],[GIÁ MUA]]*Stock[[#This Row],[SỐ LƯỢNG MUA]]),"")</f>
        <v/>
      </c>
      <c r="S2509" s="103"/>
      <c r="T2509" s="77"/>
      <c r="U2509" s="95"/>
      <c r="V2509" s="96"/>
      <c r="W2509" s="125" t="str">
        <f>IF(Stock[[#This Row],[SỐ LƯỢNG BÁN]]&gt;0,Stock[[#This Row],[GIÁ BÁN]]*Stock[[#This Row],[SỐ LƯỢNG BÁN]]*$D$11+Stock[[#This Row],[GIÁ BÁN]]*Stock[[#This Row],[SỐ LƯỢNG BÁN]]*$D$12,"")</f>
        <v/>
      </c>
      <c r="X2509" s="120">
        <f>Stock[[#This Row],[SỐ LƯỢNG MUA]]+Stock[[#This Row],[CỔ TỨC BẰNG CỔ PHIẾU]]-Stock[[#This Row],[SỐ LƯỢNG BÁN]]</f>
        <v>0</v>
      </c>
      <c r="Y25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9" s="120">
        <f ca="1">IF(Stock[[#This Row],[NGÀY BÁN]]&gt;0,Stock[[#This Row],[NGÀY BÁN]]-Stock[[#This Row],[NGÀY MUA]]+1,IF(Stock[[#This Row],[NGÀY MUA]]=0,0,TODAY()-Stock[[#This Row],[NGÀY MUA]]+1))</f>
        <v>0</v>
      </c>
      <c r="AA2509" s="121" t="str">
        <f>IFERROR(Stock[[#This Row],[CỔ TỨC TIỀN MẶT]]+Stock[[#This Row],[LÃI/(LỖ) TỪ BÁN CK
(auto-fill)]],"")</f>
        <v/>
      </c>
      <c r="AB25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09" s="79"/>
      <c r="AE2509" s="146" t="str">
        <f>IF(Stock[[#This Row],[TRẠNG THÁI
(auto-fill)]]="NẮM GIỮ",Stock[[#This Row],[GIÁ THỊ TRƯỜNG]]-Stock[[#This Row],[GIÁ MUA]],"")</f>
        <v/>
      </c>
      <c r="AF2509" s="150" t="str">
        <f>IFERROR(Stock[[#This Row],[TĂNG/
(GIẢM )]]/Stock[[#This Row],[GIÁ MUA]],"")</f>
        <v/>
      </c>
      <c r="AG2509" s="129" t="str">
        <f>IF(Stock[[#This Row],[GIÁ THỊ TRƯỜNG]]&gt;0,Stock[[#This Row],[GIÁ THỊ TRƯỜNG]]*Stock[[#This Row],[SỐ LƯỢNG CÒN LẠI
(auto-fill)]],"")</f>
        <v/>
      </c>
    </row>
    <row r="2510" spans="2:33">
      <c r="B2510" s="109" t="str">
        <f>IF(AND(Stock[[#This Row],[SỐ LƯỢNG MUA]]&gt;0,Stock[[#This Row],[SỐ LƯỢNG CÒN LẠI
(auto-fill)]]=0),"BÁN",
IF(AND(Stock[[#This Row],[SỐ LƯỢNG MUA]]&gt;0,Stock[[#This Row],[SỐ LƯỢNG CÒN LẠI
(auto-fill)]]&gt;0),"NẮM GIỮ",""))</f>
        <v/>
      </c>
      <c r="C2510" s="112">
        <f t="shared" si="38"/>
        <v>2497</v>
      </c>
      <c r="D2510" s="77"/>
      <c r="E2510" s="78"/>
      <c r="F2510" s="170"/>
      <c r="G2510" s="83"/>
      <c r="H2510" s="84"/>
      <c r="I2510" s="114" t="str">
        <f>IF(Stock[[#This Row],[SỐ LƯỢNG MUA]]&gt;0,Stock[[#This Row],[GIÁ MUA]]*Stock[[#This Row],[SỐ LƯỢNG MUA]]*$D$11,"")</f>
        <v/>
      </c>
      <c r="J2510" s="87"/>
      <c r="K2510" s="88"/>
      <c r="L2510" s="116" t="str">
        <f>IF(Stock[[#This Row],[SỐ LƯỢNG MUA]]&gt;0,Stock[[#This Row],[GIÁ MUA]]*(1+Stock[[#This Row],[% TĂNG KỲ VỌNG_1]]),"")</f>
        <v/>
      </c>
      <c r="M2510" s="89"/>
      <c r="N2510" s="116" t="str">
        <f>IF(Stock[[#This Row],[SỐ LƯỢNG MUA]]&gt;0,Stock[[#This Row],[GIÁ MUA]]*(1+Stock[[#This Row],[% TĂNG KỲ VỌNG_2]]),"")</f>
        <v/>
      </c>
      <c r="O2510" s="89"/>
      <c r="P2510" s="116" t="str">
        <f>IF(Stock[[#This Row],[SỐ LƯỢNG MUA]]&gt;0,Stock[[#This Row],[GIÁ MUA]]*(1+Stock[[#This Row],[% GIẢM ĐỂ CẮT LỖ]]),"")</f>
        <v/>
      </c>
      <c r="Q2510" s="103"/>
      <c r="R2510" s="117" t="str">
        <f>IF(Stock[[#This Row],[CỔ TỨC TIỀN MẶT]]&gt;0,Stock[[#This Row],[CỔ TỨC TIỀN MẶT]]/(Stock[[#This Row],[GIÁ MUA]]*Stock[[#This Row],[SỐ LƯỢNG MUA]]),"")</f>
        <v/>
      </c>
      <c r="S2510" s="103"/>
      <c r="T2510" s="77"/>
      <c r="U2510" s="95"/>
      <c r="V2510" s="96"/>
      <c r="W2510" s="125" t="str">
        <f>IF(Stock[[#This Row],[SỐ LƯỢNG BÁN]]&gt;0,Stock[[#This Row],[GIÁ BÁN]]*Stock[[#This Row],[SỐ LƯỢNG BÁN]]*$D$11+Stock[[#This Row],[GIÁ BÁN]]*Stock[[#This Row],[SỐ LƯỢNG BÁN]]*$D$12,"")</f>
        <v/>
      </c>
      <c r="X2510" s="120">
        <f>Stock[[#This Row],[SỐ LƯỢNG MUA]]+Stock[[#This Row],[CỔ TỨC BẰNG CỔ PHIẾU]]-Stock[[#This Row],[SỐ LƯỢNG BÁN]]</f>
        <v>0</v>
      </c>
      <c r="Y25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0" s="120">
        <f ca="1">IF(Stock[[#This Row],[NGÀY BÁN]]&gt;0,Stock[[#This Row],[NGÀY BÁN]]-Stock[[#This Row],[NGÀY MUA]]+1,IF(Stock[[#This Row],[NGÀY MUA]]=0,0,TODAY()-Stock[[#This Row],[NGÀY MUA]]+1))</f>
        <v>0</v>
      </c>
      <c r="AA2510" s="121" t="str">
        <f>IFERROR(Stock[[#This Row],[CỔ TỨC TIỀN MẶT]]+Stock[[#This Row],[LÃI/(LỖ) TỪ BÁN CK
(auto-fill)]],"")</f>
        <v/>
      </c>
      <c r="AB25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0" s="79"/>
      <c r="AE2510" s="146" t="str">
        <f>IF(Stock[[#This Row],[TRẠNG THÁI
(auto-fill)]]="NẮM GIỮ",Stock[[#This Row],[GIÁ THỊ TRƯỜNG]]-Stock[[#This Row],[GIÁ MUA]],"")</f>
        <v/>
      </c>
      <c r="AF2510" s="150" t="str">
        <f>IFERROR(Stock[[#This Row],[TĂNG/
(GIẢM )]]/Stock[[#This Row],[GIÁ MUA]],"")</f>
        <v/>
      </c>
      <c r="AG2510" s="129" t="str">
        <f>IF(Stock[[#This Row],[GIÁ THỊ TRƯỜNG]]&gt;0,Stock[[#This Row],[GIÁ THỊ TRƯỜNG]]*Stock[[#This Row],[SỐ LƯỢNG CÒN LẠI
(auto-fill)]],"")</f>
        <v/>
      </c>
    </row>
    <row r="2511" spans="2:33">
      <c r="B2511" s="109" t="str">
        <f>IF(AND(Stock[[#This Row],[SỐ LƯỢNG MUA]]&gt;0,Stock[[#This Row],[SỐ LƯỢNG CÒN LẠI
(auto-fill)]]=0),"BÁN",
IF(AND(Stock[[#This Row],[SỐ LƯỢNG MUA]]&gt;0,Stock[[#This Row],[SỐ LƯỢNG CÒN LẠI
(auto-fill)]]&gt;0),"NẮM GIỮ",""))</f>
        <v/>
      </c>
      <c r="C2511" s="112">
        <f t="shared" si="38"/>
        <v>2498</v>
      </c>
      <c r="D2511" s="77"/>
      <c r="E2511" s="78"/>
      <c r="F2511" s="170"/>
      <c r="G2511" s="83"/>
      <c r="H2511" s="84"/>
      <c r="I2511" s="114" t="str">
        <f>IF(Stock[[#This Row],[SỐ LƯỢNG MUA]]&gt;0,Stock[[#This Row],[GIÁ MUA]]*Stock[[#This Row],[SỐ LƯỢNG MUA]]*$D$11,"")</f>
        <v/>
      </c>
      <c r="J2511" s="87"/>
      <c r="K2511" s="88"/>
      <c r="L2511" s="116" t="str">
        <f>IF(Stock[[#This Row],[SỐ LƯỢNG MUA]]&gt;0,Stock[[#This Row],[GIÁ MUA]]*(1+Stock[[#This Row],[% TĂNG KỲ VỌNG_1]]),"")</f>
        <v/>
      </c>
      <c r="M2511" s="89"/>
      <c r="N2511" s="116" t="str">
        <f>IF(Stock[[#This Row],[SỐ LƯỢNG MUA]]&gt;0,Stock[[#This Row],[GIÁ MUA]]*(1+Stock[[#This Row],[% TĂNG KỲ VỌNG_2]]),"")</f>
        <v/>
      </c>
      <c r="O2511" s="89"/>
      <c r="P2511" s="116" t="str">
        <f>IF(Stock[[#This Row],[SỐ LƯỢNG MUA]]&gt;0,Stock[[#This Row],[GIÁ MUA]]*(1+Stock[[#This Row],[% GIẢM ĐỂ CẮT LỖ]]),"")</f>
        <v/>
      </c>
      <c r="Q2511" s="103"/>
      <c r="R2511" s="117" t="str">
        <f>IF(Stock[[#This Row],[CỔ TỨC TIỀN MẶT]]&gt;0,Stock[[#This Row],[CỔ TỨC TIỀN MẶT]]/(Stock[[#This Row],[GIÁ MUA]]*Stock[[#This Row],[SỐ LƯỢNG MUA]]),"")</f>
        <v/>
      </c>
      <c r="S2511" s="103"/>
      <c r="T2511" s="77"/>
      <c r="U2511" s="95"/>
      <c r="V2511" s="96"/>
      <c r="W2511" s="125" t="str">
        <f>IF(Stock[[#This Row],[SỐ LƯỢNG BÁN]]&gt;0,Stock[[#This Row],[GIÁ BÁN]]*Stock[[#This Row],[SỐ LƯỢNG BÁN]]*$D$11+Stock[[#This Row],[GIÁ BÁN]]*Stock[[#This Row],[SỐ LƯỢNG BÁN]]*$D$12,"")</f>
        <v/>
      </c>
      <c r="X2511" s="120">
        <f>Stock[[#This Row],[SỐ LƯỢNG MUA]]+Stock[[#This Row],[CỔ TỨC BẰNG CỔ PHIẾU]]-Stock[[#This Row],[SỐ LƯỢNG BÁN]]</f>
        <v>0</v>
      </c>
      <c r="Y25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1" s="120">
        <f ca="1">IF(Stock[[#This Row],[NGÀY BÁN]]&gt;0,Stock[[#This Row],[NGÀY BÁN]]-Stock[[#This Row],[NGÀY MUA]]+1,IF(Stock[[#This Row],[NGÀY MUA]]=0,0,TODAY()-Stock[[#This Row],[NGÀY MUA]]+1))</f>
        <v>0</v>
      </c>
      <c r="AA2511" s="121" t="str">
        <f>IFERROR(Stock[[#This Row],[CỔ TỨC TIỀN MẶT]]+Stock[[#This Row],[LÃI/(LỖ) TỪ BÁN CK
(auto-fill)]],"")</f>
        <v/>
      </c>
      <c r="AB25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1" s="79"/>
      <c r="AE2511" s="146" t="str">
        <f>IF(Stock[[#This Row],[TRẠNG THÁI
(auto-fill)]]="NẮM GIỮ",Stock[[#This Row],[GIÁ THỊ TRƯỜNG]]-Stock[[#This Row],[GIÁ MUA]],"")</f>
        <v/>
      </c>
      <c r="AF2511" s="150" t="str">
        <f>IFERROR(Stock[[#This Row],[TĂNG/
(GIẢM )]]/Stock[[#This Row],[GIÁ MUA]],"")</f>
        <v/>
      </c>
      <c r="AG2511" s="129" t="str">
        <f>IF(Stock[[#This Row],[GIÁ THỊ TRƯỜNG]]&gt;0,Stock[[#This Row],[GIÁ THỊ TRƯỜNG]]*Stock[[#This Row],[SỐ LƯỢNG CÒN LẠI
(auto-fill)]],"")</f>
        <v/>
      </c>
    </row>
    <row r="2512" spans="2:33">
      <c r="B2512" s="109" t="str">
        <f>IF(AND(Stock[[#This Row],[SỐ LƯỢNG MUA]]&gt;0,Stock[[#This Row],[SỐ LƯỢNG CÒN LẠI
(auto-fill)]]=0),"BÁN",
IF(AND(Stock[[#This Row],[SỐ LƯỢNG MUA]]&gt;0,Stock[[#This Row],[SỐ LƯỢNG CÒN LẠI
(auto-fill)]]&gt;0),"NẮM GIỮ",""))</f>
        <v/>
      </c>
      <c r="C2512" s="112">
        <f t="shared" ref="C2512:C2575" si="39">C2511+1</f>
        <v>2499</v>
      </c>
      <c r="D2512" s="77"/>
      <c r="E2512" s="78"/>
      <c r="F2512" s="170"/>
      <c r="G2512" s="83"/>
      <c r="H2512" s="84"/>
      <c r="I2512" s="114" t="str">
        <f>IF(Stock[[#This Row],[SỐ LƯỢNG MUA]]&gt;0,Stock[[#This Row],[GIÁ MUA]]*Stock[[#This Row],[SỐ LƯỢNG MUA]]*$D$11,"")</f>
        <v/>
      </c>
      <c r="J2512" s="87"/>
      <c r="K2512" s="88"/>
      <c r="L2512" s="116" t="str">
        <f>IF(Stock[[#This Row],[SỐ LƯỢNG MUA]]&gt;0,Stock[[#This Row],[GIÁ MUA]]*(1+Stock[[#This Row],[% TĂNG KỲ VỌNG_1]]),"")</f>
        <v/>
      </c>
      <c r="M2512" s="89"/>
      <c r="N2512" s="116" t="str">
        <f>IF(Stock[[#This Row],[SỐ LƯỢNG MUA]]&gt;0,Stock[[#This Row],[GIÁ MUA]]*(1+Stock[[#This Row],[% TĂNG KỲ VỌNG_2]]),"")</f>
        <v/>
      </c>
      <c r="O2512" s="89"/>
      <c r="P2512" s="116" t="str">
        <f>IF(Stock[[#This Row],[SỐ LƯỢNG MUA]]&gt;0,Stock[[#This Row],[GIÁ MUA]]*(1+Stock[[#This Row],[% GIẢM ĐỂ CẮT LỖ]]),"")</f>
        <v/>
      </c>
      <c r="Q2512" s="103"/>
      <c r="R2512" s="117" t="str">
        <f>IF(Stock[[#This Row],[CỔ TỨC TIỀN MẶT]]&gt;0,Stock[[#This Row],[CỔ TỨC TIỀN MẶT]]/(Stock[[#This Row],[GIÁ MUA]]*Stock[[#This Row],[SỐ LƯỢNG MUA]]),"")</f>
        <v/>
      </c>
      <c r="S2512" s="103"/>
      <c r="T2512" s="77"/>
      <c r="U2512" s="95"/>
      <c r="V2512" s="96"/>
      <c r="W2512" s="125" t="str">
        <f>IF(Stock[[#This Row],[SỐ LƯỢNG BÁN]]&gt;0,Stock[[#This Row],[GIÁ BÁN]]*Stock[[#This Row],[SỐ LƯỢNG BÁN]]*$D$11+Stock[[#This Row],[GIÁ BÁN]]*Stock[[#This Row],[SỐ LƯỢNG BÁN]]*$D$12,"")</f>
        <v/>
      </c>
      <c r="X2512" s="120">
        <f>Stock[[#This Row],[SỐ LƯỢNG MUA]]+Stock[[#This Row],[CỔ TỨC BẰNG CỔ PHIẾU]]-Stock[[#This Row],[SỐ LƯỢNG BÁN]]</f>
        <v>0</v>
      </c>
      <c r="Y25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2" s="120">
        <f ca="1">IF(Stock[[#This Row],[NGÀY BÁN]]&gt;0,Stock[[#This Row],[NGÀY BÁN]]-Stock[[#This Row],[NGÀY MUA]]+1,IF(Stock[[#This Row],[NGÀY MUA]]=0,0,TODAY()-Stock[[#This Row],[NGÀY MUA]]+1))</f>
        <v>0</v>
      </c>
      <c r="AA2512" s="121" t="str">
        <f>IFERROR(Stock[[#This Row],[CỔ TỨC TIỀN MẶT]]+Stock[[#This Row],[LÃI/(LỖ) TỪ BÁN CK
(auto-fill)]],"")</f>
        <v/>
      </c>
      <c r="AB25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2" s="79"/>
      <c r="AE2512" s="146" t="str">
        <f>IF(Stock[[#This Row],[TRẠNG THÁI
(auto-fill)]]="NẮM GIỮ",Stock[[#This Row],[GIÁ THỊ TRƯỜNG]]-Stock[[#This Row],[GIÁ MUA]],"")</f>
        <v/>
      </c>
      <c r="AF2512" s="150" t="str">
        <f>IFERROR(Stock[[#This Row],[TĂNG/
(GIẢM )]]/Stock[[#This Row],[GIÁ MUA]],"")</f>
        <v/>
      </c>
      <c r="AG2512" s="129" t="str">
        <f>IF(Stock[[#This Row],[GIÁ THỊ TRƯỜNG]]&gt;0,Stock[[#This Row],[GIÁ THỊ TRƯỜNG]]*Stock[[#This Row],[SỐ LƯỢNG CÒN LẠI
(auto-fill)]],"")</f>
        <v/>
      </c>
    </row>
    <row r="2513" spans="2:33">
      <c r="B2513" s="109" t="str">
        <f>IF(AND(Stock[[#This Row],[SỐ LƯỢNG MUA]]&gt;0,Stock[[#This Row],[SỐ LƯỢNG CÒN LẠI
(auto-fill)]]=0),"BÁN",
IF(AND(Stock[[#This Row],[SỐ LƯỢNG MUA]]&gt;0,Stock[[#This Row],[SỐ LƯỢNG CÒN LẠI
(auto-fill)]]&gt;0),"NẮM GIỮ",""))</f>
        <v/>
      </c>
      <c r="C2513" s="112">
        <f t="shared" si="39"/>
        <v>2500</v>
      </c>
      <c r="D2513" s="77"/>
      <c r="E2513" s="78"/>
      <c r="F2513" s="170"/>
      <c r="G2513" s="83"/>
      <c r="H2513" s="84"/>
      <c r="I2513" s="114" t="str">
        <f>IF(Stock[[#This Row],[SỐ LƯỢNG MUA]]&gt;0,Stock[[#This Row],[GIÁ MUA]]*Stock[[#This Row],[SỐ LƯỢNG MUA]]*$D$11,"")</f>
        <v/>
      </c>
      <c r="J2513" s="87"/>
      <c r="K2513" s="88"/>
      <c r="L2513" s="116" t="str">
        <f>IF(Stock[[#This Row],[SỐ LƯỢNG MUA]]&gt;0,Stock[[#This Row],[GIÁ MUA]]*(1+Stock[[#This Row],[% TĂNG KỲ VỌNG_1]]),"")</f>
        <v/>
      </c>
      <c r="M2513" s="89"/>
      <c r="N2513" s="116" t="str">
        <f>IF(Stock[[#This Row],[SỐ LƯỢNG MUA]]&gt;0,Stock[[#This Row],[GIÁ MUA]]*(1+Stock[[#This Row],[% TĂNG KỲ VỌNG_2]]),"")</f>
        <v/>
      </c>
      <c r="O2513" s="89"/>
      <c r="P2513" s="116" t="str">
        <f>IF(Stock[[#This Row],[SỐ LƯỢNG MUA]]&gt;0,Stock[[#This Row],[GIÁ MUA]]*(1+Stock[[#This Row],[% GIẢM ĐỂ CẮT LỖ]]),"")</f>
        <v/>
      </c>
      <c r="Q2513" s="103"/>
      <c r="R2513" s="117" t="str">
        <f>IF(Stock[[#This Row],[CỔ TỨC TIỀN MẶT]]&gt;0,Stock[[#This Row],[CỔ TỨC TIỀN MẶT]]/(Stock[[#This Row],[GIÁ MUA]]*Stock[[#This Row],[SỐ LƯỢNG MUA]]),"")</f>
        <v/>
      </c>
      <c r="S2513" s="103"/>
      <c r="T2513" s="77"/>
      <c r="U2513" s="95"/>
      <c r="V2513" s="96"/>
      <c r="W2513" s="125" t="str">
        <f>IF(Stock[[#This Row],[SỐ LƯỢNG BÁN]]&gt;0,Stock[[#This Row],[GIÁ BÁN]]*Stock[[#This Row],[SỐ LƯỢNG BÁN]]*$D$11+Stock[[#This Row],[GIÁ BÁN]]*Stock[[#This Row],[SỐ LƯỢNG BÁN]]*$D$12,"")</f>
        <v/>
      </c>
      <c r="X2513" s="120">
        <f>Stock[[#This Row],[SỐ LƯỢNG MUA]]+Stock[[#This Row],[CỔ TỨC BẰNG CỔ PHIẾU]]-Stock[[#This Row],[SỐ LƯỢNG BÁN]]</f>
        <v>0</v>
      </c>
      <c r="Y25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3" s="120">
        <f ca="1">IF(Stock[[#This Row],[NGÀY BÁN]]&gt;0,Stock[[#This Row],[NGÀY BÁN]]-Stock[[#This Row],[NGÀY MUA]]+1,IF(Stock[[#This Row],[NGÀY MUA]]=0,0,TODAY()-Stock[[#This Row],[NGÀY MUA]]+1))</f>
        <v>0</v>
      </c>
      <c r="AA2513" s="121" t="str">
        <f>IFERROR(Stock[[#This Row],[CỔ TỨC TIỀN MẶT]]+Stock[[#This Row],[LÃI/(LỖ) TỪ BÁN CK
(auto-fill)]],"")</f>
        <v/>
      </c>
      <c r="AB25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3" s="79"/>
      <c r="AE2513" s="146" t="str">
        <f>IF(Stock[[#This Row],[TRẠNG THÁI
(auto-fill)]]="NẮM GIỮ",Stock[[#This Row],[GIÁ THỊ TRƯỜNG]]-Stock[[#This Row],[GIÁ MUA]],"")</f>
        <v/>
      </c>
      <c r="AF2513" s="150" t="str">
        <f>IFERROR(Stock[[#This Row],[TĂNG/
(GIẢM )]]/Stock[[#This Row],[GIÁ MUA]],"")</f>
        <v/>
      </c>
      <c r="AG2513" s="129" t="str">
        <f>IF(Stock[[#This Row],[GIÁ THỊ TRƯỜNG]]&gt;0,Stock[[#This Row],[GIÁ THỊ TRƯỜNG]]*Stock[[#This Row],[SỐ LƯỢNG CÒN LẠI
(auto-fill)]],"")</f>
        <v/>
      </c>
    </row>
    <row r="2514" spans="2:33">
      <c r="B2514" s="109" t="str">
        <f>IF(AND(Stock[[#This Row],[SỐ LƯỢNG MUA]]&gt;0,Stock[[#This Row],[SỐ LƯỢNG CÒN LẠI
(auto-fill)]]=0),"BÁN",
IF(AND(Stock[[#This Row],[SỐ LƯỢNG MUA]]&gt;0,Stock[[#This Row],[SỐ LƯỢNG CÒN LẠI
(auto-fill)]]&gt;0),"NẮM GIỮ",""))</f>
        <v/>
      </c>
      <c r="C2514" s="112">
        <f t="shared" si="39"/>
        <v>2501</v>
      </c>
      <c r="D2514" s="77"/>
      <c r="E2514" s="78"/>
      <c r="F2514" s="170"/>
      <c r="G2514" s="83"/>
      <c r="H2514" s="84"/>
      <c r="I2514" s="114" t="str">
        <f>IF(Stock[[#This Row],[SỐ LƯỢNG MUA]]&gt;0,Stock[[#This Row],[GIÁ MUA]]*Stock[[#This Row],[SỐ LƯỢNG MUA]]*$D$11,"")</f>
        <v/>
      </c>
      <c r="J2514" s="87"/>
      <c r="K2514" s="88"/>
      <c r="L2514" s="116" t="str">
        <f>IF(Stock[[#This Row],[SỐ LƯỢNG MUA]]&gt;0,Stock[[#This Row],[GIÁ MUA]]*(1+Stock[[#This Row],[% TĂNG KỲ VỌNG_1]]),"")</f>
        <v/>
      </c>
      <c r="M2514" s="89"/>
      <c r="N2514" s="116" t="str">
        <f>IF(Stock[[#This Row],[SỐ LƯỢNG MUA]]&gt;0,Stock[[#This Row],[GIÁ MUA]]*(1+Stock[[#This Row],[% TĂNG KỲ VỌNG_2]]),"")</f>
        <v/>
      </c>
      <c r="O2514" s="89"/>
      <c r="P2514" s="116" t="str">
        <f>IF(Stock[[#This Row],[SỐ LƯỢNG MUA]]&gt;0,Stock[[#This Row],[GIÁ MUA]]*(1+Stock[[#This Row],[% GIẢM ĐỂ CẮT LỖ]]),"")</f>
        <v/>
      </c>
      <c r="Q2514" s="103"/>
      <c r="R2514" s="117" t="str">
        <f>IF(Stock[[#This Row],[CỔ TỨC TIỀN MẶT]]&gt;0,Stock[[#This Row],[CỔ TỨC TIỀN MẶT]]/(Stock[[#This Row],[GIÁ MUA]]*Stock[[#This Row],[SỐ LƯỢNG MUA]]),"")</f>
        <v/>
      </c>
      <c r="S2514" s="103"/>
      <c r="T2514" s="77"/>
      <c r="U2514" s="95"/>
      <c r="V2514" s="96"/>
      <c r="W2514" s="125" t="str">
        <f>IF(Stock[[#This Row],[SỐ LƯỢNG BÁN]]&gt;0,Stock[[#This Row],[GIÁ BÁN]]*Stock[[#This Row],[SỐ LƯỢNG BÁN]]*$D$11+Stock[[#This Row],[GIÁ BÁN]]*Stock[[#This Row],[SỐ LƯỢNG BÁN]]*$D$12,"")</f>
        <v/>
      </c>
      <c r="X2514" s="120">
        <f>Stock[[#This Row],[SỐ LƯỢNG MUA]]+Stock[[#This Row],[CỔ TỨC BẰNG CỔ PHIẾU]]-Stock[[#This Row],[SỐ LƯỢNG BÁN]]</f>
        <v>0</v>
      </c>
      <c r="Y25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4" s="120">
        <f ca="1">IF(Stock[[#This Row],[NGÀY BÁN]]&gt;0,Stock[[#This Row],[NGÀY BÁN]]-Stock[[#This Row],[NGÀY MUA]]+1,IF(Stock[[#This Row],[NGÀY MUA]]=0,0,TODAY()-Stock[[#This Row],[NGÀY MUA]]+1))</f>
        <v>0</v>
      </c>
      <c r="AA2514" s="121" t="str">
        <f>IFERROR(Stock[[#This Row],[CỔ TỨC TIỀN MẶT]]+Stock[[#This Row],[LÃI/(LỖ) TỪ BÁN CK
(auto-fill)]],"")</f>
        <v/>
      </c>
      <c r="AB25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4" s="79"/>
      <c r="AE2514" s="146" t="str">
        <f>IF(Stock[[#This Row],[TRẠNG THÁI
(auto-fill)]]="NẮM GIỮ",Stock[[#This Row],[GIÁ THỊ TRƯỜNG]]-Stock[[#This Row],[GIÁ MUA]],"")</f>
        <v/>
      </c>
      <c r="AF2514" s="150" t="str">
        <f>IFERROR(Stock[[#This Row],[TĂNG/
(GIẢM )]]/Stock[[#This Row],[GIÁ MUA]],"")</f>
        <v/>
      </c>
      <c r="AG2514" s="129" t="str">
        <f>IF(Stock[[#This Row],[GIÁ THỊ TRƯỜNG]]&gt;0,Stock[[#This Row],[GIÁ THỊ TRƯỜNG]]*Stock[[#This Row],[SỐ LƯỢNG CÒN LẠI
(auto-fill)]],"")</f>
        <v/>
      </c>
    </row>
    <row r="2515" spans="2:33">
      <c r="B2515" s="109" t="str">
        <f>IF(AND(Stock[[#This Row],[SỐ LƯỢNG MUA]]&gt;0,Stock[[#This Row],[SỐ LƯỢNG CÒN LẠI
(auto-fill)]]=0),"BÁN",
IF(AND(Stock[[#This Row],[SỐ LƯỢNG MUA]]&gt;0,Stock[[#This Row],[SỐ LƯỢNG CÒN LẠI
(auto-fill)]]&gt;0),"NẮM GIỮ",""))</f>
        <v/>
      </c>
      <c r="C2515" s="112">
        <f t="shared" si="39"/>
        <v>2502</v>
      </c>
      <c r="D2515" s="77"/>
      <c r="E2515" s="78"/>
      <c r="F2515" s="170"/>
      <c r="G2515" s="83"/>
      <c r="H2515" s="84"/>
      <c r="I2515" s="114" t="str">
        <f>IF(Stock[[#This Row],[SỐ LƯỢNG MUA]]&gt;0,Stock[[#This Row],[GIÁ MUA]]*Stock[[#This Row],[SỐ LƯỢNG MUA]]*$D$11,"")</f>
        <v/>
      </c>
      <c r="J2515" s="87"/>
      <c r="K2515" s="88"/>
      <c r="L2515" s="116" t="str">
        <f>IF(Stock[[#This Row],[SỐ LƯỢNG MUA]]&gt;0,Stock[[#This Row],[GIÁ MUA]]*(1+Stock[[#This Row],[% TĂNG KỲ VỌNG_1]]),"")</f>
        <v/>
      </c>
      <c r="M2515" s="89"/>
      <c r="N2515" s="116" t="str">
        <f>IF(Stock[[#This Row],[SỐ LƯỢNG MUA]]&gt;0,Stock[[#This Row],[GIÁ MUA]]*(1+Stock[[#This Row],[% TĂNG KỲ VỌNG_2]]),"")</f>
        <v/>
      </c>
      <c r="O2515" s="89"/>
      <c r="P2515" s="116" t="str">
        <f>IF(Stock[[#This Row],[SỐ LƯỢNG MUA]]&gt;0,Stock[[#This Row],[GIÁ MUA]]*(1+Stock[[#This Row],[% GIẢM ĐỂ CẮT LỖ]]),"")</f>
        <v/>
      </c>
      <c r="Q2515" s="103"/>
      <c r="R2515" s="117" t="str">
        <f>IF(Stock[[#This Row],[CỔ TỨC TIỀN MẶT]]&gt;0,Stock[[#This Row],[CỔ TỨC TIỀN MẶT]]/(Stock[[#This Row],[GIÁ MUA]]*Stock[[#This Row],[SỐ LƯỢNG MUA]]),"")</f>
        <v/>
      </c>
      <c r="S2515" s="103"/>
      <c r="T2515" s="77"/>
      <c r="U2515" s="95"/>
      <c r="V2515" s="96"/>
      <c r="W2515" s="125" t="str">
        <f>IF(Stock[[#This Row],[SỐ LƯỢNG BÁN]]&gt;0,Stock[[#This Row],[GIÁ BÁN]]*Stock[[#This Row],[SỐ LƯỢNG BÁN]]*$D$11+Stock[[#This Row],[GIÁ BÁN]]*Stock[[#This Row],[SỐ LƯỢNG BÁN]]*$D$12,"")</f>
        <v/>
      </c>
      <c r="X2515" s="120">
        <f>Stock[[#This Row],[SỐ LƯỢNG MUA]]+Stock[[#This Row],[CỔ TỨC BẰNG CỔ PHIẾU]]-Stock[[#This Row],[SỐ LƯỢNG BÁN]]</f>
        <v>0</v>
      </c>
      <c r="Y25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5" s="120">
        <f ca="1">IF(Stock[[#This Row],[NGÀY BÁN]]&gt;0,Stock[[#This Row],[NGÀY BÁN]]-Stock[[#This Row],[NGÀY MUA]]+1,IF(Stock[[#This Row],[NGÀY MUA]]=0,0,TODAY()-Stock[[#This Row],[NGÀY MUA]]+1))</f>
        <v>0</v>
      </c>
      <c r="AA2515" s="121" t="str">
        <f>IFERROR(Stock[[#This Row],[CỔ TỨC TIỀN MẶT]]+Stock[[#This Row],[LÃI/(LỖ) TỪ BÁN CK
(auto-fill)]],"")</f>
        <v/>
      </c>
      <c r="AB25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5" s="79"/>
      <c r="AE2515" s="146" t="str">
        <f>IF(Stock[[#This Row],[TRẠNG THÁI
(auto-fill)]]="NẮM GIỮ",Stock[[#This Row],[GIÁ THỊ TRƯỜNG]]-Stock[[#This Row],[GIÁ MUA]],"")</f>
        <v/>
      </c>
      <c r="AF2515" s="150" t="str">
        <f>IFERROR(Stock[[#This Row],[TĂNG/
(GIẢM )]]/Stock[[#This Row],[GIÁ MUA]],"")</f>
        <v/>
      </c>
      <c r="AG2515" s="129" t="str">
        <f>IF(Stock[[#This Row],[GIÁ THỊ TRƯỜNG]]&gt;0,Stock[[#This Row],[GIÁ THỊ TRƯỜNG]]*Stock[[#This Row],[SỐ LƯỢNG CÒN LẠI
(auto-fill)]],"")</f>
        <v/>
      </c>
    </row>
    <row r="2516" spans="2:33">
      <c r="B2516" s="109" t="str">
        <f>IF(AND(Stock[[#This Row],[SỐ LƯỢNG MUA]]&gt;0,Stock[[#This Row],[SỐ LƯỢNG CÒN LẠI
(auto-fill)]]=0),"BÁN",
IF(AND(Stock[[#This Row],[SỐ LƯỢNG MUA]]&gt;0,Stock[[#This Row],[SỐ LƯỢNG CÒN LẠI
(auto-fill)]]&gt;0),"NẮM GIỮ",""))</f>
        <v/>
      </c>
      <c r="C2516" s="112">
        <f t="shared" si="39"/>
        <v>2503</v>
      </c>
      <c r="D2516" s="77"/>
      <c r="E2516" s="78"/>
      <c r="F2516" s="170"/>
      <c r="G2516" s="83"/>
      <c r="H2516" s="84"/>
      <c r="I2516" s="114" t="str">
        <f>IF(Stock[[#This Row],[SỐ LƯỢNG MUA]]&gt;0,Stock[[#This Row],[GIÁ MUA]]*Stock[[#This Row],[SỐ LƯỢNG MUA]]*$D$11,"")</f>
        <v/>
      </c>
      <c r="J2516" s="87"/>
      <c r="K2516" s="88"/>
      <c r="L2516" s="116" t="str">
        <f>IF(Stock[[#This Row],[SỐ LƯỢNG MUA]]&gt;0,Stock[[#This Row],[GIÁ MUA]]*(1+Stock[[#This Row],[% TĂNG KỲ VỌNG_1]]),"")</f>
        <v/>
      </c>
      <c r="M2516" s="89"/>
      <c r="N2516" s="116" t="str">
        <f>IF(Stock[[#This Row],[SỐ LƯỢNG MUA]]&gt;0,Stock[[#This Row],[GIÁ MUA]]*(1+Stock[[#This Row],[% TĂNG KỲ VỌNG_2]]),"")</f>
        <v/>
      </c>
      <c r="O2516" s="89"/>
      <c r="P2516" s="116" t="str">
        <f>IF(Stock[[#This Row],[SỐ LƯỢNG MUA]]&gt;0,Stock[[#This Row],[GIÁ MUA]]*(1+Stock[[#This Row],[% GIẢM ĐỂ CẮT LỖ]]),"")</f>
        <v/>
      </c>
      <c r="Q2516" s="103"/>
      <c r="R2516" s="117" t="str">
        <f>IF(Stock[[#This Row],[CỔ TỨC TIỀN MẶT]]&gt;0,Stock[[#This Row],[CỔ TỨC TIỀN MẶT]]/(Stock[[#This Row],[GIÁ MUA]]*Stock[[#This Row],[SỐ LƯỢNG MUA]]),"")</f>
        <v/>
      </c>
      <c r="S2516" s="103"/>
      <c r="T2516" s="77"/>
      <c r="U2516" s="95"/>
      <c r="V2516" s="96"/>
      <c r="W2516" s="125" t="str">
        <f>IF(Stock[[#This Row],[SỐ LƯỢNG BÁN]]&gt;0,Stock[[#This Row],[GIÁ BÁN]]*Stock[[#This Row],[SỐ LƯỢNG BÁN]]*$D$11+Stock[[#This Row],[GIÁ BÁN]]*Stock[[#This Row],[SỐ LƯỢNG BÁN]]*$D$12,"")</f>
        <v/>
      </c>
      <c r="X2516" s="120">
        <f>Stock[[#This Row],[SỐ LƯỢNG MUA]]+Stock[[#This Row],[CỔ TỨC BẰNG CỔ PHIẾU]]-Stock[[#This Row],[SỐ LƯỢNG BÁN]]</f>
        <v>0</v>
      </c>
      <c r="Y25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6" s="120">
        <f ca="1">IF(Stock[[#This Row],[NGÀY BÁN]]&gt;0,Stock[[#This Row],[NGÀY BÁN]]-Stock[[#This Row],[NGÀY MUA]]+1,IF(Stock[[#This Row],[NGÀY MUA]]=0,0,TODAY()-Stock[[#This Row],[NGÀY MUA]]+1))</f>
        <v>0</v>
      </c>
      <c r="AA2516" s="121" t="str">
        <f>IFERROR(Stock[[#This Row],[CỔ TỨC TIỀN MẶT]]+Stock[[#This Row],[LÃI/(LỖ) TỪ BÁN CK
(auto-fill)]],"")</f>
        <v/>
      </c>
      <c r="AB25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6" s="79"/>
      <c r="AE2516" s="146" t="str">
        <f>IF(Stock[[#This Row],[TRẠNG THÁI
(auto-fill)]]="NẮM GIỮ",Stock[[#This Row],[GIÁ THỊ TRƯỜNG]]-Stock[[#This Row],[GIÁ MUA]],"")</f>
        <v/>
      </c>
      <c r="AF2516" s="150" t="str">
        <f>IFERROR(Stock[[#This Row],[TĂNG/
(GIẢM )]]/Stock[[#This Row],[GIÁ MUA]],"")</f>
        <v/>
      </c>
      <c r="AG2516" s="129" t="str">
        <f>IF(Stock[[#This Row],[GIÁ THỊ TRƯỜNG]]&gt;0,Stock[[#This Row],[GIÁ THỊ TRƯỜNG]]*Stock[[#This Row],[SỐ LƯỢNG CÒN LẠI
(auto-fill)]],"")</f>
        <v/>
      </c>
    </row>
    <row r="2517" spans="2:33">
      <c r="B2517" s="109" t="str">
        <f>IF(AND(Stock[[#This Row],[SỐ LƯỢNG MUA]]&gt;0,Stock[[#This Row],[SỐ LƯỢNG CÒN LẠI
(auto-fill)]]=0),"BÁN",
IF(AND(Stock[[#This Row],[SỐ LƯỢNG MUA]]&gt;0,Stock[[#This Row],[SỐ LƯỢNG CÒN LẠI
(auto-fill)]]&gt;0),"NẮM GIỮ",""))</f>
        <v/>
      </c>
      <c r="C2517" s="112">
        <f t="shared" si="39"/>
        <v>2504</v>
      </c>
      <c r="D2517" s="77"/>
      <c r="E2517" s="78"/>
      <c r="F2517" s="170"/>
      <c r="G2517" s="83"/>
      <c r="H2517" s="84"/>
      <c r="I2517" s="114" t="str">
        <f>IF(Stock[[#This Row],[SỐ LƯỢNG MUA]]&gt;0,Stock[[#This Row],[GIÁ MUA]]*Stock[[#This Row],[SỐ LƯỢNG MUA]]*$D$11,"")</f>
        <v/>
      </c>
      <c r="J2517" s="87"/>
      <c r="K2517" s="88"/>
      <c r="L2517" s="116" t="str">
        <f>IF(Stock[[#This Row],[SỐ LƯỢNG MUA]]&gt;0,Stock[[#This Row],[GIÁ MUA]]*(1+Stock[[#This Row],[% TĂNG KỲ VỌNG_1]]),"")</f>
        <v/>
      </c>
      <c r="M2517" s="89"/>
      <c r="N2517" s="116" t="str">
        <f>IF(Stock[[#This Row],[SỐ LƯỢNG MUA]]&gt;0,Stock[[#This Row],[GIÁ MUA]]*(1+Stock[[#This Row],[% TĂNG KỲ VỌNG_2]]),"")</f>
        <v/>
      </c>
      <c r="O2517" s="89"/>
      <c r="P2517" s="116" t="str">
        <f>IF(Stock[[#This Row],[SỐ LƯỢNG MUA]]&gt;0,Stock[[#This Row],[GIÁ MUA]]*(1+Stock[[#This Row],[% GIẢM ĐỂ CẮT LỖ]]),"")</f>
        <v/>
      </c>
      <c r="Q2517" s="103"/>
      <c r="R2517" s="117" t="str">
        <f>IF(Stock[[#This Row],[CỔ TỨC TIỀN MẶT]]&gt;0,Stock[[#This Row],[CỔ TỨC TIỀN MẶT]]/(Stock[[#This Row],[GIÁ MUA]]*Stock[[#This Row],[SỐ LƯỢNG MUA]]),"")</f>
        <v/>
      </c>
      <c r="S2517" s="103"/>
      <c r="T2517" s="77"/>
      <c r="U2517" s="95"/>
      <c r="V2517" s="96"/>
      <c r="W2517" s="125" t="str">
        <f>IF(Stock[[#This Row],[SỐ LƯỢNG BÁN]]&gt;0,Stock[[#This Row],[GIÁ BÁN]]*Stock[[#This Row],[SỐ LƯỢNG BÁN]]*$D$11+Stock[[#This Row],[GIÁ BÁN]]*Stock[[#This Row],[SỐ LƯỢNG BÁN]]*$D$12,"")</f>
        <v/>
      </c>
      <c r="X2517" s="120">
        <f>Stock[[#This Row],[SỐ LƯỢNG MUA]]+Stock[[#This Row],[CỔ TỨC BẰNG CỔ PHIẾU]]-Stock[[#This Row],[SỐ LƯỢNG BÁN]]</f>
        <v>0</v>
      </c>
      <c r="Y25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7" s="120">
        <f ca="1">IF(Stock[[#This Row],[NGÀY BÁN]]&gt;0,Stock[[#This Row],[NGÀY BÁN]]-Stock[[#This Row],[NGÀY MUA]]+1,IF(Stock[[#This Row],[NGÀY MUA]]=0,0,TODAY()-Stock[[#This Row],[NGÀY MUA]]+1))</f>
        <v>0</v>
      </c>
      <c r="AA2517" s="121" t="str">
        <f>IFERROR(Stock[[#This Row],[CỔ TỨC TIỀN MẶT]]+Stock[[#This Row],[LÃI/(LỖ) TỪ BÁN CK
(auto-fill)]],"")</f>
        <v/>
      </c>
      <c r="AB25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7" s="79"/>
      <c r="AE2517" s="146" t="str">
        <f>IF(Stock[[#This Row],[TRẠNG THÁI
(auto-fill)]]="NẮM GIỮ",Stock[[#This Row],[GIÁ THỊ TRƯỜNG]]-Stock[[#This Row],[GIÁ MUA]],"")</f>
        <v/>
      </c>
      <c r="AF2517" s="150" t="str">
        <f>IFERROR(Stock[[#This Row],[TĂNG/
(GIẢM )]]/Stock[[#This Row],[GIÁ MUA]],"")</f>
        <v/>
      </c>
      <c r="AG2517" s="129" t="str">
        <f>IF(Stock[[#This Row],[GIÁ THỊ TRƯỜNG]]&gt;0,Stock[[#This Row],[GIÁ THỊ TRƯỜNG]]*Stock[[#This Row],[SỐ LƯỢNG CÒN LẠI
(auto-fill)]],"")</f>
        <v/>
      </c>
    </row>
    <row r="2518" spans="2:33">
      <c r="B2518" s="109" t="str">
        <f>IF(AND(Stock[[#This Row],[SỐ LƯỢNG MUA]]&gt;0,Stock[[#This Row],[SỐ LƯỢNG CÒN LẠI
(auto-fill)]]=0),"BÁN",
IF(AND(Stock[[#This Row],[SỐ LƯỢNG MUA]]&gt;0,Stock[[#This Row],[SỐ LƯỢNG CÒN LẠI
(auto-fill)]]&gt;0),"NẮM GIỮ",""))</f>
        <v/>
      </c>
      <c r="C2518" s="112">
        <f t="shared" si="39"/>
        <v>2505</v>
      </c>
      <c r="D2518" s="77"/>
      <c r="E2518" s="78"/>
      <c r="F2518" s="170"/>
      <c r="G2518" s="83"/>
      <c r="H2518" s="84"/>
      <c r="I2518" s="114" t="str">
        <f>IF(Stock[[#This Row],[SỐ LƯỢNG MUA]]&gt;0,Stock[[#This Row],[GIÁ MUA]]*Stock[[#This Row],[SỐ LƯỢNG MUA]]*$D$11,"")</f>
        <v/>
      </c>
      <c r="J2518" s="87"/>
      <c r="K2518" s="88"/>
      <c r="L2518" s="116" t="str">
        <f>IF(Stock[[#This Row],[SỐ LƯỢNG MUA]]&gt;0,Stock[[#This Row],[GIÁ MUA]]*(1+Stock[[#This Row],[% TĂNG KỲ VỌNG_1]]),"")</f>
        <v/>
      </c>
      <c r="M2518" s="89"/>
      <c r="N2518" s="116" t="str">
        <f>IF(Stock[[#This Row],[SỐ LƯỢNG MUA]]&gt;0,Stock[[#This Row],[GIÁ MUA]]*(1+Stock[[#This Row],[% TĂNG KỲ VỌNG_2]]),"")</f>
        <v/>
      </c>
      <c r="O2518" s="89"/>
      <c r="P2518" s="116" t="str">
        <f>IF(Stock[[#This Row],[SỐ LƯỢNG MUA]]&gt;0,Stock[[#This Row],[GIÁ MUA]]*(1+Stock[[#This Row],[% GIẢM ĐỂ CẮT LỖ]]),"")</f>
        <v/>
      </c>
      <c r="Q2518" s="103"/>
      <c r="R2518" s="117" t="str">
        <f>IF(Stock[[#This Row],[CỔ TỨC TIỀN MẶT]]&gt;0,Stock[[#This Row],[CỔ TỨC TIỀN MẶT]]/(Stock[[#This Row],[GIÁ MUA]]*Stock[[#This Row],[SỐ LƯỢNG MUA]]),"")</f>
        <v/>
      </c>
      <c r="S2518" s="103"/>
      <c r="T2518" s="77"/>
      <c r="U2518" s="95"/>
      <c r="V2518" s="96"/>
      <c r="W2518" s="125" t="str">
        <f>IF(Stock[[#This Row],[SỐ LƯỢNG BÁN]]&gt;0,Stock[[#This Row],[GIÁ BÁN]]*Stock[[#This Row],[SỐ LƯỢNG BÁN]]*$D$11+Stock[[#This Row],[GIÁ BÁN]]*Stock[[#This Row],[SỐ LƯỢNG BÁN]]*$D$12,"")</f>
        <v/>
      </c>
      <c r="X2518" s="120">
        <f>Stock[[#This Row],[SỐ LƯỢNG MUA]]+Stock[[#This Row],[CỔ TỨC BẰNG CỔ PHIẾU]]-Stock[[#This Row],[SỐ LƯỢNG BÁN]]</f>
        <v>0</v>
      </c>
      <c r="Y25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8" s="120">
        <f ca="1">IF(Stock[[#This Row],[NGÀY BÁN]]&gt;0,Stock[[#This Row],[NGÀY BÁN]]-Stock[[#This Row],[NGÀY MUA]]+1,IF(Stock[[#This Row],[NGÀY MUA]]=0,0,TODAY()-Stock[[#This Row],[NGÀY MUA]]+1))</f>
        <v>0</v>
      </c>
      <c r="AA2518" s="121" t="str">
        <f>IFERROR(Stock[[#This Row],[CỔ TỨC TIỀN MẶT]]+Stock[[#This Row],[LÃI/(LỖ) TỪ BÁN CK
(auto-fill)]],"")</f>
        <v/>
      </c>
      <c r="AB25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8" s="79"/>
      <c r="AE2518" s="146" t="str">
        <f>IF(Stock[[#This Row],[TRẠNG THÁI
(auto-fill)]]="NẮM GIỮ",Stock[[#This Row],[GIÁ THỊ TRƯỜNG]]-Stock[[#This Row],[GIÁ MUA]],"")</f>
        <v/>
      </c>
      <c r="AF2518" s="150" t="str">
        <f>IFERROR(Stock[[#This Row],[TĂNG/
(GIẢM )]]/Stock[[#This Row],[GIÁ MUA]],"")</f>
        <v/>
      </c>
      <c r="AG2518" s="129" t="str">
        <f>IF(Stock[[#This Row],[GIÁ THỊ TRƯỜNG]]&gt;0,Stock[[#This Row],[GIÁ THỊ TRƯỜNG]]*Stock[[#This Row],[SỐ LƯỢNG CÒN LẠI
(auto-fill)]],"")</f>
        <v/>
      </c>
    </row>
    <row r="2519" spans="2:33">
      <c r="B2519" s="109" t="str">
        <f>IF(AND(Stock[[#This Row],[SỐ LƯỢNG MUA]]&gt;0,Stock[[#This Row],[SỐ LƯỢNG CÒN LẠI
(auto-fill)]]=0),"BÁN",
IF(AND(Stock[[#This Row],[SỐ LƯỢNG MUA]]&gt;0,Stock[[#This Row],[SỐ LƯỢNG CÒN LẠI
(auto-fill)]]&gt;0),"NẮM GIỮ",""))</f>
        <v/>
      </c>
      <c r="C2519" s="112">
        <f t="shared" si="39"/>
        <v>2506</v>
      </c>
      <c r="D2519" s="77"/>
      <c r="E2519" s="78"/>
      <c r="F2519" s="170"/>
      <c r="G2519" s="83"/>
      <c r="H2519" s="84"/>
      <c r="I2519" s="114" t="str">
        <f>IF(Stock[[#This Row],[SỐ LƯỢNG MUA]]&gt;0,Stock[[#This Row],[GIÁ MUA]]*Stock[[#This Row],[SỐ LƯỢNG MUA]]*$D$11,"")</f>
        <v/>
      </c>
      <c r="J2519" s="87"/>
      <c r="K2519" s="88"/>
      <c r="L2519" s="116" t="str">
        <f>IF(Stock[[#This Row],[SỐ LƯỢNG MUA]]&gt;0,Stock[[#This Row],[GIÁ MUA]]*(1+Stock[[#This Row],[% TĂNG KỲ VỌNG_1]]),"")</f>
        <v/>
      </c>
      <c r="M2519" s="89"/>
      <c r="N2519" s="116" t="str">
        <f>IF(Stock[[#This Row],[SỐ LƯỢNG MUA]]&gt;0,Stock[[#This Row],[GIÁ MUA]]*(1+Stock[[#This Row],[% TĂNG KỲ VỌNG_2]]),"")</f>
        <v/>
      </c>
      <c r="O2519" s="89"/>
      <c r="P2519" s="116" t="str">
        <f>IF(Stock[[#This Row],[SỐ LƯỢNG MUA]]&gt;0,Stock[[#This Row],[GIÁ MUA]]*(1+Stock[[#This Row],[% GIẢM ĐỂ CẮT LỖ]]),"")</f>
        <v/>
      </c>
      <c r="Q2519" s="103"/>
      <c r="R2519" s="117" t="str">
        <f>IF(Stock[[#This Row],[CỔ TỨC TIỀN MẶT]]&gt;0,Stock[[#This Row],[CỔ TỨC TIỀN MẶT]]/(Stock[[#This Row],[GIÁ MUA]]*Stock[[#This Row],[SỐ LƯỢNG MUA]]),"")</f>
        <v/>
      </c>
      <c r="S2519" s="103"/>
      <c r="T2519" s="77"/>
      <c r="U2519" s="95"/>
      <c r="V2519" s="96"/>
      <c r="W2519" s="125" t="str">
        <f>IF(Stock[[#This Row],[SỐ LƯỢNG BÁN]]&gt;0,Stock[[#This Row],[GIÁ BÁN]]*Stock[[#This Row],[SỐ LƯỢNG BÁN]]*$D$11+Stock[[#This Row],[GIÁ BÁN]]*Stock[[#This Row],[SỐ LƯỢNG BÁN]]*$D$12,"")</f>
        <v/>
      </c>
      <c r="X2519" s="120">
        <f>Stock[[#This Row],[SỐ LƯỢNG MUA]]+Stock[[#This Row],[CỔ TỨC BẰNG CỔ PHIẾU]]-Stock[[#This Row],[SỐ LƯỢNG BÁN]]</f>
        <v>0</v>
      </c>
      <c r="Y25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9" s="120">
        <f ca="1">IF(Stock[[#This Row],[NGÀY BÁN]]&gt;0,Stock[[#This Row],[NGÀY BÁN]]-Stock[[#This Row],[NGÀY MUA]]+1,IF(Stock[[#This Row],[NGÀY MUA]]=0,0,TODAY()-Stock[[#This Row],[NGÀY MUA]]+1))</f>
        <v>0</v>
      </c>
      <c r="AA2519" s="121" t="str">
        <f>IFERROR(Stock[[#This Row],[CỔ TỨC TIỀN MẶT]]+Stock[[#This Row],[LÃI/(LỖ) TỪ BÁN CK
(auto-fill)]],"")</f>
        <v/>
      </c>
      <c r="AB25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19" s="79"/>
      <c r="AE2519" s="146" t="str">
        <f>IF(Stock[[#This Row],[TRẠNG THÁI
(auto-fill)]]="NẮM GIỮ",Stock[[#This Row],[GIÁ THỊ TRƯỜNG]]-Stock[[#This Row],[GIÁ MUA]],"")</f>
        <v/>
      </c>
      <c r="AF2519" s="150" t="str">
        <f>IFERROR(Stock[[#This Row],[TĂNG/
(GIẢM )]]/Stock[[#This Row],[GIÁ MUA]],"")</f>
        <v/>
      </c>
      <c r="AG2519" s="129" t="str">
        <f>IF(Stock[[#This Row],[GIÁ THỊ TRƯỜNG]]&gt;0,Stock[[#This Row],[GIÁ THỊ TRƯỜNG]]*Stock[[#This Row],[SỐ LƯỢNG CÒN LẠI
(auto-fill)]],"")</f>
        <v/>
      </c>
    </row>
    <row r="2520" spans="2:33">
      <c r="B2520" s="109" t="str">
        <f>IF(AND(Stock[[#This Row],[SỐ LƯỢNG MUA]]&gt;0,Stock[[#This Row],[SỐ LƯỢNG CÒN LẠI
(auto-fill)]]=0),"BÁN",
IF(AND(Stock[[#This Row],[SỐ LƯỢNG MUA]]&gt;0,Stock[[#This Row],[SỐ LƯỢNG CÒN LẠI
(auto-fill)]]&gt;0),"NẮM GIỮ",""))</f>
        <v/>
      </c>
      <c r="C2520" s="112">
        <f t="shared" si="39"/>
        <v>2507</v>
      </c>
      <c r="D2520" s="77"/>
      <c r="E2520" s="78"/>
      <c r="F2520" s="170"/>
      <c r="G2520" s="83"/>
      <c r="H2520" s="84"/>
      <c r="I2520" s="114" t="str">
        <f>IF(Stock[[#This Row],[SỐ LƯỢNG MUA]]&gt;0,Stock[[#This Row],[GIÁ MUA]]*Stock[[#This Row],[SỐ LƯỢNG MUA]]*$D$11,"")</f>
        <v/>
      </c>
      <c r="J2520" s="87"/>
      <c r="K2520" s="88"/>
      <c r="L2520" s="116" t="str">
        <f>IF(Stock[[#This Row],[SỐ LƯỢNG MUA]]&gt;0,Stock[[#This Row],[GIÁ MUA]]*(1+Stock[[#This Row],[% TĂNG KỲ VỌNG_1]]),"")</f>
        <v/>
      </c>
      <c r="M2520" s="89"/>
      <c r="N2520" s="116" t="str">
        <f>IF(Stock[[#This Row],[SỐ LƯỢNG MUA]]&gt;0,Stock[[#This Row],[GIÁ MUA]]*(1+Stock[[#This Row],[% TĂNG KỲ VỌNG_2]]),"")</f>
        <v/>
      </c>
      <c r="O2520" s="89"/>
      <c r="P2520" s="116" t="str">
        <f>IF(Stock[[#This Row],[SỐ LƯỢNG MUA]]&gt;0,Stock[[#This Row],[GIÁ MUA]]*(1+Stock[[#This Row],[% GIẢM ĐỂ CẮT LỖ]]),"")</f>
        <v/>
      </c>
      <c r="Q2520" s="103"/>
      <c r="R2520" s="117" t="str">
        <f>IF(Stock[[#This Row],[CỔ TỨC TIỀN MẶT]]&gt;0,Stock[[#This Row],[CỔ TỨC TIỀN MẶT]]/(Stock[[#This Row],[GIÁ MUA]]*Stock[[#This Row],[SỐ LƯỢNG MUA]]),"")</f>
        <v/>
      </c>
      <c r="S2520" s="103"/>
      <c r="T2520" s="77"/>
      <c r="U2520" s="95"/>
      <c r="V2520" s="96"/>
      <c r="W2520" s="125" t="str">
        <f>IF(Stock[[#This Row],[SỐ LƯỢNG BÁN]]&gt;0,Stock[[#This Row],[GIÁ BÁN]]*Stock[[#This Row],[SỐ LƯỢNG BÁN]]*$D$11+Stock[[#This Row],[GIÁ BÁN]]*Stock[[#This Row],[SỐ LƯỢNG BÁN]]*$D$12,"")</f>
        <v/>
      </c>
      <c r="X2520" s="120">
        <f>Stock[[#This Row],[SỐ LƯỢNG MUA]]+Stock[[#This Row],[CỔ TỨC BẰNG CỔ PHIẾU]]-Stock[[#This Row],[SỐ LƯỢNG BÁN]]</f>
        <v>0</v>
      </c>
      <c r="Y25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0" s="120">
        <f ca="1">IF(Stock[[#This Row],[NGÀY BÁN]]&gt;0,Stock[[#This Row],[NGÀY BÁN]]-Stock[[#This Row],[NGÀY MUA]]+1,IF(Stock[[#This Row],[NGÀY MUA]]=0,0,TODAY()-Stock[[#This Row],[NGÀY MUA]]+1))</f>
        <v>0</v>
      </c>
      <c r="AA2520" s="121" t="str">
        <f>IFERROR(Stock[[#This Row],[CỔ TỨC TIỀN MẶT]]+Stock[[#This Row],[LÃI/(LỖ) TỪ BÁN CK
(auto-fill)]],"")</f>
        <v/>
      </c>
      <c r="AB25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0" s="79"/>
      <c r="AE2520" s="146" t="str">
        <f>IF(Stock[[#This Row],[TRẠNG THÁI
(auto-fill)]]="NẮM GIỮ",Stock[[#This Row],[GIÁ THỊ TRƯỜNG]]-Stock[[#This Row],[GIÁ MUA]],"")</f>
        <v/>
      </c>
      <c r="AF2520" s="150" t="str">
        <f>IFERROR(Stock[[#This Row],[TĂNG/
(GIẢM )]]/Stock[[#This Row],[GIÁ MUA]],"")</f>
        <v/>
      </c>
      <c r="AG2520" s="129" t="str">
        <f>IF(Stock[[#This Row],[GIÁ THỊ TRƯỜNG]]&gt;0,Stock[[#This Row],[GIÁ THỊ TRƯỜNG]]*Stock[[#This Row],[SỐ LƯỢNG CÒN LẠI
(auto-fill)]],"")</f>
        <v/>
      </c>
    </row>
    <row r="2521" spans="2:33">
      <c r="B2521" s="109" t="str">
        <f>IF(AND(Stock[[#This Row],[SỐ LƯỢNG MUA]]&gt;0,Stock[[#This Row],[SỐ LƯỢNG CÒN LẠI
(auto-fill)]]=0),"BÁN",
IF(AND(Stock[[#This Row],[SỐ LƯỢNG MUA]]&gt;0,Stock[[#This Row],[SỐ LƯỢNG CÒN LẠI
(auto-fill)]]&gt;0),"NẮM GIỮ",""))</f>
        <v/>
      </c>
      <c r="C2521" s="112">
        <f t="shared" si="39"/>
        <v>2508</v>
      </c>
      <c r="D2521" s="77"/>
      <c r="E2521" s="78"/>
      <c r="F2521" s="170"/>
      <c r="G2521" s="83"/>
      <c r="H2521" s="84"/>
      <c r="I2521" s="114" t="str">
        <f>IF(Stock[[#This Row],[SỐ LƯỢNG MUA]]&gt;0,Stock[[#This Row],[GIÁ MUA]]*Stock[[#This Row],[SỐ LƯỢNG MUA]]*$D$11,"")</f>
        <v/>
      </c>
      <c r="J2521" s="87"/>
      <c r="K2521" s="88"/>
      <c r="L2521" s="116" t="str">
        <f>IF(Stock[[#This Row],[SỐ LƯỢNG MUA]]&gt;0,Stock[[#This Row],[GIÁ MUA]]*(1+Stock[[#This Row],[% TĂNG KỲ VỌNG_1]]),"")</f>
        <v/>
      </c>
      <c r="M2521" s="89"/>
      <c r="N2521" s="116" t="str">
        <f>IF(Stock[[#This Row],[SỐ LƯỢNG MUA]]&gt;0,Stock[[#This Row],[GIÁ MUA]]*(1+Stock[[#This Row],[% TĂNG KỲ VỌNG_2]]),"")</f>
        <v/>
      </c>
      <c r="O2521" s="89"/>
      <c r="P2521" s="116" t="str">
        <f>IF(Stock[[#This Row],[SỐ LƯỢNG MUA]]&gt;0,Stock[[#This Row],[GIÁ MUA]]*(1+Stock[[#This Row],[% GIẢM ĐỂ CẮT LỖ]]),"")</f>
        <v/>
      </c>
      <c r="Q2521" s="103"/>
      <c r="R2521" s="117" t="str">
        <f>IF(Stock[[#This Row],[CỔ TỨC TIỀN MẶT]]&gt;0,Stock[[#This Row],[CỔ TỨC TIỀN MẶT]]/(Stock[[#This Row],[GIÁ MUA]]*Stock[[#This Row],[SỐ LƯỢNG MUA]]),"")</f>
        <v/>
      </c>
      <c r="S2521" s="103"/>
      <c r="T2521" s="77"/>
      <c r="U2521" s="95"/>
      <c r="V2521" s="96"/>
      <c r="W2521" s="125" t="str">
        <f>IF(Stock[[#This Row],[SỐ LƯỢNG BÁN]]&gt;0,Stock[[#This Row],[GIÁ BÁN]]*Stock[[#This Row],[SỐ LƯỢNG BÁN]]*$D$11+Stock[[#This Row],[GIÁ BÁN]]*Stock[[#This Row],[SỐ LƯỢNG BÁN]]*$D$12,"")</f>
        <v/>
      </c>
      <c r="X2521" s="120">
        <f>Stock[[#This Row],[SỐ LƯỢNG MUA]]+Stock[[#This Row],[CỔ TỨC BẰNG CỔ PHIẾU]]-Stock[[#This Row],[SỐ LƯỢNG BÁN]]</f>
        <v>0</v>
      </c>
      <c r="Y25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1" s="120">
        <f ca="1">IF(Stock[[#This Row],[NGÀY BÁN]]&gt;0,Stock[[#This Row],[NGÀY BÁN]]-Stock[[#This Row],[NGÀY MUA]]+1,IF(Stock[[#This Row],[NGÀY MUA]]=0,0,TODAY()-Stock[[#This Row],[NGÀY MUA]]+1))</f>
        <v>0</v>
      </c>
      <c r="AA2521" s="121" t="str">
        <f>IFERROR(Stock[[#This Row],[CỔ TỨC TIỀN MẶT]]+Stock[[#This Row],[LÃI/(LỖ) TỪ BÁN CK
(auto-fill)]],"")</f>
        <v/>
      </c>
      <c r="AB25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1" s="79"/>
      <c r="AE2521" s="146" t="str">
        <f>IF(Stock[[#This Row],[TRẠNG THÁI
(auto-fill)]]="NẮM GIỮ",Stock[[#This Row],[GIÁ THỊ TRƯỜNG]]-Stock[[#This Row],[GIÁ MUA]],"")</f>
        <v/>
      </c>
      <c r="AF2521" s="150" t="str">
        <f>IFERROR(Stock[[#This Row],[TĂNG/
(GIẢM )]]/Stock[[#This Row],[GIÁ MUA]],"")</f>
        <v/>
      </c>
      <c r="AG2521" s="129" t="str">
        <f>IF(Stock[[#This Row],[GIÁ THỊ TRƯỜNG]]&gt;0,Stock[[#This Row],[GIÁ THỊ TRƯỜNG]]*Stock[[#This Row],[SỐ LƯỢNG CÒN LẠI
(auto-fill)]],"")</f>
        <v/>
      </c>
    </row>
    <row r="2522" spans="2:33">
      <c r="B2522" s="109" t="str">
        <f>IF(AND(Stock[[#This Row],[SỐ LƯỢNG MUA]]&gt;0,Stock[[#This Row],[SỐ LƯỢNG CÒN LẠI
(auto-fill)]]=0),"BÁN",
IF(AND(Stock[[#This Row],[SỐ LƯỢNG MUA]]&gt;0,Stock[[#This Row],[SỐ LƯỢNG CÒN LẠI
(auto-fill)]]&gt;0),"NẮM GIỮ",""))</f>
        <v/>
      </c>
      <c r="C2522" s="112">
        <f t="shared" si="39"/>
        <v>2509</v>
      </c>
      <c r="D2522" s="77"/>
      <c r="E2522" s="78"/>
      <c r="F2522" s="170"/>
      <c r="G2522" s="83"/>
      <c r="H2522" s="84"/>
      <c r="I2522" s="114" t="str">
        <f>IF(Stock[[#This Row],[SỐ LƯỢNG MUA]]&gt;0,Stock[[#This Row],[GIÁ MUA]]*Stock[[#This Row],[SỐ LƯỢNG MUA]]*$D$11,"")</f>
        <v/>
      </c>
      <c r="J2522" s="87"/>
      <c r="K2522" s="88"/>
      <c r="L2522" s="116" t="str">
        <f>IF(Stock[[#This Row],[SỐ LƯỢNG MUA]]&gt;0,Stock[[#This Row],[GIÁ MUA]]*(1+Stock[[#This Row],[% TĂNG KỲ VỌNG_1]]),"")</f>
        <v/>
      </c>
      <c r="M2522" s="89"/>
      <c r="N2522" s="116" t="str">
        <f>IF(Stock[[#This Row],[SỐ LƯỢNG MUA]]&gt;0,Stock[[#This Row],[GIÁ MUA]]*(1+Stock[[#This Row],[% TĂNG KỲ VỌNG_2]]),"")</f>
        <v/>
      </c>
      <c r="O2522" s="89"/>
      <c r="P2522" s="116" t="str">
        <f>IF(Stock[[#This Row],[SỐ LƯỢNG MUA]]&gt;0,Stock[[#This Row],[GIÁ MUA]]*(1+Stock[[#This Row],[% GIẢM ĐỂ CẮT LỖ]]),"")</f>
        <v/>
      </c>
      <c r="Q2522" s="103"/>
      <c r="R2522" s="117" t="str">
        <f>IF(Stock[[#This Row],[CỔ TỨC TIỀN MẶT]]&gt;0,Stock[[#This Row],[CỔ TỨC TIỀN MẶT]]/(Stock[[#This Row],[GIÁ MUA]]*Stock[[#This Row],[SỐ LƯỢNG MUA]]),"")</f>
        <v/>
      </c>
      <c r="S2522" s="103"/>
      <c r="T2522" s="77"/>
      <c r="U2522" s="95"/>
      <c r="V2522" s="96"/>
      <c r="W2522" s="125" t="str">
        <f>IF(Stock[[#This Row],[SỐ LƯỢNG BÁN]]&gt;0,Stock[[#This Row],[GIÁ BÁN]]*Stock[[#This Row],[SỐ LƯỢNG BÁN]]*$D$11+Stock[[#This Row],[GIÁ BÁN]]*Stock[[#This Row],[SỐ LƯỢNG BÁN]]*$D$12,"")</f>
        <v/>
      </c>
      <c r="X2522" s="120">
        <f>Stock[[#This Row],[SỐ LƯỢNG MUA]]+Stock[[#This Row],[CỔ TỨC BẰNG CỔ PHIẾU]]-Stock[[#This Row],[SỐ LƯỢNG BÁN]]</f>
        <v>0</v>
      </c>
      <c r="Y25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2" s="120">
        <f ca="1">IF(Stock[[#This Row],[NGÀY BÁN]]&gt;0,Stock[[#This Row],[NGÀY BÁN]]-Stock[[#This Row],[NGÀY MUA]]+1,IF(Stock[[#This Row],[NGÀY MUA]]=0,0,TODAY()-Stock[[#This Row],[NGÀY MUA]]+1))</f>
        <v>0</v>
      </c>
      <c r="AA2522" s="121" t="str">
        <f>IFERROR(Stock[[#This Row],[CỔ TỨC TIỀN MẶT]]+Stock[[#This Row],[LÃI/(LỖ) TỪ BÁN CK
(auto-fill)]],"")</f>
        <v/>
      </c>
      <c r="AB25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2" s="79"/>
      <c r="AE2522" s="146" t="str">
        <f>IF(Stock[[#This Row],[TRẠNG THÁI
(auto-fill)]]="NẮM GIỮ",Stock[[#This Row],[GIÁ THỊ TRƯỜNG]]-Stock[[#This Row],[GIÁ MUA]],"")</f>
        <v/>
      </c>
      <c r="AF2522" s="150" t="str">
        <f>IFERROR(Stock[[#This Row],[TĂNG/
(GIẢM )]]/Stock[[#This Row],[GIÁ MUA]],"")</f>
        <v/>
      </c>
      <c r="AG2522" s="129" t="str">
        <f>IF(Stock[[#This Row],[GIÁ THỊ TRƯỜNG]]&gt;0,Stock[[#This Row],[GIÁ THỊ TRƯỜNG]]*Stock[[#This Row],[SỐ LƯỢNG CÒN LẠI
(auto-fill)]],"")</f>
        <v/>
      </c>
    </row>
    <row r="2523" spans="2:33">
      <c r="B2523" s="109" t="str">
        <f>IF(AND(Stock[[#This Row],[SỐ LƯỢNG MUA]]&gt;0,Stock[[#This Row],[SỐ LƯỢNG CÒN LẠI
(auto-fill)]]=0),"BÁN",
IF(AND(Stock[[#This Row],[SỐ LƯỢNG MUA]]&gt;0,Stock[[#This Row],[SỐ LƯỢNG CÒN LẠI
(auto-fill)]]&gt;0),"NẮM GIỮ",""))</f>
        <v/>
      </c>
      <c r="C2523" s="112">
        <f t="shared" si="39"/>
        <v>2510</v>
      </c>
      <c r="D2523" s="77"/>
      <c r="E2523" s="78"/>
      <c r="F2523" s="170"/>
      <c r="G2523" s="83"/>
      <c r="H2523" s="84"/>
      <c r="I2523" s="114" t="str">
        <f>IF(Stock[[#This Row],[SỐ LƯỢNG MUA]]&gt;0,Stock[[#This Row],[GIÁ MUA]]*Stock[[#This Row],[SỐ LƯỢNG MUA]]*$D$11,"")</f>
        <v/>
      </c>
      <c r="J2523" s="87"/>
      <c r="K2523" s="88"/>
      <c r="L2523" s="116" t="str">
        <f>IF(Stock[[#This Row],[SỐ LƯỢNG MUA]]&gt;0,Stock[[#This Row],[GIÁ MUA]]*(1+Stock[[#This Row],[% TĂNG KỲ VỌNG_1]]),"")</f>
        <v/>
      </c>
      <c r="M2523" s="89"/>
      <c r="N2523" s="116" t="str">
        <f>IF(Stock[[#This Row],[SỐ LƯỢNG MUA]]&gt;0,Stock[[#This Row],[GIÁ MUA]]*(1+Stock[[#This Row],[% TĂNG KỲ VỌNG_2]]),"")</f>
        <v/>
      </c>
      <c r="O2523" s="89"/>
      <c r="P2523" s="116" t="str">
        <f>IF(Stock[[#This Row],[SỐ LƯỢNG MUA]]&gt;0,Stock[[#This Row],[GIÁ MUA]]*(1+Stock[[#This Row],[% GIẢM ĐỂ CẮT LỖ]]),"")</f>
        <v/>
      </c>
      <c r="Q2523" s="103"/>
      <c r="R2523" s="117" t="str">
        <f>IF(Stock[[#This Row],[CỔ TỨC TIỀN MẶT]]&gt;0,Stock[[#This Row],[CỔ TỨC TIỀN MẶT]]/(Stock[[#This Row],[GIÁ MUA]]*Stock[[#This Row],[SỐ LƯỢNG MUA]]),"")</f>
        <v/>
      </c>
      <c r="S2523" s="103"/>
      <c r="T2523" s="77"/>
      <c r="U2523" s="95"/>
      <c r="V2523" s="96"/>
      <c r="W2523" s="125" t="str">
        <f>IF(Stock[[#This Row],[SỐ LƯỢNG BÁN]]&gt;0,Stock[[#This Row],[GIÁ BÁN]]*Stock[[#This Row],[SỐ LƯỢNG BÁN]]*$D$11+Stock[[#This Row],[GIÁ BÁN]]*Stock[[#This Row],[SỐ LƯỢNG BÁN]]*$D$12,"")</f>
        <v/>
      </c>
      <c r="X2523" s="120">
        <f>Stock[[#This Row],[SỐ LƯỢNG MUA]]+Stock[[#This Row],[CỔ TỨC BẰNG CỔ PHIẾU]]-Stock[[#This Row],[SỐ LƯỢNG BÁN]]</f>
        <v>0</v>
      </c>
      <c r="Y25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3" s="120">
        <f ca="1">IF(Stock[[#This Row],[NGÀY BÁN]]&gt;0,Stock[[#This Row],[NGÀY BÁN]]-Stock[[#This Row],[NGÀY MUA]]+1,IF(Stock[[#This Row],[NGÀY MUA]]=0,0,TODAY()-Stock[[#This Row],[NGÀY MUA]]+1))</f>
        <v>0</v>
      </c>
      <c r="AA2523" s="121" t="str">
        <f>IFERROR(Stock[[#This Row],[CỔ TỨC TIỀN MẶT]]+Stock[[#This Row],[LÃI/(LỖ) TỪ BÁN CK
(auto-fill)]],"")</f>
        <v/>
      </c>
      <c r="AB25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3" s="79"/>
      <c r="AE2523" s="146" t="str">
        <f>IF(Stock[[#This Row],[TRẠNG THÁI
(auto-fill)]]="NẮM GIỮ",Stock[[#This Row],[GIÁ THỊ TRƯỜNG]]-Stock[[#This Row],[GIÁ MUA]],"")</f>
        <v/>
      </c>
      <c r="AF2523" s="150" t="str">
        <f>IFERROR(Stock[[#This Row],[TĂNG/
(GIẢM )]]/Stock[[#This Row],[GIÁ MUA]],"")</f>
        <v/>
      </c>
      <c r="AG2523" s="129" t="str">
        <f>IF(Stock[[#This Row],[GIÁ THỊ TRƯỜNG]]&gt;0,Stock[[#This Row],[GIÁ THỊ TRƯỜNG]]*Stock[[#This Row],[SỐ LƯỢNG CÒN LẠI
(auto-fill)]],"")</f>
        <v/>
      </c>
    </row>
    <row r="2524" spans="2:33">
      <c r="B2524" s="109" t="str">
        <f>IF(AND(Stock[[#This Row],[SỐ LƯỢNG MUA]]&gt;0,Stock[[#This Row],[SỐ LƯỢNG CÒN LẠI
(auto-fill)]]=0),"BÁN",
IF(AND(Stock[[#This Row],[SỐ LƯỢNG MUA]]&gt;0,Stock[[#This Row],[SỐ LƯỢNG CÒN LẠI
(auto-fill)]]&gt;0),"NẮM GIỮ",""))</f>
        <v/>
      </c>
      <c r="C2524" s="112">
        <f t="shared" si="39"/>
        <v>2511</v>
      </c>
      <c r="D2524" s="77"/>
      <c r="E2524" s="78"/>
      <c r="F2524" s="170"/>
      <c r="G2524" s="83"/>
      <c r="H2524" s="84"/>
      <c r="I2524" s="114" t="str">
        <f>IF(Stock[[#This Row],[SỐ LƯỢNG MUA]]&gt;0,Stock[[#This Row],[GIÁ MUA]]*Stock[[#This Row],[SỐ LƯỢNG MUA]]*$D$11,"")</f>
        <v/>
      </c>
      <c r="J2524" s="87"/>
      <c r="K2524" s="88"/>
      <c r="L2524" s="116" t="str">
        <f>IF(Stock[[#This Row],[SỐ LƯỢNG MUA]]&gt;0,Stock[[#This Row],[GIÁ MUA]]*(1+Stock[[#This Row],[% TĂNG KỲ VỌNG_1]]),"")</f>
        <v/>
      </c>
      <c r="M2524" s="89"/>
      <c r="N2524" s="116" t="str">
        <f>IF(Stock[[#This Row],[SỐ LƯỢNG MUA]]&gt;0,Stock[[#This Row],[GIÁ MUA]]*(1+Stock[[#This Row],[% TĂNG KỲ VỌNG_2]]),"")</f>
        <v/>
      </c>
      <c r="O2524" s="89"/>
      <c r="P2524" s="116" t="str">
        <f>IF(Stock[[#This Row],[SỐ LƯỢNG MUA]]&gt;0,Stock[[#This Row],[GIÁ MUA]]*(1+Stock[[#This Row],[% GIẢM ĐỂ CẮT LỖ]]),"")</f>
        <v/>
      </c>
      <c r="Q2524" s="103"/>
      <c r="R2524" s="117" t="str">
        <f>IF(Stock[[#This Row],[CỔ TỨC TIỀN MẶT]]&gt;0,Stock[[#This Row],[CỔ TỨC TIỀN MẶT]]/(Stock[[#This Row],[GIÁ MUA]]*Stock[[#This Row],[SỐ LƯỢNG MUA]]),"")</f>
        <v/>
      </c>
      <c r="S2524" s="103"/>
      <c r="T2524" s="77"/>
      <c r="U2524" s="95"/>
      <c r="V2524" s="96"/>
      <c r="W2524" s="125" t="str">
        <f>IF(Stock[[#This Row],[SỐ LƯỢNG BÁN]]&gt;0,Stock[[#This Row],[GIÁ BÁN]]*Stock[[#This Row],[SỐ LƯỢNG BÁN]]*$D$11+Stock[[#This Row],[GIÁ BÁN]]*Stock[[#This Row],[SỐ LƯỢNG BÁN]]*$D$12,"")</f>
        <v/>
      </c>
      <c r="X2524" s="120">
        <f>Stock[[#This Row],[SỐ LƯỢNG MUA]]+Stock[[#This Row],[CỔ TỨC BẰNG CỔ PHIẾU]]-Stock[[#This Row],[SỐ LƯỢNG BÁN]]</f>
        <v>0</v>
      </c>
      <c r="Y25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4" s="120">
        <f ca="1">IF(Stock[[#This Row],[NGÀY BÁN]]&gt;0,Stock[[#This Row],[NGÀY BÁN]]-Stock[[#This Row],[NGÀY MUA]]+1,IF(Stock[[#This Row],[NGÀY MUA]]=0,0,TODAY()-Stock[[#This Row],[NGÀY MUA]]+1))</f>
        <v>0</v>
      </c>
      <c r="AA2524" s="121" t="str">
        <f>IFERROR(Stock[[#This Row],[CỔ TỨC TIỀN MẶT]]+Stock[[#This Row],[LÃI/(LỖ) TỪ BÁN CK
(auto-fill)]],"")</f>
        <v/>
      </c>
      <c r="AB25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4" s="79"/>
      <c r="AE2524" s="146" t="str">
        <f>IF(Stock[[#This Row],[TRẠNG THÁI
(auto-fill)]]="NẮM GIỮ",Stock[[#This Row],[GIÁ THỊ TRƯỜNG]]-Stock[[#This Row],[GIÁ MUA]],"")</f>
        <v/>
      </c>
      <c r="AF2524" s="150" t="str">
        <f>IFERROR(Stock[[#This Row],[TĂNG/
(GIẢM )]]/Stock[[#This Row],[GIÁ MUA]],"")</f>
        <v/>
      </c>
      <c r="AG2524" s="129" t="str">
        <f>IF(Stock[[#This Row],[GIÁ THỊ TRƯỜNG]]&gt;0,Stock[[#This Row],[GIÁ THỊ TRƯỜNG]]*Stock[[#This Row],[SỐ LƯỢNG CÒN LẠI
(auto-fill)]],"")</f>
        <v/>
      </c>
    </row>
    <row r="2525" spans="2:33">
      <c r="B2525" s="109" t="str">
        <f>IF(AND(Stock[[#This Row],[SỐ LƯỢNG MUA]]&gt;0,Stock[[#This Row],[SỐ LƯỢNG CÒN LẠI
(auto-fill)]]=0),"BÁN",
IF(AND(Stock[[#This Row],[SỐ LƯỢNG MUA]]&gt;0,Stock[[#This Row],[SỐ LƯỢNG CÒN LẠI
(auto-fill)]]&gt;0),"NẮM GIỮ",""))</f>
        <v/>
      </c>
      <c r="C2525" s="112">
        <f t="shared" si="39"/>
        <v>2512</v>
      </c>
      <c r="D2525" s="77"/>
      <c r="E2525" s="78"/>
      <c r="F2525" s="170"/>
      <c r="G2525" s="83"/>
      <c r="H2525" s="84"/>
      <c r="I2525" s="114" t="str">
        <f>IF(Stock[[#This Row],[SỐ LƯỢNG MUA]]&gt;0,Stock[[#This Row],[GIÁ MUA]]*Stock[[#This Row],[SỐ LƯỢNG MUA]]*$D$11,"")</f>
        <v/>
      </c>
      <c r="J2525" s="87"/>
      <c r="K2525" s="88"/>
      <c r="L2525" s="116" t="str">
        <f>IF(Stock[[#This Row],[SỐ LƯỢNG MUA]]&gt;0,Stock[[#This Row],[GIÁ MUA]]*(1+Stock[[#This Row],[% TĂNG KỲ VỌNG_1]]),"")</f>
        <v/>
      </c>
      <c r="M2525" s="89"/>
      <c r="N2525" s="116" t="str">
        <f>IF(Stock[[#This Row],[SỐ LƯỢNG MUA]]&gt;0,Stock[[#This Row],[GIÁ MUA]]*(1+Stock[[#This Row],[% TĂNG KỲ VỌNG_2]]),"")</f>
        <v/>
      </c>
      <c r="O2525" s="89"/>
      <c r="P2525" s="116" t="str">
        <f>IF(Stock[[#This Row],[SỐ LƯỢNG MUA]]&gt;0,Stock[[#This Row],[GIÁ MUA]]*(1+Stock[[#This Row],[% GIẢM ĐỂ CẮT LỖ]]),"")</f>
        <v/>
      </c>
      <c r="Q2525" s="103"/>
      <c r="R2525" s="117" t="str">
        <f>IF(Stock[[#This Row],[CỔ TỨC TIỀN MẶT]]&gt;0,Stock[[#This Row],[CỔ TỨC TIỀN MẶT]]/(Stock[[#This Row],[GIÁ MUA]]*Stock[[#This Row],[SỐ LƯỢNG MUA]]),"")</f>
        <v/>
      </c>
      <c r="S2525" s="103"/>
      <c r="T2525" s="77"/>
      <c r="U2525" s="95"/>
      <c r="V2525" s="96"/>
      <c r="W2525" s="125" t="str">
        <f>IF(Stock[[#This Row],[SỐ LƯỢNG BÁN]]&gt;0,Stock[[#This Row],[GIÁ BÁN]]*Stock[[#This Row],[SỐ LƯỢNG BÁN]]*$D$11+Stock[[#This Row],[GIÁ BÁN]]*Stock[[#This Row],[SỐ LƯỢNG BÁN]]*$D$12,"")</f>
        <v/>
      </c>
      <c r="X2525" s="120">
        <f>Stock[[#This Row],[SỐ LƯỢNG MUA]]+Stock[[#This Row],[CỔ TỨC BẰNG CỔ PHIẾU]]-Stock[[#This Row],[SỐ LƯỢNG BÁN]]</f>
        <v>0</v>
      </c>
      <c r="Y25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5" s="120">
        <f ca="1">IF(Stock[[#This Row],[NGÀY BÁN]]&gt;0,Stock[[#This Row],[NGÀY BÁN]]-Stock[[#This Row],[NGÀY MUA]]+1,IF(Stock[[#This Row],[NGÀY MUA]]=0,0,TODAY()-Stock[[#This Row],[NGÀY MUA]]+1))</f>
        <v>0</v>
      </c>
      <c r="AA2525" s="121" t="str">
        <f>IFERROR(Stock[[#This Row],[CỔ TỨC TIỀN MẶT]]+Stock[[#This Row],[LÃI/(LỖ) TỪ BÁN CK
(auto-fill)]],"")</f>
        <v/>
      </c>
      <c r="AB25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5" s="79"/>
      <c r="AE2525" s="146" t="str">
        <f>IF(Stock[[#This Row],[TRẠNG THÁI
(auto-fill)]]="NẮM GIỮ",Stock[[#This Row],[GIÁ THỊ TRƯỜNG]]-Stock[[#This Row],[GIÁ MUA]],"")</f>
        <v/>
      </c>
      <c r="AF2525" s="150" t="str">
        <f>IFERROR(Stock[[#This Row],[TĂNG/
(GIẢM )]]/Stock[[#This Row],[GIÁ MUA]],"")</f>
        <v/>
      </c>
      <c r="AG2525" s="129" t="str">
        <f>IF(Stock[[#This Row],[GIÁ THỊ TRƯỜNG]]&gt;0,Stock[[#This Row],[GIÁ THỊ TRƯỜNG]]*Stock[[#This Row],[SỐ LƯỢNG CÒN LẠI
(auto-fill)]],"")</f>
        <v/>
      </c>
    </row>
    <row r="2526" spans="2:33">
      <c r="B2526" s="109" t="str">
        <f>IF(AND(Stock[[#This Row],[SỐ LƯỢNG MUA]]&gt;0,Stock[[#This Row],[SỐ LƯỢNG CÒN LẠI
(auto-fill)]]=0),"BÁN",
IF(AND(Stock[[#This Row],[SỐ LƯỢNG MUA]]&gt;0,Stock[[#This Row],[SỐ LƯỢNG CÒN LẠI
(auto-fill)]]&gt;0),"NẮM GIỮ",""))</f>
        <v/>
      </c>
      <c r="C2526" s="112">
        <f t="shared" si="39"/>
        <v>2513</v>
      </c>
      <c r="D2526" s="77"/>
      <c r="E2526" s="78"/>
      <c r="F2526" s="170"/>
      <c r="G2526" s="83"/>
      <c r="H2526" s="84"/>
      <c r="I2526" s="114" t="str">
        <f>IF(Stock[[#This Row],[SỐ LƯỢNG MUA]]&gt;0,Stock[[#This Row],[GIÁ MUA]]*Stock[[#This Row],[SỐ LƯỢNG MUA]]*$D$11,"")</f>
        <v/>
      </c>
      <c r="J2526" s="87"/>
      <c r="K2526" s="88"/>
      <c r="L2526" s="116" t="str">
        <f>IF(Stock[[#This Row],[SỐ LƯỢNG MUA]]&gt;0,Stock[[#This Row],[GIÁ MUA]]*(1+Stock[[#This Row],[% TĂNG KỲ VỌNG_1]]),"")</f>
        <v/>
      </c>
      <c r="M2526" s="89"/>
      <c r="N2526" s="116" t="str">
        <f>IF(Stock[[#This Row],[SỐ LƯỢNG MUA]]&gt;0,Stock[[#This Row],[GIÁ MUA]]*(1+Stock[[#This Row],[% TĂNG KỲ VỌNG_2]]),"")</f>
        <v/>
      </c>
      <c r="O2526" s="89"/>
      <c r="P2526" s="116" t="str">
        <f>IF(Stock[[#This Row],[SỐ LƯỢNG MUA]]&gt;0,Stock[[#This Row],[GIÁ MUA]]*(1+Stock[[#This Row],[% GIẢM ĐỂ CẮT LỖ]]),"")</f>
        <v/>
      </c>
      <c r="Q2526" s="103"/>
      <c r="R2526" s="117" t="str">
        <f>IF(Stock[[#This Row],[CỔ TỨC TIỀN MẶT]]&gt;0,Stock[[#This Row],[CỔ TỨC TIỀN MẶT]]/(Stock[[#This Row],[GIÁ MUA]]*Stock[[#This Row],[SỐ LƯỢNG MUA]]),"")</f>
        <v/>
      </c>
      <c r="S2526" s="103"/>
      <c r="T2526" s="77"/>
      <c r="U2526" s="95"/>
      <c r="V2526" s="96"/>
      <c r="W2526" s="125" t="str">
        <f>IF(Stock[[#This Row],[SỐ LƯỢNG BÁN]]&gt;0,Stock[[#This Row],[GIÁ BÁN]]*Stock[[#This Row],[SỐ LƯỢNG BÁN]]*$D$11+Stock[[#This Row],[GIÁ BÁN]]*Stock[[#This Row],[SỐ LƯỢNG BÁN]]*$D$12,"")</f>
        <v/>
      </c>
      <c r="X2526" s="120">
        <f>Stock[[#This Row],[SỐ LƯỢNG MUA]]+Stock[[#This Row],[CỔ TỨC BẰNG CỔ PHIẾU]]-Stock[[#This Row],[SỐ LƯỢNG BÁN]]</f>
        <v>0</v>
      </c>
      <c r="Y25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6" s="120">
        <f ca="1">IF(Stock[[#This Row],[NGÀY BÁN]]&gt;0,Stock[[#This Row],[NGÀY BÁN]]-Stock[[#This Row],[NGÀY MUA]]+1,IF(Stock[[#This Row],[NGÀY MUA]]=0,0,TODAY()-Stock[[#This Row],[NGÀY MUA]]+1))</f>
        <v>0</v>
      </c>
      <c r="AA2526" s="121" t="str">
        <f>IFERROR(Stock[[#This Row],[CỔ TỨC TIỀN MẶT]]+Stock[[#This Row],[LÃI/(LỖ) TỪ BÁN CK
(auto-fill)]],"")</f>
        <v/>
      </c>
      <c r="AB25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6" s="79"/>
      <c r="AE2526" s="146" t="str">
        <f>IF(Stock[[#This Row],[TRẠNG THÁI
(auto-fill)]]="NẮM GIỮ",Stock[[#This Row],[GIÁ THỊ TRƯỜNG]]-Stock[[#This Row],[GIÁ MUA]],"")</f>
        <v/>
      </c>
      <c r="AF2526" s="150" t="str">
        <f>IFERROR(Stock[[#This Row],[TĂNG/
(GIẢM )]]/Stock[[#This Row],[GIÁ MUA]],"")</f>
        <v/>
      </c>
      <c r="AG2526" s="129" t="str">
        <f>IF(Stock[[#This Row],[GIÁ THỊ TRƯỜNG]]&gt;0,Stock[[#This Row],[GIÁ THỊ TRƯỜNG]]*Stock[[#This Row],[SỐ LƯỢNG CÒN LẠI
(auto-fill)]],"")</f>
        <v/>
      </c>
    </row>
    <row r="2527" spans="2:33">
      <c r="B2527" s="109" t="str">
        <f>IF(AND(Stock[[#This Row],[SỐ LƯỢNG MUA]]&gt;0,Stock[[#This Row],[SỐ LƯỢNG CÒN LẠI
(auto-fill)]]=0),"BÁN",
IF(AND(Stock[[#This Row],[SỐ LƯỢNG MUA]]&gt;0,Stock[[#This Row],[SỐ LƯỢNG CÒN LẠI
(auto-fill)]]&gt;0),"NẮM GIỮ",""))</f>
        <v/>
      </c>
      <c r="C2527" s="112">
        <f t="shared" si="39"/>
        <v>2514</v>
      </c>
      <c r="D2527" s="77"/>
      <c r="E2527" s="78"/>
      <c r="F2527" s="170"/>
      <c r="G2527" s="83"/>
      <c r="H2527" s="84"/>
      <c r="I2527" s="114" t="str">
        <f>IF(Stock[[#This Row],[SỐ LƯỢNG MUA]]&gt;0,Stock[[#This Row],[GIÁ MUA]]*Stock[[#This Row],[SỐ LƯỢNG MUA]]*$D$11,"")</f>
        <v/>
      </c>
      <c r="J2527" s="87"/>
      <c r="K2527" s="88"/>
      <c r="L2527" s="116" t="str">
        <f>IF(Stock[[#This Row],[SỐ LƯỢNG MUA]]&gt;0,Stock[[#This Row],[GIÁ MUA]]*(1+Stock[[#This Row],[% TĂNG KỲ VỌNG_1]]),"")</f>
        <v/>
      </c>
      <c r="M2527" s="89"/>
      <c r="N2527" s="116" t="str">
        <f>IF(Stock[[#This Row],[SỐ LƯỢNG MUA]]&gt;0,Stock[[#This Row],[GIÁ MUA]]*(1+Stock[[#This Row],[% TĂNG KỲ VỌNG_2]]),"")</f>
        <v/>
      </c>
      <c r="O2527" s="89"/>
      <c r="P2527" s="116" t="str">
        <f>IF(Stock[[#This Row],[SỐ LƯỢNG MUA]]&gt;0,Stock[[#This Row],[GIÁ MUA]]*(1+Stock[[#This Row],[% GIẢM ĐỂ CẮT LỖ]]),"")</f>
        <v/>
      </c>
      <c r="Q2527" s="103"/>
      <c r="R2527" s="117" t="str">
        <f>IF(Stock[[#This Row],[CỔ TỨC TIỀN MẶT]]&gt;0,Stock[[#This Row],[CỔ TỨC TIỀN MẶT]]/(Stock[[#This Row],[GIÁ MUA]]*Stock[[#This Row],[SỐ LƯỢNG MUA]]),"")</f>
        <v/>
      </c>
      <c r="S2527" s="103"/>
      <c r="T2527" s="77"/>
      <c r="U2527" s="95"/>
      <c r="V2527" s="96"/>
      <c r="W2527" s="125" t="str">
        <f>IF(Stock[[#This Row],[SỐ LƯỢNG BÁN]]&gt;0,Stock[[#This Row],[GIÁ BÁN]]*Stock[[#This Row],[SỐ LƯỢNG BÁN]]*$D$11+Stock[[#This Row],[GIÁ BÁN]]*Stock[[#This Row],[SỐ LƯỢNG BÁN]]*$D$12,"")</f>
        <v/>
      </c>
      <c r="X2527" s="120">
        <f>Stock[[#This Row],[SỐ LƯỢNG MUA]]+Stock[[#This Row],[CỔ TỨC BẰNG CỔ PHIẾU]]-Stock[[#This Row],[SỐ LƯỢNG BÁN]]</f>
        <v>0</v>
      </c>
      <c r="Y25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7" s="120">
        <f ca="1">IF(Stock[[#This Row],[NGÀY BÁN]]&gt;0,Stock[[#This Row],[NGÀY BÁN]]-Stock[[#This Row],[NGÀY MUA]]+1,IF(Stock[[#This Row],[NGÀY MUA]]=0,0,TODAY()-Stock[[#This Row],[NGÀY MUA]]+1))</f>
        <v>0</v>
      </c>
      <c r="AA2527" s="121" t="str">
        <f>IFERROR(Stock[[#This Row],[CỔ TỨC TIỀN MẶT]]+Stock[[#This Row],[LÃI/(LỖ) TỪ BÁN CK
(auto-fill)]],"")</f>
        <v/>
      </c>
      <c r="AB25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7" s="79"/>
      <c r="AE2527" s="146" t="str">
        <f>IF(Stock[[#This Row],[TRẠNG THÁI
(auto-fill)]]="NẮM GIỮ",Stock[[#This Row],[GIÁ THỊ TRƯỜNG]]-Stock[[#This Row],[GIÁ MUA]],"")</f>
        <v/>
      </c>
      <c r="AF2527" s="150" t="str">
        <f>IFERROR(Stock[[#This Row],[TĂNG/
(GIẢM )]]/Stock[[#This Row],[GIÁ MUA]],"")</f>
        <v/>
      </c>
      <c r="AG2527" s="129" t="str">
        <f>IF(Stock[[#This Row],[GIÁ THỊ TRƯỜNG]]&gt;0,Stock[[#This Row],[GIÁ THỊ TRƯỜNG]]*Stock[[#This Row],[SỐ LƯỢNG CÒN LẠI
(auto-fill)]],"")</f>
        <v/>
      </c>
    </row>
    <row r="2528" spans="2:33">
      <c r="B2528" s="109" t="str">
        <f>IF(AND(Stock[[#This Row],[SỐ LƯỢNG MUA]]&gt;0,Stock[[#This Row],[SỐ LƯỢNG CÒN LẠI
(auto-fill)]]=0),"BÁN",
IF(AND(Stock[[#This Row],[SỐ LƯỢNG MUA]]&gt;0,Stock[[#This Row],[SỐ LƯỢNG CÒN LẠI
(auto-fill)]]&gt;0),"NẮM GIỮ",""))</f>
        <v/>
      </c>
      <c r="C2528" s="112">
        <f t="shared" si="39"/>
        <v>2515</v>
      </c>
      <c r="D2528" s="77"/>
      <c r="E2528" s="78"/>
      <c r="F2528" s="170"/>
      <c r="G2528" s="83"/>
      <c r="H2528" s="84"/>
      <c r="I2528" s="114" t="str">
        <f>IF(Stock[[#This Row],[SỐ LƯỢNG MUA]]&gt;0,Stock[[#This Row],[GIÁ MUA]]*Stock[[#This Row],[SỐ LƯỢNG MUA]]*$D$11,"")</f>
        <v/>
      </c>
      <c r="J2528" s="87"/>
      <c r="K2528" s="88"/>
      <c r="L2528" s="116" t="str">
        <f>IF(Stock[[#This Row],[SỐ LƯỢNG MUA]]&gt;0,Stock[[#This Row],[GIÁ MUA]]*(1+Stock[[#This Row],[% TĂNG KỲ VỌNG_1]]),"")</f>
        <v/>
      </c>
      <c r="M2528" s="89"/>
      <c r="N2528" s="116" t="str">
        <f>IF(Stock[[#This Row],[SỐ LƯỢNG MUA]]&gt;0,Stock[[#This Row],[GIÁ MUA]]*(1+Stock[[#This Row],[% TĂNG KỲ VỌNG_2]]),"")</f>
        <v/>
      </c>
      <c r="O2528" s="89"/>
      <c r="P2528" s="116" t="str">
        <f>IF(Stock[[#This Row],[SỐ LƯỢNG MUA]]&gt;0,Stock[[#This Row],[GIÁ MUA]]*(1+Stock[[#This Row],[% GIẢM ĐỂ CẮT LỖ]]),"")</f>
        <v/>
      </c>
      <c r="Q2528" s="103"/>
      <c r="R2528" s="117" t="str">
        <f>IF(Stock[[#This Row],[CỔ TỨC TIỀN MẶT]]&gt;0,Stock[[#This Row],[CỔ TỨC TIỀN MẶT]]/(Stock[[#This Row],[GIÁ MUA]]*Stock[[#This Row],[SỐ LƯỢNG MUA]]),"")</f>
        <v/>
      </c>
      <c r="S2528" s="103"/>
      <c r="T2528" s="77"/>
      <c r="U2528" s="95"/>
      <c r="V2528" s="96"/>
      <c r="W2528" s="125" t="str">
        <f>IF(Stock[[#This Row],[SỐ LƯỢNG BÁN]]&gt;0,Stock[[#This Row],[GIÁ BÁN]]*Stock[[#This Row],[SỐ LƯỢNG BÁN]]*$D$11+Stock[[#This Row],[GIÁ BÁN]]*Stock[[#This Row],[SỐ LƯỢNG BÁN]]*$D$12,"")</f>
        <v/>
      </c>
      <c r="X2528" s="120">
        <f>Stock[[#This Row],[SỐ LƯỢNG MUA]]+Stock[[#This Row],[CỔ TỨC BẰNG CỔ PHIẾU]]-Stock[[#This Row],[SỐ LƯỢNG BÁN]]</f>
        <v>0</v>
      </c>
      <c r="Y25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8" s="120">
        <f ca="1">IF(Stock[[#This Row],[NGÀY BÁN]]&gt;0,Stock[[#This Row],[NGÀY BÁN]]-Stock[[#This Row],[NGÀY MUA]]+1,IF(Stock[[#This Row],[NGÀY MUA]]=0,0,TODAY()-Stock[[#This Row],[NGÀY MUA]]+1))</f>
        <v>0</v>
      </c>
      <c r="AA2528" s="121" t="str">
        <f>IFERROR(Stock[[#This Row],[CỔ TỨC TIỀN MẶT]]+Stock[[#This Row],[LÃI/(LỖ) TỪ BÁN CK
(auto-fill)]],"")</f>
        <v/>
      </c>
      <c r="AB25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8" s="79"/>
      <c r="AE2528" s="146" t="str">
        <f>IF(Stock[[#This Row],[TRẠNG THÁI
(auto-fill)]]="NẮM GIỮ",Stock[[#This Row],[GIÁ THỊ TRƯỜNG]]-Stock[[#This Row],[GIÁ MUA]],"")</f>
        <v/>
      </c>
      <c r="AF2528" s="150" t="str">
        <f>IFERROR(Stock[[#This Row],[TĂNG/
(GIẢM )]]/Stock[[#This Row],[GIÁ MUA]],"")</f>
        <v/>
      </c>
      <c r="AG2528" s="129" t="str">
        <f>IF(Stock[[#This Row],[GIÁ THỊ TRƯỜNG]]&gt;0,Stock[[#This Row],[GIÁ THỊ TRƯỜNG]]*Stock[[#This Row],[SỐ LƯỢNG CÒN LẠI
(auto-fill)]],"")</f>
        <v/>
      </c>
    </row>
    <row r="2529" spans="2:33">
      <c r="B2529" s="109" t="str">
        <f>IF(AND(Stock[[#This Row],[SỐ LƯỢNG MUA]]&gt;0,Stock[[#This Row],[SỐ LƯỢNG CÒN LẠI
(auto-fill)]]=0),"BÁN",
IF(AND(Stock[[#This Row],[SỐ LƯỢNG MUA]]&gt;0,Stock[[#This Row],[SỐ LƯỢNG CÒN LẠI
(auto-fill)]]&gt;0),"NẮM GIỮ",""))</f>
        <v/>
      </c>
      <c r="C2529" s="112">
        <f t="shared" si="39"/>
        <v>2516</v>
      </c>
      <c r="D2529" s="77"/>
      <c r="E2529" s="78"/>
      <c r="F2529" s="170"/>
      <c r="G2529" s="83"/>
      <c r="H2529" s="84"/>
      <c r="I2529" s="114" t="str">
        <f>IF(Stock[[#This Row],[SỐ LƯỢNG MUA]]&gt;0,Stock[[#This Row],[GIÁ MUA]]*Stock[[#This Row],[SỐ LƯỢNG MUA]]*$D$11,"")</f>
        <v/>
      </c>
      <c r="J2529" s="87"/>
      <c r="K2529" s="88"/>
      <c r="L2529" s="116" t="str">
        <f>IF(Stock[[#This Row],[SỐ LƯỢNG MUA]]&gt;0,Stock[[#This Row],[GIÁ MUA]]*(1+Stock[[#This Row],[% TĂNG KỲ VỌNG_1]]),"")</f>
        <v/>
      </c>
      <c r="M2529" s="89"/>
      <c r="N2529" s="116" t="str">
        <f>IF(Stock[[#This Row],[SỐ LƯỢNG MUA]]&gt;0,Stock[[#This Row],[GIÁ MUA]]*(1+Stock[[#This Row],[% TĂNG KỲ VỌNG_2]]),"")</f>
        <v/>
      </c>
      <c r="O2529" s="89"/>
      <c r="P2529" s="116" t="str">
        <f>IF(Stock[[#This Row],[SỐ LƯỢNG MUA]]&gt;0,Stock[[#This Row],[GIÁ MUA]]*(1+Stock[[#This Row],[% GIẢM ĐỂ CẮT LỖ]]),"")</f>
        <v/>
      </c>
      <c r="Q2529" s="103"/>
      <c r="R2529" s="117" t="str">
        <f>IF(Stock[[#This Row],[CỔ TỨC TIỀN MẶT]]&gt;0,Stock[[#This Row],[CỔ TỨC TIỀN MẶT]]/(Stock[[#This Row],[GIÁ MUA]]*Stock[[#This Row],[SỐ LƯỢNG MUA]]),"")</f>
        <v/>
      </c>
      <c r="S2529" s="103"/>
      <c r="T2529" s="77"/>
      <c r="U2529" s="95"/>
      <c r="V2529" s="96"/>
      <c r="W2529" s="125" t="str">
        <f>IF(Stock[[#This Row],[SỐ LƯỢNG BÁN]]&gt;0,Stock[[#This Row],[GIÁ BÁN]]*Stock[[#This Row],[SỐ LƯỢNG BÁN]]*$D$11+Stock[[#This Row],[GIÁ BÁN]]*Stock[[#This Row],[SỐ LƯỢNG BÁN]]*$D$12,"")</f>
        <v/>
      </c>
      <c r="X2529" s="120">
        <f>Stock[[#This Row],[SỐ LƯỢNG MUA]]+Stock[[#This Row],[CỔ TỨC BẰNG CỔ PHIẾU]]-Stock[[#This Row],[SỐ LƯỢNG BÁN]]</f>
        <v>0</v>
      </c>
      <c r="Y25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9" s="120">
        <f ca="1">IF(Stock[[#This Row],[NGÀY BÁN]]&gt;0,Stock[[#This Row],[NGÀY BÁN]]-Stock[[#This Row],[NGÀY MUA]]+1,IF(Stock[[#This Row],[NGÀY MUA]]=0,0,TODAY()-Stock[[#This Row],[NGÀY MUA]]+1))</f>
        <v>0</v>
      </c>
      <c r="AA2529" s="121" t="str">
        <f>IFERROR(Stock[[#This Row],[CỔ TỨC TIỀN MẶT]]+Stock[[#This Row],[LÃI/(LỖ) TỪ BÁN CK
(auto-fill)]],"")</f>
        <v/>
      </c>
      <c r="AB25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29" s="79"/>
      <c r="AE2529" s="146" t="str">
        <f>IF(Stock[[#This Row],[TRẠNG THÁI
(auto-fill)]]="NẮM GIỮ",Stock[[#This Row],[GIÁ THỊ TRƯỜNG]]-Stock[[#This Row],[GIÁ MUA]],"")</f>
        <v/>
      </c>
      <c r="AF2529" s="150" t="str">
        <f>IFERROR(Stock[[#This Row],[TĂNG/
(GIẢM )]]/Stock[[#This Row],[GIÁ MUA]],"")</f>
        <v/>
      </c>
      <c r="AG2529" s="129" t="str">
        <f>IF(Stock[[#This Row],[GIÁ THỊ TRƯỜNG]]&gt;0,Stock[[#This Row],[GIÁ THỊ TRƯỜNG]]*Stock[[#This Row],[SỐ LƯỢNG CÒN LẠI
(auto-fill)]],"")</f>
        <v/>
      </c>
    </row>
    <row r="2530" spans="2:33">
      <c r="B2530" s="109" t="str">
        <f>IF(AND(Stock[[#This Row],[SỐ LƯỢNG MUA]]&gt;0,Stock[[#This Row],[SỐ LƯỢNG CÒN LẠI
(auto-fill)]]=0),"BÁN",
IF(AND(Stock[[#This Row],[SỐ LƯỢNG MUA]]&gt;0,Stock[[#This Row],[SỐ LƯỢNG CÒN LẠI
(auto-fill)]]&gt;0),"NẮM GIỮ",""))</f>
        <v/>
      </c>
      <c r="C2530" s="112">
        <f t="shared" si="39"/>
        <v>2517</v>
      </c>
      <c r="D2530" s="77"/>
      <c r="E2530" s="78"/>
      <c r="F2530" s="170"/>
      <c r="G2530" s="83"/>
      <c r="H2530" s="84"/>
      <c r="I2530" s="114" t="str">
        <f>IF(Stock[[#This Row],[SỐ LƯỢNG MUA]]&gt;0,Stock[[#This Row],[GIÁ MUA]]*Stock[[#This Row],[SỐ LƯỢNG MUA]]*$D$11,"")</f>
        <v/>
      </c>
      <c r="J2530" s="87"/>
      <c r="K2530" s="88"/>
      <c r="L2530" s="116" t="str">
        <f>IF(Stock[[#This Row],[SỐ LƯỢNG MUA]]&gt;0,Stock[[#This Row],[GIÁ MUA]]*(1+Stock[[#This Row],[% TĂNG KỲ VỌNG_1]]),"")</f>
        <v/>
      </c>
      <c r="M2530" s="89"/>
      <c r="N2530" s="116" t="str">
        <f>IF(Stock[[#This Row],[SỐ LƯỢNG MUA]]&gt;0,Stock[[#This Row],[GIÁ MUA]]*(1+Stock[[#This Row],[% TĂNG KỲ VỌNG_2]]),"")</f>
        <v/>
      </c>
      <c r="O2530" s="89"/>
      <c r="P2530" s="116" t="str">
        <f>IF(Stock[[#This Row],[SỐ LƯỢNG MUA]]&gt;0,Stock[[#This Row],[GIÁ MUA]]*(1+Stock[[#This Row],[% GIẢM ĐỂ CẮT LỖ]]),"")</f>
        <v/>
      </c>
      <c r="Q2530" s="103"/>
      <c r="R2530" s="117" t="str">
        <f>IF(Stock[[#This Row],[CỔ TỨC TIỀN MẶT]]&gt;0,Stock[[#This Row],[CỔ TỨC TIỀN MẶT]]/(Stock[[#This Row],[GIÁ MUA]]*Stock[[#This Row],[SỐ LƯỢNG MUA]]),"")</f>
        <v/>
      </c>
      <c r="S2530" s="103"/>
      <c r="T2530" s="77"/>
      <c r="U2530" s="95"/>
      <c r="V2530" s="96"/>
      <c r="W2530" s="125" t="str">
        <f>IF(Stock[[#This Row],[SỐ LƯỢNG BÁN]]&gt;0,Stock[[#This Row],[GIÁ BÁN]]*Stock[[#This Row],[SỐ LƯỢNG BÁN]]*$D$11+Stock[[#This Row],[GIÁ BÁN]]*Stock[[#This Row],[SỐ LƯỢNG BÁN]]*$D$12,"")</f>
        <v/>
      </c>
      <c r="X2530" s="120">
        <f>Stock[[#This Row],[SỐ LƯỢNG MUA]]+Stock[[#This Row],[CỔ TỨC BẰNG CỔ PHIẾU]]-Stock[[#This Row],[SỐ LƯỢNG BÁN]]</f>
        <v>0</v>
      </c>
      <c r="Y25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0" s="120">
        <f ca="1">IF(Stock[[#This Row],[NGÀY BÁN]]&gt;0,Stock[[#This Row],[NGÀY BÁN]]-Stock[[#This Row],[NGÀY MUA]]+1,IF(Stock[[#This Row],[NGÀY MUA]]=0,0,TODAY()-Stock[[#This Row],[NGÀY MUA]]+1))</f>
        <v>0</v>
      </c>
      <c r="AA2530" s="121" t="str">
        <f>IFERROR(Stock[[#This Row],[CỔ TỨC TIỀN MẶT]]+Stock[[#This Row],[LÃI/(LỖ) TỪ BÁN CK
(auto-fill)]],"")</f>
        <v/>
      </c>
      <c r="AB25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0" s="79"/>
      <c r="AE2530" s="146" t="str">
        <f>IF(Stock[[#This Row],[TRẠNG THÁI
(auto-fill)]]="NẮM GIỮ",Stock[[#This Row],[GIÁ THỊ TRƯỜNG]]-Stock[[#This Row],[GIÁ MUA]],"")</f>
        <v/>
      </c>
      <c r="AF2530" s="150" t="str">
        <f>IFERROR(Stock[[#This Row],[TĂNG/
(GIẢM )]]/Stock[[#This Row],[GIÁ MUA]],"")</f>
        <v/>
      </c>
      <c r="AG2530" s="129" t="str">
        <f>IF(Stock[[#This Row],[GIÁ THỊ TRƯỜNG]]&gt;0,Stock[[#This Row],[GIÁ THỊ TRƯỜNG]]*Stock[[#This Row],[SỐ LƯỢNG CÒN LẠI
(auto-fill)]],"")</f>
        <v/>
      </c>
    </row>
    <row r="2531" spans="2:33">
      <c r="B2531" s="109" t="str">
        <f>IF(AND(Stock[[#This Row],[SỐ LƯỢNG MUA]]&gt;0,Stock[[#This Row],[SỐ LƯỢNG CÒN LẠI
(auto-fill)]]=0),"BÁN",
IF(AND(Stock[[#This Row],[SỐ LƯỢNG MUA]]&gt;0,Stock[[#This Row],[SỐ LƯỢNG CÒN LẠI
(auto-fill)]]&gt;0),"NẮM GIỮ",""))</f>
        <v/>
      </c>
      <c r="C2531" s="112">
        <f t="shared" si="39"/>
        <v>2518</v>
      </c>
      <c r="D2531" s="77"/>
      <c r="E2531" s="78"/>
      <c r="F2531" s="170"/>
      <c r="G2531" s="83"/>
      <c r="H2531" s="84"/>
      <c r="I2531" s="114" t="str">
        <f>IF(Stock[[#This Row],[SỐ LƯỢNG MUA]]&gt;0,Stock[[#This Row],[GIÁ MUA]]*Stock[[#This Row],[SỐ LƯỢNG MUA]]*$D$11,"")</f>
        <v/>
      </c>
      <c r="J2531" s="87"/>
      <c r="K2531" s="88"/>
      <c r="L2531" s="116" t="str">
        <f>IF(Stock[[#This Row],[SỐ LƯỢNG MUA]]&gt;0,Stock[[#This Row],[GIÁ MUA]]*(1+Stock[[#This Row],[% TĂNG KỲ VỌNG_1]]),"")</f>
        <v/>
      </c>
      <c r="M2531" s="89"/>
      <c r="N2531" s="116" t="str">
        <f>IF(Stock[[#This Row],[SỐ LƯỢNG MUA]]&gt;0,Stock[[#This Row],[GIÁ MUA]]*(1+Stock[[#This Row],[% TĂNG KỲ VỌNG_2]]),"")</f>
        <v/>
      </c>
      <c r="O2531" s="89"/>
      <c r="P2531" s="116" t="str">
        <f>IF(Stock[[#This Row],[SỐ LƯỢNG MUA]]&gt;0,Stock[[#This Row],[GIÁ MUA]]*(1+Stock[[#This Row],[% GIẢM ĐỂ CẮT LỖ]]),"")</f>
        <v/>
      </c>
      <c r="Q2531" s="103"/>
      <c r="R2531" s="117" t="str">
        <f>IF(Stock[[#This Row],[CỔ TỨC TIỀN MẶT]]&gt;0,Stock[[#This Row],[CỔ TỨC TIỀN MẶT]]/(Stock[[#This Row],[GIÁ MUA]]*Stock[[#This Row],[SỐ LƯỢNG MUA]]),"")</f>
        <v/>
      </c>
      <c r="S2531" s="103"/>
      <c r="T2531" s="77"/>
      <c r="U2531" s="95"/>
      <c r="V2531" s="96"/>
      <c r="W2531" s="125" t="str">
        <f>IF(Stock[[#This Row],[SỐ LƯỢNG BÁN]]&gt;0,Stock[[#This Row],[GIÁ BÁN]]*Stock[[#This Row],[SỐ LƯỢNG BÁN]]*$D$11+Stock[[#This Row],[GIÁ BÁN]]*Stock[[#This Row],[SỐ LƯỢNG BÁN]]*$D$12,"")</f>
        <v/>
      </c>
      <c r="X2531" s="120">
        <f>Stock[[#This Row],[SỐ LƯỢNG MUA]]+Stock[[#This Row],[CỔ TỨC BẰNG CỔ PHIẾU]]-Stock[[#This Row],[SỐ LƯỢNG BÁN]]</f>
        <v>0</v>
      </c>
      <c r="Y25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1" s="120">
        <f ca="1">IF(Stock[[#This Row],[NGÀY BÁN]]&gt;0,Stock[[#This Row],[NGÀY BÁN]]-Stock[[#This Row],[NGÀY MUA]]+1,IF(Stock[[#This Row],[NGÀY MUA]]=0,0,TODAY()-Stock[[#This Row],[NGÀY MUA]]+1))</f>
        <v>0</v>
      </c>
      <c r="AA2531" s="121" t="str">
        <f>IFERROR(Stock[[#This Row],[CỔ TỨC TIỀN MẶT]]+Stock[[#This Row],[LÃI/(LỖ) TỪ BÁN CK
(auto-fill)]],"")</f>
        <v/>
      </c>
      <c r="AB25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1" s="79"/>
      <c r="AE2531" s="146" t="str">
        <f>IF(Stock[[#This Row],[TRẠNG THÁI
(auto-fill)]]="NẮM GIỮ",Stock[[#This Row],[GIÁ THỊ TRƯỜNG]]-Stock[[#This Row],[GIÁ MUA]],"")</f>
        <v/>
      </c>
      <c r="AF2531" s="150" t="str">
        <f>IFERROR(Stock[[#This Row],[TĂNG/
(GIẢM )]]/Stock[[#This Row],[GIÁ MUA]],"")</f>
        <v/>
      </c>
      <c r="AG2531" s="129" t="str">
        <f>IF(Stock[[#This Row],[GIÁ THỊ TRƯỜNG]]&gt;0,Stock[[#This Row],[GIÁ THỊ TRƯỜNG]]*Stock[[#This Row],[SỐ LƯỢNG CÒN LẠI
(auto-fill)]],"")</f>
        <v/>
      </c>
    </row>
    <row r="2532" spans="2:33">
      <c r="B2532" s="109" t="str">
        <f>IF(AND(Stock[[#This Row],[SỐ LƯỢNG MUA]]&gt;0,Stock[[#This Row],[SỐ LƯỢNG CÒN LẠI
(auto-fill)]]=0),"BÁN",
IF(AND(Stock[[#This Row],[SỐ LƯỢNG MUA]]&gt;0,Stock[[#This Row],[SỐ LƯỢNG CÒN LẠI
(auto-fill)]]&gt;0),"NẮM GIỮ",""))</f>
        <v/>
      </c>
      <c r="C2532" s="112">
        <f t="shared" si="39"/>
        <v>2519</v>
      </c>
      <c r="D2532" s="77"/>
      <c r="E2532" s="78"/>
      <c r="F2532" s="170"/>
      <c r="G2532" s="83"/>
      <c r="H2532" s="84"/>
      <c r="I2532" s="114" t="str">
        <f>IF(Stock[[#This Row],[SỐ LƯỢNG MUA]]&gt;0,Stock[[#This Row],[GIÁ MUA]]*Stock[[#This Row],[SỐ LƯỢNG MUA]]*$D$11,"")</f>
        <v/>
      </c>
      <c r="J2532" s="87"/>
      <c r="K2532" s="88"/>
      <c r="L2532" s="116" t="str">
        <f>IF(Stock[[#This Row],[SỐ LƯỢNG MUA]]&gt;0,Stock[[#This Row],[GIÁ MUA]]*(1+Stock[[#This Row],[% TĂNG KỲ VỌNG_1]]),"")</f>
        <v/>
      </c>
      <c r="M2532" s="89"/>
      <c r="N2532" s="116" t="str">
        <f>IF(Stock[[#This Row],[SỐ LƯỢNG MUA]]&gt;0,Stock[[#This Row],[GIÁ MUA]]*(1+Stock[[#This Row],[% TĂNG KỲ VỌNG_2]]),"")</f>
        <v/>
      </c>
      <c r="O2532" s="89"/>
      <c r="P2532" s="116" t="str">
        <f>IF(Stock[[#This Row],[SỐ LƯỢNG MUA]]&gt;0,Stock[[#This Row],[GIÁ MUA]]*(1+Stock[[#This Row],[% GIẢM ĐỂ CẮT LỖ]]),"")</f>
        <v/>
      </c>
      <c r="Q2532" s="103"/>
      <c r="R2532" s="117" t="str">
        <f>IF(Stock[[#This Row],[CỔ TỨC TIỀN MẶT]]&gt;0,Stock[[#This Row],[CỔ TỨC TIỀN MẶT]]/(Stock[[#This Row],[GIÁ MUA]]*Stock[[#This Row],[SỐ LƯỢNG MUA]]),"")</f>
        <v/>
      </c>
      <c r="S2532" s="103"/>
      <c r="T2532" s="77"/>
      <c r="U2532" s="95"/>
      <c r="V2532" s="96"/>
      <c r="W2532" s="125" t="str">
        <f>IF(Stock[[#This Row],[SỐ LƯỢNG BÁN]]&gt;0,Stock[[#This Row],[GIÁ BÁN]]*Stock[[#This Row],[SỐ LƯỢNG BÁN]]*$D$11+Stock[[#This Row],[GIÁ BÁN]]*Stock[[#This Row],[SỐ LƯỢNG BÁN]]*$D$12,"")</f>
        <v/>
      </c>
      <c r="X2532" s="120">
        <f>Stock[[#This Row],[SỐ LƯỢNG MUA]]+Stock[[#This Row],[CỔ TỨC BẰNG CỔ PHIẾU]]-Stock[[#This Row],[SỐ LƯỢNG BÁN]]</f>
        <v>0</v>
      </c>
      <c r="Y25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2" s="120">
        <f ca="1">IF(Stock[[#This Row],[NGÀY BÁN]]&gt;0,Stock[[#This Row],[NGÀY BÁN]]-Stock[[#This Row],[NGÀY MUA]]+1,IF(Stock[[#This Row],[NGÀY MUA]]=0,0,TODAY()-Stock[[#This Row],[NGÀY MUA]]+1))</f>
        <v>0</v>
      </c>
      <c r="AA2532" s="121" t="str">
        <f>IFERROR(Stock[[#This Row],[CỔ TỨC TIỀN MẶT]]+Stock[[#This Row],[LÃI/(LỖ) TỪ BÁN CK
(auto-fill)]],"")</f>
        <v/>
      </c>
      <c r="AB25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2" s="79"/>
      <c r="AE2532" s="146" t="str">
        <f>IF(Stock[[#This Row],[TRẠNG THÁI
(auto-fill)]]="NẮM GIỮ",Stock[[#This Row],[GIÁ THỊ TRƯỜNG]]-Stock[[#This Row],[GIÁ MUA]],"")</f>
        <v/>
      </c>
      <c r="AF2532" s="150" t="str">
        <f>IFERROR(Stock[[#This Row],[TĂNG/
(GIẢM )]]/Stock[[#This Row],[GIÁ MUA]],"")</f>
        <v/>
      </c>
      <c r="AG2532" s="129" t="str">
        <f>IF(Stock[[#This Row],[GIÁ THỊ TRƯỜNG]]&gt;0,Stock[[#This Row],[GIÁ THỊ TRƯỜNG]]*Stock[[#This Row],[SỐ LƯỢNG CÒN LẠI
(auto-fill)]],"")</f>
        <v/>
      </c>
    </row>
    <row r="2533" spans="2:33">
      <c r="B2533" s="109" t="str">
        <f>IF(AND(Stock[[#This Row],[SỐ LƯỢNG MUA]]&gt;0,Stock[[#This Row],[SỐ LƯỢNG CÒN LẠI
(auto-fill)]]=0),"BÁN",
IF(AND(Stock[[#This Row],[SỐ LƯỢNG MUA]]&gt;0,Stock[[#This Row],[SỐ LƯỢNG CÒN LẠI
(auto-fill)]]&gt;0),"NẮM GIỮ",""))</f>
        <v/>
      </c>
      <c r="C2533" s="112">
        <f t="shared" si="39"/>
        <v>2520</v>
      </c>
      <c r="D2533" s="77"/>
      <c r="E2533" s="78"/>
      <c r="F2533" s="170"/>
      <c r="G2533" s="83"/>
      <c r="H2533" s="84"/>
      <c r="I2533" s="114" t="str">
        <f>IF(Stock[[#This Row],[SỐ LƯỢNG MUA]]&gt;0,Stock[[#This Row],[GIÁ MUA]]*Stock[[#This Row],[SỐ LƯỢNG MUA]]*$D$11,"")</f>
        <v/>
      </c>
      <c r="J2533" s="87"/>
      <c r="K2533" s="88"/>
      <c r="L2533" s="116" t="str">
        <f>IF(Stock[[#This Row],[SỐ LƯỢNG MUA]]&gt;0,Stock[[#This Row],[GIÁ MUA]]*(1+Stock[[#This Row],[% TĂNG KỲ VỌNG_1]]),"")</f>
        <v/>
      </c>
      <c r="M2533" s="89"/>
      <c r="N2533" s="116" t="str">
        <f>IF(Stock[[#This Row],[SỐ LƯỢNG MUA]]&gt;0,Stock[[#This Row],[GIÁ MUA]]*(1+Stock[[#This Row],[% TĂNG KỲ VỌNG_2]]),"")</f>
        <v/>
      </c>
      <c r="O2533" s="89"/>
      <c r="P2533" s="116" t="str">
        <f>IF(Stock[[#This Row],[SỐ LƯỢNG MUA]]&gt;0,Stock[[#This Row],[GIÁ MUA]]*(1+Stock[[#This Row],[% GIẢM ĐỂ CẮT LỖ]]),"")</f>
        <v/>
      </c>
      <c r="Q2533" s="103"/>
      <c r="R2533" s="117" t="str">
        <f>IF(Stock[[#This Row],[CỔ TỨC TIỀN MẶT]]&gt;0,Stock[[#This Row],[CỔ TỨC TIỀN MẶT]]/(Stock[[#This Row],[GIÁ MUA]]*Stock[[#This Row],[SỐ LƯỢNG MUA]]),"")</f>
        <v/>
      </c>
      <c r="S2533" s="103"/>
      <c r="T2533" s="77"/>
      <c r="U2533" s="95"/>
      <c r="V2533" s="96"/>
      <c r="W2533" s="125" t="str">
        <f>IF(Stock[[#This Row],[SỐ LƯỢNG BÁN]]&gt;0,Stock[[#This Row],[GIÁ BÁN]]*Stock[[#This Row],[SỐ LƯỢNG BÁN]]*$D$11+Stock[[#This Row],[GIÁ BÁN]]*Stock[[#This Row],[SỐ LƯỢNG BÁN]]*$D$12,"")</f>
        <v/>
      </c>
      <c r="X2533" s="120">
        <f>Stock[[#This Row],[SỐ LƯỢNG MUA]]+Stock[[#This Row],[CỔ TỨC BẰNG CỔ PHIẾU]]-Stock[[#This Row],[SỐ LƯỢNG BÁN]]</f>
        <v>0</v>
      </c>
      <c r="Y25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3" s="120">
        <f ca="1">IF(Stock[[#This Row],[NGÀY BÁN]]&gt;0,Stock[[#This Row],[NGÀY BÁN]]-Stock[[#This Row],[NGÀY MUA]]+1,IF(Stock[[#This Row],[NGÀY MUA]]=0,0,TODAY()-Stock[[#This Row],[NGÀY MUA]]+1))</f>
        <v>0</v>
      </c>
      <c r="AA2533" s="121" t="str">
        <f>IFERROR(Stock[[#This Row],[CỔ TỨC TIỀN MẶT]]+Stock[[#This Row],[LÃI/(LỖ) TỪ BÁN CK
(auto-fill)]],"")</f>
        <v/>
      </c>
      <c r="AB25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3" s="79"/>
      <c r="AE2533" s="146" t="str">
        <f>IF(Stock[[#This Row],[TRẠNG THÁI
(auto-fill)]]="NẮM GIỮ",Stock[[#This Row],[GIÁ THỊ TRƯỜNG]]-Stock[[#This Row],[GIÁ MUA]],"")</f>
        <v/>
      </c>
      <c r="AF2533" s="150" t="str">
        <f>IFERROR(Stock[[#This Row],[TĂNG/
(GIẢM )]]/Stock[[#This Row],[GIÁ MUA]],"")</f>
        <v/>
      </c>
      <c r="AG2533" s="129" t="str">
        <f>IF(Stock[[#This Row],[GIÁ THỊ TRƯỜNG]]&gt;0,Stock[[#This Row],[GIÁ THỊ TRƯỜNG]]*Stock[[#This Row],[SỐ LƯỢNG CÒN LẠI
(auto-fill)]],"")</f>
        <v/>
      </c>
    </row>
    <row r="2534" spans="2:33">
      <c r="B2534" s="109" t="str">
        <f>IF(AND(Stock[[#This Row],[SỐ LƯỢNG MUA]]&gt;0,Stock[[#This Row],[SỐ LƯỢNG CÒN LẠI
(auto-fill)]]=0),"BÁN",
IF(AND(Stock[[#This Row],[SỐ LƯỢNG MUA]]&gt;0,Stock[[#This Row],[SỐ LƯỢNG CÒN LẠI
(auto-fill)]]&gt;0),"NẮM GIỮ",""))</f>
        <v/>
      </c>
      <c r="C2534" s="112">
        <f t="shared" si="39"/>
        <v>2521</v>
      </c>
      <c r="D2534" s="77"/>
      <c r="E2534" s="78"/>
      <c r="F2534" s="170"/>
      <c r="G2534" s="83"/>
      <c r="H2534" s="84"/>
      <c r="I2534" s="114" t="str">
        <f>IF(Stock[[#This Row],[SỐ LƯỢNG MUA]]&gt;0,Stock[[#This Row],[GIÁ MUA]]*Stock[[#This Row],[SỐ LƯỢNG MUA]]*$D$11,"")</f>
        <v/>
      </c>
      <c r="J2534" s="87"/>
      <c r="K2534" s="88"/>
      <c r="L2534" s="116" t="str">
        <f>IF(Stock[[#This Row],[SỐ LƯỢNG MUA]]&gt;0,Stock[[#This Row],[GIÁ MUA]]*(1+Stock[[#This Row],[% TĂNG KỲ VỌNG_1]]),"")</f>
        <v/>
      </c>
      <c r="M2534" s="89"/>
      <c r="N2534" s="116" t="str">
        <f>IF(Stock[[#This Row],[SỐ LƯỢNG MUA]]&gt;0,Stock[[#This Row],[GIÁ MUA]]*(1+Stock[[#This Row],[% TĂNG KỲ VỌNG_2]]),"")</f>
        <v/>
      </c>
      <c r="O2534" s="89"/>
      <c r="P2534" s="116" t="str">
        <f>IF(Stock[[#This Row],[SỐ LƯỢNG MUA]]&gt;0,Stock[[#This Row],[GIÁ MUA]]*(1+Stock[[#This Row],[% GIẢM ĐỂ CẮT LỖ]]),"")</f>
        <v/>
      </c>
      <c r="Q2534" s="103"/>
      <c r="R2534" s="117" t="str">
        <f>IF(Stock[[#This Row],[CỔ TỨC TIỀN MẶT]]&gt;0,Stock[[#This Row],[CỔ TỨC TIỀN MẶT]]/(Stock[[#This Row],[GIÁ MUA]]*Stock[[#This Row],[SỐ LƯỢNG MUA]]),"")</f>
        <v/>
      </c>
      <c r="S2534" s="103"/>
      <c r="T2534" s="77"/>
      <c r="U2534" s="95"/>
      <c r="V2534" s="96"/>
      <c r="W2534" s="125" t="str">
        <f>IF(Stock[[#This Row],[SỐ LƯỢNG BÁN]]&gt;0,Stock[[#This Row],[GIÁ BÁN]]*Stock[[#This Row],[SỐ LƯỢNG BÁN]]*$D$11+Stock[[#This Row],[GIÁ BÁN]]*Stock[[#This Row],[SỐ LƯỢNG BÁN]]*$D$12,"")</f>
        <v/>
      </c>
      <c r="X2534" s="120">
        <f>Stock[[#This Row],[SỐ LƯỢNG MUA]]+Stock[[#This Row],[CỔ TỨC BẰNG CỔ PHIẾU]]-Stock[[#This Row],[SỐ LƯỢNG BÁN]]</f>
        <v>0</v>
      </c>
      <c r="Y25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4" s="120">
        <f ca="1">IF(Stock[[#This Row],[NGÀY BÁN]]&gt;0,Stock[[#This Row],[NGÀY BÁN]]-Stock[[#This Row],[NGÀY MUA]]+1,IF(Stock[[#This Row],[NGÀY MUA]]=0,0,TODAY()-Stock[[#This Row],[NGÀY MUA]]+1))</f>
        <v>0</v>
      </c>
      <c r="AA2534" s="121" t="str">
        <f>IFERROR(Stock[[#This Row],[CỔ TỨC TIỀN MẶT]]+Stock[[#This Row],[LÃI/(LỖ) TỪ BÁN CK
(auto-fill)]],"")</f>
        <v/>
      </c>
      <c r="AB25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4" s="79"/>
      <c r="AE2534" s="146" t="str">
        <f>IF(Stock[[#This Row],[TRẠNG THÁI
(auto-fill)]]="NẮM GIỮ",Stock[[#This Row],[GIÁ THỊ TRƯỜNG]]-Stock[[#This Row],[GIÁ MUA]],"")</f>
        <v/>
      </c>
      <c r="AF2534" s="150" t="str">
        <f>IFERROR(Stock[[#This Row],[TĂNG/
(GIẢM )]]/Stock[[#This Row],[GIÁ MUA]],"")</f>
        <v/>
      </c>
      <c r="AG2534" s="129" t="str">
        <f>IF(Stock[[#This Row],[GIÁ THỊ TRƯỜNG]]&gt;0,Stock[[#This Row],[GIÁ THỊ TRƯỜNG]]*Stock[[#This Row],[SỐ LƯỢNG CÒN LẠI
(auto-fill)]],"")</f>
        <v/>
      </c>
    </row>
    <row r="2535" spans="2:33">
      <c r="B2535" s="109" t="str">
        <f>IF(AND(Stock[[#This Row],[SỐ LƯỢNG MUA]]&gt;0,Stock[[#This Row],[SỐ LƯỢNG CÒN LẠI
(auto-fill)]]=0),"BÁN",
IF(AND(Stock[[#This Row],[SỐ LƯỢNG MUA]]&gt;0,Stock[[#This Row],[SỐ LƯỢNG CÒN LẠI
(auto-fill)]]&gt;0),"NẮM GIỮ",""))</f>
        <v/>
      </c>
      <c r="C2535" s="112">
        <f t="shared" si="39"/>
        <v>2522</v>
      </c>
      <c r="D2535" s="77"/>
      <c r="E2535" s="78"/>
      <c r="F2535" s="170"/>
      <c r="G2535" s="83"/>
      <c r="H2535" s="84"/>
      <c r="I2535" s="114" t="str">
        <f>IF(Stock[[#This Row],[SỐ LƯỢNG MUA]]&gt;0,Stock[[#This Row],[GIÁ MUA]]*Stock[[#This Row],[SỐ LƯỢNG MUA]]*$D$11,"")</f>
        <v/>
      </c>
      <c r="J2535" s="87"/>
      <c r="K2535" s="88"/>
      <c r="L2535" s="116" t="str">
        <f>IF(Stock[[#This Row],[SỐ LƯỢNG MUA]]&gt;0,Stock[[#This Row],[GIÁ MUA]]*(1+Stock[[#This Row],[% TĂNG KỲ VỌNG_1]]),"")</f>
        <v/>
      </c>
      <c r="M2535" s="89"/>
      <c r="N2535" s="116" t="str">
        <f>IF(Stock[[#This Row],[SỐ LƯỢNG MUA]]&gt;0,Stock[[#This Row],[GIÁ MUA]]*(1+Stock[[#This Row],[% TĂNG KỲ VỌNG_2]]),"")</f>
        <v/>
      </c>
      <c r="O2535" s="89"/>
      <c r="P2535" s="116" t="str">
        <f>IF(Stock[[#This Row],[SỐ LƯỢNG MUA]]&gt;0,Stock[[#This Row],[GIÁ MUA]]*(1+Stock[[#This Row],[% GIẢM ĐỂ CẮT LỖ]]),"")</f>
        <v/>
      </c>
      <c r="Q2535" s="103"/>
      <c r="R2535" s="117" t="str">
        <f>IF(Stock[[#This Row],[CỔ TỨC TIỀN MẶT]]&gt;0,Stock[[#This Row],[CỔ TỨC TIỀN MẶT]]/(Stock[[#This Row],[GIÁ MUA]]*Stock[[#This Row],[SỐ LƯỢNG MUA]]),"")</f>
        <v/>
      </c>
      <c r="S2535" s="103"/>
      <c r="T2535" s="77"/>
      <c r="U2535" s="95"/>
      <c r="V2535" s="96"/>
      <c r="W2535" s="125" t="str">
        <f>IF(Stock[[#This Row],[SỐ LƯỢNG BÁN]]&gt;0,Stock[[#This Row],[GIÁ BÁN]]*Stock[[#This Row],[SỐ LƯỢNG BÁN]]*$D$11+Stock[[#This Row],[GIÁ BÁN]]*Stock[[#This Row],[SỐ LƯỢNG BÁN]]*$D$12,"")</f>
        <v/>
      </c>
      <c r="X2535" s="120">
        <f>Stock[[#This Row],[SỐ LƯỢNG MUA]]+Stock[[#This Row],[CỔ TỨC BẰNG CỔ PHIẾU]]-Stock[[#This Row],[SỐ LƯỢNG BÁN]]</f>
        <v>0</v>
      </c>
      <c r="Y25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5" s="120">
        <f ca="1">IF(Stock[[#This Row],[NGÀY BÁN]]&gt;0,Stock[[#This Row],[NGÀY BÁN]]-Stock[[#This Row],[NGÀY MUA]]+1,IF(Stock[[#This Row],[NGÀY MUA]]=0,0,TODAY()-Stock[[#This Row],[NGÀY MUA]]+1))</f>
        <v>0</v>
      </c>
      <c r="AA2535" s="121" t="str">
        <f>IFERROR(Stock[[#This Row],[CỔ TỨC TIỀN MẶT]]+Stock[[#This Row],[LÃI/(LỖ) TỪ BÁN CK
(auto-fill)]],"")</f>
        <v/>
      </c>
      <c r="AB25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5" s="79"/>
      <c r="AE2535" s="146" t="str">
        <f>IF(Stock[[#This Row],[TRẠNG THÁI
(auto-fill)]]="NẮM GIỮ",Stock[[#This Row],[GIÁ THỊ TRƯỜNG]]-Stock[[#This Row],[GIÁ MUA]],"")</f>
        <v/>
      </c>
      <c r="AF2535" s="150" t="str">
        <f>IFERROR(Stock[[#This Row],[TĂNG/
(GIẢM )]]/Stock[[#This Row],[GIÁ MUA]],"")</f>
        <v/>
      </c>
      <c r="AG2535" s="129" t="str">
        <f>IF(Stock[[#This Row],[GIÁ THỊ TRƯỜNG]]&gt;0,Stock[[#This Row],[GIÁ THỊ TRƯỜNG]]*Stock[[#This Row],[SỐ LƯỢNG CÒN LẠI
(auto-fill)]],"")</f>
        <v/>
      </c>
    </row>
    <row r="2536" spans="2:33">
      <c r="B2536" s="109" t="str">
        <f>IF(AND(Stock[[#This Row],[SỐ LƯỢNG MUA]]&gt;0,Stock[[#This Row],[SỐ LƯỢNG CÒN LẠI
(auto-fill)]]=0),"BÁN",
IF(AND(Stock[[#This Row],[SỐ LƯỢNG MUA]]&gt;0,Stock[[#This Row],[SỐ LƯỢNG CÒN LẠI
(auto-fill)]]&gt;0),"NẮM GIỮ",""))</f>
        <v/>
      </c>
      <c r="C2536" s="112">
        <f t="shared" si="39"/>
        <v>2523</v>
      </c>
      <c r="D2536" s="77"/>
      <c r="E2536" s="78"/>
      <c r="F2536" s="170"/>
      <c r="G2536" s="83"/>
      <c r="H2536" s="84"/>
      <c r="I2536" s="114" t="str">
        <f>IF(Stock[[#This Row],[SỐ LƯỢNG MUA]]&gt;0,Stock[[#This Row],[GIÁ MUA]]*Stock[[#This Row],[SỐ LƯỢNG MUA]]*$D$11,"")</f>
        <v/>
      </c>
      <c r="J2536" s="87"/>
      <c r="K2536" s="88"/>
      <c r="L2536" s="116" t="str">
        <f>IF(Stock[[#This Row],[SỐ LƯỢNG MUA]]&gt;0,Stock[[#This Row],[GIÁ MUA]]*(1+Stock[[#This Row],[% TĂNG KỲ VỌNG_1]]),"")</f>
        <v/>
      </c>
      <c r="M2536" s="89"/>
      <c r="N2536" s="116" t="str">
        <f>IF(Stock[[#This Row],[SỐ LƯỢNG MUA]]&gt;0,Stock[[#This Row],[GIÁ MUA]]*(1+Stock[[#This Row],[% TĂNG KỲ VỌNG_2]]),"")</f>
        <v/>
      </c>
      <c r="O2536" s="89"/>
      <c r="P2536" s="116" t="str">
        <f>IF(Stock[[#This Row],[SỐ LƯỢNG MUA]]&gt;0,Stock[[#This Row],[GIÁ MUA]]*(1+Stock[[#This Row],[% GIẢM ĐỂ CẮT LỖ]]),"")</f>
        <v/>
      </c>
      <c r="Q2536" s="103"/>
      <c r="R2536" s="117" t="str">
        <f>IF(Stock[[#This Row],[CỔ TỨC TIỀN MẶT]]&gt;0,Stock[[#This Row],[CỔ TỨC TIỀN MẶT]]/(Stock[[#This Row],[GIÁ MUA]]*Stock[[#This Row],[SỐ LƯỢNG MUA]]),"")</f>
        <v/>
      </c>
      <c r="S2536" s="103"/>
      <c r="T2536" s="77"/>
      <c r="U2536" s="95"/>
      <c r="V2536" s="96"/>
      <c r="W2536" s="125" t="str">
        <f>IF(Stock[[#This Row],[SỐ LƯỢNG BÁN]]&gt;0,Stock[[#This Row],[GIÁ BÁN]]*Stock[[#This Row],[SỐ LƯỢNG BÁN]]*$D$11+Stock[[#This Row],[GIÁ BÁN]]*Stock[[#This Row],[SỐ LƯỢNG BÁN]]*$D$12,"")</f>
        <v/>
      </c>
      <c r="X2536" s="120">
        <f>Stock[[#This Row],[SỐ LƯỢNG MUA]]+Stock[[#This Row],[CỔ TỨC BẰNG CỔ PHIẾU]]-Stock[[#This Row],[SỐ LƯỢNG BÁN]]</f>
        <v>0</v>
      </c>
      <c r="Y25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6" s="120">
        <f ca="1">IF(Stock[[#This Row],[NGÀY BÁN]]&gt;0,Stock[[#This Row],[NGÀY BÁN]]-Stock[[#This Row],[NGÀY MUA]]+1,IF(Stock[[#This Row],[NGÀY MUA]]=0,0,TODAY()-Stock[[#This Row],[NGÀY MUA]]+1))</f>
        <v>0</v>
      </c>
      <c r="AA2536" s="121" t="str">
        <f>IFERROR(Stock[[#This Row],[CỔ TỨC TIỀN MẶT]]+Stock[[#This Row],[LÃI/(LỖ) TỪ BÁN CK
(auto-fill)]],"")</f>
        <v/>
      </c>
      <c r="AB25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6" s="79"/>
      <c r="AE2536" s="146" t="str">
        <f>IF(Stock[[#This Row],[TRẠNG THÁI
(auto-fill)]]="NẮM GIỮ",Stock[[#This Row],[GIÁ THỊ TRƯỜNG]]-Stock[[#This Row],[GIÁ MUA]],"")</f>
        <v/>
      </c>
      <c r="AF2536" s="150" t="str">
        <f>IFERROR(Stock[[#This Row],[TĂNG/
(GIẢM )]]/Stock[[#This Row],[GIÁ MUA]],"")</f>
        <v/>
      </c>
      <c r="AG2536" s="129" t="str">
        <f>IF(Stock[[#This Row],[GIÁ THỊ TRƯỜNG]]&gt;0,Stock[[#This Row],[GIÁ THỊ TRƯỜNG]]*Stock[[#This Row],[SỐ LƯỢNG CÒN LẠI
(auto-fill)]],"")</f>
        <v/>
      </c>
    </row>
    <row r="2537" spans="2:33">
      <c r="B2537" s="109" t="str">
        <f>IF(AND(Stock[[#This Row],[SỐ LƯỢNG MUA]]&gt;0,Stock[[#This Row],[SỐ LƯỢNG CÒN LẠI
(auto-fill)]]=0),"BÁN",
IF(AND(Stock[[#This Row],[SỐ LƯỢNG MUA]]&gt;0,Stock[[#This Row],[SỐ LƯỢNG CÒN LẠI
(auto-fill)]]&gt;0),"NẮM GIỮ",""))</f>
        <v/>
      </c>
      <c r="C2537" s="112">
        <f t="shared" si="39"/>
        <v>2524</v>
      </c>
      <c r="D2537" s="77"/>
      <c r="E2537" s="78"/>
      <c r="F2537" s="170"/>
      <c r="G2537" s="83"/>
      <c r="H2537" s="84"/>
      <c r="I2537" s="114" t="str">
        <f>IF(Stock[[#This Row],[SỐ LƯỢNG MUA]]&gt;0,Stock[[#This Row],[GIÁ MUA]]*Stock[[#This Row],[SỐ LƯỢNG MUA]]*$D$11,"")</f>
        <v/>
      </c>
      <c r="J2537" s="87"/>
      <c r="K2537" s="88"/>
      <c r="L2537" s="116" t="str">
        <f>IF(Stock[[#This Row],[SỐ LƯỢNG MUA]]&gt;0,Stock[[#This Row],[GIÁ MUA]]*(1+Stock[[#This Row],[% TĂNG KỲ VỌNG_1]]),"")</f>
        <v/>
      </c>
      <c r="M2537" s="89"/>
      <c r="N2537" s="116" t="str">
        <f>IF(Stock[[#This Row],[SỐ LƯỢNG MUA]]&gt;0,Stock[[#This Row],[GIÁ MUA]]*(1+Stock[[#This Row],[% TĂNG KỲ VỌNG_2]]),"")</f>
        <v/>
      </c>
      <c r="O2537" s="89"/>
      <c r="P2537" s="116" t="str">
        <f>IF(Stock[[#This Row],[SỐ LƯỢNG MUA]]&gt;0,Stock[[#This Row],[GIÁ MUA]]*(1+Stock[[#This Row],[% GIẢM ĐỂ CẮT LỖ]]),"")</f>
        <v/>
      </c>
      <c r="Q2537" s="103"/>
      <c r="R2537" s="117" t="str">
        <f>IF(Stock[[#This Row],[CỔ TỨC TIỀN MẶT]]&gt;0,Stock[[#This Row],[CỔ TỨC TIỀN MẶT]]/(Stock[[#This Row],[GIÁ MUA]]*Stock[[#This Row],[SỐ LƯỢNG MUA]]),"")</f>
        <v/>
      </c>
      <c r="S2537" s="103"/>
      <c r="T2537" s="77"/>
      <c r="U2537" s="95"/>
      <c r="V2537" s="96"/>
      <c r="W2537" s="125" t="str">
        <f>IF(Stock[[#This Row],[SỐ LƯỢNG BÁN]]&gt;0,Stock[[#This Row],[GIÁ BÁN]]*Stock[[#This Row],[SỐ LƯỢNG BÁN]]*$D$11+Stock[[#This Row],[GIÁ BÁN]]*Stock[[#This Row],[SỐ LƯỢNG BÁN]]*$D$12,"")</f>
        <v/>
      </c>
      <c r="X2537" s="120">
        <f>Stock[[#This Row],[SỐ LƯỢNG MUA]]+Stock[[#This Row],[CỔ TỨC BẰNG CỔ PHIẾU]]-Stock[[#This Row],[SỐ LƯỢNG BÁN]]</f>
        <v>0</v>
      </c>
      <c r="Y25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7" s="120">
        <f ca="1">IF(Stock[[#This Row],[NGÀY BÁN]]&gt;0,Stock[[#This Row],[NGÀY BÁN]]-Stock[[#This Row],[NGÀY MUA]]+1,IF(Stock[[#This Row],[NGÀY MUA]]=0,0,TODAY()-Stock[[#This Row],[NGÀY MUA]]+1))</f>
        <v>0</v>
      </c>
      <c r="AA2537" s="121" t="str">
        <f>IFERROR(Stock[[#This Row],[CỔ TỨC TIỀN MẶT]]+Stock[[#This Row],[LÃI/(LỖ) TỪ BÁN CK
(auto-fill)]],"")</f>
        <v/>
      </c>
      <c r="AB25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7" s="79"/>
      <c r="AE2537" s="146" t="str">
        <f>IF(Stock[[#This Row],[TRẠNG THÁI
(auto-fill)]]="NẮM GIỮ",Stock[[#This Row],[GIÁ THỊ TRƯỜNG]]-Stock[[#This Row],[GIÁ MUA]],"")</f>
        <v/>
      </c>
      <c r="AF2537" s="150" t="str">
        <f>IFERROR(Stock[[#This Row],[TĂNG/
(GIẢM )]]/Stock[[#This Row],[GIÁ MUA]],"")</f>
        <v/>
      </c>
      <c r="AG2537" s="129" t="str">
        <f>IF(Stock[[#This Row],[GIÁ THỊ TRƯỜNG]]&gt;0,Stock[[#This Row],[GIÁ THỊ TRƯỜNG]]*Stock[[#This Row],[SỐ LƯỢNG CÒN LẠI
(auto-fill)]],"")</f>
        <v/>
      </c>
    </row>
    <row r="2538" spans="2:33">
      <c r="B2538" s="109" t="str">
        <f>IF(AND(Stock[[#This Row],[SỐ LƯỢNG MUA]]&gt;0,Stock[[#This Row],[SỐ LƯỢNG CÒN LẠI
(auto-fill)]]=0),"BÁN",
IF(AND(Stock[[#This Row],[SỐ LƯỢNG MUA]]&gt;0,Stock[[#This Row],[SỐ LƯỢNG CÒN LẠI
(auto-fill)]]&gt;0),"NẮM GIỮ",""))</f>
        <v/>
      </c>
      <c r="C2538" s="112">
        <f t="shared" si="39"/>
        <v>2525</v>
      </c>
      <c r="D2538" s="77"/>
      <c r="E2538" s="78"/>
      <c r="F2538" s="170"/>
      <c r="G2538" s="83"/>
      <c r="H2538" s="84"/>
      <c r="I2538" s="114" t="str">
        <f>IF(Stock[[#This Row],[SỐ LƯỢNG MUA]]&gt;0,Stock[[#This Row],[GIÁ MUA]]*Stock[[#This Row],[SỐ LƯỢNG MUA]]*$D$11,"")</f>
        <v/>
      </c>
      <c r="J2538" s="87"/>
      <c r="K2538" s="88"/>
      <c r="L2538" s="116" t="str">
        <f>IF(Stock[[#This Row],[SỐ LƯỢNG MUA]]&gt;0,Stock[[#This Row],[GIÁ MUA]]*(1+Stock[[#This Row],[% TĂNG KỲ VỌNG_1]]),"")</f>
        <v/>
      </c>
      <c r="M2538" s="89"/>
      <c r="N2538" s="116" t="str">
        <f>IF(Stock[[#This Row],[SỐ LƯỢNG MUA]]&gt;0,Stock[[#This Row],[GIÁ MUA]]*(1+Stock[[#This Row],[% TĂNG KỲ VỌNG_2]]),"")</f>
        <v/>
      </c>
      <c r="O2538" s="89"/>
      <c r="P2538" s="116" t="str">
        <f>IF(Stock[[#This Row],[SỐ LƯỢNG MUA]]&gt;0,Stock[[#This Row],[GIÁ MUA]]*(1+Stock[[#This Row],[% GIẢM ĐỂ CẮT LỖ]]),"")</f>
        <v/>
      </c>
      <c r="Q2538" s="103"/>
      <c r="R2538" s="117" t="str">
        <f>IF(Stock[[#This Row],[CỔ TỨC TIỀN MẶT]]&gt;0,Stock[[#This Row],[CỔ TỨC TIỀN MẶT]]/(Stock[[#This Row],[GIÁ MUA]]*Stock[[#This Row],[SỐ LƯỢNG MUA]]),"")</f>
        <v/>
      </c>
      <c r="S2538" s="103"/>
      <c r="T2538" s="77"/>
      <c r="U2538" s="95"/>
      <c r="V2538" s="96"/>
      <c r="W2538" s="125" t="str">
        <f>IF(Stock[[#This Row],[SỐ LƯỢNG BÁN]]&gt;0,Stock[[#This Row],[GIÁ BÁN]]*Stock[[#This Row],[SỐ LƯỢNG BÁN]]*$D$11+Stock[[#This Row],[GIÁ BÁN]]*Stock[[#This Row],[SỐ LƯỢNG BÁN]]*$D$12,"")</f>
        <v/>
      </c>
      <c r="X2538" s="120">
        <f>Stock[[#This Row],[SỐ LƯỢNG MUA]]+Stock[[#This Row],[CỔ TỨC BẰNG CỔ PHIẾU]]-Stock[[#This Row],[SỐ LƯỢNG BÁN]]</f>
        <v>0</v>
      </c>
      <c r="Y25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8" s="120">
        <f ca="1">IF(Stock[[#This Row],[NGÀY BÁN]]&gt;0,Stock[[#This Row],[NGÀY BÁN]]-Stock[[#This Row],[NGÀY MUA]]+1,IF(Stock[[#This Row],[NGÀY MUA]]=0,0,TODAY()-Stock[[#This Row],[NGÀY MUA]]+1))</f>
        <v>0</v>
      </c>
      <c r="AA2538" s="121" t="str">
        <f>IFERROR(Stock[[#This Row],[CỔ TỨC TIỀN MẶT]]+Stock[[#This Row],[LÃI/(LỖ) TỪ BÁN CK
(auto-fill)]],"")</f>
        <v/>
      </c>
      <c r="AB25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8" s="79"/>
      <c r="AE2538" s="146" t="str">
        <f>IF(Stock[[#This Row],[TRẠNG THÁI
(auto-fill)]]="NẮM GIỮ",Stock[[#This Row],[GIÁ THỊ TRƯỜNG]]-Stock[[#This Row],[GIÁ MUA]],"")</f>
        <v/>
      </c>
      <c r="AF2538" s="150" t="str">
        <f>IFERROR(Stock[[#This Row],[TĂNG/
(GIẢM )]]/Stock[[#This Row],[GIÁ MUA]],"")</f>
        <v/>
      </c>
      <c r="AG2538" s="129" t="str">
        <f>IF(Stock[[#This Row],[GIÁ THỊ TRƯỜNG]]&gt;0,Stock[[#This Row],[GIÁ THỊ TRƯỜNG]]*Stock[[#This Row],[SỐ LƯỢNG CÒN LẠI
(auto-fill)]],"")</f>
        <v/>
      </c>
    </row>
    <row r="2539" spans="2:33">
      <c r="B2539" s="109" t="str">
        <f>IF(AND(Stock[[#This Row],[SỐ LƯỢNG MUA]]&gt;0,Stock[[#This Row],[SỐ LƯỢNG CÒN LẠI
(auto-fill)]]=0),"BÁN",
IF(AND(Stock[[#This Row],[SỐ LƯỢNG MUA]]&gt;0,Stock[[#This Row],[SỐ LƯỢNG CÒN LẠI
(auto-fill)]]&gt;0),"NẮM GIỮ",""))</f>
        <v/>
      </c>
      <c r="C2539" s="112">
        <f t="shared" si="39"/>
        <v>2526</v>
      </c>
      <c r="D2539" s="77"/>
      <c r="E2539" s="78"/>
      <c r="F2539" s="170"/>
      <c r="G2539" s="83"/>
      <c r="H2539" s="84"/>
      <c r="I2539" s="114" t="str">
        <f>IF(Stock[[#This Row],[SỐ LƯỢNG MUA]]&gt;0,Stock[[#This Row],[GIÁ MUA]]*Stock[[#This Row],[SỐ LƯỢNG MUA]]*$D$11,"")</f>
        <v/>
      </c>
      <c r="J2539" s="87"/>
      <c r="K2539" s="88"/>
      <c r="L2539" s="116" t="str">
        <f>IF(Stock[[#This Row],[SỐ LƯỢNG MUA]]&gt;0,Stock[[#This Row],[GIÁ MUA]]*(1+Stock[[#This Row],[% TĂNG KỲ VỌNG_1]]),"")</f>
        <v/>
      </c>
      <c r="M2539" s="89"/>
      <c r="N2539" s="116" t="str">
        <f>IF(Stock[[#This Row],[SỐ LƯỢNG MUA]]&gt;0,Stock[[#This Row],[GIÁ MUA]]*(1+Stock[[#This Row],[% TĂNG KỲ VỌNG_2]]),"")</f>
        <v/>
      </c>
      <c r="O2539" s="89"/>
      <c r="P2539" s="116" t="str">
        <f>IF(Stock[[#This Row],[SỐ LƯỢNG MUA]]&gt;0,Stock[[#This Row],[GIÁ MUA]]*(1+Stock[[#This Row],[% GIẢM ĐỂ CẮT LỖ]]),"")</f>
        <v/>
      </c>
      <c r="Q2539" s="103"/>
      <c r="R2539" s="117" t="str">
        <f>IF(Stock[[#This Row],[CỔ TỨC TIỀN MẶT]]&gt;0,Stock[[#This Row],[CỔ TỨC TIỀN MẶT]]/(Stock[[#This Row],[GIÁ MUA]]*Stock[[#This Row],[SỐ LƯỢNG MUA]]),"")</f>
        <v/>
      </c>
      <c r="S2539" s="103"/>
      <c r="T2539" s="77"/>
      <c r="U2539" s="95"/>
      <c r="V2539" s="96"/>
      <c r="W2539" s="125" t="str">
        <f>IF(Stock[[#This Row],[SỐ LƯỢNG BÁN]]&gt;0,Stock[[#This Row],[GIÁ BÁN]]*Stock[[#This Row],[SỐ LƯỢNG BÁN]]*$D$11+Stock[[#This Row],[GIÁ BÁN]]*Stock[[#This Row],[SỐ LƯỢNG BÁN]]*$D$12,"")</f>
        <v/>
      </c>
      <c r="X2539" s="120">
        <f>Stock[[#This Row],[SỐ LƯỢNG MUA]]+Stock[[#This Row],[CỔ TỨC BẰNG CỔ PHIẾU]]-Stock[[#This Row],[SỐ LƯỢNG BÁN]]</f>
        <v>0</v>
      </c>
      <c r="Y25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9" s="120">
        <f ca="1">IF(Stock[[#This Row],[NGÀY BÁN]]&gt;0,Stock[[#This Row],[NGÀY BÁN]]-Stock[[#This Row],[NGÀY MUA]]+1,IF(Stock[[#This Row],[NGÀY MUA]]=0,0,TODAY()-Stock[[#This Row],[NGÀY MUA]]+1))</f>
        <v>0</v>
      </c>
      <c r="AA2539" s="121" t="str">
        <f>IFERROR(Stock[[#This Row],[CỔ TỨC TIỀN MẶT]]+Stock[[#This Row],[LÃI/(LỖ) TỪ BÁN CK
(auto-fill)]],"")</f>
        <v/>
      </c>
      <c r="AB25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39" s="79"/>
      <c r="AE2539" s="146" t="str">
        <f>IF(Stock[[#This Row],[TRẠNG THÁI
(auto-fill)]]="NẮM GIỮ",Stock[[#This Row],[GIÁ THỊ TRƯỜNG]]-Stock[[#This Row],[GIÁ MUA]],"")</f>
        <v/>
      </c>
      <c r="AF2539" s="150" t="str">
        <f>IFERROR(Stock[[#This Row],[TĂNG/
(GIẢM )]]/Stock[[#This Row],[GIÁ MUA]],"")</f>
        <v/>
      </c>
      <c r="AG2539" s="129" t="str">
        <f>IF(Stock[[#This Row],[GIÁ THỊ TRƯỜNG]]&gt;0,Stock[[#This Row],[GIÁ THỊ TRƯỜNG]]*Stock[[#This Row],[SỐ LƯỢNG CÒN LẠI
(auto-fill)]],"")</f>
        <v/>
      </c>
    </row>
    <row r="2540" spans="2:33">
      <c r="B2540" s="109" t="str">
        <f>IF(AND(Stock[[#This Row],[SỐ LƯỢNG MUA]]&gt;0,Stock[[#This Row],[SỐ LƯỢNG CÒN LẠI
(auto-fill)]]=0),"BÁN",
IF(AND(Stock[[#This Row],[SỐ LƯỢNG MUA]]&gt;0,Stock[[#This Row],[SỐ LƯỢNG CÒN LẠI
(auto-fill)]]&gt;0),"NẮM GIỮ",""))</f>
        <v/>
      </c>
      <c r="C2540" s="112">
        <f t="shared" si="39"/>
        <v>2527</v>
      </c>
      <c r="D2540" s="77"/>
      <c r="E2540" s="78"/>
      <c r="F2540" s="170"/>
      <c r="G2540" s="83"/>
      <c r="H2540" s="84"/>
      <c r="I2540" s="114" t="str">
        <f>IF(Stock[[#This Row],[SỐ LƯỢNG MUA]]&gt;0,Stock[[#This Row],[GIÁ MUA]]*Stock[[#This Row],[SỐ LƯỢNG MUA]]*$D$11,"")</f>
        <v/>
      </c>
      <c r="J2540" s="87"/>
      <c r="K2540" s="88"/>
      <c r="L2540" s="116" t="str">
        <f>IF(Stock[[#This Row],[SỐ LƯỢNG MUA]]&gt;0,Stock[[#This Row],[GIÁ MUA]]*(1+Stock[[#This Row],[% TĂNG KỲ VỌNG_1]]),"")</f>
        <v/>
      </c>
      <c r="M2540" s="89"/>
      <c r="N2540" s="116" t="str">
        <f>IF(Stock[[#This Row],[SỐ LƯỢNG MUA]]&gt;0,Stock[[#This Row],[GIÁ MUA]]*(1+Stock[[#This Row],[% TĂNG KỲ VỌNG_2]]),"")</f>
        <v/>
      </c>
      <c r="O2540" s="89"/>
      <c r="P2540" s="116" t="str">
        <f>IF(Stock[[#This Row],[SỐ LƯỢNG MUA]]&gt;0,Stock[[#This Row],[GIÁ MUA]]*(1+Stock[[#This Row],[% GIẢM ĐỂ CẮT LỖ]]),"")</f>
        <v/>
      </c>
      <c r="Q2540" s="103"/>
      <c r="R2540" s="117" t="str">
        <f>IF(Stock[[#This Row],[CỔ TỨC TIỀN MẶT]]&gt;0,Stock[[#This Row],[CỔ TỨC TIỀN MẶT]]/(Stock[[#This Row],[GIÁ MUA]]*Stock[[#This Row],[SỐ LƯỢNG MUA]]),"")</f>
        <v/>
      </c>
      <c r="S2540" s="103"/>
      <c r="T2540" s="77"/>
      <c r="U2540" s="95"/>
      <c r="V2540" s="96"/>
      <c r="W2540" s="125" t="str">
        <f>IF(Stock[[#This Row],[SỐ LƯỢNG BÁN]]&gt;0,Stock[[#This Row],[GIÁ BÁN]]*Stock[[#This Row],[SỐ LƯỢNG BÁN]]*$D$11+Stock[[#This Row],[GIÁ BÁN]]*Stock[[#This Row],[SỐ LƯỢNG BÁN]]*$D$12,"")</f>
        <v/>
      </c>
      <c r="X2540" s="120">
        <f>Stock[[#This Row],[SỐ LƯỢNG MUA]]+Stock[[#This Row],[CỔ TỨC BẰNG CỔ PHIẾU]]-Stock[[#This Row],[SỐ LƯỢNG BÁN]]</f>
        <v>0</v>
      </c>
      <c r="Y25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0" s="120">
        <f ca="1">IF(Stock[[#This Row],[NGÀY BÁN]]&gt;0,Stock[[#This Row],[NGÀY BÁN]]-Stock[[#This Row],[NGÀY MUA]]+1,IF(Stock[[#This Row],[NGÀY MUA]]=0,0,TODAY()-Stock[[#This Row],[NGÀY MUA]]+1))</f>
        <v>0</v>
      </c>
      <c r="AA2540" s="121" t="str">
        <f>IFERROR(Stock[[#This Row],[CỔ TỨC TIỀN MẶT]]+Stock[[#This Row],[LÃI/(LỖ) TỪ BÁN CK
(auto-fill)]],"")</f>
        <v/>
      </c>
      <c r="AB25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0" s="79"/>
      <c r="AE2540" s="146" t="str">
        <f>IF(Stock[[#This Row],[TRẠNG THÁI
(auto-fill)]]="NẮM GIỮ",Stock[[#This Row],[GIÁ THỊ TRƯỜNG]]-Stock[[#This Row],[GIÁ MUA]],"")</f>
        <v/>
      </c>
      <c r="AF2540" s="150" t="str">
        <f>IFERROR(Stock[[#This Row],[TĂNG/
(GIẢM )]]/Stock[[#This Row],[GIÁ MUA]],"")</f>
        <v/>
      </c>
      <c r="AG2540" s="129" t="str">
        <f>IF(Stock[[#This Row],[GIÁ THỊ TRƯỜNG]]&gt;0,Stock[[#This Row],[GIÁ THỊ TRƯỜNG]]*Stock[[#This Row],[SỐ LƯỢNG CÒN LẠI
(auto-fill)]],"")</f>
        <v/>
      </c>
    </row>
    <row r="2541" spans="2:33">
      <c r="B2541" s="109" t="str">
        <f>IF(AND(Stock[[#This Row],[SỐ LƯỢNG MUA]]&gt;0,Stock[[#This Row],[SỐ LƯỢNG CÒN LẠI
(auto-fill)]]=0),"BÁN",
IF(AND(Stock[[#This Row],[SỐ LƯỢNG MUA]]&gt;0,Stock[[#This Row],[SỐ LƯỢNG CÒN LẠI
(auto-fill)]]&gt;0),"NẮM GIỮ",""))</f>
        <v/>
      </c>
      <c r="C2541" s="112">
        <f t="shared" si="39"/>
        <v>2528</v>
      </c>
      <c r="D2541" s="77"/>
      <c r="E2541" s="78"/>
      <c r="F2541" s="170"/>
      <c r="G2541" s="83"/>
      <c r="H2541" s="84"/>
      <c r="I2541" s="114" t="str">
        <f>IF(Stock[[#This Row],[SỐ LƯỢNG MUA]]&gt;0,Stock[[#This Row],[GIÁ MUA]]*Stock[[#This Row],[SỐ LƯỢNG MUA]]*$D$11,"")</f>
        <v/>
      </c>
      <c r="J2541" s="87"/>
      <c r="K2541" s="88"/>
      <c r="L2541" s="116" t="str">
        <f>IF(Stock[[#This Row],[SỐ LƯỢNG MUA]]&gt;0,Stock[[#This Row],[GIÁ MUA]]*(1+Stock[[#This Row],[% TĂNG KỲ VỌNG_1]]),"")</f>
        <v/>
      </c>
      <c r="M2541" s="89"/>
      <c r="N2541" s="116" t="str">
        <f>IF(Stock[[#This Row],[SỐ LƯỢNG MUA]]&gt;0,Stock[[#This Row],[GIÁ MUA]]*(1+Stock[[#This Row],[% TĂNG KỲ VỌNG_2]]),"")</f>
        <v/>
      </c>
      <c r="O2541" s="89"/>
      <c r="P2541" s="116" t="str">
        <f>IF(Stock[[#This Row],[SỐ LƯỢNG MUA]]&gt;0,Stock[[#This Row],[GIÁ MUA]]*(1+Stock[[#This Row],[% GIẢM ĐỂ CẮT LỖ]]),"")</f>
        <v/>
      </c>
      <c r="Q2541" s="103"/>
      <c r="R2541" s="117" t="str">
        <f>IF(Stock[[#This Row],[CỔ TỨC TIỀN MẶT]]&gt;0,Stock[[#This Row],[CỔ TỨC TIỀN MẶT]]/(Stock[[#This Row],[GIÁ MUA]]*Stock[[#This Row],[SỐ LƯỢNG MUA]]),"")</f>
        <v/>
      </c>
      <c r="S2541" s="103"/>
      <c r="T2541" s="77"/>
      <c r="U2541" s="95"/>
      <c r="V2541" s="96"/>
      <c r="W2541" s="125" t="str">
        <f>IF(Stock[[#This Row],[SỐ LƯỢNG BÁN]]&gt;0,Stock[[#This Row],[GIÁ BÁN]]*Stock[[#This Row],[SỐ LƯỢNG BÁN]]*$D$11+Stock[[#This Row],[GIÁ BÁN]]*Stock[[#This Row],[SỐ LƯỢNG BÁN]]*$D$12,"")</f>
        <v/>
      </c>
      <c r="X2541" s="120">
        <f>Stock[[#This Row],[SỐ LƯỢNG MUA]]+Stock[[#This Row],[CỔ TỨC BẰNG CỔ PHIẾU]]-Stock[[#This Row],[SỐ LƯỢNG BÁN]]</f>
        <v>0</v>
      </c>
      <c r="Y25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1" s="120">
        <f ca="1">IF(Stock[[#This Row],[NGÀY BÁN]]&gt;0,Stock[[#This Row],[NGÀY BÁN]]-Stock[[#This Row],[NGÀY MUA]]+1,IF(Stock[[#This Row],[NGÀY MUA]]=0,0,TODAY()-Stock[[#This Row],[NGÀY MUA]]+1))</f>
        <v>0</v>
      </c>
      <c r="AA2541" s="121" t="str">
        <f>IFERROR(Stock[[#This Row],[CỔ TỨC TIỀN MẶT]]+Stock[[#This Row],[LÃI/(LỖ) TỪ BÁN CK
(auto-fill)]],"")</f>
        <v/>
      </c>
      <c r="AB25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1" s="79"/>
      <c r="AE2541" s="146" t="str">
        <f>IF(Stock[[#This Row],[TRẠNG THÁI
(auto-fill)]]="NẮM GIỮ",Stock[[#This Row],[GIÁ THỊ TRƯỜNG]]-Stock[[#This Row],[GIÁ MUA]],"")</f>
        <v/>
      </c>
      <c r="AF2541" s="150" t="str">
        <f>IFERROR(Stock[[#This Row],[TĂNG/
(GIẢM )]]/Stock[[#This Row],[GIÁ MUA]],"")</f>
        <v/>
      </c>
      <c r="AG2541" s="129" t="str">
        <f>IF(Stock[[#This Row],[GIÁ THỊ TRƯỜNG]]&gt;0,Stock[[#This Row],[GIÁ THỊ TRƯỜNG]]*Stock[[#This Row],[SỐ LƯỢNG CÒN LẠI
(auto-fill)]],"")</f>
        <v/>
      </c>
    </row>
    <row r="2542" spans="2:33">
      <c r="B2542" s="109" t="str">
        <f>IF(AND(Stock[[#This Row],[SỐ LƯỢNG MUA]]&gt;0,Stock[[#This Row],[SỐ LƯỢNG CÒN LẠI
(auto-fill)]]=0),"BÁN",
IF(AND(Stock[[#This Row],[SỐ LƯỢNG MUA]]&gt;0,Stock[[#This Row],[SỐ LƯỢNG CÒN LẠI
(auto-fill)]]&gt;0),"NẮM GIỮ",""))</f>
        <v/>
      </c>
      <c r="C2542" s="112">
        <f t="shared" si="39"/>
        <v>2529</v>
      </c>
      <c r="D2542" s="77"/>
      <c r="E2542" s="78"/>
      <c r="F2542" s="170"/>
      <c r="G2542" s="83"/>
      <c r="H2542" s="84"/>
      <c r="I2542" s="114" t="str">
        <f>IF(Stock[[#This Row],[SỐ LƯỢNG MUA]]&gt;0,Stock[[#This Row],[GIÁ MUA]]*Stock[[#This Row],[SỐ LƯỢNG MUA]]*$D$11,"")</f>
        <v/>
      </c>
      <c r="J2542" s="87"/>
      <c r="K2542" s="88"/>
      <c r="L2542" s="116" t="str">
        <f>IF(Stock[[#This Row],[SỐ LƯỢNG MUA]]&gt;0,Stock[[#This Row],[GIÁ MUA]]*(1+Stock[[#This Row],[% TĂNG KỲ VỌNG_1]]),"")</f>
        <v/>
      </c>
      <c r="M2542" s="89"/>
      <c r="N2542" s="116" t="str">
        <f>IF(Stock[[#This Row],[SỐ LƯỢNG MUA]]&gt;0,Stock[[#This Row],[GIÁ MUA]]*(1+Stock[[#This Row],[% TĂNG KỲ VỌNG_2]]),"")</f>
        <v/>
      </c>
      <c r="O2542" s="89"/>
      <c r="P2542" s="116" t="str">
        <f>IF(Stock[[#This Row],[SỐ LƯỢNG MUA]]&gt;0,Stock[[#This Row],[GIÁ MUA]]*(1+Stock[[#This Row],[% GIẢM ĐỂ CẮT LỖ]]),"")</f>
        <v/>
      </c>
      <c r="Q2542" s="103"/>
      <c r="R2542" s="117" t="str">
        <f>IF(Stock[[#This Row],[CỔ TỨC TIỀN MẶT]]&gt;0,Stock[[#This Row],[CỔ TỨC TIỀN MẶT]]/(Stock[[#This Row],[GIÁ MUA]]*Stock[[#This Row],[SỐ LƯỢNG MUA]]),"")</f>
        <v/>
      </c>
      <c r="S2542" s="103"/>
      <c r="T2542" s="77"/>
      <c r="U2542" s="95"/>
      <c r="V2542" s="96"/>
      <c r="W2542" s="125" t="str">
        <f>IF(Stock[[#This Row],[SỐ LƯỢNG BÁN]]&gt;0,Stock[[#This Row],[GIÁ BÁN]]*Stock[[#This Row],[SỐ LƯỢNG BÁN]]*$D$11+Stock[[#This Row],[GIÁ BÁN]]*Stock[[#This Row],[SỐ LƯỢNG BÁN]]*$D$12,"")</f>
        <v/>
      </c>
      <c r="X2542" s="120">
        <f>Stock[[#This Row],[SỐ LƯỢNG MUA]]+Stock[[#This Row],[CỔ TỨC BẰNG CỔ PHIẾU]]-Stock[[#This Row],[SỐ LƯỢNG BÁN]]</f>
        <v>0</v>
      </c>
      <c r="Y25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2" s="120">
        <f ca="1">IF(Stock[[#This Row],[NGÀY BÁN]]&gt;0,Stock[[#This Row],[NGÀY BÁN]]-Stock[[#This Row],[NGÀY MUA]]+1,IF(Stock[[#This Row],[NGÀY MUA]]=0,0,TODAY()-Stock[[#This Row],[NGÀY MUA]]+1))</f>
        <v>0</v>
      </c>
      <c r="AA2542" s="121" t="str">
        <f>IFERROR(Stock[[#This Row],[CỔ TỨC TIỀN MẶT]]+Stock[[#This Row],[LÃI/(LỖ) TỪ BÁN CK
(auto-fill)]],"")</f>
        <v/>
      </c>
      <c r="AB25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2" s="79"/>
      <c r="AE2542" s="146" t="str">
        <f>IF(Stock[[#This Row],[TRẠNG THÁI
(auto-fill)]]="NẮM GIỮ",Stock[[#This Row],[GIÁ THỊ TRƯỜNG]]-Stock[[#This Row],[GIÁ MUA]],"")</f>
        <v/>
      </c>
      <c r="AF2542" s="150" t="str">
        <f>IFERROR(Stock[[#This Row],[TĂNG/
(GIẢM )]]/Stock[[#This Row],[GIÁ MUA]],"")</f>
        <v/>
      </c>
      <c r="AG2542" s="129" t="str">
        <f>IF(Stock[[#This Row],[GIÁ THỊ TRƯỜNG]]&gt;0,Stock[[#This Row],[GIÁ THỊ TRƯỜNG]]*Stock[[#This Row],[SỐ LƯỢNG CÒN LẠI
(auto-fill)]],"")</f>
        <v/>
      </c>
    </row>
    <row r="2543" spans="2:33">
      <c r="B2543" s="109" t="str">
        <f>IF(AND(Stock[[#This Row],[SỐ LƯỢNG MUA]]&gt;0,Stock[[#This Row],[SỐ LƯỢNG CÒN LẠI
(auto-fill)]]=0),"BÁN",
IF(AND(Stock[[#This Row],[SỐ LƯỢNG MUA]]&gt;0,Stock[[#This Row],[SỐ LƯỢNG CÒN LẠI
(auto-fill)]]&gt;0),"NẮM GIỮ",""))</f>
        <v/>
      </c>
      <c r="C2543" s="112">
        <f t="shared" si="39"/>
        <v>2530</v>
      </c>
      <c r="D2543" s="77"/>
      <c r="E2543" s="78"/>
      <c r="F2543" s="170"/>
      <c r="G2543" s="83"/>
      <c r="H2543" s="84"/>
      <c r="I2543" s="114" t="str">
        <f>IF(Stock[[#This Row],[SỐ LƯỢNG MUA]]&gt;0,Stock[[#This Row],[GIÁ MUA]]*Stock[[#This Row],[SỐ LƯỢNG MUA]]*$D$11,"")</f>
        <v/>
      </c>
      <c r="J2543" s="87"/>
      <c r="K2543" s="88"/>
      <c r="L2543" s="116" t="str">
        <f>IF(Stock[[#This Row],[SỐ LƯỢNG MUA]]&gt;0,Stock[[#This Row],[GIÁ MUA]]*(1+Stock[[#This Row],[% TĂNG KỲ VỌNG_1]]),"")</f>
        <v/>
      </c>
      <c r="M2543" s="89"/>
      <c r="N2543" s="116" t="str">
        <f>IF(Stock[[#This Row],[SỐ LƯỢNG MUA]]&gt;0,Stock[[#This Row],[GIÁ MUA]]*(1+Stock[[#This Row],[% TĂNG KỲ VỌNG_2]]),"")</f>
        <v/>
      </c>
      <c r="O2543" s="89"/>
      <c r="P2543" s="116" t="str">
        <f>IF(Stock[[#This Row],[SỐ LƯỢNG MUA]]&gt;0,Stock[[#This Row],[GIÁ MUA]]*(1+Stock[[#This Row],[% GIẢM ĐỂ CẮT LỖ]]),"")</f>
        <v/>
      </c>
      <c r="Q2543" s="103"/>
      <c r="R2543" s="117" t="str">
        <f>IF(Stock[[#This Row],[CỔ TỨC TIỀN MẶT]]&gt;0,Stock[[#This Row],[CỔ TỨC TIỀN MẶT]]/(Stock[[#This Row],[GIÁ MUA]]*Stock[[#This Row],[SỐ LƯỢNG MUA]]),"")</f>
        <v/>
      </c>
      <c r="S2543" s="103"/>
      <c r="T2543" s="77"/>
      <c r="U2543" s="95"/>
      <c r="V2543" s="96"/>
      <c r="W2543" s="125" t="str">
        <f>IF(Stock[[#This Row],[SỐ LƯỢNG BÁN]]&gt;0,Stock[[#This Row],[GIÁ BÁN]]*Stock[[#This Row],[SỐ LƯỢNG BÁN]]*$D$11+Stock[[#This Row],[GIÁ BÁN]]*Stock[[#This Row],[SỐ LƯỢNG BÁN]]*$D$12,"")</f>
        <v/>
      </c>
      <c r="X2543" s="120">
        <f>Stock[[#This Row],[SỐ LƯỢNG MUA]]+Stock[[#This Row],[CỔ TỨC BẰNG CỔ PHIẾU]]-Stock[[#This Row],[SỐ LƯỢNG BÁN]]</f>
        <v>0</v>
      </c>
      <c r="Y25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3" s="120">
        <f ca="1">IF(Stock[[#This Row],[NGÀY BÁN]]&gt;0,Stock[[#This Row],[NGÀY BÁN]]-Stock[[#This Row],[NGÀY MUA]]+1,IF(Stock[[#This Row],[NGÀY MUA]]=0,0,TODAY()-Stock[[#This Row],[NGÀY MUA]]+1))</f>
        <v>0</v>
      </c>
      <c r="AA2543" s="121" t="str">
        <f>IFERROR(Stock[[#This Row],[CỔ TỨC TIỀN MẶT]]+Stock[[#This Row],[LÃI/(LỖ) TỪ BÁN CK
(auto-fill)]],"")</f>
        <v/>
      </c>
      <c r="AB25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3" s="79"/>
      <c r="AE2543" s="146" t="str">
        <f>IF(Stock[[#This Row],[TRẠNG THÁI
(auto-fill)]]="NẮM GIỮ",Stock[[#This Row],[GIÁ THỊ TRƯỜNG]]-Stock[[#This Row],[GIÁ MUA]],"")</f>
        <v/>
      </c>
      <c r="AF2543" s="150" t="str">
        <f>IFERROR(Stock[[#This Row],[TĂNG/
(GIẢM )]]/Stock[[#This Row],[GIÁ MUA]],"")</f>
        <v/>
      </c>
      <c r="AG2543" s="129" t="str">
        <f>IF(Stock[[#This Row],[GIÁ THỊ TRƯỜNG]]&gt;0,Stock[[#This Row],[GIÁ THỊ TRƯỜNG]]*Stock[[#This Row],[SỐ LƯỢNG CÒN LẠI
(auto-fill)]],"")</f>
        <v/>
      </c>
    </row>
    <row r="2544" spans="2:33">
      <c r="B2544" s="109" t="str">
        <f>IF(AND(Stock[[#This Row],[SỐ LƯỢNG MUA]]&gt;0,Stock[[#This Row],[SỐ LƯỢNG CÒN LẠI
(auto-fill)]]=0),"BÁN",
IF(AND(Stock[[#This Row],[SỐ LƯỢNG MUA]]&gt;0,Stock[[#This Row],[SỐ LƯỢNG CÒN LẠI
(auto-fill)]]&gt;0),"NẮM GIỮ",""))</f>
        <v/>
      </c>
      <c r="C2544" s="112">
        <f t="shared" si="39"/>
        <v>2531</v>
      </c>
      <c r="D2544" s="77"/>
      <c r="E2544" s="78"/>
      <c r="F2544" s="170"/>
      <c r="G2544" s="83"/>
      <c r="H2544" s="84"/>
      <c r="I2544" s="114" t="str">
        <f>IF(Stock[[#This Row],[SỐ LƯỢNG MUA]]&gt;0,Stock[[#This Row],[GIÁ MUA]]*Stock[[#This Row],[SỐ LƯỢNG MUA]]*$D$11,"")</f>
        <v/>
      </c>
      <c r="J2544" s="87"/>
      <c r="K2544" s="88"/>
      <c r="L2544" s="116" t="str">
        <f>IF(Stock[[#This Row],[SỐ LƯỢNG MUA]]&gt;0,Stock[[#This Row],[GIÁ MUA]]*(1+Stock[[#This Row],[% TĂNG KỲ VỌNG_1]]),"")</f>
        <v/>
      </c>
      <c r="M2544" s="89"/>
      <c r="N2544" s="116" t="str">
        <f>IF(Stock[[#This Row],[SỐ LƯỢNG MUA]]&gt;0,Stock[[#This Row],[GIÁ MUA]]*(1+Stock[[#This Row],[% TĂNG KỲ VỌNG_2]]),"")</f>
        <v/>
      </c>
      <c r="O2544" s="89"/>
      <c r="P2544" s="116" t="str">
        <f>IF(Stock[[#This Row],[SỐ LƯỢNG MUA]]&gt;0,Stock[[#This Row],[GIÁ MUA]]*(1+Stock[[#This Row],[% GIẢM ĐỂ CẮT LỖ]]),"")</f>
        <v/>
      </c>
      <c r="Q2544" s="103"/>
      <c r="R2544" s="117" t="str">
        <f>IF(Stock[[#This Row],[CỔ TỨC TIỀN MẶT]]&gt;0,Stock[[#This Row],[CỔ TỨC TIỀN MẶT]]/(Stock[[#This Row],[GIÁ MUA]]*Stock[[#This Row],[SỐ LƯỢNG MUA]]),"")</f>
        <v/>
      </c>
      <c r="S2544" s="103"/>
      <c r="T2544" s="77"/>
      <c r="U2544" s="95"/>
      <c r="V2544" s="96"/>
      <c r="W2544" s="125" t="str">
        <f>IF(Stock[[#This Row],[SỐ LƯỢNG BÁN]]&gt;0,Stock[[#This Row],[GIÁ BÁN]]*Stock[[#This Row],[SỐ LƯỢNG BÁN]]*$D$11+Stock[[#This Row],[GIÁ BÁN]]*Stock[[#This Row],[SỐ LƯỢNG BÁN]]*$D$12,"")</f>
        <v/>
      </c>
      <c r="X2544" s="120">
        <f>Stock[[#This Row],[SỐ LƯỢNG MUA]]+Stock[[#This Row],[CỔ TỨC BẰNG CỔ PHIẾU]]-Stock[[#This Row],[SỐ LƯỢNG BÁN]]</f>
        <v>0</v>
      </c>
      <c r="Y25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4" s="120">
        <f ca="1">IF(Stock[[#This Row],[NGÀY BÁN]]&gt;0,Stock[[#This Row],[NGÀY BÁN]]-Stock[[#This Row],[NGÀY MUA]]+1,IF(Stock[[#This Row],[NGÀY MUA]]=0,0,TODAY()-Stock[[#This Row],[NGÀY MUA]]+1))</f>
        <v>0</v>
      </c>
      <c r="AA2544" s="121" t="str">
        <f>IFERROR(Stock[[#This Row],[CỔ TỨC TIỀN MẶT]]+Stock[[#This Row],[LÃI/(LỖ) TỪ BÁN CK
(auto-fill)]],"")</f>
        <v/>
      </c>
      <c r="AB25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4" s="79"/>
      <c r="AE2544" s="146" t="str">
        <f>IF(Stock[[#This Row],[TRẠNG THÁI
(auto-fill)]]="NẮM GIỮ",Stock[[#This Row],[GIÁ THỊ TRƯỜNG]]-Stock[[#This Row],[GIÁ MUA]],"")</f>
        <v/>
      </c>
      <c r="AF2544" s="150" t="str">
        <f>IFERROR(Stock[[#This Row],[TĂNG/
(GIẢM )]]/Stock[[#This Row],[GIÁ MUA]],"")</f>
        <v/>
      </c>
      <c r="AG2544" s="129" t="str">
        <f>IF(Stock[[#This Row],[GIÁ THỊ TRƯỜNG]]&gt;0,Stock[[#This Row],[GIÁ THỊ TRƯỜNG]]*Stock[[#This Row],[SỐ LƯỢNG CÒN LẠI
(auto-fill)]],"")</f>
        <v/>
      </c>
    </row>
    <row r="2545" spans="2:33">
      <c r="B2545" s="109" t="str">
        <f>IF(AND(Stock[[#This Row],[SỐ LƯỢNG MUA]]&gt;0,Stock[[#This Row],[SỐ LƯỢNG CÒN LẠI
(auto-fill)]]=0),"BÁN",
IF(AND(Stock[[#This Row],[SỐ LƯỢNG MUA]]&gt;0,Stock[[#This Row],[SỐ LƯỢNG CÒN LẠI
(auto-fill)]]&gt;0),"NẮM GIỮ",""))</f>
        <v/>
      </c>
      <c r="C2545" s="112">
        <f t="shared" si="39"/>
        <v>2532</v>
      </c>
      <c r="D2545" s="77"/>
      <c r="E2545" s="78"/>
      <c r="F2545" s="170"/>
      <c r="G2545" s="83"/>
      <c r="H2545" s="84"/>
      <c r="I2545" s="114" t="str">
        <f>IF(Stock[[#This Row],[SỐ LƯỢNG MUA]]&gt;0,Stock[[#This Row],[GIÁ MUA]]*Stock[[#This Row],[SỐ LƯỢNG MUA]]*$D$11,"")</f>
        <v/>
      </c>
      <c r="J2545" s="87"/>
      <c r="K2545" s="88"/>
      <c r="L2545" s="116" t="str">
        <f>IF(Stock[[#This Row],[SỐ LƯỢNG MUA]]&gt;0,Stock[[#This Row],[GIÁ MUA]]*(1+Stock[[#This Row],[% TĂNG KỲ VỌNG_1]]),"")</f>
        <v/>
      </c>
      <c r="M2545" s="89"/>
      <c r="N2545" s="116" t="str">
        <f>IF(Stock[[#This Row],[SỐ LƯỢNG MUA]]&gt;0,Stock[[#This Row],[GIÁ MUA]]*(1+Stock[[#This Row],[% TĂNG KỲ VỌNG_2]]),"")</f>
        <v/>
      </c>
      <c r="O2545" s="89"/>
      <c r="P2545" s="116" t="str">
        <f>IF(Stock[[#This Row],[SỐ LƯỢNG MUA]]&gt;0,Stock[[#This Row],[GIÁ MUA]]*(1+Stock[[#This Row],[% GIẢM ĐỂ CẮT LỖ]]),"")</f>
        <v/>
      </c>
      <c r="Q2545" s="103"/>
      <c r="R2545" s="117" t="str">
        <f>IF(Stock[[#This Row],[CỔ TỨC TIỀN MẶT]]&gt;0,Stock[[#This Row],[CỔ TỨC TIỀN MẶT]]/(Stock[[#This Row],[GIÁ MUA]]*Stock[[#This Row],[SỐ LƯỢNG MUA]]),"")</f>
        <v/>
      </c>
      <c r="S2545" s="103"/>
      <c r="T2545" s="77"/>
      <c r="U2545" s="95"/>
      <c r="V2545" s="96"/>
      <c r="W2545" s="125" t="str">
        <f>IF(Stock[[#This Row],[SỐ LƯỢNG BÁN]]&gt;0,Stock[[#This Row],[GIÁ BÁN]]*Stock[[#This Row],[SỐ LƯỢNG BÁN]]*$D$11+Stock[[#This Row],[GIÁ BÁN]]*Stock[[#This Row],[SỐ LƯỢNG BÁN]]*$D$12,"")</f>
        <v/>
      </c>
      <c r="X2545" s="120">
        <f>Stock[[#This Row],[SỐ LƯỢNG MUA]]+Stock[[#This Row],[CỔ TỨC BẰNG CỔ PHIẾU]]-Stock[[#This Row],[SỐ LƯỢNG BÁN]]</f>
        <v>0</v>
      </c>
      <c r="Y25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5" s="120">
        <f ca="1">IF(Stock[[#This Row],[NGÀY BÁN]]&gt;0,Stock[[#This Row],[NGÀY BÁN]]-Stock[[#This Row],[NGÀY MUA]]+1,IF(Stock[[#This Row],[NGÀY MUA]]=0,0,TODAY()-Stock[[#This Row],[NGÀY MUA]]+1))</f>
        <v>0</v>
      </c>
      <c r="AA2545" s="121" t="str">
        <f>IFERROR(Stock[[#This Row],[CỔ TỨC TIỀN MẶT]]+Stock[[#This Row],[LÃI/(LỖ) TỪ BÁN CK
(auto-fill)]],"")</f>
        <v/>
      </c>
      <c r="AB25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5" s="79"/>
      <c r="AE2545" s="146" t="str">
        <f>IF(Stock[[#This Row],[TRẠNG THÁI
(auto-fill)]]="NẮM GIỮ",Stock[[#This Row],[GIÁ THỊ TRƯỜNG]]-Stock[[#This Row],[GIÁ MUA]],"")</f>
        <v/>
      </c>
      <c r="AF2545" s="150" t="str">
        <f>IFERROR(Stock[[#This Row],[TĂNG/
(GIẢM )]]/Stock[[#This Row],[GIÁ MUA]],"")</f>
        <v/>
      </c>
      <c r="AG2545" s="129" t="str">
        <f>IF(Stock[[#This Row],[GIÁ THỊ TRƯỜNG]]&gt;0,Stock[[#This Row],[GIÁ THỊ TRƯỜNG]]*Stock[[#This Row],[SỐ LƯỢNG CÒN LẠI
(auto-fill)]],"")</f>
        <v/>
      </c>
    </row>
    <row r="2546" spans="2:33">
      <c r="B2546" s="109" t="str">
        <f>IF(AND(Stock[[#This Row],[SỐ LƯỢNG MUA]]&gt;0,Stock[[#This Row],[SỐ LƯỢNG CÒN LẠI
(auto-fill)]]=0),"BÁN",
IF(AND(Stock[[#This Row],[SỐ LƯỢNG MUA]]&gt;0,Stock[[#This Row],[SỐ LƯỢNG CÒN LẠI
(auto-fill)]]&gt;0),"NẮM GIỮ",""))</f>
        <v/>
      </c>
      <c r="C2546" s="112">
        <f t="shared" si="39"/>
        <v>2533</v>
      </c>
      <c r="D2546" s="77"/>
      <c r="E2546" s="78"/>
      <c r="F2546" s="170"/>
      <c r="G2546" s="83"/>
      <c r="H2546" s="84"/>
      <c r="I2546" s="114" t="str">
        <f>IF(Stock[[#This Row],[SỐ LƯỢNG MUA]]&gt;0,Stock[[#This Row],[GIÁ MUA]]*Stock[[#This Row],[SỐ LƯỢNG MUA]]*$D$11,"")</f>
        <v/>
      </c>
      <c r="J2546" s="87"/>
      <c r="K2546" s="88"/>
      <c r="L2546" s="116" t="str">
        <f>IF(Stock[[#This Row],[SỐ LƯỢNG MUA]]&gt;0,Stock[[#This Row],[GIÁ MUA]]*(1+Stock[[#This Row],[% TĂNG KỲ VỌNG_1]]),"")</f>
        <v/>
      </c>
      <c r="M2546" s="89"/>
      <c r="N2546" s="116" t="str">
        <f>IF(Stock[[#This Row],[SỐ LƯỢNG MUA]]&gt;0,Stock[[#This Row],[GIÁ MUA]]*(1+Stock[[#This Row],[% TĂNG KỲ VỌNG_2]]),"")</f>
        <v/>
      </c>
      <c r="O2546" s="89"/>
      <c r="P2546" s="116" t="str">
        <f>IF(Stock[[#This Row],[SỐ LƯỢNG MUA]]&gt;0,Stock[[#This Row],[GIÁ MUA]]*(1+Stock[[#This Row],[% GIẢM ĐỂ CẮT LỖ]]),"")</f>
        <v/>
      </c>
      <c r="Q2546" s="103"/>
      <c r="R2546" s="117" t="str">
        <f>IF(Stock[[#This Row],[CỔ TỨC TIỀN MẶT]]&gt;0,Stock[[#This Row],[CỔ TỨC TIỀN MẶT]]/(Stock[[#This Row],[GIÁ MUA]]*Stock[[#This Row],[SỐ LƯỢNG MUA]]),"")</f>
        <v/>
      </c>
      <c r="S2546" s="103"/>
      <c r="T2546" s="77"/>
      <c r="U2546" s="95"/>
      <c r="V2546" s="96"/>
      <c r="W2546" s="125" t="str">
        <f>IF(Stock[[#This Row],[SỐ LƯỢNG BÁN]]&gt;0,Stock[[#This Row],[GIÁ BÁN]]*Stock[[#This Row],[SỐ LƯỢNG BÁN]]*$D$11+Stock[[#This Row],[GIÁ BÁN]]*Stock[[#This Row],[SỐ LƯỢNG BÁN]]*$D$12,"")</f>
        <v/>
      </c>
      <c r="X2546" s="120">
        <f>Stock[[#This Row],[SỐ LƯỢNG MUA]]+Stock[[#This Row],[CỔ TỨC BẰNG CỔ PHIẾU]]-Stock[[#This Row],[SỐ LƯỢNG BÁN]]</f>
        <v>0</v>
      </c>
      <c r="Y25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6" s="120">
        <f ca="1">IF(Stock[[#This Row],[NGÀY BÁN]]&gt;0,Stock[[#This Row],[NGÀY BÁN]]-Stock[[#This Row],[NGÀY MUA]]+1,IF(Stock[[#This Row],[NGÀY MUA]]=0,0,TODAY()-Stock[[#This Row],[NGÀY MUA]]+1))</f>
        <v>0</v>
      </c>
      <c r="AA2546" s="121" t="str">
        <f>IFERROR(Stock[[#This Row],[CỔ TỨC TIỀN MẶT]]+Stock[[#This Row],[LÃI/(LỖ) TỪ BÁN CK
(auto-fill)]],"")</f>
        <v/>
      </c>
      <c r="AB25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6" s="79"/>
      <c r="AE2546" s="146" t="str">
        <f>IF(Stock[[#This Row],[TRẠNG THÁI
(auto-fill)]]="NẮM GIỮ",Stock[[#This Row],[GIÁ THỊ TRƯỜNG]]-Stock[[#This Row],[GIÁ MUA]],"")</f>
        <v/>
      </c>
      <c r="AF2546" s="150" t="str">
        <f>IFERROR(Stock[[#This Row],[TĂNG/
(GIẢM )]]/Stock[[#This Row],[GIÁ MUA]],"")</f>
        <v/>
      </c>
      <c r="AG2546" s="129" t="str">
        <f>IF(Stock[[#This Row],[GIÁ THỊ TRƯỜNG]]&gt;0,Stock[[#This Row],[GIÁ THỊ TRƯỜNG]]*Stock[[#This Row],[SỐ LƯỢNG CÒN LẠI
(auto-fill)]],"")</f>
        <v/>
      </c>
    </row>
    <row r="2547" spans="2:33">
      <c r="B2547" s="109" t="str">
        <f>IF(AND(Stock[[#This Row],[SỐ LƯỢNG MUA]]&gt;0,Stock[[#This Row],[SỐ LƯỢNG CÒN LẠI
(auto-fill)]]=0),"BÁN",
IF(AND(Stock[[#This Row],[SỐ LƯỢNG MUA]]&gt;0,Stock[[#This Row],[SỐ LƯỢNG CÒN LẠI
(auto-fill)]]&gt;0),"NẮM GIỮ",""))</f>
        <v/>
      </c>
      <c r="C2547" s="112">
        <f t="shared" si="39"/>
        <v>2534</v>
      </c>
      <c r="D2547" s="77"/>
      <c r="E2547" s="78"/>
      <c r="F2547" s="170"/>
      <c r="G2547" s="83"/>
      <c r="H2547" s="84"/>
      <c r="I2547" s="114" t="str">
        <f>IF(Stock[[#This Row],[SỐ LƯỢNG MUA]]&gt;0,Stock[[#This Row],[GIÁ MUA]]*Stock[[#This Row],[SỐ LƯỢNG MUA]]*$D$11,"")</f>
        <v/>
      </c>
      <c r="J2547" s="87"/>
      <c r="K2547" s="88"/>
      <c r="L2547" s="116" t="str">
        <f>IF(Stock[[#This Row],[SỐ LƯỢNG MUA]]&gt;0,Stock[[#This Row],[GIÁ MUA]]*(1+Stock[[#This Row],[% TĂNG KỲ VỌNG_1]]),"")</f>
        <v/>
      </c>
      <c r="M2547" s="89"/>
      <c r="N2547" s="116" t="str">
        <f>IF(Stock[[#This Row],[SỐ LƯỢNG MUA]]&gt;0,Stock[[#This Row],[GIÁ MUA]]*(1+Stock[[#This Row],[% TĂNG KỲ VỌNG_2]]),"")</f>
        <v/>
      </c>
      <c r="O2547" s="89"/>
      <c r="P2547" s="116" t="str">
        <f>IF(Stock[[#This Row],[SỐ LƯỢNG MUA]]&gt;0,Stock[[#This Row],[GIÁ MUA]]*(1+Stock[[#This Row],[% GIẢM ĐỂ CẮT LỖ]]),"")</f>
        <v/>
      </c>
      <c r="Q2547" s="103"/>
      <c r="R2547" s="117" t="str">
        <f>IF(Stock[[#This Row],[CỔ TỨC TIỀN MẶT]]&gt;0,Stock[[#This Row],[CỔ TỨC TIỀN MẶT]]/(Stock[[#This Row],[GIÁ MUA]]*Stock[[#This Row],[SỐ LƯỢNG MUA]]),"")</f>
        <v/>
      </c>
      <c r="S2547" s="103"/>
      <c r="T2547" s="77"/>
      <c r="U2547" s="95"/>
      <c r="V2547" s="96"/>
      <c r="W2547" s="125" t="str">
        <f>IF(Stock[[#This Row],[SỐ LƯỢNG BÁN]]&gt;0,Stock[[#This Row],[GIÁ BÁN]]*Stock[[#This Row],[SỐ LƯỢNG BÁN]]*$D$11+Stock[[#This Row],[GIÁ BÁN]]*Stock[[#This Row],[SỐ LƯỢNG BÁN]]*$D$12,"")</f>
        <v/>
      </c>
      <c r="X2547" s="120">
        <f>Stock[[#This Row],[SỐ LƯỢNG MUA]]+Stock[[#This Row],[CỔ TỨC BẰNG CỔ PHIẾU]]-Stock[[#This Row],[SỐ LƯỢNG BÁN]]</f>
        <v>0</v>
      </c>
      <c r="Y25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7" s="120">
        <f ca="1">IF(Stock[[#This Row],[NGÀY BÁN]]&gt;0,Stock[[#This Row],[NGÀY BÁN]]-Stock[[#This Row],[NGÀY MUA]]+1,IF(Stock[[#This Row],[NGÀY MUA]]=0,0,TODAY()-Stock[[#This Row],[NGÀY MUA]]+1))</f>
        <v>0</v>
      </c>
      <c r="AA2547" s="121" t="str">
        <f>IFERROR(Stock[[#This Row],[CỔ TỨC TIỀN MẶT]]+Stock[[#This Row],[LÃI/(LỖ) TỪ BÁN CK
(auto-fill)]],"")</f>
        <v/>
      </c>
      <c r="AB25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7" s="79"/>
      <c r="AE2547" s="146" t="str">
        <f>IF(Stock[[#This Row],[TRẠNG THÁI
(auto-fill)]]="NẮM GIỮ",Stock[[#This Row],[GIÁ THỊ TRƯỜNG]]-Stock[[#This Row],[GIÁ MUA]],"")</f>
        <v/>
      </c>
      <c r="AF2547" s="150" t="str">
        <f>IFERROR(Stock[[#This Row],[TĂNG/
(GIẢM )]]/Stock[[#This Row],[GIÁ MUA]],"")</f>
        <v/>
      </c>
      <c r="AG2547" s="129" t="str">
        <f>IF(Stock[[#This Row],[GIÁ THỊ TRƯỜNG]]&gt;0,Stock[[#This Row],[GIÁ THỊ TRƯỜNG]]*Stock[[#This Row],[SỐ LƯỢNG CÒN LẠI
(auto-fill)]],"")</f>
        <v/>
      </c>
    </row>
    <row r="2548" spans="2:33">
      <c r="B2548" s="109" t="str">
        <f>IF(AND(Stock[[#This Row],[SỐ LƯỢNG MUA]]&gt;0,Stock[[#This Row],[SỐ LƯỢNG CÒN LẠI
(auto-fill)]]=0),"BÁN",
IF(AND(Stock[[#This Row],[SỐ LƯỢNG MUA]]&gt;0,Stock[[#This Row],[SỐ LƯỢNG CÒN LẠI
(auto-fill)]]&gt;0),"NẮM GIỮ",""))</f>
        <v/>
      </c>
      <c r="C2548" s="112">
        <f t="shared" si="39"/>
        <v>2535</v>
      </c>
      <c r="D2548" s="77"/>
      <c r="E2548" s="78"/>
      <c r="F2548" s="170"/>
      <c r="G2548" s="83"/>
      <c r="H2548" s="84"/>
      <c r="I2548" s="114" t="str">
        <f>IF(Stock[[#This Row],[SỐ LƯỢNG MUA]]&gt;0,Stock[[#This Row],[GIÁ MUA]]*Stock[[#This Row],[SỐ LƯỢNG MUA]]*$D$11,"")</f>
        <v/>
      </c>
      <c r="J2548" s="87"/>
      <c r="K2548" s="88"/>
      <c r="L2548" s="116" t="str">
        <f>IF(Stock[[#This Row],[SỐ LƯỢNG MUA]]&gt;0,Stock[[#This Row],[GIÁ MUA]]*(1+Stock[[#This Row],[% TĂNG KỲ VỌNG_1]]),"")</f>
        <v/>
      </c>
      <c r="M2548" s="89"/>
      <c r="N2548" s="116" t="str">
        <f>IF(Stock[[#This Row],[SỐ LƯỢNG MUA]]&gt;0,Stock[[#This Row],[GIÁ MUA]]*(1+Stock[[#This Row],[% TĂNG KỲ VỌNG_2]]),"")</f>
        <v/>
      </c>
      <c r="O2548" s="89"/>
      <c r="P2548" s="116" t="str">
        <f>IF(Stock[[#This Row],[SỐ LƯỢNG MUA]]&gt;0,Stock[[#This Row],[GIÁ MUA]]*(1+Stock[[#This Row],[% GIẢM ĐỂ CẮT LỖ]]),"")</f>
        <v/>
      </c>
      <c r="Q2548" s="103"/>
      <c r="R2548" s="117" t="str">
        <f>IF(Stock[[#This Row],[CỔ TỨC TIỀN MẶT]]&gt;0,Stock[[#This Row],[CỔ TỨC TIỀN MẶT]]/(Stock[[#This Row],[GIÁ MUA]]*Stock[[#This Row],[SỐ LƯỢNG MUA]]),"")</f>
        <v/>
      </c>
      <c r="S2548" s="103"/>
      <c r="T2548" s="77"/>
      <c r="U2548" s="95"/>
      <c r="V2548" s="96"/>
      <c r="W2548" s="125" t="str">
        <f>IF(Stock[[#This Row],[SỐ LƯỢNG BÁN]]&gt;0,Stock[[#This Row],[GIÁ BÁN]]*Stock[[#This Row],[SỐ LƯỢNG BÁN]]*$D$11+Stock[[#This Row],[GIÁ BÁN]]*Stock[[#This Row],[SỐ LƯỢNG BÁN]]*$D$12,"")</f>
        <v/>
      </c>
      <c r="X2548" s="120">
        <f>Stock[[#This Row],[SỐ LƯỢNG MUA]]+Stock[[#This Row],[CỔ TỨC BẰNG CỔ PHIẾU]]-Stock[[#This Row],[SỐ LƯỢNG BÁN]]</f>
        <v>0</v>
      </c>
      <c r="Y25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8" s="120">
        <f ca="1">IF(Stock[[#This Row],[NGÀY BÁN]]&gt;0,Stock[[#This Row],[NGÀY BÁN]]-Stock[[#This Row],[NGÀY MUA]]+1,IF(Stock[[#This Row],[NGÀY MUA]]=0,0,TODAY()-Stock[[#This Row],[NGÀY MUA]]+1))</f>
        <v>0</v>
      </c>
      <c r="AA2548" s="121" t="str">
        <f>IFERROR(Stock[[#This Row],[CỔ TỨC TIỀN MẶT]]+Stock[[#This Row],[LÃI/(LỖ) TỪ BÁN CK
(auto-fill)]],"")</f>
        <v/>
      </c>
      <c r="AB25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8" s="79"/>
      <c r="AE2548" s="146" t="str">
        <f>IF(Stock[[#This Row],[TRẠNG THÁI
(auto-fill)]]="NẮM GIỮ",Stock[[#This Row],[GIÁ THỊ TRƯỜNG]]-Stock[[#This Row],[GIÁ MUA]],"")</f>
        <v/>
      </c>
      <c r="AF2548" s="150" t="str">
        <f>IFERROR(Stock[[#This Row],[TĂNG/
(GIẢM )]]/Stock[[#This Row],[GIÁ MUA]],"")</f>
        <v/>
      </c>
      <c r="AG2548" s="129" t="str">
        <f>IF(Stock[[#This Row],[GIÁ THỊ TRƯỜNG]]&gt;0,Stock[[#This Row],[GIÁ THỊ TRƯỜNG]]*Stock[[#This Row],[SỐ LƯỢNG CÒN LẠI
(auto-fill)]],"")</f>
        <v/>
      </c>
    </row>
    <row r="2549" spans="2:33">
      <c r="B2549" s="109" t="str">
        <f>IF(AND(Stock[[#This Row],[SỐ LƯỢNG MUA]]&gt;0,Stock[[#This Row],[SỐ LƯỢNG CÒN LẠI
(auto-fill)]]=0),"BÁN",
IF(AND(Stock[[#This Row],[SỐ LƯỢNG MUA]]&gt;0,Stock[[#This Row],[SỐ LƯỢNG CÒN LẠI
(auto-fill)]]&gt;0),"NẮM GIỮ",""))</f>
        <v/>
      </c>
      <c r="C2549" s="112">
        <f t="shared" si="39"/>
        <v>2536</v>
      </c>
      <c r="D2549" s="77"/>
      <c r="E2549" s="78"/>
      <c r="F2549" s="170"/>
      <c r="G2549" s="83"/>
      <c r="H2549" s="84"/>
      <c r="I2549" s="114" t="str">
        <f>IF(Stock[[#This Row],[SỐ LƯỢNG MUA]]&gt;0,Stock[[#This Row],[GIÁ MUA]]*Stock[[#This Row],[SỐ LƯỢNG MUA]]*$D$11,"")</f>
        <v/>
      </c>
      <c r="J2549" s="87"/>
      <c r="K2549" s="88"/>
      <c r="L2549" s="116" t="str">
        <f>IF(Stock[[#This Row],[SỐ LƯỢNG MUA]]&gt;0,Stock[[#This Row],[GIÁ MUA]]*(1+Stock[[#This Row],[% TĂNG KỲ VỌNG_1]]),"")</f>
        <v/>
      </c>
      <c r="M2549" s="89"/>
      <c r="N2549" s="116" t="str">
        <f>IF(Stock[[#This Row],[SỐ LƯỢNG MUA]]&gt;0,Stock[[#This Row],[GIÁ MUA]]*(1+Stock[[#This Row],[% TĂNG KỲ VỌNG_2]]),"")</f>
        <v/>
      </c>
      <c r="O2549" s="89"/>
      <c r="P2549" s="116" t="str">
        <f>IF(Stock[[#This Row],[SỐ LƯỢNG MUA]]&gt;0,Stock[[#This Row],[GIÁ MUA]]*(1+Stock[[#This Row],[% GIẢM ĐỂ CẮT LỖ]]),"")</f>
        <v/>
      </c>
      <c r="Q2549" s="103"/>
      <c r="R2549" s="117" t="str">
        <f>IF(Stock[[#This Row],[CỔ TỨC TIỀN MẶT]]&gt;0,Stock[[#This Row],[CỔ TỨC TIỀN MẶT]]/(Stock[[#This Row],[GIÁ MUA]]*Stock[[#This Row],[SỐ LƯỢNG MUA]]),"")</f>
        <v/>
      </c>
      <c r="S2549" s="103"/>
      <c r="T2549" s="77"/>
      <c r="U2549" s="95"/>
      <c r="V2549" s="96"/>
      <c r="W2549" s="125" t="str">
        <f>IF(Stock[[#This Row],[SỐ LƯỢNG BÁN]]&gt;0,Stock[[#This Row],[GIÁ BÁN]]*Stock[[#This Row],[SỐ LƯỢNG BÁN]]*$D$11+Stock[[#This Row],[GIÁ BÁN]]*Stock[[#This Row],[SỐ LƯỢNG BÁN]]*$D$12,"")</f>
        <v/>
      </c>
      <c r="X2549" s="120">
        <f>Stock[[#This Row],[SỐ LƯỢNG MUA]]+Stock[[#This Row],[CỔ TỨC BẰNG CỔ PHIẾU]]-Stock[[#This Row],[SỐ LƯỢNG BÁN]]</f>
        <v>0</v>
      </c>
      <c r="Y25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9" s="120">
        <f ca="1">IF(Stock[[#This Row],[NGÀY BÁN]]&gt;0,Stock[[#This Row],[NGÀY BÁN]]-Stock[[#This Row],[NGÀY MUA]]+1,IF(Stock[[#This Row],[NGÀY MUA]]=0,0,TODAY()-Stock[[#This Row],[NGÀY MUA]]+1))</f>
        <v>0</v>
      </c>
      <c r="AA2549" s="121" t="str">
        <f>IFERROR(Stock[[#This Row],[CỔ TỨC TIỀN MẶT]]+Stock[[#This Row],[LÃI/(LỖ) TỪ BÁN CK
(auto-fill)]],"")</f>
        <v/>
      </c>
      <c r="AB25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49" s="79"/>
      <c r="AE2549" s="146" t="str">
        <f>IF(Stock[[#This Row],[TRẠNG THÁI
(auto-fill)]]="NẮM GIỮ",Stock[[#This Row],[GIÁ THỊ TRƯỜNG]]-Stock[[#This Row],[GIÁ MUA]],"")</f>
        <v/>
      </c>
      <c r="AF2549" s="150" t="str">
        <f>IFERROR(Stock[[#This Row],[TĂNG/
(GIẢM )]]/Stock[[#This Row],[GIÁ MUA]],"")</f>
        <v/>
      </c>
      <c r="AG2549" s="129" t="str">
        <f>IF(Stock[[#This Row],[GIÁ THỊ TRƯỜNG]]&gt;0,Stock[[#This Row],[GIÁ THỊ TRƯỜNG]]*Stock[[#This Row],[SỐ LƯỢNG CÒN LẠI
(auto-fill)]],"")</f>
        <v/>
      </c>
    </row>
    <row r="2550" spans="2:33">
      <c r="B2550" s="109" t="str">
        <f>IF(AND(Stock[[#This Row],[SỐ LƯỢNG MUA]]&gt;0,Stock[[#This Row],[SỐ LƯỢNG CÒN LẠI
(auto-fill)]]=0),"BÁN",
IF(AND(Stock[[#This Row],[SỐ LƯỢNG MUA]]&gt;0,Stock[[#This Row],[SỐ LƯỢNG CÒN LẠI
(auto-fill)]]&gt;0),"NẮM GIỮ",""))</f>
        <v/>
      </c>
      <c r="C2550" s="112">
        <f t="shared" si="39"/>
        <v>2537</v>
      </c>
      <c r="D2550" s="77"/>
      <c r="E2550" s="78"/>
      <c r="F2550" s="170"/>
      <c r="G2550" s="83"/>
      <c r="H2550" s="84"/>
      <c r="I2550" s="114" t="str">
        <f>IF(Stock[[#This Row],[SỐ LƯỢNG MUA]]&gt;0,Stock[[#This Row],[GIÁ MUA]]*Stock[[#This Row],[SỐ LƯỢNG MUA]]*$D$11,"")</f>
        <v/>
      </c>
      <c r="J2550" s="87"/>
      <c r="K2550" s="88"/>
      <c r="L2550" s="116" t="str">
        <f>IF(Stock[[#This Row],[SỐ LƯỢNG MUA]]&gt;0,Stock[[#This Row],[GIÁ MUA]]*(1+Stock[[#This Row],[% TĂNG KỲ VỌNG_1]]),"")</f>
        <v/>
      </c>
      <c r="M2550" s="89"/>
      <c r="N2550" s="116" t="str">
        <f>IF(Stock[[#This Row],[SỐ LƯỢNG MUA]]&gt;0,Stock[[#This Row],[GIÁ MUA]]*(1+Stock[[#This Row],[% TĂNG KỲ VỌNG_2]]),"")</f>
        <v/>
      </c>
      <c r="O2550" s="89"/>
      <c r="P2550" s="116" t="str">
        <f>IF(Stock[[#This Row],[SỐ LƯỢNG MUA]]&gt;0,Stock[[#This Row],[GIÁ MUA]]*(1+Stock[[#This Row],[% GIẢM ĐỂ CẮT LỖ]]),"")</f>
        <v/>
      </c>
      <c r="Q2550" s="103"/>
      <c r="R2550" s="117" t="str">
        <f>IF(Stock[[#This Row],[CỔ TỨC TIỀN MẶT]]&gt;0,Stock[[#This Row],[CỔ TỨC TIỀN MẶT]]/(Stock[[#This Row],[GIÁ MUA]]*Stock[[#This Row],[SỐ LƯỢNG MUA]]),"")</f>
        <v/>
      </c>
      <c r="S2550" s="103"/>
      <c r="T2550" s="77"/>
      <c r="U2550" s="95"/>
      <c r="V2550" s="96"/>
      <c r="W2550" s="125" t="str">
        <f>IF(Stock[[#This Row],[SỐ LƯỢNG BÁN]]&gt;0,Stock[[#This Row],[GIÁ BÁN]]*Stock[[#This Row],[SỐ LƯỢNG BÁN]]*$D$11+Stock[[#This Row],[GIÁ BÁN]]*Stock[[#This Row],[SỐ LƯỢNG BÁN]]*$D$12,"")</f>
        <v/>
      </c>
      <c r="X2550" s="120">
        <f>Stock[[#This Row],[SỐ LƯỢNG MUA]]+Stock[[#This Row],[CỔ TỨC BẰNG CỔ PHIẾU]]-Stock[[#This Row],[SỐ LƯỢNG BÁN]]</f>
        <v>0</v>
      </c>
      <c r="Y25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0" s="120">
        <f ca="1">IF(Stock[[#This Row],[NGÀY BÁN]]&gt;0,Stock[[#This Row],[NGÀY BÁN]]-Stock[[#This Row],[NGÀY MUA]]+1,IF(Stock[[#This Row],[NGÀY MUA]]=0,0,TODAY()-Stock[[#This Row],[NGÀY MUA]]+1))</f>
        <v>0</v>
      </c>
      <c r="AA2550" s="121" t="str">
        <f>IFERROR(Stock[[#This Row],[CỔ TỨC TIỀN MẶT]]+Stock[[#This Row],[LÃI/(LỖ) TỪ BÁN CK
(auto-fill)]],"")</f>
        <v/>
      </c>
      <c r="AB25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0" s="79"/>
      <c r="AE2550" s="146" t="str">
        <f>IF(Stock[[#This Row],[TRẠNG THÁI
(auto-fill)]]="NẮM GIỮ",Stock[[#This Row],[GIÁ THỊ TRƯỜNG]]-Stock[[#This Row],[GIÁ MUA]],"")</f>
        <v/>
      </c>
      <c r="AF2550" s="150" t="str">
        <f>IFERROR(Stock[[#This Row],[TĂNG/
(GIẢM )]]/Stock[[#This Row],[GIÁ MUA]],"")</f>
        <v/>
      </c>
      <c r="AG2550" s="129" t="str">
        <f>IF(Stock[[#This Row],[GIÁ THỊ TRƯỜNG]]&gt;0,Stock[[#This Row],[GIÁ THỊ TRƯỜNG]]*Stock[[#This Row],[SỐ LƯỢNG CÒN LẠI
(auto-fill)]],"")</f>
        <v/>
      </c>
    </row>
    <row r="2551" spans="2:33">
      <c r="B2551" s="109" t="str">
        <f>IF(AND(Stock[[#This Row],[SỐ LƯỢNG MUA]]&gt;0,Stock[[#This Row],[SỐ LƯỢNG CÒN LẠI
(auto-fill)]]=0),"BÁN",
IF(AND(Stock[[#This Row],[SỐ LƯỢNG MUA]]&gt;0,Stock[[#This Row],[SỐ LƯỢNG CÒN LẠI
(auto-fill)]]&gt;0),"NẮM GIỮ",""))</f>
        <v/>
      </c>
      <c r="C2551" s="112">
        <f t="shared" si="39"/>
        <v>2538</v>
      </c>
      <c r="D2551" s="77"/>
      <c r="E2551" s="78"/>
      <c r="F2551" s="170"/>
      <c r="G2551" s="83"/>
      <c r="H2551" s="84"/>
      <c r="I2551" s="114" t="str">
        <f>IF(Stock[[#This Row],[SỐ LƯỢNG MUA]]&gt;0,Stock[[#This Row],[GIÁ MUA]]*Stock[[#This Row],[SỐ LƯỢNG MUA]]*$D$11,"")</f>
        <v/>
      </c>
      <c r="J2551" s="87"/>
      <c r="K2551" s="88"/>
      <c r="L2551" s="116" t="str">
        <f>IF(Stock[[#This Row],[SỐ LƯỢNG MUA]]&gt;0,Stock[[#This Row],[GIÁ MUA]]*(1+Stock[[#This Row],[% TĂNG KỲ VỌNG_1]]),"")</f>
        <v/>
      </c>
      <c r="M2551" s="89"/>
      <c r="N2551" s="116" t="str">
        <f>IF(Stock[[#This Row],[SỐ LƯỢNG MUA]]&gt;0,Stock[[#This Row],[GIÁ MUA]]*(1+Stock[[#This Row],[% TĂNG KỲ VỌNG_2]]),"")</f>
        <v/>
      </c>
      <c r="O2551" s="89"/>
      <c r="P2551" s="116" t="str">
        <f>IF(Stock[[#This Row],[SỐ LƯỢNG MUA]]&gt;0,Stock[[#This Row],[GIÁ MUA]]*(1+Stock[[#This Row],[% GIẢM ĐỂ CẮT LỖ]]),"")</f>
        <v/>
      </c>
      <c r="Q2551" s="103"/>
      <c r="R2551" s="117" t="str">
        <f>IF(Stock[[#This Row],[CỔ TỨC TIỀN MẶT]]&gt;0,Stock[[#This Row],[CỔ TỨC TIỀN MẶT]]/(Stock[[#This Row],[GIÁ MUA]]*Stock[[#This Row],[SỐ LƯỢNG MUA]]),"")</f>
        <v/>
      </c>
      <c r="S2551" s="103"/>
      <c r="T2551" s="77"/>
      <c r="U2551" s="95"/>
      <c r="V2551" s="96"/>
      <c r="W2551" s="125" t="str">
        <f>IF(Stock[[#This Row],[SỐ LƯỢNG BÁN]]&gt;0,Stock[[#This Row],[GIÁ BÁN]]*Stock[[#This Row],[SỐ LƯỢNG BÁN]]*$D$11+Stock[[#This Row],[GIÁ BÁN]]*Stock[[#This Row],[SỐ LƯỢNG BÁN]]*$D$12,"")</f>
        <v/>
      </c>
      <c r="X2551" s="120">
        <f>Stock[[#This Row],[SỐ LƯỢNG MUA]]+Stock[[#This Row],[CỔ TỨC BẰNG CỔ PHIẾU]]-Stock[[#This Row],[SỐ LƯỢNG BÁN]]</f>
        <v>0</v>
      </c>
      <c r="Y25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1" s="120">
        <f ca="1">IF(Stock[[#This Row],[NGÀY BÁN]]&gt;0,Stock[[#This Row],[NGÀY BÁN]]-Stock[[#This Row],[NGÀY MUA]]+1,IF(Stock[[#This Row],[NGÀY MUA]]=0,0,TODAY()-Stock[[#This Row],[NGÀY MUA]]+1))</f>
        <v>0</v>
      </c>
      <c r="AA2551" s="121" t="str">
        <f>IFERROR(Stock[[#This Row],[CỔ TỨC TIỀN MẶT]]+Stock[[#This Row],[LÃI/(LỖ) TỪ BÁN CK
(auto-fill)]],"")</f>
        <v/>
      </c>
      <c r="AB25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1" s="79"/>
      <c r="AE2551" s="146" t="str">
        <f>IF(Stock[[#This Row],[TRẠNG THÁI
(auto-fill)]]="NẮM GIỮ",Stock[[#This Row],[GIÁ THỊ TRƯỜNG]]-Stock[[#This Row],[GIÁ MUA]],"")</f>
        <v/>
      </c>
      <c r="AF2551" s="150" t="str">
        <f>IFERROR(Stock[[#This Row],[TĂNG/
(GIẢM )]]/Stock[[#This Row],[GIÁ MUA]],"")</f>
        <v/>
      </c>
      <c r="AG2551" s="129" t="str">
        <f>IF(Stock[[#This Row],[GIÁ THỊ TRƯỜNG]]&gt;0,Stock[[#This Row],[GIÁ THỊ TRƯỜNG]]*Stock[[#This Row],[SỐ LƯỢNG CÒN LẠI
(auto-fill)]],"")</f>
        <v/>
      </c>
    </row>
    <row r="2552" spans="2:33">
      <c r="B2552" s="109" t="str">
        <f>IF(AND(Stock[[#This Row],[SỐ LƯỢNG MUA]]&gt;0,Stock[[#This Row],[SỐ LƯỢNG CÒN LẠI
(auto-fill)]]=0),"BÁN",
IF(AND(Stock[[#This Row],[SỐ LƯỢNG MUA]]&gt;0,Stock[[#This Row],[SỐ LƯỢNG CÒN LẠI
(auto-fill)]]&gt;0),"NẮM GIỮ",""))</f>
        <v/>
      </c>
      <c r="C2552" s="112">
        <f t="shared" si="39"/>
        <v>2539</v>
      </c>
      <c r="D2552" s="77"/>
      <c r="E2552" s="78"/>
      <c r="F2552" s="170"/>
      <c r="G2552" s="83"/>
      <c r="H2552" s="84"/>
      <c r="I2552" s="114" t="str">
        <f>IF(Stock[[#This Row],[SỐ LƯỢNG MUA]]&gt;0,Stock[[#This Row],[GIÁ MUA]]*Stock[[#This Row],[SỐ LƯỢNG MUA]]*$D$11,"")</f>
        <v/>
      </c>
      <c r="J2552" s="87"/>
      <c r="K2552" s="88"/>
      <c r="L2552" s="116" t="str">
        <f>IF(Stock[[#This Row],[SỐ LƯỢNG MUA]]&gt;0,Stock[[#This Row],[GIÁ MUA]]*(1+Stock[[#This Row],[% TĂNG KỲ VỌNG_1]]),"")</f>
        <v/>
      </c>
      <c r="M2552" s="89"/>
      <c r="N2552" s="116" t="str">
        <f>IF(Stock[[#This Row],[SỐ LƯỢNG MUA]]&gt;0,Stock[[#This Row],[GIÁ MUA]]*(1+Stock[[#This Row],[% TĂNG KỲ VỌNG_2]]),"")</f>
        <v/>
      </c>
      <c r="O2552" s="89"/>
      <c r="P2552" s="116" t="str">
        <f>IF(Stock[[#This Row],[SỐ LƯỢNG MUA]]&gt;0,Stock[[#This Row],[GIÁ MUA]]*(1+Stock[[#This Row],[% GIẢM ĐỂ CẮT LỖ]]),"")</f>
        <v/>
      </c>
      <c r="Q2552" s="103"/>
      <c r="R2552" s="117" t="str">
        <f>IF(Stock[[#This Row],[CỔ TỨC TIỀN MẶT]]&gt;0,Stock[[#This Row],[CỔ TỨC TIỀN MẶT]]/(Stock[[#This Row],[GIÁ MUA]]*Stock[[#This Row],[SỐ LƯỢNG MUA]]),"")</f>
        <v/>
      </c>
      <c r="S2552" s="103"/>
      <c r="T2552" s="77"/>
      <c r="U2552" s="95"/>
      <c r="V2552" s="96"/>
      <c r="W2552" s="125" t="str">
        <f>IF(Stock[[#This Row],[SỐ LƯỢNG BÁN]]&gt;0,Stock[[#This Row],[GIÁ BÁN]]*Stock[[#This Row],[SỐ LƯỢNG BÁN]]*$D$11+Stock[[#This Row],[GIÁ BÁN]]*Stock[[#This Row],[SỐ LƯỢNG BÁN]]*$D$12,"")</f>
        <v/>
      </c>
      <c r="X2552" s="120">
        <f>Stock[[#This Row],[SỐ LƯỢNG MUA]]+Stock[[#This Row],[CỔ TỨC BẰNG CỔ PHIẾU]]-Stock[[#This Row],[SỐ LƯỢNG BÁN]]</f>
        <v>0</v>
      </c>
      <c r="Y25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2" s="120">
        <f ca="1">IF(Stock[[#This Row],[NGÀY BÁN]]&gt;0,Stock[[#This Row],[NGÀY BÁN]]-Stock[[#This Row],[NGÀY MUA]]+1,IF(Stock[[#This Row],[NGÀY MUA]]=0,0,TODAY()-Stock[[#This Row],[NGÀY MUA]]+1))</f>
        <v>0</v>
      </c>
      <c r="AA2552" s="121" t="str">
        <f>IFERROR(Stock[[#This Row],[CỔ TỨC TIỀN MẶT]]+Stock[[#This Row],[LÃI/(LỖ) TỪ BÁN CK
(auto-fill)]],"")</f>
        <v/>
      </c>
      <c r="AB25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2" s="79"/>
      <c r="AE2552" s="146" t="str">
        <f>IF(Stock[[#This Row],[TRẠNG THÁI
(auto-fill)]]="NẮM GIỮ",Stock[[#This Row],[GIÁ THỊ TRƯỜNG]]-Stock[[#This Row],[GIÁ MUA]],"")</f>
        <v/>
      </c>
      <c r="AF2552" s="150" t="str">
        <f>IFERROR(Stock[[#This Row],[TĂNG/
(GIẢM )]]/Stock[[#This Row],[GIÁ MUA]],"")</f>
        <v/>
      </c>
      <c r="AG2552" s="129" t="str">
        <f>IF(Stock[[#This Row],[GIÁ THỊ TRƯỜNG]]&gt;0,Stock[[#This Row],[GIÁ THỊ TRƯỜNG]]*Stock[[#This Row],[SỐ LƯỢNG CÒN LẠI
(auto-fill)]],"")</f>
        <v/>
      </c>
    </row>
    <row r="2553" spans="2:33">
      <c r="B2553" s="109" t="str">
        <f>IF(AND(Stock[[#This Row],[SỐ LƯỢNG MUA]]&gt;0,Stock[[#This Row],[SỐ LƯỢNG CÒN LẠI
(auto-fill)]]=0),"BÁN",
IF(AND(Stock[[#This Row],[SỐ LƯỢNG MUA]]&gt;0,Stock[[#This Row],[SỐ LƯỢNG CÒN LẠI
(auto-fill)]]&gt;0),"NẮM GIỮ",""))</f>
        <v/>
      </c>
      <c r="C2553" s="112">
        <f t="shared" si="39"/>
        <v>2540</v>
      </c>
      <c r="D2553" s="77"/>
      <c r="E2553" s="78"/>
      <c r="F2553" s="170"/>
      <c r="G2553" s="83"/>
      <c r="H2553" s="84"/>
      <c r="I2553" s="114" t="str">
        <f>IF(Stock[[#This Row],[SỐ LƯỢNG MUA]]&gt;0,Stock[[#This Row],[GIÁ MUA]]*Stock[[#This Row],[SỐ LƯỢNG MUA]]*$D$11,"")</f>
        <v/>
      </c>
      <c r="J2553" s="87"/>
      <c r="K2553" s="88"/>
      <c r="L2553" s="116" t="str">
        <f>IF(Stock[[#This Row],[SỐ LƯỢNG MUA]]&gt;0,Stock[[#This Row],[GIÁ MUA]]*(1+Stock[[#This Row],[% TĂNG KỲ VỌNG_1]]),"")</f>
        <v/>
      </c>
      <c r="M2553" s="89"/>
      <c r="N2553" s="116" t="str">
        <f>IF(Stock[[#This Row],[SỐ LƯỢNG MUA]]&gt;0,Stock[[#This Row],[GIÁ MUA]]*(1+Stock[[#This Row],[% TĂNG KỲ VỌNG_2]]),"")</f>
        <v/>
      </c>
      <c r="O2553" s="89"/>
      <c r="P2553" s="116" t="str">
        <f>IF(Stock[[#This Row],[SỐ LƯỢNG MUA]]&gt;0,Stock[[#This Row],[GIÁ MUA]]*(1+Stock[[#This Row],[% GIẢM ĐỂ CẮT LỖ]]),"")</f>
        <v/>
      </c>
      <c r="Q2553" s="103"/>
      <c r="R2553" s="117" t="str">
        <f>IF(Stock[[#This Row],[CỔ TỨC TIỀN MẶT]]&gt;0,Stock[[#This Row],[CỔ TỨC TIỀN MẶT]]/(Stock[[#This Row],[GIÁ MUA]]*Stock[[#This Row],[SỐ LƯỢNG MUA]]),"")</f>
        <v/>
      </c>
      <c r="S2553" s="103"/>
      <c r="T2553" s="77"/>
      <c r="U2553" s="95"/>
      <c r="V2553" s="96"/>
      <c r="W2553" s="125" t="str">
        <f>IF(Stock[[#This Row],[SỐ LƯỢNG BÁN]]&gt;0,Stock[[#This Row],[GIÁ BÁN]]*Stock[[#This Row],[SỐ LƯỢNG BÁN]]*$D$11+Stock[[#This Row],[GIÁ BÁN]]*Stock[[#This Row],[SỐ LƯỢNG BÁN]]*$D$12,"")</f>
        <v/>
      </c>
      <c r="X2553" s="120">
        <f>Stock[[#This Row],[SỐ LƯỢNG MUA]]+Stock[[#This Row],[CỔ TỨC BẰNG CỔ PHIẾU]]-Stock[[#This Row],[SỐ LƯỢNG BÁN]]</f>
        <v>0</v>
      </c>
      <c r="Y25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3" s="120">
        <f ca="1">IF(Stock[[#This Row],[NGÀY BÁN]]&gt;0,Stock[[#This Row],[NGÀY BÁN]]-Stock[[#This Row],[NGÀY MUA]]+1,IF(Stock[[#This Row],[NGÀY MUA]]=0,0,TODAY()-Stock[[#This Row],[NGÀY MUA]]+1))</f>
        <v>0</v>
      </c>
      <c r="AA2553" s="121" t="str">
        <f>IFERROR(Stock[[#This Row],[CỔ TỨC TIỀN MẶT]]+Stock[[#This Row],[LÃI/(LỖ) TỪ BÁN CK
(auto-fill)]],"")</f>
        <v/>
      </c>
      <c r="AB25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3" s="79"/>
      <c r="AE2553" s="146" t="str">
        <f>IF(Stock[[#This Row],[TRẠNG THÁI
(auto-fill)]]="NẮM GIỮ",Stock[[#This Row],[GIÁ THỊ TRƯỜNG]]-Stock[[#This Row],[GIÁ MUA]],"")</f>
        <v/>
      </c>
      <c r="AF2553" s="150" t="str">
        <f>IFERROR(Stock[[#This Row],[TĂNG/
(GIẢM )]]/Stock[[#This Row],[GIÁ MUA]],"")</f>
        <v/>
      </c>
      <c r="AG2553" s="129" t="str">
        <f>IF(Stock[[#This Row],[GIÁ THỊ TRƯỜNG]]&gt;0,Stock[[#This Row],[GIÁ THỊ TRƯỜNG]]*Stock[[#This Row],[SỐ LƯỢNG CÒN LẠI
(auto-fill)]],"")</f>
        <v/>
      </c>
    </row>
    <row r="2554" spans="2:33">
      <c r="B2554" s="109" t="str">
        <f>IF(AND(Stock[[#This Row],[SỐ LƯỢNG MUA]]&gt;0,Stock[[#This Row],[SỐ LƯỢNG CÒN LẠI
(auto-fill)]]=0),"BÁN",
IF(AND(Stock[[#This Row],[SỐ LƯỢNG MUA]]&gt;0,Stock[[#This Row],[SỐ LƯỢNG CÒN LẠI
(auto-fill)]]&gt;0),"NẮM GIỮ",""))</f>
        <v/>
      </c>
      <c r="C2554" s="112">
        <f t="shared" si="39"/>
        <v>2541</v>
      </c>
      <c r="D2554" s="77"/>
      <c r="E2554" s="78"/>
      <c r="F2554" s="170"/>
      <c r="G2554" s="83"/>
      <c r="H2554" s="84"/>
      <c r="I2554" s="114" t="str">
        <f>IF(Stock[[#This Row],[SỐ LƯỢNG MUA]]&gt;0,Stock[[#This Row],[GIÁ MUA]]*Stock[[#This Row],[SỐ LƯỢNG MUA]]*$D$11,"")</f>
        <v/>
      </c>
      <c r="J2554" s="87"/>
      <c r="K2554" s="88"/>
      <c r="L2554" s="116" t="str">
        <f>IF(Stock[[#This Row],[SỐ LƯỢNG MUA]]&gt;0,Stock[[#This Row],[GIÁ MUA]]*(1+Stock[[#This Row],[% TĂNG KỲ VỌNG_1]]),"")</f>
        <v/>
      </c>
      <c r="M2554" s="89"/>
      <c r="N2554" s="116" t="str">
        <f>IF(Stock[[#This Row],[SỐ LƯỢNG MUA]]&gt;0,Stock[[#This Row],[GIÁ MUA]]*(1+Stock[[#This Row],[% TĂNG KỲ VỌNG_2]]),"")</f>
        <v/>
      </c>
      <c r="O2554" s="89"/>
      <c r="P2554" s="116" t="str">
        <f>IF(Stock[[#This Row],[SỐ LƯỢNG MUA]]&gt;0,Stock[[#This Row],[GIÁ MUA]]*(1+Stock[[#This Row],[% GIẢM ĐỂ CẮT LỖ]]),"")</f>
        <v/>
      </c>
      <c r="Q2554" s="103"/>
      <c r="R2554" s="117" t="str">
        <f>IF(Stock[[#This Row],[CỔ TỨC TIỀN MẶT]]&gt;0,Stock[[#This Row],[CỔ TỨC TIỀN MẶT]]/(Stock[[#This Row],[GIÁ MUA]]*Stock[[#This Row],[SỐ LƯỢNG MUA]]),"")</f>
        <v/>
      </c>
      <c r="S2554" s="103"/>
      <c r="T2554" s="77"/>
      <c r="U2554" s="95"/>
      <c r="V2554" s="96"/>
      <c r="W2554" s="125" t="str">
        <f>IF(Stock[[#This Row],[SỐ LƯỢNG BÁN]]&gt;0,Stock[[#This Row],[GIÁ BÁN]]*Stock[[#This Row],[SỐ LƯỢNG BÁN]]*$D$11+Stock[[#This Row],[GIÁ BÁN]]*Stock[[#This Row],[SỐ LƯỢNG BÁN]]*$D$12,"")</f>
        <v/>
      </c>
      <c r="X2554" s="120">
        <f>Stock[[#This Row],[SỐ LƯỢNG MUA]]+Stock[[#This Row],[CỔ TỨC BẰNG CỔ PHIẾU]]-Stock[[#This Row],[SỐ LƯỢNG BÁN]]</f>
        <v>0</v>
      </c>
      <c r="Y25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4" s="120">
        <f ca="1">IF(Stock[[#This Row],[NGÀY BÁN]]&gt;0,Stock[[#This Row],[NGÀY BÁN]]-Stock[[#This Row],[NGÀY MUA]]+1,IF(Stock[[#This Row],[NGÀY MUA]]=0,0,TODAY()-Stock[[#This Row],[NGÀY MUA]]+1))</f>
        <v>0</v>
      </c>
      <c r="AA2554" s="121" t="str">
        <f>IFERROR(Stock[[#This Row],[CỔ TỨC TIỀN MẶT]]+Stock[[#This Row],[LÃI/(LỖ) TỪ BÁN CK
(auto-fill)]],"")</f>
        <v/>
      </c>
      <c r="AB25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4" s="79"/>
      <c r="AE2554" s="146" t="str">
        <f>IF(Stock[[#This Row],[TRẠNG THÁI
(auto-fill)]]="NẮM GIỮ",Stock[[#This Row],[GIÁ THỊ TRƯỜNG]]-Stock[[#This Row],[GIÁ MUA]],"")</f>
        <v/>
      </c>
      <c r="AF2554" s="150" t="str">
        <f>IFERROR(Stock[[#This Row],[TĂNG/
(GIẢM )]]/Stock[[#This Row],[GIÁ MUA]],"")</f>
        <v/>
      </c>
      <c r="AG2554" s="129" t="str">
        <f>IF(Stock[[#This Row],[GIÁ THỊ TRƯỜNG]]&gt;0,Stock[[#This Row],[GIÁ THỊ TRƯỜNG]]*Stock[[#This Row],[SỐ LƯỢNG CÒN LẠI
(auto-fill)]],"")</f>
        <v/>
      </c>
    </row>
    <row r="2555" spans="2:33">
      <c r="B2555" s="109" t="str">
        <f>IF(AND(Stock[[#This Row],[SỐ LƯỢNG MUA]]&gt;0,Stock[[#This Row],[SỐ LƯỢNG CÒN LẠI
(auto-fill)]]=0),"BÁN",
IF(AND(Stock[[#This Row],[SỐ LƯỢNG MUA]]&gt;0,Stock[[#This Row],[SỐ LƯỢNG CÒN LẠI
(auto-fill)]]&gt;0),"NẮM GIỮ",""))</f>
        <v/>
      </c>
      <c r="C2555" s="112">
        <f t="shared" si="39"/>
        <v>2542</v>
      </c>
      <c r="D2555" s="77"/>
      <c r="E2555" s="78"/>
      <c r="F2555" s="170"/>
      <c r="G2555" s="83"/>
      <c r="H2555" s="84"/>
      <c r="I2555" s="114" t="str">
        <f>IF(Stock[[#This Row],[SỐ LƯỢNG MUA]]&gt;0,Stock[[#This Row],[GIÁ MUA]]*Stock[[#This Row],[SỐ LƯỢNG MUA]]*$D$11,"")</f>
        <v/>
      </c>
      <c r="J2555" s="87"/>
      <c r="K2555" s="88"/>
      <c r="L2555" s="116" t="str">
        <f>IF(Stock[[#This Row],[SỐ LƯỢNG MUA]]&gt;0,Stock[[#This Row],[GIÁ MUA]]*(1+Stock[[#This Row],[% TĂNG KỲ VỌNG_1]]),"")</f>
        <v/>
      </c>
      <c r="M2555" s="89"/>
      <c r="N2555" s="116" t="str">
        <f>IF(Stock[[#This Row],[SỐ LƯỢNG MUA]]&gt;0,Stock[[#This Row],[GIÁ MUA]]*(1+Stock[[#This Row],[% TĂNG KỲ VỌNG_2]]),"")</f>
        <v/>
      </c>
      <c r="O2555" s="89"/>
      <c r="P2555" s="116" t="str">
        <f>IF(Stock[[#This Row],[SỐ LƯỢNG MUA]]&gt;0,Stock[[#This Row],[GIÁ MUA]]*(1+Stock[[#This Row],[% GIẢM ĐỂ CẮT LỖ]]),"")</f>
        <v/>
      </c>
      <c r="Q2555" s="103"/>
      <c r="R2555" s="117" t="str">
        <f>IF(Stock[[#This Row],[CỔ TỨC TIỀN MẶT]]&gt;0,Stock[[#This Row],[CỔ TỨC TIỀN MẶT]]/(Stock[[#This Row],[GIÁ MUA]]*Stock[[#This Row],[SỐ LƯỢNG MUA]]),"")</f>
        <v/>
      </c>
      <c r="S2555" s="103"/>
      <c r="T2555" s="77"/>
      <c r="U2555" s="95"/>
      <c r="V2555" s="96"/>
      <c r="W2555" s="125" t="str">
        <f>IF(Stock[[#This Row],[SỐ LƯỢNG BÁN]]&gt;0,Stock[[#This Row],[GIÁ BÁN]]*Stock[[#This Row],[SỐ LƯỢNG BÁN]]*$D$11+Stock[[#This Row],[GIÁ BÁN]]*Stock[[#This Row],[SỐ LƯỢNG BÁN]]*$D$12,"")</f>
        <v/>
      </c>
      <c r="X2555" s="120">
        <f>Stock[[#This Row],[SỐ LƯỢNG MUA]]+Stock[[#This Row],[CỔ TỨC BẰNG CỔ PHIẾU]]-Stock[[#This Row],[SỐ LƯỢNG BÁN]]</f>
        <v>0</v>
      </c>
      <c r="Y25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5" s="120">
        <f ca="1">IF(Stock[[#This Row],[NGÀY BÁN]]&gt;0,Stock[[#This Row],[NGÀY BÁN]]-Stock[[#This Row],[NGÀY MUA]]+1,IF(Stock[[#This Row],[NGÀY MUA]]=0,0,TODAY()-Stock[[#This Row],[NGÀY MUA]]+1))</f>
        <v>0</v>
      </c>
      <c r="AA2555" s="121" t="str">
        <f>IFERROR(Stock[[#This Row],[CỔ TỨC TIỀN MẶT]]+Stock[[#This Row],[LÃI/(LỖ) TỪ BÁN CK
(auto-fill)]],"")</f>
        <v/>
      </c>
      <c r="AB25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5" s="79"/>
      <c r="AE2555" s="146" t="str">
        <f>IF(Stock[[#This Row],[TRẠNG THÁI
(auto-fill)]]="NẮM GIỮ",Stock[[#This Row],[GIÁ THỊ TRƯỜNG]]-Stock[[#This Row],[GIÁ MUA]],"")</f>
        <v/>
      </c>
      <c r="AF2555" s="150" t="str">
        <f>IFERROR(Stock[[#This Row],[TĂNG/
(GIẢM )]]/Stock[[#This Row],[GIÁ MUA]],"")</f>
        <v/>
      </c>
      <c r="AG2555" s="129" t="str">
        <f>IF(Stock[[#This Row],[GIÁ THỊ TRƯỜNG]]&gt;0,Stock[[#This Row],[GIÁ THỊ TRƯỜNG]]*Stock[[#This Row],[SỐ LƯỢNG CÒN LẠI
(auto-fill)]],"")</f>
        <v/>
      </c>
    </row>
    <row r="2556" spans="2:33">
      <c r="B2556" s="109" t="str">
        <f>IF(AND(Stock[[#This Row],[SỐ LƯỢNG MUA]]&gt;0,Stock[[#This Row],[SỐ LƯỢNG CÒN LẠI
(auto-fill)]]=0),"BÁN",
IF(AND(Stock[[#This Row],[SỐ LƯỢNG MUA]]&gt;0,Stock[[#This Row],[SỐ LƯỢNG CÒN LẠI
(auto-fill)]]&gt;0),"NẮM GIỮ",""))</f>
        <v/>
      </c>
      <c r="C2556" s="112">
        <f t="shared" si="39"/>
        <v>2543</v>
      </c>
      <c r="D2556" s="77"/>
      <c r="E2556" s="78"/>
      <c r="F2556" s="170"/>
      <c r="G2556" s="83"/>
      <c r="H2556" s="84"/>
      <c r="I2556" s="114" t="str">
        <f>IF(Stock[[#This Row],[SỐ LƯỢNG MUA]]&gt;0,Stock[[#This Row],[GIÁ MUA]]*Stock[[#This Row],[SỐ LƯỢNG MUA]]*$D$11,"")</f>
        <v/>
      </c>
      <c r="J2556" s="87"/>
      <c r="K2556" s="88"/>
      <c r="L2556" s="116" t="str">
        <f>IF(Stock[[#This Row],[SỐ LƯỢNG MUA]]&gt;0,Stock[[#This Row],[GIÁ MUA]]*(1+Stock[[#This Row],[% TĂNG KỲ VỌNG_1]]),"")</f>
        <v/>
      </c>
      <c r="M2556" s="89"/>
      <c r="N2556" s="116" t="str">
        <f>IF(Stock[[#This Row],[SỐ LƯỢNG MUA]]&gt;0,Stock[[#This Row],[GIÁ MUA]]*(1+Stock[[#This Row],[% TĂNG KỲ VỌNG_2]]),"")</f>
        <v/>
      </c>
      <c r="O2556" s="89"/>
      <c r="P2556" s="116" t="str">
        <f>IF(Stock[[#This Row],[SỐ LƯỢNG MUA]]&gt;0,Stock[[#This Row],[GIÁ MUA]]*(1+Stock[[#This Row],[% GIẢM ĐỂ CẮT LỖ]]),"")</f>
        <v/>
      </c>
      <c r="Q2556" s="103"/>
      <c r="R2556" s="117" t="str">
        <f>IF(Stock[[#This Row],[CỔ TỨC TIỀN MẶT]]&gt;0,Stock[[#This Row],[CỔ TỨC TIỀN MẶT]]/(Stock[[#This Row],[GIÁ MUA]]*Stock[[#This Row],[SỐ LƯỢNG MUA]]),"")</f>
        <v/>
      </c>
      <c r="S2556" s="103"/>
      <c r="T2556" s="77"/>
      <c r="U2556" s="95"/>
      <c r="V2556" s="96"/>
      <c r="W2556" s="125" t="str">
        <f>IF(Stock[[#This Row],[SỐ LƯỢNG BÁN]]&gt;0,Stock[[#This Row],[GIÁ BÁN]]*Stock[[#This Row],[SỐ LƯỢNG BÁN]]*$D$11+Stock[[#This Row],[GIÁ BÁN]]*Stock[[#This Row],[SỐ LƯỢNG BÁN]]*$D$12,"")</f>
        <v/>
      </c>
      <c r="X2556" s="120">
        <f>Stock[[#This Row],[SỐ LƯỢNG MUA]]+Stock[[#This Row],[CỔ TỨC BẰNG CỔ PHIẾU]]-Stock[[#This Row],[SỐ LƯỢNG BÁN]]</f>
        <v>0</v>
      </c>
      <c r="Y25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6" s="120">
        <f ca="1">IF(Stock[[#This Row],[NGÀY BÁN]]&gt;0,Stock[[#This Row],[NGÀY BÁN]]-Stock[[#This Row],[NGÀY MUA]]+1,IF(Stock[[#This Row],[NGÀY MUA]]=0,0,TODAY()-Stock[[#This Row],[NGÀY MUA]]+1))</f>
        <v>0</v>
      </c>
      <c r="AA2556" s="121" t="str">
        <f>IFERROR(Stock[[#This Row],[CỔ TỨC TIỀN MẶT]]+Stock[[#This Row],[LÃI/(LỖ) TỪ BÁN CK
(auto-fill)]],"")</f>
        <v/>
      </c>
      <c r="AB25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6" s="79"/>
      <c r="AE2556" s="146" t="str">
        <f>IF(Stock[[#This Row],[TRẠNG THÁI
(auto-fill)]]="NẮM GIỮ",Stock[[#This Row],[GIÁ THỊ TRƯỜNG]]-Stock[[#This Row],[GIÁ MUA]],"")</f>
        <v/>
      </c>
      <c r="AF2556" s="150" t="str">
        <f>IFERROR(Stock[[#This Row],[TĂNG/
(GIẢM )]]/Stock[[#This Row],[GIÁ MUA]],"")</f>
        <v/>
      </c>
      <c r="AG2556" s="129" t="str">
        <f>IF(Stock[[#This Row],[GIÁ THỊ TRƯỜNG]]&gt;0,Stock[[#This Row],[GIÁ THỊ TRƯỜNG]]*Stock[[#This Row],[SỐ LƯỢNG CÒN LẠI
(auto-fill)]],"")</f>
        <v/>
      </c>
    </row>
    <row r="2557" spans="2:33">
      <c r="B2557" s="109" t="str">
        <f>IF(AND(Stock[[#This Row],[SỐ LƯỢNG MUA]]&gt;0,Stock[[#This Row],[SỐ LƯỢNG CÒN LẠI
(auto-fill)]]=0),"BÁN",
IF(AND(Stock[[#This Row],[SỐ LƯỢNG MUA]]&gt;0,Stock[[#This Row],[SỐ LƯỢNG CÒN LẠI
(auto-fill)]]&gt;0),"NẮM GIỮ",""))</f>
        <v/>
      </c>
      <c r="C2557" s="112">
        <f t="shared" si="39"/>
        <v>2544</v>
      </c>
      <c r="D2557" s="77"/>
      <c r="E2557" s="78"/>
      <c r="F2557" s="170"/>
      <c r="G2557" s="83"/>
      <c r="H2557" s="84"/>
      <c r="I2557" s="114" t="str">
        <f>IF(Stock[[#This Row],[SỐ LƯỢNG MUA]]&gt;0,Stock[[#This Row],[GIÁ MUA]]*Stock[[#This Row],[SỐ LƯỢNG MUA]]*$D$11,"")</f>
        <v/>
      </c>
      <c r="J2557" s="87"/>
      <c r="K2557" s="88"/>
      <c r="L2557" s="116" t="str">
        <f>IF(Stock[[#This Row],[SỐ LƯỢNG MUA]]&gt;0,Stock[[#This Row],[GIÁ MUA]]*(1+Stock[[#This Row],[% TĂNG KỲ VỌNG_1]]),"")</f>
        <v/>
      </c>
      <c r="M2557" s="89"/>
      <c r="N2557" s="116" t="str">
        <f>IF(Stock[[#This Row],[SỐ LƯỢNG MUA]]&gt;0,Stock[[#This Row],[GIÁ MUA]]*(1+Stock[[#This Row],[% TĂNG KỲ VỌNG_2]]),"")</f>
        <v/>
      </c>
      <c r="O2557" s="89"/>
      <c r="P2557" s="116" t="str">
        <f>IF(Stock[[#This Row],[SỐ LƯỢNG MUA]]&gt;0,Stock[[#This Row],[GIÁ MUA]]*(1+Stock[[#This Row],[% GIẢM ĐỂ CẮT LỖ]]),"")</f>
        <v/>
      </c>
      <c r="Q2557" s="103"/>
      <c r="R2557" s="117" t="str">
        <f>IF(Stock[[#This Row],[CỔ TỨC TIỀN MẶT]]&gt;0,Stock[[#This Row],[CỔ TỨC TIỀN MẶT]]/(Stock[[#This Row],[GIÁ MUA]]*Stock[[#This Row],[SỐ LƯỢNG MUA]]),"")</f>
        <v/>
      </c>
      <c r="S2557" s="103"/>
      <c r="T2557" s="77"/>
      <c r="U2557" s="95"/>
      <c r="V2557" s="96"/>
      <c r="W2557" s="125" t="str">
        <f>IF(Stock[[#This Row],[SỐ LƯỢNG BÁN]]&gt;0,Stock[[#This Row],[GIÁ BÁN]]*Stock[[#This Row],[SỐ LƯỢNG BÁN]]*$D$11+Stock[[#This Row],[GIÁ BÁN]]*Stock[[#This Row],[SỐ LƯỢNG BÁN]]*$D$12,"")</f>
        <v/>
      </c>
      <c r="X2557" s="120">
        <f>Stock[[#This Row],[SỐ LƯỢNG MUA]]+Stock[[#This Row],[CỔ TỨC BẰNG CỔ PHIẾU]]-Stock[[#This Row],[SỐ LƯỢNG BÁN]]</f>
        <v>0</v>
      </c>
      <c r="Y25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7" s="120">
        <f ca="1">IF(Stock[[#This Row],[NGÀY BÁN]]&gt;0,Stock[[#This Row],[NGÀY BÁN]]-Stock[[#This Row],[NGÀY MUA]]+1,IF(Stock[[#This Row],[NGÀY MUA]]=0,0,TODAY()-Stock[[#This Row],[NGÀY MUA]]+1))</f>
        <v>0</v>
      </c>
      <c r="AA2557" s="121" t="str">
        <f>IFERROR(Stock[[#This Row],[CỔ TỨC TIỀN MẶT]]+Stock[[#This Row],[LÃI/(LỖ) TỪ BÁN CK
(auto-fill)]],"")</f>
        <v/>
      </c>
      <c r="AB25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7" s="79"/>
      <c r="AE2557" s="146" t="str">
        <f>IF(Stock[[#This Row],[TRẠNG THÁI
(auto-fill)]]="NẮM GIỮ",Stock[[#This Row],[GIÁ THỊ TRƯỜNG]]-Stock[[#This Row],[GIÁ MUA]],"")</f>
        <v/>
      </c>
      <c r="AF2557" s="150" t="str">
        <f>IFERROR(Stock[[#This Row],[TĂNG/
(GIẢM )]]/Stock[[#This Row],[GIÁ MUA]],"")</f>
        <v/>
      </c>
      <c r="AG2557" s="129" t="str">
        <f>IF(Stock[[#This Row],[GIÁ THỊ TRƯỜNG]]&gt;0,Stock[[#This Row],[GIÁ THỊ TRƯỜNG]]*Stock[[#This Row],[SỐ LƯỢNG CÒN LẠI
(auto-fill)]],"")</f>
        <v/>
      </c>
    </row>
    <row r="2558" spans="2:33">
      <c r="B2558" s="109" t="str">
        <f>IF(AND(Stock[[#This Row],[SỐ LƯỢNG MUA]]&gt;0,Stock[[#This Row],[SỐ LƯỢNG CÒN LẠI
(auto-fill)]]=0),"BÁN",
IF(AND(Stock[[#This Row],[SỐ LƯỢNG MUA]]&gt;0,Stock[[#This Row],[SỐ LƯỢNG CÒN LẠI
(auto-fill)]]&gt;0),"NẮM GIỮ",""))</f>
        <v/>
      </c>
      <c r="C2558" s="112">
        <f t="shared" si="39"/>
        <v>2545</v>
      </c>
      <c r="D2558" s="77"/>
      <c r="E2558" s="78"/>
      <c r="F2558" s="170"/>
      <c r="G2558" s="83"/>
      <c r="H2558" s="84"/>
      <c r="I2558" s="114" t="str">
        <f>IF(Stock[[#This Row],[SỐ LƯỢNG MUA]]&gt;0,Stock[[#This Row],[GIÁ MUA]]*Stock[[#This Row],[SỐ LƯỢNG MUA]]*$D$11,"")</f>
        <v/>
      </c>
      <c r="J2558" s="87"/>
      <c r="K2558" s="88"/>
      <c r="L2558" s="116" t="str">
        <f>IF(Stock[[#This Row],[SỐ LƯỢNG MUA]]&gt;0,Stock[[#This Row],[GIÁ MUA]]*(1+Stock[[#This Row],[% TĂNG KỲ VỌNG_1]]),"")</f>
        <v/>
      </c>
      <c r="M2558" s="89"/>
      <c r="N2558" s="116" t="str">
        <f>IF(Stock[[#This Row],[SỐ LƯỢNG MUA]]&gt;0,Stock[[#This Row],[GIÁ MUA]]*(1+Stock[[#This Row],[% TĂNG KỲ VỌNG_2]]),"")</f>
        <v/>
      </c>
      <c r="O2558" s="89"/>
      <c r="P2558" s="116" t="str">
        <f>IF(Stock[[#This Row],[SỐ LƯỢNG MUA]]&gt;0,Stock[[#This Row],[GIÁ MUA]]*(1+Stock[[#This Row],[% GIẢM ĐỂ CẮT LỖ]]),"")</f>
        <v/>
      </c>
      <c r="Q2558" s="103"/>
      <c r="R2558" s="117" t="str">
        <f>IF(Stock[[#This Row],[CỔ TỨC TIỀN MẶT]]&gt;0,Stock[[#This Row],[CỔ TỨC TIỀN MẶT]]/(Stock[[#This Row],[GIÁ MUA]]*Stock[[#This Row],[SỐ LƯỢNG MUA]]),"")</f>
        <v/>
      </c>
      <c r="S2558" s="103"/>
      <c r="T2558" s="77"/>
      <c r="U2558" s="95"/>
      <c r="V2558" s="96"/>
      <c r="W2558" s="125" t="str">
        <f>IF(Stock[[#This Row],[SỐ LƯỢNG BÁN]]&gt;0,Stock[[#This Row],[GIÁ BÁN]]*Stock[[#This Row],[SỐ LƯỢNG BÁN]]*$D$11+Stock[[#This Row],[GIÁ BÁN]]*Stock[[#This Row],[SỐ LƯỢNG BÁN]]*$D$12,"")</f>
        <v/>
      </c>
      <c r="X2558" s="120">
        <f>Stock[[#This Row],[SỐ LƯỢNG MUA]]+Stock[[#This Row],[CỔ TỨC BẰNG CỔ PHIẾU]]-Stock[[#This Row],[SỐ LƯỢNG BÁN]]</f>
        <v>0</v>
      </c>
      <c r="Y25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8" s="120">
        <f ca="1">IF(Stock[[#This Row],[NGÀY BÁN]]&gt;0,Stock[[#This Row],[NGÀY BÁN]]-Stock[[#This Row],[NGÀY MUA]]+1,IF(Stock[[#This Row],[NGÀY MUA]]=0,0,TODAY()-Stock[[#This Row],[NGÀY MUA]]+1))</f>
        <v>0</v>
      </c>
      <c r="AA2558" s="121" t="str">
        <f>IFERROR(Stock[[#This Row],[CỔ TỨC TIỀN MẶT]]+Stock[[#This Row],[LÃI/(LỖ) TỪ BÁN CK
(auto-fill)]],"")</f>
        <v/>
      </c>
      <c r="AB25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8" s="79"/>
      <c r="AE2558" s="146" t="str">
        <f>IF(Stock[[#This Row],[TRẠNG THÁI
(auto-fill)]]="NẮM GIỮ",Stock[[#This Row],[GIÁ THỊ TRƯỜNG]]-Stock[[#This Row],[GIÁ MUA]],"")</f>
        <v/>
      </c>
      <c r="AF2558" s="150" t="str">
        <f>IFERROR(Stock[[#This Row],[TĂNG/
(GIẢM )]]/Stock[[#This Row],[GIÁ MUA]],"")</f>
        <v/>
      </c>
      <c r="AG2558" s="129" t="str">
        <f>IF(Stock[[#This Row],[GIÁ THỊ TRƯỜNG]]&gt;0,Stock[[#This Row],[GIÁ THỊ TRƯỜNG]]*Stock[[#This Row],[SỐ LƯỢNG CÒN LẠI
(auto-fill)]],"")</f>
        <v/>
      </c>
    </row>
    <row r="2559" spans="2:33">
      <c r="B2559" s="109" t="str">
        <f>IF(AND(Stock[[#This Row],[SỐ LƯỢNG MUA]]&gt;0,Stock[[#This Row],[SỐ LƯỢNG CÒN LẠI
(auto-fill)]]=0),"BÁN",
IF(AND(Stock[[#This Row],[SỐ LƯỢNG MUA]]&gt;0,Stock[[#This Row],[SỐ LƯỢNG CÒN LẠI
(auto-fill)]]&gt;0),"NẮM GIỮ",""))</f>
        <v/>
      </c>
      <c r="C2559" s="112">
        <f t="shared" si="39"/>
        <v>2546</v>
      </c>
      <c r="D2559" s="77"/>
      <c r="E2559" s="78"/>
      <c r="F2559" s="170"/>
      <c r="G2559" s="83"/>
      <c r="H2559" s="84"/>
      <c r="I2559" s="114" t="str">
        <f>IF(Stock[[#This Row],[SỐ LƯỢNG MUA]]&gt;0,Stock[[#This Row],[GIÁ MUA]]*Stock[[#This Row],[SỐ LƯỢNG MUA]]*$D$11,"")</f>
        <v/>
      </c>
      <c r="J2559" s="87"/>
      <c r="K2559" s="88"/>
      <c r="L2559" s="116" t="str">
        <f>IF(Stock[[#This Row],[SỐ LƯỢNG MUA]]&gt;0,Stock[[#This Row],[GIÁ MUA]]*(1+Stock[[#This Row],[% TĂNG KỲ VỌNG_1]]),"")</f>
        <v/>
      </c>
      <c r="M2559" s="89"/>
      <c r="N2559" s="116" t="str">
        <f>IF(Stock[[#This Row],[SỐ LƯỢNG MUA]]&gt;0,Stock[[#This Row],[GIÁ MUA]]*(1+Stock[[#This Row],[% TĂNG KỲ VỌNG_2]]),"")</f>
        <v/>
      </c>
      <c r="O2559" s="89"/>
      <c r="P2559" s="116" t="str">
        <f>IF(Stock[[#This Row],[SỐ LƯỢNG MUA]]&gt;0,Stock[[#This Row],[GIÁ MUA]]*(1+Stock[[#This Row],[% GIẢM ĐỂ CẮT LỖ]]),"")</f>
        <v/>
      </c>
      <c r="Q2559" s="103"/>
      <c r="R2559" s="117" t="str">
        <f>IF(Stock[[#This Row],[CỔ TỨC TIỀN MẶT]]&gt;0,Stock[[#This Row],[CỔ TỨC TIỀN MẶT]]/(Stock[[#This Row],[GIÁ MUA]]*Stock[[#This Row],[SỐ LƯỢNG MUA]]),"")</f>
        <v/>
      </c>
      <c r="S2559" s="103"/>
      <c r="T2559" s="77"/>
      <c r="U2559" s="95"/>
      <c r="V2559" s="96"/>
      <c r="W2559" s="125" t="str">
        <f>IF(Stock[[#This Row],[SỐ LƯỢNG BÁN]]&gt;0,Stock[[#This Row],[GIÁ BÁN]]*Stock[[#This Row],[SỐ LƯỢNG BÁN]]*$D$11+Stock[[#This Row],[GIÁ BÁN]]*Stock[[#This Row],[SỐ LƯỢNG BÁN]]*$D$12,"")</f>
        <v/>
      </c>
      <c r="X2559" s="120">
        <f>Stock[[#This Row],[SỐ LƯỢNG MUA]]+Stock[[#This Row],[CỔ TỨC BẰNG CỔ PHIẾU]]-Stock[[#This Row],[SỐ LƯỢNG BÁN]]</f>
        <v>0</v>
      </c>
      <c r="Y25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9" s="120">
        <f ca="1">IF(Stock[[#This Row],[NGÀY BÁN]]&gt;0,Stock[[#This Row],[NGÀY BÁN]]-Stock[[#This Row],[NGÀY MUA]]+1,IF(Stock[[#This Row],[NGÀY MUA]]=0,0,TODAY()-Stock[[#This Row],[NGÀY MUA]]+1))</f>
        <v>0</v>
      </c>
      <c r="AA2559" s="121" t="str">
        <f>IFERROR(Stock[[#This Row],[CỔ TỨC TIỀN MẶT]]+Stock[[#This Row],[LÃI/(LỖ) TỪ BÁN CK
(auto-fill)]],"")</f>
        <v/>
      </c>
      <c r="AB25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59" s="79"/>
      <c r="AE2559" s="146" t="str">
        <f>IF(Stock[[#This Row],[TRẠNG THÁI
(auto-fill)]]="NẮM GIỮ",Stock[[#This Row],[GIÁ THỊ TRƯỜNG]]-Stock[[#This Row],[GIÁ MUA]],"")</f>
        <v/>
      </c>
      <c r="AF2559" s="150" t="str">
        <f>IFERROR(Stock[[#This Row],[TĂNG/
(GIẢM )]]/Stock[[#This Row],[GIÁ MUA]],"")</f>
        <v/>
      </c>
      <c r="AG2559" s="129" t="str">
        <f>IF(Stock[[#This Row],[GIÁ THỊ TRƯỜNG]]&gt;0,Stock[[#This Row],[GIÁ THỊ TRƯỜNG]]*Stock[[#This Row],[SỐ LƯỢNG CÒN LẠI
(auto-fill)]],"")</f>
        <v/>
      </c>
    </row>
    <row r="2560" spans="2:33">
      <c r="B2560" s="109" t="str">
        <f>IF(AND(Stock[[#This Row],[SỐ LƯỢNG MUA]]&gt;0,Stock[[#This Row],[SỐ LƯỢNG CÒN LẠI
(auto-fill)]]=0),"BÁN",
IF(AND(Stock[[#This Row],[SỐ LƯỢNG MUA]]&gt;0,Stock[[#This Row],[SỐ LƯỢNG CÒN LẠI
(auto-fill)]]&gt;0),"NẮM GIỮ",""))</f>
        <v/>
      </c>
      <c r="C2560" s="112">
        <f t="shared" si="39"/>
        <v>2547</v>
      </c>
      <c r="D2560" s="77"/>
      <c r="E2560" s="78"/>
      <c r="F2560" s="170"/>
      <c r="G2560" s="83"/>
      <c r="H2560" s="84"/>
      <c r="I2560" s="114" t="str">
        <f>IF(Stock[[#This Row],[SỐ LƯỢNG MUA]]&gt;0,Stock[[#This Row],[GIÁ MUA]]*Stock[[#This Row],[SỐ LƯỢNG MUA]]*$D$11,"")</f>
        <v/>
      </c>
      <c r="J2560" s="87"/>
      <c r="K2560" s="88"/>
      <c r="L2560" s="116" t="str">
        <f>IF(Stock[[#This Row],[SỐ LƯỢNG MUA]]&gt;0,Stock[[#This Row],[GIÁ MUA]]*(1+Stock[[#This Row],[% TĂNG KỲ VỌNG_1]]),"")</f>
        <v/>
      </c>
      <c r="M2560" s="89"/>
      <c r="N2560" s="116" t="str">
        <f>IF(Stock[[#This Row],[SỐ LƯỢNG MUA]]&gt;0,Stock[[#This Row],[GIÁ MUA]]*(1+Stock[[#This Row],[% TĂNG KỲ VỌNG_2]]),"")</f>
        <v/>
      </c>
      <c r="O2560" s="89"/>
      <c r="P2560" s="116" t="str">
        <f>IF(Stock[[#This Row],[SỐ LƯỢNG MUA]]&gt;0,Stock[[#This Row],[GIÁ MUA]]*(1+Stock[[#This Row],[% GIẢM ĐỂ CẮT LỖ]]),"")</f>
        <v/>
      </c>
      <c r="Q2560" s="103"/>
      <c r="R2560" s="117" t="str">
        <f>IF(Stock[[#This Row],[CỔ TỨC TIỀN MẶT]]&gt;0,Stock[[#This Row],[CỔ TỨC TIỀN MẶT]]/(Stock[[#This Row],[GIÁ MUA]]*Stock[[#This Row],[SỐ LƯỢNG MUA]]),"")</f>
        <v/>
      </c>
      <c r="S2560" s="103"/>
      <c r="T2560" s="77"/>
      <c r="U2560" s="95"/>
      <c r="V2560" s="96"/>
      <c r="W2560" s="125" t="str">
        <f>IF(Stock[[#This Row],[SỐ LƯỢNG BÁN]]&gt;0,Stock[[#This Row],[GIÁ BÁN]]*Stock[[#This Row],[SỐ LƯỢNG BÁN]]*$D$11+Stock[[#This Row],[GIÁ BÁN]]*Stock[[#This Row],[SỐ LƯỢNG BÁN]]*$D$12,"")</f>
        <v/>
      </c>
      <c r="X2560" s="120">
        <f>Stock[[#This Row],[SỐ LƯỢNG MUA]]+Stock[[#This Row],[CỔ TỨC BẰNG CỔ PHIẾU]]-Stock[[#This Row],[SỐ LƯỢNG BÁN]]</f>
        <v>0</v>
      </c>
      <c r="Y25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0" s="120">
        <f ca="1">IF(Stock[[#This Row],[NGÀY BÁN]]&gt;0,Stock[[#This Row],[NGÀY BÁN]]-Stock[[#This Row],[NGÀY MUA]]+1,IF(Stock[[#This Row],[NGÀY MUA]]=0,0,TODAY()-Stock[[#This Row],[NGÀY MUA]]+1))</f>
        <v>0</v>
      </c>
      <c r="AA2560" s="121" t="str">
        <f>IFERROR(Stock[[#This Row],[CỔ TỨC TIỀN MẶT]]+Stock[[#This Row],[LÃI/(LỖ) TỪ BÁN CK
(auto-fill)]],"")</f>
        <v/>
      </c>
      <c r="AB25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0" s="79"/>
      <c r="AE2560" s="146" t="str">
        <f>IF(Stock[[#This Row],[TRẠNG THÁI
(auto-fill)]]="NẮM GIỮ",Stock[[#This Row],[GIÁ THỊ TRƯỜNG]]-Stock[[#This Row],[GIÁ MUA]],"")</f>
        <v/>
      </c>
      <c r="AF2560" s="150" t="str">
        <f>IFERROR(Stock[[#This Row],[TĂNG/
(GIẢM )]]/Stock[[#This Row],[GIÁ MUA]],"")</f>
        <v/>
      </c>
      <c r="AG2560" s="129" t="str">
        <f>IF(Stock[[#This Row],[GIÁ THỊ TRƯỜNG]]&gt;0,Stock[[#This Row],[GIÁ THỊ TRƯỜNG]]*Stock[[#This Row],[SỐ LƯỢNG CÒN LẠI
(auto-fill)]],"")</f>
        <v/>
      </c>
    </row>
    <row r="2561" spans="2:33">
      <c r="B2561" s="109" t="str">
        <f>IF(AND(Stock[[#This Row],[SỐ LƯỢNG MUA]]&gt;0,Stock[[#This Row],[SỐ LƯỢNG CÒN LẠI
(auto-fill)]]=0),"BÁN",
IF(AND(Stock[[#This Row],[SỐ LƯỢNG MUA]]&gt;0,Stock[[#This Row],[SỐ LƯỢNG CÒN LẠI
(auto-fill)]]&gt;0),"NẮM GIỮ",""))</f>
        <v/>
      </c>
      <c r="C2561" s="112">
        <f t="shared" si="39"/>
        <v>2548</v>
      </c>
      <c r="D2561" s="77"/>
      <c r="E2561" s="78"/>
      <c r="F2561" s="170"/>
      <c r="G2561" s="83"/>
      <c r="H2561" s="84"/>
      <c r="I2561" s="114" t="str">
        <f>IF(Stock[[#This Row],[SỐ LƯỢNG MUA]]&gt;0,Stock[[#This Row],[GIÁ MUA]]*Stock[[#This Row],[SỐ LƯỢNG MUA]]*$D$11,"")</f>
        <v/>
      </c>
      <c r="J2561" s="87"/>
      <c r="K2561" s="88"/>
      <c r="L2561" s="116" t="str">
        <f>IF(Stock[[#This Row],[SỐ LƯỢNG MUA]]&gt;0,Stock[[#This Row],[GIÁ MUA]]*(1+Stock[[#This Row],[% TĂNG KỲ VỌNG_1]]),"")</f>
        <v/>
      </c>
      <c r="M2561" s="89"/>
      <c r="N2561" s="116" t="str">
        <f>IF(Stock[[#This Row],[SỐ LƯỢNG MUA]]&gt;0,Stock[[#This Row],[GIÁ MUA]]*(1+Stock[[#This Row],[% TĂNG KỲ VỌNG_2]]),"")</f>
        <v/>
      </c>
      <c r="O2561" s="89"/>
      <c r="P2561" s="116" t="str">
        <f>IF(Stock[[#This Row],[SỐ LƯỢNG MUA]]&gt;0,Stock[[#This Row],[GIÁ MUA]]*(1+Stock[[#This Row],[% GIẢM ĐỂ CẮT LỖ]]),"")</f>
        <v/>
      </c>
      <c r="Q2561" s="103"/>
      <c r="R2561" s="117" t="str">
        <f>IF(Stock[[#This Row],[CỔ TỨC TIỀN MẶT]]&gt;0,Stock[[#This Row],[CỔ TỨC TIỀN MẶT]]/(Stock[[#This Row],[GIÁ MUA]]*Stock[[#This Row],[SỐ LƯỢNG MUA]]),"")</f>
        <v/>
      </c>
      <c r="S2561" s="103"/>
      <c r="T2561" s="77"/>
      <c r="U2561" s="95"/>
      <c r="V2561" s="96"/>
      <c r="W2561" s="125" t="str">
        <f>IF(Stock[[#This Row],[SỐ LƯỢNG BÁN]]&gt;0,Stock[[#This Row],[GIÁ BÁN]]*Stock[[#This Row],[SỐ LƯỢNG BÁN]]*$D$11+Stock[[#This Row],[GIÁ BÁN]]*Stock[[#This Row],[SỐ LƯỢNG BÁN]]*$D$12,"")</f>
        <v/>
      </c>
      <c r="X2561" s="120">
        <f>Stock[[#This Row],[SỐ LƯỢNG MUA]]+Stock[[#This Row],[CỔ TỨC BẰNG CỔ PHIẾU]]-Stock[[#This Row],[SỐ LƯỢNG BÁN]]</f>
        <v>0</v>
      </c>
      <c r="Y25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1" s="120">
        <f ca="1">IF(Stock[[#This Row],[NGÀY BÁN]]&gt;0,Stock[[#This Row],[NGÀY BÁN]]-Stock[[#This Row],[NGÀY MUA]]+1,IF(Stock[[#This Row],[NGÀY MUA]]=0,0,TODAY()-Stock[[#This Row],[NGÀY MUA]]+1))</f>
        <v>0</v>
      </c>
      <c r="AA2561" s="121" t="str">
        <f>IFERROR(Stock[[#This Row],[CỔ TỨC TIỀN MẶT]]+Stock[[#This Row],[LÃI/(LỖ) TỪ BÁN CK
(auto-fill)]],"")</f>
        <v/>
      </c>
      <c r="AB25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1" s="79"/>
      <c r="AE2561" s="146" t="str">
        <f>IF(Stock[[#This Row],[TRẠNG THÁI
(auto-fill)]]="NẮM GIỮ",Stock[[#This Row],[GIÁ THỊ TRƯỜNG]]-Stock[[#This Row],[GIÁ MUA]],"")</f>
        <v/>
      </c>
      <c r="AF2561" s="150" t="str">
        <f>IFERROR(Stock[[#This Row],[TĂNG/
(GIẢM )]]/Stock[[#This Row],[GIÁ MUA]],"")</f>
        <v/>
      </c>
      <c r="AG2561" s="129" t="str">
        <f>IF(Stock[[#This Row],[GIÁ THỊ TRƯỜNG]]&gt;0,Stock[[#This Row],[GIÁ THỊ TRƯỜNG]]*Stock[[#This Row],[SỐ LƯỢNG CÒN LẠI
(auto-fill)]],"")</f>
        <v/>
      </c>
    </row>
    <row r="2562" spans="2:33">
      <c r="B2562" s="109" t="str">
        <f>IF(AND(Stock[[#This Row],[SỐ LƯỢNG MUA]]&gt;0,Stock[[#This Row],[SỐ LƯỢNG CÒN LẠI
(auto-fill)]]=0),"BÁN",
IF(AND(Stock[[#This Row],[SỐ LƯỢNG MUA]]&gt;0,Stock[[#This Row],[SỐ LƯỢNG CÒN LẠI
(auto-fill)]]&gt;0),"NẮM GIỮ",""))</f>
        <v/>
      </c>
      <c r="C2562" s="112">
        <f t="shared" si="39"/>
        <v>2549</v>
      </c>
      <c r="D2562" s="77"/>
      <c r="E2562" s="78"/>
      <c r="F2562" s="170"/>
      <c r="G2562" s="83"/>
      <c r="H2562" s="84"/>
      <c r="I2562" s="114" t="str">
        <f>IF(Stock[[#This Row],[SỐ LƯỢNG MUA]]&gt;0,Stock[[#This Row],[GIÁ MUA]]*Stock[[#This Row],[SỐ LƯỢNG MUA]]*$D$11,"")</f>
        <v/>
      </c>
      <c r="J2562" s="87"/>
      <c r="K2562" s="88"/>
      <c r="L2562" s="116" t="str">
        <f>IF(Stock[[#This Row],[SỐ LƯỢNG MUA]]&gt;0,Stock[[#This Row],[GIÁ MUA]]*(1+Stock[[#This Row],[% TĂNG KỲ VỌNG_1]]),"")</f>
        <v/>
      </c>
      <c r="M2562" s="89"/>
      <c r="N2562" s="116" t="str">
        <f>IF(Stock[[#This Row],[SỐ LƯỢNG MUA]]&gt;0,Stock[[#This Row],[GIÁ MUA]]*(1+Stock[[#This Row],[% TĂNG KỲ VỌNG_2]]),"")</f>
        <v/>
      </c>
      <c r="O2562" s="89"/>
      <c r="P2562" s="116" t="str">
        <f>IF(Stock[[#This Row],[SỐ LƯỢNG MUA]]&gt;0,Stock[[#This Row],[GIÁ MUA]]*(1+Stock[[#This Row],[% GIẢM ĐỂ CẮT LỖ]]),"")</f>
        <v/>
      </c>
      <c r="Q2562" s="103"/>
      <c r="R2562" s="117" t="str">
        <f>IF(Stock[[#This Row],[CỔ TỨC TIỀN MẶT]]&gt;0,Stock[[#This Row],[CỔ TỨC TIỀN MẶT]]/(Stock[[#This Row],[GIÁ MUA]]*Stock[[#This Row],[SỐ LƯỢNG MUA]]),"")</f>
        <v/>
      </c>
      <c r="S2562" s="103"/>
      <c r="T2562" s="77"/>
      <c r="U2562" s="95"/>
      <c r="V2562" s="96"/>
      <c r="W2562" s="125" t="str">
        <f>IF(Stock[[#This Row],[SỐ LƯỢNG BÁN]]&gt;0,Stock[[#This Row],[GIÁ BÁN]]*Stock[[#This Row],[SỐ LƯỢNG BÁN]]*$D$11+Stock[[#This Row],[GIÁ BÁN]]*Stock[[#This Row],[SỐ LƯỢNG BÁN]]*$D$12,"")</f>
        <v/>
      </c>
      <c r="X2562" s="120">
        <f>Stock[[#This Row],[SỐ LƯỢNG MUA]]+Stock[[#This Row],[CỔ TỨC BẰNG CỔ PHIẾU]]-Stock[[#This Row],[SỐ LƯỢNG BÁN]]</f>
        <v>0</v>
      </c>
      <c r="Y25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2" s="120">
        <f ca="1">IF(Stock[[#This Row],[NGÀY BÁN]]&gt;0,Stock[[#This Row],[NGÀY BÁN]]-Stock[[#This Row],[NGÀY MUA]]+1,IF(Stock[[#This Row],[NGÀY MUA]]=0,0,TODAY()-Stock[[#This Row],[NGÀY MUA]]+1))</f>
        <v>0</v>
      </c>
      <c r="AA2562" s="121" t="str">
        <f>IFERROR(Stock[[#This Row],[CỔ TỨC TIỀN MẶT]]+Stock[[#This Row],[LÃI/(LỖ) TỪ BÁN CK
(auto-fill)]],"")</f>
        <v/>
      </c>
      <c r="AB25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2" s="79"/>
      <c r="AE2562" s="146" t="str">
        <f>IF(Stock[[#This Row],[TRẠNG THÁI
(auto-fill)]]="NẮM GIỮ",Stock[[#This Row],[GIÁ THỊ TRƯỜNG]]-Stock[[#This Row],[GIÁ MUA]],"")</f>
        <v/>
      </c>
      <c r="AF2562" s="150" t="str">
        <f>IFERROR(Stock[[#This Row],[TĂNG/
(GIẢM )]]/Stock[[#This Row],[GIÁ MUA]],"")</f>
        <v/>
      </c>
      <c r="AG2562" s="129" t="str">
        <f>IF(Stock[[#This Row],[GIÁ THỊ TRƯỜNG]]&gt;0,Stock[[#This Row],[GIÁ THỊ TRƯỜNG]]*Stock[[#This Row],[SỐ LƯỢNG CÒN LẠI
(auto-fill)]],"")</f>
        <v/>
      </c>
    </row>
    <row r="2563" spans="2:33">
      <c r="B2563" s="109" t="str">
        <f>IF(AND(Stock[[#This Row],[SỐ LƯỢNG MUA]]&gt;0,Stock[[#This Row],[SỐ LƯỢNG CÒN LẠI
(auto-fill)]]=0),"BÁN",
IF(AND(Stock[[#This Row],[SỐ LƯỢNG MUA]]&gt;0,Stock[[#This Row],[SỐ LƯỢNG CÒN LẠI
(auto-fill)]]&gt;0),"NẮM GIỮ",""))</f>
        <v/>
      </c>
      <c r="C2563" s="112">
        <f t="shared" si="39"/>
        <v>2550</v>
      </c>
      <c r="D2563" s="77"/>
      <c r="E2563" s="78"/>
      <c r="F2563" s="170"/>
      <c r="G2563" s="83"/>
      <c r="H2563" s="84"/>
      <c r="I2563" s="114" t="str">
        <f>IF(Stock[[#This Row],[SỐ LƯỢNG MUA]]&gt;0,Stock[[#This Row],[GIÁ MUA]]*Stock[[#This Row],[SỐ LƯỢNG MUA]]*$D$11,"")</f>
        <v/>
      </c>
      <c r="J2563" s="87"/>
      <c r="K2563" s="88"/>
      <c r="L2563" s="116" t="str">
        <f>IF(Stock[[#This Row],[SỐ LƯỢNG MUA]]&gt;0,Stock[[#This Row],[GIÁ MUA]]*(1+Stock[[#This Row],[% TĂNG KỲ VỌNG_1]]),"")</f>
        <v/>
      </c>
      <c r="M2563" s="89"/>
      <c r="N2563" s="116" t="str">
        <f>IF(Stock[[#This Row],[SỐ LƯỢNG MUA]]&gt;0,Stock[[#This Row],[GIÁ MUA]]*(1+Stock[[#This Row],[% TĂNG KỲ VỌNG_2]]),"")</f>
        <v/>
      </c>
      <c r="O2563" s="89"/>
      <c r="P2563" s="116" t="str">
        <f>IF(Stock[[#This Row],[SỐ LƯỢNG MUA]]&gt;0,Stock[[#This Row],[GIÁ MUA]]*(1+Stock[[#This Row],[% GIẢM ĐỂ CẮT LỖ]]),"")</f>
        <v/>
      </c>
      <c r="Q2563" s="103"/>
      <c r="R2563" s="117" t="str">
        <f>IF(Stock[[#This Row],[CỔ TỨC TIỀN MẶT]]&gt;0,Stock[[#This Row],[CỔ TỨC TIỀN MẶT]]/(Stock[[#This Row],[GIÁ MUA]]*Stock[[#This Row],[SỐ LƯỢNG MUA]]),"")</f>
        <v/>
      </c>
      <c r="S2563" s="103"/>
      <c r="T2563" s="77"/>
      <c r="U2563" s="95"/>
      <c r="V2563" s="96"/>
      <c r="W2563" s="125" t="str">
        <f>IF(Stock[[#This Row],[SỐ LƯỢNG BÁN]]&gt;0,Stock[[#This Row],[GIÁ BÁN]]*Stock[[#This Row],[SỐ LƯỢNG BÁN]]*$D$11+Stock[[#This Row],[GIÁ BÁN]]*Stock[[#This Row],[SỐ LƯỢNG BÁN]]*$D$12,"")</f>
        <v/>
      </c>
      <c r="X2563" s="120">
        <f>Stock[[#This Row],[SỐ LƯỢNG MUA]]+Stock[[#This Row],[CỔ TỨC BẰNG CỔ PHIẾU]]-Stock[[#This Row],[SỐ LƯỢNG BÁN]]</f>
        <v>0</v>
      </c>
      <c r="Y25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3" s="120">
        <f ca="1">IF(Stock[[#This Row],[NGÀY BÁN]]&gt;0,Stock[[#This Row],[NGÀY BÁN]]-Stock[[#This Row],[NGÀY MUA]]+1,IF(Stock[[#This Row],[NGÀY MUA]]=0,0,TODAY()-Stock[[#This Row],[NGÀY MUA]]+1))</f>
        <v>0</v>
      </c>
      <c r="AA2563" s="121" t="str">
        <f>IFERROR(Stock[[#This Row],[CỔ TỨC TIỀN MẶT]]+Stock[[#This Row],[LÃI/(LỖ) TỪ BÁN CK
(auto-fill)]],"")</f>
        <v/>
      </c>
      <c r="AB25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3" s="79"/>
      <c r="AE2563" s="146" t="str">
        <f>IF(Stock[[#This Row],[TRẠNG THÁI
(auto-fill)]]="NẮM GIỮ",Stock[[#This Row],[GIÁ THỊ TRƯỜNG]]-Stock[[#This Row],[GIÁ MUA]],"")</f>
        <v/>
      </c>
      <c r="AF2563" s="150" t="str">
        <f>IFERROR(Stock[[#This Row],[TĂNG/
(GIẢM )]]/Stock[[#This Row],[GIÁ MUA]],"")</f>
        <v/>
      </c>
      <c r="AG2563" s="129" t="str">
        <f>IF(Stock[[#This Row],[GIÁ THỊ TRƯỜNG]]&gt;0,Stock[[#This Row],[GIÁ THỊ TRƯỜNG]]*Stock[[#This Row],[SỐ LƯỢNG CÒN LẠI
(auto-fill)]],"")</f>
        <v/>
      </c>
    </row>
    <row r="2564" spans="2:33">
      <c r="B2564" s="109" t="str">
        <f>IF(AND(Stock[[#This Row],[SỐ LƯỢNG MUA]]&gt;0,Stock[[#This Row],[SỐ LƯỢNG CÒN LẠI
(auto-fill)]]=0),"BÁN",
IF(AND(Stock[[#This Row],[SỐ LƯỢNG MUA]]&gt;0,Stock[[#This Row],[SỐ LƯỢNG CÒN LẠI
(auto-fill)]]&gt;0),"NẮM GIỮ",""))</f>
        <v/>
      </c>
      <c r="C2564" s="112">
        <f t="shared" si="39"/>
        <v>2551</v>
      </c>
      <c r="D2564" s="77"/>
      <c r="E2564" s="78"/>
      <c r="F2564" s="170"/>
      <c r="G2564" s="83"/>
      <c r="H2564" s="84"/>
      <c r="I2564" s="114" t="str">
        <f>IF(Stock[[#This Row],[SỐ LƯỢNG MUA]]&gt;0,Stock[[#This Row],[GIÁ MUA]]*Stock[[#This Row],[SỐ LƯỢNG MUA]]*$D$11,"")</f>
        <v/>
      </c>
      <c r="J2564" s="87"/>
      <c r="K2564" s="88"/>
      <c r="L2564" s="116" t="str">
        <f>IF(Stock[[#This Row],[SỐ LƯỢNG MUA]]&gt;0,Stock[[#This Row],[GIÁ MUA]]*(1+Stock[[#This Row],[% TĂNG KỲ VỌNG_1]]),"")</f>
        <v/>
      </c>
      <c r="M2564" s="89"/>
      <c r="N2564" s="116" t="str">
        <f>IF(Stock[[#This Row],[SỐ LƯỢNG MUA]]&gt;0,Stock[[#This Row],[GIÁ MUA]]*(1+Stock[[#This Row],[% TĂNG KỲ VỌNG_2]]),"")</f>
        <v/>
      </c>
      <c r="O2564" s="89"/>
      <c r="P2564" s="116" t="str">
        <f>IF(Stock[[#This Row],[SỐ LƯỢNG MUA]]&gt;0,Stock[[#This Row],[GIÁ MUA]]*(1+Stock[[#This Row],[% GIẢM ĐỂ CẮT LỖ]]),"")</f>
        <v/>
      </c>
      <c r="Q2564" s="103"/>
      <c r="R2564" s="117" t="str">
        <f>IF(Stock[[#This Row],[CỔ TỨC TIỀN MẶT]]&gt;0,Stock[[#This Row],[CỔ TỨC TIỀN MẶT]]/(Stock[[#This Row],[GIÁ MUA]]*Stock[[#This Row],[SỐ LƯỢNG MUA]]),"")</f>
        <v/>
      </c>
      <c r="S2564" s="103"/>
      <c r="T2564" s="77"/>
      <c r="U2564" s="95"/>
      <c r="V2564" s="96"/>
      <c r="W2564" s="125" t="str">
        <f>IF(Stock[[#This Row],[SỐ LƯỢNG BÁN]]&gt;0,Stock[[#This Row],[GIÁ BÁN]]*Stock[[#This Row],[SỐ LƯỢNG BÁN]]*$D$11+Stock[[#This Row],[GIÁ BÁN]]*Stock[[#This Row],[SỐ LƯỢNG BÁN]]*$D$12,"")</f>
        <v/>
      </c>
      <c r="X2564" s="120">
        <f>Stock[[#This Row],[SỐ LƯỢNG MUA]]+Stock[[#This Row],[CỔ TỨC BẰNG CỔ PHIẾU]]-Stock[[#This Row],[SỐ LƯỢNG BÁN]]</f>
        <v>0</v>
      </c>
      <c r="Y25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4" s="120">
        <f ca="1">IF(Stock[[#This Row],[NGÀY BÁN]]&gt;0,Stock[[#This Row],[NGÀY BÁN]]-Stock[[#This Row],[NGÀY MUA]]+1,IF(Stock[[#This Row],[NGÀY MUA]]=0,0,TODAY()-Stock[[#This Row],[NGÀY MUA]]+1))</f>
        <v>0</v>
      </c>
      <c r="AA2564" s="121" t="str">
        <f>IFERROR(Stock[[#This Row],[CỔ TỨC TIỀN MẶT]]+Stock[[#This Row],[LÃI/(LỖ) TỪ BÁN CK
(auto-fill)]],"")</f>
        <v/>
      </c>
      <c r="AB25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4" s="79"/>
      <c r="AE2564" s="146" t="str">
        <f>IF(Stock[[#This Row],[TRẠNG THÁI
(auto-fill)]]="NẮM GIỮ",Stock[[#This Row],[GIÁ THỊ TRƯỜNG]]-Stock[[#This Row],[GIÁ MUA]],"")</f>
        <v/>
      </c>
      <c r="AF2564" s="150" t="str">
        <f>IFERROR(Stock[[#This Row],[TĂNG/
(GIẢM )]]/Stock[[#This Row],[GIÁ MUA]],"")</f>
        <v/>
      </c>
      <c r="AG2564" s="129" t="str">
        <f>IF(Stock[[#This Row],[GIÁ THỊ TRƯỜNG]]&gt;0,Stock[[#This Row],[GIÁ THỊ TRƯỜNG]]*Stock[[#This Row],[SỐ LƯỢNG CÒN LẠI
(auto-fill)]],"")</f>
        <v/>
      </c>
    </row>
    <row r="2565" spans="2:33">
      <c r="B2565" s="109" t="str">
        <f>IF(AND(Stock[[#This Row],[SỐ LƯỢNG MUA]]&gt;0,Stock[[#This Row],[SỐ LƯỢNG CÒN LẠI
(auto-fill)]]=0),"BÁN",
IF(AND(Stock[[#This Row],[SỐ LƯỢNG MUA]]&gt;0,Stock[[#This Row],[SỐ LƯỢNG CÒN LẠI
(auto-fill)]]&gt;0),"NẮM GIỮ",""))</f>
        <v/>
      </c>
      <c r="C2565" s="112">
        <f t="shared" si="39"/>
        <v>2552</v>
      </c>
      <c r="D2565" s="77"/>
      <c r="E2565" s="78"/>
      <c r="F2565" s="170"/>
      <c r="G2565" s="83"/>
      <c r="H2565" s="84"/>
      <c r="I2565" s="114" t="str">
        <f>IF(Stock[[#This Row],[SỐ LƯỢNG MUA]]&gt;0,Stock[[#This Row],[GIÁ MUA]]*Stock[[#This Row],[SỐ LƯỢNG MUA]]*$D$11,"")</f>
        <v/>
      </c>
      <c r="J2565" s="87"/>
      <c r="K2565" s="88"/>
      <c r="L2565" s="116" t="str">
        <f>IF(Stock[[#This Row],[SỐ LƯỢNG MUA]]&gt;0,Stock[[#This Row],[GIÁ MUA]]*(1+Stock[[#This Row],[% TĂNG KỲ VỌNG_1]]),"")</f>
        <v/>
      </c>
      <c r="M2565" s="89"/>
      <c r="N2565" s="116" t="str">
        <f>IF(Stock[[#This Row],[SỐ LƯỢNG MUA]]&gt;0,Stock[[#This Row],[GIÁ MUA]]*(1+Stock[[#This Row],[% TĂNG KỲ VỌNG_2]]),"")</f>
        <v/>
      </c>
      <c r="O2565" s="89"/>
      <c r="P2565" s="116" t="str">
        <f>IF(Stock[[#This Row],[SỐ LƯỢNG MUA]]&gt;0,Stock[[#This Row],[GIÁ MUA]]*(1+Stock[[#This Row],[% GIẢM ĐỂ CẮT LỖ]]),"")</f>
        <v/>
      </c>
      <c r="Q2565" s="103"/>
      <c r="R2565" s="117" t="str">
        <f>IF(Stock[[#This Row],[CỔ TỨC TIỀN MẶT]]&gt;0,Stock[[#This Row],[CỔ TỨC TIỀN MẶT]]/(Stock[[#This Row],[GIÁ MUA]]*Stock[[#This Row],[SỐ LƯỢNG MUA]]),"")</f>
        <v/>
      </c>
      <c r="S2565" s="103"/>
      <c r="T2565" s="77"/>
      <c r="U2565" s="95"/>
      <c r="V2565" s="96"/>
      <c r="W2565" s="125" t="str">
        <f>IF(Stock[[#This Row],[SỐ LƯỢNG BÁN]]&gt;0,Stock[[#This Row],[GIÁ BÁN]]*Stock[[#This Row],[SỐ LƯỢNG BÁN]]*$D$11+Stock[[#This Row],[GIÁ BÁN]]*Stock[[#This Row],[SỐ LƯỢNG BÁN]]*$D$12,"")</f>
        <v/>
      </c>
      <c r="X2565" s="120">
        <f>Stock[[#This Row],[SỐ LƯỢNG MUA]]+Stock[[#This Row],[CỔ TỨC BẰNG CỔ PHIẾU]]-Stock[[#This Row],[SỐ LƯỢNG BÁN]]</f>
        <v>0</v>
      </c>
      <c r="Y25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5" s="120">
        <f ca="1">IF(Stock[[#This Row],[NGÀY BÁN]]&gt;0,Stock[[#This Row],[NGÀY BÁN]]-Stock[[#This Row],[NGÀY MUA]]+1,IF(Stock[[#This Row],[NGÀY MUA]]=0,0,TODAY()-Stock[[#This Row],[NGÀY MUA]]+1))</f>
        <v>0</v>
      </c>
      <c r="AA2565" s="121" t="str">
        <f>IFERROR(Stock[[#This Row],[CỔ TỨC TIỀN MẶT]]+Stock[[#This Row],[LÃI/(LỖ) TỪ BÁN CK
(auto-fill)]],"")</f>
        <v/>
      </c>
      <c r="AB25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5" s="79"/>
      <c r="AE2565" s="146" t="str">
        <f>IF(Stock[[#This Row],[TRẠNG THÁI
(auto-fill)]]="NẮM GIỮ",Stock[[#This Row],[GIÁ THỊ TRƯỜNG]]-Stock[[#This Row],[GIÁ MUA]],"")</f>
        <v/>
      </c>
      <c r="AF2565" s="150" t="str">
        <f>IFERROR(Stock[[#This Row],[TĂNG/
(GIẢM )]]/Stock[[#This Row],[GIÁ MUA]],"")</f>
        <v/>
      </c>
      <c r="AG2565" s="129" t="str">
        <f>IF(Stock[[#This Row],[GIÁ THỊ TRƯỜNG]]&gt;0,Stock[[#This Row],[GIÁ THỊ TRƯỜNG]]*Stock[[#This Row],[SỐ LƯỢNG CÒN LẠI
(auto-fill)]],"")</f>
        <v/>
      </c>
    </row>
    <row r="2566" spans="2:33">
      <c r="B2566" s="109" t="str">
        <f>IF(AND(Stock[[#This Row],[SỐ LƯỢNG MUA]]&gt;0,Stock[[#This Row],[SỐ LƯỢNG CÒN LẠI
(auto-fill)]]=0),"BÁN",
IF(AND(Stock[[#This Row],[SỐ LƯỢNG MUA]]&gt;0,Stock[[#This Row],[SỐ LƯỢNG CÒN LẠI
(auto-fill)]]&gt;0),"NẮM GIỮ",""))</f>
        <v/>
      </c>
      <c r="C2566" s="112">
        <f t="shared" si="39"/>
        <v>2553</v>
      </c>
      <c r="D2566" s="77"/>
      <c r="E2566" s="78"/>
      <c r="F2566" s="170"/>
      <c r="G2566" s="83"/>
      <c r="H2566" s="84"/>
      <c r="I2566" s="114" t="str">
        <f>IF(Stock[[#This Row],[SỐ LƯỢNG MUA]]&gt;0,Stock[[#This Row],[GIÁ MUA]]*Stock[[#This Row],[SỐ LƯỢNG MUA]]*$D$11,"")</f>
        <v/>
      </c>
      <c r="J2566" s="87"/>
      <c r="K2566" s="88"/>
      <c r="L2566" s="116" t="str">
        <f>IF(Stock[[#This Row],[SỐ LƯỢNG MUA]]&gt;0,Stock[[#This Row],[GIÁ MUA]]*(1+Stock[[#This Row],[% TĂNG KỲ VỌNG_1]]),"")</f>
        <v/>
      </c>
      <c r="M2566" s="89"/>
      <c r="N2566" s="116" t="str">
        <f>IF(Stock[[#This Row],[SỐ LƯỢNG MUA]]&gt;0,Stock[[#This Row],[GIÁ MUA]]*(1+Stock[[#This Row],[% TĂNG KỲ VỌNG_2]]),"")</f>
        <v/>
      </c>
      <c r="O2566" s="89"/>
      <c r="P2566" s="116" t="str">
        <f>IF(Stock[[#This Row],[SỐ LƯỢNG MUA]]&gt;0,Stock[[#This Row],[GIÁ MUA]]*(1+Stock[[#This Row],[% GIẢM ĐỂ CẮT LỖ]]),"")</f>
        <v/>
      </c>
      <c r="Q2566" s="103"/>
      <c r="R2566" s="117" t="str">
        <f>IF(Stock[[#This Row],[CỔ TỨC TIỀN MẶT]]&gt;0,Stock[[#This Row],[CỔ TỨC TIỀN MẶT]]/(Stock[[#This Row],[GIÁ MUA]]*Stock[[#This Row],[SỐ LƯỢNG MUA]]),"")</f>
        <v/>
      </c>
      <c r="S2566" s="103"/>
      <c r="T2566" s="77"/>
      <c r="U2566" s="95"/>
      <c r="V2566" s="96"/>
      <c r="W2566" s="125" t="str">
        <f>IF(Stock[[#This Row],[SỐ LƯỢNG BÁN]]&gt;0,Stock[[#This Row],[GIÁ BÁN]]*Stock[[#This Row],[SỐ LƯỢNG BÁN]]*$D$11+Stock[[#This Row],[GIÁ BÁN]]*Stock[[#This Row],[SỐ LƯỢNG BÁN]]*$D$12,"")</f>
        <v/>
      </c>
      <c r="X2566" s="120">
        <f>Stock[[#This Row],[SỐ LƯỢNG MUA]]+Stock[[#This Row],[CỔ TỨC BẰNG CỔ PHIẾU]]-Stock[[#This Row],[SỐ LƯỢNG BÁN]]</f>
        <v>0</v>
      </c>
      <c r="Y25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6" s="120">
        <f ca="1">IF(Stock[[#This Row],[NGÀY BÁN]]&gt;0,Stock[[#This Row],[NGÀY BÁN]]-Stock[[#This Row],[NGÀY MUA]]+1,IF(Stock[[#This Row],[NGÀY MUA]]=0,0,TODAY()-Stock[[#This Row],[NGÀY MUA]]+1))</f>
        <v>0</v>
      </c>
      <c r="AA2566" s="121" t="str">
        <f>IFERROR(Stock[[#This Row],[CỔ TỨC TIỀN MẶT]]+Stock[[#This Row],[LÃI/(LỖ) TỪ BÁN CK
(auto-fill)]],"")</f>
        <v/>
      </c>
      <c r="AB25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6" s="79"/>
      <c r="AE2566" s="146" t="str">
        <f>IF(Stock[[#This Row],[TRẠNG THÁI
(auto-fill)]]="NẮM GIỮ",Stock[[#This Row],[GIÁ THỊ TRƯỜNG]]-Stock[[#This Row],[GIÁ MUA]],"")</f>
        <v/>
      </c>
      <c r="AF2566" s="150" t="str">
        <f>IFERROR(Stock[[#This Row],[TĂNG/
(GIẢM )]]/Stock[[#This Row],[GIÁ MUA]],"")</f>
        <v/>
      </c>
      <c r="AG2566" s="129" t="str">
        <f>IF(Stock[[#This Row],[GIÁ THỊ TRƯỜNG]]&gt;0,Stock[[#This Row],[GIÁ THỊ TRƯỜNG]]*Stock[[#This Row],[SỐ LƯỢNG CÒN LẠI
(auto-fill)]],"")</f>
        <v/>
      </c>
    </row>
    <row r="2567" spans="2:33">
      <c r="B2567" s="109" t="str">
        <f>IF(AND(Stock[[#This Row],[SỐ LƯỢNG MUA]]&gt;0,Stock[[#This Row],[SỐ LƯỢNG CÒN LẠI
(auto-fill)]]=0),"BÁN",
IF(AND(Stock[[#This Row],[SỐ LƯỢNG MUA]]&gt;0,Stock[[#This Row],[SỐ LƯỢNG CÒN LẠI
(auto-fill)]]&gt;0),"NẮM GIỮ",""))</f>
        <v/>
      </c>
      <c r="C2567" s="112">
        <f t="shared" si="39"/>
        <v>2554</v>
      </c>
      <c r="D2567" s="77"/>
      <c r="E2567" s="78"/>
      <c r="F2567" s="170"/>
      <c r="G2567" s="83"/>
      <c r="H2567" s="84"/>
      <c r="I2567" s="114" t="str">
        <f>IF(Stock[[#This Row],[SỐ LƯỢNG MUA]]&gt;0,Stock[[#This Row],[GIÁ MUA]]*Stock[[#This Row],[SỐ LƯỢNG MUA]]*$D$11,"")</f>
        <v/>
      </c>
      <c r="J2567" s="87"/>
      <c r="K2567" s="88"/>
      <c r="L2567" s="116" t="str">
        <f>IF(Stock[[#This Row],[SỐ LƯỢNG MUA]]&gt;0,Stock[[#This Row],[GIÁ MUA]]*(1+Stock[[#This Row],[% TĂNG KỲ VỌNG_1]]),"")</f>
        <v/>
      </c>
      <c r="M2567" s="89"/>
      <c r="N2567" s="116" t="str">
        <f>IF(Stock[[#This Row],[SỐ LƯỢNG MUA]]&gt;0,Stock[[#This Row],[GIÁ MUA]]*(1+Stock[[#This Row],[% TĂNG KỲ VỌNG_2]]),"")</f>
        <v/>
      </c>
      <c r="O2567" s="89"/>
      <c r="P2567" s="116" t="str">
        <f>IF(Stock[[#This Row],[SỐ LƯỢNG MUA]]&gt;0,Stock[[#This Row],[GIÁ MUA]]*(1+Stock[[#This Row],[% GIẢM ĐỂ CẮT LỖ]]),"")</f>
        <v/>
      </c>
      <c r="Q2567" s="103"/>
      <c r="R2567" s="117" t="str">
        <f>IF(Stock[[#This Row],[CỔ TỨC TIỀN MẶT]]&gt;0,Stock[[#This Row],[CỔ TỨC TIỀN MẶT]]/(Stock[[#This Row],[GIÁ MUA]]*Stock[[#This Row],[SỐ LƯỢNG MUA]]),"")</f>
        <v/>
      </c>
      <c r="S2567" s="103"/>
      <c r="T2567" s="77"/>
      <c r="U2567" s="95"/>
      <c r="V2567" s="96"/>
      <c r="W2567" s="125" t="str">
        <f>IF(Stock[[#This Row],[SỐ LƯỢNG BÁN]]&gt;0,Stock[[#This Row],[GIÁ BÁN]]*Stock[[#This Row],[SỐ LƯỢNG BÁN]]*$D$11+Stock[[#This Row],[GIÁ BÁN]]*Stock[[#This Row],[SỐ LƯỢNG BÁN]]*$D$12,"")</f>
        <v/>
      </c>
      <c r="X2567" s="120">
        <f>Stock[[#This Row],[SỐ LƯỢNG MUA]]+Stock[[#This Row],[CỔ TỨC BẰNG CỔ PHIẾU]]-Stock[[#This Row],[SỐ LƯỢNG BÁN]]</f>
        <v>0</v>
      </c>
      <c r="Y25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7" s="120">
        <f ca="1">IF(Stock[[#This Row],[NGÀY BÁN]]&gt;0,Stock[[#This Row],[NGÀY BÁN]]-Stock[[#This Row],[NGÀY MUA]]+1,IF(Stock[[#This Row],[NGÀY MUA]]=0,0,TODAY()-Stock[[#This Row],[NGÀY MUA]]+1))</f>
        <v>0</v>
      </c>
      <c r="AA2567" s="121" t="str">
        <f>IFERROR(Stock[[#This Row],[CỔ TỨC TIỀN MẶT]]+Stock[[#This Row],[LÃI/(LỖ) TỪ BÁN CK
(auto-fill)]],"")</f>
        <v/>
      </c>
      <c r="AB25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7" s="79"/>
      <c r="AE2567" s="146" t="str">
        <f>IF(Stock[[#This Row],[TRẠNG THÁI
(auto-fill)]]="NẮM GIỮ",Stock[[#This Row],[GIÁ THỊ TRƯỜNG]]-Stock[[#This Row],[GIÁ MUA]],"")</f>
        <v/>
      </c>
      <c r="AF2567" s="150" t="str">
        <f>IFERROR(Stock[[#This Row],[TĂNG/
(GIẢM )]]/Stock[[#This Row],[GIÁ MUA]],"")</f>
        <v/>
      </c>
      <c r="AG2567" s="129" t="str">
        <f>IF(Stock[[#This Row],[GIÁ THỊ TRƯỜNG]]&gt;0,Stock[[#This Row],[GIÁ THỊ TRƯỜNG]]*Stock[[#This Row],[SỐ LƯỢNG CÒN LẠI
(auto-fill)]],"")</f>
        <v/>
      </c>
    </row>
    <row r="2568" spans="2:33">
      <c r="B2568" s="109" t="str">
        <f>IF(AND(Stock[[#This Row],[SỐ LƯỢNG MUA]]&gt;0,Stock[[#This Row],[SỐ LƯỢNG CÒN LẠI
(auto-fill)]]=0),"BÁN",
IF(AND(Stock[[#This Row],[SỐ LƯỢNG MUA]]&gt;0,Stock[[#This Row],[SỐ LƯỢNG CÒN LẠI
(auto-fill)]]&gt;0),"NẮM GIỮ",""))</f>
        <v/>
      </c>
      <c r="C2568" s="112">
        <f t="shared" si="39"/>
        <v>2555</v>
      </c>
      <c r="D2568" s="77"/>
      <c r="E2568" s="78"/>
      <c r="F2568" s="170"/>
      <c r="G2568" s="83"/>
      <c r="H2568" s="84"/>
      <c r="I2568" s="114" t="str">
        <f>IF(Stock[[#This Row],[SỐ LƯỢNG MUA]]&gt;0,Stock[[#This Row],[GIÁ MUA]]*Stock[[#This Row],[SỐ LƯỢNG MUA]]*$D$11,"")</f>
        <v/>
      </c>
      <c r="J2568" s="87"/>
      <c r="K2568" s="88"/>
      <c r="L2568" s="116" t="str">
        <f>IF(Stock[[#This Row],[SỐ LƯỢNG MUA]]&gt;0,Stock[[#This Row],[GIÁ MUA]]*(1+Stock[[#This Row],[% TĂNG KỲ VỌNG_1]]),"")</f>
        <v/>
      </c>
      <c r="M2568" s="89"/>
      <c r="N2568" s="116" t="str">
        <f>IF(Stock[[#This Row],[SỐ LƯỢNG MUA]]&gt;0,Stock[[#This Row],[GIÁ MUA]]*(1+Stock[[#This Row],[% TĂNG KỲ VỌNG_2]]),"")</f>
        <v/>
      </c>
      <c r="O2568" s="89"/>
      <c r="P2568" s="116" t="str">
        <f>IF(Stock[[#This Row],[SỐ LƯỢNG MUA]]&gt;0,Stock[[#This Row],[GIÁ MUA]]*(1+Stock[[#This Row],[% GIẢM ĐỂ CẮT LỖ]]),"")</f>
        <v/>
      </c>
      <c r="Q2568" s="103"/>
      <c r="R2568" s="117" t="str">
        <f>IF(Stock[[#This Row],[CỔ TỨC TIỀN MẶT]]&gt;0,Stock[[#This Row],[CỔ TỨC TIỀN MẶT]]/(Stock[[#This Row],[GIÁ MUA]]*Stock[[#This Row],[SỐ LƯỢNG MUA]]),"")</f>
        <v/>
      </c>
      <c r="S2568" s="103"/>
      <c r="T2568" s="77"/>
      <c r="U2568" s="95"/>
      <c r="V2568" s="96"/>
      <c r="W2568" s="125" t="str">
        <f>IF(Stock[[#This Row],[SỐ LƯỢNG BÁN]]&gt;0,Stock[[#This Row],[GIÁ BÁN]]*Stock[[#This Row],[SỐ LƯỢNG BÁN]]*$D$11+Stock[[#This Row],[GIÁ BÁN]]*Stock[[#This Row],[SỐ LƯỢNG BÁN]]*$D$12,"")</f>
        <v/>
      </c>
      <c r="X2568" s="120">
        <f>Stock[[#This Row],[SỐ LƯỢNG MUA]]+Stock[[#This Row],[CỔ TỨC BẰNG CỔ PHIẾU]]-Stock[[#This Row],[SỐ LƯỢNG BÁN]]</f>
        <v>0</v>
      </c>
      <c r="Y25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8" s="120">
        <f ca="1">IF(Stock[[#This Row],[NGÀY BÁN]]&gt;0,Stock[[#This Row],[NGÀY BÁN]]-Stock[[#This Row],[NGÀY MUA]]+1,IF(Stock[[#This Row],[NGÀY MUA]]=0,0,TODAY()-Stock[[#This Row],[NGÀY MUA]]+1))</f>
        <v>0</v>
      </c>
      <c r="AA2568" s="121" t="str">
        <f>IFERROR(Stock[[#This Row],[CỔ TỨC TIỀN MẶT]]+Stock[[#This Row],[LÃI/(LỖ) TỪ BÁN CK
(auto-fill)]],"")</f>
        <v/>
      </c>
      <c r="AB25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8" s="79"/>
      <c r="AE2568" s="146" t="str">
        <f>IF(Stock[[#This Row],[TRẠNG THÁI
(auto-fill)]]="NẮM GIỮ",Stock[[#This Row],[GIÁ THỊ TRƯỜNG]]-Stock[[#This Row],[GIÁ MUA]],"")</f>
        <v/>
      </c>
      <c r="AF2568" s="150" t="str">
        <f>IFERROR(Stock[[#This Row],[TĂNG/
(GIẢM )]]/Stock[[#This Row],[GIÁ MUA]],"")</f>
        <v/>
      </c>
      <c r="AG2568" s="129" t="str">
        <f>IF(Stock[[#This Row],[GIÁ THỊ TRƯỜNG]]&gt;0,Stock[[#This Row],[GIÁ THỊ TRƯỜNG]]*Stock[[#This Row],[SỐ LƯỢNG CÒN LẠI
(auto-fill)]],"")</f>
        <v/>
      </c>
    </row>
    <row r="2569" spans="2:33">
      <c r="B2569" s="109" t="str">
        <f>IF(AND(Stock[[#This Row],[SỐ LƯỢNG MUA]]&gt;0,Stock[[#This Row],[SỐ LƯỢNG CÒN LẠI
(auto-fill)]]=0),"BÁN",
IF(AND(Stock[[#This Row],[SỐ LƯỢNG MUA]]&gt;0,Stock[[#This Row],[SỐ LƯỢNG CÒN LẠI
(auto-fill)]]&gt;0),"NẮM GIỮ",""))</f>
        <v/>
      </c>
      <c r="C2569" s="112">
        <f t="shared" si="39"/>
        <v>2556</v>
      </c>
      <c r="D2569" s="77"/>
      <c r="E2569" s="78"/>
      <c r="F2569" s="170"/>
      <c r="G2569" s="83"/>
      <c r="H2569" s="84"/>
      <c r="I2569" s="114" t="str">
        <f>IF(Stock[[#This Row],[SỐ LƯỢNG MUA]]&gt;0,Stock[[#This Row],[GIÁ MUA]]*Stock[[#This Row],[SỐ LƯỢNG MUA]]*$D$11,"")</f>
        <v/>
      </c>
      <c r="J2569" s="87"/>
      <c r="K2569" s="88"/>
      <c r="L2569" s="116" t="str">
        <f>IF(Stock[[#This Row],[SỐ LƯỢNG MUA]]&gt;0,Stock[[#This Row],[GIÁ MUA]]*(1+Stock[[#This Row],[% TĂNG KỲ VỌNG_1]]),"")</f>
        <v/>
      </c>
      <c r="M2569" s="89"/>
      <c r="N2569" s="116" t="str">
        <f>IF(Stock[[#This Row],[SỐ LƯỢNG MUA]]&gt;0,Stock[[#This Row],[GIÁ MUA]]*(1+Stock[[#This Row],[% TĂNG KỲ VỌNG_2]]),"")</f>
        <v/>
      </c>
      <c r="O2569" s="89"/>
      <c r="P2569" s="116" t="str">
        <f>IF(Stock[[#This Row],[SỐ LƯỢNG MUA]]&gt;0,Stock[[#This Row],[GIÁ MUA]]*(1+Stock[[#This Row],[% GIẢM ĐỂ CẮT LỖ]]),"")</f>
        <v/>
      </c>
      <c r="Q2569" s="103"/>
      <c r="R2569" s="117" t="str">
        <f>IF(Stock[[#This Row],[CỔ TỨC TIỀN MẶT]]&gt;0,Stock[[#This Row],[CỔ TỨC TIỀN MẶT]]/(Stock[[#This Row],[GIÁ MUA]]*Stock[[#This Row],[SỐ LƯỢNG MUA]]),"")</f>
        <v/>
      </c>
      <c r="S2569" s="103"/>
      <c r="T2569" s="77"/>
      <c r="U2569" s="95"/>
      <c r="V2569" s="96"/>
      <c r="W2569" s="125" t="str">
        <f>IF(Stock[[#This Row],[SỐ LƯỢNG BÁN]]&gt;0,Stock[[#This Row],[GIÁ BÁN]]*Stock[[#This Row],[SỐ LƯỢNG BÁN]]*$D$11+Stock[[#This Row],[GIÁ BÁN]]*Stock[[#This Row],[SỐ LƯỢNG BÁN]]*$D$12,"")</f>
        <v/>
      </c>
      <c r="X2569" s="120">
        <f>Stock[[#This Row],[SỐ LƯỢNG MUA]]+Stock[[#This Row],[CỔ TỨC BẰNG CỔ PHIẾU]]-Stock[[#This Row],[SỐ LƯỢNG BÁN]]</f>
        <v>0</v>
      </c>
      <c r="Y25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9" s="120">
        <f ca="1">IF(Stock[[#This Row],[NGÀY BÁN]]&gt;0,Stock[[#This Row],[NGÀY BÁN]]-Stock[[#This Row],[NGÀY MUA]]+1,IF(Stock[[#This Row],[NGÀY MUA]]=0,0,TODAY()-Stock[[#This Row],[NGÀY MUA]]+1))</f>
        <v>0</v>
      </c>
      <c r="AA2569" s="121" t="str">
        <f>IFERROR(Stock[[#This Row],[CỔ TỨC TIỀN MẶT]]+Stock[[#This Row],[LÃI/(LỖ) TỪ BÁN CK
(auto-fill)]],"")</f>
        <v/>
      </c>
      <c r="AB25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69" s="79"/>
      <c r="AE2569" s="146" t="str">
        <f>IF(Stock[[#This Row],[TRẠNG THÁI
(auto-fill)]]="NẮM GIỮ",Stock[[#This Row],[GIÁ THỊ TRƯỜNG]]-Stock[[#This Row],[GIÁ MUA]],"")</f>
        <v/>
      </c>
      <c r="AF2569" s="150" t="str">
        <f>IFERROR(Stock[[#This Row],[TĂNG/
(GIẢM )]]/Stock[[#This Row],[GIÁ MUA]],"")</f>
        <v/>
      </c>
      <c r="AG2569" s="129" t="str">
        <f>IF(Stock[[#This Row],[GIÁ THỊ TRƯỜNG]]&gt;0,Stock[[#This Row],[GIÁ THỊ TRƯỜNG]]*Stock[[#This Row],[SỐ LƯỢNG CÒN LẠI
(auto-fill)]],"")</f>
        <v/>
      </c>
    </row>
    <row r="2570" spans="2:33">
      <c r="B2570" s="109" t="str">
        <f>IF(AND(Stock[[#This Row],[SỐ LƯỢNG MUA]]&gt;0,Stock[[#This Row],[SỐ LƯỢNG CÒN LẠI
(auto-fill)]]=0),"BÁN",
IF(AND(Stock[[#This Row],[SỐ LƯỢNG MUA]]&gt;0,Stock[[#This Row],[SỐ LƯỢNG CÒN LẠI
(auto-fill)]]&gt;0),"NẮM GIỮ",""))</f>
        <v/>
      </c>
      <c r="C2570" s="112">
        <f t="shared" si="39"/>
        <v>2557</v>
      </c>
      <c r="D2570" s="77"/>
      <c r="E2570" s="78"/>
      <c r="F2570" s="170"/>
      <c r="G2570" s="83"/>
      <c r="H2570" s="84"/>
      <c r="I2570" s="114" t="str">
        <f>IF(Stock[[#This Row],[SỐ LƯỢNG MUA]]&gt;0,Stock[[#This Row],[GIÁ MUA]]*Stock[[#This Row],[SỐ LƯỢNG MUA]]*$D$11,"")</f>
        <v/>
      </c>
      <c r="J2570" s="87"/>
      <c r="K2570" s="88"/>
      <c r="L2570" s="116" t="str">
        <f>IF(Stock[[#This Row],[SỐ LƯỢNG MUA]]&gt;0,Stock[[#This Row],[GIÁ MUA]]*(1+Stock[[#This Row],[% TĂNG KỲ VỌNG_1]]),"")</f>
        <v/>
      </c>
      <c r="M2570" s="89"/>
      <c r="N2570" s="116" t="str">
        <f>IF(Stock[[#This Row],[SỐ LƯỢNG MUA]]&gt;0,Stock[[#This Row],[GIÁ MUA]]*(1+Stock[[#This Row],[% TĂNG KỲ VỌNG_2]]),"")</f>
        <v/>
      </c>
      <c r="O2570" s="89"/>
      <c r="P2570" s="116" t="str">
        <f>IF(Stock[[#This Row],[SỐ LƯỢNG MUA]]&gt;0,Stock[[#This Row],[GIÁ MUA]]*(1+Stock[[#This Row],[% GIẢM ĐỂ CẮT LỖ]]),"")</f>
        <v/>
      </c>
      <c r="Q2570" s="103"/>
      <c r="R2570" s="117" t="str">
        <f>IF(Stock[[#This Row],[CỔ TỨC TIỀN MẶT]]&gt;0,Stock[[#This Row],[CỔ TỨC TIỀN MẶT]]/(Stock[[#This Row],[GIÁ MUA]]*Stock[[#This Row],[SỐ LƯỢNG MUA]]),"")</f>
        <v/>
      </c>
      <c r="S2570" s="103"/>
      <c r="T2570" s="77"/>
      <c r="U2570" s="95"/>
      <c r="V2570" s="96"/>
      <c r="W2570" s="125" t="str">
        <f>IF(Stock[[#This Row],[SỐ LƯỢNG BÁN]]&gt;0,Stock[[#This Row],[GIÁ BÁN]]*Stock[[#This Row],[SỐ LƯỢNG BÁN]]*$D$11+Stock[[#This Row],[GIÁ BÁN]]*Stock[[#This Row],[SỐ LƯỢNG BÁN]]*$D$12,"")</f>
        <v/>
      </c>
      <c r="X2570" s="120">
        <f>Stock[[#This Row],[SỐ LƯỢNG MUA]]+Stock[[#This Row],[CỔ TỨC BẰNG CỔ PHIẾU]]-Stock[[#This Row],[SỐ LƯỢNG BÁN]]</f>
        <v>0</v>
      </c>
      <c r="Y25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0" s="120">
        <f ca="1">IF(Stock[[#This Row],[NGÀY BÁN]]&gt;0,Stock[[#This Row],[NGÀY BÁN]]-Stock[[#This Row],[NGÀY MUA]]+1,IF(Stock[[#This Row],[NGÀY MUA]]=0,0,TODAY()-Stock[[#This Row],[NGÀY MUA]]+1))</f>
        <v>0</v>
      </c>
      <c r="AA2570" s="121" t="str">
        <f>IFERROR(Stock[[#This Row],[CỔ TỨC TIỀN MẶT]]+Stock[[#This Row],[LÃI/(LỖ) TỪ BÁN CK
(auto-fill)]],"")</f>
        <v/>
      </c>
      <c r="AB25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0" s="79"/>
      <c r="AE2570" s="146" t="str">
        <f>IF(Stock[[#This Row],[TRẠNG THÁI
(auto-fill)]]="NẮM GIỮ",Stock[[#This Row],[GIÁ THỊ TRƯỜNG]]-Stock[[#This Row],[GIÁ MUA]],"")</f>
        <v/>
      </c>
      <c r="AF2570" s="150" t="str">
        <f>IFERROR(Stock[[#This Row],[TĂNG/
(GIẢM )]]/Stock[[#This Row],[GIÁ MUA]],"")</f>
        <v/>
      </c>
      <c r="AG2570" s="129" t="str">
        <f>IF(Stock[[#This Row],[GIÁ THỊ TRƯỜNG]]&gt;0,Stock[[#This Row],[GIÁ THỊ TRƯỜNG]]*Stock[[#This Row],[SỐ LƯỢNG CÒN LẠI
(auto-fill)]],"")</f>
        <v/>
      </c>
    </row>
    <row r="2571" spans="2:33">
      <c r="B2571" s="109" t="str">
        <f>IF(AND(Stock[[#This Row],[SỐ LƯỢNG MUA]]&gt;0,Stock[[#This Row],[SỐ LƯỢNG CÒN LẠI
(auto-fill)]]=0),"BÁN",
IF(AND(Stock[[#This Row],[SỐ LƯỢNG MUA]]&gt;0,Stock[[#This Row],[SỐ LƯỢNG CÒN LẠI
(auto-fill)]]&gt;0),"NẮM GIỮ",""))</f>
        <v/>
      </c>
      <c r="C2571" s="112">
        <f t="shared" si="39"/>
        <v>2558</v>
      </c>
      <c r="D2571" s="77"/>
      <c r="E2571" s="78"/>
      <c r="F2571" s="170"/>
      <c r="G2571" s="83"/>
      <c r="H2571" s="84"/>
      <c r="I2571" s="114" t="str">
        <f>IF(Stock[[#This Row],[SỐ LƯỢNG MUA]]&gt;0,Stock[[#This Row],[GIÁ MUA]]*Stock[[#This Row],[SỐ LƯỢNG MUA]]*$D$11,"")</f>
        <v/>
      </c>
      <c r="J2571" s="87"/>
      <c r="K2571" s="88"/>
      <c r="L2571" s="116" t="str">
        <f>IF(Stock[[#This Row],[SỐ LƯỢNG MUA]]&gt;0,Stock[[#This Row],[GIÁ MUA]]*(1+Stock[[#This Row],[% TĂNG KỲ VỌNG_1]]),"")</f>
        <v/>
      </c>
      <c r="M2571" s="89"/>
      <c r="N2571" s="116" t="str">
        <f>IF(Stock[[#This Row],[SỐ LƯỢNG MUA]]&gt;0,Stock[[#This Row],[GIÁ MUA]]*(1+Stock[[#This Row],[% TĂNG KỲ VỌNG_2]]),"")</f>
        <v/>
      </c>
      <c r="O2571" s="89"/>
      <c r="P2571" s="116" t="str">
        <f>IF(Stock[[#This Row],[SỐ LƯỢNG MUA]]&gt;0,Stock[[#This Row],[GIÁ MUA]]*(1+Stock[[#This Row],[% GIẢM ĐỂ CẮT LỖ]]),"")</f>
        <v/>
      </c>
      <c r="Q2571" s="103"/>
      <c r="R2571" s="117" t="str">
        <f>IF(Stock[[#This Row],[CỔ TỨC TIỀN MẶT]]&gt;0,Stock[[#This Row],[CỔ TỨC TIỀN MẶT]]/(Stock[[#This Row],[GIÁ MUA]]*Stock[[#This Row],[SỐ LƯỢNG MUA]]),"")</f>
        <v/>
      </c>
      <c r="S2571" s="103"/>
      <c r="T2571" s="77"/>
      <c r="U2571" s="95"/>
      <c r="V2571" s="96"/>
      <c r="W2571" s="125" t="str">
        <f>IF(Stock[[#This Row],[SỐ LƯỢNG BÁN]]&gt;0,Stock[[#This Row],[GIÁ BÁN]]*Stock[[#This Row],[SỐ LƯỢNG BÁN]]*$D$11+Stock[[#This Row],[GIÁ BÁN]]*Stock[[#This Row],[SỐ LƯỢNG BÁN]]*$D$12,"")</f>
        <v/>
      </c>
      <c r="X2571" s="120">
        <f>Stock[[#This Row],[SỐ LƯỢNG MUA]]+Stock[[#This Row],[CỔ TỨC BẰNG CỔ PHIẾU]]-Stock[[#This Row],[SỐ LƯỢNG BÁN]]</f>
        <v>0</v>
      </c>
      <c r="Y25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1" s="120">
        <f ca="1">IF(Stock[[#This Row],[NGÀY BÁN]]&gt;0,Stock[[#This Row],[NGÀY BÁN]]-Stock[[#This Row],[NGÀY MUA]]+1,IF(Stock[[#This Row],[NGÀY MUA]]=0,0,TODAY()-Stock[[#This Row],[NGÀY MUA]]+1))</f>
        <v>0</v>
      </c>
      <c r="AA2571" s="121" t="str">
        <f>IFERROR(Stock[[#This Row],[CỔ TỨC TIỀN MẶT]]+Stock[[#This Row],[LÃI/(LỖ) TỪ BÁN CK
(auto-fill)]],"")</f>
        <v/>
      </c>
      <c r="AB25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1" s="79"/>
      <c r="AE2571" s="146" t="str">
        <f>IF(Stock[[#This Row],[TRẠNG THÁI
(auto-fill)]]="NẮM GIỮ",Stock[[#This Row],[GIÁ THỊ TRƯỜNG]]-Stock[[#This Row],[GIÁ MUA]],"")</f>
        <v/>
      </c>
      <c r="AF2571" s="150" t="str">
        <f>IFERROR(Stock[[#This Row],[TĂNG/
(GIẢM )]]/Stock[[#This Row],[GIÁ MUA]],"")</f>
        <v/>
      </c>
      <c r="AG2571" s="129" t="str">
        <f>IF(Stock[[#This Row],[GIÁ THỊ TRƯỜNG]]&gt;0,Stock[[#This Row],[GIÁ THỊ TRƯỜNG]]*Stock[[#This Row],[SỐ LƯỢNG CÒN LẠI
(auto-fill)]],"")</f>
        <v/>
      </c>
    </row>
    <row r="2572" spans="2:33">
      <c r="B2572" s="109" t="str">
        <f>IF(AND(Stock[[#This Row],[SỐ LƯỢNG MUA]]&gt;0,Stock[[#This Row],[SỐ LƯỢNG CÒN LẠI
(auto-fill)]]=0),"BÁN",
IF(AND(Stock[[#This Row],[SỐ LƯỢNG MUA]]&gt;0,Stock[[#This Row],[SỐ LƯỢNG CÒN LẠI
(auto-fill)]]&gt;0),"NẮM GIỮ",""))</f>
        <v/>
      </c>
      <c r="C2572" s="112">
        <f t="shared" si="39"/>
        <v>2559</v>
      </c>
      <c r="D2572" s="77"/>
      <c r="E2572" s="78"/>
      <c r="F2572" s="170"/>
      <c r="G2572" s="83"/>
      <c r="H2572" s="84"/>
      <c r="I2572" s="114" t="str">
        <f>IF(Stock[[#This Row],[SỐ LƯỢNG MUA]]&gt;0,Stock[[#This Row],[GIÁ MUA]]*Stock[[#This Row],[SỐ LƯỢNG MUA]]*$D$11,"")</f>
        <v/>
      </c>
      <c r="J2572" s="87"/>
      <c r="K2572" s="88"/>
      <c r="L2572" s="116" t="str">
        <f>IF(Stock[[#This Row],[SỐ LƯỢNG MUA]]&gt;0,Stock[[#This Row],[GIÁ MUA]]*(1+Stock[[#This Row],[% TĂNG KỲ VỌNG_1]]),"")</f>
        <v/>
      </c>
      <c r="M2572" s="89"/>
      <c r="N2572" s="116" t="str">
        <f>IF(Stock[[#This Row],[SỐ LƯỢNG MUA]]&gt;0,Stock[[#This Row],[GIÁ MUA]]*(1+Stock[[#This Row],[% TĂNG KỲ VỌNG_2]]),"")</f>
        <v/>
      </c>
      <c r="O2572" s="89"/>
      <c r="P2572" s="116" t="str">
        <f>IF(Stock[[#This Row],[SỐ LƯỢNG MUA]]&gt;0,Stock[[#This Row],[GIÁ MUA]]*(1+Stock[[#This Row],[% GIẢM ĐỂ CẮT LỖ]]),"")</f>
        <v/>
      </c>
      <c r="Q2572" s="103"/>
      <c r="R2572" s="117" t="str">
        <f>IF(Stock[[#This Row],[CỔ TỨC TIỀN MẶT]]&gt;0,Stock[[#This Row],[CỔ TỨC TIỀN MẶT]]/(Stock[[#This Row],[GIÁ MUA]]*Stock[[#This Row],[SỐ LƯỢNG MUA]]),"")</f>
        <v/>
      </c>
      <c r="S2572" s="103"/>
      <c r="T2572" s="77"/>
      <c r="U2572" s="95"/>
      <c r="V2572" s="96"/>
      <c r="W2572" s="125" t="str">
        <f>IF(Stock[[#This Row],[SỐ LƯỢNG BÁN]]&gt;0,Stock[[#This Row],[GIÁ BÁN]]*Stock[[#This Row],[SỐ LƯỢNG BÁN]]*$D$11+Stock[[#This Row],[GIÁ BÁN]]*Stock[[#This Row],[SỐ LƯỢNG BÁN]]*$D$12,"")</f>
        <v/>
      </c>
      <c r="X2572" s="120">
        <f>Stock[[#This Row],[SỐ LƯỢNG MUA]]+Stock[[#This Row],[CỔ TỨC BẰNG CỔ PHIẾU]]-Stock[[#This Row],[SỐ LƯỢNG BÁN]]</f>
        <v>0</v>
      </c>
      <c r="Y25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2" s="120">
        <f ca="1">IF(Stock[[#This Row],[NGÀY BÁN]]&gt;0,Stock[[#This Row],[NGÀY BÁN]]-Stock[[#This Row],[NGÀY MUA]]+1,IF(Stock[[#This Row],[NGÀY MUA]]=0,0,TODAY()-Stock[[#This Row],[NGÀY MUA]]+1))</f>
        <v>0</v>
      </c>
      <c r="AA2572" s="121" t="str">
        <f>IFERROR(Stock[[#This Row],[CỔ TỨC TIỀN MẶT]]+Stock[[#This Row],[LÃI/(LỖ) TỪ BÁN CK
(auto-fill)]],"")</f>
        <v/>
      </c>
      <c r="AB25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2" s="79"/>
      <c r="AE2572" s="146" t="str">
        <f>IF(Stock[[#This Row],[TRẠNG THÁI
(auto-fill)]]="NẮM GIỮ",Stock[[#This Row],[GIÁ THỊ TRƯỜNG]]-Stock[[#This Row],[GIÁ MUA]],"")</f>
        <v/>
      </c>
      <c r="AF2572" s="150" t="str">
        <f>IFERROR(Stock[[#This Row],[TĂNG/
(GIẢM )]]/Stock[[#This Row],[GIÁ MUA]],"")</f>
        <v/>
      </c>
      <c r="AG2572" s="129" t="str">
        <f>IF(Stock[[#This Row],[GIÁ THỊ TRƯỜNG]]&gt;0,Stock[[#This Row],[GIÁ THỊ TRƯỜNG]]*Stock[[#This Row],[SỐ LƯỢNG CÒN LẠI
(auto-fill)]],"")</f>
        <v/>
      </c>
    </row>
    <row r="2573" spans="2:33">
      <c r="B2573" s="109" t="str">
        <f>IF(AND(Stock[[#This Row],[SỐ LƯỢNG MUA]]&gt;0,Stock[[#This Row],[SỐ LƯỢNG CÒN LẠI
(auto-fill)]]=0),"BÁN",
IF(AND(Stock[[#This Row],[SỐ LƯỢNG MUA]]&gt;0,Stock[[#This Row],[SỐ LƯỢNG CÒN LẠI
(auto-fill)]]&gt;0),"NẮM GIỮ",""))</f>
        <v/>
      </c>
      <c r="C2573" s="112">
        <f t="shared" si="39"/>
        <v>2560</v>
      </c>
      <c r="D2573" s="77"/>
      <c r="E2573" s="78"/>
      <c r="F2573" s="170"/>
      <c r="G2573" s="83"/>
      <c r="H2573" s="84"/>
      <c r="I2573" s="114" t="str">
        <f>IF(Stock[[#This Row],[SỐ LƯỢNG MUA]]&gt;0,Stock[[#This Row],[GIÁ MUA]]*Stock[[#This Row],[SỐ LƯỢNG MUA]]*$D$11,"")</f>
        <v/>
      </c>
      <c r="J2573" s="87"/>
      <c r="K2573" s="88"/>
      <c r="L2573" s="116" t="str">
        <f>IF(Stock[[#This Row],[SỐ LƯỢNG MUA]]&gt;0,Stock[[#This Row],[GIÁ MUA]]*(1+Stock[[#This Row],[% TĂNG KỲ VỌNG_1]]),"")</f>
        <v/>
      </c>
      <c r="M2573" s="89"/>
      <c r="N2573" s="116" t="str">
        <f>IF(Stock[[#This Row],[SỐ LƯỢNG MUA]]&gt;0,Stock[[#This Row],[GIÁ MUA]]*(1+Stock[[#This Row],[% TĂNG KỲ VỌNG_2]]),"")</f>
        <v/>
      </c>
      <c r="O2573" s="89"/>
      <c r="P2573" s="116" t="str">
        <f>IF(Stock[[#This Row],[SỐ LƯỢNG MUA]]&gt;0,Stock[[#This Row],[GIÁ MUA]]*(1+Stock[[#This Row],[% GIẢM ĐỂ CẮT LỖ]]),"")</f>
        <v/>
      </c>
      <c r="Q2573" s="103"/>
      <c r="R2573" s="117" t="str">
        <f>IF(Stock[[#This Row],[CỔ TỨC TIỀN MẶT]]&gt;0,Stock[[#This Row],[CỔ TỨC TIỀN MẶT]]/(Stock[[#This Row],[GIÁ MUA]]*Stock[[#This Row],[SỐ LƯỢNG MUA]]),"")</f>
        <v/>
      </c>
      <c r="S2573" s="103"/>
      <c r="T2573" s="77"/>
      <c r="U2573" s="95"/>
      <c r="V2573" s="96"/>
      <c r="W2573" s="125" t="str">
        <f>IF(Stock[[#This Row],[SỐ LƯỢNG BÁN]]&gt;0,Stock[[#This Row],[GIÁ BÁN]]*Stock[[#This Row],[SỐ LƯỢNG BÁN]]*$D$11+Stock[[#This Row],[GIÁ BÁN]]*Stock[[#This Row],[SỐ LƯỢNG BÁN]]*$D$12,"")</f>
        <v/>
      </c>
      <c r="X2573" s="120">
        <f>Stock[[#This Row],[SỐ LƯỢNG MUA]]+Stock[[#This Row],[CỔ TỨC BẰNG CỔ PHIẾU]]-Stock[[#This Row],[SỐ LƯỢNG BÁN]]</f>
        <v>0</v>
      </c>
      <c r="Y25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3" s="120">
        <f ca="1">IF(Stock[[#This Row],[NGÀY BÁN]]&gt;0,Stock[[#This Row],[NGÀY BÁN]]-Stock[[#This Row],[NGÀY MUA]]+1,IF(Stock[[#This Row],[NGÀY MUA]]=0,0,TODAY()-Stock[[#This Row],[NGÀY MUA]]+1))</f>
        <v>0</v>
      </c>
      <c r="AA2573" s="121" t="str">
        <f>IFERROR(Stock[[#This Row],[CỔ TỨC TIỀN MẶT]]+Stock[[#This Row],[LÃI/(LỖ) TỪ BÁN CK
(auto-fill)]],"")</f>
        <v/>
      </c>
      <c r="AB25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3" s="79"/>
      <c r="AE2573" s="146" t="str">
        <f>IF(Stock[[#This Row],[TRẠNG THÁI
(auto-fill)]]="NẮM GIỮ",Stock[[#This Row],[GIÁ THỊ TRƯỜNG]]-Stock[[#This Row],[GIÁ MUA]],"")</f>
        <v/>
      </c>
      <c r="AF2573" s="150" t="str">
        <f>IFERROR(Stock[[#This Row],[TĂNG/
(GIẢM )]]/Stock[[#This Row],[GIÁ MUA]],"")</f>
        <v/>
      </c>
      <c r="AG2573" s="129" t="str">
        <f>IF(Stock[[#This Row],[GIÁ THỊ TRƯỜNG]]&gt;0,Stock[[#This Row],[GIÁ THỊ TRƯỜNG]]*Stock[[#This Row],[SỐ LƯỢNG CÒN LẠI
(auto-fill)]],"")</f>
        <v/>
      </c>
    </row>
    <row r="2574" spans="2:33">
      <c r="B2574" s="109" t="str">
        <f>IF(AND(Stock[[#This Row],[SỐ LƯỢNG MUA]]&gt;0,Stock[[#This Row],[SỐ LƯỢNG CÒN LẠI
(auto-fill)]]=0),"BÁN",
IF(AND(Stock[[#This Row],[SỐ LƯỢNG MUA]]&gt;0,Stock[[#This Row],[SỐ LƯỢNG CÒN LẠI
(auto-fill)]]&gt;0),"NẮM GIỮ",""))</f>
        <v/>
      </c>
      <c r="C2574" s="112">
        <f t="shared" si="39"/>
        <v>2561</v>
      </c>
      <c r="D2574" s="77"/>
      <c r="E2574" s="78"/>
      <c r="F2574" s="170"/>
      <c r="G2574" s="83"/>
      <c r="H2574" s="84"/>
      <c r="I2574" s="114" t="str">
        <f>IF(Stock[[#This Row],[SỐ LƯỢNG MUA]]&gt;0,Stock[[#This Row],[GIÁ MUA]]*Stock[[#This Row],[SỐ LƯỢNG MUA]]*$D$11,"")</f>
        <v/>
      </c>
      <c r="J2574" s="87"/>
      <c r="K2574" s="88"/>
      <c r="L2574" s="116" t="str">
        <f>IF(Stock[[#This Row],[SỐ LƯỢNG MUA]]&gt;0,Stock[[#This Row],[GIÁ MUA]]*(1+Stock[[#This Row],[% TĂNG KỲ VỌNG_1]]),"")</f>
        <v/>
      </c>
      <c r="M2574" s="89"/>
      <c r="N2574" s="116" t="str">
        <f>IF(Stock[[#This Row],[SỐ LƯỢNG MUA]]&gt;0,Stock[[#This Row],[GIÁ MUA]]*(1+Stock[[#This Row],[% TĂNG KỲ VỌNG_2]]),"")</f>
        <v/>
      </c>
      <c r="O2574" s="89"/>
      <c r="P2574" s="116" t="str">
        <f>IF(Stock[[#This Row],[SỐ LƯỢNG MUA]]&gt;0,Stock[[#This Row],[GIÁ MUA]]*(1+Stock[[#This Row],[% GIẢM ĐỂ CẮT LỖ]]),"")</f>
        <v/>
      </c>
      <c r="Q2574" s="103"/>
      <c r="R2574" s="117" t="str">
        <f>IF(Stock[[#This Row],[CỔ TỨC TIỀN MẶT]]&gt;0,Stock[[#This Row],[CỔ TỨC TIỀN MẶT]]/(Stock[[#This Row],[GIÁ MUA]]*Stock[[#This Row],[SỐ LƯỢNG MUA]]),"")</f>
        <v/>
      </c>
      <c r="S2574" s="103"/>
      <c r="T2574" s="77"/>
      <c r="U2574" s="95"/>
      <c r="V2574" s="96"/>
      <c r="W2574" s="125" t="str">
        <f>IF(Stock[[#This Row],[SỐ LƯỢNG BÁN]]&gt;0,Stock[[#This Row],[GIÁ BÁN]]*Stock[[#This Row],[SỐ LƯỢNG BÁN]]*$D$11+Stock[[#This Row],[GIÁ BÁN]]*Stock[[#This Row],[SỐ LƯỢNG BÁN]]*$D$12,"")</f>
        <v/>
      </c>
      <c r="X2574" s="120">
        <f>Stock[[#This Row],[SỐ LƯỢNG MUA]]+Stock[[#This Row],[CỔ TỨC BẰNG CỔ PHIẾU]]-Stock[[#This Row],[SỐ LƯỢNG BÁN]]</f>
        <v>0</v>
      </c>
      <c r="Y25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4" s="120">
        <f ca="1">IF(Stock[[#This Row],[NGÀY BÁN]]&gt;0,Stock[[#This Row],[NGÀY BÁN]]-Stock[[#This Row],[NGÀY MUA]]+1,IF(Stock[[#This Row],[NGÀY MUA]]=0,0,TODAY()-Stock[[#This Row],[NGÀY MUA]]+1))</f>
        <v>0</v>
      </c>
      <c r="AA2574" s="121" t="str">
        <f>IFERROR(Stock[[#This Row],[CỔ TỨC TIỀN MẶT]]+Stock[[#This Row],[LÃI/(LỖ) TỪ BÁN CK
(auto-fill)]],"")</f>
        <v/>
      </c>
      <c r="AB25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4" s="79"/>
      <c r="AE2574" s="146" t="str">
        <f>IF(Stock[[#This Row],[TRẠNG THÁI
(auto-fill)]]="NẮM GIỮ",Stock[[#This Row],[GIÁ THỊ TRƯỜNG]]-Stock[[#This Row],[GIÁ MUA]],"")</f>
        <v/>
      </c>
      <c r="AF2574" s="150" t="str">
        <f>IFERROR(Stock[[#This Row],[TĂNG/
(GIẢM )]]/Stock[[#This Row],[GIÁ MUA]],"")</f>
        <v/>
      </c>
      <c r="AG2574" s="129" t="str">
        <f>IF(Stock[[#This Row],[GIÁ THỊ TRƯỜNG]]&gt;0,Stock[[#This Row],[GIÁ THỊ TRƯỜNG]]*Stock[[#This Row],[SỐ LƯỢNG CÒN LẠI
(auto-fill)]],"")</f>
        <v/>
      </c>
    </row>
    <row r="2575" spans="2:33">
      <c r="B2575" s="109" t="str">
        <f>IF(AND(Stock[[#This Row],[SỐ LƯỢNG MUA]]&gt;0,Stock[[#This Row],[SỐ LƯỢNG CÒN LẠI
(auto-fill)]]=0),"BÁN",
IF(AND(Stock[[#This Row],[SỐ LƯỢNG MUA]]&gt;0,Stock[[#This Row],[SỐ LƯỢNG CÒN LẠI
(auto-fill)]]&gt;0),"NẮM GIỮ",""))</f>
        <v/>
      </c>
      <c r="C2575" s="112">
        <f t="shared" si="39"/>
        <v>2562</v>
      </c>
      <c r="D2575" s="77"/>
      <c r="E2575" s="78"/>
      <c r="F2575" s="170"/>
      <c r="G2575" s="83"/>
      <c r="H2575" s="84"/>
      <c r="I2575" s="114" t="str">
        <f>IF(Stock[[#This Row],[SỐ LƯỢNG MUA]]&gt;0,Stock[[#This Row],[GIÁ MUA]]*Stock[[#This Row],[SỐ LƯỢNG MUA]]*$D$11,"")</f>
        <v/>
      </c>
      <c r="J2575" s="87"/>
      <c r="K2575" s="88"/>
      <c r="L2575" s="116" t="str">
        <f>IF(Stock[[#This Row],[SỐ LƯỢNG MUA]]&gt;0,Stock[[#This Row],[GIÁ MUA]]*(1+Stock[[#This Row],[% TĂNG KỲ VỌNG_1]]),"")</f>
        <v/>
      </c>
      <c r="M2575" s="89"/>
      <c r="N2575" s="116" t="str">
        <f>IF(Stock[[#This Row],[SỐ LƯỢNG MUA]]&gt;0,Stock[[#This Row],[GIÁ MUA]]*(1+Stock[[#This Row],[% TĂNG KỲ VỌNG_2]]),"")</f>
        <v/>
      </c>
      <c r="O2575" s="89"/>
      <c r="P2575" s="116" t="str">
        <f>IF(Stock[[#This Row],[SỐ LƯỢNG MUA]]&gt;0,Stock[[#This Row],[GIÁ MUA]]*(1+Stock[[#This Row],[% GIẢM ĐỂ CẮT LỖ]]),"")</f>
        <v/>
      </c>
      <c r="Q2575" s="103"/>
      <c r="R2575" s="117" t="str">
        <f>IF(Stock[[#This Row],[CỔ TỨC TIỀN MẶT]]&gt;0,Stock[[#This Row],[CỔ TỨC TIỀN MẶT]]/(Stock[[#This Row],[GIÁ MUA]]*Stock[[#This Row],[SỐ LƯỢNG MUA]]),"")</f>
        <v/>
      </c>
      <c r="S2575" s="103"/>
      <c r="T2575" s="77"/>
      <c r="U2575" s="95"/>
      <c r="V2575" s="96"/>
      <c r="W2575" s="125" t="str">
        <f>IF(Stock[[#This Row],[SỐ LƯỢNG BÁN]]&gt;0,Stock[[#This Row],[GIÁ BÁN]]*Stock[[#This Row],[SỐ LƯỢNG BÁN]]*$D$11+Stock[[#This Row],[GIÁ BÁN]]*Stock[[#This Row],[SỐ LƯỢNG BÁN]]*$D$12,"")</f>
        <v/>
      </c>
      <c r="X2575" s="120">
        <f>Stock[[#This Row],[SỐ LƯỢNG MUA]]+Stock[[#This Row],[CỔ TỨC BẰNG CỔ PHIẾU]]-Stock[[#This Row],[SỐ LƯỢNG BÁN]]</f>
        <v>0</v>
      </c>
      <c r="Y25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5" s="120">
        <f ca="1">IF(Stock[[#This Row],[NGÀY BÁN]]&gt;0,Stock[[#This Row],[NGÀY BÁN]]-Stock[[#This Row],[NGÀY MUA]]+1,IF(Stock[[#This Row],[NGÀY MUA]]=0,0,TODAY()-Stock[[#This Row],[NGÀY MUA]]+1))</f>
        <v>0</v>
      </c>
      <c r="AA2575" s="121" t="str">
        <f>IFERROR(Stock[[#This Row],[CỔ TỨC TIỀN MẶT]]+Stock[[#This Row],[LÃI/(LỖ) TỪ BÁN CK
(auto-fill)]],"")</f>
        <v/>
      </c>
      <c r="AB25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5" s="79"/>
      <c r="AE2575" s="146" t="str">
        <f>IF(Stock[[#This Row],[TRẠNG THÁI
(auto-fill)]]="NẮM GIỮ",Stock[[#This Row],[GIÁ THỊ TRƯỜNG]]-Stock[[#This Row],[GIÁ MUA]],"")</f>
        <v/>
      </c>
      <c r="AF2575" s="150" t="str">
        <f>IFERROR(Stock[[#This Row],[TĂNG/
(GIẢM )]]/Stock[[#This Row],[GIÁ MUA]],"")</f>
        <v/>
      </c>
      <c r="AG2575" s="129" t="str">
        <f>IF(Stock[[#This Row],[GIÁ THỊ TRƯỜNG]]&gt;0,Stock[[#This Row],[GIÁ THỊ TRƯỜNG]]*Stock[[#This Row],[SỐ LƯỢNG CÒN LẠI
(auto-fill)]],"")</f>
        <v/>
      </c>
    </row>
    <row r="2576" spans="2:33">
      <c r="B2576" s="109" t="str">
        <f>IF(AND(Stock[[#This Row],[SỐ LƯỢNG MUA]]&gt;0,Stock[[#This Row],[SỐ LƯỢNG CÒN LẠI
(auto-fill)]]=0),"BÁN",
IF(AND(Stock[[#This Row],[SỐ LƯỢNG MUA]]&gt;0,Stock[[#This Row],[SỐ LƯỢNG CÒN LẠI
(auto-fill)]]&gt;0),"NẮM GIỮ",""))</f>
        <v/>
      </c>
      <c r="C2576" s="112">
        <f t="shared" ref="C2576:C2639" si="40">C2575+1</f>
        <v>2563</v>
      </c>
      <c r="D2576" s="77"/>
      <c r="E2576" s="78"/>
      <c r="F2576" s="170"/>
      <c r="G2576" s="83"/>
      <c r="H2576" s="84"/>
      <c r="I2576" s="114" t="str">
        <f>IF(Stock[[#This Row],[SỐ LƯỢNG MUA]]&gt;0,Stock[[#This Row],[GIÁ MUA]]*Stock[[#This Row],[SỐ LƯỢNG MUA]]*$D$11,"")</f>
        <v/>
      </c>
      <c r="J2576" s="87"/>
      <c r="K2576" s="88"/>
      <c r="L2576" s="116" t="str">
        <f>IF(Stock[[#This Row],[SỐ LƯỢNG MUA]]&gt;0,Stock[[#This Row],[GIÁ MUA]]*(1+Stock[[#This Row],[% TĂNG KỲ VỌNG_1]]),"")</f>
        <v/>
      </c>
      <c r="M2576" s="89"/>
      <c r="N2576" s="116" t="str">
        <f>IF(Stock[[#This Row],[SỐ LƯỢNG MUA]]&gt;0,Stock[[#This Row],[GIÁ MUA]]*(1+Stock[[#This Row],[% TĂNG KỲ VỌNG_2]]),"")</f>
        <v/>
      </c>
      <c r="O2576" s="89"/>
      <c r="P2576" s="116" t="str">
        <f>IF(Stock[[#This Row],[SỐ LƯỢNG MUA]]&gt;0,Stock[[#This Row],[GIÁ MUA]]*(1+Stock[[#This Row],[% GIẢM ĐỂ CẮT LỖ]]),"")</f>
        <v/>
      </c>
      <c r="Q2576" s="103"/>
      <c r="R2576" s="117" t="str">
        <f>IF(Stock[[#This Row],[CỔ TỨC TIỀN MẶT]]&gt;0,Stock[[#This Row],[CỔ TỨC TIỀN MẶT]]/(Stock[[#This Row],[GIÁ MUA]]*Stock[[#This Row],[SỐ LƯỢNG MUA]]),"")</f>
        <v/>
      </c>
      <c r="S2576" s="103"/>
      <c r="T2576" s="77"/>
      <c r="U2576" s="95"/>
      <c r="V2576" s="96"/>
      <c r="W2576" s="125" t="str">
        <f>IF(Stock[[#This Row],[SỐ LƯỢNG BÁN]]&gt;0,Stock[[#This Row],[GIÁ BÁN]]*Stock[[#This Row],[SỐ LƯỢNG BÁN]]*$D$11+Stock[[#This Row],[GIÁ BÁN]]*Stock[[#This Row],[SỐ LƯỢNG BÁN]]*$D$12,"")</f>
        <v/>
      </c>
      <c r="X2576" s="120">
        <f>Stock[[#This Row],[SỐ LƯỢNG MUA]]+Stock[[#This Row],[CỔ TỨC BẰNG CỔ PHIẾU]]-Stock[[#This Row],[SỐ LƯỢNG BÁN]]</f>
        <v>0</v>
      </c>
      <c r="Y25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6" s="120">
        <f ca="1">IF(Stock[[#This Row],[NGÀY BÁN]]&gt;0,Stock[[#This Row],[NGÀY BÁN]]-Stock[[#This Row],[NGÀY MUA]]+1,IF(Stock[[#This Row],[NGÀY MUA]]=0,0,TODAY()-Stock[[#This Row],[NGÀY MUA]]+1))</f>
        <v>0</v>
      </c>
      <c r="AA2576" s="121" t="str">
        <f>IFERROR(Stock[[#This Row],[CỔ TỨC TIỀN MẶT]]+Stock[[#This Row],[LÃI/(LỖ) TỪ BÁN CK
(auto-fill)]],"")</f>
        <v/>
      </c>
      <c r="AB25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6" s="79"/>
      <c r="AE2576" s="146" t="str">
        <f>IF(Stock[[#This Row],[TRẠNG THÁI
(auto-fill)]]="NẮM GIỮ",Stock[[#This Row],[GIÁ THỊ TRƯỜNG]]-Stock[[#This Row],[GIÁ MUA]],"")</f>
        <v/>
      </c>
      <c r="AF2576" s="150" t="str">
        <f>IFERROR(Stock[[#This Row],[TĂNG/
(GIẢM )]]/Stock[[#This Row],[GIÁ MUA]],"")</f>
        <v/>
      </c>
      <c r="AG2576" s="129" t="str">
        <f>IF(Stock[[#This Row],[GIÁ THỊ TRƯỜNG]]&gt;0,Stock[[#This Row],[GIÁ THỊ TRƯỜNG]]*Stock[[#This Row],[SỐ LƯỢNG CÒN LẠI
(auto-fill)]],"")</f>
        <v/>
      </c>
    </row>
    <row r="2577" spans="2:33">
      <c r="B2577" s="109" t="str">
        <f>IF(AND(Stock[[#This Row],[SỐ LƯỢNG MUA]]&gt;0,Stock[[#This Row],[SỐ LƯỢNG CÒN LẠI
(auto-fill)]]=0),"BÁN",
IF(AND(Stock[[#This Row],[SỐ LƯỢNG MUA]]&gt;0,Stock[[#This Row],[SỐ LƯỢNG CÒN LẠI
(auto-fill)]]&gt;0),"NẮM GIỮ",""))</f>
        <v/>
      </c>
      <c r="C2577" s="112">
        <f t="shared" si="40"/>
        <v>2564</v>
      </c>
      <c r="D2577" s="77"/>
      <c r="E2577" s="78"/>
      <c r="F2577" s="170"/>
      <c r="G2577" s="83"/>
      <c r="H2577" s="84"/>
      <c r="I2577" s="114" t="str">
        <f>IF(Stock[[#This Row],[SỐ LƯỢNG MUA]]&gt;0,Stock[[#This Row],[GIÁ MUA]]*Stock[[#This Row],[SỐ LƯỢNG MUA]]*$D$11,"")</f>
        <v/>
      </c>
      <c r="J2577" s="87"/>
      <c r="K2577" s="88"/>
      <c r="L2577" s="116" t="str">
        <f>IF(Stock[[#This Row],[SỐ LƯỢNG MUA]]&gt;0,Stock[[#This Row],[GIÁ MUA]]*(1+Stock[[#This Row],[% TĂNG KỲ VỌNG_1]]),"")</f>
        <v/>
      </c>
      <c r="M2577" s="89"/>
      <c r="N2577" s="116" t="str">
        <f>IF(Stock[[#This Row],[SỐ LƯỢNG MUA]]&gt;0,Stock[[#This Row],[GIÁ MUA]]*(1+Stock[[#This Row],[% TĂNG KỲ VỌNG_2]]),"")</f>
        <v/>
      </c>
      <c r="O2577" s="89"/>
      <c r="P2577" s="116" t="str">
        <f>IF(Stock[[#This Row],[SỐ LƯỢNG MUA]]&gt;0,Stock[[#This Row],[GIÁ MUA]]*(1+Stock[[#This Row],[% GIẢM ĐỂ CẮT LỖ]]),"")</f>
        <v/>
      </c>
      <c r="Q2577" s="103"/>
      <c r="R2577" s="117" t="str">
        <f>IF(Stock[[#This Row],[CỔ TỨC TIỀN MẶT]]&gt;0,Stock[[#This Row],[CỔ TỨC TIỀN MẶT]]/(Stock[[#This Row],[GIÁ MUA]]*Stock[[#This Row],[SỐ LƯỢNG MUA]]),"")</f>
        <v/>
      </c>
      <c r="S2577" s="103"/>
      <c r="T2577" s="77"/>
      <c r="U2577" s="95"/>
      <c r="V2577" s="96"/>
      <c r="W2577" s="125" t="str">
        <f>IF(Stock[[#This Row],[SỐ LƯỢNG BÁN]]&gt;0,Stock[[#This Row],[GIÁ BÁN]]*Stock[[#This Row],[SỐ LƯỢNG BÁN]]*$D$11+Stock[[#This Row],[GIÁ BÁN]]*Stock[[#This Row],[SỐ LƯỢNG BÁN]]*$D$12,"")</f>
        <v/>
      </c>
      <c r="X2577" s="120">
        <f>Stock[[#This Row],[SỐ LƯỢNG MUA]]+Stock[[#This Row],[CỔ TỨC BẰNG CỔ PHIẾU]]-Stock[[#This Row],[SỐ LƯỢNG BÁN]]</f>
        <v>0</v>
      </c>
      <c r="Y25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7" s="120">
        <f ca="1">IF(Stock[[#This Row],[NGÀY BÁN]]&gt;0,Stock[[#This Row],[NGÀY BÁN]]-Stock[[#This Row],[NGÀY MUA]]+1,IF(Stock[[#This Row],[NGÀY MUA]]=0,0,TODAY()-Stock[[#This Row],[NGÀY MUA]]+1))</f>
        <v>0</v>
      </c>
      <c r="AA2577" s="121" t="str">
        <f>IFERROR(Stock[[#This Row],[CỔ TỨC TIỀN MẶT]]+Stock[[#This Row],[LÃI/(LỖ) TỪ BÁN CK
(auto-fill)]],"")</f>
        <v/>
      </c>
      <c r="AB25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7" s="79"/>
      <c r="AE2577" s="146" t="str">
        <f>IF(Stock[[#This Row],[TRẠNG THÁI
(auto-fill)]]="NẮM GIỮ",Stock[[#This Row],[GIÁ THỊ TRƯỜNG]]-Stock[[#This Row],[GIÁ MUA]],"")</f>
        <v/>
      </c>
      <c r="AF2577" s="150" t="str">
        <f>IFERROR(Stock[[#This Row],[TĂNG/
(GIẢM )]]/Stock[[#This Row],[GIÁ MUA]],"")</f>
        <v/>
      </c>
      <c r="AG2577" s="129" t="str">
        <f>IF(Stock[[#This Row],[GIÁ THỊ TRƯỜNG]]&gt;0,Stock[[#This Row],[GIÁ THỊ TRƯỜNG]]*Stock[[#This Row],[SỐ LƯỢNG CÒN LẠI
(auto-fill)]],"")</f>
        <v/>
      </c>
    </row>
    <row r="2578" spans="2:33">
      <c r="B2578" s="109" t="str">
        <f>IF(AND(Stock[[#This Row],[SỐ LƯỢNG MUA]]&gt;0,Stock[[#This Row],[SỐ LƯỢNG CÒN LẠI
(auto-fill)]]=0),"BÁN",
IF(AND(Stock[[#This Row],[SỐ LƯỢNG MUA]]&gt;0,Stock[[#This Row],[SỐ LƯỢNG CÒN LẠI
(auto-fill)]]&gt;0),"NẮM GIỮ",""))</f>
        <v/>
      </c>
      <c r="C2578" s="112">
        <f t="shared" si="40"/>
        <v>2565</v>
      </c>
      <c r="D2578" s="77"/>
      <c r="E2578" s="78"/>
      <c r="F2578" s="170"/>
      <c r="G2578" s="83"/>
      <c r="H2578" s="84"/>
      <c r="I2578" s="114" t="str">
        <f>IF(Stock[[#This Row],[SỐ LƯỢNG MUA]]&gt;0,Stock[[#This Row],[GIÁ MUA]]*Stock[[#This Row],[SỐ LƯỢNG MUA]]*$D$11,"")</f>
        <v/>
      </c>
      <c r="J2578" s="87"/>
      <c r="K2578" s="88"/>
      <c r="L2578" s="116" t="str">
        <f>IF(Stock[[#This Row],[SỐ LƯỢNG MUA]]&gt;0,Stock[[#This Row],[GIÁ MUA]]*(1+Stock[[#This Row],[% TĂNG KỲ VỌNG_1]]),"")</f>
        <v/>
      </c>
      <c r="M2578" s="89"/>
      <c r="N2578" s="116" t="str">
        <f>IF(Stock[[#This Row],[SỐ LƯỢNG MUA]]&gt;0,Stock[[#This Row],[GIÁ MUA]]*(1+Stock[[#This Row],[% TĂNG KỲ VỌNG_2]]),"")</f>
        <v/>
      </c>
      <c r="O2578" s="89"/>
      <c r="P2578" s="116" t="str">
        <f>IF(Stock[[#This Row],[SỐ LƯỢNG MUA]]&gt;0,Stock[[#This Row],[GIÁ MUA]]*(1+Stock[[#This Row],[% GIẢM ĐỂ CẮT LỖ]]),"")</f>
        <v/>
      </c>
      <c r="Q2578" s="103"/>
      <c r="R2578" s="117" t="str">
        <f>IF(Stock[[#This Row],[CỔ TỨC TIỀN MẶT]]&gt;0,Stock[[#This Row],[CỔ TỨC TIỀN MẶT]]/(Stock[[#This Row],[GIÁ MUA]]*Stock[[#This Row],[SỐ LƯỢNG MUA]]),"")</f>
        <v/>
      </c>
      <c r="S2578" s="103"/>
      <c r="T2578" s="77"/>
      <c r="U2578" s="95"/>
      <c r="V2578" s="96"/>
      <c r="W2578" s="125" t="str">
        <f>IF(Stock[[#This Row],[SỐ LƯỢNG BÁN]]&gt;0,Stock[[#This Row],[GIÁ BÁN]]*Stock[[#This Row],[SỐ LƯỢNG BÁN]]*$D$11+Stock[[#This Row],[GIÁ BÁN]]*Stock[[#This Row],[SỐ LƯỢNG BÁN]]*$D$12,"")</f>
        <v/>
      </c>
      <c r="X2578" s="120">
        <f>Stock[[#This Row],[SỐ LƯỢNG MUA]]+Stock[[#This Row],[CỔ TỨC BẰNG CỔ PHIẾU]]-Stock[[#This Row],[SỐ LƯỢNG BÁN]]</f>
        <v>0</v>
      </c>
      <c r="Y25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8" s="120">
        <f ca="1">IF(Stock[[#This Row],[NGÀY BÁN]]&gt;0,Stock[[#This Row],[NGÀY BÁN]]-Stock[[#This Row],[NGÀY MUA]]+1,IF(Stock[[#This Row],[NGÀY MUA]]=0,0,TODAY()-Stock[[#This Row],[NGÀY MUA]]+1))</f>
        <v>0</v>
      </c>
      <c r="AA2578" s="121" t="str">
        <f>IFERROR(Stock[[#This Row],[CỔ TỨC TIỀN MẶT]]+Stock[[#This Row],[LÃI/(LỖ) TỪ BÁN CK
(auto-fill)]],"")</f>
        <v/>
      </c>
      <c r="AB25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8" s="79"/>
      <c r="AE2578" s="146" t="str">
        <f>IF(Stock[[#This Row],[TRẠNG THÁI
(auto-fill)]]="NẮM GIỮ",Stock[[#This Row],[GIÁ THỊ TRƯỜNG]]-Stock[[#This Row],[GIÁ MUA]],"")</f>
        <v/>
      </c>
      <c r="AF2578" s="150" t="str">
        <f>IFERROR(Stock[[#This Row],[TĂNG/
(GIẢM )]]/Stock[[#This Row],[GIÁ MUA]],"")</f>
        <v/>
      </c>
      <c r="AG2578" s="129" t="str">
        <f>IF(Stock[[#This Row],[GIÁ THỊ TRƯỜNG]]&gt;0,Stock[[#This Row],[GIÁ THỊ TRƯỜNG]]*Stock[[#This Row],[SỐ LƯỢNG CÒN LẠI
(auto-fill)]],"")</f>
        <v/>
      </c>
    </row>
    <row r="2579" spans="2:33">
      <c r="B2579" s="109" t="str">
        <f>IF(AND(Stock[[#This Row],[SỐ LƯỢNG MUA]]&gt;0,Stock[[#This Row],[SỐ LƯỢNG CÒN LẠI
(auto-fill)]]=0),"BÁN",
IF(AND(Stock[[#This Row],[SỐ LƯỢNG MUA]]&gt;0,Stock[[#This Row],[SỐ LƯỢNG CÒN LẠI
(auto-fill)]]&gt;0),"NẮM GIỮ",""))</f>
        <v/>
      </c>
      <c r="C2579" s="112">
        <f t="shared" si="40"/>
        <v>2566</v>
      </c>
      <c r="D2579" s="77"/>
      <c r="E2579" s="78"/>
      <c r="F2579" s="170"/>
      <c r="G2579" s="83"/>
      <c r="H2579" s="84"/>
      <c r="I2579" s="114" t="str">
        <f>IF(Stock[[#This Row],[SỐ LƯỢNG MUA]]&gt;0,Stock[[#This Row],[GIÁ MUA]]*Stock[[#This Row],[SỐ LƯỢNG MUA]]*$D$11,"")</f>
        <v/>
      </c>
      <c r="J2579" s="87"/>
      <c r="K2579" s="88"/>
      <c r="L2579" s="116" t="str">
        <f>IF(Stock[[#This Row],[SỐ LƯỢNG MUA]]&gt;0,Stock[[#This Row],[GIÁ MUA]]*(1+Stock[[#This Row],[% TĂNG KỲ VỌNG_1]]),"")</f>
        <v/>
      </c>
      <c r="M2579" s="89"/>
      <c r="N2579" s="116" t="str">
        <f>IF(Stock[[#This Row],[SỐ LƯỢNG MUA]]&gt;0,Stock[[#This Row],[GIÁ MUA]]*(1+Stock[[#This Row],[% TĂNG KỲ VỌNG_2]]),"")</f>
        <v/>
      </c>
      <c r="O2579" s="89"/>
      <c r="P2579" s="116" t="str">
        <f>IF(Stock[[#This Row],[SỐ LƯỢNG MUA]]&gt;0,Stock[[#This Row],[GIÁ MUA]]*(1+Stock[[#This Row],[% GIẢM ĐỂ CẮT LỖ]]),"")</f>
        <v/>
      </c>
      <c r="Q2579" s="103"/>
      <c r="R2579" s="117" t="str">
        <f>IF(Stock[[#This Row],[CỔ TỨC TIỀN MẶT]]&gt;0,Stock[[#This Row],[CỔ TỨC TIỀN MẶT]]/(Stock[[#This Row],[GIÁ MUA]]*Stock[[#This Row],[SỐ LƯỢNG MUA]]),"")</f>
        <v/>
      </c>
      <c r="S2579" s="103"/>
      <c r="T2579" s="77"/>
      <c r="U2579" s="95"/>
      <c r="V2579" s="96"/>
      <c r="W2579" s="125" t="str">
        <f>IF(Stock[[#This Row],[SỐ LƯỢNG BÁN]]&gt;0,Stock[[#This Row],[GIÁ BÁN]]*Stock[[#This Row],[SỐ LƯỢNG BÁN]]*$D$11+Stock[[#This Row],[GIÁ BÁN]]*Stock[[#This Row],[SỐ LƯỢNG BÁN]]*$D$12,"")</f>
        <v/>
      </c>
      <c r="X2579" s="120">
        <f>Stock[[#This Row],[SỐ LƯỢNG MUA]]+Stock[[#This Row],[CỔ TỨC BẰNG CỔ PHIẾU]]-Stock[[#This Row],[SỐ LƯỢNG BÁN]]</f>
        <v>0</v>
      </c>
      <c r="Y25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9" s="120">
        <f ca="1">IF(Stock[[#This Row],[NGÀY BÁN]]&gt;0,Stock[[#This Row],[NGÀY BÁN]]-Stock[[#This Row],[NGÀY MUA]]+1,IF(Stock[[#This Row],[NGÀY MUA]]=0,0,TODAY()-Stock[[#This Row],[NGÀY MUA]]+1))</f>
        <v>0</v>
      </c>
      <c r="AA2579" s="121" t="str">
        <f>IFERROR(Stock[[#This Row],[CỔ TỨC TIỀN MẶT]]+Stock[[#This Row],[LÃI/(LỖ) TỪ BÁN CK
(auto-fill)]],"")</f>
        <v/>
      </c>
      <c r="AB25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79" s="79"/>
      <c r="AE2579" s="146" t="str">
        <f>IF(Stock[[#This Row],[TRẠNG THÁI
(auto-fill)]]="NẮM GIỮ",Stock[[#This Row],[GIÁ THỊ TRƯỜNG]]-Stock[[#This Row],[GIÁ MUA]],"")</f>
        <v/>
      </c>
      <c r="AF2579" s="150" t="str">
        <f>IFERROR(Stock[[#This Row],[TĂNG/
(GIẢM )]]/Stock[[#This Row],[GIÁ MUA]],"")</f>
        <v/>
      </c>
      <c r="AG2579" s="129" t="str">
        <f>IF(Stock[[#This Row],[GIÁ THỊ TRƯỜNG]]&gt;0,Stock[[#This Row],[GIÁ THỊ TRƯỜNG]]*Stock[[#This Row],[SỐ LƯỢNG CÒN LẠI
(auto-fill)]],"")</f>
        <v/>
      </c>
    </row>
    <row r="2580" spans="2:33">
      <c r="B2580" s="109" t="str">
        <f>IF(AND(Stock[[#This Row],[SỐ LƯỢNG MUA]]&gt;0,Stock[[#This Row],[SỐ LƯỢNG CÒN LẠI
(auto-fill)]]=0),"BÁN",
IF(AND(Stock[[#This Row],[SỐ LƯỢNG MUA]]&gt;0,Stock[[#This Row],[SỐ LƯỢNG CÒN LẠI
(auto-fill)]]&gt;0),"NẮM GIỮ",""))</f>
        <v/>
      </c>
      <c r="C2580" s="112">
        <f t="shared" si="40"/>
        <v>2567</v>
      </c>
      <c r="D2580" s="77"/>
      <c r="E2580" s="78"/>
      <c r="F2580" s="170"/>
      <c r="G2580" s="83"/>
      <c r="H2580" s="84"/>
      <c r="I2580" s="114" t="str">
        <f>IF(Stock[[#This Row],[SỐ LƯỢNG MUA]]&gt;0,Stock[[#This Row],[GIÁ MUA]]*Stock[[#This Row],[SỐ LƯỢNG MUA]]*$D$11,"")</f>
        <v/>
      </c>
      <c r="J2580" s="87"/>
      <c r="K2580" s="88"/>
      <c r="L2580" s="116" t="str">
        <f>IF(Stock[[#This Row],[SỐ LƯỢNG MUA]]&gt;0,Stock[[#This Row],[GIÁ MUA]]*(1+Stock[[#This Row],[% TĂNG KỲ VỌNG_1]]),"")</f>
        <v/>
      </c>
      <c r="M2580" s="89"/>
      <c r="N2580" s="116" t="str">
        <f>IF(Stock[[#This Row],[SỐ LƯỢNG MUA]]&gt;0,Stock[[#This Row],[GIÁ MUA]]*(1+Stock[[#This Row],[% TĂNG KỲ VỌNG_2]]),"")</f>
        <v/>
      </c>
      <c r="O2580" s="89"/>
      <c r="P2580" s="116" t="str">
        <f>IF(Stock[[#This Row],[SỐ LƯỢNG MUA]]&gt;0,Stock[[#This Row],[GIÁ MUA]]*(1+Stock[[#This Row],[% GIẢM ĐỂ CẮT LỖ]]),"")</f>
        <v/>
      </c>
      <c r="Q2580" s="103"/>
      <c r="R2580" s="117" t="str">
        <f>IF(Stock[[#This Row],[CỔ TỨC TIỀN MẶT]]&gt;0,Stock[[#This Row],[CỔ TỨC TIỀN MẶT]]/(Stock[[#This Row],[GIÁ MUA]]*Stock[[#This Row],[SỐ LƯỢNG MUA]]),"")</f>
        <v/>
      </c>
      <c r="S2580" s="103"/>
      <c r="T2580" s="77"/>
      <c r="U2580" s="95"/>
      <c r="V2580" s="96"/>
      <c r="W2580" s="125" t="str">
        <f>IF(Stock[[#This Row],[SỐ LƯỢNG BÁN]]&gt;0,Stock[[#This Row],[GIÁ BÁN]]*Stock[[#This Row],[SỐ LƯỢNG BÁN]]*$D$11+Stock[[#This Row],[GIÁ BÁN]]*Stock[[#This Row],[SỐ LƯỢNG BÁN]]*$D$12,"")</f>
        <v/>
      </c>
      <c r="X2580" s="120">
        <f>Stock[[#This Row],[SỐ LƯỢNG MUA]]+Stock[[#This Row],[CỔ TỨC BẰNG CỔ PHIẾU]]-Stock[[#This Row],[SỐ LƯỢNG BÁN]]</f>
        <v>0</v>
      </c>
      <c r="Y25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0" s="120">
        <f ca="1">IF(Stock[[#This Row],[NGÀY BÁN]]&gt;0,Stock[[#This Row],[NGÀY BÁN]]-Stock[[#This Row],[NGÀY MUA]]+1,IF(Stock[[#This Row],[NGÀY MUA]]=0,0,TODAY()-Stock[[#This Row],[NGÀY MUA]]+1))</f>
        <v>0</v>
      </c>
      <c r="AA2580" s="121" t="str">
        <f>IFERROR(Stock[[#This Row],[CỔ TỨC TIỀN MẶT]]+Stock[[#This Row],[LÃI/(LỖ) TỪ BÁN CK
(auto-fill)]],"")</f>
        <v/>
      </c>
      <c r="AB25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0" s="79"/>
      <c r="AE2580" s="146" t="str">
        <f>IF(Stock[[#This Row],[TRẠNG THÁI
(auto-fill)]]="NẮM GIỮ",Stock[[#This Row],[GIÁ THỊ TRƯỜNG]]-Stock[[#This Row],[GIÁ MUA]],"")</f>
        <v/>
      </c>
      <c r="AF2580" s="150" t="str">
        <f>IFERROR(Stock[[#This Row],[TĂNG/
(GIẢM )]]/Stock[[#This Row],[GIÁ MUA]],"")</f>
        <v/>
      </c>
      <c r="AG2580" s="129" t="str">
        <f>IF(Stock[[#This Row],[GIÁ THỊ TRƯỜNG]]&gt;0,Stock[[#This Row],[GIÁ THỊ TRƯỜNG]]*Stock[[#This Row],[SỐ LƯỢNG CÒN LẠI
(auto-fill)]],"")</f>
        <v/>
      </c>
    </row>
    <row r="2581" spans="2:33">
      <c r="B2581" s="109" t="str">
        <f>IF(AND(Stock[[#This Row],[SỐ LƯỢNG MUA]]&gt;0,Stock[[#This Row],[SỐ LƯỢNG CÒN LẠI
(auto-fill)]]=0),"BÁN",
IF(AND(Stock[[#This Row],[SỐ LƯỢNG MUA]]&gt;0,Stock[[#This Row],[SỐ LƯỢNG CÒN LẠI
(auto-fill)]]&gt;0),"NẮM GIỮ",""))</f>
        <v/>
      </c>
      <c r="C2581" s="112">
        <f t="shared" si="40"/>
        <v>2568</v>
      </c>
      <c r="D2581" s="77"/>
      <c r="E2581" s="78"/>
      <c r="F2581" s="170"/>
      <c r="G2581" s="83"/>
      <c r="H2581" s="84"/>
      <c r="I2581" s="114" t="str">
        <f>IF(Stock[[#This Row],[SỐ LƯỢNG MUA]]&gt;0,Stock[[#This Row],[GIÁ MUA]]*Stock[[#This Row],[SỐ LƯỢNG MUA]]*$D$11,"")</f>
        <v/>
      </c>
      <c r="J2581" s="87"/>
      <c r="K2581" s="88"/>
      <c r="L2581" s="116" t="str">
        <f>IF(Stock[[#This Row],[SỐ LƯỢNG MUA]]&gt;0,Stock[[#This Row],[GIÁ MUA]]*(1+Stock[[#This Row],[% TĂNG KỲ VỌNG_1]]),"")</f>
        <v/>
      </c>
      <c r="M2581" s="89"/>
      <c r="N2581" s="116" t="str">
        <f>IF(Stock[[#This Row],[SỐ LƯỢNG MUA]]&gt;0,Stock[[#This Row],[GIÁ MUA]]*(1+Stock[[#This Row],[% TĂNG KỲ VỌNG_2]]),"")</f>
        <v/>
      </c>
      <c r="O2581" s="89"/>
      <c r="P2581" s="116" t="str">
        <f>IF(Stock[[#This Row],[SỐ LƯỢNG MUA]]&gt;0,Stock[[#This Row],[GIÁ MUA]]*(1+Stock[[#This Row],[% GIẢM ĐỂ CẮT LỖ]]),"")</f>
        <v/>
      </c>
      <c r="Q2581" s="103"/>
      <c r="R2581" s="117" t="str">
        <f>IF(Stock[[#This Row],[CỔ TỨC TIỀN MẶT]]&gt;0,Stock[[#This Row],[CỔ TỨC TIỀN MẶT]]/(Stock[[#This Row],[GIÁ MUA]]*Stock[[#This Row],[SỐ LƯỢNG MUA]]),"")</f>
        <v/>
      </c>
      <c r="S2581" s="103"/>
      <c r="T2581" s="77"/>
      <c r="U2581" s="95"/>
      <c r="V2581" s="96"/>
      <c r="W2581" s="125" t="str">
        <f>IF(Stock[[#This Row],[SỐ LƯỢNG BÁN]]&gt;0,Stock[[#This Row],[GIÁ BÁN]]*Stock[[#This Row],[SỐ LƯỢNG BÁN]]*$D$11+Stock[[#This Row],[GIÁ BÁN]]*Stock[[#This Row],[SỐ LƯỢNG BÁN]]*$D$12,"")</f>
        <v/>
      </c>
      <c r="X2581" s="120">
        <f>Stock[[#This Row],[SỐ LƯỢNG MUA]]+Stock[[#This Row],[CỔ TỨC BẰNG CỔ PHIẾU]]-Stock[[#This Row],[SỐ LƯỢNG BÁN]]</f>
        <v>0</v>
      </c>
      <c r="Y25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1" s="120">
        <f ca="1">IF(Stock[[#This Row],[NGÀY BÁN]]&gt;0,Stock[[#This Row],[NGÀY BÁN]]-Stock[[#This Row],[NGÀY MUA]]+1,IF(Stock[[#This Row],[NGÀY MUA]]=0,0,TODAY()-Stock[[#This Row],[NGÀY MUA]]+1))</f>
        <v>0</v>
      </c>
      <c r="AA2581" s="121" t="str">
        <f>IFERROR(Stock[[#This Row],[CỔ TỨC TIỀN MẶT]]+Stock[[#This Row],[LÃI/(LỖ) TỪ BÁN CK
(auto-fill)]],"")</f>
        <v/>
      </c>
      <c r="AB25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1" s="79"/>
      <c r="AE2581" s="146" t="str">
        <f>IF(Stock[[#This Row],[TRẠNG THÁI
(auto-fill)]]="NẮM GIỮ",Stock[[#This Row],[GIÁ THỊ TRƯỜNG]]-Stock[[#This Row],[GIÁ MUA]],"")</f>
        <v/>
      </c>
      <c r="AF2581" s="150" t="str">
        <f>IFERROR(Stock[[#This Row],[TĂNG/
(GIẢM )]]/Stock[[#This Row],[GIÁ MUA]],"")</f>
        <v/>
      </c>
      <c r="AG2581" s="129" t="str">
        <f>IF(Stock[[#This Row],[GIÁ THỊ TRƯỜNG]]&gt;0,Stock[[#This Row],[GIÁ THỊ TRƯỜNG]]*Stock[[#This Row],[SỐ LƯỢNG CÒN LẠI
(auto-fill)]],"")</f>
        <v/>
      </c>
    </row>
    <row r="2582" spans="2:33">
      <c r="B2582" s="109" t="str">
        <f>IF(AND(Stock[[#This Row],[SỐ LƯỢNG MUA]]&gt;0,Stock[[#This Row],[SỐ LƯỢNG CÒN LẠI
(auto-fill)]]=0),"BÁN",
IF(AND(Stock[[#This Row],[SỐ LƯỢNG MUA]]&gt;0,Stock[[#This Row],[SỐ LƯỢNG CÒN LẠI
(auto-fill)]]&gt;0),"NẮM GIỮ",""))</f>
        <v/>
      </c>
      <c r="C2582" s="112">
        <f t="shared" si="40"/>
        <v>2569</v>
      </c>
      <c r="D2582" s="77"/>
      <c r="E2582" s="78"/>
      <c r="F2582" s="170"/>
      <c r="G2582" s="83"/>
      <c r="H2582" s="84"/>
      <c r="I2582" s="114" t="str">
        <f>IF(Stock[[#This Row],[SỐ LƯỢNG MUA]]&gt;0,Stock[[#This Row],[GIÁ MUA]]*Stock[[#This Row],[SỐ LƯỢNG MUA]]*$D$11,"")</f>
        <v/>
      </c>
      <c r="J2582" s="87"/>
      <c r="K2582" s="88"/>
      <c r="L2582" s="116" t="str">
        <f>IF(Stock[[#This Row],[SỐ LƯỢNG MUA]]&gt;0,Stock[[#This Row],[GIÁ MUA]]*(1+Stock[[#This Row],[% TĂNG KỲ VỌNG_1]]),"")</f>
        <v/>
      </c>
      <c r="M2582" s="89"/>
      <c r="N2582" s="116" t="str">
        <f>IF(Stock[[#This Row],[SỐ LƯỢNG MUA]]&gt;0,Stock[[#This Row],[GIÁ MUA]]*(1+Stock[[#This Row],[% TĂNG KỲ VỌNG_2]]),"")</f>
        <v/>
      </c>
      <c r="O2582" s="89"/>
      <c r="P2582" s="116" t="str">
        <f>IF(Stock[[#This Row],[SỐ LƯỢNG MUA]]&gt;0,Stock[[#This Row],[GIÁ MUA]]*(1+Stock[[#This Row],[% GIẢM ĐỂ CẮT LỖ]]),"")</f>
        <v/>
      </c>
      <c r="Q2582" s="103"/>
      <c r="R2582" s="117" t="str">
        <f>IF(Stock[[#This Row],[CỔ TỨC TIỀN MẶT]]&gt;0,Stock[[#This Row],[CỔ TỨC TIỀN MẶT]]/(Stock[[#This Row],[GIÁ MUA]]*Stock[[#This Row],[SỐ LƯỢNG MUA]]),"")</f>
        <v/>
      </c>
      <c r="S2582" s="103"/>
      <c r="T2582" s="77"/>
      <c r="U2582" s="95"/>
      <c r="V2582" s="96"/>
      <c r="W2582" s="125" t="str">
        <f>IF(Stock[[#This Row],[SỐ LƯỢNG BÁN]]&gt;0,Stock[[#This Row],[GIÁ BÁN]]*Stock[[#This Row],[SỐ LƯỢNG BÁN]]*$D$11+Stock[[#This Row],[GIÁ BÁN]]*Stock[[#This Row],[SỐ LƯỢNG BÁN]]*$D$12,"")</f>
        <v/>
      </c>
      <c r="X2582" s="120">
        <f>Stock[[#This Row],[SỐ LƯỢNG MUA]]+Stock[[#This Row],[CỔ TỨC BẰNG CỔ PHIẾU]]-Stock[[#This Row],[SỐ LƯỢNG BÁN]]</f>
        <v>0</v>
      </c>
      <c r="Y25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2" s="120">
        <f ca="1">IF(Stock[[#This Row],[NGÀY BÁN]]&gt;0,Stock[[#This Row],[NGÀY BÁN]]-Stock[[#This Row],[NGÀY MUA]]+1,IF(Stock[[#This Row],[NGÀY MUA]]=0,0,TODAY()-Stock[[#This Row],[NGÀY MUA]]+1))</f>
        <v>0</v>
      </c>
      <c r="AA2582" s="121" t="str">
        <f>IFERROR(Stock[[#This Row],[CỔ TỨC TIỀN MẶT]]+Stock[[#This Row],[LÃI/(LỖ) TỪ BÁN CK
(auto-fill)]],"")</f>
        <v/>
      </c>
      <c r="AB25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2" s="79"/>
      <c r="AE2582" s="146" t="str">
        <f>IF(Stock[[#This Row],[TRẠNG THÁI
(auto-fill)]]="NẮM GIỮ",Stock[[#This Row],[GIÁ THỊ TRƯỜNG]]-Stock[[#This Row],[GIÁ MUA]],"")</f>
        <v/>
      </c>
      <c r="AF2582" s="150" t="str">
        <f>IFERROR(Stock[[#This Row],[TĂNG/
(GIẢM )]]/Stock[[#This Row],[GIÁ MUA]],"")</f>
        <v/>
      </c>
      <c r="AG2582" s="129" t="str">
        <f>IF(Stock[[#This Row],[GIÁ THỊ TRƯỜNG]]&gt;0,Stock[[#This Row],[GIÁ THỊ TRƯỜNG]]*Stock[[#This Row],[SỐ LƯỢNG CÒN LẠI
(auto-fill)]],"")</f>
        <v/>
      </c>
    </row>
    <row r="2583" spans="2:33">
      <c r="B2583" s="109" t="str">
        <f>IF(AND(Stock[[#This Row],[SỐ LƯỢNG MUA]]&gt;0,Stock[[#This Row],[SỐ LƯỢNG CÒN LẠI
(auto-fill)]]=0),"BÁN",
IF(AND(Stock[[#This Row],[SỐ LƯỢNG MUA]]&gt;0,Stock[[#This Row],[SỐ LƯỢNG CÒN LẠI
(auto-fill)]]&gt;0),"NẮM GIỮ",""))</f>
        <v/>
      </c>
      <c r="C2583" s="112">
        <f t="shared" si="40"/>
        <v>2570</v>
      </c>
      <c r="D2583" s="77"/>
      <c r="E2583" s="78"/>
      <c r="F2583" s="170"/>
      <c r="G2583" s="83"/>
      <c r="H2583" s="84"/>
      <c r="I2583" s="114" t="str">
        <f>IF(Stock[[#This Row],[SỐ LƯỢNG MUA]]&gt;0,Stock[[#This Row],[GIÁ MUA]]*Stock[[#This Row],[SỐ LƯỢNG MUA]]*$D$11,"")</f>
        <v/>
      </c>
      <c r="J2583" s="87"/>
      <c r="K2583" s="88"/>
      <c r="L2583" s="116" t="str">
        <f>IF(Stock[[#This Row],[SỐ LƯỢNG MUA]]&gt;0,Stock[[#This Row],[GIÁ MUA]]*(1+Stock[[#This Row],[% TĂNG KỲ VỌNG_1]]),"")</f>
        <v/>
      </c>
      <c r="M2583" s="89"/>
      <c r="N2583" s="116" t="str">
        <f>IF(Stock[[#This Row],[SỐ LƯỢNG MUA]]&gt;0,Stock[[#This Row],[GIÁ MUA]]*(1+Stock[[#This Row],[% TĂNG KỲ VỌNG_2]]),"")</f>
        <v/>
      </c>
      <c r="O2583" s="89"/>
      <c r="P2583" s="116" t="str">
        <f>IF(Stock[[#This Row],[SỐ LƯỢNG MUA]]&gt;0,Stock[[#This Row],[GIÁ MUA]]*(1+Stock[[#This Row],[% GIẢM ĐỂ CẮT LỖ]]),"")</f>
        <v/>
      </c>
      <c r="Q2583" s="103"/>
      <c r="R2583" s="117" t="str">
        <f>IF(Stock[[#This Row],[CỔ TỨC TIỀN MẶT]]&gt;0,Stock[[#This Row],[CỔ TỨC TIỀN MẶT]]/(Stock[[#This Row],[GIÁ MUA]]*Stock[[#This Row],[SỐ LƯỢNG MUA]]),"")</f>
        <v/>
      </c>
      <c r="S2583" s="103"/>
      <c r="T2583" s="77"/>
      <c r="U2583" s="95"/>
      <c r="V2583" s="96"/>
      <c r="W2583" s="125" t="str">
        <f>IF(Stock[[#This Row],[SỐ LƯỢNG BÁN]]&gt;0,Stock[[#This Row],[GIÁ BÁN]]*Stock[[#This Row],[SỐ LƯỢNG BÁN]]*$D$11+Stock[[#This Row],[GIÁ BÁN]]*Stock[[#This Row],[SỐ LƯỢNG BÁN]]*$D$12,"")</f>
        <v/>
      </c>
      <c r="X2583" s="120">
        <f>Stock[[#This Row],[SỐ LƯỢNG MUA]]+Stock[[#This Row],[CỔ TỨC BẰNG CỔ PHIẾU]]-Stock[[#This Row],[SỐ LƯỢNG BÁN]]</f>
        <v>0</v>
      </c>
      <c r="Y25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3" s="120">
        <f ca="1">IF(Stock[[#This Row],[NGÀY BÁN]]&gt;0,Stock[[#This Row],[NGÀY BÁN]]-Stock[[#This Row],[NGÀY MUA]]+1,IF(Stock[[#This Row],[NGÀY MUA]]=0,0,TODAY()-Stock[[#This Row],[NGÀY MUA]]+1))</f>
        <v>0</v>
      </c>
      <c r="AA2583" s="121" t="str">
        <f>IFERROR(Stock[[#This Row],[CỔ TỨC TIỀN MẶT]]+Stock[[#This Row],[LÃI/(LỖ) TỪ BÁN CK
(auto-fill)]],"")</f>
        <v/>
      </c>
      <c r="AB25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3" s="79"/>
      <c r="AE2583" s="146" t="str">
        <f>IF(Stock[[#This Row],[TRẠNG THÁI
(auto-fill)]]="NẮM GIỮ",Stock[[#This Row],[GIÁ THỊ TRƯỜNG]]-Stock[[#This Row],[GIÁ MUA]],"")</f>
        <v/>
      </c>
      <c r="AF2583" s="150" t="str">
        <f>IFERROR(Stock[[#This Row],[TĂNG/
(GIẢM )]]/Stock[[#This Row],[GIÁ MUA]],"")</f>
        <v/>
      </c>
      <c r="AG2583" s="129" t="str">
        <f>IF(Stock[[#This Row],[GIÁ THỊ TRƯỜNG]]&gt;0,Stock[[#This Row],[GIÁ THỊ TRƯỜNG]]*Stock[[#This Row],[SỐ LƯỢNG CÒN LẠI
(auto-fill)]],"")</f>
        <v/>
      </c>
    </row>
    <row r="2584" spans="2:33">
      <c r="B2584" s="109" t="str">
        <f>IF(AND(Stock[[#This Row],[SỐ LƯỢNG MUA]]&gt;0,Stock[[#This Row],[SỐ LƯỢNG CÒN LẠI
(auto-fill)]]=0),"BÁN",
IF(AND(Stock[[#This Row],[SỐ LƯỢNG MUA]]&gt;0,Stock[[#This Row],[SỐ LƯỢNG CÒN LẠI
(auto-fill)]]&gt;0),"NẮM GIỮ",""))</f>
        <v/>
      </c>
      <c r="C2584" s="112">
        <f t="shared" si="40"/>
        <v>2571</v>
      </c>
      <c r="D2584" s="77"/>
      <c r="E2584" s="78"/>
      <c r="F2584" s="170"/>
      <c r="G2584" s="83"/>
      <c r="H2584" s="84"/>
      <c r="I2584" s="114" t="str">
        <f>IF(Stock[[#This Row],[SỐ LƯỢNG MUA]]&gt;0,Stock[[#This Row],[GIÁ MUA]]*Stock[[#This Row],[SỐ LƯỢNG MUA]]*$D$11,"")</f>
        <v/>
      </c>
      <c r="J2584" s="87"/>
      <c r="K2584" s="88"/>
      <c r="L2584" s="116" t="str">
        <f>IF(Stock[[#This Row],[SỐ LƯỢNG MUA]]&gt;0,Stock[[#This Row],[GIÁ MUA]]*(1+Stock[[#This Row],[% TĂNG KỲ VỌNG_1]]),"")</f>
        <v/>
      </c>
      <c r="M2584" s="89"/>
      <c r="N2584" s="116" t="str">
        <f>IF(Stock[[#This Row],[SỐ LƯỢNG MUA]]&gt;0,Stock[[#This Row],[GIÁ MUA]]*(1+Stock[[#This Row],[% TĂNG KỲ VỌNG_2]]),"")</f>
        <v/>
      </c>
      <c r="O2584" s="89"/>
      <c r="P2584" s="116" t="str">
        <f>IF(Stock[[#This Row],[SỐ LƯỢNG MUA]]&gt;0,Stock[[#This Row],[GIÁ MUA]]*(1+Stock[[#This Row],[% GIẢM ĐỂ CẮT LỖ]]),"")</f>
        <v/>
      </c>
      <c r="Q2584" s="103"/>
      <c r="R2584" s="117" t="str">
        <f>IF(Stock[[#This Row],[CỔ TỨC TIỀN MẶT]]&gt;0,Stock[[#This Row],[CỔ TỨC TIỀN MẶT]]/(Stock[[#This Row],[GIÁ MUA]]*Stock[[#This Row],[SỐ LƯỢNG MUA]]),"")</f>
        <v/>
      </c>
      <c r="S2584" s="103"/>
      <c r="T2584" s="77"/>
      <c r="U2584" s="95"/>
      <c r="V2584" s="96"/>
      <c r="W2584" s="125" t="str">
        <f>IF(Stock[[#This Row],[SỐ LƯỢNG BÁN]]&gt;0,Stock[[#This Row],[GIÁ BÁN]]*Stock[[#This Row],[SỐ LƯỢNG BÁN]]*$D$11+Stock[[#This Row],[GIÁ BÁN]]*Stock[[#This Row],[SỐ LƯỢNG BÁN]]*$D$12,"")</f>
        <v/>
      </c>
      <c r="X2584" s="120">
        <f>Stock[[#This Row],[SỐ LƯỢNG MUA]]+Stock[[#This Row],[CỔ TỨC BẰNG CỔ PHIẾU]]-Stock[[#This Row],[SỐ LƯỢNG BÁN]]</f>
        <v>0</v>
      </c>
      <c r="Y25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4" s="120">
        <f ca="1">IF(Stock[[#This Row],[NGÀY BÁN]]&gt;0,Stock[[#This Row],[NGÀY BÁN]]-Stock[[#This Row],[NGÀY MUA]]+1,IF(Stock[[#This Row],[NGÀY MUA]]=0,0,TODAY()-Stock[[#This Row],[NGÀY MUA]]+1))</f>
        <v>0</v>
      </c>
      <c r="AA2584" s="121" t="str">
        <f>IFERROR(Stock[[#This Row],[CỔ TỨC TIỀN MẶT]]+Stock[[#This Row],[LÃI/(LỖ) TỪ BÁN CK
(auto-fill)]],"")</f>
        <v/>
      </c>
      <c r="AB25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4" s="79"/>
      <c r="AE2584" s="146" t="str">
        <f>IF(Stock[[#This Row],[TRẠNG THÁI
(auto-fill)]]="NẮM GIỮ",Stock[[#This Row],[GIÁ THỊ TRƯỜNG]]-Stock[[#This Row],[GIÁ MUA]],"")</f>
        <v/>
      </c>
      <c r="AF2584" s="150" t="str">
        <f>IFERROR(Stock[[#This Row],[TĂNG/
(GIẢM )]]/Stock[[#This Row],[GIÁ MUA]],"")</f>
        <v/>
      </c>
      <c r="AG2584" s="129" t="str">
        <f>IF(Stock[[#This Row],[GIÁ THỊ TRƯỜNG]]&gt;0,Stock[[#This Row],[GIÁ THỊ TRƯỜNG]]*Stock[[#This Row],[SỐ LƯỢNG CÒN LẠI
(auto-fill)]],"")</f>
        <v/>
      </c>
    </row>
    <row r="2585" spans="2:33">
      <c r="B2585" s="109" t="str">
        <f>IF(AND(Stock[[#This Row],[SỐ LƯỢNG MUA]]&gt;0,Stock[[#This Row],[SỐ LƯỢNG CÒN LẠI
(auto-fill)]]=0),"BÁN",
IF(AND(Stock[[#This Row],[SỐ LƯỢNG MUA]]&gt;0,Stock[[#This Row],[SỐ LƯỢNG CÒN LẠI
(auto-fill)]]&gt;0),"NẮM GIỮ",""))</f>
        <v/>
      </c>
      <c r="C2585" s="112">
        <f t="shared" si="40"/>
        <v>2572</v>
      </c>
      <c r="D2585" s="77"/>
      <c r="E2585" s="78"/>
      <c r="F2585" s="170"/>
      <c r="G2585" s="83"/>
      <c r="H2585" s="84"/>
      <c r="I2585" s="114" t="str">
        <f>IF(Stock[[#This Row],[SỐ LƯỢNG MUA]]&gt;0,Stock[[#This Row],[GIÁ MUA]]*Stock[[#This Row],[SỐ LƯỢNG MUA]]*$D$11,"")</f>
        <v/>
      </c>
      <c r="J2585" s="87"/>
      <c r="K2585" s="88"/>
      <c r="L2585" s="116" t="str">
        <f>IF(Stock[[#This Row],[SỐ LƯỢNG MUA]]&gt;0,Stock[[#This Row],[GIÁ MUA]]*(1+Stock[[#This Row],[% TĂNG KỲ VỌNG_1]]),"")</f>
        <v/>
      </c>
      <c r="M2585" s="89"/>
      <c r="N2585" s="116" t="str">
        <f>IF(Stock[[#This Row],[SỐ LƯỢNG MUA]]&gt;0,Stock[[#This Row],[GIÁ MUA]]*(1+Stock[[#This Row],[% TĂNG KỲ VỌNG_2]]),"")</f>
        <v/>
      </c>
      <c r="O2585" s="89"/>
      <c r="P2585" s="116" t="str">
        <f>IF(Stock[[#This Row],[SỐ LƯỢNG MUA]]&gt;0,Stock[[#This Row],[GIÁ MUA]]*(1+Stock[[#This Row],[% GIẢM ĐỂ CẮT LỖ]]),"")</f>
        <v/>
      </c>
      <c r="Q2585" s="103"/>
      <c r="R2585" s="117" t="str">
        <f>IF(Stock[[#This Row],[CỔ TỨC TIỀN MẶT]]&gt;0,Stock[[#This Row],[CỔ TỨC TIỀN MẶT]]/(Stock[[#This Row],[GIÁ MUA]]*Stock[[#This Row],[SỐ LƯỢNG MUA]]),"")</f>
        <v/>
      </c>
      <c r="S2585" s="103"/>
      <c r="T2585" s="77"/>
      <c r="U2585" s="95"/>
      <c r="V2585" s="96"/>
      <c r="W2585" s="125" t="str">
        <f>IF(Stock[[#This Row],[SỐ LƯỢNG BÁN]]&gt;0,Stock[[#This Row],[GIÁ BÁN]]*Stock[[#This Row],[SỐ LƯỢNG BÁN]]*$D$11+Stock[[#This Row],[GIÁ BÁN]]*Stock[[#This Row],[SỐ LƯỢNG BÁN]]*$D$12,"")</f>
        <v/>
      </c>
      <c r="X2585" s="120">
        <f>Stock[[#This Row],[SỐ LƯỢNG MUA]]+Stock[[#This Row],[CỔ TỨC BẰNG CỔ PHIẾU]]-Stock[[#This Row],[SỐ LƯỢNG BÁN]]</f>
        <v>0</v>
      </c>
      <c r="Y25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5" s="120">
        <f ca="1">IF(Stock[[#This Row],[NGÀY BÁN]]&gt;0,Stock[[#This Row],[NGÀY BÁN]]-Stock[[#This Row],[NGÀY MUA]]+1,IF(Stock[[#This Row],[NGÀY MUA]]=0,0,TODAY()-Stock[[#This Row],[NGÀY MUA]]+1))</f>
        <v>0</v>
      </c>
      <c r="AA2585" s="121" t="str">
        <f>IFERROR(Stock[[#This Row],[CỔ TỨC TIỀN MẶT]]+Stock[[#This Row],[LÃI/(LỖ) TỪ BÁN CK
(auto-fill)]],"")</f>
        <v/>
      </c>
      <c r="AB25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5" s="79"/>
      <c r="AE2585" s="146" t="str">
        <f>IF(Stock[[#This Row],[TRẠNG THÁI
(auto-fill)]]="NẮM GIỮ",Stock[[#This Row],[GIÁ THỊ TRƯỜNG]]-Stock[[#This Row],[GIÁ MUA]],"")</f>
        <v/>
      </c>
      <c r="AF2585" s="150" t="str">
        <f>IFERROR(Stock[[#This Row],[TĂNG/
(GIẢM )]]/Stock[[#This Row],[GIÁ MUA]],"")</f>
        <v/>
      </c>
      <c r="AG2585" s="129" t="str">
        <f>IF(Stock[[#This Row],[GIÁ THỊ TRƯỜNG]]&gt;0,Stock[[#This Row],[GIÁ THỊ TRƯỜNG]]*Stock[[#This Row],[SỐ LƯỢNG CÒN LẠI
(auto-fill)]],"")</f>
        <v/>
      </c>
    </row>
    <row r="2586" spans="2:33">
      <c r="B2586" s="109" t="str">
        <f>IF(AND(Stock[[#This Row],[SỐ LƯỢNG MUA]]&gt;0,Stock[[#This Row],[SỐ LƯỢNG CÒN LẠI
(auto-fill)]]=0),"BÁN",
IF(AND(Stock[[#This Row],[SỐ LƯỢNG MUA]]&gt;0,Stock[[#This Row],[SỐ LƯỢNG CÒN LẠI
(auto-fill)]]&gt;0),"NẮM GIỮ",""))</f>
        <v/>
      </c>
      <c r="C2586" s="112">
        <f t="shared" si="40"/>
        <v>2573</v>
      </c>
      <c r="D2586" s="77"/>
      <c r="E2586" s="78"/>
      <c r="F2586" s="170"/>
      <c r="G2586" s="83"/>
      <c r="H2586" s="84"/>
      <c r="I2586" s="114" t="str">
        <f>IF(Stock[[#This Row],[SỐ LƯỢNG MUA]]&gt;0,Stock[[#This Row],[GIÁ MUA]]*Stock[[#This Row],[SỐ LƯỢNG MUA]]*$D$11,"")</f>
        <v/>
      </c>
      <c r="J2586" s="87"/>
      <c r="K2586" s="88"/>
      <c r="L2586" s="116" t="str">
        <f>IF(Stock[[#This Row],[SỐ LƯỢNG MUA]]&gt;0,Stock[[#This Row],[GIÁ MUA]]*(1+Stock[[#This Row],[% TĂNG KỲ VỌNG_1]]),"")</f>
        <v/>
      </c>
      <c r="M2586" s="89"/>
      <c r="N2586" s="116" t="str">
        <f>IF(Stock[[#This Row],[SỐ LƯỢNG MUA]]&gt;0,Stock[[#This Row],[GIÁ MUA]]*(1+Stock[[#This Row],[% TĂNG KỲ VỌNG_2]]),"")</f>
        <v/>
      </c>
      <c r="O2586" s="89"/>
      <c r="P2586" s="116" t="str">
        <f>IF(Stock[[#This Row],[SỐ LƯỢNG MUA]]&gt;0,Stock[[#This Row],[GIÁ MUA]]*(1+Stock[[#This Row],[% GIẢM ĐỂ CẮT LỖ]]),"")</f>
        <v/>
      </c>
      <c r="Q2586" s="103"/>
      <c r="R2586" s="117" t="str">
        <f>IF(Stock[[#This Row],[CỔ TỨC TIỀN MẶT]]&gt;0,Stock[[#This Row],[CỔ TỨC TIỀN MẶT]]/(Stock[[#This Row],[GIÁ MUA]]*Stock[[#This Row],[SỐ LƯỢNG MUA]]),"")</f>
        <v/>
      </c>
      <c r="S2586" s="103"/>
      <c r="T2586" s="77"/>
      <c r="U2586" s="95"/>
      <c r="V2586" s="96"/>
      <c r="W2586" s="125" t="str">
        <f>IF(Stock[[#This Row],[SỐ LƯỢNG BÁN]]&gt;0,Stock[[#This Row],[GIÁ BÁN]]*Stock[[#This Row],[SỐ LƯỢNG BÁN]]*$D$11+Stock[[#This Row],[GIÁ BÁN]]*Stock[[#This Row],[SỐ LƯỢNG BÁN]]*$D$12,"")</f>
        <v/>
      </c>
      <c r="X2586" s="120">
        <f>Stock[[#This Row],[SỐ LƯỢNG MUA]]+Stock[[#This Row],[CỔ TỨC BẰNG CỔ PHIẾU]]-Stock[[#This Row],[SỐ LƯỢNG BÁN]]</f>
        <v>0</v>
      </c>
      <c r="Y25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6" s="120">
        <f ca="1">IF(Stock[[#This Row],[NGÀY BÁN]]&gt;0,Stock[[#This Row],[NGÀY BÁN]]-Stock[[#This Row],[NGÀY MUA]]+1,IF(Stock[[#This Row],[NGÀY MUA]]=0,0,TODAY()-Stock[[#This Row],[NGÀY MUA]]+1))</f>
        <v>0</v>
      </c>
      <c r="AA2586" s="121" t="str">
        <f>IFERROR(Stock[[#This Row],[CỔ TỨC TIỀN MẶT]]+Stock[[#This Row],[LÃI/(LỖ) TỪ BÁN CK
(auto-fill)]],"")</f>
        <v/>
      </c>
      <c r="AB25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6" s="79"/>
      <c r="AE2586" s="146" t="str">
        <f>IF(Stock[[#This Row],[TRẠNG THÁI
(auto-fill)]]="NẮM GIỮ",Stock[[#This Row],[GIÁ THỊ TRƯỜNG]]-Stock[[#This Row],[GIÁ MUA]],"")</f>
        <v/>
      </c>
      <c r="AF2586" s="150" t="str">
        <f>IFERROR(Stock[[#This Row],[TĂNG/
(GIẢM )]]/Stock[[#This Row],[GIÁ MUA]],"")</f>
        <v/>
      </c>
      <c r="AG2586" s="129" t="str">
        <f>IF(Stock[[#This Row],[GIÁ THỊ TRƯỜNG]]&gt;0,Stock[[#This Row],[GIÁ THỊ TRƯỜNG]]*Stock[[#This Row],[SỐ LƯỢNG CÒN LẠI
(auto-fill)]],"")</f>
        <v/>
      </c>
    </row>
    <row r="2587" spans="2:33">
      <c r="B2587" s="109" t="str">
        <f>IF(AND(Stock[[#This Row],[SỐ LƯỢNG MUA]]&gt;0,Stock[[#This Row],[SỐ LƯỢNG CÒN LẠI
(auto-fill)]]=0),"BÁN",
IF(AND(Stock[[#This Row],[SỐ LƯỢNG MUA]]&gt;0,Stock[[#This Row],[SỐ LƯỢNG CÒN LẠI
(auto-fill)]]&gt;0),"NẮM GIỮ",""))</f>
        <v/>
      </c>
      <c r="C2587" s="112">
        <f t="shared" si="40"/>
        <v>2574</v>
      </c>
      <c r="D2587" s="77"/>
      <c r="E2587" s="78"/>
      <c r="F2587" s="170"/>
      <c r="G2587" s="83"/>
      <c r="H2587" s="84"/>
      <c r="I2587" s="114" t="str">
        <f>IF(Stock[[#This Row],[SỐ LƯỢNG MUA]]&gt;0,Stock[[#This Row],[GIÁ MUA]]*Stock[[#This Row],[SỐ LƯỢNG MUA]]*$D$11,"")</f>
        <v/>
      </c>
      <c r="J2587" s="87"/>
      <c r="K2587" s="88"/>
      <c r="L2587" s="116" t="str">
        <f>IF(Stock[[#This Row],[SỐ LƯỢNG MUA]]&gt;0,Stock[[#This Row],[GIÁ MUA]]*(1+Stock[[#This Row],[% TĂNG KỲ VỌNG_1]]),"")</f>
        <v/>
      </c>
      <c r="M2587" s="89"/>
      <c r="N2587" s="116" t="str">
        <f>IF(Stock[[#This Row],[SỐ LƯỢNG MUA]]&gt;0,Stock[[#This Row],[GIÁ MUA]]*(1+Stock[[#This Row],[% TĂNG KỲ VỌNG_2]]),"")</f>
        <v/>
      </c>
      <c r="O2587" s="89"/>
      <c r="P2587" s="116" t="str">
        <f>IF(Stock[[#This Row],[SỐ LƯỢNG MUA]]&gt;0,Stock[[#This Row],[GIÁ MUA]]*(1+Stock[[#This Row],[% GIẢM ĐỂ CẮT LỖ]]),"")</f>
        <v/>
      </c>
      <c r="Q2587" s="103"/>
      <c r="R2587" s="117" t="str">
        <f>IF(Stock[[#This Row],[CỔ TỨC TIỀN MẶT]]&gt;0,Stock[[#This Row],[CỔ TỨC TIỀN MẶT]]/(Stock[[#This Row],[GIÁ MUA]]*Stock[[#This Row],[SỐ LƯỢNG MUA]]),"")</f>
        <v/>
      </c>
      <c r="S2587" s="103"/>
      <c r="T2587" s="77"/>
      <c r="U2587" s="95"/>
      <c r="V2587" s="96"/>
      <c r="W2587" s="125" t="str">
        <f>IF(Stock[[#This Row],[SỐ LƯỢNG BÁN]]&gt;0,Stock[[#This Row],[GIÁ BÁN]]*Stock[[#This Row],[SỐ LƯỢNG BÁN]]*$D$11+Stock[[#This Row],[GIÁ BÁN]]*Stock[[#This Row],[SỐ LƯỢNG BÁN]]*$D$12,"")</f>
        <v/>
      </c>
      <c r="X2587" s="120">
        <f>Stock[[#This Row],[SỐ LƯỢNG MUA]]+Stock[[#This Row],[CỔ TỨC BẰNG CỔ PHIẾU]]-Stock[[#This Row],[SỐ LƯỢNG BÁN]]</f>
        <v>0</v>
      </c>
      <c r="Y25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7" s="120">
        <f ca="1">IF(Stock[[#This Row],[NGÀY BÁN]]&gt;0,Stock[[#This Row],[NGÀY BÁN]]-Stock[[#This Row],[NGÀY MUA]]+1,IF(Stock[[#This Row],[NGÀY MUA]]=0,0,TODAY()-Stock[[#This Row],[NGÀY MUA]]+1))</f>
        <v>0</v>
      </c>
      <c r="AA2587" s="121" t="str">
        <f>IFERROR(Stock[[#This Row],[CỔ TỨC TIỀN MẶT]]+Stock[[#This Row],[LÃI/(LỖ) TỪ BÁN CK
(auto-fill)]],"")</f>
        <v/>
      </c>
      <c r="AB25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7" s="79"/>
      <c r="AE2587" s="146" t="str">
        <f>IF(Stock[[#This Row],[TRẠNG THÁI
(auto-fill)]]="NẮM GIỮ",Stock[[#This Row],[GIÁ THỊ TRƯỜNG]]-Stock[[#This Row],[GIÁ MUA]],"")</f>
        <v/>
      </c>
      <c r="AF2587" s="150" t="str">
        <f>IFERROR(Stock[[#This Row],[TĂNG/
(GIẢM )]]/Stock[[#This Row],[GIÁ MUA]],"")</f>
        <v/>
      </c>
      <c r="AG2587" s="129" t="str">
        <f>IF(Stock[[#This Row],[GIÁ THỊ TRƯỜNG]]&gt;0,Stock[[#This Row],[GIÁ THỊ TRƯỜNG]]*Stock[[#This Row],[SỐ LƯỢNG CÒN LẠI
(auto-fill)]],"")</f>
        <v/>
      </c>
    </row>
    <row r="2588" spans="2:33">
      <c r="B2588" s="109" t="str">
        <f>IF(AND(Stock[[#This Row],[SỐ LƯỢNG MUA]]&gt;0,Stock[[#This Row],[SỐ LƯỢNG CÒN LẠI
(auto-fill)]]=0),"BÁN",
IF(AND(Stock[[#This Row],[SỐ LƯỢNG MUA]]&gt;0,Stock[[#This Row],[SỐ LƯỢNG CÒN LẠI
(auto-fill)]]&gt;0),"NẮM GIỮ",""))</f>
        <v/>
      </c>
      <c r="C2588" s="112">
        <f t="shared" si="40"/>
        <v>2575</v>
      </c>
      <c r="D2588" s="77"/>
      <c r="E2588" s="78"/>
      <c r="F2588" s="170"/>
      <c r="G2588" s="83"/>
      <c r="H2588" s="84"/>
      <c r="I2588" s="114" t="str">
        <f>IF(Stock[[#This Row],[SỐ LƯỢNG MUA]]&gt;0,Stock[[#This Row],[GIÁ MUA]]*Stock[[#This Row],[SỐ LƯỢNG MUA]]*$D$11,"")</f>
        <v/>
      </c>
      <c r="J2588" s="87"/>
      <c r="K2588" s="88"/>
      <c r="L2588" s="116" t="str">
        <f>IF(Stock[[#This Row],[SỐ LƯỢNG MUA]]&gt;0,Stock[[#This Row],[GIÁ MUA]]*(1+Stock[[#This Row],[% TĂNG KỲ VỌNG_1]]),"")</f>
        <v/>
      </c>
      <c r="M2588" s="89"/>
      <c r="N2588" s="116" t="str">
        <f>IF(Stock[[#This Row],[SỐ LƯỢNG MUA]]&gt;0,Stock[[#This Row],[GIÁ MUA]]*(1+Stock[[#This Row],[% TĂNG KỲ VỌNG_2]]),"")</f>
        <v/>
      </c>
      <c r="O2588" s="89"/>
      <c r="P2588" s="116" t="str">
        <f>IF(Stock[[#This Row],[SỐ LƯỢNG MUA]]&gt;0,Stock[[#This Row],[GIÁ MUA]]*(1+Stock[[#This Row],[% GIẢM ĐỂ CẮT LỖ]]),"")</f>
        <v/>
      </c>
      <c r="Q2588" s="103"/>
      <c r="R2588" s="117" t="str">
        <f>IF(Stock[[#This Row],[CỔ TỨC TIỀN MẶT]]&gt;0,Stock[[#This Row],[CỔ TỨC TIỀN MẶT]]/(Stock[[#This Row],[GIÁ MUA]]*Stock[[#This Row],[SỐ LƯỢNG MUA]]),"")</f>
        <v/>
      </c>
      <c r="S2588" s="103"/>
      <c r="T2588" s="77"/>
      <c r="U2588" s="95"/>
      <c r="V2588" s="96"/>
      <c r="W2588" s="125" t="str">
        <f>IF(Stock[[#This Row],[SỐ LƯỢNG BÁN]]&gt;0,Stock[[#This Row],[GIÁ BÁN]]*Stock[[#This Row],[SỐ LƯỢNG BÁN]]*$D$11+Stock[[#This Row],[GIÁ BÁN]]*Stock[[#This Row],[SỐ LƯỢNG BÁN]]*$D$12,"")</f>
        <v/>
      </c>
      <c r="X2588" s="120">
        <f>Stock[[#This Row],[SỐ LƯỢNG MUA]]+Stock[[#This Row],[CỔ TỨC BẰNG CỔ PHIẾU]]-Stock[[#This Row],[SỐ LƯỢNG BÁN]]</f>
        <v>0</v>
      </c>
      <c r="Y25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8" s="120">
        <f ca="1">IF(Stock[[#This Row],[NGÀY BÁN]]&gt;0,Stock[[#This Row],[NGÀY BÁN]]-Stock[[#This Row],[NGÀY MUA]]+1,IF(Stock[[#This Row],[NGÀY MUA]]=0,0,TODAY()-Stock[[#This Row],[NGÀY MUA]]+1))</f>
        <v>0</v>
      </c>
      <c r="AA2588" s="121" t="str">
        <f>IFERROR(Stock[[#This Row],[CỔ TỨC TIỀN MẶT]]+Stock[[#This Row],[LÃI/(LỖ) TỪ BÁN CK
(auto-fill)]],"")</f>
        <v/>
      </c>
      <c r="AB25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8" s="79"/>
      <c r="AE2588" s="146" t="str">
        <f>IF(Stock[[#This Row],[TRẠNG THÁI
(auto-fill)]]="NẮM GIỮ",Stock[[#This Row],[GIÁ THỊ TRƯỜNG]]-Stock[[#This Row],[GIÁ MUA]],"")</f>
        <v/>
      </c>
      <c r="AF2588" s="150" t="str">
        <f>IFERROR(Stock[[#This Row],[TĂNG/
(GIẢM )]]/Stock[[#This Row],[GIÁ MUA]],"")</f>
        <v/>
      </c>
      <c r="AG2588" s="129" t="str">
        <f>IF(Stock[[#This Row],[GIÁ THỊ TRƯỜNG]]&gt;0,Stock[[#This Row],[GIÁ THỊ TRƯỜNG]]*Stock[[#This Row],[SỐ LƯỢNG CÒN LẠI
(auto-fill)]],"")</f>
        <v/>
      </c>
    </row>
    <row r="2589" spans="2:33">
      <c r="B2589" s="109" t="str">
        <f>IF(AND(Stock[[#This Row],[SỐ LƯỢNG MUA]]&gt;0,Stock[[#This Row],[SỐ LƯỢNG CÒN LẠI
(auto-fill)]]=0),"BÁN",
IF(AND(Stock[[#This Row],[SỐ LƯỢNG MUA]]&gt;0,Stock[[#This Row],[SỐ LƯỢNG CÒN LẠI
(auto-fill)]]&gt;0),"NẮM GIỮ",""))</f>
        <v/>
      </c>
      <c r="C2589" s="112">
        <f t="shared" si="40"/>
        <v>2576</v>
      </c>
      <c r="D2589" s="77"/>
      <c r="E2589" s="78"/>
      <c r="F2589" s="170"/>
      <c r="G2589" s="83"/>
      <c r="H2589" s="84"/>
      <c r="I2589" s="114" t="str">
        <f>IF(Stock[[#This Row],[SỐ LƯỢNG MUA]]&gt;0,Stock[[#This Row],[GIÁ MUA]]*Stock[[#This Row],[SỐ LƯỢNG MUA]]*$D$11,"")</f>
        <v/>
      </c>
      <c r="J2589" s="87"/>
      <c r="K2589" s="88"/>
      <c r="L2589" s="116" t="str">
        <f>IF(Stock[[#This Row],[SỐ LƯỢNG MUA]]&gt;0,Stock[[#This Row],[GIÁ MUA]]*(1+Stock[[#This Row],[% TĂNG KỲ VỌNG_1]]),"")</f>
        <v/>
      </c>
      <c r="M2589" s="89"/>
      <c r="N2589" s="116" t="str">
        <f>IF(Stock[[#This Row],[SỐ LƯỢNG MUA]]&gt;0,Stock[[#This Row],[GIÁ MUA]]*(1+Stock[[#This Row],[% TĂNG KỲ VỌNG_2]]),"")</f>
        <v/>
      </c>
      <c r="O2589" s="89"/>
      <c r="P2589" s="116" t="str">
        <f>IF(Stock[[#This Row],[SỐ LƯỢNG MUA]]&gt;0,Stock[[#This Row],[GIÁ MUA]]*(1+Stock[[#This Row],[% GIẢM ĐỂ CẮT LỖ]]),"")</f>
        <v/>
      </c>
      <c r="Q2589" s="103"/>
      <c r="R2589" s="117" t="str">
        <f>IF(Stock[[#This Row],[CỔ TỨC TIỀN MẶT]]&gt;0,Stock[[#This Row],[CỔ TỨC TIỀN MẶT]]/(Stock[[#This Row],[GIÁ MUA]]*Stock[[#This Row],[SỐ LƯỢNG MUA]]),"")</f>
        <v/>
      </c>
      <c r="S2589" s="103"/>
      <c r="T2589" s="77"/>
      <c r="U2589" s="95"/>
      <c r="V2589" s="96"/>
      <c r="W2589" s="125" t="str">
        <f>IF(Stock[[#This Row],[SỐ LƯỢNG BÁN]]&gt;0,Stock[[#This Row],[GIÁ BÁN]]*Stock[[#This Row],[SỐ LƯỢNG BÁN]]*$D$11+Stock[[#This Row],[GIÁ BÁN]]*Stock[[#This Row],[SỐ LƯỢNG BÁN]]*$D$12,"")</f>
        <v/>
      </c>
      <c r="X2589" s="120">
        <f>Stock[[#This Row],[SỐ LƯỢNG MUA]]+Stock[[#This Row],[CỔ TỨC BẰNG CỔ PHIẾU]]-Stock[[#This Row],[SỐ LƯỢNG BÁN]]</f>
        <v>0</v>
      </c>
      <c r="Y25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9" s="120">
        <f ca="1">IF(Stock[[#This Row],[NGÀY BÁN]]&gt;0,Stock[[#This Row],[NGÀY BÁN]]-Stock[[#This Row],[NGÀY MUA]]+1,IF(Stock[[#This Row],[NGÀY MUA]]=0,0,TODAY()-Stock[[#This Row],[NGÀY MUA]]+1))</f>
        <v>0</v>
      </c>
      <c r="AA2589" s="121" t="str">
        <f>IFERROR(Stock[[#This Row],[CỔ TỨC TIỀN MẶT]]+Stock[[#This Row],[LÃI/(LỖ) TỪ BÁN CK
(auto-fill)]],"")</f>
        <v/>
      </c>
      <c r="AB25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89" s="79"/>
      <c r="AE2589" s="146" t="str">
        <f>IF(Stock[[#This Row],[TRẠNG THÁI
(auto-fill)]]="NẮM GIỮ",Stock[[#This Row],[GIÁ THỊ TRƯỜNG]]-Stock[[#This Row],[GIÁ MUA]],"")</f>
        <v/>
      </c>
      <c r="AF2589" s="150" t="str">
        <f>IFERROR(Stock[[#This Row],[TĂNG/
(GIẢM )]]/Stock[[#This Row],[GIÁ MUA]],"")</f>
        <v/>
      </c>
      <c r="AG2589" s="129" t="str">
        <f>IF(Stock[[#This Row],[GIÁ THỊ TRƯỜNG]]&gt;0,Stock[[#This Row],[GIÁ THỊ TRƯỜNG]]*Stock[[#This Row],[SỐ LƯỢNG CÒN LẠI
(auto-fill)]],"")</f>
        <v/>
      </c>
    </row>
    <row r="2590" spans="2:33">
      <c r="B2590" s="109" t="str">
        <f>IF(AND(Stock[[#This Row],[SỐ LƯỢNG MUA]]&gt;0,Stock[[#This Row],[SỐ LƯỢNG CÒN LẠI
(auto-fill)]]=0),"BÁN",
IF(AND(Stock[[#This Row],[SỐ LƯỢNG MUA]]&gt;0,Stock[[#This Row],[SỐ LƯỢNG CÒN LẠI
(auto-fill)]]&gt;0),"NẮM GIỮ",""))</f>
        <v/>
      </c>
      <c r="C2590" s="112">
        <f t="shared" si="40"/>
        <v>2577</v>
      </c>
      <c r="D2590" s="77"/>
      <c r="E2590" s="78"/>
      <c r="F2590" s="170"/>
      <c r="G2590" s="83"/>
      <c r="H2590" s="84"/>
      <c r="I2590" s="114" t="str">
        <f>IF(Stock[[#This Row],[SỐ LƯỢNG MUA]]&gt;0,Stock[[#This Row],[GIÁ MUA]]*Stock[[#This Row],[SỐ LƯỢNG MUA]]*$D$11,"")</f>
        <v/>
      </c>
      <c r="J2590" s="87"/>
      <c r="K2590" s="88"/>
      <c r="L2590" s="116" t="str">
        <f>IF(Stock[[#This Row],[SỐ LƯỢNG MUA]]&gt;0,Stock[[#This Row],[GIÁ MUA]]*(1+Stock[[#This Row],[% TĂNG KỲ VỌNG_1]]),"")</f>
        <v/>
      </c>
      <c r="M2590" s="89"/>
      <c r="N2590" s="116" t="str">
        <f>IF(Stock[[#This Row],[SỐ LƯỢNG MUA]]&gt;0,Stock[[#This Row],[GIÁ MUA]]*(1+Stock[[#This Row],[% TĂNG KỲ VỌNG_2]]),"")</f>
        <v/>
      </c>
      <c r="O2590" s="89"/>
      <c r="P2590" s="116" t="str">
        <f>IF(Stock[[#This Row],[SỐ LƯỢNG MUA]]&gt;0,Stock[[#This Row],[GIÁ MUA]]*(1+Stock[[#This Row],[% GIẢM ĐỂ CẮT LỖ]]),"")</f>
        <v/>
      </c>
      <c r="Q2590" s="103"/>
      <c r="R2590" s="117" t="str">
        <f>IF(Stock[[#This Row],[CỔ TỨC TIỀN MẶT]]&gt;0,Stock[[#This Row],[CỔ TỨC TIỀN MẶT]]/(Stock[[#This Row],[GIÁ MUA]]*Stock[[#This Row],[SỐ LƯỢNG MUA]]),"")</f>
        <v/>
      </c>
      <c r="S2590" s="103"/>
      <c r="T2590" s="77"/>
      <c r="U2590" s="95"/>
      <c r="V2590" s="96"/>
      <c r="W2590" s="125" t="str">
        <f>IF(Stock[[#This Row],[SỐ LƯỢNG BÁN]]&gt;0,Stock[[#This Row],[GIÁ BÁN]]*Stock[[#This Row],[SỐ LƯỢNG BÁN]]*$D$11+Stock[[#This Row],[GIÁ BÁN]]*Stock[[#This Row],[SỐ LƯỢNG BÁN]]*$D$12,"")</f>
        <v/>
      </c>
      <c r="X2590" s="120">
        <f>Stock[[#This Row],[SỐ LƯỢNG MUA]]+Stock[[#This Row],[CỔ TỨC BẰNG CỔ PHIẾU]]-Stock[[#This Row],[SỐ LƯỢNG BÁN]]</f>
        <v>0</v>
      </c>
      <c r="Y25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0" s="120">
        <f ca="1">IF(Stock[[#This Row],[NGÀY BÁN]]&gt;0,Stock[[#This Row],[NGÀY BÁN]]-Stock[[#This Row],[NGÀY MUA]]+1,IF(Stock[[#This Row],[NGÀY MUA]]=0,0,TODAY()-Stock[[#This Row],[NGÀY MUA]]+1))</f>
        <v>0</v>
      </c>
      <c r="AA2590" s="121" t="str">
        <f>IFERROR(Stock[[#This Row],[CỔ TỨC TIỀN MẶT]]+Stock[[#This Row],[LÃI/(LỖ) TỪ BÁN CK
(auto-fill)]],"")</f>
        <v/>
      </c>
      <c r="AB25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0" s="79"/>
      <c r="AE2590" s="146" t="str">
        <f>IF(Stock[[#This Row],[TRẠNG THÁI
(auto-fill)]]="NẮM GIỮ",Stock[[#This Row],[GIÁ THỊ TRƯỜNG]]-Stock[[#This Row],[GIÁ MUA]],"")</f>
        <v/>
      </c>
      <c r="AF2590" s="150" t="str">
        <f>IFERROR(Stock[[#This Row],[TĂNG/
(GIẢM )]]/Stock[[#This Row],[GIÁ MUA]],"")</f>
        <v/>
      </c>
      <c r="AG2590" s="129" t="str">
        <f>IF(Stock[[#This Row],[GIÁ THỊ TRƯỜNG]]&gt;0,Stock[[#This Row],[GIÁ THỊ TRƯỜNG]]*Stock[[#This Row],[SỐ LƯỢNG CÒN LẠI
(auto-fill)]],"")</f>
        <v/>
      </c>
    </row>
    <row r="2591" spans="2:33">
      <c r="B2591" s="109" t="str">
        <f>IF(AND(Stock[[#This Row],[SỐ LƯỢNG MUA]]&gt;0,Stock[[#This Row],[SỐ LƯỢNG CÒN LẠI
(auto-fill)]]=0),"BÁN",
IF(AND(Stock[[#This Row],[SỐ LƯỢNG MUA]]&gt;0,Stock[[#This Row],[SỐ LƯỢNG CÒN LẠI
(auto-fill)]]&gt;0),"NẮM GIỮ",""))</f>
        <v/>
      </c>
      <c r="C2591" s="112">
        <f t="shared" si="40"/>
        <v>2578</v>
      </c>
      <c r="D2591" s="77"/>
      <c r="E2591" s="78"/>
      <c r="F2591" s="170"/>
      <c r="G2591" s="83"/>
      <c r="H2591" s="84"/>
      <c r="I2591" s="114" t="str">
        <f>IF(Stock[[#This Row],[SỐ LƯỢNG MUA]]&gt;0,Stock[[#This Row],[GIÁ MUA]]*Stock[[#This Row],[SỐ LƯỢNG MUA]]*$D$11,"")</f>
        <v/>
      </c>
      <c r="J2591" s="87"/>
      <c r="K2591" s="88"/>
      <c r="L2591" s="116" t="str">
        <f>IF(Stock[[#This Row],[SỐ LƯỢNG MUA]]&gt;0,Stock[[#This Row],[GIÁ MUA]]*(1+Stock[[#This Row],[% TĂNG KỲ VỌNG_1]]),"")</f>
        <v/>
      </c>
      <c r="M2591" s="89"/>
      <c r="N2591" s="116" t="str">
        <f>IF(Stock[[#This Row],[SỐ LƯỢNG MUA]]&gt;0,Stock[[#This Row],[GIÁ MUA]]*(1+Stock[[#This Row],[% TĂNG KỲ VỌNG_2]]),"")</f>
        <v/>
      </c>
      <c r="O2591" s="89"/>
      <c r="P2591" s="116" t="str">
        <f>IF(Stock[[#This Row],[SỐ LƯỢNG MUA]]&gt;0,Stock[[#This Row],[GIÁ MUA]]*(1+Stock[[#This Row],[% GIẢM ĐỂ CẮT LỖ]]),"")</f>
        <v/>
      </c>
      <c r="Q2591" s="103"/>
      <c r="R2591" s="117" t="str">
        <f>IF(Stock[[#This Row],[CỔ TỨC TIỀN MẶT]]&gt;0,Stock[[#This Row],[CỔ TỨC TIỀN MẶT]]/(Stock[[#This Row],[GIÁ MUA]]*Stock[[#This Row],[SỐ LƯỢNG MUA]]),"")</f>
        <v/>
      </c>
      <c r="S2591" s="103"/>
      <c r="T2591" s="77"/>
      <c r="U2591" s="95"/>
      <c r="V2591" s="96"/>
      <c r="W2591" s="125" t="str">
        <f>IF(Stock[[#This Row],[SỐ LƯỢNG BÁN]]&gt;0,Stock[[#This Row],[GIÁ BÁN]]*Stock[[#This Row],[SỐ LƯỢNG BÁN]]*$D$11+Stock[[#This Row],[GIÁ BÁN]]*Stock[[#This Row],[SỐ LƯỢNG BÁN]]*$D$12,"")</f>
        <v/>
      </c>
      <c r="X2591" s="120">
        <f>Stock[[#This Row],[SỐ LƯỢNG MUA]]+Stock[[#This Row],[CỔ TỨC BẰNG CỔ PHIẾU]]-Stock[[#This Row],[SỐ LƯỢNG BÁN]]</f>
        <v>0</v>
      </c>
      <c r="Y25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1" s="120">
        <f ca="1">IF(Stock[[#This Row],[NGÀY BÁN]]&gt;0,Stock[[#This Row],[NGÀY BÁN]]-Stock[[#This Row],[NGÀY MUA]]+1,IF(Stock[[#This Row],[NGÀY MUA]]=0,0,TODAY()-Stock[[#This Row],[NGÀY MUA]]+1))</f>
        <v>0</v>
      </c>
      <c r="AA2591" s="121" t="str">
        <f>IFERROR(Stock[[#This Row],[CỔ TỨC TIỀN MẶT]]+Stock[[#This Row],[LÃI/(LỖ) TỪ BÁN CK
(auto-fill)]],"")</f>
        <v/>
      </c>
      <c r="AB25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1" s="79"/>
      <c r="AE2591" s="146" t="str">
        <f>IF(Stock[[#This Row],[TRẠNG THÁI
(auto-fill)]]="NẮM GIỮ",Stock[[#This Row],[GIÁ THỊ TRƯỜNG]]-Stock[[#This Row],[GIÁ MUA]],"")</f>
        <v/>
      </c>
      <c r="AF2591" s="150" t="str">
        <f>IFERROR(Stock[[#This Row],[TĂNG/
(GIẢM )]]/Stock[[#This Row],[GIÁ MUA]],"")</f>
        <v/>
      </c>
      <c r="AG2591" s="129" t="str">
        <f>IF(Stock[[#This Row],[GIÁ THỊ TRƯỜNG]]&gt;0,Stock[[#This Row],[GIÁ THỊ TRƯỜNG]]*Stock[[#This Row],[SỐ LƯỢNG CÒN LẠI
(auto-fill)]],"")</f>
        <v/>
      </c>
    </row>
    <row r="2592" spans="2:33">
      <c r="B2592" s="109" t="str">
        <f>IF(AND(Stock[[#This Row],[SỐ LƯỢNG MUA]]&gt;0,Stock[[#This Row],[SỐ LƯỢNG CÒN LẠI
(auto-fill)]]=0),"BÁN",
IF(AND(Stock[[#This Row],[SỐ LƯỢNG MUA]]&gt;0,Stock[[#This Row],[SỐ LƯỢNG CÒN LẠI
(auto-fill)]]&gt;0),"NẮM GIỮ",""))</f>
        <v/>
      </c>
      <c r="C2592" s="112">
        <f t="shared" si="40"/>
        <v>2579</v>
      </c>
      <c r="D2592" s="77"/>
      <c r="E2592" s="78"/>
      <c r="F2592" s="170"/>
      <c r="G2592" s="83"/>
      <c r="H2592" s="84"/>
      <c r="I2592" s="114" t="str">
        <f>IF(Stock[[#This Row],[SỐ LƯỢNG MUA]]&gt;0,Stock[[#This Row],[GIÁ MUA]]*Stock[[#This Row],[SỐ LƯỢNG MUA]]*$D$11,"")</f>
        <v/>
      </c>
      <c r="J2592" s="87"/>
      <c r="K2592" s="88"/>
      <c r="L2592" s="116" t="str">
        <f>IF(Stock[[#This Row],[SỐ LƯỢNG MUA]]&gt;0,Stock[[#This Row],[GIÁ MUA]]*(1+Stock[[#This Row],[% TĂNG KỲ VỌNG_1]]),"")</f>
        <v/>
      </c>
      <c r="M2592" s="89"/>
      <c r="N2592" s="116" t="str">
        <f>IF(Stock[[#This Row],[SỐ LƯỢNG MUA]]&gt;0,Stock[[#This Row],[GIÁ MUA]]*(1+Stock[[#This Row],[% TĂNG KỲ VỌNG_2]]),"")</f>
        <v/>
      </c>
      <c r="O2592" s="89"/>
      <c r="P2592" s="116" t="str">
        <f>IF(Stock[[#This Row],[SỐ LƯỢNG MUA]]&gt;0,Stock[[#This Row],[GIÁ MUA]]*(1+Stock[[#This Row],[% GIẢM ĐỂ CẮT LỖ]]),"")</f>
        <v/>
      </c>
      <c r="Q2592" s="103"/>
      <c r="R2592" s="117" t="str">
        <f>IF(Stock[[#This Row],[CỔ TỨC TIỀN MẶT]]&gt;0,Stock[[#This Row],[CỔ TỨC TIỀN MẶT]]/(Stock[[#This Row],[GIÁ MUA]]*Stock[[#This Row],[SỐ LƯỢNG MUA]]),"")</f>
        <v/>
      </c>
      <c r="S2592" s="103"/>
      <c r="T2592" s="77"/>
      <c r="U2592" s="95"/>
      <c r="V2592" s="96"/>
      <c r="W2592" s="125" t="str">
        <f>IF(Stock[[#This Row],[SỐ LƯỢNG BÁN]]&gt;0,Stock[[#This Row],[GIÁ BÁN]]*Stock[[#This Row],[SỐ LƯỢNG BÁN]]*$D$11+Stock[[#This Row],[GIÁ BÁN]]*Stock[[#This Row],[SỐ LƯỢNG BÁN]]*$D$12,"")</f>
        <v/>
      </c>
      <c r="X2592" s="120">
        <f>Stock[[#This Row],[SỐ LƯỢNG MUA]]+Stock[[#This Row],[CỔ TỨC BẰNG CỔ PHIẾU]]-Stock[[#This Row],[SỐ LƯỢNG BÁN]]</f>
        <v>0</v>
      </c>
      <c r="Y25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2" s="120">
        <f ca="1">IF(Stock[[#This Row],[NGÀY BÁN]]&gt;0,Stock[[#This Row],[NGÀY BÁN]]-Stock[[#This Row],[NGÀY MUA]]+1,IF(Stock[[#This Row],[NGÀY MUA]]=0,0,TODAY()-Stock[[#This Row],[NGÀY MUA]]+1))</f>
        <v>0</v>
      </c>
      <c r="AA2592" s="121" t="str">
        <f>IFERROR(Stock[[#This Row],[CỔ TỨC TIỀN MẶT]]+Stock[[#This Row],[LÃI/(LỖ) TỪ BÁN CK
(auto-fill)]],"")</f>
        <v/>
      </c>
      <c r="AB25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2" s="79"/>
      <c r="AE2592" s="146" t="str">
        <f>IF(Stock[[#This Row],[TRẠNG THÁI
(auto-fill)]]="NẮM GIỮ",Stock[[#This Row],[GIÁ THỊ TRƯỜNG]]-Stock[[#This Row],[GIÁ MUA]],"")</f>
        <v/>
      </c>
      <c r="AF2592" s="150" t="str">
        <f>IFERROR(Stock[[#This Row],[TĂNG/
(GIẢM )]]/Stock[[#This Row],[GIÁ MUA]],"")</f>
        <v/>
      </c>
      <c r="AG2592" s="129" t="str">
        <f>IF(Stock[[#This Row],[GIÁ THỊ TRƯỜNG]]&gt;0,Stock[[#This Row],[GIÁ THỊ TRƯỜNG]]*Stock[[#This Row],[SỐ LƯỢNG CÒN LẠI
(auto-fill)]],"")</f>
        <v/>
      </c>
    </row>
    <row r="2593" spans="2:33">
      <c r="B2593" s="109" t="str">
        <f>IF(AND(Stock[[#This Row],[SỐ LƯỢNG MUA]]&gt;0,Stock[[#This Row],[SỐ LƯỢNG CÒN LẠI
(auto-fill)]]=0),"BÁN",
IF(AND(Stock[[#This Row],[SỐ LƯỢNG MUA]]&gt;0,Stock[[#This Row],[SỐ LƯỢNG CÒN LẠI
(auto-fill)]]&gt;0),"NẮM GIỮ",""))</f>
        <v/>
      </c>
      <c r="C2593" s="112">
        <f t="shared" si="40"/>
        <v>2580</v>
      </c>
      <c r="D2593" s="77"/>
      <c r="E2593" s="78"/>
      <c r="F2593" s="170"/>
      <c r="G2593" s="83"/>
      <c r="H2593" s="84"/>
      <c r="I2593" s="114" t="str">
        <f>IF(Stock[[#This Row],[SỐ LƯỢNG MUA]]&gt;0,Stock[[#This Row],[GIÁ MUA]]*Stock[[#This Row],[SỐ LƯỢNG MUA]]*$D$11,"")</f>
        <v/>
      </c>
      <c r="J2593" s="87"/>
      <c r="K2593" s="88"/>
      <c r="L2593" s="116" t="str">
        <f>IF(Stock[[#This Row],[SỐ LƯỢNG MUA]]&gt;0,Stock[[#This Row],[GIÁ MUA]]*(1+Stock[[#This Row],[% TĂNG KỲ VỌNG_1]]),"")</f>
        <v/>
      </c>
      <c r="M2593" s="89"/>
      <c r="N2593" s="116" t="str">
        <f>IF(Stock[[#This Row],[SỐ LƯỢNG MUA]]&gt;0,Stock[[#This Row],[GIÁ MUA]]*(1+Stock[[#This Row],[% TĂNG KỲ VỌNG_2]]),"")</f>
        <v/>
      </c>
      <c r="O2593" s="89"/>
      <c r="P2593" s="116" t="str">
        <f>IF(Stock[[#This Row],[SỐ LƯỢNG MUA]]&gt;0,Stock[[#This Row],[GIÁ MUA]]*(1+Stock[[#This Row],[% GIẢM ĐỂ CẮT LỖ]]),"")</f>
        <v/>
      </c>
      <c r="Q2593" s="103"/>
      <c r="R2593" s="117" t="str">
        <f>IF(Stock[[#This Row],[CỔ TỨC TIỀN MẶT]]&gt;0,Stock[[#This Row],[CỔ TỨC TIỀN MẶT]]/(Stock[[#This Row],[GIÁ MUA]]*Stock[[#This Row],[SỐ LƯỢNG MUA]]),"")</f>
        <v/>
      </c>
      <c r="S2593" s="103"/>
      <c r="T2593" s="77"/>
      <c r="U2593" s="95"/>
      <c r="V2593" s="96"/>
      <c r="W2593" s="125" t="str">
        <f>IF(Stock[[#This Row],[SỐ LƯỢNG BÁN]]&gt;0,Stock[[#This Row],[GIÁ BÁN]]*Stock[[#This Row],[SỐ LƯỢNG BÁN]]*$D$11+Stock[[#This Row],[GIÁ BÁN]]*Stock[[#This Row],[SỐ LƯỢNG BÁN]]*$D$12,"")</f>
        <v/>
      </c>
      <c r="X2593" s="120">
        <f>Stock[[#This Row],[SỐ LƯỢNG MUA]]+Stock[[#This Row],[CỔ TỨC BẰNG CỔ PHIẾU]]-Stock[[#This Row],[SỐ LƯỢNG BÁN]]</f>
        <v>0</v>
      </c>
      <c r="Y25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3" s="120">
        <f ca="1">IF(Stock[[#This Row],[NGÀY BÁN]]&gt;0,Stock[[#This Row],[NGÀY BÁN]]-Stock[[#This Row],[NGÀY MUA]]+1,IF(Stock[[#This Row],[NGÀY MUA]]=0,0,TODAY()-Stock[[#This Row],[NGÀY MUA]]+1))</f>
        <v>0</v>
      </c>
      <c r="AA2593" s="121" t="str">
        <f>IFERROR(Stock[[#This Row],[CỔ TỨC TIỀN MẶT]]+Stock[[#This Row],[LÃI/(LỖ) TỪ BÁN CK
(auto-fill)]],"")</f>
        <v/>
      </c>
      <c r="AB25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3" s="79"/>
      <c r="AE2593" s="146" t="str">
        <f>IF(Stock[[#This Row],[TRẠNG THÁI
(auto-fill)]]="NẮM GIỮ",Stock[[#This Row],[GIÁ THỊ TRƯỜNG]]-Stock[[#This Row],[GIÁ MUA]],"")</f>
        <v/>
      </c>
      <c r="AF2593" s="150" t="str">
        <f>IFERROR(Stock[[#This Row],[TĂNG/
(GIẢM )]]/Stock[[#This Row],[GIÁ MUA]],"")</f>
        <v/>
      </c>
      <c r="AG2593" s="129" t="str">
        <f>IF(Stock[[#This Row],[GIÁ THỊ TRƯỜNG]]&gt;0,Stock[[#This Row],[GIÁ THỊ TRƯỜNG]]*Stock[[#This Row],[SỐ LƯỢNG CÒN LẠI
(auto-fill)]],"")</f>
        <v/>
      </c>
    </row>
    <row r="2594" spans="2:33">
      <c r="B2594" s="109" t="str">
        <f>IF(AND(Stock[[#This Row],[SỐ LƯỢNG MUA]]&gt;0,Stock[[#This Row],[SỐ LƯỢNG CÒN LẠI
(auto-fill)]]=0),"BÁN",
IF(AND(Stock[[#This Row],[SỐ LƯỢNG MUA]]&gt;0,Stock[[#This Row],[SỐ LƯỢNG CÒN LẠI
(auto-fill)]]&gt;0),"NẮM GIỮ",""))</f>
        <v/>
      </c>
      <c r="C2594" s="112">
        <f t="shared" si="40"/>
        <v>2581</v>
      </c>
      <c r="D2594" s="77"/>
      <c r="E2594" s="78"/>
      <c r="F2594" s="170"/>
      <c r="G2594" s="83"/>
      <c r="H2594" s="84"/>
      <c r="I2594" s="114" t="str">
        <f>IF(Stock[[#This Row],[SỐ LƯỢNG MUA]]&gt;0,Stock[[#This Row],[GIÁ MUA]]*Stock[[#This Row],[SỐ LƯỢNG MUA]]*$D$11,"")</f>
        <v/>
      </c>
      <c r="J2594" s="87"/>
      <c r="K2594" s="88"/>
      <c r="L2594" s="116" t="str">
        <f>IF(Stock[[#This Row],[SỐ LƯỢNG MUA]]&gt;0,Stock[[#This Row],[GIÁ MUA]]*(1+Stock[[#This Row],[% TĂNG KỲ VỌNG_1]]),"")</f>
        <v/>
      </c>
      <c r="M2594" s="89"/>
      <c r="N2594" s="116" t="str">
        <f>IF(Stock[[#This Row],[SỐ LƯỢNG MUA]]&gt;0,Stock[[#This Row],[GIÁ MUA]]*(1+Stock[[#This Row],[% TĂNG KỲ VỌNG_2]]),"")</f>
        <v/>
      </c>
      <c r="O2594" s="89"/>
      <c r="P2594" s="116" t="str">
        <f>IF(Stock[[#This Row],[SỐ LƯỢNG MUA]]&gt;0,Stock[[#This Row],[GIÁ MUA]]*(1+Stock[[#This Row],[% GIẢM ĐỂ CẮT LỖ]]),"")</f>
        <v/>
      </c>
      <c r="Q2594" s="103"/>
      <c r="R2594" s="117" t="str">
        <f>IF(Stock[[#This Row],[CỔ TỨC TIỀN MẶT]]&gt;0,Stock[[#This Row],[CỔ TỨC TIỀN MẶT]]/(Stock[[#This Row],[GIÁ MUA]]*Stock[[#This Row],[SỐ LƯỢNG MUA]]),"")</f>
        <v/>
      </c>
      <c r="S2594" s="103"/>
      <c r="T2594" s="77"/>
      <c r="U2594" s="95"/>
      <c r="V2594" s="96"/>
      <c r="W2594" s="125" t="str">
        <f>IF(Stock[[#This Row],[SỐ LƯỢNG BÁN]]&gt;0,Stock[[#This Row],[GIÁ BÁN]]*Stock[[#This Row],[SỐ LƯỢNG BÁN]]*$D$11+Stock[[#This Row],[GIÁ BÁN]]*Stock[[#This Row],[SỐ LƯỢNG BÁN]]*$D$12,"")</f>
        <v/>
      </c>
      <c r="X2594" s="120">
        <f>Stock[[#This Row],[SỐ LƯỢNG MUA]]+Stock[[#This Row],[CỔ TỨC BẰNG CỔ PHIẾU]]-Stock[[#This Row],[SỐ LƯỢNG BÁN]]</f>
        <v>0</v>
      </c>
      <c r="Y25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4" s="120">
        <f ca="1">IF(Stock[[#This Row],[NGÀY BÁN]]&gt;0,Stock[[#This Row],[NGÀY BÁN]]-Stock[[#This Row],[NGÀY MUA]]+1,IF(Stock[[#This Row],[NGÀY MUA]]=0,0,TODAY()-Stock[[#This Row],[NGÀY MUA]]+1))</f>
        <v>0</v>
      </c>
      <c r="AA2594" s="121" t="str">
        <f>IFERROR(Stock[[#This Row],[CỔ TỨC TIỀN MẶT]]+Stock[[#This Row],[LÃI/(LỖ) TỪ BÁN CK
(auto-fill)]],"")</f>
        <v/>
      </c>
      <c r="AB25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4" s="79"/>
      <c r="AE2594" s="146" t="str">
        <f>IF(Stock[[#This Row],[TRẠNG THÁI
(auto-fill)]]="NẮM GIỮ",Stock[[#This Row],[GIÁ THỊ TRƯỜNG]]-Stock[[#This Row],[GIÁ MUA]],"")</f>
        <v/>
      </c>
      <c r="AF2594" s="150" t="str">
        <f>IFERROR(Stock[[#This Row],[TĂNG/
(GIẢM )]]/Stock[[#This Row],[GIÁ MUA]],"")</f>
        <v/>
      </c>
      <c r="AG2594" s="129" t="str">
        <f>IF(Stock[[#This Row],[GIÁ THỊ TRƯỜNG]]&gt;0,Stock[[#This Row],[GIÁ THỊ TRƯỜNG]]*Stock[[#This Row],[SỐ LƯỢNG CÒN LẠI
(auto-fill)]],"")</f>
        <v/>
      </c>
    </row>
    <row r="2595" spans="2:33">
      <c r="B2595" s="109" t="str">
        <f>IF(AND(Stock[[#This Row],[SỐ LƯỢNG MUA]]&gt;0,Stock[[#This Row],[SỐ LƯỢNG CÒN LẠI
(auto-fill)]]=0),"BÁN",
IF(AND(Stock[[#This Row],[SỐ LƯỢNG MUA]]&gt;0,Stock[[#This Row],[SỐ LƯỢNG CÒN LẠI
(auto-fill)]]&gt;0),"NẮM GIỮ",""))</f>
        <v/>
      </c>
      <c r="C2595" s="112">
        <f t="shared" si="40"/>
        <v>2582</v>
      </c>
      <c r="D2595" s="77"/>
      <c r="E2595" s="78"/>
      <c r="F2595" s="170"/>
      <c r="G2595" s="83"/>
      <c r="H2595" s="84"/>
      <c r="I2595" s="114" t="str">
        <f>IF(Stock[[#This Row],[SỐ LƯỢNG MUA]]&gt;0,Stock[[#This Row],[GIÁ MUA]]*Stock[[#This Row],[SỐ LƯỢNG MUA]]*$D$11,"")</f>
        <v/>
      </c>
      <c r="J2595" s="87"/>
      <c r="K2595" s="88"/>
      <c r="L2595" s="116" t="str">
        <f>IF(Stock[[#This Row],[SỐ LƯỢNG MUA]]&gt;0,Stock[[#This Row],[GIÁ MUA]]*(1+Stock[[#This Row],[% TĂNG KỲ VỌNG_1]]),"")</f>
        <v/>
      </c>
      <c r="M2595" s="89"/>
      <c r="N2595" s="116" t="str">
        <f>IF(Stock[[#This Row],[SỐ LƯỢNG MUA]]&gt;0,Stock[[#This Row],[GIÁ MUA]]*(1+Stock[[#This Row],[% TĂNG KỲ VỌNG_2]]),"")</f>
        <v/>
      </c>
      <c r="O2595" s="89"/>
      <c r="P2595" s="116" t="str">
        <f>IF(Stock[[#This Row],[SỐ LƯỢNG MUA]]&gt;0,Stock[[#This Row],[GIÁ MUA]]*(1+Stock[[#This Row],[% GIẢM ĐỂ CẮT LỖ]]),"")</f>
        <v/>
      </c>
      <c r="Q2595" s="103"/>
      <c r="R2595" s="117" t="str">
        <f>IF(Stock[[#This Row],[CỔ TỨC TIỀN MẶT]]&gt;0,Stock[[#This Row],[CỔ TỨC TIỀN MẶT]]/(Stock[[#This Row],[GIÁ MUA]]*Stock[[#This Row],[SỐ LƯỢNG MUA]]),"")</f>
        <v/>
      </c>
      <c r="S2595" s="103"/>
      <c r="T2595" s="77"/>
      <c r="U2595" s="95"/>
      <c r="V2595" s="96"/>
      <c r="W2595" s="125" t="str">
        <f>IF(Stock[[#This Row],[SỐ LƯỢNG BÁN]]&gt;0,Stock[[#This Row],[GIÁ BÁN]]*Stock[[#This Row],[SỐ LƯỢNG BÁN]]*$D$11+Stock[[#This Row],[GIÁ BÁN]]*Stock[[#This Row],[SỐ LƯỢNG BÁN]]*$D$12,"")</f>
        <v/>
      </c>
      <c r="X2595" s="120">
        <f>Stock[[#This Row],[SỐ LƯỢNG MUA]]+Stock[[#This Row],[CỔ TỨC BẰNG CỔ PHIẾU]]-Stock[[#This Row],[SỐ LƯỢNG BÁN]]</f>
        <v>0</v>
      </c>
      <c r="Y25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5" s="120">
        <f ca="1">IF(Stock[[#This Row],[NGÀY BÁN]]&gt;0,Stock[[#This Row],[NGÀY BÁN]]-Stock[[#This Row],[NGÀY MUA]]+1,IF(Stock[[#This Row],[NGÀY MUA]]=0,0,TODAY()-Stock[[#This Row],[NGÀY MUA]]+1))</f>
        <v>0</v>
      </c>
      <c r="AA2595" s="121" t="str">
        <f>IFERROR(Stock[[#This Row],[CỔ TỨC TIỀN MẶT]]+Stock[[#This Row],[LÃI/(LỖ) TỪ BÁN CK
(auto-fill)]],"")</f>
        <v/>
      </c>
      <c r="AB25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5" s="79"/>
      <c r="AE2595" s="146" t="str">
        <f>IF(Stock[[#This Row],[TRẠNG THÁI
(auto-fill)]]="NẮM GIỮ",Stock[[#This Row],[GIÁ THỊ TRƯỜNG]]-Stock[[#This Row],[GIÁ MUA]],"")</f>
        <v/>
      </c>
      <c r="AF2595" s="150" t="str">
        <f>IFERROR(Stock[[#This Row],[TĂNG/
(GIẢM )]]/Stock[[#This Row],[GIÁ MUA]],"")</f>
        <v/>
      </c>
      <c r="AG2595" s="129" t="str">
        <f>IF(Stock[[#This Row],[GIÁ THỊ TRƯỜNG]]&gt;0,Stock[[#This Row],[GIÁ THỊ TRƯỜNG]]*Stock[[#This Row],[SỐ LƯỢNG CÒN LẠI
(auto-fill)]],"")</f>
        <v/>
      </c>
    </row>
    <row r="2596" spans="2:33">
      <c r="B2596" s="109" t="str">
        <f>IF(AND(Stock[[#This Row],[SỐ LƯỢNG MUA]]&gt;0,Stock[[#This Row],[SỐ LƯỢNG CÒN LẠI
(auto-fill)]]=0),"BÁN",
IF(AND(Stock[[#This Row],[SỐ LƯỢNG MUA]]&gt;0,Stock[[#This Row],[SỐ LƯỢNG CÒN LẠI
(auto-fill)]]&gt;0),"NẮM GIỮ",""))</f>
        <v/>
      </c>
      <c r="C2596" s="112">
        <f t="shared" si="40"/>
        <v>2583</v>
      </c>
      <c r="D2596" s="77"/>
      <c r="E2596" s="78"/>
      <c r="F2596" s="170"/>
      <c r="G2596" s="83"/>
      <c r="H2596" s="84"/>
      <c r="I2596" s="114" t="str">
        <f>IF(Stock[[#This Row],[SỐ LƯỢNG MUA]]&gt;0,Stock[[#This Row],[GIÁ MUA]]*Stock[[#This Row],[SỐ LƯỢNG MUA]]*$D$11,"")</f>
        <v/>
      </c>
      <c r="J2596" s="87"/>
      <c r="K2596" s="88"/>
      <c r="L2596" s="116" t="str">
        <f>IF(Stock[[#This Row],[SỐ LƯỢNG MUA]]&gt;0,Stock[[#This Row],[GIÁ MUA]]*(1+Stock[[#This Row],[% TĂNG KỲ VỌNG_1]]),"")</f>
        <v/>
      </c>
      <c r="M2596" s="89"/>
      <c r="N2596" s="116" t="str">
        <f>IF(Stock[[#This Row],[SỐ LƯỢNG MUA]]&gt;0,Stock[[#This Row],[GIÁ MUA]]*(1+Stock[[#This Row],[% TĂNG KỲ VỌNG_2]]),"")</f>
        <v/>
      </c>
      <c r="O2596" s="89"/>
      <c r="P2596" s="116" t="str">
        <f>IF(Stock[[#This Row],[SỐ LƯỢNG MUA]]&gt;0,Stock[[#This Row],[GIÁ MUA]]*(1+Stock[[#This Row],[% GIẢM ĐỂ CẮT LỖ]]),"")</f>
        <v/>
      </c>
      <c r="Q2596" s="103"/>
      <c r="R2596" s="117" t="str">
        <f>IF(Stock[[#This Row],[CỔ TỨC TIỀN MẶT]]&gt;0,Stock[[#This Row],[CỔ TỨC TIỀN MẶT]]/(Stock[[#This Row],[GIÁ MUA]]*Stock[[#This Row],[SỐ LƯỢNG MUA]]),"")</f>
        <v/>
      </c>
      <c r="S2596" s="103"/>
      <c r="T2596" s="77"/>
      <c r="U2596" s="95"/>
      <c r="V2596" s="96"/>
      <c r="W2596" s="125" t="str">
        <f>IF(Stock[[#This Row],[SỐ LƯỢNG BÁN]]&gt;0,Stock[[#This Row],[GIÁ BÁN]]*Stock[[#This Row],[SỐ LƯỢNG BÁN]]*$D$11+Stock[[#This Row],[GIÁ BÁN]]*Stock[[#This Row],[SỐ LƯỢNG BÁN]]*$D$12,"")</f>
        <v/>
      </c>
      <c r="X2596" s="120">
        <f>Stock[[#This Row],[SỐ LƯỢNG MUA]]+Stock[[#This Row],[CỔ TỨC BẰNG CỔ PHIẾU]]-Stock[[#This Row],[SỐ LƯỢNG BÁN]]</f>
        <v>0</v>
      </c>
      <c r="Y25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6" s="120">
        <f ca="1">IF(Stock[[#This Row],[NGÀY BÁN]]&gt;0,Stock[[#This Row],[NGÀY BÁN]]-Stock[[#This Row],[NGÀY MUA]]+1,IF(Stock[[#This Row],[NGÀY MUA]]=0,0,TODAY()-Stock[[#This Row],[NGÀY MUA]]+1))</f>
        <v>0</v>
      </c>
      <c r="AA2596" s="121" t="str">
        <f>IFERROR(Stock[[#This Row],[CỔ TỨC TIỀN MẶT]]+Stock[[#This Row],[LÃI/(LỖ) TỪ BÁN CK
(auto-fill)]],"")</f>
        <v/>
      </c>
      <c r="AB25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6" s="79"/>
      <c r="AE2596" s="146" t="str">
        <f>IF(Stock[[#This Row],[TRẠNG THÁI
(auto-fill)]]="NẮM GIỮ",Stock[[#This Row],[GIÁ THỊ TRƯỜNG]]-Stock[[#This Row],[GIÁ MUA]],"")</f>
        <v/>
      </c>
      <c r="AF2596" s="150" t="str">
        <f>IFERROR(Stock[[#This Row],[TĂNG/
(GIẢM )]]/Stock[[#This Row],[GIÁ MUA]],"")</f>
        <v/>
      </c>
      <c r="AG2596" s="129" t="str">
        <f>IF(Stock[[#This Row],[GIÁ THỊ TRƯỜNG]]&gt;0,Stock[[#This Row],[GIÁ THỊ TRƯỜNG]]*Stock[[#This Row],[SỐ LƯỢNG CÒN LẠI
(auto-fill)]],"")</f>
        <v/>
      </c>
    </row>
    <row r="2597" spans="2:33">
      <c r="B2597" s="109" t="str">
        <f>IF(AND(Stock[[#This Row],[SỐ LƯỢNG MUA]]&gt;0,Stock[[#This Row],[SỐ LƯỢNG CÒN LẠI
(auto-fill)]]=0),"BÁN",
IF(AND(Stock[[#This Row],[SỐ LƯỢNG MUA]]&gt;0,Stock[[#This Row],[SỐ LƯỢNG CÒN LẠI
(auto-fill)]]&gt;0),"NẮM GIỮ",""))</f>
        <v/>
      </c>
      <c r="C2597" s="112">
        <f t="shared" si="40"/>
        <v>2584</v>
      </c>
      <c r="D2597" s="77"/>
      <c r="E2597" s="78"/>
      <c r="F2597" s="170"/>
      <c r="G2597" s="83"/>
      <c r="H2597" s="84"/>
      <c r="I2597" s="114" t="str">
        <f>IF(Stock[[#This Row],[SỐ LƯỢNG MUA]]&gt;0,Stock[[#This Row],[GIÁ MUA]]*Stock[[#This Row],[SỐ LƯỢNG MUA]]*$D$11,"")</f>
        <v/>
      </c>
      <c r="J2597" s="87"/>
      <c r="K2597" s="88"/>
      <c r="L2597" s="116" t="str">
        <f>IF(Stock[[#This Row],[SỐ LƯỢNG MUA]]&gt;0,Stock[[#This Row],[GIÁ MUA]]*(1+Stock[[#This Row],[% TĂNG KỲ VỌNG_1]]),"")</f>
        <v/>
      </c>
      <c r="M2597" s="89"/>
      <c r="N2597" s="116" t="str">
        <f>IF(Stock[[#This Row],[SỐ LƯỢNG MUA]]&gt;0,Stock[[#This Row],[GIÁ MUA]]*(1+Stock[[#This Row],[% TĂNG KỲ VỌNG_2]]),"")</f>
        <v/>
      </c>
      <c r="O2597" s="89"/>
      <c r="P2597" s="116" t="str">
        <f>IF(Stock[[#This Row],[SỐ LƯỢNG MUA]]&gt;0,Stock[[#This Row],[GIÁ MUA]]*(1+Stock[[#This Row],[% GIẢM ĐỂ CẮT LỖ]]),"")</f>
        <v/>
      </c>
      <c r="Q2597" s="103"/>
      <c r="R2597" s="117" t="str">
        <f>IF(Stock[[#This Row],[CỔ TỨC TIỀN MẶT]]&gt;0,Stock[[#This Row],[CỔ TỨC TIỀN MẶT]]/(Stock[[#This Row],[GIÁ MUA]]*Stock[[#This Row],[SỐ LƯỢNG MUA]]),"")</f>
        <v/>
      </c>
      <c r="S2597" s="103"/>
      <c r="T2597" s="77"/>
      <c r="U2597" s="95"/>
      <c r="V2597" s="96"/>
      <c r="W2597" s="125" t="str">
        <f>IF(Stock[[#This Row],[SỐ LƯỢNG BÁN]]&gt;0,Stock[[#This Row],[GIÁ BÁN]]*Stock[[#This Row],[SỐ LƯỢNG BÁN]]*$D$11+Stock[[#This Row],[GIÁ BÁN]]*Stock[[#This Row],[SỐ LƯỢNG BÁN]]*$D$12,"")</f>
        <v/>
      </c>
      <c r="X2597" s="120">
        <f>Stock[[#This Row],[SỐ LƯỢNG MUA]]+Stock[[#This Row],[CỔ TỨC BẰNG CỔ PHIẾU]]-Stock[[#This Row],[SỐ LƯỢNG BÁN]]</f>
        <v>0</v>
      </c>
      <c r="Y25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7" s="120">
        <f ca="1">IF(Stock[[#This Row],[NGÀY BÁN]]&gt;0,Stock[[#This Row],[NGÀY BÁN]]-Stock[[#This Row],[NGÀY MUA]]+1,IF(Stock[[#This Row],[NGÀY MUA]]=0,0,TODAY()-Stock[[#This Row],[NGÀY MUA]]+1))</f>
        <v>0</v>
      </c>
      <c r="AA2597" s="121" t="str">
        <f>IFERROR(Stock[[#This Row],[CỔ TỨC TIỀN MẶT]]+Stock[[#This Row],[LÃI/(LỖ) TỪ BÁN CK
(auto-fill)]],"")</f>
        <v/>
      </c>
      <c r="AB25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7" s="79"/>
      <c r="AE2597" s="146" t="str">
        <f>IF(Stock[[#This Row],[TRẠNG THÁI
(auto-fill)]]="NẮM GIỮ",Stock[[#This Row],[GIÁ THỊ TRƯỜNG]]-Stock[[#This Row],[GIÁ MUA]],"")</f>
        <v/>
      </c>
      <c r="AF2597" s="150" t="str">
        <f>IFERROR(Stock[[#This Row],[TĂNG/
(GIẢM )]]/Stock[[#This Row],[GIÁ MUA]],"")</f>
        <v/>
      </c>
      <c r="AG2597" s="129" t="str">
        <f>IF(Stock[[#This Row],[GIÁ THỊ TRƯỜNG]]&gt;0,Stock[[#This Row],[GIÁ THỊ TRƯỜNG]]*Stock[[#This Row],[SỐ LƯỢNG CÒN LẠI
(auto-fill)]],"")</f>
        <v/>
      </c>
    </row>
    <row r="2598" spans="2:33">
      <c r="B2598" s="109" t="str">
        <f>IF(AND(Stock[[#This Row],[SỐ LƯỢNG MUA]]&gt;0,Stock[[#This Row],[SỐ LƯỢNG CÒN LẠI
(auto-fill)]]=0),"BÁN",
IF(AND(Stock[[#This Row],[SỐ LƯỢNG MUA]]&gt;0,Stock[[#This Row],[SỐ LƯỢNG CÒN LẠI
(auto-fill)]]&gt;0),"NẮM GIỮ",""))</f>
        <v/>
      </c>
      <c r="C2598" s="112">
        <f t="shared" si="40"/>
        <v>2585</v>
      </c>
      <c r="D2598" s="77"/>
      <c r="E2598" s="78"/>
      <c r="F2598" s="170"/>
      <c r="G2598" s="83"/>
      <c r="H2598" s="84"/>
      <c r="I2598" s="114" t="str">
        <f>IF(Stock[[#This Row],[SỐ LƯỢNG MUA]]&gt;0,Stock[[#This Row],[GIÁ MUA]]*Stock[[#This Row],[SỐ LƯỢNG MUA]]*$D$11,"")</f>
        <v/>
      </c>
      <c r="J2598" s="87"/>
      <c r="K2598" s="88"/>
      <c r="L2598" s="116" t="str">
        <f>IF(Stock[[#This Row],[SỐ LƯỢNG MUA]]&gt;0,Stock[[#This Row],[GIÁ MUA]]*(1+Stock[[#This Row],[% TĂNG KỲ VỌNG_1]]),"")</f>
        <v/>
      </c>
      <c r="M2598" s="89"/>
      <c r="N2598" s="116" t="str">
        <f>IF(Stock[[#This Row],[SỐ LƯỢNG MUA]]&gt;0,Stock[[#This Row],[GIÁ MUA]]*(1+Stock[[#This Row],[% TĂNG KỲ VỌNG_2]]),"")</f>
        <v/>
      </c>
      <c r="O2598" s="89"/>
      <c r="P2598" s="116" t="str">
        <f>IF(Stock[[#This Row],[SỐ LƯỢNG MUA]]&gt;0,Stock[[#This Row],[GIÁ MUA]]*(1+Stock[[#This Row],[% GIẢM ĐỂ CẮT LỖ]]),"")</f>
        <v/>
      </c>
      <c r="Q2598" s="103"/>
      <c r="R2598" s="117" t="str">
        <f>IF(Stock[[#This Row],[CỔ TỨC TIỀN MẶT]]&gt;0,Stock[[#This Row],[CỔ TỨC TIỀN MẶT]]/(Stock[[#This Row],[GIÁ MUA]]*Stock[[#This Row],[SỐ LƯỢNG MUA]]),"")</f>
        <v/>
      </c>
      <c r="S2598" s="103"/>
      <c r="T2598" s="77"/>
      <c r="U2598" s="95"/>
      <c r="V2598" s="96"/>
      <c r="W2598" s="125" t="str">
        <f>IF(Stock[[#This Row],[SỐ LƯỢNG BÁN]]&gt;0,Stock[[#This Row],[GIÁ BÁN]]*Stock[[#This Row],[SỐ LƯỢNG BÁN]]*$D$11+Stock[[#This Row],[GIÁ BÁN]]*Stock[[#This Row],[SỐ LƯỢNG BÁN]]*$D$12,"")</f>
        <v/>
      </c>
      <c r="X2598" s="120">
        <f>Stock[[#This Row],[SỐ LƯỢNG MUA]]+Stock[[#This Row],[CỔ TỨC BẰNG CỔ PHIẾU]]-Stock[[#This Row],[SỐ LƯỢNG BÁN]]</f>
        <v>0</v>
      </c>
      <c r="Y25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8" s="120">
        <f ca="1">IF(Stock[[#This Row],[NGÀY BÁN]]&gt;0,Stock[[#This Row],[NGÀY BÁN]]-Stock[[#This Row],[NGÀY MUA]]+1,IF(Stock[[#This Row],[NGÀY MUA]]=0,0,TODAY()-Stock[[#This Row],[NGÀY MUA]]+1))</f>
        <v>0</v>
      </c>
      <c r="AA2598" s="121" t="str">
        <f>IFERROR(Stock[[#This Row],[CỔ TỨC TIỀN MẶT]]+Stock[[#This Row],[LÃI/(LỖ) TỪ BÁN CK
(auto-fill)]],"")</f>
        <v/>
      </c>
      <c r="AB25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8" s="79"/>
      <c r="AE2598" s="146" t="str">
        <f>IF(Stock[[#This Row],[TRẠNG THÁI
(auto-fill)]]="NẮM GIỮ",Stock[[#This Row],[GIÁ THỊ TRƯỜNG]]-Stock[[#This Row],[GIÁ MUA]],"")</f>
        <v/>
      </c>
      <c r="AF2598" s="150" t="str">
        <f>IFERROR(Stock[[#This Row],[TĂNG/
(GIẢM )]]/Stock[[#This Row],[GIÁ MUA]],"")</f>
        <v/>
      </c>
      <c r="AG2598" s="129" t="str">
        <f>IF(Stock[[#This Row],[GIÁ THỊ TRƯỜNG]]&gt;0,Stock[[#This Row],[GIÁ THỊ TRƯỜNG]]*Stock[[#This Row],[SỐ LƯỢNG CÒN LẠI
(auto-fill)]],"")</f>
        <v/>
      </c>
    </row>
    <row r="2599" spans="2:33">
      <c r="B2599" s="109" t="str">
        <f>IF(AND(Stock[[#This Row],[SỐ LƯỢNG MUA]]&gt;0,Stock[[#This Row],[SỐ LƯỢNG CÒN LẠI
(auto-fill)]]=0),"BÁN",
IF(AND(Stock[[#This Row],[SỐ LƯỢNG MUA]]&gt;0,Stock[[#This Row],[SỐ LƯỢNG CÒN LẠI
(auto-fill)]]&gt;0),"NẮM GIỮ",""))</f>
        <v/>
      </c>
      <c r="C2599" s="112">
        <f t="shared" si="40"/>
        <v>2586</v>
      </c>
      <c r="D2599" s="77"/>
      <c r="E2599" s="78"/>
      <c r="F2599" s="170"/>
      <c r="G2599" s="83"/>
      <c r="H2599" s="84"/>
      <c r="I2599" s="114" t="str">
        <f>IF(Stock[[#This Row],[SỐ LƯỢNG MUA]]&gt;0,Stock[[#This Row],[GIÁ MUA]]*Stock[[#This Row],[SỐ LƯỢNG MUA]]*$D$11,"")</f>
        <v/>
      </c>
      <c r="J2599" s="87"/>
      <c r="K2599" s="88"/>
      <c r="L2599" s="116" t="str">
        <f>IF(Stock[[#This Row],[SỐ LƯỢNG MUA]]&gt;0,Stock[[#This Row],[GIÁ MUA]]*(1+Stock[[#This Row],[% TĂNG KỲ VỌNG_1]]),"")</f>
        <v/>
      </c>
      <c r="M2599" s="89"/>
      <c r="N2599" s="116" t="str">
        <f>IF(Stock[[#This Row],[SỐ LƯỢNG MUA]]&gt;0,Stock[[#This Row],[GIÁ MUA]]*(1+Stock[[#This Row],[% TĂNG KỲ VỌNG_2]]),"")</f>
        <v/>
      </c>
      <c r="O2599" s="89"/>
      <c r="P2599" s="116" t="str">
        <f>IF(Stock[[#This Row],[SỐ LƯỢNG MUA]]&gt;0,Stock[[#This Row],[GIÁ MUA]]*(1+Stock[[#This Row],[% GIẢM ĐỂ CẮT LỖ]]),"")</f>
        <v/>
      </c>
      <c r="Q2599" s="103"/>
      <c r="R2599" s="117" t="str">
        <f>IF(Stock[[#This Row],[CỔ TỨC TIỀN MẶT]]&gt;0,Stock[[#This Row],[CỔ TỨC TIỀN MẶT]]/(Stock[[#This Row],[GIÁ MUA]]*Stock[[#This Row],[SỐ LƯỢNG MUA]]),"")</f>
        <v/>
      </c>
      <c r="S2599" s="103"/>
      <c r="T2599" s="77"/>
      <c r="U2599" s="95"/>
      <c r="V2599" s="96"/>
      <c r="W2599" s="125" t="str">
        <f>IF(Stock[[#This Row],[SỐ LƯỢNG BÁN]]&gt;0,Stock[[#This Row],[GIÁ BÁN]]*Stock[[#This Row],[SỐ LƯỢNG BÁN]]*$D$11+Stock[[#This Row],[GIÁ BÁN]]*Stock[[#This Row],[SỐ LƯỢNG BÁN]]*$D$12,"")</f>
        <v/>
      </c>
      <c r="X2599" s="120">
        <f>Stock[[#This Row],[SỐ LƯỢNG MUA]]+Stock[[#This Row],[CỔ TỨC BẰNG CỔ PHIẾU]]-Stock[[#This Row],[SỐ LƯỢNG BÁN]]</f>
        <v>0</v>
      </c>
      <c r="Y25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9" s="120">
        <f ca="1">IF(Stock[[#This Row],[NGÀY BÁN]]&gt;0,Stock[[#This Row],[NGÀY BÁN]]-Stock[[#This Row],[NGÀY MUA]]+1,IF(Stock[[#This Row],[NGÀY MUA]]=0,0,TODAY()-Stock[[#This Row],[NGÀY MUA]]+1))</f>
        <v>0</v>
      </c>
      <c r="AA2599" s="121" t="str">
        <f>IFERROR(Stock[[#This Row],[CỔ TỨC TIỀN MẶT]]+Stock[[#This Row],[LÃI/(LỖ) TỪ BÁN CK
(auto-fill)]],"")</f>
        <v/>
      </c>
      <c r="AB25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99" s="79"/>
      <c r="AE2599" s="146" t="str">
        <f>IF(Stock[[#This Row],[TRẠNG THÁI
(auto-fill)]]="NẮM GIỮ",Stock[[#This Row],[GIÁ THỊ TRƯỜNG]]-Stock[[#This Row],[GIÁ MUA]],"")</f>
        <v/>
      </c>
      <c r="AF2599" s="150" t="str">
        <f>IFERROR(Stock[[#This Row],[TĂNG/
(GIẢM )]]/Stock[[#This Row],[GIÁ MUA]],"")</f>
        <v/>
      </c>
      <c r="AG2599" s="129" t="str">
        <f>IF(Stock[[#This Row],[GIÁ THỊ TRƯỜNG]]&gt;0,Stock[[#This Row],[GIÁ THỊ TRƯỜNG]]*Stock[[#This Row],[SỐ LƯỢNG CÒN LẠI
(auto-fill)]],"")</f>
        <v/>
      </c>
    </row>
    <row r="2600" spans="2:33">
      <c r="B2600" s="109" t="str">
        <f>IF(AND(Stock[[#This Row],[SỐ LƯỢNG MUA]]&gt;0,Stock[[#This Row],[SỐ LƯỢNG CÒN LẠI
(auto-fill)]]=0),"BÁN",
IF(AND(Stock[[#This Row],[SỐ LƯỢNG MUA]]&gt;0,Stock[[#This Row],[SỐ LƯỢNG CÒN LẠI
(auto-fill)]]&gt;0),"NẮM GIỮ",""))</f>
        <v/>
      </c>
      <c r="C2600" s="112">
        <f t="shared" si="40"/>
        <v>2587</v>
      </c>
      <c r="D2600" s="77"/>
      <c r="E2600" s="78"/>
      <c r="F2600" s="170"/>
      <c r="G2600" s="83"/>
      <c r="H2600" s="84"/>
      <c r="I2600" s="114" t="str">
        <f>IF(Stock[[#This Row],[SỐ LƯỢNG MUA]]&gt;0,Stock[[#This Row],[GIÁ MUA]]*Stock[[#This Row],[SỐ LƯỢNG MUA]]*$D$11,"")</f>
        <v/>
      </c>
      <c r="J2600" s="87"/>
      <c r="K2600" s="88"/>
      <c r="L2600" s="116" t="str">
        <f>IF(Stock[[#This Row],[SỐ LƯỢNG MUA]]&gt;0,Stock[[#This Row],[GIÁ MUA]]*(1+Stock[[#This Row],[% TĂNG KỲ VỌNG_1]]),"")</f>
        <v/>
      </c>
      <c r="M2600" s="89"/>
      <c r="N2600" s="116" t="str">
        <f>IF(Stock[[#This Row],[SỐ LƯỢNG MUA]]&gt;0,Stock[[#This Row],[GIÁ MUA]]*(1+Stock[[#This Row],[% TĂNG KỲ VỌNG_2]]),"")</f>
        <v/>
      </c>
      <c r="O2600" s="89"/>
      <c r="P2600" s="116" t="str">
        <f>IF(Stock[[#This Row],[SỐ LƯỢNG MUA]]&gt;0,Stock[[#This Row],[GIÁ MUA]]*(1+Stock[[#This Row],[% GIẢM ĐỂ CẮT LỖ]]),"")</f>
        <v/>
      </c>
      <c r="Q2600" s="103"/>
      <c r="R2600" s="117" t="str">
        <f>IF(Stock[[#This Row],[CỔ TỨC TIỀN MẶT]]&gt;0,Stock[[#This Row],[CỔ TỨC TIỀN MẶT]]/(Stock[[#This Row],[GIÁ MUA]]*Stock[[#This Row],[SỐ LƯỢNG MUA]]),"")</f>
        <v/>
      </c>
      <c r="S2600" s="103"/>
      <c r="T2600" s="77"/>
      <c r="U2600" s="95"/>
      <c r="V2600" s="96"/>
      <c r="W2600" s="125" t="str">
        <f>IF(Stock[[#This Row],[SỐ LƯỢNG BÁN]]&gt;0,Stock[[#This Row],[GIÁ BÁN]]*Stock[[#This Row],[SỐ LƯỢNG BÁN]]*$D$11+Stock[[#This Row],[GIÁ BÁN]]*Stock[[#This Row],[SỐ LƯỢNG BÁN]]*$D$12,"")</f>
        <v/>
      </c>
      <c r="X2600" s="120">
        <f>Stock[[#This Row],[SỐ LƯỢNG MUA]]+Stock[[#This Row],[CỔ TỨC BẰNG CỔ PHIẾU]]-Stock[[#This Row],[SỐ LƯỢNG BÁN]]</f>
        <v>0</v>
      </c>
      <c r="Y26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0" s="120">
        <f ca="1">IF(Stock[[#This Row],[NGÀY BÁN]]&gt;0,Stock[[#This Row],[NGÀY BÁN]]-Stock[[#This Row],[NGÀY MUA]]+1,IF(Stock[[#This Row],[NGÀY MUA]]=0,0,TODAY()-Stock[[#This Row],[NGÀY MUA]]+1))</f>
        <v>0</v>
      </c>
      <c r="AA2600" s="121" t="str">
        <f>IFERROR(Stock[[#This Row],[CỔ TỨC TIỀN MẶT]]+Stock[[#This Row],[LÃI/(LỖ) TỪ BÁN CK
(auto-fill)]],"")</f>
        <v/>
      </c>
      <c r="AB26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0" s="79"/>
      <c r="AE2600" s="146" t="str">
        <f>IF(Stock[[#This Row],[TRẠNG THÁI
(auto-fill)]]="NẮM GIỮ",Stock[[#This Row],[GIÁ THỊ TRƯỜNG]]-Stock[[#This Row],[GIÁ MUA]],"")</f>
        <v/>
      </c>
      <c r="AF2600" s="150" t="str">
        <f>IFERROR(Stock[[#This Row],[TĂNG/
(GIẢM )]]/Stock[[#This Row],[GIÁ MUA]],"")</f>
        <v/>
      </c>
      <c r="AG2600" s="129" t="str">
        <f>IF(Stock[[#This Row],[GIÁ THỊ TRƯỜNG]]&gt;0,Stock[[#This Row],[GIÁ THỊ TRƯỜNG]]*Stock[[#This Row],[SỐ LƯỢNG CÒN LẠI
(auto-fill)]],"")</f>
        <v/>
      </c>
    </row>
    <row r="2601" spans="2:33">
      <c r="B2601" s="109" t="str">
        <f>IF(AND(Stock[[#This Row],[SỐ LƯỢNG MUA]]&gt;0,Stock[[#This Row],[SỐ LƯỢNG CÒN LẠI
(auto-fill)]]=0),"BÁN",
IF(AND(Stock[[#This Row],[SỐ LƯỢNG MUA]]&gt;0,Stock[[#This Row],[SỐ LƯỢNG CÒN LẠI
(auto-fill)]]&gt;0),"NẮM GIỮ",""))</f>
        <v/>
      </c>
      <c r="C2601" s="112">
        <f t="shared" si="40"/>
        <v>2588</v>
      </c>
      <c r="D2601" s="77"/>
      <c r="E2601" s="78"/>
      <c r="F2601" s="170"/>
      <c r="G2601" s="83"/>
      <c r="H2601" s="84"/>
      <c r="I2601" s="114" t="str">
        <f>IF(Stock[[#This Row],[SỐ LƯỢNG MUA]]&gt;0,Stock[[#This Row],[GIÁ MUA]]*Stock[[#This Row],[SỐ LƯỢNG MUA]]*$D$11,"")</f>
        <v/>
      </c>
      <c r="J2601" s="87"/>
      <c r="K2601" s="88"/>
      <c r="L2601" s="116" t="str">
        <f>IF(Stock[[#This Row],[SỐ LƯỢNG MUA]]&gt;0,Stock[[#This Row],[GIÁ MUA]]*(1+Stock[[#This Row],[% TĂNG KỲ VỌNG_1]]),"")</f>
        <v/>
      </c>
      <c r="M2601" s="89"/>
      <c r="N2601" s="116" t="str">
        <f>IF(Stock[[#This Row],[SỐ LƯỢNG MUA]]&gt;0,Stock[[#This Row],[GIÁ MUA]]*(1+Stock[[#This Row],[% TĂNG KỲ VỌNG_2]]),"")</f>
        <v/>
      </c>
      <c r="O2601" s="89"/>
      <c r="P2601" s="116" t="str">
        <f>IF(Stock[[#This Row],[SỐ LƯỢNG MUA]]&gt;0,Stock[[#This Row],[GIÁ MUA]]*(1+Stock[[#This Row],[% GIẢM ĐỂ CẮT LỖ]]),"")</f>
        <v/>
      </c>
      <c r="Q2601" s="103"/>
      <c r="R2601" s="117" t="str">
        <f>IF(Stock[[#This Row],[CỔ TỨC TIỀN MẶT]]&gt;0,Stock[[#This Row],[CỔ TỨC TIỀN MẶT]]/(Stock[[#This Row],[GIÁ MUA]]*Stock[[#This Row],[SỐ LƯỢNG MUA]]),"")</f>
        <v/>
      </c>
      <c r="S2601" s="103"/>
      <c r="T2601" s="77"/>
      <c r="U2601" s="95"/>
      <c r="V2601" s="96"/>
      <c r="W2601" s="125" t="str">
        <f>IF(Stock[[#This Row],[SỐ LƯỢNG BÁN]]&gt;0,Stock[[#This Row],[GIÁ BÁN]]*Stock[[#This Row],[SỐ LƯỢNG BÁN]]*$D$11+Stock[[#This Row],[GIÁ BÁN]]*Stock[[#This Row],[SỐ LƯỢNG BÁN]]*$D$12,"")</f>
        <v/>
      </c>
      <c r="X2601" s="120">
        <f>Stock[[#This Row],[SỐ LƯỢNG MUA]]+Stock[[#This Row],[CỔ TỨC BẰNG CỔ PHIẾU]]-Stock[[#This Row],[SỐ LƯỢNG BÁN]]</f>
        <v>0</v>
      </c>
      <c r="Y26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1" s="120">
        <f ca="1">IF(Stock[[#This Row],[NGÀY BÁN]]&gt;0,Stock[[#This Row],[NGÀY BÁN]]-Stock[[#This Row],[NGÀY MUA]]+1,IF(Stock[[#This Row],[NGÀY MUA]]=0,0,TODAY()-Stock[[#This Row],[NGÀY MUA]]+1))</f>
        <v>0</v>
      </c>
      <c r="AA2601" s="121" t="str">
        <f>IFERROR(Stock[[#This Row],[CỔ TỨC TIỀN MẶT]]+Stock[[#This Row],[LÃI/(LỖ) TỪ BÁN CK
(auto-fill)]],"")</f>
        <v/>
      </c>
      <c r="AB26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1" s="79"/>
      <c r="AE2601" s="146" t="str">
        <f>IF(Stock[[#This Row],[TRẠNG THÁI
(auto-fill)]]="NẮM GIỮ",Stock[[#This Row],[GIÁ THỊ TRƯỜNG]]-Stock[[#This Row],[GIÁ MUA]],"")</f>
        <v/>
      </c>
      <c r="AF2601" s="150" t="str">
        <f>IFERROR(Stock[[#This Row],[TĂNG/
(GIẢM )]]/Stock[[#This Row],[GIÁ MUA]],"")</f>
        <v/>
      </c>
      <c r="AG2601" s="129" t="str">
        <f>IF(Stock[[#This Row],[GIÁ THỊ TRƯỜNG]]&gt;0,Stock[[#This Row],[GIÁ THỊ TRƯỜNG]]*Stock[[#This Row],[SỐ LƯỢNG CÒN LẠI
(auto-fill)]],"")</f>
        <v/>
      </c>
    </row>
    <row r="2602" spans="2:33">
      <c r="B2602" s="109" t="str">
        <f>IF(AND(Stock[[#This Row],[SỐ LƯỢNG MUA]]&gt;0,Stock[[#This Row],[SỐ LƯỢNG CÒN LẠI
(auto-fill)]]=0),"BÁN",
IF(AND(Stock[[#This Row],[SỐ LƯỢNG MUA]]&gt;0,Stock[[#This Row],[SỐ LƯỢNG CÒN LẠI
(auto-fill)]]&gt;0),"NẮM GIỮ",""))</f>
        <v/>
      </c>
      <c r="C2602" s="112">
        <f t="shared" si="40"/>
        <v>2589</v>
      </c>
      <c r="D2602" s="77"/>
      <c r="E2602" s="78"/>
      <c r="F2602" s="170"/>
      <c r="G2602" s="83"/>
      <c r="H2602" s="84"/>
      <c r="I2602" s="114" t="str">
        <f>IF(Stock[[#This Row],[SỐ LƯỢNG MUA]]&gt;0,Stock[[#This Row],[GIÁ MUA]]*Stock[[#This Row],[SỐ LƯỢNG MUA]]*$D$11,"")</f>
        <v/>
      </c>
      <c r="J2602" s="87"/>
      <c r="K2602" s="88"/>
      <c r="L2602" s="116" t="str">
        <f>IF(Stock[[#This Row],[SỐ LƯỢNG MUA]]&gt;0,Stock[[#This Row],[GIÁ MUA]]*(1+Stock[[#This Row],[% TĂNG KỲ VỌNG_1]]),"")</f>
        <v/>
      </c>
      <c r="M2602" s="89"/>
      <c r="N2602" s="116" t="str">
        <f>IF(Stock[[#This Row],[SỐ LƯỢNG MUA]]&gt;0,Stock[[#This Row],[GIÁ MUA]]*(1+Stock[[#This Row],[% TĂNG KỲ VỌNG_2]]),"")</f>
        <v/>
      </c>
      <c r="O2602" s="89"/>
      <c r="P2602" s="116" t="str">
        <f>IF(Stock[[#This Row],[SỐ LƯỢNG MUA]]&gt;0,Stock[[#This Row],[GIÁ MUA]]*(1+Stock[[#This Row],[% GIẢM ĐỂ CẮT LỖ]]),"")</f>
        <v/>
      </c>
      <c r="Q2602" s="103"/>
      <c r="R2602" s="117" t="str">
        <f>IF(Stock[[#This Row],[CỔ TỨC TIỀN MẶT]]&gt;0,Stock[[#This Row],[CỔ TỨC TIỀN MẶT]]/(Stock[[#This Row],[GIÁ MUA]]*Stock[[#This Row],[SỐ LƯỢNG MUA]]),"")</f>
        <v/>
      </c>
      <c r="S2602" s="103"/>
      <c r="T2602" s="77"/>
      <c r="U2602" s="95"/>
      <c r="V2602" s="96"/>
      <c r="W2602" s="125" t="str">
        <f>IF(Stock[[#This Row],[SỐ LƯỢNG BÁN]]&gt;0,Stock[[#This Row],[GIÁ BÁN]]*Stock[[#This Row],[SỐ LƯỢNG BÁN]]*$D$11+Stock[[#This Row],[GIÁ BÁN]]*Stock[[#This Row],[SỐ LƯỢNG BÁN]]*$D$12,"")</f>
        <v/>
      </c>
      <c r="X2602" s="120">
        <f>Stock[[#This Row],[SỐ LƯỢNG MUA]]+Stock[[#This Row],[CỔ TỨC BẰNG CỔ PHIẾU]]-Stock[[#This Row],[SỐ LƯỢNG BÁN]]</f>
        <v>0</v>
      </c>
      <c r="Y26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2" s="120">
        <f ca="1">IF(Stock[[#This Row],[NGÀY BÁN]]&gt;0,Stock[[#This Row],[NGÀY BÁN]]-Stock[[#This Row],[NGÀY MUA]]+1,IF(Stock[[#This Row],[NGÀY MUA]]=0,0,TODAY()-Stock[[#This Row],[NGÀY MUA]]+1))</f>
        <v>0</v>
      </c>
      <c r="AA2602" s="121" t="str">
        <f>IFERROR(Stock[[#This Row],[CỔ TỨC TIỀN MẶT]]+Stock[[#This Row],[LÃI/(LỖ) TỪ BÁN CK
(auto-fill)]],"")</f>
        <v/>
      </c>
      <c r="AB26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2" s="79"/>
      <c r="AE2602" s="146" t="str">
        <f>IF(Stock[[#This Row],[TRẠNG THÁI
(auto-fill)]]="NẮM GIỮ",Stock[[#This Row],[GIÁ THỊ TRƯỜNG]]-Stock[[#This Row],[GIÁ MUA]],"")</f>
        <v/>
      </c>
      <c r="AF2602" s="150" t="str">
        <f>IFERROR(Stock[[#This Row],[TĂNG/
(GIẢM )]]/Stock[[#This Row],[GIÁ MUA]],"")</f>
        <v/>
      </c>
      <c r="AG2602" s="129" t="str">
        <f>IF(Stock[[#This Row],[GIÁ THỊ TRƯỜNG]]&gt;0,Stock[[#This Row],[GIÁ THỊ TRƯỜNG]]*Stock[[#This Row],[SỐ LƯỢNG CÒN LẠI
(auto-fill)]],"")</f>
        <v/>
      </c>
    </row>
    <row r="2603" spans="2:33">
      <c r="B2603" s="109" t="str">
        <f>IF(AND(Stock[[#This Row],[SỐ LƯỢNG MUA]]&gt;0,Stock[[#This Row],[SỐ LƯỢNG CÒN LẠI
(auto-fill)]]=0),"BÁN",
IF(AND(Stock[[#This Row],[SỐ LƯỢNG MUA]]&gt;0,Stock[[#This Row],[SỐ LƯỢNG CÒN LẠI
(auto-fill)]]&gt;0),"NẮM GIỮ",""))</f>
        <v/>
      </c>
      <c r="C2603" s="112">
        <f t="shared" si="40"/>
        <v>2590</v>
      </c>
      <c r="D2603" s="77"/>
      <c r="E2603" s="78"/>
      <c r="F2603" s="170"/>
      <c r="G2603" s="83"/>
      <c r="H2603" s="84"/>
      <c r="I2603" s="114" t="str">
        <f>IF(Stock[[#This Row],[SỐ LƯỢNG MUA]]&gt;0,Stock[[#This Row],[GIÁ MUA]]*Stock[[#This Row],[SỐ LƯỢNG MUA]]*$D$11,"")</f>
        <v/>
      </c>
      <c r="J2603" s="87"/>
      <c r="K2603" s="88"/>
      <c r="L2603" s="116" t="str">
        <f>IF(Stock[[#This Row],[SỐ LƯỢNG MUA]]&gt;0,Stock[[#This Row],[GIÁ MUA]]*(1+Stock[[#This Row],[% TĂNG KỲ VỌNG_1]]),"")</f>
        <v/>
      </c>
      <c r="M2603" s="89"/>
      <c r="N2603" s="116" t="str">
        <f>IF(Stock[[#This Row],[SỐ LƯỢNG MUA]]&gt;0,Stock[[#This Row],[GIÁ MUA]]*(1+Stock[[#This Row],[% TĂNG KỲ VỌNG_2]]),"")</f>
        <v/>
      </c>
      <c r="O2603" s="89"/>
      <c r="P2603" s="116" t="str">
        <f>IF(Stock[[#This Row],[SỐ LƯỢNG MUA]]&gt;0,Stock[[#This Row],[GIÁ MUA]]*(1+Stock[[#This Row],[% GIẢM ĐỂ CẮT LỖ]]),"")</f>
        <v/>
      </c>
      <c r="Q2603" s="103"/>
      <c r="R2603" s="117" t="str">
        <f>IF(Stock[[#This Row],[CỔ TỨC TIỀN MẶT]]&gt;0,Stock[[#This Row],[CỔ TỨC TIỀN MẶT]]/(Stock[[#This Row],[GIÁ MUA]]*Stock[[#This Row],[SỐ LƯỢNG MUA]]),"")</f>
        <v/>
      </c>
      <c r="S2603" s="103"/>
      <c r="T2603" s="77"/>
      <c r="U2603" s="95"/>
      <c r="V2603" s="96"/>
      <c r="W2603" s="125" t="str">
        <f>IF(Stock[[#This Row],[SỐ LƯỢNG BÁN]]&gt;0,Stock[[#This Row],[GIÁ BÁN]]*Stock[[#This Row],[SỐ LƯỢNG BÁN]]*$D$11+Stock[[#This Row],[GIÁ BÁN]]*Stock[[#This Row],[SỐ LƯỢNG BÁN]]*$D$12,"")</f>
        <v/>
      </c>
      <c r="X2603" s="120">
        <f>Stock[[#This Row],[SỐ LƯỢNG MUA]]+Stock[[#This Row],[CỔ TỨC BẰNG CỔ PHIẾU]]-Stock[[#This Row],[SỐ LƯỢNG BÁN]]</f>
        <v>0</v>
      </c>
      <c r="Y26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3" s="120">
        <f ca="1">IF(Stock[[#This Row],[NGÀY BÁN]]&gt;0,Stock[[#This Row],[NGÀY BÁN]]-Stock[[#This Row],[NGÀY MUA]]+1,IF(Stock[[#This Row],[NGÀY MUA]]=0,0,TODAY()-Stock[[#This Row],[NGÀY MUA]]+1))</f>
        <v>0</v>
      </c>
      <c r="AA2603" s="121" t="str">
        <f>IFERROR(Stock[[#This Row],[CỔ TỨC TIỀN MẶT]]+Stock[[#This Row],[LÃI/(LỖ) TỪ BÁN CK
(auto-fill)]],"")</f>
        <v/>
      </c>
      <c r="AB26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3" s="79"/>
      <c r="AE2603" s="146" t="str">
        <f>IF(Stock[[#This Row],[TRẠNG THÁI
(auto-fill)]]="NẮM GIỮ",Stock[[#This Row],[GIÁ THỊ TRƯỜNG]]-Stock[[#This Row],[GIÁ MUA]],"")</f>
        <v/>
      </c>
      <c r="AF2603" s="150" t="str">
        <f>IFERROR(Stock[[#This Row],[TĂNG/
(GIẢM )]]/Stock[[#This Row],[GIÁ MUA]],"")</f>
        <v/>
      </c>
      <c r="AG2603" s="129" t="str">
        <f>IF(Stock[[#This Row],[GIÁ THỊ TRƯỜNG]]&gt;0,Stock[[#This Row],[GIÁ THỊ TRƯỜNG]]*Stock[[#This Row],[SỐ LƯỢNG CÒN LẠI
(auto-fill)]],"")</f>
        <v/>
      </c>
    </row>
    <row r="2604" spans="2:33">
      <c r="B2604" s="109" t="str">
        <f>IF(AND(Stock[[#This Row],[SỐ LƯỢNG MUA]]&gt;0,Stock[[#This Row],[SỐ LƯỢNG CÒN LẠI
(auto-fill)]]=0),"BÁN",
IF(AND(Stock[[#This Row],[SỐ LƯỢNG MUA]]&gt;0,Stock[[#This Row],[SỐ LƯỢNG CÒN LẠI
(auto-fill)]]&gt;0),"NẮM GIỮ",""))</f>
        <v/>
      </c>
      <c r="C2604" s="112">
        <f t="shared" si="40"/>
        <v>2591</v>
      </c>
      <c r="D2604" s="77"/>
      <c r="E2604" s="78"/>
      <c r="F2604" s="170"/>
      <c r="G2604" s="83"/>
      <c r="H2604" s="84"/>
      <c r="I2604" s="114" t="str">
        <f>IF(Stock[[#This Row],[SỐ LƯỢNG MUA]]&gt;0,Stock[[#This Row],[GIÁ MUA]]*Stock[[#This Row],[SỐ LƯỢNG MUA]]*$D$11,"")</f>
        <v/>
      </c>
      <c r="J2604" s="87"/>
      <c r="K2604" s="88"/>
      <c r="L2604" s="116" t="str">
        <f>IF(Stock[[#This Row],[SỐ LƯỢNG MUA]]&gt;0,Stock[[#This Row],[GIÁ MUA]]*(1+Stock[[#This Row],[% TĂNG KỲ VỌNG_1]]),"")</f>
        <v/>
      </c>
      <c r="M2604" s="89"/>
      <c r="N2604" s="116" t="str">
        <f>IF(Stock[[#This Row],[SỐ LƯỢNG MUA]]&gt;0,Stock[[#This Row],[GIÁ MUA]]*(1+Stock[[#This Row],[% TĂNG KỲ VỌNG_2]]),"")</f>
        <v/>
      </c>
      <c r="O2604" s="89"/>
      <c r="P2604" s="116" t="str">
        <f>IF(Stock[[#This Row],[SỐ LƯỢNG MUA]]&gt;0,Stock[[#This Row],[GIÁ MUA]]*(1+Stock[[#This Row],[% GIẢM ĐỂ CẮT LỖ]]),"")</f>
        <v/>
      </c>
      <c r="Q2604" s="103"/>
      <c r="R2604" s="117" t="str">
        <f>IF(Stock[[#This Row],[CỔ TỨC TIỀN MẶT]]&gt;0,Stock[[#This Row],[CỔ TỨC TIỀN MẶT]]/(Stock[[#This Row],[GIÁ MUA]]*Stock[[#This Row],[SỐ LƯỢNG MUA]]),"")</f>
        <v/>
      </c>
      <c r="S2604" s="103"/>
      <c r="T2604" s="77"/>
      <c r="U2604" s="95"/>
      <c r="V2604" s="96"/>
      <c r="W2604" s="125" t="str">
        <f>IF(Stock[[#This Row],[SỐ LƯỢNG BÁN]]&gt;0,Stock[[#This Row],[GIÁ BÁN]]*Stock[[#This Row],[SỐ LƯỢNG BÁN]]*$D$11+Stock[[#This Row],[GIÁ BÁN]]*Stock[[#This Row],[SỐ LƯỢNG BÁN]]*$D$12,"")</f>
        <v/>
      </c>
      <c r="X2604" s="120">
        <f>Stock[[#This Row],[SỐ LƯỢNG MUA]]+Stock[[#This Row],[CỔ TỨC BẰNG CỔ PHIẾU]]-Stock[[#This Row],[SỐ LƯỢNG BÁN]]</f>
        <v>0</v>
      </c>
      <c r="Y26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4" s="120">
        <f ca="1">IF(Stock[[#This Row],[NGÀY BÁN]]&gt;0,Stock[[#This Row],[NGÀY BÁN]]-Stock[[#This Row],[NGÀY MUA]]+1,IF(Stock[[#This Row],[NGÀY MUA]]=0,0,TODAY()-Stock[[#This Row],[NGÀY MUA]]+1))</f>
        <v>0</v>
      </c>
      <c r="AA2604" s="121" t="str">
        <f>IFERROR(Stock[[#This Row],[CỔ TỨC TIỀN MẶT]]+Stock[[#This Row],[LÃI/(LỖ) TỪ BÁN CK
(auto-fill)]],"")</f>
        <v/>
      </c>
      <c r="AB26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4" s="79"/>
      <c r="AE2604" s="146" t="str">
        <f>IF(Stock[[#This Row],[TRẠNG THÁI
(auto-fill)]]="NẮM GIỮ",Stock[[#This Row],[GIÁ THỊ TRƯỜNG]]-Stock[[#This Row],[GIÁ MUA]],"")</f>
        <v/>
      </c>
      <c r="AF2604" s="150" t="str">
        <f>IFERROR(Stock[[#This Row],[TĂNG/
(GIẢM )]]/Stock[[#This Row],[GIÁ MUA]],"")</f>
        <v/>
      </c>
      <c r="AG2604" s="129" t="str">
        <f>IF(Stock[[#This Row],[GIÁ THỊ TRƯỜNG]]&gt;0,Stock[[#This Row],[GIÁ THỊ TRƯỜNG]]*Stock[[#This Row],[SỐ LƯỢNG CÒN LẠI
(auto-fill)]],"")</f>
        <v/>
      </c>
    </row>
    <row r="2605" spans="2:33">
      <c r="B2605" s="109" t="str">
        <f>IF(AND(Stock[[#This Row],[SỐ LƯỢNG MUA]]&gt;0,Stock[[#This Row],[SỐ LƯỢNG CÒN LẠI
(auto-fill)]]=0),"BÁN",
IF(AND(Stock[[#This Row],[SỐ LƯỢNG MUA]]&gt;0,Stock[[#This Row],[SỐ LƯỢNG CÒN LẠI
(auto-fill)]]&gt;0),"NẮM GIỮ",""))</f>
        <v/>
      </c>
      <c r="C2605" s="112">
        <f t="shared" si="40"/>
        <v>2592</v>
      </c>
      <c r="D2605" s="77"/>
      <c r="E2605" s="78"/>
      <c r="F2605" s="170"/>
      <c r="G2605" s="83"/>
      <c r="H2605" s="84"/>
      <c r="I2605" s="114" t="str">
        <f>IF(Stock[[#This Row],[SỐ LƯỢNG MUA]]&gt;0,Stock[[#This Row],[GIÁ MUA]]*Stock[[#This Row],[SỐ LƯỢNG MUA]]*$D$11,"")</f>
        <v/>
      </c>
      <c r="J2605" s="87"/>
      <c r="K2605" s="88"/>
      <c r="L2605" s="116" t="str">
        <f>IF(Stock[[#This Row],[SỐ LƯỢNG MUA]]&gt;0,Stock[[#This Row],[GIÁ MUA]]*(1+Stock[[#This Row],[% TĂNG KỲ VỌNG_1]]),"")</f>
        <v/>
      </c>
      <c r="M2605" s="89"/>
      <c r="N2605" s="116" t="str">
        <f>IF(Stock[[#This Row],[SỐ LƯỢNG MUA]]&gt;0,Stock[[#This Row],[GIÁ MUA]]*(1+Stock[[#This Row],[% TĂNG KỲ VỌNG_2]]),"")</f>
        <v/>
      </c>
      <c r="O2605" s="89"/>
      <c r="P2605" s="116" t="str">
        <f>IF(Stock[[#This Row],[SỐ LƯỢNG MUA]]&gt;0,Stock[[#This Row],[GIÁ MUA]]*(1+Stock[[#This Row],[% GIẢM ĐỂ CẮT LỖ]]),"")</f>
        <v/>
      </c>
      <c r="Q2605" s="103"/>
      <c r="R2605" s="117" t="str">
        <f>IF(Stock[[#This Row],[CỔ TỨC TIỀN MẶT]]&gt;0,Stock[[#This Row],[CỔ TỨC TIỀN MẶT]]/(Stock[[#This Row],[GIÁ MUA]]*Stock[[#This Row],[SỐ LƯỢNG MUA]]),"")</f>
        <v/>
      </c>
      <c r="S2605" s="103"/>
      <c r="T2605" s="77"/>
      <c r="U2605" s="95"/>
      <c r="V2605" s="96"/>
      <c r="W2605" s="125" t="str">
        <f>IF(Stock[[#This Row],[SỐ LƯỢNG BÁN]]&gt;0,Stock[[#This Row],[GIÁ BÁN]]*Stock[[#This Row],[SỐ LƯỢNG BÁN]]*$D$11+Stock[[#This Row],[GIÁ BÁN]]*Stock[[#This Row],[SỐ LƯỢNG BÁN]]*$D$12,"")</f>
        <v/>
      </c>
      <c r="X2605" s="120">
        <f>Stock[[#This Row],[SỐ LƯỢNG MUA]]+Stock[[#This Row],[CỔ TỨC BẰNG CỔ PHIẾU]]-Stock[[#This Row],[SỐ LƯỢNG BÁN]]</f>
        <v>0</v>
      </c>
      <c r="Y26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5" s="120">
        <f ca="1">IF(Stock[[#This Row],[NGÀY BÁN]]&gt;0,Stock[[#This Row],[NGÀY BÁN]]-Stock[[#This Row],[NGÀY MUA]]+1,IF(Stock[[#This Row],[NGÀY MUA]]=0,0,TODAY()-Stock[[#This Row],[NGÀY MUA]]+1))</f>
        <v>0</v>
      </c>
      <c r="AA2605" s="121" t="str">
        <f>IFERROR(Stock[[#This Row],[CỔ TỨC TIỀN MẶT]]+Stock[[#This Row],[LÃI/(LỖ) TỪ BÁN CK
(auto-fill)]],"")</f>
        <v/>
      </c>
      <c r="AB26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5" s="79"/>
      <c r="AE2605" s="146" t="str">
        <f>IF(Stock[[#This Row],[TRẠNG THÁI
(auto-fill)]]="NẮM GIỮ",Stock[[#This Row],[GIÁ THỊ TRƯỜNG]]-Stock[[#This Row],[GIÁ MUA]],"")</f>
        <v/>
      </c>
      <c r="AF2605" s="150" t="str">
        <f>IFERROR(Stock[[#This Row],[TĂNG/
(GIẢM )]]/Stock[[#This Row],[GIÁ MUA]],"")</f>
        <v/>
      </c>
      <c r="AG2605" s="129" t="str">
        <f>IF(Stock[[#This Row],[GIÁ THỊ TRƯỜNG]]&gt;0,Stock[[#This Row],[GIÁ THỊ TRƯỜNG]]*Stock[[#This Row],[SỐ LƯỢNG CÒN LẠI
(auto-fill)]],"")</f>
        <v/>
      </c>
    </row>
    <row r="2606" spans="2:33">
      <c r="B2606" s="109" t="str">
        <f>IF(AND(Stock[[#This Row],[SỐ LƯỢNG MUA]]&gt;0,Stock[[#This Row],[SỐ LƯỢNG CÒN LẠI
(auto-fill)]]=0),"BÁN",
IF(AND(Stock[[#This Row],[SỐ LƯỢNG MUA]]&gt;0,Stock[[#This Row],[SỐ LƯỢNG CÒN LẠI
(auto-fill)]]&gt;0),"NẮM GIỮ",""))</f>
        <v/>
      </c>
      <c r="C2606" s="112">
        <f t="shared" si="40"/>
        <v>2593</v>
      </c>
      <c r="D2606" s="77"/>
      <c r="E2606" s="78"/>
      <c r="F2606" s="170"/>
      <c r="G2606" s="83"/>
      <c r="H2606" s="84"/>
      <c r="I2606" s="114" t="str">
        <f>IF(Stock[[#This Row],[SỐ LƯỢNG MUA]]&gt;0,Stock[[#This Row],[GIÁ MUA]]*Stock[[#This Row],[SỐ LƯỢNG MUA]]*$D$11,"")</f>
        <v/>
      </c>
      <c r="J2606" s="87"/>
      <c r="K2606" s="88"/>
      <c r="L2606" s="116" t="str">
        <f>IF(Stock[[#This Row],[SỐ LƯỢNG MUA]]&gt;0,Stock[[#This Row],[GIÁ MUA]]*(1+Stock[[#This Row],[% TĂNG KỲ VỌNG_1]]),"")</f>
        <v/>
      </c>
      <c r="M2606" s="89"/>
      <c r="N2606" s="116" t="str">
        <f>IF(Stock[[#This Row],[SỐ LƯỢNG MUA]]&gt;0,Stock[[#This Row],[GIÁ MUA]]*(1+Stock[[#This Row],[% TĂNG KỲ VỌNG_2]]),"")</f>
        <v/>
      </c>
      <c r="O2606" s="89"/>
      <c r="P2606" s="116" t="str">
        <f>IF(Stock[[#This Row],[SỐ LƯỢNG MUA]]&gt;0,Stock[[#This Row],[GIÁ MUA]]*(1+Stock[[#This Row],[% GIẢM ĐỂ CẮT LỖ]]),"")</f>
        <v/>
      </c>
      <c r="Q2606" s="103"/>
      <c r="R2606" s="117" t="str">
        <f>IF(Stock[[#This Row],[CỔ TỨC TIỀN MẶT]]&gt;0,Stock[[#This Row],[CỔ TỨC TIỀN MẶT]]/(Stock[[#This Row],[GIÁ MUA]]*Stock[[#This Row],[SỐ LƯỢNG MUA]]),"")</f>
        <v/>
      </c>
      <c r="S2606" s="103"/>
      <c r="T2606" s="77"/>
      <c r="U2606" s="95"/>
      <c r="V2606" s="96"/>
      <c r="W2606" s="125" t="str">
        <f>IF(Stock[[#This Row],[SỐ LƯỢNG BÁN]]&gt;0,Stock[[#This Row],[GIÁ BÁN]]*Stock[[#This Row],[SỐ LƯỢNG BÁN]]*$D$11+Stock[[#This Row],[GIÁ BÁN]]*Stock[[#This Row],[SỐ LƯỢNG BÁN]]*$D$12,"")</f>
        <v/>
      </c>
      <c r="X2606" s="120">
        <f>Stock[[#This Row],[SỐ LƯỢNG MUA]]+Stock[[#This Row],[CỔ TỨC BẰNG CỔ PHIẾU]]-Stock[[#This Row],[SỐ LƯỢNG BÁN]]</f>
        <v>0</v>
      </c>
      <c r="Y26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6" s="120">
        <f ca="1">IF(Stock[[#This Row],[NGÀY BÁN]]&gt;0,Stock[[#This Row],[NGÀY BÁN]]-Stock[[#This Row],[NGÀY MUA]]+1,IF(Stock[[#This Row],[NGÀY MUA]]=0,0,TODAY()-Stock[[#This Row],[NGÀY MUA]]+1))</f>
        <v>0</v>
      </c>
      <c r="AA2606" s="121" t="str">
        <f>IFERROR(Stock[[#This Row],[CỔ TỨC TIỀN MẶT]]+Stock[[#This Row],[LÃI/(LỖ) TỪ BÁN CK
(auto-fill)]],"")</f>
        <v/>
      </c>
      <c r="AB26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6" s="79"/>
      <c r="AE2606" s="146" t="str">
        <f>IF(Stock[[#This Row],[TRẠNG THÁI
(auto-fill)]]="NẮM GIỮ",Stock[[#This Row],[GIÁ THỊ TRƯỜNG]]-Stock[[#This Row],[GIÁ MUA]],"")</f>
        <v/>
      </c>
      <c r="AF2606" s="150" t="str">
        <f>IFERROR(Stock[[#This Row],[TĂNG/
(GIẢM )]]/Stock[[#This Row],[GIÁ MUA]],"")</f>
        <v/>
      </c>
      <c r="AG2606" s="129" t="str">
        <f>IF(Stock[[#This Row],[GIÁ THỊ TRƯỜNG]]&gt;0,Stock[[#This Row],[GIÁ THỊ TRƯỜNG]]*Stock[[#This Row],[SỐ LƯỢNG CÒN LẠI
(auto-fill)]],"")</f>
        <v/>
      </c>
    </row>
    <row r="2607" spans="2:33">
      <c r="B2607" s="109" t="str">
        <f>IF(AND(Stock[[#This Row],[SỐ LƯỢNG MUA]]&gt;0,Stock[[#This Row],[SỐ LƯỢNG CÒN LẠI
(auto-fill)]]=0),"BÁN",
IF(AND(Stock[[#This Row],[SỐ LƯỢNG MUA]]&gt;0,Stock[[#This Row],[SỐ LƯỢNG CÒN LẠI
(auto-fill)]]&gt;0),"NẮM GIỮ",""))</f>
        <v/>
      </c>
      <c r="C2607" s="112">
        <f t="shared" si="40"/>
        <v>2594</v>
      </c>
      <c r="D2607" s="77"/>
      <c r="E2607" s="78"/>
      <c r="F2607" s="170"/>
      <c r="G2607" s="83"/>
      <c r="H2607" s="84"/>
      <c r="I2607" s="114" t="str">
        <f>IF(Stock[[#This Row],[SỐ LƯỢNG MUA]]&gt;0,Stock[[#This Row],[GIÁ MUA]]*Stock[[#This Row],[SỐ LƯỢNG MUA]]*$D$11,"")</f>
        <v/>
      </c>
      <c r="J2607" s="87"/>
      <c r="K2607" s="88"/>
      <c r="L2607" s="116" t="str">
        <f>IF(Stock[[#This Row],[SỐ LƯỢNG MUA]]&gt;0,Stock[[#This Row],[GIÁ MUA]]*(1+Stock[[#This Row],[% TĂNG KỲ VỌNG_1]]),"")</f>
        <v/>
      </c>
      <c r="M2607" s="89"/>
      <c r="N2607" s="116" t="str">
        <f>IF(Stock[[#This Row],[SỐ LƯỢNG MUA]]&gt;0,Stock[[#This Row],[GIÁ MUA]]*(1+Stock[[#This Row],[% TĂNG KỲ VỌNG_2]]),"")</f>
        <v/>
      </c>
      <c r="O2607" s="89"/>
      <c r="P2607" s="116" t="str">
        <f>IF(Stock[[#This Row],[SỐ LƯỢNG MUA]]&gt;0,Stock[[#This Row],[GIÁ MUA]]*(1+Stock[[#This Row],[% GIẢM ĐỂ CẮT LỖ]]),"")</f>
        <v/>
      </c>
      <c r="Q2607" s="103"/>
      <c r="R2607" s="117" t="str">
        <f>IF(Stock[[#This Row],[CỔ TỨC TIỀN MẶT]]&gt;0,Stock[[#This Row],[CỔ TỨC TIỀN MẶT]]/(Stock[[#This Row],[GIÁ MUA]]*Stock[[#This Row],[SỐ LƯỢNG MUA]]),"")</f>
        <v/>
      </c>
      <c r="S2607" s="103"/>
      <c r="T2607" s="77"/>
      <c r="U2607" s="95"/>
      <c r="V2607" s="96"/>
      <c r="W2607" s="125" t="str">
        <f>IF(Stock[[#This Row],[SỐ LƯỢNG BÁN]]&gt;0,Stock[[#This Row],[GIÁ BÁN]]*Stock[[#This Row],[SỐ LƯỢNG BÁN]]*$D$11+Stock[[#This Row],[GIÁ BÁN]]*Stock[[#This Row],[SỐ LƯỢNG BÁN]]*$D$12,"")</f>
        <v/>
      </c>
      <c r="X2607" s="120">
        <f>Stock[[#This Row],[SỐ LƯỢNG MUA]]+Stock[[#This Row],[CỔ TỨC BẰNG CỔ PHIẾU]]-Stock[[#This Row],[SỐ LƯỢNG BÁN]]</f>
        <v>0</v>
      </c>
      <c r="Y26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7" s="120">
        <f ca="1">IF(Stock[[#This Row],[NGÀY BÁN]]&gt;0,Stock[[#This Row],[NGÀY BÁN]]-Stock[[#This Row],[NGÀY MUA]]+1,IF(Stock[[#This Row],[NGÀY MUA]]=0,0,TODAY()-Stock[[#This Row],[NGÀY MUA]]+1))</f>
        <v>0</v>
      </c>
      <c r="AA2607" s="121" t="str">
        <f>IFERROR(Stock[[#This Row],[CỔ TỨC TIỀN MẶT]]+Stock[[#This Row],[LÃI/(LỖ) TỪ BÁN CK
(auto-fill)]],"")</f>
        <v/>
      </c>
      <c r="AB26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7" s="79"/>
      <c r="AE2607" s="146" t="str">
        <f>IF(Stock[[#This Row],[TRẠNG THÁI
(auto-fill)]]="NẮM GIỮ",Stock[[#This Row],[GIÁ THỊ TRƯỜNG]]-Stock[[#This Row],[GIÁ MUA]],"")</f>
        <v/>
      </c>
      <c r="AF2607" s="150" t="str">
        <f>IFERROR(Stock[[#This Row],[TĂNG/
(GIẢM )]]/Stock[[#This Row],[GIÁ MUA]],"")</f>
        <v/>
      </c>
      <c r="AG2607" s="129" t="str">
        <f>IF(Stock[[#This Row],[GIÁ THỊ TRƯỜNG]]&gt;0,Stock[[#This Row],[GIÁ THỊ TRƯỜNG]]*Stock[[#This Row],[SỐ LƯỢNG CÒN LẠI
(auto-fill)]],"")</f>
        <v/>
      </c>
    </row>
    <row r="2608" spans="2:33">
      <c r="B2608" s="109" t="str">
        <f>IF(AND(Stock[[#This Row],[SỐ LƯỢNG MUA]]&gt;0,Stock[[#This Row],[SỐ LƯỢNG CÒN LẠI
(auto-fill)]]=0),"BÁN",
IF(AND(Stock[[#This Row],[SỐ LƯỢNG MUA]]&gt;0,Stock[[#This Row],[SỐ LƯỢNG CÒN LẠI
(auto-fill)]]&gt;0),"NẮM GIỮ",""))</f>
        <v/>
      </c>
      <c r="C2608" s="112">
        <f t="shared" si="40"/>
        <v>2595</v>
      </c>
      <c r="D2608" s="77"/>
      <c r="E2608" s="78"/>
      <c r="F2608" s="170"/>
      <c r="G2608" s="83"/>
      <c r="H2608" s="84"/>
      <c r="I2608" s="114" t="str">
        <f>IF(Stock[[#This Row],[SỐ LƯỢNG MUA]]&gt;0,Stock[[#This Row],[GIÁ MUA]]*Stock[[#This Row],[SỐ LƯỢNG MUA]]*$D$11,"")</f>
        <v/>
      </c>
      <c r="J2608" s="87"/>
      <c r="K2608" s="88"/>
      <c r="L2608" s="116" t="str">
        <f>IF(Stock[[#This Row],[SỐ LƯỢNG MUA]]&gt;0,Stock[[#This Row],[GIÁ MUA]]*(1+Stock[[#This Row],[% TĂNG KỲ VỌNG_1]]),"")</f>
        <v/>
      </c>
      <c r="M2608" s="89"/>
      <c r="N2608" s="116" t="str">
        <f>IF(Stock[[#This Row],[SỐ LƯỢNG MUA]]&gt;0,Stock[[#This Row],[GIÁ MUA]]*(1+Stock[[#This Row],[% TĂNG KỲ VỌNG_2]]),"")</f>
        <v/>
      </c>
      <c r="O2608" s="89"/>
      <c r="P2608" s="116" t="str">
        <f>IF(Stock[[#This Row],[SỐ LƯỢNG MUA]]&gt;0,Stock[[#This Row],[GIÁ MUA]]*(1+Stock[[#This Row],[% GIẢM ĐỂ CẮT LỖ]]),"")</f>
        <v/>
      </c>
      <c r="Q2608" s="103"/>
      <c r="R2608" s="117" t="str">
        <f>IF(Stock[[#This Row],[CỔ TỨC TIỀN MẶT]]&gt;0,Stock[[#This Row],[CỔ TỨC TIỀN MẶT]]/(Stock[[#This Row],[GIÁ MUA]]*Stock[[#This Row],[SỐ LƯỢNG MUA]]),"")</f>
        <v/>
      </c>
      <c r="S2608" s="103"/>
      <c r="T2608" s="77"/>
      <c r="U2608" s="95"/>
      <c r="V2608" s="96"/>
      <c r="W2608" s="125" t="str">
        <f>IF(Stock[[#This Row],[SỐ LƯỢNG BÁN]]&gt;0,Stock[[#This Row],[GIÁ BÁN]]*Stock[[#This Row],[SỐ LƯỢNG BÁN]]*$D$11+Stock[[#This Row],[GIÁ BÁN]]*Stock[[#This Row],[SỐ LƯỢNG BÁN]]*$D$12,"")</f>
        <v/>
      </c>
      <c r="X2608" s="120">
        <f>Stock[[#This Row],[SỐ LƯỢNG MUA]]+Stock[[#This Row],[CỔ TỨC BẰNG CỔ PHIẾU]]-Stock[[#This Row],[SỐ LƯỢNG BÁN]]</f>
        <v>0</v>
      </c>
      <c r="Y26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8" s="120">
        <f ca="1">IF(Stock[[#This Row],[NGÀY BÁN]]&gt;0,Stock[[#This Row],[NGÀY BÁN]]-Stock[[#This Row],[NGÀY MUA]]+1,IF(Stock[[#This Row],[NGÀY MUA]]=0,0,TODAY()-Stock[[#This Row],[NGÀY MUA]]+1))</f>
        <v>0</v>
      </c>
      <c r="AA2608" s="121" t="str">
        <f>IFERROR(Stock[[#This Row],[CỔ TỨC TIỀN MẶT]]+Stock[[#This Row],[LÃI/(LỖ) TỪ BÁN CK
(auto-fill)]],"")</f>
        <v/>
      </c>
      <c r="AB26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8" s="79"/>
      <c r="AE2608" s="146" t="str">
        <f>IF(Stock[[#This Row],[TRẠNG THÁI
(auto-fill)]]="NẮM GIỮ",Stock[[#This Row],[GIÁ THỊ TRƯỜNG]]-Stock[[#This Row],[GIÁ MUA]],"")</f>
        <v/>
      </c>
      <c r="AF2608" s="150" t="str">
        <f>IFERROR(Stock[[#This Row],[TĂNG/
(GIẢM )]]/Stock[[#This Row],[GIÁ MUA]],"")</f>
        <v/>
      </c>
      <c r="AG2608" s="129" t="str">
        <f>IF(Stock[[#This Row],[GIÁ THỊ TRƯỜNG]]&gt;0,Stock[[#This Row],[GIÁ THỊ TRƯỜNG]]*Stock[[#This Row],[SỐ LƯỢNG CÒN LẠI
(auto-fill)]],"")</f>
        <v/>
      </c>
    </row>
    <row r="2609" spans="2:33">
      <c r="B2609" s="109" t="str">
        <f>IF(AND(Stock[[#This Row],[SỐ LƯỢNG MUA]]&gt;0,Stock[[#This Row],[SỐ LƯỢNG CÒN LẠI
(auto-fill)]]=0),"BÁN",
IF(AND(Stock[[#This Row],[SỐ LƯỢNG MUA]]&gt;0,Stock[[#This Row],[SỐ LƯỢNG CÒN LẠI
(auto-fill)]]&gt;0),"NẮM GIỮ",""))</f>
        <v/>
      </c>
      <c r="C2609" s="112">
        <f t="shared" si="40"/>
        <v>2596</v>
      </c>
      <c r="D2609" s="77"/>
      <c r="E2609" s="78"/>
      <c r="F2609" s="170"/>
      <c r="G2609" s="83"/>
      <c r="H2609" s="84"/>
      <c r="I2609" s="114" t="str">
        <f>IF(Stock[[#This Row],[SỐ LƯỢNG MUA]]&gt;0,Stock[[#This Row],[GIÁ MUA]]*Stock[[#This Row],[SỐ LƯỢNG MUA]]*$D$11,"")</f>
        <v/>
      </c>
      <c r="J2609" s="87"/>
      <c r="K2609" s="88"/>
      <c r="L2609" s="116" t="str">
        <f>IF(Stock[[#This Row],[SỐ LƯỢNG MUA]]&gt;0,Stock[[#This Row],[GIÁ MUA]]*(1+Stock[[#This Row],[% TĂNG KỲ VỌNG_1]]),"")</f>
        <v/>
      </c>
      <c r="M2609" s="89"/>
      <c r="N2609" s="116" t="str">
        <f>IF(Stock[[#This Row],[SỐ LƯỢNG MUA]]&gt;0,Stock[[#This Row],[GIÁ MUA]]*(1+Stock[[#This Row],[% TĂNG KỲ VỌNG_2]]),"")</f>
        <v/>
      </c>
      <c r="O2609" s="89"/>
      <c r="P2609" s="116" t="str">
        <f>IF(Stock[[#This Row],[SỐ LƯỢNG MUA]]&gt;0,Stock[[#This Row],[GIÁ MUA]]*(1+Stock[[#This Row],[% GIẢM ĐỂ CẮT LỖ]]),"")</f>
        <v/>
      </c>
      <c r="Q2609" s="103"/>
      <c r="R2609" s="117" t="str">
        <f>IF(Stock[[#This Row],[CỔ TỨC TIỀN MẶT]]&gt;0,Stock[[#This Row],[CỔ TỨC TIỀN MẶT]]/(Stock[[#This Row],[GIÁ MUA]]*Stock[[#This Row],[SỐ LƯỢNG MUA]]),"")</f>
        <v/>
      </c>
      <c r="S2609" s="103"/>
      <c r="T2609" s="77"/>
      <c r="U2609" s="95"/>
      <c r="V2609" s="96"/>
      <c r="W2609" s="125" t="str">
        <f>IF(Stock[[#This Row],[SỐ LƯỢNG BÁN]]&gt;0,Stock[[#This Row],[GIÁ BÁN]]*Stock[[#This Row],[SỐ LƯỢNG BÁN]]*$D$11+Stock[[#This Row],[GIÁ BÁN]]*Stock[[#This Row],[SỐ LƯỢNG BÁN]]*$D$12,"")</f>
        <v/>
      </c>
      <c r="X2609" s="120">
        <f>Stock[[#This Row],[SỐ LƯỢNG MUA]]+Stock[[#This Row],[CỔ TỨC BẰNG CỔ PHIẾU]]-Stock[[#This Row],[SỐ LƯỢNG BÁN]]</f>
        <v>0</v>
      </c>
      <c r="Y26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9" s="120">
        <f ca="1">IF(Stock[[#This Row],[NGÀY BÁN]]&gt;0,Stock[[#This Row],[NGÀY BÁN]]-Stock[[#This Row],[NGÀY MUA]]+1,IF(Stock[[#This Row],[NGÀY MUA]]=0,0,TODAY()-Stock[[#This Row],[NGÀY MUA]]+1))</f>
        <v>0</v>
      </c>
      <c r="AA2609" s="121" t="str">
        <f>IFERROR(Stock[[#This Row],[CỔ TỨC TIỀN MẶT]]+Stock[[#This Row],[LÃI/(LỖ) TỪ BÁN CK
(auto-fill)]],"")</f>
        <v/>
      </c>
      <c r="AB26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09" s="79"/>
      <c r="AE2609" s="146" t="str">
        <f>IF(Stock[[#This Row],[TRẠNG THÁI
(auto-fill)]]="NẮM GIỮ",Stock[[#This Row],[GIÁ THỊ TRƯỜNG]]-Stock[[#This Row],[GIÁ MUA]],"")</f>
        <v/>
      </c>
      <c r="AF2609" s="150" t="str">
        <f>IFERROR(Stock[[#This Row],[TĂNG/
(GIẢM )]]/Stock[[#This Row],[GIÁ MUA]],"")</f>
        <v/>
      </c>
      <c r="AG2609" s="129" t="str">
        <f>IF(Stock[[#This Row],[GIÁ THỊ TRƯỜNG]]&gt;0,Stock[[#This Row],[GIÁ THỊ TRƯỜNG]]*Stock[[#This Row],[SỐ LƯỢNG CÒN LẠI
(auto-fill)]],"")</f>
        <v/>
      </c>
    </row>
    <row r="2610" spans="2:33">
      <c r="B2610" s="109" t="str">
        <f>IF(AND(Stock[[#This Row],[SỐ LƯỢNG MUA]]&gt;0,Stock[[#This Row],[SỐ LƯỢNG CÒN LẠI
(auto-fill)]]=0),"BÁN",
IF(AND(Stock[[#This Row],[SỐ LƯỢNG MUA]]&gt;0,Stock[[#This Row],[SỐ LƯỢNG CÒN LẠI
(auto-fill)]]&gt;0),"NẮM GIỮ",""))</f>
        <v/>
      </c>
      <c r="C2610" s="112">
        <f t="shared" si="40"/>
        <v>2597</v>
      </c>
      <c r="D2610" s="77"/>
      <c r="E2610" s="78"/>
      <c r="F2610" s="170"/>
      <c r="G2610" s="83"/>
      <c r="H2610" s="84"/>
      <c r="I2610" s="114" t="str">
        <f>IF(Stock[[#This Row],[SỐ LƯỢNG MUA]]&gt;0,Stock[[#This Row],[GIÁ MUA]]*Stock[[#This Row],[SỐ LƯỢNG MUA]]*$D$11,"")</f>
        <v/>
      </c>
      <c r="J2610" s="87"/>
      <c r="K2610" s="88"/>
      <c r="L2610" s="116" t="str">
        <f>IF(Stock[[#This Row],[SỐ LƯỢNG MUA]]&gt;0,Stock[[#This Row],[GIÁ MUA]]*(1+Stock[[#This Row],[% TĂNG KỲ VỌNG_1]]),"")</f>
        <v/>
      </c>
      <c r="M2610" s="89"/>
      <c r="N2610" s="116" t="str">
        <f>IF(Stock[[#This Row],[SỐ LƯỢNG MUA]]&gt;0,Stock[[#This Row],[GIÁ MUA]]*(1+Stock[[#This Row],[% TĂNG KỲ VỌNG_2]]),"")</f>
        <v/>
      </c>
      <c r="O2610" s="89"/>
      <c r="P2610" s="116" t="str">
        <f>IF(Stock[[#This Row],[SỐ LƯỢNG MUA]]&gt;0,Stock[[#This Row],[GIÁ MUA]]*(1+Stock[[#This Row],[% GIẢM ĐỂ CẮT LỖ]]),"")</f>
        <v/>
      </c>
      <c r="Q2610" s="103"/>
      <c r="R2610" s="117" t="str">
        <f>IF(Stock[[#This Row],[CỔ TỨC TIỀN MẶT]]&gt;0,Stock[[#This Row],[CỔ TỨC TIỀN MẶT]]/(Stock[[#This Row],[GIÁ MUA]]*Stock[[#This Row],[SỐ LƯỢNG MUA]]),"")</f>
        <v/>
      </c>
      <c r="S2610" s="103"/>
      <c r="T2610" s="77"/>
      <c r="U2610" s="95"/>
      <c r="V2610" s="96"/>
      <c r="W2610" s="125" t="str">
        <f>IF(Stock[[#This Row],[SỐ LƯỢNG BÁN]]&gt;0,Stock[[#This Row],[GIÁ BÁN]]*Stock[[#This Row],[SỐ LƯỢNG BÁN]]*$D$11+Stock[[#This Row],[GIÁ BÁN]]*Stock[[#This Row],[SỐ LƯỢNG BÁN]]*$D$12,"")</f>
        <v/>
      </c>
      <c r="X2610" s="120">
        <f>Stock[[#This Row],[SỐ LƯỢNG MUA]]+Stock[[#This Row],[CỔ TỨC BẰNG CỔ PHIẾU]]-Stock[[#This Row],[SỐ LƯỢNG BÁN]]</f>
        <v>0</v>
      </c>
      <c r="Y26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0" s="120">
        <f ca="1">IF(Stock[[#This Row],[NGÀY BÁN]]&gt;0,Stock[[#This Row],[NGÀY BÁN]]-Stock[[#This Row],[NGÀY MUA]]+1,IF(Stock[[#This Row],[NGÀY MUA]]=0,0,TODAY()-Stock[[#This Row],[NGÀY MUA]]+1))</f>
        <v>0</v>
      </c>
      <c r="AA2610" s="121" t="str">
        <f>IFERROR(Stock[[#This Row],[CỔ TỨC TIỀN MẶT]]+Stock[[#This Row],[LÃI/(LỖ) TỪ BÁN CK
(auto-fill)]],"")</f>
        <v/>
      </c>
      <c r="AB26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0" s="79"/>
      <c r="AE2610" s="146" t="str">
        <f>IF(Stock[[#This Row],[TRẠNG THÁI
(auto-fill)]]="NẮM GIỮ",Stock[[#This Row],[GIÁ THỊ TRƯỜNG]]-Stock[[#This Row],[GIÁ MUA]],"")</f>
        <v/>
      </c>
      <c r="AF2610" s="150" t="str">
        <f>IFERROR(Stock[[#This Row],[TĂNG/
(GIẢM )]]/Stock[[#This Row],[GIÁ MUA]],"")</f>
        <v/>
      </c>
      <c r="AG2610" s="129" t="str">
        <f>IF(Stock[[#This Row],[GIÁ THỊ TRƯỜNG]]&gt;0,Stock[[#This Row],[GIÁ THỊ TRƯỜNG]]*Stock[[#This Row],[SỐ LƯỢNG CÒN LẠI
(auto-fill)]],"")</f>
        <v/>
      </c>
    </row>
    <row r="2611" spans="2:33">
      <c r="B2611" s="109" t="str">
        <f>IF(AND(Stock[[#This Row],[SỐ LƯỢNG MUA]]&gt;0,Stock[[#This Row],[SỐ LƯỢNG CÒN LẠI
(auto-fill)]]=0),"BÁN",
IF(AND(Stock[[#This Row],[SỐ LƯỢNG MUA]]&gt;0,Stock[[#This Row],[SỐ LƯỢNG CÒN LẠI
(auto-fill)]]&gt;0),"NẮM GIỮ",""))</f>
        <v/>
      </c>
      <c r="C2611" s="112">
        <f t="shared" si="40"/>
        <v>2598</v>
      </c>
      <c r="D2611" s="77"/>
      <c r="E2611" s="78"/>
      <c r="F2611" s="170"/>
      <c r="G2611" s="83"/>
      <c r="H2611" s="84"/>
      <c r="I2611" s="114" t="str">
        <f>IF(Stock[[#This Row],[SỐ LƯỢNG MUA]]&gt;0,Stock[[#This Row],[GIÁ MUA]]*Stock[[#This Row],[SỐ LƯỢNG MUA]]*$D$11,"")</f>
        <v/>
      </c>
      <c r="J2611" s="87"/>
      <c r="K2611" s="88"/>
      <c r="L2611" s="116" t="str">
        <f>IF(Stock[[#This Row],[SỐ LƯỢNG MUA]]&gt;0,Stock[[#This Row],[GIÁ MUA]]*(1+Stock[[#This Row],[% TĂNG KỲ VỌNG_1]]),"")</f>
        <v/>
      </c>
      <c r="M2611" s="89"/>
      <c r="N2611" s="116" t="str">
        <f>IF(Stock[[#This Row],[SỐ LƯỢNG MUA]]&gt;0,Stock[[#This Row],[GIÁ MUA]]*(1+Stock[[#This Row],[% TĂNG KỲ VỌNG_2]]),"")</f>
        <v/>
      </c>
      <c r="O2611" s="89"/>
      <c r="P2611" s="116" t="str">
        <f>IF(Stock[[#This Row],[SỐ LƯỢNG MUA]]&gt;0,Stock[[#This Row],[GIÁ MUA]]*(1+Stock[[#This Row],[% GIẢM ĐỂ CẮT LỖ]]),"")</f>
        <v/>
      </c>
      <c r="Q2611" s="103"/>
      <c r="R2611" s="117" t="str">
        <f>IF(Stock[[#This Row],[CỔ TỨC TIỀN MẶT]]&gt;0,Stock[[#This Row],[CỔ TỨC TIỀN MẶT]]/(Stock[[#This Row],[GIÁ MUA]]*Stock[[#This Row],[SỐ LƯỢNG MUA]]),"")</f>
        <v/>
      </c>
      <c r="S2611" s="103"/>
      <c r="T2611" s="77"/>
      <c r="U2611" s="95"/>
      <c r="V2611" s="96"/>
      <c r="W2611" s="125" t="str">
        <f>IF(Stock[[#This Row],[SỐ LƯỢNG BÁN]]&gt;0,Stock[[#This Row],[GIÁ BÁN]]*Stock[[#This Row],[SỐ LƯỢNG BÁN]]*$D$11+Stock[[#This Row],[GIÁ BÁN]]*Stock[[#This Row],[SỐ LƯỢNG BÁN]]*$D$12,"")</f>
        <v/>
      </c>
      <c r="X2611" s="120">
        <f>Stock[[#This Row],[SỐ LƯỢNG MUA]]+Stock[[#This Row],[CỔ TỨC BẰNG CỔ PHIẾU]]-Stock[[#This Row],[SỐ LƯỢNG BÁN]]</f>
        <v>0</v>
      </c>
      <c r="Y26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1" s="120">
        <f ca="1">IF(Stock[[#This Row],[NGÀY BÁN]]&gt;0,Stock[[#This Row],[NGÀY BÁN]]-Stock[[#This Row],[NGÀY MUA]]+1,IF(Stock[[#This Row],[NGÀY MUA]]=0,0,TODAY()-Stock[[#This Row],[NGÀY MUA]]+1))</f>
        <v>0</v>
      </c>
      <c r="AA2611" s="121" t="str">
        <f>IFERROR(Stock[[#This Row],[CỔ TỨC TIỀN MẶT]]+Stock[[#This Row],[LÃI/(LỖ) TỪ BÁN CK
(auto-fill)]],"")</f>
        <v/>
      </c>
      <c r="AB26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1" s="79"/>
      <c r="AE2611" s="146" t="str">
        <f>IF(Stock[[#This Row],[TRẠNG THÁI
(auto-fill)]]="NẮM GIỮ",Stock[[#This Row],[GIÁ THỊ TRƯỜNG]]-Stock[[#This Row],[GIÁ MUA]],"")</f>
        <v/>
      </c>
      <c r="AF2611" s="150" t="str">
        <f>IFERROR(Stock[[#This Row],[TĂNG/
(GIẢM )]]/Stock[[#This Row],[GIÁ MUA]],"")</f>
        <v/>
      </c>
      <c r="AG2611" s="129" t="str">
        <f>IF(Stock[[#This Row],[GIÁ THỊ TRƯỜNG]]&gt;0,Stock[[#This Row],[GIÁ THỊ TRƯỜNG]]*Stock[[#This Row],[SỐ LƯỢNG CÒN LẠI
(auto-fill)]],"")</f>
        <v/>
      </c>
    </row>
    <row r="2612" spans="2:33">
      <c r="B2612" s="109" t="str">
        <f>IF(AND(Stock[[#This Row],[SỐ LƯỢNG MUA]]&gt;0,Stock[[#This Row],[SỐ LƯỢNG CÒN LẠI
(auto-fill)]]=0),"BÁN",
IF(AND(Stock[[#This Row],[SỐ LƯỢNG MUA]]&gt;0,Stock[[#This Row],[SỐ LƯỢNG CÒN LẠI
(auto-fill)]]&gt;0),"NẮM GIỮ",""))</f>
        <v/>
      </c>
      <c r="C2612" s="112">
        <f t="shared" si="40"/>
        <v>2599</v>
      </c>
      <c r="D2612" s="77"/>
      <c r="E2612" s="78"/>
      <c r="F2612" s="170"/>
      <c r="G2612" s="83"/>
      <c r="H2612" s="84"/>
      <c r="I2612" s="114" t="str">
        <f>IF(Stock[[#This Row],[SỐ LƯỢNG MUA]]&gt;0,Stock[[#This Row],[GIÁ MUA]]*Stock[[#This Row],[SỐ LƯỢNG MUA]]*$D$11,"")</f>
        <v/>
      </c>
      <c r="J2612" s="87"/>
      <c r="K2612" s="88"/>
      <c r="L2612" s="116" t="str">
        <f>IF(Stock[[#This Row],[SỐ LƯỢNG MUA]]&gt;0,Stock[[#This Row],[GIÁ MUA]]*(1+Stock[[#This Row],[% TĂNG KỲ VỌNG_1]]),"")</f>
        <v/>
      </c>
      <c r="M2612" s="89"/>
      <c r="N2612" s="116" t="str">
        <f>IF(Stock[[#This Row],[SỐ LƯỢNG MUA]]&gt;0,Stock[[#This Row],[GIÁ MUA]]*(1+Stock[[#This Row],[% TĂNG KỲ VỌNG_2]]),"")</f>
        <v/>
      </c>
      <c r="O2612" s="89"/>
      <c r="P2612" s="116" t="str">
        <f>IF(Stock[[#This Row],[SỐ LƯỢNG MUA]]&gt;0,Stock[[#This Row],[GIÁ MUA]]*(1+Stock[[#This Row],[% GIẢM ĐỂ CẮT LỖ]]),"")</f>
        <v/>
      </c>
      <c r="Q2612" s="103"/>
      <c r="R2612" s="117" t="str">
        <f>IF(Stock[[#This Row],[CỔ TỨC TIỀN MẶT]]&gt;0,Stock[[#This Row],[CỔ TỨC TIỀN MẶT]]/(Stock[[#This Row],[GIÁ MUA]]*Stock[[#This Row],[SỐ LƯỢNG MUA]]),"")</f>
        <v/>
      </c>
      <c r="S2612" s="103"/>
      <c r="T2612" s="77"/>
      <c r="U2612" s="95"/>
      <c r="V2612" s="96"/>
      <c r="W2612" s="125" t="str">
        <f>IF(Stock[[#This Row],[SỐ LƯỢNG BÁN]]&gt;0,Stock[[#This Row],[GIÁ BÁN]]*Stock[[#This Row],[SỐ LƯỢNG BÁN]]*$D$11+Stock[[#This Row],[GIÁ BÁN]]*Stock[[#This Row],[SỐ LƯỢNG BÁN]]*$D$12,"")</f>
        <v/>
      </c>
      <c r="X2612" s="120">
        <f>Stock[[#This Row],[SỐ LƯỢNG MUA]]+Stock[[#This Row],[CỔ TỨC BẰNG CỔ PHIẾU]]-Stock[[#This Row],[SỐ LƯỢNG BÁN]]</f>
        <v>0</v>
      </c>
      <c r="Y26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2" s="120">
        <f ca="1">IF(Stock[[#This Row],[NGÀY BÁN]]&gt;0,Stock[[#This Row],[NGÀY BÁN]]-Stock[[#This Row],[NGÀY MUA]]+1,IF(Stock[[#This Row],[NGÀY MUA]]=0,0,TODAY()-Stock[[#This Row],[NGÀY MUA]]+1))</f>
        <v>0</v>
      </c>
      <c r="AA2612" s="121" t="str">
        <f>IFERROR(Stock[[#This Row],[CỔ TỨC TIỀN MẶT]]+Stock[[#This Row],[LÃI/(LỖ) TỪ BÁN CK
(auto-fill)]],"")</f>
        <v/>
      </c>
      <c r="AB26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2" s="79"/>
      <c r="AE2612" s="146" t="str">
        <f>IF(Stock[[#This Row],[TRẠNG THÁI
(auto-fill)]]="NẮM GIỮ",Stock[[#This Row],[GIÁ THỊ TRƯỜNG]]-Stock[[#This Row],[GIÁ MUA]],"")</f>
        <v/>
      </c>
      <c r="AF2612" s="150" t="str">
        <f>IFERROR(Stock[[#This Row],[TĂNG/
(GIẢM )]]/Stock[[#This Row],[GIÁ MUA]],"")</f>
        <v/>
      </c>
      <c r="AG2612" s="129" t="str">
        <f>IF(Stock[[#This Row],[GIÁ THỊ TRƯỜNG]]&gt;0,Stock[[#This Row],[GIÁ THỊ TRƯỜNG]]*Stock[[#This Row],[SỐ LƯỢNG CÒN LẠI
(auto-fill)]],"")</f>
        <v/>
      </c>
    </row>
    <row r="2613" spans="2:33">
      <c r="B2613" s="109" t="str">
        <f>IF(AND(Stock[[#This Row],[SỐ LƯỢNG MUA]]&gt;0,Stock[[#This Row],[SỐ LƯỢNG CÒN LẠI
(auto-fill)]]=0),"BÁN",
IF(AND(Stock[[#This Row],[SỐ LƯỢNG MUA]]&gt;0,Stock[[#This Row],[SỐ LƯỢNG CÒN LẠI
(auto-fill)]]&gt;0),"NẮM GIỮ",""))</f>
        <v/>
      </c>
      <c r="C2613" s="112">
        <f t="shared" si="40"/>
        <v>2600</v>
      </c>
      <c r="D2613" s="77"/>
      <c r="E2613" s="78"/>
      <c r="F2613" s="170"/>
      <c r="G2613" s="83"/>
      <c r="H2613" s="84"/>
      <c r="I2613" s="114" t="str">
        <f>IF(Stock[[#This Row],[SỐ LƯỢNG MUA]]&gt;0,Stock[[#This Row],[GIÁ MUA]]*Stock[[#This Row],[SỐ LƯỢNG MUA]]*$D$11,"")</f>
        <v/>
      </c>
      <c r="J2613" s="87"/>
      <c r="K2613" s="88"/>
      <c r="L2613" s="116" t="str">
        <f>IF(Stock[[#This Row],[SỐ LƯỢNG MUA]]&gt;0,Stock[[#This Row],[GIÁ MUA]]*(1+Stock[[#This Row],[% TĂNG KỲ VỌNG_1]]),"")</f>
        <v/>
      </c>
      <c r="M2613" s="89"/>
      <c r="N2613" s="116" t="str">
        <f>IF(Stock[[#This Row],[SỐ LƯỢNG MUA]]&gt;0,Stock[[#This Row],[GIÁ MUA]]*(1+Stock[[#This Row],[% TĂNG KỲ VỌNG_2]]),"")</f>
        <v/>
      </c>
      <c r="O2613" s="89"/>
      <c r="P2613" s="116" t="str">
        <f>IF(Stock[[#This Row],[SỐ LƯỢNG MUA]]&gt;0,Stock[[#This Row],[GIÁ MUA]]*(1+Stock[[#This Row],[% GIẢM ĐỂ CẮT LỖ]]),"")</f>
        <v/>
      </c>
      <c r="Q2613" s="103"/>
      <c r="R2613" s="117" t="str">
        <f>IF(Stock[[#This Row],[CỔ TỨC TIỀN MẶT]]&gt;0,Stock[[#This Row],[CỔ TỨC TIỀN MẶT]]/(Stock[[#This Row],[GIÁ MUA]]*Stock[[#This Row],[SỐ LƯỢNG MUA]]),"")</f>
        <v/>
      </c>
      <c r="S2613" s="103"/>
      <c r="T2613" s="77"/>
      <c r="U2613" s="95"/>
      <c r="V2613" s="96"/>
      <c r="W2613" s="125" t="str">
        <f>IF(Stock[[#This Row],[SỐ LƯỢNG BÁN]]&gt;0,Stock[[#This Row],[GIÁ BÁN]]*Stock[[#This Row],[SỐ LƯỢNG BÁN]]*$D$11+Stock[[#This Row],[GIÁ BÁN]]*Stock[[#This Row],[SỐ LƯỢNG BÁN]]*$D$12,"")</f>
        <v/>
      </c>
      <c r="X2613" s="120">
        <f>Stock[[#This Row],[SỐ LƯỢNG MUA]]+Stock[[#This Row],[CỔ TỨC BẰNG CỔ PHIẾU]]-Stock[[#This Row],[SỐ LƯỢNG BÁN]]</f>
        <v>0</v>
      </c>
      <c r="Y26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3" s="120">
        <f ca="1">IF(Stock[[#This Row],[NGÀY BÁN]]&gt;0,Stock[[#This Row],[NGÀY BÁN]]-Stock[[#This Row],[NGÀY MUA]]+1,IF(Stock[[#This Row],[NGÀY MUA]]=0,0,TODAY()-Stock[[#This Row],[NGÀY MUA]]+1))</f>
        <v>0</v>
      </c>
      <c r="AA2613" s="121" t="str">
        <f>IFERROR(Stock[[#This Row],[CỔ TỨC TIỀN MẶT]]+Stock[[#This Row],[LÃI/(LỖ) TỪ BÁN CK
(auto-fill)]],"")</f>
        <v/>
      </c>
      <c r="AB26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3" s="79"/>
      <c r="AE2613" s="146" t="str">
        <f>IF(Stock[[#This Row],[TRẠNG THÁI
(auto-fill)]]="NẮM GIỮ",Stock[[#This Row],[GIÁ THỊ TRƯỜNG]]-Stock[[#This Row],[GIÁ MUA]],"")</f>
        <v/>
      </c>
      <c r="AF2613" s="150" t="str">
        <f>IFERROR(Stock[[#This Row],[TĂNG/
(GIẢM )]]/Stock[[#This Row],[GIÁ MUA]],"")</f>
        <v/>
      </c>
      <c r="AG2613" s="129" t="str">
        <f>IF(Stock[[#This Row],[GIÁ THỊ TRƯỜNG]]&gt;0,Stock[[#This Row],[GIÁ THỊ TRƯỜNG]]*Stock[[#This Row],[SỐ LƯỢNG CÒN LẠI
(auto-fill)]],"")</f>
        <v/>
      </c>
    </row>
    <row r="2614" spans="2:33">
      <c r="B2614" s="109" t="str">
        <f>IF(AND(Stock[[#This Row],[SỐ LƯỢNG MUA]]&gt;0,Stock[[#This Row],[SỐ LƯỢNG CÒN LẠI
(auto-fill)]]=0),"BÁN",
IF(AND(Stock[[#This Row],[SỐ LƯỢNG MUA]]&gt;0,Stock[[#This Row],[SỐ LƯỢNG CÒN LẠI
(auto-fill)]]&gt;0),"NẮM GIỮ",""))</f>
        <v/>
      </c>
      <c r="C2614" s="112">
        <f t="shared" si="40"/>
        <v>2601</v>
      </c>
      <c r="D2614" s="77"/>
      <c r="E2614" s="78"/>
      <c r="F2614" s="170"/>
      <c r="G2614" s="83"/>
      <c r="H2614" s="84"/>
      <c r="I2614" s="114" t="str">
        <f>IF(Stock[[#This Row],[SỐ LƯỢNG MUA]]&gt;0,Stock[[#This Row],[GIÁ MUA]]*Stock[[#This Row],[SỐ LƯỢNG MUA]]*$D$11,"")</f>
        <v/>
      </c>
      <c r="J2614" s="87"/>
      <c r="K2614" s="88"/>
      <c r="L2614" s="116" t="str">
        <f>IF(Stock[[#This Row],[SỐ LƯỢNG MUA]]&gt;0,Stock[[#This Row],[GIÁ MUA]]*(1+Stock[[#This Row],[% TĂNG KỲ VỌNG_1]]),"")</f>
        <v/>
      </c>
      <c r="M2614" s="89"/>
      <c r="N2614" s="116" t="str">
        <f>IF(Stock[[#This Row],[SỐ LƯỢNG MUA]]&gt;0,Stock[[#This Row],[GIÁ MUA]]*(1+Stock[[#This Row],[% TĂNG KỲ VỌNG_2]]),"")</f>
        <v/>
      </c>
      <c r="O2614" s="89"/>
      <c r="P2614" s="116" t="str">
        <f>IF(Stock[[#This Row],[SỐ LƯỢNG MUA]]&gt;0,Stock[[#This Row],[GIÁ MUA]]*(1+Stock[[#This Row],[% GIẢM ĐỂ CẮT LỖ]]),"")</f>
        <v/>
      </c>
      <c r="Q2614" s="103"/>
      <c r="R2614" s="117" t="str">
        <f>IF(Stock[[#This Row],[CỔ TỨC TIỀN MẶT]]&gt;0,Stock[[#This Row],[CỔ TỨC TIỀN MẶT]]/(Stock[[#This Row],[GIÁ MUA]]*Stock[[#This Row],[SỐ LƯỢNG MUA]]),"")</f>
        <v/>
      </c>
      <c r="S2614" s="103"/>
      <c r="T2614" s="77"/>
      <c r="U2614" s="95"/>
      <c r="V2614" s="96"/>
      <c r="W2614" s="125" t="str">
        <f>IF(Stock[[#This Row],[SỐ LƯỢNG BÁN]]&gt;0,Stock[[#This Row],[GIÁ BÁN]]*Stock[[#This Row],[SỐ LƯỢNG BÁN]]*$D$11+Stock[[#This Row],[GIÁ BÁN]]*Stock[[#This Row],[SỐ LƯỢNG BÁN]]*$D$12,"")</f>
        <v/>
      </c>
      <c r="X2614" s="120">
        <f>Stock[[#This Row],[SỐ LƯỢNG MUA]]+Stock[[#This Row],[CỔ TỨC BẰNG CỔ PHIẾU]]-Stock[[#This Row],[SỐ LƯỢNG BÁN]]</f>
        <v>0</v>
      </c>
      <c r="Y26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4" s="120">
        <f ca="1">IF(Stock[[#This Row],[NGÀY BÁN]]&gt;0,Stock[[#This Row],[NGÀY BÁN]]-Stock[[#This Row],[NGÀY MUA]]+1,IF(Stock[[#This Row],[NGÀY MUA]]=0,0,TODAY()-Stock[[#This Row],[NGÀY MUA]]+1))</f>
        <v>0</v>
      </c>
      <c r="AA2614" s="121" t="str">
        <f>IFERROR(Stock[[#This Row],[CỔ TỨC TIỀN MẶT]]+Stock[[#This Row],[LÃI/(LỖ) TỪ BÁN CK
(auto-fill)]],"")</f>
        <v/>
      </c>
      <c r="AB26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4" s="79"/>
      <c r="AE2614" s="146" t="str">
        <f>IF(Stock[[#This Row],[TRẠNG THÁI
(auto-fill)]]="NẮM GIỮ",Stock[[#This Row],[GIÁ THỊ TRƯỜNG]]-Stock[[#This Row],[GIÁ MUA]],"")</f>
        <v/>
      </c>
      <c r="AF2614" s="150" t="str">
        <f>IFERROR(Stock[[#This Row],[TĂNG/
(GIẢM )]]/Stock[[#This Row],[GIÁ MUA]],"")</f>
        <v/>
      </c>
      <c r="AG2614" s="129" t="str">
        <f>IF(Stock[[#This Row],[GIÁ THỊ TRƯỜNG]]&gt;0,Stock[[#This Row],[GIÁ THỊ TRƯỜNG]]*Stock[[#This Row],[SỐ LƯỢNG CÒN LẠI
(auto-fill)]],"")</f>
        <v/>
      </c>
    </row>
    <row r="2615" spans="2:33">
      <c r="B2615" s="109" t="str">
        <f>IF(AND(Stock[[#This Row],[SỐ LƯỢNG MUA]]&gt;0,Stock[[#This Row],[SỐ LƯỢNG CÒN LẠI
(auto-fill)]]=0),"BÁN",
IF(AND(Stock[[#This Row],[SỐ LƯỢNG MUA]]&gt;0,Stock[[#This Row],[SỐ LƯỢNG CÒN LẠI
(auto-fill)]]&gt;0),"NẮM GIỮ",""))</f>
        <v/>
      </c>
      <c r="C2615" s="112">
        <f t="shared" si="40"/>
        <v>2602</v>
      </c>
      <c r="D2615" s="77"/>
      <c r="E2615" s="78"/>
      <c r="F2615" s="170"/>
      <c r="G2615" s="83"/>
      <c r="H2615" s="84"/>
      <c r="I2615" s="114" t="str">
        <f>IF(Stock[[#This Row],[SỐ LƯỢNG MUA]]&gt;0,Stock[[#This Row],[GIÁ MUA]]*Stock[[#This Row],[SỐ LƯỢNG MUA]]*$D$11,"")</f>
        <v/>
      </c>
      <c r="J2615" s="87"/>
      <c r="K2615" s="88"/>
      <c r="L2615" s="116" t="str">
        <f>IF(Stock[[#This Row],[SỐ LƯỢNG MUA]]&gt;0,Stock[[#This Row],[GIÁ MUA]]*(1+Stock[[#This Row],[% TĂNG KỲ VỌNG_1]]),"")</f>
        <v/>
      </c>
      <c r="M2615" s="89"/>
      <c r="N2615" s="116" t="str">
        <f>IF(Stock[[#This Row],[SỐ LƯỢNG MUA]]&gt;0,Stock[[#This Row],[GIÁ MUA]]*(1+Stock[[#This Row],[% TĂNG KỲ VỌNG_2]]),"")</f>
        <v/>
      </c>
      <c r="O2615" s="89"/>
      <c r="P2615" s="116" t="str">
        <f>IF(Stock[[#This Row],[SỐ LƯỢNG MUA]]&gt;0,Stock[[#This Row],[GIÁ MUA]]*(1+Stock[[#This Row],[% GIẢM ĐỂ CẮT LỖ]]),"")</f>
        <v/>
      </c>
      <c r="Q2615" s="103"/>
      <c r="R2615" s="117" t="str">
        <f>IF(Stock[[#This Row],[CỔ TỨC TIỀN MẶT]]&gt;0,Stock[[#This Row],[CỔ TỨC TIỀN MẶT]]/(Stock[[#This Row],[GIÁ MUA]]*Stock[[#This Row],[SỐ LƯỢNG MUA]]),"")</f>
        <v/>
      </c>
      <c r="S2615" s="103"/>
      <c r="T2615" s="77"/>
      <c r="U2615" s="95"/>
      <c r="V2615" s="96"/>
      <c r="W2615" s="125" t="str">
        <f>IF(Stock[[#This Row],[SỐ LƯỢNG BÁN]]&gt;0,Stock[[#This Row],[GIÁ BÁN]]*Stock[[#This Row],[SỐ LƯỢNG BÁN]]*$D$11+Stock[[#This Row],[GIÁ BÁN]]*Stock[[#This Row],[SỐ LƯỢNG BÁN]]*$D$12,"")</f>
        <v/>
      </c>
      <c r="X2615" s="120">
        <f>Stock[[#This Row],[SỐ LƯỢNG MUA]]+Stock[[#This Row],[CỔ TỨC BẰNG CỔ PHIẾU]]-Stock[[#This Row],[SỐ LƯỢNG BÁN]]</f>
        <v>0</v>
      </c>
      <c r="Y26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5" s="120">
        <f ca="1">IF(Stock[[#This Row],[NGÀY BÁN]]&gt;0,Stock[[#This Row],[NGÀY BÁN]]-Stock[[#This Row],[NGÀY MUA]]+1,IF(Stock[[#This Row],[NGÀY MUA]]=0,0,TODAY()-Stock[[#This Row],[NGÀY MUA]]+1))</f>
        <v>0</v>
      </c>
      <c r="AA2615" s="121" t="str">
        <f>IFERROR(Stock[[#This Row],[CỔ TỨC TIỀN MẶT]]+Stock[[#This Row],[LÃI/(LỖ) TỪ BÁN CK
(auto-fill)]],"")</f>
        <v/>
      </c>
      <c r="AB26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5" s="79"/>
      <c r="AE2615" s="146" t="str">
        <f>IF(Stock[[#This Row],[TRẠNG THÁI
(auto-fill)]]="NẮM GIỮ",Stock[[#This Row],[GIÁ THỊ TRƯỜNG]]-Stock[[#This Row],[GIÁ MUA]],"")</f>
        <v/>
      </c>
      <c r="AF2615" s="150" t="str">
        <f>IFERROR(Stock[[#This Row],[TĂNG/
(GIẢM )]]/Stock[[#This Row],[GIÁ MUA]],"")</f>
        <v/>
      </c>
      <c r="AG2615" s="129" t="str">
        <f>IF(Stock[[#This Row],[GIÁ THỊ TRƯỜNG]]&gt;0,Stock[[#This Row],[GIÁ THỊ TRƯỜNG]]*Stock[[#This Row],[SỐ LƯỢNG CÒN LẠI
(auto-fill)]],"")</f>
        <v/>
      </c>
    </row>
    <row r="2616" spans="2:33">
      <c r="B2616" s="109" t="str">
        <f>IF(AND(Stock[[#This Row],[SỐ LƯỢNG MUA]]&gt;0,Stock[[#This Row],[SỐ LƯỢNG CÒN LẠI
(auto-fill)]]=0),"BÁN",
IF(AND(Stock[[#This Row],[SỐ LƯỢNG MUA]]&gt;0,Stock[[#This Row],[SỐ LƯỢNG CÒN LẠI
(auto-fill)]]&gt;0),"NẮM GIỮ",""))</f>
        <v/>
      </c>
      <c r="C2616" s="112">
        <f t="shared" si="40"/>
        <v>2603</v>
      </c>
      <c r="D2616" s="77"/>
      <c r="E2616" s="78"/>
      <c r="F2616" s="170"/>
      <c r="G2616" s="83"/>
      <c r="H2616" s="84"/>
      <c r="I2616" s="114" t="str">
        <f>IF(Stock[[#This Row],[SỐ LƯỢNG MUA]]&gt;0,Stock[[#This Row],[GIÁ MUA]]*Stock[[#This Row],[SỐ LƯỢNG MUA]]*$D$11,"")</f>
        <v/>
      </c>
      <c r="J2616" s="87"/>
      <c r="K2616" s="88"/>
      <c r="L2616" s="116" t="str">
        <f>IF(Stock[[#This Row],[SỐ LƯỢNG MUA]]&gt;0,Stock[[#This Row],[GIÁ MUA]]*(1+Stock[[#This Row],[% TĂNG KỲ VỌNG_1]]),"")</f>
        <v/>
      </c>
      <c r="M2616" s="89"/>
      <c r="N2616" s="116" t="str">
        <f>IF(Stock[[#This Row],[SỐ LƯỢNG MUA]]&gt;0,Stock[[#This Row],[GIÁ MUA]]*(1+Stock[[#This Row],[% TĂNG KỲ VỌNG_2]]),"")</f>
        <v/>
      </c>
      <c r="O2616" s="89"/>
      <c r="P2616" s="116" t="str">
        <f>IF(Stock[[#This Row],[SỐ LƯỢNG MUA]]&gt;0,Stock[[#This Row],[GIÁ MUA]]*(1+Stock[[#This Row],[% GIẢM ĐỂ CẮT LỖ]]),"")</f>
        <v/>
      </c>
      <c r="Q2616" s="103"/>
      <c r="R2616" s="117" t="str">
        <f>IF(Stock[[#This Row],[CỔ TỨC TIỀN MẶT]]&gt;0,Stock[[#This Row],[CỔ TỨC TIỀN MẶT]]/(Stock[[#This Row],[GIÁ MUA]]*Stock[[#This Row],[SỐ LƯỢNG MUA]]),"")</f>
        <v/>
      </c>
      <c r="S2616" s="103"/>
      <c r="T2616" s="77"/>
      <c r="U2616" s="95"/>
      <c r="V2616" s="96"/>
      <c r="W2616" s="125" t="str">
        <f>IF(Stock[[#This Row],[SỐ LƯỢNG BÁN]]&gt;0,Stock[[#This Row],[GIÁ BÁN]]*Stock[[#This Row],[SỐ LƯỢNG BÁN]]*$D$11+Stock[[#This Row],[GIÁ BÁN]]*Stock[[#This Row],[SỐ LƯỢNG BÁN]]*$D$12,"")</f>
        <v/>
      </c>
      <c r="X2616" s="120">
        <f>Stock[[#This Row],[SỐ LƯỢNG MUA]]+Stock[[#This Row],[CỔ TỨC BẰNG CỔ PHIẾU]]-Stock[[#This Row],[SỐ LƯỢNG BÁN]]</f>
        <v>0</v>
      </c>
      <c r="Y26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6" s="120">
        <f ca="1">IF(Stock[[#This Row],[NGÀY BÁN]]&gt;0,Stock[[#This Row],[NGÀY BÁN]]-Stock[[#This Row],[NGÀY MUA]]+1,IF(Stock[[#This Row],[NGÀY MUA]]=0,0,TODAY()-Stock[[#This Row],[NGÀY MUA]]+1))</f>
        <v>0</v>
      </c>
      <c r="AA2616" s="121" t="str">
        <f>IFERROR(Stock[[#This Row],[CỔ TỨC TIỀN MẶT]]+Stock[[#This Row],[LÃI/(LỖ) TỪ BÁN CK
(auto-fill)]],"")</f>
        <v/>
      </c>
      <c r="AB26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6" s="79"/>
      <c r="AE2616" s="146" t="str">
        <f>IF(Stock[[#This Row],[TRẠNG THÁI
(auto-fill)]]="NẮM GIỮ",Stock[[#This Row],[GIÁ THỊ TRƯỜNG]]-Stock[[#This Row],[GIÁ MUA]],"")</f>
        <v/>
      </c>
      <c r="AF2616" s="150" t="str">
        <f>IFERROR(Stock[[#This Row],[TĂNG/
(GIẢM )]]/Stock[[#This Row],[GIÁ MUA]],"")</f>
        <v/>
      </c>
      <c r="AG2616" s="129" t="str">
        <f>IF(Stock[[#This Row],[GIÁ THỊ TRƯỜNG]]&gt;0,Stock[[#This Row],[GIÁ THỊ TRƯỜNG]]*Stock[[#This Row],[SỐ LƯỢNG CÒN LẠI
(auto-fill)]],"")</f>
        <v/>
      </c>
    </row>
    <row r="2617" spans="2:33">
      <c r="B2617" s="109" t="str">
        <f>IF(AND(Stock[[#This Row],[SỐ LƯỢNG MUA]]&gt;0,Stock[[#This Row],[SỐ LƯỢNG CÒN LẠI
(auto-fill)]]=0),"BÁN",
IF(AND(Stock[[#This Row],[SỐ LƯỢNG MUA]]&gt;0,Stock[[#This Row],[SỐ LƯỢNG CÒN LẠI
(auto-fill)]]&gt;0),"NẮM GIỮ",""))</f>
        <v/>
      </c>
      <c r="C2617" s="112">
        <f t="shared" si="40"/>
        <v>2604</v>
      </c>
      <c r="D2617" s="77"/>
      <c r="E2617" s="78"/>
      <c r="F2617" s="170"/>
      <c r="G2617" s="83"/>
      <c r="H2617" s="84"/>
      <c r="I2617" s="114" t="str">
        <f>IF(Stock[[#This Row],[SỐ LƯỢNG MUA]]&gt;0,Stock[[#This Row],[GIÁ MUA]]*Stock[[#This Row],[SỐ LƯỢNG MUA]]*$D$11,"")</f>
        <v/>
      </c>
      <c r="J2617" s="87"/>
      <c r="K2617" s="88"/>
      <c r="L2617" s="116" t="str">
        <f>IF(Stock[[#This Row],[SỐ LƯỢNG MUA]]&gt;0,Stock[[#This Row],[GIÁ MUA]]*(1+Stock[[#This Row],[% TĂNG KỲ VỌNG_1]]),"")</f>
        <v/>
      </c>
      <c r="M2617" s="89"/>
      <c r="N2617" s="116" t="str">
        <f>IF(Stock[[#This Row],[SỐ LƯỢNG MUA]]&gt;0,Stock[[#This Row],[GIÁ MUA]]*(1+Stock[[#This Row],[% TĂNG KỲ VỌNG_2]]),"")</f>
        <v/>
      </c>
      <c r="O2617" s="89"/>
      <c r="P2617" s="116" t="str">
        <f>IF(Stock[[#This Row],[SỐ LƯỢNG MUA]]&gt;0,Stock[[#This Row],[GIÁ MUA]]*(1+Stock[[#This Row],[% GIẢM ĐỂ CẮT LỖ]]),"")</f>
        <v/>
      </c>
      <c r="Q2617" s="103"/>
      <c r="R2617" s="117" t="str">
        <f>IF(Stock[[#This Row],[CỔ TỨC TIỀN MẶT]]&gt;0,Stock[[#This Row],[CỔ TỨC TIỀN MẶT]]/(Stock[[#This Row],[GIÁ MUA]]*Stock[[#This Row],[SỐ LƯỢNG MUA]]),"")</f>
        <v/>
      </c>
      <c r="S2617" s="103"/>
      <c r="T2617" s="77"/>
      <c r="U2617" s="95"/>
      <c r="V2617" s="96"/>
      <c r="W2617" s="125" t="str">
        <f>IF(Stock[[#This Row],[SỐ LƯỢNG BÁN]]&gt;0,Stock[[#This Row],[GIÁ BÁN]]*Stock[[#This Row],[SỐ LƯỢNG BÁN]]*$D$11+Stock[[#This Row],[GIÁ BÁN]]*Stock[[#This Row],[SỐ LƯỢNG BÁN]]*$D$12,"")</f>
        <v/>
      </c>
      <c r="X2617" s="120">
        <f>Stock[[#This Row],[SỐ LƯỢNG MUA]]+Stock[[#This Row],[CỔ TỨC BẰNG CỔ PHIẾU]]-Stock[[#This Row],[SỐ LƯỢNG BÁN]]</f>
        <v>0</v>
      </c>
      <c r="Y26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7" s="120">
        <f ca="1">IF(Stock[[#This Row],[NGÀY BÁN]]&gt;0,Stock[[#This Row],[NGÀY BÁN]]-Stock[[#This Row],[NGÀY MUA]]+1,IF(Stock[[#This Row],[NGÀY MUA]]=0,0,TODAY()-Stock[[#This Row],[NGÀY MUA]]+1))</f>
        <v>0</v>
      </c>
      <c r="AA2617" s="121" t="str">
        <f>IFERROR(Stock[[#This Row],[CỔ TỨC TIỀN MẶT]]+Stock[[#This Row],[LÃI/(LỖ) TỪ BÁN CK
(auto-fill)]],"")</f>
        <v/>
      </c>
      <c r="AB26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7" s="79"/>
      <c r="AE2617" s="146" t="str">
        <f>IF(Stock[[#This Row],[TRẠNG THÁI
(auto-fill)]]="NẮM GIỮ",Stock[[#This Row],[GIÁ THỊ TRƯỜNG]]-Stock[[#This Row],[GIÁ MUA]],"")</f>
        <v/>
      </c>
      <c r="AF2617" s="150" t="str">
        <f>IFERROR(Stock[[#This Row],[TĂNG/
(GIẢM )]]/Stock[[#This Row],[GIÁ MUA]],"")</f>
        <v/>
      </c>
      <c r="AG2617" s="129" t="str">
        <f>IF(Stock[[#This Row],[GIÁ THỊ TRƯỜNG]]&gt;0,Stock[[#This Row],[GIÁ THỊ TRƯỜNG]]*Stock[[#This Row],[SỐ LƯỢNG CÒN LẠI
(auto-fill)]],"")</f>
        <v/>
      </c>
    </row>
    <row r="2618" spans="2:33">
      <c r="B2618" s="109" t="str">
        <f>IF(AND(Stock[[#This Row],[SỐ LƯỢNG MUA]]&gt;0,Stock[[#This Row],[SỐ LƯỢNG CÒN LẠI
(auto-fill)]]=0),"BÁN",
IF(AND(Stock[[#This Row],[SỐ LƯỢNG MUA]]&gt;0,Stock[[#This Row],[SỐ LƯỢNG CÒN LẠI
(auto-fill)]]&gt;0),"NẮM GIỮ",""))</f>
        <v/>
      </c>
      <c r="C2618" s="112">
        <f t="shared" si="40"/>
        <v>2605</v>
      </c>
      <c r="D2618" s="77"/>
      <c r="E2618" s="78"/>
      <c r="F2618" s="170"/>
      <c r="G2618" s="83"/>
      <c r="H2618" s="84"/>
      <c r="I2618" s="114" t="str">
        <f>IF(Stock[[#This Row],[SỐ LƯỢNG MUA]]&gt;0,Stock[[#This Row],[GIÁ MUA]]*Stock[[#This Row],[SỐ LƯỢNG MUA]]*$D$11,"")</f>
        <v/>
      </c>
      <c r="J2618" s="87"/>
      <c r="K2618" s="88"/>
      <c r="L2618" s="116" t="str">
        <f>IF(Stock[[#This Row],[SỐ LƯỢNG MUA]]&gt;0,Stock[[#This Row],[GIÁ MUA]]*(1+Stock[[#This Row],[% TĂNG KỲ VỌNG_1]]),"")</f>
        <v/>
      </c>
      <c r="M2618" s="89"/>
      <c r="N2618" s="116" t="str">
        <f>IF(Stock[[#This Row],[SỐ LƯỢNG MUA]]&gt;0,Stock[[#This Row],[GIÁ MUA]]*(1+Stock[[#This Row],[% TĂNG KỲ VỌNG_2]]),"")</f>
        <v/>
      </c>
      <c r="O2618" s="89"/>
      <c r="P2618" s="116" t="str">
        <f>IF(Stock[[#This Row],[SỐ LƯỢNG MUA]]&gt;0,Stock[[#This Row],[GIÁ MUA]]*(1+Stock[[#This Row],[% GIẢM ĐỂ CẮT LỖ]]),"")</f>
        <v/>
      </c>
      <c r="Q2618" s="103"/>
      <c r="R2618" s="117" t="str">
        <f>IF(Stock[[#This Row],[CỔ TỨC TIỀN MẶT]]&gt;0,Stock[[#This Row],[CỔ TỨC TIỀN MẶT]]/(Stock[[#This Row],[GIÁ MUA]]*Stock[[#This Row],[SỐ LƯỢNG MUA]]),"")</f>
        <v/>
      </c>
      <c r="S2618" s="103"/>
      <c r="T2618" s="77"/>
      <c r="U2618" s="95"/>
      <c r="V2618" s="96"/>
      <c r="W2618" s="125" t="str">
        <f>IF(Stock[[#This Row],[SỐ LƯỢNG BÁN]]&gt;0,Stock[[#This Row],[GIÁ BÁN]]*Stock[[#This Row],[SỐ LƯỢNG BÁN]]*$D$11+Stock[[#This Row],[GIÁ BÁN]]*Stock[[#This Row],[SỐ LƯỢNG BÁN]]*$D$12,"")</f>
        <v/>
      </c>
      <c r="X2618" s="120">
        <f>Stock[[#This Row],[SỐ LƯỢNG MUA]]+Stock[[#This Row],[CỔ TỨC BẰNG CỔ PHIẾU]]-Stock[[#This Row],[SỐ LƯỢNG BÁN]]</f>
        <v>0</v>
      </c>
      <c r="Y26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8" s="120">
        <f ca="1">IF(Stock[[#This Row],[NGÀY BÁN]]&gt;0,Stock[[#This Row],[NGÀY BÁN]]-Stock[[#This Row],[NGÀY MUA]]+1,IF(Stock[[#This Row],[NGÀY MUA]]=0,0,TODAY()-Stock[[#This Row],[NGÀY MUA]]+1))</f>
        <v>0</v>
      </c>
      <c r="AA2618" s="121" t="str">
        <f>IFERROR(Stock[[#This Row],[CỔ TỨC TIỀN MẶT]]+Stock[[#This Row],[LÃI/(LỖ) TỪ BÁN CK
(auto-fill)]],"")</f>
        <v/>
      </c>
      <c r="AB26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8" s="79"/>
      <c r="AE2618" s="146" t="str">
        <f>IF(Stock[[#This Row],[TRẠNG THÁI
(auto-fill)]]="NẮM GIỮ",Stock[[#This Row],[GIÁ THỊ TRƯỜNG]]-Stock[[#This Row],[GIÁ MUA]],"")</f>
        <v/>
      </c>
      <c r="AF2618" s="150" t="str">
        <f>IFERROR(Stock[[#This Row],[TĂNG/
(GIẢM )]]/Stock[[#This Row],[GIÁ MUA]],"")</f>
        <v/>
      </c>
      <c r="AG2618" s="129" t="str">
        <f>IF(Stock[[#This Row],[GIÁ THỊ TRƯỜNG]]&gt;0,Stock[[#This Row],[GIÁ THỊ TRƯỜNG]]*Stock[[#This Row],[SỐ LƯỢNG CÒN LẠI
(auto-fill)]],"")</f>
        <v/>
      </c>
    </row>
    <row r="2619" spans="2:33">
      <c r="B2619" s="109" t="str">
        <f>IF(AND(Stock[[#This Row],[SỐ LƯỢNG MUA]]&gt;0,Stock[[#This Row],[SỐ LƯỢNG CÒN LẠI
(auto-fill)]]=0),"BÁN",
IF(AND(Stock[[#This Row],[SỐ LƯỢNG MUA]]&gt;0,Stock[[#This Row],[SỐ LƯỢNG CÒN LẠI
(auto-fill)]]&gt;0),"NẮM GIỮ",""))</f>
        <v/>
      </c>
      <c r="C2619" s="112">
        <f t="shared" si="40"/>
        <v>2606</v>
      </c>
      <c r="D2619" s="77"/>
      <c r="E2619" s="78"/>
      <c r="F2619" s="170"/>
      <c r="G2619" s="83"/>
      <c r="H2619" s="84"/>
      <c r="I2619" s="114" t="str">
        <f>IF(Stock[[#This Row],[SỐ LƯỢNG MUA]]&gt;0,Stock[[#This Row],[GIÁ MUA]]*Stock[[#This Row],[SỐ LƯỢNG MUA]]*$D$11,"")</f>
        <v/>
      </c>
      <c r="J2619" s="87"/>
      <c r="K2619" s="88"/>
      <c r="L2619" s="116" t="str">
        <f>IF(Stock[[#This Row],[SỐ LƯỢNG MUA]]&gt;0,Stock[[#This Row],[GIÁ MUA]]*(1+Stock[[#This Row],[% TĂNG KỲ VỌNG_1]]),"")</f>
        <v/>
      </c>
      <c r="M2619" s="89"/>
      <c r="N2619" s="116" t="str">
        <f>IF(Stock[[#This Row],[SỐ LƯỢNG MUA]]&gt;0,Stock[[#This Row],[GIÁ MUA]]*(1+Stock[[#This Row],[% TĂNG KỲ VỌNG_2]]),"")</f>
        <v/>
      </c>
      <c r="O2619" s="89"/>
      <c r="P2619" s="116" t="str">
        <f>IF(Stock[[#This Row],[SỐ LƯỢNG MUA]]&gt;0,Stock[[#This Row],[GIÁ MUA]]*(1+Stock[[#This Row],[% GIẢM ĐỂ CẮT LỖ]]),"")</f>
        <v/>
      </c>
      <c r="Q2619" s="103"/>
      <c r="R2619" s="117" t="str">
        <f>IF(Stock[[#This Row],[CỔ TỨC TIỀN MẶT]]&gt;0,Stock[[#This Row],[CỔ TỨC TIỀN MẶT]]/(Stock[[#This Row],[GIÁ MUA]]*Stock[[#This Row],[SỐ LƯỢNG MUA]]),"")</f>
        <v/>
      </c>
      <c r="S2619" s="103"/>
      <c r="T2619" s="77"/>
      <c r="U2619" s="95"/>
      <c r="V2619" s="96"/>
      <c r="W2619" s="125" t="str">
        <f>IF(Stock[[#This Row],[SỐ LƯỢNG BÁN]]&gt;0,Stock[[#This Row],[GIÁ BÁN]]*Stock[[#This Row],[SỐ LƯỢNG BÁN]]*$D$11+Stock[[#This Row],[GIÁ BÁN]]*Stock[[#This Row],[SỐ LƯỢNG BÁN]]*$D$12,"")</f>
        <v/>
      </c>
      <c r="X2619" s="120">
        <f>Stock[[#This Row],[SỐ LƯỢNG MUA]]+Stock[[#This Row],[CỔ TỨC BẰNG CỔ PHIẾU]]-Stock[[#This Row],[SỐ LƯỢNG BÁN]]</f>
        <v>0</v>
      </c>
      <c r="Y26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9" s="120">
        <f ca="1">IF(Stock[[#This Row],[NGÀY BÁN]]&gt;0,Stock[[#This Row],[NGÀY BÁN]]-Stock[[#This Row],[NGÀY MUA]]+1,IF(Stock[[#This Row],[NGÀY MUA]]=0,0,TODAY()-Stock[[#This Row],[NGÀY MUA]]+1))</f>
        <v>0</v>
      </c>
      <c r="AA2619" s="121" t="str">
        <f>IFERROR(Stock[[#This Row],[CỔ TỨC TIỀN MẶT]]+Stock[[#This Row],[LÃI/(LỖ) TỪ BÁN CK
(auto-fill)]],"")</f>
        <v/>
      </c>
      <c r="AB26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19" s="79"/>
      <c r="AE2619" s="146" t="str">
        <f>IF(Stock[[#This Row],[TRẠNG THÁI
(auto-fill)]]="NẮM GIỮ",Stock[[#This Row],[GIÁ THỊ TRƯỜNG]]-Stock[[#This Row],[GIÁ MUA]],"")</f>
        <v/>
      </c>
      <c r="AF2619" s="150" t="str">
        <f>IFERROR(Stock[[#This Row],[TĂNG/
(GIẢM )]]/Stock[[#This Row],[GIÁ MUA]],"")</f>
        <v/>
      </c>
      <c r="AG2619" s="129" t="str">
        <f>IF(Stock[[#This Row],[GIÁ THỊ TRƯỜNG]]&gt;0,Stock[[#This Row],[GIÁ THỊ TRƯỜNG]]*Stock[[#This Row],[SỐ LƯỢNG CÒN LẠI
(auto-fill)]],"")</f>
        <v/>
      </c>
    </row>
    <row r="2620" spans="2:33">
      <c r="B2620" s="109" t="str">
        <f>IF(AND(Stock[[#This Row],[SỐ LƯỢNG MUA]]&gt;0,Stock[[#This Row],[SỐ LƯỢNG CÒN LẠI
(auto-fill)]]=0),"BÁN",
IF(AND(Stock[[#This Row],[SỐ LƯỢNG MUA]]&gt;0,Stock[[#This Row],[SỐ LƯỢNG CÒN LẠI
(auto-fill)]]&gt;0),"NẮM GIỮ",""))</f>
        <v/>
      </c>
      <c r="C2620" s="112">
        <f t="shared" si="40"/>
        <v>2607</v>
      </c>
      <c r="D2620" s="77"/>
      <c r="E2620" s="78"/>
      <c r="F2620" s="170"/>
      <c r="G2620" s="83"/>
      <c r="H2620" s="84"/>
      <c r="I2620" s="114" t="str">
        <f>IF(Stock[[#This Row],[SỐ LƯỢNG MUA]]&gt;0,Stock[[#This Row],[GIÁ MUA]]*Stock[[#This Row],[SỐ LƯỢNG MUA]]*$D$11,"")</f>
        <v/>
      </c>
      <c r="J2620" s="87"/>
      <c r="K2620" s="88"/>
      <c r="L2620" s="116" t="str">
        <f>IF(Stock[[#This Row],[SỐ LƯỢNG MUA]]&gt;0,Stock[[#This Row],[GIÁ MUA]]*(1+Stock[[#This Row],[% TĂNG KỲ VỌNG_1]]),"")</f>
        <v/>
      </c>
      <c r="M2620" s="89"/>
      <c r="N2620" s="116" t="str">
        <f>IF(Stock[[#This Row],[SỐ LƯỢNG MUA]]&gt;0,Stock[[#This Row],[GIÁ MUA]]*(1+Stock[[#This Row],[% TĂNG KỲ VỌNG_2]]),"")</f>
        <v/>
      </c>
      <c r="O2620" s="89"/>
      <c r="P2620" s="116" t="str">
        <f>IF(Stock[[#This Row],[SỐ LƯỢNG MUA]]&gt;0,Stock[[#This Row],[GIÁ MUA]]*(1+Stock[[#This Row],[% GIẢM ĐỂ CẮT LỖ]]),"")</f>
        <v/>
      </c>
      <c r="Q2620" s="103"/>
      <c r="R2620" s="117" t="str">
        <f>IF(Stock[[#This Row],[CỔ TỨC TIỀN MẶT]]&gt;0,Stock[[#This Row],[CỔ TỨC TIỀN MẶT]]/(Stock[[#This Row],[GIÁ MUA]]*Stock[[#This Row],[SỐ LƯỢNG MUA]]),"")</f>
        <v/>
      </c>
      <c r="S2620" s="103"/>
      <c r="T2620" s="77"/>
      <c r="U2620" s="95"/>
      <c r="V2620" s="96"/>
      <c r="W2620" s="125" t="str">
        <f>IF(Stock[[#This Row],[SỐ LƯỢNG BÁN]]&gt;0,Stock[[#This Row],[GIÁ BÁN]]*Stock[[#This Row],[SỐ LƯỢNG BÁN]]*$D$11+Stock[[#This Row],[GIÁ BÁN]]*Stock[[#This Row],[SỐ LƯỢNG BÁN]]*$D$12,"")</f>
        <v/>
      </c>
      <c r="X2620" s="120">
        <f>Stock[[#This Row],[SỐ LƯỢNG MUA]]+Stock[[#This Row],[CỔ TỨC BẰNG CỔ PHIẾU]]-Stock[[#This Row],[SỐ LƯỢNG BÁN]]</f>
        <v>0</v>
      </c>
      <c r="Y26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0" s="120">
        <f ca="1">IF(Stock[[#This Row],[NGÀY BÁN]]&gt;0,Stock[[#This Row],[NGÀY BÁN]]-Stock[[#This Row],[NGÀY MUA]]+1,IF(Stock[[#This Row],[NGÀY MUA]]=0,0,TODAY()-Stock[[#This Row],[NGÀY MUA]]+1))</f>
        <v>0</v>
      </c>
      <c r="AA2620" s="121" t="str">
        <f>IFERROR(Stock[[#This Row],[CỔ TỨC TIỀN MẶT]]+Stock[[#This Row],[LÃI/(LỖ) TỪ BÁN CK
(auto-fill)]],"")</f>
        <v/>
      </c>
      <c r="AB26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0" s="79"/>
      <c r="AE2620" s="146" t="str">
        <f>IF(Stock[[#This Row],[TRẠNG THÁI
(auto-fill)]]="NẮM GIỮ",Stock[[#This Row],[GIÁ THỊ TRƯỜNG]]-Stock[[#This Row],[GIÁ MUA]],"")</f>
        <v/>
      </c>
      <c r="AF2620" s="150" t="str">
        <f>IFERROR(Stock[[#This Row],[TĂNG/
(GIẢM )]]/Stock[[#This Row],[GIÁ MUA]],"")</f>
        <v/>
      </c>
      <c r="AG2620" s="129" t="str">
        <f>IF(Stock[[#This Row],[GIÁ THỊ TRƯỜNG]]&gt;0,Stock[[#This Row],[GIÁ THỊ TRƯỜNG]]*Stock[[#This Row],[SỐ LƯỢNG CÒN LẠI
(auto-fill)]],"")</f>
        <v/>
      </c>
    </row>
    <row r="2621" spans="2:33">
      <c r="B2621" s="109" t="str">
        <f>IF(AND(Stock[[#This Row],[SỐ LƯỢNG MUA]]&gt;0,Stock[[#This Row],[SỐ LƯỢNG CÒN LẠI
(auto-fill)]]=0),"BÁN",
IF(AND(Stock[[#This Row],[SỐ LƯỢNG MUA]]&gt;0,Stock[[#This Row],[SỐ LƯỢNG CÒN LẠI
(auto-fill)]]&gt;0),"NẮM GIỮ",""))</f>
        <v/>
      </c>
      <c r="C2621" s="112">
        <f t="shared" si="40"/>
        <v>2608</v>
      </c>
      <c r="D2621" s="77"/>
      <c r="E2621" s="78"/>
      <c r="F2621" s="170"/>
      <c r="G2621" s="83"/>
      <c r="H2621" s="84"/>
      <c r="I2621" s="114" t="str">
        <f>IF(Stock[[#This Row],[SỐ LƯỢNG MUA]]&gt;0,Stock[[#This Row],[GIÁ MUA]]*Stock[[#This Row],[SỐ LƯỢNG MUA]]*$D$11,"")</f>
        <v/>
      </c>
      <c r="J2621" s="87"/>
      <c r="K2621" s="88"/>
      <c r="L2621" s="116" t="str">
        <f>IF(Stock[[#This Row],[SỐ LƯỢNG MUA]]&gt;0,Stock[[#This Row],[GIÁ MUA]]*(1+Stock[[#This Row],[% TĂNG KỲ VỌNG_1]]),"")</f>
        <v/>
      </c>
      <c r="M2621" s="89"/>
      <c r="N2621" s="116" t="str">
        <f>IF(Stock[[#This Row],[SỐ LƯỢNG MUA]]&gt;0,Stock[[#This Row],[GIÁ MUA]]*(1+Stock[[#This Row],[% TĂNG KỲ VỌNG_2]]),"")</f>
        <v/>
      </c>
      <c r="O2621" s="89"/>
      <c r="P2621" s="116" t="str">
        <f>IF(Stock[[#This Row],[SỐ LƯỢNG MUA]]&gt;0,Stock[[#This Row],[GIÁ MUA]]*(1+Stock[[#This Row],[% GIẢM ĐỂ CẮT LỖ]]),"")</f>
        <v/>
      </c>
      <c r="Q2621" s="103"/>
      <c r="R2621" s="117" t="str">
        <f>IF(Stock[[#This Row],[CỔ TỨC TIỀN MẶT]]&gt;0,Stock[[#This Row],[CỔ TỨC TIỀN MẶT]]/(Stock[[#This Row],[GIÁ MUA]]*Stock[[#This Row],[SỐ LƯỢNG MUA]]),"")</f>
        <v/>
      </c>
      <c r="S2621" s="103"/>
      <c r="T2621" s="77"/>
      <c r="U2621" s="95"/>
      <c r="V2621" s="96"/>
      <c r="W2621" s="125" t="str">
        <f>IF(Stock[[#This Row],[SỐ LƯỢNG BÁN]]&gt;0,Stock[[#This Row],[GIÁ BÁN]]*Stock[[#This Row],[SỐ LƯỢNG BÁN]]*$D$11+Stock[[#This Row],[GIÁ BÁN]]*Stock[[#This Row],[SỐ LƯỢNG BÁN]]*$D$12,"")</f>
        <v/>
      </c>
      <c r="X2621" s="120">
        <f>Stock[[#This Row],[SỐ LƯỢNG MUA]]+Stock[[#This Row],[CỔ TỨC BẰNG CỔ PHIẾU]]-Stock[[#This Row],[SỐ LƯỢNG BÁN]]</f>
        <v>0</v>
      </c>
      <c r="Y26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1" s="120">
        <f ca="1">IF(Stock[[#This Row],[NGÀY BÁN]]&gt;0,Stock[[#This Row],[NGÀY BÁN]]-Stock[[#This Row],[NGÀY MUA]]+1,IF(Stock[[#This Row],[NGÀY MUA]]=0,0,TODAY()-Stock[[#This Row],[NGÀY MUA]]+1))</f>
        <v>0</v>
      </c>
      <c r="AA2621" s="121" t="str">
        <f>IFERROR(Stock[[#This Row],[CỔ TỨC TIỀN MẶT]]+Stock[[#This Row],[LÃI/(LỖ) TỪ BÁN CK
(auto-fill)]],"")</f>
        <v/>
      </c>
      <c r="AB26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1" s="79"/>
      <c r="AE2621" s="146" t="str">
        <f>IF(Stock[[#This Row],[TRẠNG THÁI
(auto-fill)]]="NẮM GIỮ",Stock[[#This Row],[GIÁ THỊ TRƯỜNG]]-Stock[[#This Row],[GIÁ MUA]],"")</f>
        <v/>
      </c>
      <c r="AF2621" s="150" t="str">
        <f>IFERROR(Stock[[#This Row],[TĂNG/
(GIẢM )]]/Stock[[#This Row],[GIÁ MUA]],"")</f>
        <v/>
      </c>
      <c r="AG2621" s="129" t="str">
        <f>IF(Stock[[#This Row],[GIÁ THỊ TRƯỜNG]]&gt;0,Stock[[#This Row],[GIÁ THỊ TRƯỜNG]]*Stock[[#This Row],[SỐ LƯỢNG CÒN LẠI
(auto-fill)]],"")</f>
        <v/>
      </c>
    </row>
    <row r="2622" spans="2:33">
      <c r="B2622" s="109" t="str">
        <f>IF(AND(Stock[[#This Row],[SỐ LƯỢNG MUA]]&gt;0,Stock[[#This Row],[SỐ LƯỢNG CÒN LẠI
(auto-fill)]]=0),"BÁN",
IF(AND(Stock[[#This Row],[SỐ LƯỢNG MUA]]&gt;0,Stock[[#This Row],[SỐ LƯỢNG CÒN LẠI
(auto-fill)]]&gt;0),"NẮM GIỮ",""))</f>
        <v/>
      </c>
      <c r="C2622" s="112">
        <f t="shared" si="40"/>
        <v>2609</v>
      </c>
      <c r="D2622" s="77"/>
      <c r="E2622" s="78"/>
      <c r="F2622" s="170"/>
      <c r="G2622" s="83"/>
      <c r="H2622" s="84"/>
      <c r="I2622" s="114" t="str">
        <f>IF(Stock[[#This Row],[SỐ LƯỢNG MUA]]&gt;0,Stock[[#This Row],[GIÁ MUA]]*Stock[[#This Row],[SỐ LƯỢNG MUA]]*$D$11,"")</f>
        <v/>
      </c>
      <c r="J2622" s="87"/>
      <c r="K2622" s="88"/>
      <c r="L2622" s="116" t="str">
        <f>IF(Stock[[#This Row],[SỐ LƯỢNG MUA]]&gt;0,Stock[[#This Row],[GIÁ MUA]]*(1+Stock[[#This Row],[% TĂNG KỲ VỌNG_1]]),"")</f>
        <v/>
      </c>
      <c r="M2622" s="89"/>
      <c r="N2622" s="116" t="str">
        <f>IF(Stock[[#This Row],[SỐ LƯỢNG MUA]]&gt;0,Stock[[#This Row],[GIÁ MUA]]*(1+Stock[[#This Row],[% TĂNG KỲ VỌNG_2]]),"")</f>
        <v/>
      </c>
      <c r="O2622" s="89"/>
      <c r="P2622" s="116" t="str">
        <f>IF(Stock[[#This Row],[SỐ LƯỢNG MUA]]&gt;0,Stock[[#This Row],[GIÁ MUA]]*(1+Stock[[#This Row],[% GIẢM ĐỂ CẮT LỖ]]),"")</f>
        <v/>
      </c>
      <c r="Q2622" s="103"/>
      <c r="R2622" s="117" t="str">
        <f>IF(Stock[[#This Row],[CỔ TỨC TIỀN MẶT]]&gt;0,Stock[[#This Row],[CỔ TỨC TIỀN MẶT]]/(Stock[[#This Row],[GIÁ MUA]]*Stock[[#This Row],[SỐ LƯỢNG MUA]]),"")</f>
        <v/>
      </c>
      <c r="S2622" s="103"/>
      <c r="T2622" s="77"/>
      <c r="U2622" s="95"/>
      <c r="V2622" s="96"/>
      <c r="W2622" s="125" t="str">
        <f>IF(Stock[[#This Row],[SỐ LƯỢNG BÁN]]&gt;0,Stock[[#This Row],[GIÁ BÁN]]*Stock[[#This Row],[SỐ LƯỢNG BÁN]]*$D$11+Stock[[#This Row],[GIÁ BÁN]]*Stock[[#This Row],[SỐ LƯỢNG BÁN]]*$D$12,"")</f>
        <v/>
      </c>
      <c r="X2622" s="120">
        <f>Stock[[#This Row],[SỐ LƯỢNG MUA]]+Stock[[#This Row],[CỔ TỨC BẰNG CỔ PHIẾU]]-Stock[[#This Row],[SỐ LƯỢNG BÁN]]</f>
        <v>0</v>
      </c>
      <c r="Y26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2" s="120">
        <f ca="1">IF(Stock[[#This Row],[NGÀY BÁN]]&gt;0,Stock[[#This Row],[NGÀY BÁN]]-Stock[[#This Row],[NGÀY MUA]]+1,IF(Stock[[#This Row],[NGÀY MUA]]=0,0,TODAY()-Stock[[#This Row],[NGÀY MUA]]+1))</f>
        <v>0</v>
      </c>
      <c r="AA2622" s="121" t="str">
        <f>IFERROR(Stock[[#This Row],[CỔ TỨC TIỀN MẶT]]+Stock[[#This Row],[LÃI/(LỖ) TỪ BÁN CK
(auto-fill)]],"")</f>
        <v/>
      </c>
      <c r="AB26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2" s="79"/>
      <c r="AE2622" s="146" t="str">
        <f>IF(Stock[[#This Row],[TRẠNG THÁI
(auto-fill)]]="NẮM GIỮ",Stock[[#This Row],[GIÁ THỊ TRƯỜNG]]-Stock[[#This Row],[GIÁ MUA]],"")</f>
        <v/>
      </c>
      <c r="AF2622" s="150" t="str">
        <f>IFERROR(Stock[[#This Row],[TĂNG/
(GIẢM )]]/Stock[[#This Row],[GIÁ MUA]],"")</f>
        <v/>
      </c>
      <c r="AG2622" s="129" t="str">
        <f>IF(Stock[[#This Row],[GIÁ THỊ TRƯỜNG]]&gt;0,Stock[[#This Row],[GIÁ THỊ TRƯỜNG]]*Stock[[#This Row],[SỐ LƯỢNG CÒN LẠI
(auto-fill)]],"")</f>
        <v/>
      </c>
    </row>
    <row r="2623" spans="2:33">
      <c r="B2623" s="109" t="str">
        <f>IF(AND(Stock[[#This Row],[SỐ LƯỢNG MUA]]&gt;0,Stock[[#This Row],[SỐ LƯỢNG CÒN LẠI
(auto-fill)]]=0),"BÁN",
IF(AND(Stock[[#This Row],[SỐ LƯỢNG MUA]]&gt;0,Stock[[#This Row],[SỐ LƯỢNG CÒN LẠI
(auto-fill)]]&gt;0),"NẮM GIỮ",""))</f>
        <v/>
      </c>
      <c r="C2623" s="112">
        <f t="shared" si="40"/>
        <v>2610</v>
      </c>
      <c r="D2623" s="77"/>
      <c r="E2623" s="78"/>
      <c r="F2623" s="170"/>
      <c r="G2623" s="83"/>
      <c r="H2623" s="84"/>
      <c r="I2623" s="114" t="str">
        <f>IF(Stock[[#This Row],[SỐ LƯỢNG MUA]]&gt;0,Stock[[#This Row],[GIÁ MUA]]*Stock[[#This Row],[SỐ LƯỢNG MUA]]*$D$11,"")</f>
        <v/>
      </c>
      <c r="J2623" s="87"/>
      <c r="K2623" s="88"/>
      <c r="L2623" s="116" t="str">
        <f>IF(Stock[[#This Row],[SỐ LƯỢNG MUA]]&gt;0,Stock[[#This Row],[GIÁ MUA]]*(1+Stock[[#This Row],[% TĂNG KỲ VỌNG_1]]),"")</f>
        <v/>
      </c>
      <c r="M2623" s="89"/>
      <c r="N2623" s="116" t="str">
        <f>IF(Stock[[#This Row],[SỐ LƯỢNG MUA]]&gt;0,Stock[[#This Row],[GIÁ MUA]]*(1+Stock[[#This Row],[% TĂNG KỲ VỌNG_2]]),"")</f>
        <v/>
      </c>
      <c r="O2623" s="89"/>
      <c r="P2623" s="116" t="str">
        <f>IF(Stock[[#This Row],[SỐ LƯỢNG MUA]]&gt;0,Stock[[#This Row],[GIÁ MUA]]*(1+Stock[[#This Row],[% GIẢM ĐỂ CẮT LỖ]]),"")</f>
        <v/>
      </c>
      <c r="Q2623" s="103"/>
      <c r="R2623" s="117" t="str">
        <f>IF(Stock[[#This Row],[CỔ TỨC TIỀN MẶT]]&gt;0,Stock[[#This Row],[CỔ TỨC TIỀN MẶT]]/(Stock[[#This Row],[GIÁ MUA]]*Stock[[#This Row],[SỐ LƯỢNG MUA]]),"")</f>
        <v/>
      </c>
      <c r="S2623" s="103"/>
      <c r="T2623" s="77"/>
      <c r="U2623" s="95"/>
      <c r="V2623" s="96"/>
      <c r="W2623" s="125" t="str">
        <f>IF(Stock[[#This Row],[SỐ LƯỢNG BÁN]]&gt;0,Stock[[#This Row],[GIÁ BÁN]]*Stock[[#This Row],[SỐ LƯỢNG BÁN]]*$D$11+Stock[[#This Row],[GIÁ BÁN]]*Stock[[#This Row],[SỐ LƯỢNG BÁN]]*$D$12,"")</f>
        <v/>
      </c>
      <c r="X2623" s="120">
        <f>Stock[[#This Row],[SỐ LƯỢNG MUA]]+Stock[[#This Row],[CỔ TỨC BẰNG CỔ PHIẾU]]-Stock[[#This Row],[SỐ LƯỢNG BÁN]]</f>
        <v>0</v>
      </c>
      <c r="Y26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3" s="120">
        <f ca="1">IF(Stock[[#This Row],[NGÀY BÁN]]&gt;0,Stock[[#This Row],[NGÀY BÁN]]-Stock[[#This Row],[NGÀY MUA]]+1,IF(Stock[[#This Row],[NGÀY MUA]]=0,0,TODAY()-Stock[[#This Row],[NGÀY MUA]]+1))</f>
        <v>0</v>
      </c>
      <c r="AA2623" s="121" t="str">
        <f>IFERROR(Stock[[#This Row],[CỔ TỨC TIỀN MẶT]]+Stock[[#This Row],[LÃI/(LỖ) TỪ BÁN CK
(auto-fill)]],"")</f>
        <v/>
      </c>
      <c r="AB26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3" s="79"/>
      <c r="AE2623" s="146" t="str">
        <f>IF(Stock[[#This Row],[TRẠNG THÁI
(auto-fill)]]="NẮM GIỮ",Stock[[#This Row],[GIÁ THỊ TRƯỜNG]]-Stock[[#This Row],[GIÁ MUA]],"")</f>
        <v/>
      </c>
      <c r="AF2623" s="150" t="str">
        <f>IFERROR(Stock[[#This Row],[TĂNG/
(GIẢM )]]/Stock[[#This Row],[GIÁ MUA]],"")</f>
        <v/>
      </c>
      <c r="AG2623" s="129" t="str">
        <f>IF(Stock[[#This Row],[GIÁ THỊ TRƯỜNG]]&gt;0,Stock[[#This Row],[GIÁ THỊ TRƯỜNG]]*Stock[[#This Row],[SỐ LƯỢNG CÒN LẠI
(auto-fill)]],"")</f>
        <v/>
      </c>
    </row>
    <row r="2624" spans="2:33">
      <c r="B2624" s="109" t="str">
        <f>IF(AND(Stock[[#This Row],[SỐ LƯỢNG MUA]]&gt;0,Stock[[#This Row],[SỐ LƯỢNG CÒN LẠI
(auto-fill)]]=0),"BÁN",
IF(AND(Stock[[#This Row],[SỐ LƯỢNG MUA]]&gt;0,Stock[[#This Row],[SỐ LƯỢNG CÒN LẠI
(auto-fill)]]&gt;0),"NẮM GIỮ",""))</f>
        <v/>
      </c>
      <c r="C2624" s="112">
        <f t="shared" si="40"/>
        <v>2611</v>
      </c>
      <c r="D2624" s="77"/>
      <c r="E2624" s="78"/>
      <c r="F2624" s="170"/>
      <c r="G2624" s="83"/>
      <c r="H2624" s="84"/>
      <c r="I2624" s="114" t="str">
        <f>IF(Stock[[#This Row],[SỐ LƯỢNG MUA]]&gt;0,Stock[[#This Row],[GIÁ MUA]]*Stock[[#This Row],[SỐ LƯỢNG MUA]]*$D$11,"")</f>
        <v/>
      </c>
      <c r="J2624" s="87"/>
      <c r="K2624" s="88"/>
      <c r="L2624" s="116" t="str">
        <f>IF(Stock[[#This Row],[SỐ LƯỢNG MUA]]&gt;0,Stock[[#This Row],[GIÁ MUA]]*(1+Stock[[#This Row],[% TĂNG KỲ VỌNG_1]]),"")</f>
        <v/>
      </c>
      <c r="M2624" s="89"/>
      <c r="N2624" s="116" t="str">
        <f>IF(Stock[[#This Row],[SỐ LƯỢNG MUA]]&gt;0,Stock[[#This Row],[GIÁ MUA]]*(1+Stock[[#This Row],[% TĂNG KỲ VỌNG_2]]),"")</f>
        <v/>
      </c>
      <c r="O2624" s="89"/>
      <c r="P2624" s="116" t="str">
        <f>IF(Stock[[#This Row],[SỐ LƯỢNG MUA]]&gt;0,Stock[[#This Row],[GIÁ MUA]]*(1+Stock[[#This Row],[% GIẢM ĐỂ CẮT LỖ]]),"")</f>
        <v/>
      </c>
      <c r="Q2624" s="103"/>
      <c r="R2624" s="117" t="str">
        <f>IF(Stock[[#This Row],[CỔ TỨC TIỀN MẶT]]&gt;0,Stock[[#This Row],[CỔ TỨC TIỀN MẶT]]/(Stock[[#This Row],[GIÁ MUA]]*Stock[[#This Row],[SỐ LƯỢNG MUA]]),"")</f>
        <v/>
      </c>
      <c r="S2624" s="103"/>
      <c r="T2624" s="77"/>
      <c r="U2624" s="95"/>
      <c r="V2624" s="96"/>
      <c r="W2624" s="125" t="str">
        <f>IF(Stock[[#This Row],[SỐ LƯỢNG BÁN]]&gt;0,Stock[[#This Row],[GIÁ BÁN]]*Stock[[#This Row],[SỐ LƯỢNG BÁN]]*$D$11+Stock[[#This Row],[GIÁ BÁN]]*Stock[[#This Row],[SỐ LƯỢNG BÁN]]*$D$12,"")</f>
        <v/>
      </c>
      <c r="X2624" s="120">
        <f>Stock[[#This Row],[SỐ LƯỢNG MUA]]+Stock[[#This Row],[CỔ TỨC BẰNG CỔ PHIẾU]]-Stock[[#This Row],[SỐ LƯỢNG BÁN]]</f>
        <v>0</v>
      </c>
      <c r="Y26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4" s="120">
        <f ca="1">IF(Stock[[#This Row],[NGÀY BÁN]]&gt;0,Stock[[#This Row],[NGÀY BÁN]]-Stock[[#This Row],[NGÀY MUA]]+1,IF(Stock[[#This Row],[NGÀY MUA]]=0,0,TODAY()-Stock[[#This Row],[NGÀY MUA]]+1))</f>
        <v>0</v>
      </c>
      <c r="AA2624" s="121" t="str">
        <f>IFERROR(Stock[[#This Row],[CỔ TỨC TIỀN MẶT]]+Stock[[#This Row],[LÃI/(LỖ) TỪ BÁN CK
(auto-fill)]],"")</f>
        <v/>
      </c>
      <c r="AB26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4" s="79"/>
      <c r="AE2624" s="146" t="str">
        <f>IF(Stock[[#This Row],[TRẠNG THÁI
(auto-fill)]]="NẮM GIỮ",Stock[[#This Row],[GIÁ THỊ TRƯỜNG]]-Stock[[#This Row],[GIÁ MUA]],"")</f>
        <v/>
      </c>
      <c r="AF2624" s="150" t="str">
        <f>IFERROR(Stock[[#This Row],[TĂNG/
(GIẢM )]]/Stock[[#This Row],[GIÁ MUA]],"")</f>
        <v/>
      </c>
      <c r="AG2624" s="129" t="str">
        <f>IF(Stock[[#This Row],[GIÁ THỊ TRƯỜNG]]&gt;0,Stock[[#This Row],[GIÁ THỊ TRƯỜNG]]*Stock[[#This Row],[SỐ LƯỢNG CÒN LẠI
(auto-fill)]],"")</f>
        <v/>
      </c>
    </row>
    <row r="2625" spans="2:33">
      <c r="B2625" s="109" t="str">
        <f>IF(AND(Stock[[#This Row],[SỐ LƯỢNG MUA]]&gt;0,Stock[[#This Row],[SỐ LƯỢNG CÒN LẠI
(auto-fill)]]=0),"BÁN",
IF(AND(Stock[[#This Row],[SỐ LƯỢNG MUA]]&gt;0,Stock[[#This Row],[SỐ LƯỢNG CÒN LẠI
(auto-fill)]]&gt;0),"NẮM GIỮ",""))</f>
        <v/>
      </c>
      <c r="C2625" s="112">
        <f t="shared" si="40"/>
        <v>2612</v>
      </c>
      <c r="D2625" s="77"/>
      <c r="E2625" s="78"/>
      <c r="F2625" s="170"/>
      <c r="G2625" s="83"/>
      <c r="H2625" s="84"/>
      <c r="I2625" s="114" t="str">
        <f>IF(Stock[[#This Row],[SỐ LƯỢNG MUA]]&gt;0,Stock[[#This Row],[GIÁ MUA]]*Stock[[#This Row],[SỐ LƯỢNG MUA]]*$D$11,"")</f>
        <v/>
      </c>
      <c r="J2625" s="87"/>
      <c r="K2625" s="88"/>
      <c r="L2625" s="116" t="str">
        <f>IF(Stock[[#This Row],[SỐ LƯỢNG MUA]]&gt;0,Stock[[#This Row],[GIÁ MUA]]*(1+Stock[[#This Row],[% TĂNG KỲ VỌNG_1]]),"")</f>
        <v/>
      </c>
      <c r="M2625" s="89"/>
      <c r="N2625" s="116" t="str">
        <f>IF(Stock[[#This Row],[SỐ LƯỢNG MUA]]&gt;0,Stock[[#This Row],[GIÁ MUA]]*(1+Stock[[#This Row],[% TĂNG KỲ VỌNG_2]]),"")</f>
        <v/>
      </c>
      <c r="O2625" s="89"/>
      <c r="P2625" s="116" t="str">
        <f>IF(Stock[[#This Row],[SỐ LƯỢNG MUA]]&gt;0,Stock[[#This Row],[GIÁ MUA]]*(1+Stock[[#This Row],[% GIẢM ĐỂ CẮT LỖ]]),"")</f>
        <v/>
      </c>
      <c r="Q2625" s="103"/>
      <c r="R2625" s="117" t="str">
        <f>IF(Stock[[#This Row],[CỔ TỨC TIỀN MẶT]]&gt;0,Stock[[#This Row],[CỔ TỨC TIỀN MẶT]]/(Stock[[#This Row],[GIÁ MUA]]*Stock[[#This Row],[SỐ LƯỢNG MUA]]),"")</f>
        <v/>
      </c>
      <c r="S2625" s="103"/>
      <c r="T2625" s="77"/>
      <c r="U2625" s="95"/>
      <c r="V2625" s="96"/>
      <c r="W2625" s="125" t="str">
        <f>IF(Stock[[#This Row],[SỐ LƯỢNG BÁN]]&gt;0,Stock[[#This Row],[GIÁ BÁN]]*Stock[[#This Row],[SỐ LƯỢNG BÁN]]*$D$11+Stock[[#This Row],[GIÁ BÁN]]*Stock[[#This Row],[SỐ LƯỢNG BÁN]]*$D$12,"")</f>
        <v/>
      </c>
      <c r="X2625" s="120">
        <f>Stock[[#This Row],[SỐ LƯỢNG MUA]]+Stock[[#This Row],[CỔ TỨC BẰNG CỔ PHIẾU]]-Stock[[#This Row],[SỐ LƯỢNG BÁN]]</f>
        <v>0</v>
      </c>
      <c r="Y26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5" s="120">
        <f ca="1">IF(Stock[[#This Row],[NGÀY BÁN]]&gt;0,Stock[[#This Row],[NGÀY BÁN]]-Stock[[#This Row],[NGÀY MUA]]+1,IF(Stock[[#This Row],[NGÀY MUA]]=0,0,TODAY()-Stock[[#This Row],[NGÀY MUA]]+1))</f>
        <v>0</v>
      </c>
      <c r="AA2625" s="121" t="str">
        <f>IFERROR(Stock[[#This Row],[CỔ TỨC TIỀN MẶT]]+Stock[[#This Row],[LÃI/(LỖ) TỪ BÁN CK
(auto-fill)]],"")</f>
        <v/>
      </c>
      <c r="AB26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5" s="79"/>
      <c r="AE2625" s="146" t="str">
        <f>IF(Stock[[#This Row],[TRẠNG THÁI
(auto-fill)]]="NẮM GIỮ",Stock[[#This Row],[GIÁ THỊ TRƯỜNG]]-Stock[[#This Row],[GIÁ MUA]],"")</f>
        <v/>
      </c>
      <c r="AF2625" s="150" t="str">
        <f>IFERROR(Stock[[#This Row],[TĂNG/
(GIẢM )]]/Stock[[#This Row],[GIÁ MUA]],"")</f>
        <v/>
      </c>
      <c r="AG2625" s="129" t="str">
        <f>IF(Stock[[#This Row],[GIÁ THỊ TRƯỜNG]]&gt;0,Stock[[#This Row],[GIÁ THỊ TRƯỜNG]]*Stock[[#This Row],[SỐ LƯỢNG CÒN LẠI
(auto-fill)]],"")</f>
        <v/>
      </c>
    </row>
    <row r="2626" spans="2:33">
      <c r="B2626" s="109" t="str">
        <f>IF(AND(Stock[[#This Row],[SỐ LƯỢNG MUA]]&gt;0,Stock[[#This Row],[SỐ LƯỢNG CÒN LẠI
(auto-fill)]]=0),"BÁN",
IF(AND(Stock[[#This Row],[SỐ LƯỢNG MUA]]&gt;0,Stock[[#This Row],[SỐ LƯỢNG CÒN LẠI
(auto-fill)]]&gt;0),"NẮM GIỮ",""))</f>
        <v/>
      </c>
      <c r="C2626" s="112">
        <f t="shared" si="40"/>
        <v>2613</v>
      </c>
      <c r="D2626" s="77"/>
      <c r="E2626" s="78"/>
      <c r="F2626" s="170"/>
      <c r="G2626" s="83"/>
      <c r="H2626" s="84"/>
      <c r="I2626" s="114" t="str">
        <f>IF(Stock[[#This Row],[SỐ LƯỢNG MUA]]&gt;0,Stock[[#This Row],[GIÁ MUA]]*Stock[[#This Row],[SỐ LƯỢNG MUA]]*$D$11,"")</f>
        <v/>
      </c>
      <c r="J2626" s="87"/>
      <c r="K2626" s="88"/>
      <c r="L2626" s="116" t="str">
        <f>IF(Stock[[#This Row],[SỐ LƯỢNG MUA]]&gt;0,Stock[[#This Row],[GIÁ MUA]]*(1+Stock[[#This Row],[% TĂNG KỲ VỌNG_1]]),"")</f>
        <v/>
      </c>
      <c r="M2626" s="89"/>
      <c r="N2626" s="116" t="str">
        <f>IF(Stock[[#This Row],[SỐ LƯỢNG MUA]]&gt;0,Stock[[#This Row],[GIÁ MUA]]*(1+Stock[[#This Row],[% TĂNG KỲ VỌNG_2]]),"")</f>
        <v/>
      </c>
      <c r="O2626" s="89"/>
      <c r="P2626" s="116" t="str">
        <f>IF(Stock[[#This Row],[SỐ LƯỢNG MUA]]&gt;0,Stock[[#This Row],[GIÁ MUA]]*(1+Stock[[#This Row],[% GIẢM ĐỂ CẮT LỖ]]),"")</f>
        <v/>
      </c>
      <c r="Q2626" s="103"/>
      <c r="R2626" s="117" t="str">
        <f>IF(Stock[[#This Row],[CỔ TỨC TIỀN MẶT]]&gt;0,Stock[[#This Row],[CỔ TỨC TIỀN MẶT]]/(Stock[[#This Row],[GIÁ MUA]]*Stock[[#This Row],[SỐ LƯỢNG MUA]]),"")</f>
        <v/>
      </c>
      <c r="S2626" s="103"/>
      <c r="T2626" s="77"/>
      <c r="U2626" s="95"/>
      <c r="V2626" s="96"/>
      <c r="W2626" s="125" t="str">
        <f>IF(Stock[[#This Row],[SỐ LƯỢNG BÁN]]&gt;0,Stock[[#This Row],[GIÁ BÁN]]*Stock[[#This Row],[SỐ LƯỢNG BÁN]]*$D$11+Stock[[#This Row],[GIÁ BÁN]]*Stock[[#This Row],[SỐ LƯỢNG BÁN]]*$D$12,"")</f>
        <v/>
      </c>
      <c r="X2626" s="120">
        <f>Stock[[#This Row],[SỐ LƯỢNG MUA]]+Stock[[#This Row],[CỔ TỨC BẰNG CỔ PHIẾU]]-Stock[[#This Row],[SỐ LƯỢNG BÁN]]</f>
        <v>0</v>
      </c>
      <c r="Y26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6" s="120">
        <f ca="1">IF(Stock[[#This Row],[NGÀY BÁN]]&gt;0,Stock[[#This Row],[NGÀY BÁN]]-Stock[[#This Row],[NGÀY MUA]]+1,IF(Stock[[#This Row],[NGÀY MUA]]=0,0,TODAY()-Stock[[#This Row],[NGÀY MUA]]+1))</f>
        <v>0</v>
      </c>
      <c r="AA2626" s="121" t="str">
        <f>IFERROR(Stock[[#This Row],[CỔ TỨC TIỀN MẶT]]+Stock[[#This Row],[LÃI/(LỖ) TỪ BÁN CK
(auto-fill)]],"")</f>
        <v/>
      </c>
      <c r="AB26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6" s="79"/>
      <c r="AE2626" s="146" t="str">
        <f>IF(Stock[[#This Row],[TRẠNG THÁI
(auto-fill)]]="NẮM GIỮ",Stock[[#This Row],[GIÁ THỊ TRƯỜNG]]-Stock[[#This Row],[GIÁ MUA]],"")</f>
        <v/>
      </c>
      <c r="AF2626" s="150" t="str">
        <f>IFERROR(Stock[[#This Row],[TĂNG/
(GIẢM )]]/Stock[[#This Row],[GIÁ MUA]],"")</f>
        <v/>
      </c>
      <c r="AG2626" s="129" t="str">
        <f>IF(Stock[[#This Row],[GIÁ THỊ TRƯỜNG]]&gt;0,Stock[[#This Row],[GIÁ THỊ TRƯỜNG]]*Stock[[#This Row],[SỐ LƯỢNG CÒN LẠI
(auto-fill)]],"")</f>
        <v/>
      </c>
    </row>
    <row r="2627" spans="2:33">
      <c r="B2627" s="109" t="str">
        <f>IF(AND(Stock[[#This Row],[SỐ LƯỢNG MUA]]&gt;0,Stock[[#This Row],[SỐ LƯỢNG CÒN LẠI
(auto-fill)]]=0),"BÁN",
IF(AND(Stock[[#This Row],[SỐ LƯỢNG MUA]]&gt;0,Stock[[#This Row],[SỐ LƯỢNG CÒN LẠI
(auto-fill)]]&gt;0),"NẮM GIỮ",""))</f>
        <v/>
      </c>
      <c r="C2627" s="112">
        <f t="shared" si="40"/>
        <v>2614</v>
      </c>
      <c r="D2627" s="77"/>
      <c r="E2627" s="78"/>
      <c r="F2627" s="170"/>
      <c r="G2627" s="83"/>
      <c r="H2627" s="84"/>
      <c r="I2627" s="114" t="str">
        <f>IF(Stock[[#This Row],[SỐ LƯỢNG MUA]]&gt;0,Stock[[#This Row],[GIÁ MUA]]*Stock[[#This Row],[SỐ LƯỢNG MUA]]*$D$11,"")</f>
        <v/>
      </c>
      <c r="J2627" s="87"/>
      <c r="K2627" s="88"/>
      <c r="L2627" s="116" t="str">
        <f>IF(Stock[[#This Row],[SỐ LƯỢNG MUA]]&gt;0,Stock[[#This Row],[GIÁ MUA]]*(1+Stock[[#This Row],[% TĂNG KỲ VỌNG_1]]),"")</f>
        <v/>
      </c>
      <c r="M2627" s="89"/>
      <c r="N2627" s="116" t="str">
        <f>IF(Stock[[#This Row],[SỐ LƯỢNG MUA]]&gt;0,Stock[[#This Row],[GIÁ MUA]]*(1+Stock[[#This Row],[% TĂNG KỲ VỌNG_2]]),"")</f>
        <v/>
      </c>
      <c r="O2627" s="89"/>
      <c r="P2627" s="116" t="str">
        <f>IF(Stock[[#This Row],[SỐ LƯỢNG MUA]]&gt;0,Stock[[#This Row],[GIÁ MUA]]*(1+Stock[[#This Row],[% GIẢM ĐỂ CẮT LỖ]]),"")</f>
        <v/>
      </c>
      <c r="Q2627" s="103"/>
      <c r="R2627" s="117" t="str">
        <f>IF(Stock[[#This Row],[CỔ TỨC TIỀN MẶT]]&gt;0,Stock[[#This Row],[CỔ TỨC TIỀN MẶT]]/(Stock[[#This Row],[GIÁ MUA]]*Stock[[#This Row],[SỐ LƯỢNG MUA]]),"")</f>
        <v/>
      </c>
      <c r="S2627" s="103"/>
      <c r="T2627" s="77"/>
      <c r="U2627" s="95"/>
      <c r="V2627" s="96"/>
      <c r="W2627" s="125" t="str">
        <f>IF(Stock[[#This Row],[SỐ LƯỢNG BÁN]]&gt;0,Stock[[#This Row],[GIÁ BÁN]]*Stock[[#This Row],[SỐ LƯỢNG BÁN]]*$D$11+Stock[[#This Row],[GIÁ BÁN]]*Stock[[#This Row],[SỐ LƯỢNG BÁN]]*$D$12,"")</f>
        <v/>
      </c>
      <c r="X2627" s="120">
        <f>Stock[[#This Row],[SỐ LƯỢNG MUA]]+Stock[[#This Row],[CỔ TỨC BẰNG CỔ PHIẾU]]-Stock[[#This Row],[SỐ LƯỢNG BÁN]]</f>
        <v>0</v>
      </c>
      <c r="Y26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7" s="120">
        <f ca="1">IF(Stock[[#This Row],[NGÀY BÁN]]&gt;0,Stock[[#This Row],[NGÀY BÁN]]-Stock[[#This Row],[NGÀY MUA]]+1,IF(Stock[[#This Row],[NGÀY MUA]]=0,0,TODAY()-Stock[[#This Row],[NGÀY MUA]]+1))</f>
        <v>0</v>
      </c>
      <c r="AA2627" s="121" t="str">
        <f>IFERROR(Stock[[#This Row],[CỔ TỨC TIỀN MẶT]]+Stock[[#This Row],[LÃI/(LỖ) TỪ BÁN CK
(auto-fill)]],"")</f>
        <v/>
      </c>
      <c r="AB26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7" s="79"/>
      <c r="AE2627" s="146" t="str">
        <f>IF(Stock[[#This Row],[TRẠNG THÁI
(auto-fill)]]="NẮM GIỮ",Stock[[#This Row],[GIÁ THỊ TRƯỜNG]]-Stock[[#This Row],[GIÁ MUA]],"")</f>
        <v/>
      </c>
      <c r="AF2627" s="150" t="str">
        <f>IFERROR(Stock[[#This Row],[TĂNG/
(GIẢM )]]/Stock[[#This Row],[GIÁ MUA]],"")</f>
        <v/>
      </c>
      <c r="AG2627" s="129" t="str">
        <f>IF(Stock[[#This Row],[GIÁ THỊ TRƯỜNG]]&gt;0,Stock[[#This Row],[GIÁ THỊ TRƯỜNG]]*Stock[[#This Row],[SỐ LƯỢNG CÒN LẠI
(auto-fill)]],"")</f>
        <v/>
      </c>
    </row>
    <row r="2628" spans="2:33">
      <c r="B2628" s="109" t="str">
        <f>IF(AND(Stock[[#This Row],[SỐ LƯỢNG MUA]]&gt;0,Stock[[#This Row],[SỐ LƯỢNG CÒN LẠI
(auto-fill)]]=0),"BÁN",
IF(AND(Stock[[#This Row],[SỐ LƯỢNG MUA]]&gt;0,Stock[[#This Row],[SỐ LƯỢNG CÒN LẠI
(auto-fill)]]&gt;0),"NẮM GIỮ",""))</f>
        <v/>
      </c>
      <c r="C2628" s="112">
        <f t="shared" si="40"/>
        <v>2615</v>
      </c>
      <c r="D2628" s="77"/>
      <c r="E2628" s="78"/>
      <c r="F2628" s="170"/>
      <c r="G2628" s="83"/>
      <c r="H2628" s="84"/>
      <c r="I2628" s="114" t="str">
        <f>IF(Stock[[#This Row],[SỐ LƯỢNG MUA]]&gt;0,Stock[[#This Row],[GIÁ MUA]]*Stock[[#This Row],[SỐ LƯỢNG MUA]]*$D$11,"")</f>
        <v/>
      </c>
      <c r="J2628" s="87"/>
      <c r="K2628" s="88"/>
      <c r="L2628" s="116" t="str">
        <f>IF(Stock[[#This Row],[SỐ LƯỢNG MUA]]&gt;0,Stock[[#This Row],[GIÁ MUA]]*(1+Stock[[#This Row],[% TĂNG KỲ VỌNG_1]]),"")</f>
        <v/>
      </c>
      <c r="M2628" s="89"/>
      <c r="N2628" s="116" t="str">
        <f>IF(Stock[[#This Row],[SỐ LƯỢNG MUA]]&gt;0,Stock[[#This Row],[GIÁ MUA]]*(1+Stock[[#This Row],[% TĂNG KỲ VỌNG_2]]),"")</f>
        <v/>
      </c>
      <c r="O2628" s="89"/>
      <c r="P2628" s="116" t="str">
        <f>IF(Stock[[#This Row],[SỐ LƯỢNG MUA]]&gt;0,Stock[[#This Row],[GIÁ MUA]]*(1+Stock[[#This Row],[% GIẢM ĐỂ CẮT LỖ]]),"")</f>
        <v/>
      </c>
      <c r="Q2628" s="103"/>
      <c r="R2628" s="117" t="str">
        <f>IF(Stock[[#This Row],[CỔ TỨC TIỀN MẶT]]&gt;0,Stock[[#This Row],[CỔ TỨC TIỀN MẶT]]/(Stock[[#This Row],[GIÁ MUA]]*Stock[[#This Row],[SỐ LƯỢNG MUA]]),"")</f>
        <v/>
      </c>
      <c r="S2628" s="103"/>
      <c r="T2628" s="77"/>
      <c r="U2628" s="95"/>
      <c r="V2628" s="96"/>
      <c r="W2628" s="125" t="str">
        <f>IF(Stock[[#This Row],[SỐ LƯỢNG BÁN]]&gt;0,Stock[[#This Row],[GIÁ BÁN]]*Stock[[#This Row],[SỐ LƯỢNG BÁN]]*$D$11+Stock[[#This Row],[GIÁ BÁN]]*Stock[[#This Row],[SỐ LƯỢNG BÁN]]*$D$12,"")</f>
        <v/>
      </c>
      <c r="X2628" s="120">
        <f>Stock[[#This Row],[SỐ LƯỢNG MUA]]+Stock[[#This Row],[CỔ TỨC BẰNG CỔ PHIẾU]]-Stock[[#This Row],[SỐ LƯỢNG BÁN]]</f>
        <v>0</v>
      </c>
      <c r="Y26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8" s="120">
        <f ca="1">IF(Stock[[#This Row],[NGÀY BÁN]]&gt;0,Stock[[#This Row],[NGÀY BÁN]]-Stock[[#This Row],[NGÀY MUA]]+1,IF(Stock[[#This Row],[NGÀY MUA]]=0,0,TODAY()-Stock[[#This Row],[NGÀY MUA]]+1))</f>
        <v>0</v>
      </c>
      <c r="AA2628" s="121" t="str">
        <f>IFERROR(Stock[[#This Row],[CỔ TỨC TIỀN MẶT]]+Stock[[#This Row],[LÃI/(LỖ) TỪ BÁN CK
(auto-fill)]],"")</f>
        <v/>
      </c>
      <c r="AB26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8" s="79"/>
      <c r="AE2628" s="146" t="str">
        <f>IF(Stock[[#This Row],[TRẠNG THÁI
(auto-fill)]]="NẮM GIỮ",Stock[[#This Row],[GIÁ THỊ TRƯỜNG]]-Stock[[#This Row],[GIÁ MUA]],"")</f>
        <v/>
      </c>
      <c r="AF2628" s="150" t="str">
        <f>IFERROR(Stock[[#This Row],[TĂNG/
(GIẢM )]]/Stock[[#This Row],[GIÁ MUA]],"")</f>
        <v/>
      </c>
      <c r="AG2628" s="129" t="str">
        <f>IF(Stock[[#This Row],[GIÁ THỊ TRƯỜNG]]&gt;0,Stock[[#This Row],[GIÁ THỊ TRƯỜNG]]*Stock[[#This Row],[SỐ LƯỢNG CÒN LẠI
(auto-fill)]],"")</f>
        <v/>
      </c>
    </row>
    <row r="2629" spans="2:33">
      <c r="B2629" s="109" t="str">
        <f>IF(AND(Stock[[#This Row],[SỐ LƯỢNG MUA]]&gt;0,Stock[[#This Row],[SỐ LƯỢNG CÒN LẠI
(auto-fill)]]=0),"BÁN",
IF(AND(Stock[[#This Row],[SỐ LƯỢNG MUA]]&gt;0,Stock[[#This Row],[SỐ LƯỢNG CÒN LẠI
(auto-fill)]]&gt;0),"NẮM GIỮ",""))</f>
        <v/>
      </c>
      <c r="C2629" s="112">
        <f t="shared" si="40"/>
        <v>2616</v>
      </c>
      <c r="D2629" s="77"/>
      <c r="E2629" s="78"/>
      <c r="F2629" s="170"/>
      <c r="G2629" s="83"/>
      <c r="H2629" s="84"/>
      <c r="I2629" s="114" t="str">
        <f>IF(Stock[[#This Row],[SỐ LƯỢNG MUA]]&gt;0,Stock[[#This Row],[GIÁ MUA]]*Stock[[#This Row],[SỐ LƯỢNG MUA]]*$D$11,"")</f>
        <v/>
      </c>
      <c r="J2629" s="87"/>
      <c r="K2629" s="88"/>
      <c r="L2629" s="116" t="str">
        <f>IF(Stock[[#This Row],[SỐ LƯỢNG MUA]]&gt;0,Stock[[#This Row],[GIÁ MUA]]*(1+Stock[[#This Row],[% TĂNG KỲ VỌNG_1]]),"")</f>
        <v/>
      </c>
      <c r="M2629" s="89"/>
      <c r="N2629" s="116" t="str">
        <f>IF(Stock[[#This Row],[SỐ LƯỢNG MUA]]&gt;0,Stock[[#This Row],[GIÁ MUA]]*(1+Stock[[#This Row],[% TĂNG KỲ VỌNG_2]]),"")</f>
        <v/>
      </c>
      <c r="O2629" s="89"/>
      <c r="P2629" s="116" t="str">
        <f>IF(Stock[[#This Row],[SỐ LƯỢNG MUA]]&gt;0,Stock[[#This Row],[GIÁ MUA]]*(1+Stock[[#This Row],[% GIẢM ĐỂ CẮT LỖ]]),"")</f>
        <v/>
      </c>
      <c r="Q2629" s="103"/>
      <c r="R2629" s="117" t="str">
        <f>IF(Stock[[#This Row],[CỔ TỨC TIỀN MẶT]]&gt;0,Stock[[#This Row],[CỔ TỨC TIỀN MẶT]]/(Stock[[#This Row],[GIÁ MUA]]*Stock[[#This Row],[SỐ LƯỢNG MUA]]),"")</f>
        <v/>
      </c>
      <c r="S2629" s="103"/>
      <c r="T2629" s="77"/>
      <c r="U2629" s="95"/>
      <c r="V2629" s="96"/>
      <c r="W2629" s="125" t="str">
        <f>IF(Stock[[#This Row],[SỐ LƯỢNG BÁN]]&gt;0,Stock[[#This Row],[GIÁ BÁN]]*Stock[[#This Row],[SỐ LƯỢNG BÁN]]*$D$11+Stock[[#This Row],[GIÁ BÁN]]*Stock[[#This Row],[SỐ LƯỢNG BÁN]]*$D$12,"")</f>
        <v/>
      </c>
      <c r="X2629" s="120">
        <f>Stock[[#This Row],[SỐ LƯỢNG MUA]]+Stock[[#This Row],[CỔ TỨC BẰNG CỔ PHIẾU]]-Stock[[#This Row],[SỐ LƯỢNG BÁN]]</f>
        <v>0</v>
      </c>
      <c r="Y26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9" s="120">
        <f ca="1">IF(Stock[[#This Row],[NGÀY BÁN]]&gt;0,Stock[[#This Row],[NGÀY BÁN]]-Stock[[#This Row],[NGÀY MUA]]+1,IF(Stock[[#This Row],[NGÀY MUA]]=0,0,TODAY()-Stock[[#This Row],[NGÀY MUA]]+1))</f>
        <v>0</v>
      </c>
      <c r="AA2629" s="121" t="str">
        <f>IFERROR(Stock[[#This Row],[CỔ TỨC TIỀN MẶT]]+Stock[[#This Row],[LÃI/(LỖ) TỪ BÁN CK
(auto-fill)]],"")</f>
        <v/>
      </c>
      <c r="AB26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29" s="79"/>
      <c r="AE2629" s="146" t="str">
        <f>IF(Stock[[#This Row],[TRẠNG THÁI
(auto-fill)]]="NẮM GIỮ",Stock[[#This Row],[GIÁ THỊ TRƯỜNG]]-Stock[[#This Row],[GIÁ MUA]],"")</f>
        <v/>
      </c>
      <c r="AF2629" s="150" t="str">
        <f>IFERROR(Stock[[#This Row],[TĂNG/
(GIẢM )]]/Stock[[#This Row],[GIÁ MUA]],"")</f>
        <v/>
      </c>
      <c r="AG2629" s="129" t="str">
        <f>IF(Stock[[#This Row],[GIÁ THỊ TRƯỜNG]]&gt;0,Stock[[#This Row],[GIÁ THỊ TRƯỜNG]]*Stock[[#This Row],[SỐ LƯỢNG CÒN LẠI
(auto-fill)]],"")</f>
        <v/>
      </c>
    </row>
    <row r="2630" spans="2:33">
      <c r="B2630" s="109" t="str">
        <f>IF(AND(Stock[[#This Row],[SỐ LƯỢNG MUA]]&gt;0,Stock[[#This Row],[SỐ LƯỢNG CÒN LẠI
(auto-fill)]]=0),"BÁN",
IF(AND(Stock[[#This Row],[SỐ LƯỢNG MUA]]&gt;0,Stock[[#This Row],[SỐ LƯỢNG CÒN LẠI
(auto-fill)]]&gt;0),"NẮM GIỮ",""))</f>
        <v/>
      </c>
      <c r="C2630" s="112">
        <f t="shared" si="40"/>
        <v>2617</v>
      </c>
      <c r="D2630" s="77"/>
      <c r="E2630" s="78"/>
      <c r="F2630" s="170"/>
      <c r="G2630" s="83"/>
      <c r="H2630" s="84"/>
      <c r="I2630" s="114" t="str">
        <f>IF(Stock[[#This Row],[SỐ LƯỢNG MUA]]&gt;0,Stock[[#This Row],[GIÁ MUA]]*Stock[[#This Row],[SỐ LƯỢNG MUA]]*$D$11,"")</f>
        <v/>
      </c>
      <c r="J2630" s="87"/>
      <c r="K2630" s="88"/>
      <c r="L2630" s="116" t="str">
        <f>IF(Stock[[#This Row],[SỐ LƯỢNG MUA]]&gt;0,Stock[[#This Row],[GIÁ MUA]]*(1+Stock[[#This Row],[% TĂNG KỲ VỌNG_1]]),"")</f>
        <v/>
      </c>
      <c r="M2630" s="89"/>
      <c r="N2630" s="116" t="str">
        <f>IF(Stock[[#This Row],[SỐ LƯỢNG MUA]]&gt;0,Stock[[#This Row],[GIÁ MUA]]*(1+Stock[[#This Row],[% TĂNG KỲ VỌNG_2]]),"")</f>
        <v/>
      </c>
      <c r="O2630" s="89"/>
      <c r="P2630" s="116" t="str">
        <f>IF(Stock[[#This Row],[SỐ LƯỢNG MUA]]&gt;0,Stock[[#This Row],[GIÁ MUA]]*(1+Stock[[#This Row],[% GIẢM ĐỂ CẮT LỖ]]),"")</f>
        <v/>
      </c>
      <c r="Q2630" s="103"/>
      <c r="R2630" s="117" t="str">
        <f>IF(Stock[[#This Row],[CỔ TỨC TIỀN MẶT]]&gt;0,Stock[[#This Row],[CỔ TỨC TIỀN MẶT]]/(Stock[[#This Row],[GIÁ MUA]]*Stock[[#This Row],[SỐ LƯỢNG MUA]]),"")</f>
        <v/>
      </c>
      <c r="S2630" s="103"/>
      <c r="T2630" s="77"/>
      <c r="U2630" s="95"/>
      <c r="V2630" s="96"/>
      <c r="W2630" s="125" t="str">
        <f>IF(Stock[[#This Row],[SỐ LƯỢNG BÁN]]&gt;0,Stock[[#This Row],[GIÁ BÁN]]*Stock[[#This Row],[SỐ LƯỢNG BÁN]]*$D$11+Stock[[#This Row],[GIÁ BÁN]]*Stock[[#This Row],[SỐ LƯỢNG BÁN]]*$D$12,"")</f>
        <v/>
      </c>
      <c r="X2630" s="120">
        <f>Stock[[#This Row],[SỐ LƯỢNG MUA]]+Stock[[#This Row],[CỔ TỨC BẰNG CỔ PHIẾU]]-Stock[[#This Row],[SỐ LƯỢNG BÁN]]</f>
        <v>0</v>
      </c>
      <c r="Y26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0" s="120">
        <f ca="1">IF(Stock[[#This Row],[NGÀY BÁN]]&gt;0,Stock[[#This Row],[NGÀY BÁN]]-Stock[[#This Row],[NGÀY MUA]]+1,IF(Stock[[#This Row],[NGÀY MUA]]=0,0,TODAY()-Stock[[#This Row],[NGÀY MUA]]+1))</f>
        <v>0</v>
      </c>
      <c r="AA2630" s="121" t="str">
        <f>IFERROR(Stock[[#This Row],[CỔ TỨC TIỀN MẶT]]+Stock[[#This Row],[LÃI/(LỖ) TỪ BÁN CK
(auto-fill)]],"")</f>
        <v/>
      </c>
      <c r="AB26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0" s="79"/>
      <c r="AE2630" s="146" t="str">
        <f>IF(Stock[[#This Row],[TRẠNG THÁI
(auto-fill)]]="NẮM GIỮ",Stock[[#This Row],[GIÁ THỊ TRƯỜNG]]-Stock[[#This Row],[GIÁ MUA]],"")</f>
        <v/>
      </c>
      <c r="AF2630" s="150" t="str">
        <f>IFERROR(Stock[[#This Row],[TĂNG/
(GIẢM )]]/Stock[[#This Row],[GIÁ MUA]],"")</f>
        <v/>
      </c>
      <c r="AG2630" s="129" t="str">
        <f>IF(Stock[[#This Row],[GIÁ THỊ TRƯỜNG]]&gt;0,Stock[[#This Row],[GIÁ THỊ TRƯỜNG]]*Stock[[#This Row],[SỐ LƯỢNG CÒN LẠI
(auto-fill)]],"")</f>
        <v/>
      </c>
    </row>
    <row r="2631" spans="2:33">
      <c r="B2631" s="109" t="str">
        <f>IF(AND(Stock[[#This Row],[SỐ LƯỢNG MUA]]&gt;0,Stock[[#This Row],[SỐ LƯỢNG CÒN LẠI
(auto-fill)]]=0),"BÁN",
IF(AND(Stock[[#This Row],[SỐ LƯỢNG MUA]]&gt;0,Stock[[#This Row],[SỐ LƯỢNG CÒN LẠI
(auto-fill)]]&gt;0),"NẮM GIỮ",""))</f>
        <v/>
      </c>
      <c r="C2631" s="112">
        <f t="shared" si="40"/>
        <v>2618</v>
      </c>
      <c r="D2631" s="77"/>
      <c r="E2631" s="78"/>
      <c r="F2631" s="170"/>
      <c r="G2631" s="83"/>
      <c r="H2631" s="84"/>
      <c r="I2631" s="114" t="str">
        <f>IF(Stock[[#This Row],[SỐ LƯỢNG MUA]]&gt;0,Stock[[#This Row],[GIÁ MUA]]*Stock[[#This Row],[SỐ LƯỢNG MUA]]*$D$11,"")</f>
        <v/>
      </c>
      <c r="J2631" s="87"/>
      <c r="K2631" s="88"/>
      <c r="L2631" s="116" t="str">
        <f>IF(Stock[[#This Row],[SỐ LƯỢNG MUA]]&gt;0,Stock[[#This Row],[GIÁ MUA]]*(1+Stock[[#This Row],[% TĂNG KỲ VỌNG_1]]),"")</f>
        <v/>
      </c>
      <c r="M2631" s="89"/>
      <c r="N2631" s="116" t="str">
        <f>IF(Stock[[#This Row],[SỐ LƯỢNG MUA]]&gt;0,Stock[[#This Row],[GIÁ MUA]]*(1+Stock[[#This Row],[% TĂNG KỲ VỌNG_2]]),"")</f>
        <v/>
      </c>
      <c r="O2631" s="89"/>
      <c r="P2631" s="116" t="str">
        <f>IF(Stock[[#This Row],[SỐ LƯỢNG MUA]]&gt;0,Stock[[#This Row],[GIÁ MUA]]*(1+Stock[[#This Row],[% GIẢM ĐỂ CẮT LỖ]]),"")</f>
        <v/>
      </c>
      <c r="Q2631" s="103"/>
      <c r="R2631" s="117" t="str">
        <f>IF(Stock[[#This Row],[CỔ TỨC TIỀN MẶT]]&gt;0,Stock[[#This Row],[CỔ TỨC TIỀN MẶT]]/(Stock[[#This Row],[GIÁ MUA]]*Stock[[#This Row],[SỐ LƯỢNG MUA]]),"")</f>
        <v/>
      </c>
      <c r="S2631" s="103"/>
      <c r="T2631" s="77"/>
      <c r="U2631" s="95"/>
      <c r="V2631" s="96"/>
      <c r="W2631" s="125" t="str">
        <f>IF(Stock[[#This Row],[SỐ LƯỢNG BÁN]]&gt;0,Stock[[#This Row],[GIÁ BÁN]]*Stock[[#This Row],[SỐ LƯỢNG BÁN]]*$D$11+Stock[[#This Row],[GIÁ BÁN]]*Stock[[#This Row],[SỐ LƯỢNG BÁN]]*$D$12,"")</f>
        <v/>
      </c>
      <c r="X2631" s="120">
        <f>Stock[[#This Row],[SỐ LƯỢNG MUA]]+Stock[[#This Row],[CỔ TỨC BẰNG CỔ PHIẾU]]-Stock[[#This Row],[SỐ LƯỢNG BÁN]]</f>
        <v>0</v>
      </c>
      <c r="Y26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1" s="120">
        <f ca="1">IF(Stock[[#This Row],[NGÀY BÁN]]&gt;0,Stock[[#This Row],[NGÀY BÁN]]-Stock[[#This Row],[NGÀY MUA]]+1,IF(Stock[[#This Row],[NGÀY MUA]]=0,0,TODAY()-Stock[[#This Row],[NGÀY MUA]]+1))</f>
        <v>0</v>
      </c>
      <c r="AA2631" s="121" t="str">
        <f>IFERROR(Stock[[#This Row],[CỔ TỨC TIỀN MẶT]]+Stock[[#This Row],[LÃI/(LỖ) TỪ BÁN CK
(auto-fill)]],"")</f>
        <v/>
      </c>
      <c r="AB26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1" s="79"/>
      <c r="AE2631" s="146" t="str">
        <f>IF(Stock[[#This Row],[TRẠNG THÁI
(auto-fill)]]="NẮM GIỮ",Stock[[#This Row],[GIÁ THỊ TRƯỜNG]]-Stock[[#This Row],[GIÁ MUA]],"")</f>
        <v/>
      </c>
      <c r="AF2631" s="150" t="str">
        <f>IFERROR(Stock[[#This Row],[TĂNG/
(GIẢM )]]/Stock[[#This Row],[GIÁ MUA]],"")</f>
        <v/>
      </c>
      <c r="AG2631" s="129" t="str">
        <f>IF(Stock[[#This Row],[GIÁ THỊ TRƯỜNG]]&gt;0,Stock[[#This Row],[GIÁ THỊ TRƯỜNG]]*Stock[[#This Row],[SỐ LƯỢNG CÒN LẠI
(auto-fill)]],"")</f>
        <v/>
      </c>
    </row>
    <row r="2632" spans="2:33">
      <c r="B2632" s="109" t="str">
        <f>IF(AND(Stock[[#This Row],[SỐ LƯỢNG MUA]]&gt;0,Stock[[#This Row],[SỐ LƯỢNG CÒN LẠI
(auto-fill)]]=0),"BÁN",
IF(AND(Stock[[#This Row],[SỐ LƯỢNG MUA]]&gt;0,Stock[[#This Row],[SỐ LƯỢNG CÒN LẠI
(auto-fill)]]&gt;0),"NẮM GIỮ",""))</f>
        <v/>
      </c>
      <c r="C2632" s="112">
        <f t="shared" si="40"/>
        <v>2619</v>
      </c>
      <c r="D2632" s="77"/>
      <c r="E2632" s="78"/>
      <c r="F2632" s="170"/>
      <c r="G2632" s="83"/>
      <c r="H2632" s="84"/>
      <c r="I2632" s="114" t="str">
        <f>IF(Stock[[#This Row],[SỐ LƯỢNG MUA]]&gt;0,Stock[[#This Row],[GIÁ MUA]]*Stock[[#This Row],[SỐ LƯỢNG MUA]]*$D$11,"")</f>
        <v/>
      </c>
      <c r="J2632" s="87"/>
      <c r="K2632" s="88"/>
      <c r="L2632" s="116" t="str">
        <f>IF(Stock[[#This Row],[SỐ LƯỢNG MUA]]&gt;0,Stock[[#This Row],[GIÁ MUA]]*(1+Stock[[#This Row],[% TĂNG KỲ VỌNG_1]]),"")</f>
        <v/>
      </c>
      <c r="M2632" s="89"/>
      <c r="N2632" s="116" t="str">
        <f>IF(Stock[[#This Row],[SỐ LƯỢNG MUA]]&gt;0,Stock[[#This Row],[GIÁ MUA]]*(1+Stock[[#This Row],[% TĂNG KỲ VỌNG_2]]),"")</f>
        <v/>
      </c>
      <c r="O2632" s="89"/>
      <c r="P2632" s="116" t="str">
        <f>IF(Stock[[#This Row],[SỐ LƯỢNG MUA]]&gt;0,Stock[[#This Row],[GIÁ MUA]]*(1+Stock[[#This Row],[% GIẢM ĐỂ CẮT LỖ]]),"")</f>
        <v/>
      </c>
      <c r="Q2632" s="103"/>
      <c r="R2632" s="117" t="str">
        <f>IF(Stock[[#This Row],[CỔ TỨC TIỀN MẶT]]&gt;0,Stock[[#This Row],[CỔ TỨC TIỀN MẶT]]/(Stock[[#This Row],[GIÁ MUA]]*Stock[[#This Row],[SỐ LƯỢNG MUA]]),"")</f>
        <v/>
      </c>
      <c r="S2632" s="103"/>
      <c r="T2632" s="77"/>
      <c r="U2632" s="95"/>
      <c r="V2632" s="96"/>
      <c r="W2632" s="125" t="str">
        <f>IF(Stock[[#This Row],[SỐ LƯỢNG BÁN]]&gt;0,Stock[[#This Row],[GIÁ BÁN]]*Stock[[#This Row],[SỐ LƯỢNG BÁN]]*$D$11+Stock[[#This Row],[GIÁ BÁN]]*Stock[[#This Row],[SỐ LƯỢNG BÁN]]*$D$12,"")</f>
        <v/>
      </c>
      <c r="X2632" s="120">
        <f>Stock[[#This Row],[SỐ LƯỢNG MUA]]+Stock[[#This Row],[CỔ TỨC BẰNG CỔ PHIẾU]]-Stock[[#This Row],[SỐ LƯỢNG BÁN]]</f>
        <v>0</v>
      </c>
      <c r="Y26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2" s="120">
        <f ca="1">IF(Stock[[#This Row],[NGÀY BÁN]]&gt;0,Stock[[#This Row],[NGÀY BÁN]]-Stock[[#This Row],[NGÀY MUA]]+1,IF(Stock[[#This Row],[NGÀY MUA]]=0,0,TODAY()-Stock[[#This Row],[NGÀY MUA]]+1))</f>
        <v>0</v>
      </c>
      <c r="AA2632" s="121" t="str">
        <f>IFERROR(Stock[[#This Row],[CỔ TỨC TIỀN MẶT]]+Stock[[#This Row],[LÃI/(LỖ) TỪ BÁN CK
(auto-fill)]],"")</f>
        <v/>
      </c>
      <c r="AB26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2" s="79"/>
      <c r="AE2632" s="146" t="str">
        <f>IF(Stock[[#This Row],[TRẠNG THÁI
(auto-fill)]]="NẮM GIỮ",Stock[[#This Row],[GIÁ THỊ TRƯỜNG]]-Stock[[#This Row],[GIÁ MUA]],"")</f>
        <v/>
      </c>
      <c r="AF2632" s="150" t="str">
        <f>IFERROR(Stock[[#This Row],[TĂNG/
(GIẢM )]]/Stock[[#This Row],[GIÁ MUA]],"")</f>
        <v/>
      </c>
      <c r="AG2632" s="129" t="str">
        <f>IF(Stock[[#This Row],[GIÁ THỊ TRƯỜNG]]&gt;0,Stock[[#This Row],[GIÁ THỊ TRƯỜNG]]*Stock[[#This Row],[SỐ LƯỢNG CÒN LẠI
(auto-fill)]],"")</f>
        <v/>
      </c>
    </row>
    <row r="2633" spans="2:33">
      <c r="B2633" s="109" t="str">
        <f>IF(AND(Stock[[#This Row],[SỐ LƯỢNG MUA]]&gt;0,Stock[[#This Row],[SỐ LƯỢNG CÒN LẠI
(auto-fill)]]=0),"BÁN",
IF(AND(Stock[[#This Row],[SỐ LƯỢNG MUA]]&gt;0,Stock[[#This Row],[SỐ LƯỢNG CÒN LẠI
(auto-fill)]]&gt;0),"NẮM GIỮ",""))</f>
        <v/>
      </c>
      <c r="C2633" s="112">
        <f t="shared" si="40"/>
        <v>2620</v>
      </c>
      <c r="D2633" s="77"/>
      <c r="E2633" s="78"/>
      <c r="F2633" s="170"/>
      <c r="G2633" s="83"/>
      <c r="H2633" s="84"/>
      <c r="I2633" s="114" t="str">
        <f>IF(Stock[[#This Row],[SỐ LƯỢNG MUA]]&gt;0,Stock[[#This Row],[GIÁ MUA]]*Stock[[#This Row],[SỐ LƯỢNG MUA]]*$D$11,"")</f>
        <v/>
      </c>
      <c r="J2633" s="87"/>
      <c r="K2633" s="88"/>
      <c r="L2633" s="116" t="str">
        <f>IF(Stock[[#This Row],[SỐ LƯỢNG MUA]]&gt;0,Stock[[#This Row],[GIÁ MUA]]*(1+Stock[[#This Row],[% TĂNG KỲ VỌNG_1]]),"")</f>
        <v/>
      </c>
      <c r="M2633" s="89"/>
      <c r="N2633" s="116" t="str">
        <f>IF(Stock[[#This Row],[SỐ LƯỢNG MUA]]&gt;0,Stock[[#This Row],[GIÁ MUA]]*(1+Stock[[#This Row],[% TĂNG KỲ VỌNG_2]]),"")</f>
        <v/>
      </c>
      <c r="O2633" s="89"/>
      <c r="P2633" s="116" t="str">
        <f>IF(Stock[[#This Row],[SỐ LƯỢNG MUA]]&gt;0,Stock[[#This Row],[GIÁ MUA]]*(1+Stock[[#This Row],[% GIẢM ĐỂ CẮT LỖ]]),"")</f>
        <v/>
      </c>
      <c r="Q2633" s="103"/>
      <c r="R2633" s="117" t="str">
        <f>IF(Stock[[#This Row],[CỔ TỨC TIỀN MẶT]]&gt;0,Stock[[#This Row],[CỔ TỨC TIỀN MẶT]]/(Stock[[#This Row],[GIÁ MUA]]*Stock[[#This Row],[SỐ LƯỢNG MUA]]),"")</f>
        <v/>
      </c>
      <c r="S2633" s="103"/>
      <c r="T2633" s="77"/>
      <c r="U2633" s="95"/>
      <c r="V2633" s="96"/>
      <c r="W2633" s="125" t="str">
        <f>IF(Stock[[#This Row],[SỐ LƯỢNG BÁN]]&gt;0,Stock[[#This Row],[GIÁ BÁN]]*Stock[[#This Row],[SỐ LƯỢNG BÁN]]*$D$11+Stock[[#This Row],[GIÁ BÁN]]*Stock[[#This Row],[SỐ LƯỢNG BÁN]]*$D$12,"")</f>
        <v/>
      </c>
      <c r="X2633" s="120">
        <f>Stock[[#This Row],[SỐ LƯỢNG MUA]]+Stock[[#This Row],[CỔ TỨC BẰNG CỔ PHIẾU]]-Stock[[#This Row],[SỐ LƯỢNG BÁN]]</f>
        <v>0</v>
      </c>
      <c r="Y26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3" s="120">
        <f ca="1">IF(Stock[[#This Row],[NGÀY BÁN]]&gt;0,Stock[[#This Row],[NGÀY BÁN]]-Stock[[#This Row],[NGÀY MUA]]+1,IF(Stock[[#This Row],[NGÀY MUA]]=0,0,TODAY()-Stock[[#This Row],[NGÀY MUA]]+1))</f>
        <v>0</v>
      </c>
      <c r="AA2633" s="121" t="str">
        <f>IFERROR(Stock[[#This Row],[CỔ TỨC TIỀN MẶT]]+Stock[[#This Row],[LÃI/(LỖ) TỪ BÁN CK
(auto-fill)]],"")</f>
        <v/>
      </c>
      <c r="AB26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3" s="79"/>
      <c r="AE2633" s="146" t="str">
        <f>IF(Stock[[#This Row],[TRẠNG THÁI
(auto-fill)]]="NẮM GIỮ",Stock[[#This Row],[GIÁ THỊ TRƯỜNG]]-Stock[[#This Row],[GIÁ MUA]],"")</f>
        <v/>
      </c>
      <c r="AF2633" s="150" t="str">
        <f>IFERROR(Stock[[#This Row],[TĂNG/
(GIẢM )]]/Stock[[#This Row],[GIÁ MUA]],"")</f>
        <v/>
      </c>
      <c r="AG2633" s="129" t="str">
        <f>IF(Stock[[#This Row],[GIÁ THỊ TRƯỜNG]]&gt;0,Stock[[#This Row],[GIÁ THỊ TRƯỜNG]]*Stock[[#This Row],[SỐ LƯỢNG CÒN LẠI
(auto-fill)]],"")</f>
        <v/>
      </c>
    </row>
    <row r="2634" spans="2:33">
      <c r="B2634" s="109" t="str">
        <f>IF(AND(Stock[[#This Row],[SỐ LƯỢNG MUA]]&gt;0,Stock[[#This Row],[SỐ LƯỢNG CÒN LẠI
(auto-fill)]]=0),"BÁN",
IF(AND(Stock[[#This Row],[SỐ LƯỢNG MUA]]&gt;0,Stock[[#This Row],[SỐ LƯỢNG CÒN LẠI
(auto-fill)]]&gt;0),"NẮM GIỮ",""))</f>
        <v/>
      </c>
      <c r="C2634" s="112">
        <f t="shared" si="40"/>
        <v>2621</v>
      </c>
      <c r="D2634" s="77"/>
      <c r="E2634" s="78"/>
      <c r="F2634" s="170"/>
      <c r="G2634" s="83"/>
      <c r="H2634" s="84"/>
      <c r="I2634" s="114" t="str">
        <f>IF(Stock[[#This Row],[SỐ LƯỢNG MUA]]&gt;0,Stock[[#This Row],[GIÁ MUA]]*Stock[[#This Row],[SỐ LƯỢNG MUA]]*$D$11,"")</f>
        <v/>
      </c>
      <c r="J2634" s="87"/>
      <c r="K2634" s="88"/>
      <c r="L2634" s="116" t="str">
        <f>IF(Stock[[#This Row],[SỐ LƯỢNG MUA]]&gt;0,Stock[[#This Row],[GIÁ MUA]]*(1+Stock[[#This Row],[% TĂNG KỲ VỌNG_1]]),"")</f>
        <v/>
      </c>
      <c r="M2634" s="89"/>
      <c r="N2634" s="116" t="str">
        <f>IF(Stock[[#This Row],[SỐ LƯỢNG MUA]]&gt;0,Stock[[#This Row],[GIÁ MUA]]*(1+Stock[[#This Row],[% TĂNG KỲ VỌNG_2]]),"")</f>
        <v/>
      </c>
      <c r="O2634" s="89"/>
      <c r="P2634" s="116" t="str">
        <f>IF(Stock[[#This Row],[SỐ LƯỢNG MUA]]&gt;0,Stock[[#This Row],[GIÁ MUA]]*(1+Stock[[#This Row],[% GIẢM ĐỂ CẮT LỖ]]),"")</f>
        <v/>
      </c>
      <c r="Q2634" s="103"/>
      <c r="R2634" s="117" t="str">
        <f>IF(Stock[[#This Row],[CỔ TỨC TIỀN MẶT]]&gt;0,Stock[[#This Row],[CỔ TỨC TIỀN MẶT]]/(Stock[[#This Row],[GIÁ MUA]]*Stock[[#This Row],[SỐ LƯỢNG MUA]]),"")</f>
        <v/>
      </c>
      <c r="S2634" s="103"/>
      <c r="T2634" s="77"/>
      <c r="U2634" s="95"/>
      <c r="V2634" s="96"/>
      <c r="W2634" s="125" t="str">
        <f>IF(Stock[[#This Row],[SỐ LƯỢNG BÁN]]&gt;0,Stock[[#This Row],[GIÁ BÁN]]*Stock[[#This Row],[SỐ LƯỢNG BÁN]]*$D$11+Stock[[#This Row],[GIÁ BÁN]]*Stock[[#This Row],[SỐ LƯỢNG BÁN]]*$D$12,"")</f>
        <v/>
      </c>
      <c r="X2634" s="120">
        <f>Stock[[#This Row],[SỐ LƯỢNG MUA]]+Stock[[#This Row],[CỔ TỨC BẰNG CỔ PHIẾU]]-Stock[[#This Row],[SỐ LƯỢNG BÁN]]</f>
        <v>0</v>
      </c>
      <c r="Y26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4" s="120">
        <f ca="1">IF(Stock[[#This Row],[NGÀY BÁN]]&gt;0,Stock[[#This Row],[NGÀY BÁN]]-Stock[[#This Row],[NGÀY MUA]]+1,IF(Stock[[#This Row],[NGÀY MUA]]=0,0,TODAY()-Stock[[#This Row],[NGÀY MUA]]+1))</f>
        <v>0</v>
      </c>
      <c r="AA2634" s="121" t="str">
        <f>IFERROR(Stock[[#This Row],[CỔ TỨC TIỀN MẶT]]+Stock[[#This Row],[LÃI/(LỖ) TỪ BÁN CK
(auto-fill)]],"")</f>
        <v/>
      </c>
      <c r="AB26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4" s="79"/>
      <c r="AE2634" s="146" t="str">
        <f>IF(Stock[[#This Row],[TRẠNG THÁI
(auto-fill)]]="NẮM GIỮ",Stock[[#This Row],[GIÁ THỊ TRƯỜNG]]-Stock[[#This Row],[GIÁ MUA]],"")</f>
        <v/>
      </c>
      <c r="AF2634" s="150" t="str">
        <f>IFERROR(Stock[[#This Row],[TĂNG/
(GIẢM )]]/Stock[[#This Row],[GIÁ MUA]],"")</f>
        <v/>
      </c>
      <c r="AG2634" s="129" t="str">
        <f>IF(Stock[[#This Row],[GIÁ THỊ TRƯỜNG]]&gt;0,Stock[[#This Row],[GIÁ THỊ TRƯỜNG]]*Stock[[#This Row],[SỐ LƯỢNG CÒN LẠI
(auto-fill)]],"")</f>
        <v/>
      </c>
    </row>
    <row r="2635" spans="2:33">
      <c r="B2635" s="109" t="str">
        <f>IF(AND(Stock[[#This Row],[SỐ LƯỢNG MUA]]&gt;0,Stock[[#This Row],[SỐ LƯỢNG CÒN LẠI
(auto-fill)]]=0),"BÁN",
IF(AND(Stock[[#This Row],[SỐ LƯỢNG MUA]]&gt;0,Stock[[#This Row],[SỐ LƯỢNG CÒN LẠI
(auto-fill)]]&gt;0),"NẮM GIỮ",""))</f>
        <v/>
      </c>
      <c r="C2635" s="112">
        <f t="shared" si="40"/>
        <v>2622</v>
      </c>
      <c r="D2635" s="77"/>
      <c r="E2635" s="78"/>
      <c r="F2635" s="170"/>
      <c r="G2635" s="83"/>
      <c r="H2635" s="84"/>
      <c r="I2635" s="114" t="str">
        <f>IF(Stock[[#This Row],[SỐ LƯỢNG MUA]]&gt;0,Stock[[#This Row],[GIÁ MUA]]*Stock[[#This Row],[SỐ LƯỢNG MUA]]*$D$11,"")</f>
        <v/>
      </c>
      <c r="J2635" s="87"/>
      <c r="K2635" s="88"/>
      <c r="L2635" s="116" t="str">
        <f>IF(Stock[[#This Row],[SỐ LƯỢNG MUA]]&gt;0,Stock[[#This Row],[GIÁ MUA]]*(1+Stock[[#This Row],[% TĂNG KỲ VỌNG_1]]),"")</f>
        <v/>
      </c>
      <c r="M2635" s="89"/>
      <c r="N2635" s="116" t="str">
        <f>IF(Stock[[#This Row],[SỐ LƯỢNG MUA]]&gt;0,Stock[[#This Row],[GIÁ MUA]]*(1+Stock[[#This Row],[% TĂNG KỲ VỌNG_2]]),"")</f>
        <v/>
      </c>
      <c r="O2635" s="89"/>
      <c r="P2635" s="116" t="str">
        <f>IF(Stock[[#This Row],[SỐ LƯỢNG MUA]]&gt;0,Stock[[#This Row],[GIÁ MUA]]*(1+Stock[[#This Row],[% GIẢM ĐỂ CẮT LỖ]]),"")</f>
        <v/>
      </c>
      <c r="Q2635" s="103"/>
      <c r="R2635" s="117" t="str">
        <f>IF(Stock[[#This Row],[CỔ TỨC TIỀN MẶT]]&gt;0,Stock[[#This Row],[CỔ TỨC TIỀN MẶT]]/(Stock[[#This Row],[GIÁ MUA]]*Stock[[#This Row],[SỐ LƯỢNG MUA]]),"")</f>
        <v/>
      </c>
      <c r="S2635" s="103"/>
      <c r="T2635" s="77"/>
      <c r="U2635" s="95"/>
      <c r="V2635" s="96"/>
      <c r="W2635" s="125" t="str">
        <f>IF(Stock[[#This Row],[SỐ LƯỢNG BÁN]]&gt;0,Stock[[#This Row],[GIÁ BÁN]]*Stock[[#This Row],[SỐ LƯỢNG BÁN]]*$D$11+Stock[[#This Row],[GIÁ BÁN]]*Stock[[#This Row],[SỐ LƯỢNG BÁN]]*$D$12,"")</f>
        <v/>
      </c>
      <c r="X2635" s="120">
        <f>Stock[[#This Row],[SỐ LƯỢNG MUA]]+Stock[[#This Row],[CỔ TỨC BẰNG CỔ PHIẾU]]-Stock[[#This Row],[SỐ LƯỢNG BÁN]]</f>
        <v>0</v>
      </c>
      <c r="Y26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5" s="120">
        <f ca="1">IF(Stock[[#This Row],[NGÀY BÁN]]&gt;0,Stock[[#This Row],[NGÀY BÁN]]-Stock[[#This Row],[NGÀY MUA]]+1,IF(Stock[[#This Row],[NGÀY MUA]]=0,0,TODAY()-Stock[[#This Row],[NGÀY MUA]]+1))</f>
        <v>0</v>
      </c>
      <c r="AA2635" s="121" t="str">
        <f>IFERROR(Stock[[#This Row],[CỔ TỨC TIỀN MẶT]]+Stock[[#This Row],[LÃI/(LỖ) TỪ BÁN CK
(auto-fill)]],"")</f>
        <v/>
      </c>
      <c r="AB26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5" s="79"/>
      <c r="AE2635" s="146" t="str">
        <f>IF(Stock[[#This Row],[TRẠNG THÁI
(auto-fill)]]="NẮM GIỮ",Stock[[#This Row],[GIÁ THỊ TRƯỜNG]]-Stock[[#This Row],[GIÁ MUA]],"")</f>
        <v/>
      </c>
      <c r="AF2635" s="150" t="str">
        <f>IFERROR(Stock[[#This Row],[TĂNG/
(GIẢM )]]/Stock[[#This Row],[GIÁ MUA]],"")</f>
        <v/>
      </c>
      <c r="AG2635" s="129" t="str">
        <f>IF(Stock[[#This Row],[GIÁ THỊ TRƯỜNG]]&gt;0,Stock[[#This Row],[GIÁ THỊ TRƯỜNG]]*Stock[[#This Row],[SỐ LƯỢNG CÒN LẠI
(auto-fill)]],"")</f>
        <v/>
      </c>
    </row>
    <row r="2636" spans="2:33">
      <c r="B2636" s="109" t="str">
        <f>IF(AND(Stock[[#This Row],[SỐ LƯỢNG MUA]]&gt;0,Stock[[#This Row],[SỐ LƯỢNG CÒN LẠI
(auto-fill)]]=0),"BÁN",
IF(AND(Stock[[#This Row],[SỐ LƯỢNG MUA]]&gt;0,Stock[[#This Row],[SỐ LƯỢNG CÒN LẠI
(auto-fill)]]&gt;0),"NẮM GIỮ",""))</f>
        <v/>
      </c>
      <c r="C2636" s="112">
        <f t="shared" si="40"/>
        <v>2623</v>
      </c>
      <c r="D2636" s="77"/>
      <c r="E2636" s="78"/>
      <c r="F2636" s="170"/>
      <c r="G2636" s="83"/>
      <c r="H2636" s="84"/>
      <c r="I2636" s="114" t="str">
        <f>IF(Stock[[#This Row],[SỐ LƯỢNG MUA]]&gt;0,Stock[[#This Row],[GIÁ MUA]]*Stock[[#This Row],[SỐ LƯỢNG MUA]]*$D$11,"")</f>
        <v/>
      </c>
      <c r="J2636" s="87"/>
      <c r="K2636" s="88"/>
      <c r="L2636" s="116" t="str">
        <f>IF(Stock[[#This Row],[SỐ LƯỢNG MUA]]&gt;0,Stock[[#This Row],[GIÁ MUA]]*(1+Stock[[#This Row],[% TĂNG KỲ VỌNG_1]]),"")</f>
        <v/>
      </c>
      <c r="M2636" s="89"/>
      <c r="N2636" s="116" t="str">
        <f>IF(Stock[[#This Row],[SỐ LƯỢNG MUA]]&gt;0,Stock[[#This Row],[GIÁ MUA]]*(1+Stock[[#This Row],[% TĂNG KỲ VỌNG_2]]),"")</f>
        <v/>
      </c>
      <c r="O2636" s="89"/>
      <c r="P2636" s="116" t="str">
        <f>IF(Stock[[#This Row],[SỐ LƯỢNG MUA]]&gt;0,Stock[[#This Row],[GIÁ MUA]]*(1+Stock[[#This Row],[% GIẢM ĐỂ CẮT LỖ]]),"")</f>
        <v/>
      </c>
      <c r="Q2636" s="103"/>
      <c r="R2636" s="117" t="str">
        <f>IF(Stock[[#This Row],[CỔ TỨC TIỀN MẶT]]&gt;0,Stock[[#This Row],[CỔ TỨC TIỀN MẶT]]/(Stock[[#This Row],[GIÁ MUA]]*Stock[[#This Row],[SỐ LƯỢNG MUA]]),"")</f>
        <v/>
      </c>
      <c r="S2636" s="103"/>
      <c r="T2636" s="77"/>
      <c r="U2636" s="95"/>
      <c r="V2636" s="96"/>
      <c r="W2636" s="125" t="str">
        <f>IF(Stock[[#This Row],[SỐ LƯỢNG BÁN]]&gt;0,Stock[[#This Row],[GIÁ BÁN]]*Stock[[#This Row],[SỐ LƯỢNG BÁN]]*$D$11+Stock[[#This Row],[GIÁ BÁN]]*Stock[[#This Row],[SỐ LƯỢNG BÁN]]*$D$12,"")</f>
        <v/>
      </c>
      <c r="X2636" s="120">
        <f>Stock[[#This Row],[SỐ LƯỢNG MUA]]+Stock[[#This Row],[CỔ TỨC BẰNG CỔ PHIẾU]]-Stock[[#This Row],[SỐ LƯỢNG BÁN]]</f>
        <v>0</v>
      </c>
      <c r="Y26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6" s="120">
        <f ca="1">IF(Stock[[#This Row],[NGÀY BÁN]]&gt;0,Stock[[#This Row],[NGÀY BÁN]]-Stock[[#This Row],[NGÀY MUA]]+1,IF(Stock[[#This Row],[NGÀY MUA]]=0,0,TODAY()-Stock[[#This Row],[NGÀY MUA]]+1))</f>
        <v>0</v>
      </c>
      <c r="AA2636" s="121" t="str">
        <f>IFERROR(Stock[[#This Row],[CỔ TỨC TIỀN MẶT]]+Stock[[#This Row],[LÃI/(LỖ) TỪ BÁN CK
(auto-fill)]],"")</f>
        <v/>
      </c>
      <c r="AB26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6" s="79"/>
      <c r="AE2636" s="146" t="str">
        <f>IF(Stock[[#This Row],[TRẠNG THÁI
(auto-fill)]]="NẮM GIỮ",Stock[[#This Row],[GIÁ THỊ TRƯỜNG]]-Stock[[#This Row],[GIÁ MUA]],"")</f>
        <v/>
      </c>
      <c r="AF2636" s="150" t="str">
        <f>IFERROR(Stock[[#This Row],[TĂNG/
(GIẢM )]]/Stock[[#This Row],[GIÁ MUA]],"")</f>
        <v/>
      </c>
      <c r="AG2636" s="129" t="str">
        <f>IF(Stock[[#This Row],[GIÁ THỊ TRƯỜNG]]&gt;0,Stock[[#This Row],[GIÁ THỊ TRƯỜNG]]*Stock[[#This Row],[SỐ LƯỢNG CÒN LẠI
(auto-fill)]],"")</f>
        <v/>
      </c>
    </row>
    <row r="2637" spans="2:33">
      <c r="B2637" s="109" t="str">
        <f>IF(AND(Stock[[#This Row],[SỐ LƯỢNG MUA]]&gt;0,Stock[[#This Row],[SỐ LƯỢNG CÒN LẠI
(auto-fill)]]=0),"BÁN",
IF(AND(Stock[[#This Row],[SỐ LƯỢNG MUA]]&gt;0,Stock[[#This Row],[SỐ LƯỢNG CÒN LẠI
(auto-fill)]]&gt;0),"NẮM GIỮ",""))</f>
        <v/>
      </c>
      <c r="C2637" s="112">
        <f t="shared" si="40"/>
        <v>2624</v>
      </c>
      <c r="D2637" s="77"/>
      <c r="E2637" s="78"/>
      <c r="F2637" s="170"/>
      <c r="G2637" s="83"/>
      <c r="H2637" s="84"/>
      <c r="I2637" s="114" t="str">
        <f>IF(Stock[[#This Row],[SỐ LƯỢNG MUA]]&gt;0,Stock[[#This Row],[GIÁ MUA]]*Stock[[#This Row],[SỐ LƯỢNG MUA]]*$D$11,"")</f>
        <v/>
      </c>
      <c r="J2637" s="87"/>
      <c r="K2637" s="88"/>
      <c r="L2637" s="116" t="str">
        <f>IF(Stock[[#This Row],[SỐ LƯỢNG MUA]]&gt;0,Stock[[#This Row],[GIÁ MUA]]*(1+Stock[[#This Row],[% TĂNG KỲ VỌNG_1]]),"")</f>
        <v/>
      </c>
      <c r="M2637" s="89"/>
      <c r="N2637" s="116" t="str">
        <f>IF(Stock[[#This Row],[SỐ LƯỢNG MUA]]&gt;0,Stock[[#This Row],[GIÁ MUA]]*(1+Stock[[#This Row],[% TĂNG KỲ VỌNG_2]]),"")</f>
        <v/>
      </c>
      <c r="O2637" s="89"/>
      <c r="P2637" s="116" t="str">
        <f>IF(Stock[[#This Row],[SỐ LƯỢNG MUA]]&gt;0,Stock[[#This Row],[GIÁ MUA]]*(1+Stock[[#This Row],[% GIẢM ĐỂ CẮT LỖ]]),"")</f>
        <v/>
      </c>
      <c r="Q2637" s="103"/>
      <c r="R2637" s="117" t="str">
        <f>IF(Stock[[#This Row],[CỔ TỨC TIỀN MẶT]]&gt;0,Stock[[#This Row],[CỔ TỨC TIỀN MẶT]]/(Stock[[#This Row],[GIÁ MUA]]*Stock[[#This Row],[SỐ LƯỢNG MUA]]),"")</f>
        <v/>
      </c>
      <c r="S2637" s="103"/>
      <c r="T2637" s="77"/>
      <c r="U2637" s="95"/>
      <c r="V2637" s="96"/>
      <c r="W2637" s="125" t="str">
        <f>IF(Stock[[#This Row],[SỐ LƯỢNG BÁN]]&gt;0,Stock[[#This Row],[GIÁ BÁN]]*Stock[[#This Row],[SỐ LƯỢNG BÁN]]*$D$11+Stock[[#This Row],[GIÁ BÁN]]*Stock[[#This Row],[SỐ LƯỢNG BÁN]]*$D$12,"")</f>
        <v/>
      </c>
      <c r="X2637" s="120">
        <f>Stock[[#This Row],[SỐ LƯỢNG MUA]]+Stock[[#This Row],[CỔ TỨC BẰNG CỔ PHIẾU]]-Stock[[#This Row],[SỐ LƯỢNG BÁN]]</f>
        <v>0</v>
      </c>
      <c r="Y26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7" s="120">
        <f ca="1">IF(Stock[[#This Row],[NGÀY BÁN]]&gt;0,Stock[[#This Row],[NGÀY BÁN]]-Stock[[#This Row],[NGÀY MUA]]+1,IF(Stock[[#This Row],[NGÀY MUA]]=0,0,TODAY()-Stock[[#This Row],[NGÀY MUA]]+1))</f>
        <v>0</v>
      </c>
      <c r="AA2637" s="121" t="str">
        <f>IFERROR(Stock[[#This Row],[CỔ TỨC TIỀN MẶT]]+Stock[[#This Row],[LÃI/(LỖ) TỪ BÁN CK
(auto-fill)]],"")</f>
        <v/>
      </c>
      <c r="AB26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7" s="79"/>
      <c r="AE2637" s="146" t="str">
        <f>IF(Stock[[#This Row],[TRẠNG THÁI
(auto-fill)]]="NẮM GIỮ",Stock[[#This Row],[GIÁ THỊ TRƯỜNG]]-Stock[[#This Row],[GIÁ MUA]],"")</f>
        <v/>
      </c>
      <c r="AF2637" s="150" t="str">
        <f>IFERROR(Stock[[#This Row],[TĂNG/
(GIẢM )]]/Stock[[#This Row],[GIÁ MUA]],"")</f>
        <v/>
      </c>
      <c r="AG2637" s="129" t="str">
        <f>IF(Stock[[#This Row],[GIÁ THỊ TRƯỜNG]]&gt;0,Stock[[#This Row],[GIÁ THỊ TRƯỜNG]]*Stock[[#This Row],[SỐ LƯỢNG CÒN LẠI
(auto-fill)]],"")</f>
        <v/>
      </c>
    </row>
    <row r="2638" spans="2:33">
      <c r="B2638" s="109" t="str">
        <f>IF(AND(Stock[[#This Row],[SỐ LƯỢNG MUA]]&gt;0,Stock[[#This Row],[SỐ LƯỢNG CÒN LẠI
(auto-fill)]]=0),"BÁN",
IF(AND(Stock[[#This Row],[SỐ LƯỢNG MUA]]&gt;0,Stock[[#This Row],[SỐ LƯỢNG CÒN LẠI
(auto-fill)]]&gt;0),"NẮM GIỮ",""))</f>
        <v/>
      </c>
      <c r="C2638" s="112">
        <f t="shared" si="40"/>
        <v>2625</v>
      </c>
      <c r="D2638" s="77"/>
      <c r="E2638" s="78"/>
      <c r="F2638" s="170"/>
      <c r="G2638" s="83"/>
      <c r="H2638" s="84"/>
      <c r="I2638" s="114" t="str">
        <f>IF(Stock[[#This Row],[SỐ LƯỢNG MUA]]&gt;0,Stock[[#This Row],[GIÁ MUA]]*Stock[[#This Row],[SỐ LƯỢNG MUA]]*$D$11,"")</f>
        <v/>
      </c>
      <c r="J2638" s="87"/>
      <c r="K2638" s="88"/>
      <c r="L2638" s="116" t="str">
        <f>IF(Stock[[#This Row],[SỐ LƯỢNG MUA]]&gt;0,Stock[[#This Row],[GIÁ MUA]]*(1+Stock[[#This Row],[% TĂNG KỲ VỌNG_1]]),"")</f>
        <v/>
      </c>
      <c r="M2638" s="89"/>
      <c r="N2638" s="116" t="str">
        <f>IF(Stock[[#This Row],[SỐ LƯỢNG MUA]]&gt;0,Stock[[#This Row],[GIÁ MUA]]*(1+Stock[[#This Row],[% TĂNG KỲ VỌNG_2]]),"")</f>
        <v/>
      </c>
      <c r="O2638" s="89"/>
      <c r="P2638" s="116" t="str">
        <f>IF(Stock[[#This Row],[SỐ LƯỢNG MUA]]&gt;0,Stock[[#This Row],[GIÁ MUA]]*(1+Stock[[#This Row],[% GIẢM ĐỂ CẮT LỖ]]),"")</f>
        <v/>
      </c>
      <c r="Q2638" s="103"/>
      <c r="R2638" s="117" t="str">
        <f>IF(Stock[[#This Row],[CỔ TỨC TIỀN MẶT]]&gt;0,Stock[[#This Row],[CỔ TỨC TIỀN MẶT]]/(Stock[[#This Row],[GIÁ MUA]]*Stock[[#This Row],[SỐ LƯỢNG MUA]]),"")</f>
        <v/>
      </c>
      <c r="S2638" s="103"/>
      <c r="T2638" s="77"/>
      <c r="U2638" s="95"/>
      <c r="V2638" s="96"/>
      <c r="W2638" s="125" t="str">
        <f>IF(Stock[[#This Row],[SỐ LƯỢNG BÁN]]&gt;0,Stock[[#This Row],[GIÁ BÁN]]*Stock[[#This Row],[SỐ LƯỢNG BÁN]]*$D$11+Stock[[#This Row],[GIÁ BÁN]]*Stock[[#This Row],[SỐ LƯỢNG BÁN]]*$D$12,"")</f>
        <v/>
      </c>
      <c r="X2638" s="120">
        <f>Stock[[#This Row],[SỐ LƯỢNG MUA]]+Stock[[#This Row],[CỔ TỨC BẰNG CỔ PHIẾU]]-Stock[[#This Row],[SỐ LƯỢNG BÁN]]</f>
        <v>0</v>
      </c>
      <c r="Y26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8" s="120">
        <f ca="1">IF(Stock[[#This Row],[NGÀY BÁN]]&gt;0,Stock[[#This Row],[NGÀY BÁN]]-Stock[[#This Row],[NGÀY MUA]]+1,IF(Stock[[#This Row],[NGÀY MUA]]=0,0,TODAY()-Stock[[#This Row],[NGÀY MUA]]+1))</f>
        <v>0</v>
      </c>
      <c r="AA2638" s="121" t="str">
        <f>IFERROR(Stock[[#This Row],[CỔ TỨC TIỀN MẶT]]+Stock[[#This Row],[LÃI/(LỖ) TỪ BÁN CK
(auto-fill)]],"")</f>
        <v/>
      </c>
      <c r="AB26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8" s="79"/>
      <c r="AE2638" s="146" t="str">
        <f>IF(Stock[[#This Row],[TRẠNG THÁI
(auto-fill)]]="NẮM GIỮ",Stock[[#This Row],[GIÁ THỊ TRƯỜNG]]-Stock[[#This Row],[GIÁ MUA]],"")</f>
        <v/>
      </c>
      <c r="AF2638" s="150" t="str">
        <f>IFERROR(Stock[[#This Row],[TĂNG/
(GIẢM )]]/Stock[[#This Row],[GIÁ MUA]],"")</f>
        <v/>
      </c>
      <c r="AG2638" s="129" t="str">
        <f>IF(Stock[[#This Row],[GIÁ THỊ TRƯỜNG]]&gt;0,Stock[[#This Row],[GIÁ THỊ TRƯỜNG]]*Stock[[#This Row],[SỐ LƯỢNG CÒN LẠI
(auto-fill)]],"")</f>
        <v/>
      </c>
    </row>
    <row r="2639" spans="2:33">
      <c r="B2639" s="109" t="str">
        <f>IF(AND(Stock[[#This Row],[SỐ LƯỢNG MUA]]&gt;0,Stock[[#This Row],[SỐ LƯỢNG CÒN LẠI
(auto-fill)]]=0),"BÁN",
IF(AND(Stock[[#This Row],[SỐ LƯỢNG MUA]]&gt;0,Stock[[#This Row],[SỐ LƯỢNG CÒN LẠI
(auto-fill)]]&gt;0),"NẮM GIỮ",""))</f>
        <v/>
      </c>
      <c r="C2639" s="112">
        <f t="shared" si="40"/>
        <v>2626</v>
      </c>
      <c r="D2639" s="77"/>
      <c r="E2639" s="78"/>
      <c r="F2639" s="170"/>
      <c r="G2639" s="83"/>
      <c r="H2639" s="84"/>
      <c r="I2639" s="114" t="str">
        <f>IF(Stock[[#This Row],[SỐ LƯỢNG MUA]]&gt;0,Stock[[#This Row],[GIÁ MUA]]*Stock[[#This Row],[SỐ LƯỢNG MUA]]*$D$11,"")</f>
        <v/>
      </c>
      <c r="J2639" s="87"/>
      <c r="K2639" s="88"/>
      <c r="L2639" s="116" t="str">
        <f>IF(Stock[[#This Row],[SỐ LƯỢNG MUA]]&gt;0,Stock[[#This Row],[GIÁ MUA]]*(1+Stock[[#This Row],[% TĂNG KỲ VỌNG_1]]),"")</f>
        <v/>
      </c>
      <c r="M2639" s="89"/>
      <c r="N2639" s="116" t="str">
        <f>IF(Stock[[#This Row],[SỐ LƯỢNG MUA]]&gt;0,Stock[[#This Row],[GIÁ MUA]]*(1+Stock[[#This Row],[% TĂNG KỲ VỌNG_2]]),"")</f>
        <v/>
      </c>
      <c r="O2639" s="89"/>
      <c r="P2639" s="116" t="str">
        <f>IF(Stock[[#This Row],[SỐ LƯỢNG MUA]]&gt;0,Stock[[#This Row],[GIÁ MUA]]*(1+Stock[[#This Row],[% GIẢM ĐỂ CẮT LỖ]]),"")</f>
        <v/>
      </c>
      <c r="Q2639" s="103"/>
      <c r="R2639" s="117" t="str">
        <f>IF(Stock[[#This Row],[CỔ TỨC TIỀN MẶT]]&gt;0,Stock[[#This Row],[CỔ TỨC TIỀN MẶT]]/(Stock[[#This Row],[GIÁ MUA]]*Stock[[#This Row],[SỐ LƯỢNG MUA]]),"")</f>
        <v/>
      </c>
      <c r="S2639" s="103"/>
      <c r="T2639" s="77"/>
      <c r="U2639" s="95"/>
      <c r="V2639" s="96"/>
      <c r="W2639" s="125" t="str">
        <f>IF(Stock[[#This Row],[SỐ LƯỢNG BÁN]]&gt;0,Stock[[#This Row],[GIÁ BÁN]]*Stock[[#This Row],[SỐ LƯỢNG BÁN]]*$D$11+Stock[[#This Row],[GIÁ BÁN]]*Stock[[#This Row],[SỐ LƯỢNG BÁN]]*$D$12,"")</f>
        <v/>
      </c>
      <c r="X2639" s="120">
        <f>Stock[[#This Row],[SỐ LƯỢNG MUA]]+Stock[[#This Row],[CỔ TỨC BẰNG CỔ PHIẾU]]-Stock[[#This Row],[SỐ LƯỢNG BÁN]]</f>
        <v>0</v>
      </c>
      <c r="Y26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9" s="120">
        <f ca="1">IF(Stock[[#This Row],[NGÀY BÁN]]&gt;0,Stock[[#This Row],[NGÀY BÁN]]-Stock[[#This Row],[NGÀY MUA]]+1,IF(Stock[[#This Row],[NGÀY MUA]]=0,0,TODAY()-Stock[[#This Row],[NGÀY MUA]]+1))</f>
        <v>0</v>
      </c>
      <c r="AA2639" s="121" t="str">
        <f>IFERROR(Stock[[#This Row],[CỔ TỨC TIỀN MẶT]]+Stock[[#This Row],[LÃI/(LỖ) TỪ BÁN CK
(auto-fill)]],"")</f>
        <v/>
      </c>
      <c r="AB26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39" s="79"/>
      <c r="AE2639" s="146" t="str">
        <f>IF(Stock[[#This Row],[TRẠNG THÁI
(auto-fill)]]="NẮM GIỮ",Stock[[#This Row],[GIÁ THỊ TRƯỜNG]]-Stock[[#This Row],[GIÁ MUA]],"")</f>
        <v/>
      </c>
      <c r="AF2639" s="150" t="str">
        <f>IFERROR(Stock[[#This Row],[TĂNG/
(GIẢM )]]/Stock[[#This Row],[GIÁ MUA]],"")</f>
        <v/>
      </c>
      <c r="AG2639" s="129" t="str">
        <f>IF(Stock[[#This Row],[GIÁ THỊ TRƯỜNG]]&gt;0,Stock[[#This Row],[GIÁ THỊ TRƯỜNG]]*Stock[[#This Row],[SỐ LƯỢNG CÒN LẠI
(auto-fill)]],"")</f>
        <v/>
      </c>
    </row>
    <row r="2640" spans="2:33">
      <c r="B2640" s="109" t="str">
        <f>IF(AND(Stock[[#This Row],[SỐ LƯỢNG MUA]]&gt;0,Stock[[#This Row],[SỐ LƯỢNG CÒN LẠI
(auto-fill)]]=0),"BÁN",
IF(AND(Stock[[#This Row],[SỐ LƯỢNG MUA]]&gt;0,Stock[[#This Row],[SỐ LƯỢNG CÒN LẠI
(auto-fill)]]&gt;0),"NẮM GIỮ",""))</f>
        <v/>
      </c>
      <c r="C2640" s="112">
        <f t="shared" ref="C2640:C2703" si="41">C2639+1</f>
        <v>2627</v>
      </c>
      <c r="D2640" s="77"/>
      <c r="E2640" s="78"/>
      <c r="F2640" s="170"/>
      <c r="G2640" s="83"/>
      <c r="H2640" s="84"/>
      <c r="I2640" s="114" t="str">
        <f>IF(Stock[[#This Row],[SỐ LƯỢNG MUA]]&gt;0,Stock[[#This Row],[GIÁ MUA]]*Stock[[#This Row],[SỐ LƯỢNG MUA]]*$D$11,"")</f>
        <v/>
      </c>
      <c r="J2640" s="87"/>
      <c r="K2640" s="88"/>
      <c r="L2640" s="116" t="str">
        <f>IF(Stock[[#This Row],[SỐ LƯỢNG MUA]]&gt;0,Stock[[#This Row],[GIÁ MUA]]*(1+Stock[[#This Row],[% TĂNG KỲ VỌNG_1]]),"")</f>
        <v/>
      </c>
      <c r="M2640" s="89"/>
      <c r="N2640" s="116" t="str">
        <f>IF(Stock[[#This Row],[SỐ LƯỢNG MUA]]&gt;0,Stock[[#This Row],[GIÁ MUA]]*(1+Stock[[#This Row],[% TĂNG KỲ VỌNG_2]]),"")</f>
        <v/>
      </c>
      <c r="O2640" s="89"/>
      <c r="P2640" s="116" t="str">
        <f>IF(Stock[[#This Row],[SỐ LƯỢNG MUA]]&gt;0,Stock[[#This Row],[GIÁ MUA]]*(1+Stock[[#This Row],[% GIẢM ĐỂ CẮT LỖ]]),"")</f>
        <v/>
      </c>
      <c r="Q2640" s="103"/>
      <c r="R2640" s="117" t="str">
        <f>IF(Stock[[#This Row],[CỔ TỨC TIỀN MẶT]]&gt;0,Stock[[#This Row],[CỔ TỨC TIỀN MẶT]]/(Stock[[#This Row],[GIÁ MUA]]*Stock[[#This Row],[SỐ LƯỢNG MUA]]),"")</f>
        <v/>
      </c>
      <c r="S2640" s="103"/>
      <c r="T2640" s="77"/>
      <c r="U2640" s="95"/>
      <c r="V2640" s="96"/>
      <c r="W2640" s="125" t="str">
        <f>IF(Stock[[#This Row],[SỐ LƯỢNG BÁN]]&gt;0,Stock[[#This Row],[GIÁ BÁN]]*Stock[[#This Row],[SỐ LƯỢNG BÁN]]*$D$11+Stock[[#This Row],[GIÁ BÁN]]*Stock[[#This Row],[SỐ LƯỢNG BÁN]]*$D$12,"")</f>
        <v/>
      </c>
      <c r="X2640" s="120">
        <f>Stock[[#This Row],[SỐ LƯỢNG MUA]]+Stock[[#This Row],[CỔ TỨC BẰNG CỔ PHIẾU]]-Stock[[#This Row],[SỐ LƯỢNG BÁN]]</f>
        <v>0</v>
      </c>
      <c r="Y26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0" s="120">
        <f ca="1">IF(Stock[[#This Row],[NGÀY BÁN]]&gt;0,Stock[[#This Row],[NGÀY BÁN]]-Stock[[#This Row],[NGÀY MUA]]+1,IF(Stock[[#This Row],[NGÀY MUA]]=0,0,TODAY()-Stock[[#This Row],[NGÀY MUA]]+1))</f>
        <v>0</v>
      </c>
      <c r="AA2640" s="121" t="str">
        <f>IFERROR(Stock[[#This Row],[CỔ TỨC TIỀN MẶT]]+Stock[[#This Row],[LÃI/(LỖ) TỪ BÁN CK
(auto-fill)]],"")</f>
        <v/>
      </c>
      <c r="AB26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0" s="79"/>
      <c r="AE2640" s="146" t="str">
        <f>IF(Stock[[#This Row],[TRẠNG THÁI
(auto-fill)]]="NẮM GIỮ",Stock[[#This Row],[GIÁ THỊ TRƯỜNG]]-Stock[[#This Row],[GIÁ MUA]],"")</f>
        <v/>
      </c>
      <c r="AF2640" s="150" t="str">
        <f>IFERROR(Stock[[#This Row],[TĂNG/
(GIẢM )]]/Stock[[#This Row],[GIÁ MUA]],"")</f>
        <v/>
      </c>
      <c r="AG2640" s="129" t="str">
        <f>IF(Stock[[#This Row],[GIÁ THỊ TRƯỜNG]]&gt;0,Stock[[#This Row],[GIÁ THỊ TRƯỜNG]]*Stock[[#This Row],[SỐ LƯỢNG CÒN LẠI
(auto-fill)]],"")</f>
        <v/>
      </c>
    </row>
    <row r="2641" spans="2:33">
      <c r="B2641" s="109" t="str">
        <f>IF(AND(Stock[[#This Row],[SỐ LƯỢNG MUA]]&gt;0,Stock[[#This Row],[SỐ LƯỢNG CÒN LẠI
(auto-fill)]]=0),"BÁN",
IF(AND(Stock[[#This Row],[SỐ LƯỢNG MUA]]&gt;0,Stock[[#This Row],[SỐ LƯỢNG CÒN LẠI
(auto-fill)]]&gt;0),"NẮM GIỮ",""))</f>
        <v/>
      </c>
      <c r="C2641" s="112">
        <f t="shared" si="41"/>
        <v>2628</v>
      </c>
      <c r="D2641" s="77"/>
      <c r="E2641" s="78"/>
      <c r="F2641" s="170"/>
      <c r="G2641" s="83"/>
      <c r="H2641" s="84"/>
      <c r="I2641" s="114" t="str">
        <f>IF(Stock[[#This Row],[SỐ LƯỢNG MUA]]&gt;0,Stock[[#This Row],[GIÁ MUA]]*Stock[[#This Row],[SỐ LƯỢNG MUA]]*$D$11,"")</f>
        <v/>
      </c>
      <c r="J2641" s="87"/>
      <c r="K2641" s="88"/>
      <c r="L2641" s="116" t="str">
        <f>IF(Stock[[#This Row],[SỐ LƯỢNG MUA]]&gt;0,Stock[[#This Row],[GIÁ MUA]]*(1+Stock[[#This Row],[% TĂNG KỲ VỌNG_1]]),"")</f>
        <v/>
      </c>
      <c r="M2641" s="89"/>
      <c r="N2641" s="116" t="str">
        <f>IF(Stock[[#This Row],[SỐ LƯỢNG MUA]]&gt;0,Stock[[#This Row],[GIÁ MUA]]*(1+Stock[[#This Row],[% TĂNG KỲ VỌNG_2]]),"")</f>
        <v/>
      </c>
      <c r="O2641" s="89"/>
      <c r="P2641" s="116" t="str">
        <f>IF(Stock[[#This Row],[SỐ LƯỢNG MUA]]&gt;0,Stock[[#This Row],[GIÁ MUA]]*(1+Stock[[#This Row],[% GIẢM ĐỂ CẮT LỖ]]),"")</f>
        <v/>
      </c>
      <c r="Q2641" s="103"/>
      <c r="R2641" s="117" t="str">
        <f>IF(Stock[[#This Row],[CỔ TỨC TIỀN MẶT]]&gt;0,Stock[[#This Row],[CỔ TỨC TIỀN MẶT]]/(Stock[[#This Row],[GIÁ MUA]]*Stock[[#This Row],[SỐ LƯỢNG MUA]]),"")</f>
        <v/>
      </c>
      <c r="S2641" s="103"/>
      <c r="T2641" s="77"/>
      <c r="U2641" s="95"/>
      <c r="V2641" s="96"/>
      <c r="W2641" s="125" t="str">
        <f>IF(Stock[[#This Row],[SỐ LƯỢNG BÁN]]&gt;0,Stock[[#This Row],[GIÁ BÁN]]*Stock[[#This Row],[SỐ LƯỢNG BÁN]]*$D$11+Stock[[#This Row],[GIÁ BÁN]]*Stock[[#This Row],[SỐ LƯỢNG BÁN]]*$D$12,"")</f>
        <v/>
      </c>
      <c r="X2641" s="120">
        <f>Stock[[#This Row],[SỐ LƯỢNG MUA]]+Stock[[#This Row],[CỔ TỨC BẰNG CỔ PHIẾU]]-Stock[[#This Row],[SỐ LƯỢNG BÁN]]</f>
        <v>0</v>
      </c>
      <c r="Y26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1" s="120">
        <f ca="1">IF(Stock[[#This Row],[NGÀY BÁN]]&gt;0,Stock[[#This Row],[NGÀY BÁN]]-Stock[[#This Row],[NGÀY MUA]]+1,IF(Stock[[#This Row],[NGÀY MUA]]=0,0,TODAY()-Stock[[#This Row],[NGÀY MUA]]+1))</f>
        <v>0</v>
      </c>
      <c r="AA2641" s="121" t="str">
        <f>IFERROR(Stock[[#This Row],[CỔ TỨC TIỀN MẶT]]+Stock[[#This Row],[LÃI/(LỖ) TỪ BÁN CK
(auto-fill)]],"")</f>
        <v/>
      </c>
      <c r="AB26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1" s="79"/>
      <c r="AE2641" s="146" t="str">
        <f>IF(Stock[[#This Row],[TRẠNG THÁI
(auto-fill)]]="NẮM GIỮ",Stock[[#This Row],[GIÁ THỊ TRƯỜNG]]-Stock[[#This Row],[GIÁ MUA]],"")</f>
        <v/>
      </c>
      <c r="AF2641" s="150" t="str">
        <f>IFERROR(Stock[[#This Row],[TĂNG/
(GIẢM )]]/Stock[[#This Row],[GIÁ MUA]],"")</f>
        <v/>
      </c>
      <c r="AG2641" s="129" t="str">
        <f>IF(Stock[[#This Row],[GIÁ THỊ TRƯỜNG]]&gt;0,Stock[[#This Row],[GIÁ THỊ TRƯỜNG]]*Stock[[#This Row],[SỐ LƯỢNG CÒN LẠI
(auto-fill)]],"")</f>
        <v/>
      </c>
    </row>
    <row r="2642" spans="2:33">
      <c r="B2642" s="109" t="str">
        <f>IF(AND(Stock[[#This Row],[SỐ LƯỢNG MUA]]&gt;0,Stock[[#This Row],[SỐ LƯỢNG CÒN LẠI
(auto-fill)]]=0),"BÁN",
IF(AND(Stock[[#This Row],[SỐ LƯỢNG MUA]]&gt;0,Stock[[#This Row],[SỐ LƯỢNG CÒN LẠI
(auto-fill)]]&gt;0),"NẮM GIỮ",""))</f>
        <v/>
      </c>
      <c r="C2642" s="112">
        <f t="shared" si="41"/>
        <v>2629</v>
      </c>
      <c r="D2642" s="77"/>
      <c r="E2642" s="78"/>
      <c r="F2642" s="170"/>
      <c r="G2642" s="83"/>
      <c r="H2642" s="84"/>
      <c r="I2642" s="114" t="str">
        <f>IF(Stock[[#This Row],[SỐ LƯỢNG MUA]]&gt;0,Stock[[#This Row],[GIÁ MUA]]*Stock[[#This Row],[SỐ LƯỢNG MUA]]*$D$11,"")</f>
        <v/>
      </c>
      <c r="J2642" s="87"/>
      <c r="K2642" s="88"/>
      <c r="L2642" s="116" t="str">
        <f>IF(Stock[[#This Row],[SỐ LƯỢNG MUA]]&gt;0,Stock[[#This Row],[GIÁ MUA]]*(1+Stock[[#This Row],[% TĂNG KỲ VỌNG_1]]),"")</f>
        <v/>
      </c>
      <c r="M2642" s="89"/>
      <c r="N2642" s="116" t="str">
        <f>IF(Stock[[#This Row],[SỐ LƯỢNG MUA]]&gt;0,Stock[[#This Row],[GIÁ MUA]]*(1+Stock[[#This Row],[% TĂNG KỲ VỌNG_2]]),"")</f>
        <v/>
      </c>
      <c r="O2642" s="89"/>
      <c r="P2642" s="116" t="str">
        <f>IF(Stock[[#This Row],[SỐ LƯỢNG MUA]]&gt;0,Stock[[#This Row],[GIÁ MUA]]*(1+Stock[[#This Row],[% GIẢM ĐỂ CẮT LỖ]]),"")</f>
        <v/>
      </c>
      <c r="Q2642" s="103"/>
      <c r="R2642" s="117" t="str">
        <f>IF(Stock[[#This Row],[CỔ TỨC TIỀN MẶT]]&gt;0,Stock[[#This Row],[CỔ TỨC TIỀN MẶT]]/(Stock[[#This Row],[GIÁ MUA]]*Stock[[#This Row],[SỐ LƯỢNG MUA]]),"")</f>
        <v/>
      </c>
      <c r="S2642" s="103"/>
      <c r="T2642" s="77"/>
      <c r="U2642" s="95"/>
      <c r="V2642" s="96"/>
      <c r="W2642" s="125" t="str">
        <f>IF(Stock[[#This Row],[SỐ LƯỢNG BÁN]]&gt;0,Stock[[#This Row],[GIÁ BÁN]]*Stock[[#This Row],[SỐ LƯỢNG BÁN]]*$D$11+Stock[[#This Row],[GIÁ BÁN]]*Stock[[#This Row],[SỐ LƯỢNG BÁN]]*$D$12,"")</f>
        <v/>
      </c>
      <c r="X2642" s="120">
        <f>Stock[[#This Row],[SỐ LƯỢNG MUA]]+Stock[[#This Row],[CỔ TỨC BẰNG CỔ PHIẾU]]-Stock[[#This Row],[SỐ LƯỢNG BÁN]]</f>
        <v>0</v>
      </c>
      <c r="Y26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2" s="120">
        <f ca="1">IF(Stock[[#This Row],[NGÀY BÁN]]&gt;0,Stock[[#This Row],[NGÀY BÁN]]-Stock[[#This Row],[NGÀY MUA]]+1,IF(Stock[[#This Row],[NGÀY MUA]]=0,0,TODAY()-Stock[[#This Row],[NGÀY MUA]]+1))</f>
        <v>0</v>
      </c>
      <c r="AA2642" s="121" t="str">
        <f>IFERROR(Stock[[#This Row],[CỔ TỨC TIỀN MẶT]]+Stock[[#This Row],[LÃI/(LỖ) TỪ BÁN CK
(auto-fill)]],"")</f>
        <v/>
      </c>
      <c r="AB26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2" s="79"/>
      <c r="AE2642" s="146" t="str">
        <f>IF(Stock[[#This Row],[TRẠNG THÁI
(auto-fill)]]="NẮM GIỮ",Stock[[#This Row],[GIÁ THỊ TRƯỜNG]]-Stock[[#This Row],[GIÁ MUA]],"")</f>
        <v/>
      </c>
      <c r="AF2642" s="150" t="str">
        <f>IFERROR(Stock[[#This Row],[TĂNG/
(GIẢM )]]/Stock[[#This Row],[GIÁ MUA]],"")</f>
        <v/>
      </c>
      <c r="AG2642" s="129" t="str">
        <f>IF(Stock[[#This Row],[GIÁ THỊ TRƯỜNG]]&gt;0,Stock[[#This Row],[GIÁ THỊ TRƯỜNG]]*Stock[[#This Row],[SỐ LƯỢNG CÒN LẠI
(auto-fill)]],"")</f>
        <v/>
      </c>
    </row>
    <row r="2643" spans="2:33">
      <c r="B2643" s="109" t="str">
        <f>IF(AND(Stock[[#This Row],[SỐ LƯỢNG MUA]]&gt;0,Stock[[#This Row],[SỐ LƯỢNG CÒN LẠI
(auto-fill)]]=0),"BÁN",
IF(AND(Stock[[#This Row],[SỐ LƯỢNG MUA]]&gt;0,Stock[[#This Row],[SỐ LƯỢNG CÒN LẠI
(auto-fill)]]&gt;0),"NẮM GIỮ",""))</f>
        <v/>
      </c>
      <c r="C2643" s="112">
        <f t="shared" si="41"/>
        <v>2630</v>
      </c>
      <c r="D2643" s="77"/>
      <c r="E2643" s="78"/>
      <c r="F2643" s="170"/>
      <c r="G2643" s="83"/>
      <c r="H2643" s="84"/>
      <c r="I2643" s="114" t="str">
        <f>IF(Stock[[#This Row],[SỐ LƯỢNG MUA]]&gt;0,Stock[[#This Row],[GIÁ MUA]]*Stock[[#This Row],[SỐ LƯỢNG MUA]]*$D$11,"")</f>
        <v/>
      </c>
      <c r="J2643" s="87"/>
      <c r="K2643" s="88"/>
      <c r="L2643" s="116" t="str">
        <f>IF(Stock[[#This Row],[SỐ LƯỢNG MUA]]&gt;0,Stock[[#This Row],[GIÁ MUA]]*(1+Stock[[#This Row],[% TĂNG KỲ VỌNG_1]]),"")</f>
        <v/>
      </c>
      <c r="M2643" s="89"/>
      <c r="N2643" s="116" t="str">
        <f>IF(Stock[[#This Row],[SỐ LƯỢNG MUA]]&gt;0,Stock[[#This Row],[GIÁ MUA]]*(1+Stock[[#This Row],[% TĂNG KỲ VỌNG_2]]),"")</f>
        <v/>
      </c>
      <c r="O2643" s="89"/>
      <c r="P2643" s="116" t="str">
        <f>IF(Stock[[#This Row],[SỐ LƯỢNG MUA]]&gt;0,Stock[[#This Row],[GIÁ MUA]]*(1+Stock[[#This Row],[% GIẢM ĐỂ CẮT LỖ]]),"")</f>
        <v/>
      </c>
      <c r="Q2643" s="103"/>
      <c r="R2643" s="117" t="str">
        <f>IF(Stock[[#This Row],[CỔ TỨC TIỀN MẶT]]&gt;0,Stock[[#This Row],[CỔ TỨC TIỀN MẶT]]/(Stock[[#This Row],[GIÁ MUA]]*Stock[[#This Row],[SỐ LƯỢNG MUA]]),"")</f>
        <v/>
      </c>
      <c r="S2643" s="103"/>
      <c r="T2643" s="77"/>
      <c r="U2643" s="95"/>
      <c r="V2643" s="96"/>
      <c r="W2643" s="125" t="str">
        <f>IF(Stock[[#This Row],[SỐ LƯỢNG BÁN]]&gt;0,Stock[[#This Row],[GIÁ BÁN]]*Stock[[#This Row],[SỐ LƯỢNG BÁN]]*$D$11+Stock[[#This Row],[GIÁ BÁN]]*Stock[[#This Row],[SỐ LƯỢNG BÁN]]*$D$12,"")</f>
        <v/>
      </c>
      <c r="X2643" s="120">
        <f>Stock[[#This Row],[SỐ LƯỢNG MUA]]+Stock[[#This Row],[CỔ TỨC BẰNG CỔ PHIẾU]]-Stock[[#This Row],[SỐ LƯỢNG BÁN]]</f>
        <v>0</v>
      </c>
      <c r="Y26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3" s="120">
        <f ca="1">IF(Stock[[#This Row],[NGÀY BÁN]]&gt;0,Stock[[#This Row],[NGÀY BÁN]]-Stock[[#This Row],[NGÀY MUA]]+1,IF(Stock[[#This Row],[NGÀY MUA]]=0,0,TODAY()-Stock[[#This Row],[NGÀY MUA]]+1))</f>
        <v>0</v>
      </c>
      <c r="AA2643" s="121" t="str">
        <f>IFERROR(Stock[[#This Row],[CỔ TỨC TIỀN MẶT]]+Stock[[#This Row],[LÃI/(LỖ) TỪ BÁN CK
(auto-fill)]],"")</f>
        <v/>
      </c>
      <c r="AB26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3" s="79"/>
      <c r="AE2643" s="146" t="str">
        <f>IF(Stock[[#This Row],[TRẠNG THÁI
(auto-fill)]]="NẮM GIỮ",Stock[[#This Row],[GIÁ THỊ TRƯỜNG]]-Stock[[#This Row],[GIÁ MUA]],"")</f>
        <v/>
      </c>
      <c r="AF2643" s="150" t="str">
        <f>IFERROR(Stock[[#This Row],[TĂNG/
(GIẢM )]]/Stock[[#This Row],[GIÁ MUA]],"")</f>
        <v/>
      </c>
      <c r="AG2643" s="129" t="str">
        <f>IF(Stock[[#This Row],[GIÁ THỊ TRƯỜNG]]&gt;0,Stock[[#This Row],[GIÁ THỊ TRƯỜNG]]*Stock[[#This Row],[SỐ LƯỢNG CÒN LẠI
(auto-fill)]],"")</f>
        <v/>
      </c>
    </row>
    <row r="2644" spans="2:33">
      <c r="B2644" s="109" t="str">
        <f>IF(AND(Stock[[#This Row],[SỐ LƯỢNG MUA]]&gt;0,Stock[[#This Row],[SỐ LƯỢNG CÒN LẠI
(auto-fill)]]=0),"BÁN",
IF(AND(Stock[[#This Row],[SỐ LƯỢNG MUA]]&gt;0,Stock[[#This Row],[SỐ LƯỢNG CÒN LẠI
(auto-fill)]]&gt;0),"NẮM GIỮ",""))</f>
        <v/>
      </c>
      <c r="C2644" s="112">
        <f t="shared" si="41"/>
        <v>2631</v>
      </c>
      <c r="D2644" s="77"/>
      <c r="E2644" s="78"/>
      <c r="F2644" s="170"/>
      <c r="G2644" s="83"/>
      <c r="H2644" s="84"/>
      <c r="I2644" s="114" t="str">
        <f>IF(Stock[[#This Row],[SỐ LƯỢNG MUA]]&gt;0,Stock[[#This Row],[GIÁ MUA]]*Stock[[#This Row],[SỐ LƯỢNG MUA]]*$D$11,"")</f>
        <v/>
      </c>
      <c r="J2644" s="87"/>
      <c r="K2644" s="88"/>
      <c r="L2644" s="116" t="str">
        <f>IF(Stock[[#This Row],[SỐ LƯỢNG MUA]]&gt;0,Stock[[#This Row],[GIÁ MUA]]*(1+Stock[[#This Row],[% TĂNG KỲ VỌNG_1]]),"")</f>
        <v/>
      </c>
      <c r="M2644" s="89"/>
      <c r="N2644" s="116" t="str">
        <f>IF(Stock[[#This Row],[SỐ LƯỢNG MUA]]&gt;0,Stock[[#This Row],[GIÁ MUA]]*(1+Stock[[#This Row],[% TĂNG KỲ VỌNG_2]]),"")</f>
        <v/>
      </c>
      <c r="O2644" s="89"/>
      <c r="P2644" s="116" t="str">
        <f>IF(Stock[[#This Row],[SỐ LƯỢNG MUA]]&gt;0,Stock[[#This Row],[GIÁ MUA]]*(1+Stock[[#This Row],[% GIẢM ĐỂ CẮT LỖ]]),"")</f>
        <v/>
      </c>
      <c r="Q2644" s="103"/>
      <c r="R2644" s="117" t="str">
        <f>IF(Stock[[#This Row],[CỔ TỨC TIỀN MẶT]]&gt;0,Stock[[#This Row],[CỔ TỨC TIỀN MẶT]]/(Stock[[#This Row],[GIÁ MUA]]*Stock[[#This Row],[SỐ LƯỢNG MUA]]),"")</f>
        <v/>
      </c>
      <c r="S2644" s="103"/>
      <c r="T2644" s="77"/>
      <c r="U2644" s="95"/>
      <c r="V2644" s="96"/>
      <c r="W2644" s="125" t="str">
        <f>IF(Stock[[#This Row],[SỐ LƯỢNG BÁN]]&gt;0,Stock[[#This Row],[GIÁ BÁN]]*Stock[[#This Row],[SỐ LƯỢNG BÁN]]*$D$11+Stock[[#This Row],[GIÁ BÁN]]*Stock[[#This Row],[SỐ LƯỢNG BÁN]]*$D$12,"")</f>
        <v/>
      </c>
      <c r="X2644" s="120">
        <f>Stock[[#This Row],[SỐ LƯỢNG MUA]]+Stock[[#This Row],[CỔ TỨC BẰNG CỔ PHIẾU]]-Stock[[#This Row],[SỐ LƯỢNG BÁN]]</f>
        <v>0</v>
      </c>
      <c r="Y26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4" s="120">
        <f ca="1">IF(Stock[[#This Row],[NGÀY BÁN]]&gt;0,Stock[[#This Row],[NGÀY BÁN]]-Stock[[#This Row],[NGÀY MUA]]+1,IF(Stock[[#This Row],[NGÀY MUA]]=0,0,TODAY()-Stock[[#This Row],[NGÀY MUA]]+1))</f>
        <v>0</v>
      </c>
      <c r="AA2644" s="121" t="str">
        <f>IFERROR(Stock[[#This Row],[CỔ TỨC TIỀN MẶT]]+Stock[[#This Row],[LÃI/(LỖ) TỪ BÁN CK
(auto-fill)]],"")</f>
        <v/>
      </c>
      <c r="AB26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4" s="79"/>
      <c r="AE2644" s="146" t="str">
        <f>IF(Stock[[#This Row],[TRẠNG THÁI
(auto-fill)]]="NẮM GIỮ",Stock[[#This Row],[GIÁ THỊ TRƯỜNG]]-Stock[[#This Row],[GIÁ MUA]],"")</f>
        <v/>
      </c>
      <c r="AF2644" s="150" t="str">
        <f>IFERROR(Stock[[#This Row],[TĂNG/
(GIẢM )]]/Stock[[#This Row],[GIÁ MUA]],"")</f>
        <v/>
      </c>
      <c r="AG2644" s="129" t="str">
        <f>IF(Stock[[#This Row],[GIÁ THỊ TRƯỜNG]]&gt;0,Stock[[#This Row],[GIÁ THỊ TRƯỜNG]]*Stock[[#This Row],[SỐ LƯỢNG CÒN LẠI
(auto-fill)]],"")</f>
        <v/>
      </c>
    </row>
    <row r="2645" spans="2:33">
      <c r="B2645" s="109" t="str">
        <f>IF(AND(Stock[[#This Row],[SỐ LƯỢNG MUA]]&gt;0,Stock[[#This Row],[SỐ LƯỢNG CÒN LẠI
(auto-fill)]]=0),"BÁN",
IF(AND(Stock[[#This Row],[SỐ LƯỢNG MUA]]&gt;0,Stock[[#This Row],[SỐ LƯỢNG CÒN LẠI
(auto-fill)]]&gt;0),"NẮM GIỮ",""))</f>
        <v/>
      </c>
      <c r="C2645" s="112">
        <f t="shared" si="41"/>
        <v>2632</v>
      </c>
      <c r="D2645" s="77"/>
      <c r="E2645" s="78"/>
      <c r="F2645" s="170"/>
      <c r="G2645" s="83"/>
      <c r="H2645" s="84"/>
      <c r="I2645" s="114" t="str">
        <f>IF(Stock[[#This Row],[SỐ LƯỢNG MUA]]&gt;0,Stock[[#This Row],[GIÁ MUA]]*Stock[[#This Row],[SỐ LƯỢNG MUA]]*$D$11,"")</f>
        <v/>
      </c>
      <c r="J2645" s="87"/>
      <c r="K2645" s="88"/>
      <c r="L2645" s="116" t="str">
        <f>IF(Stock[[#This Row],[SỐ LƯỢNG MUA]]&gt;0,Stock[[#This Row],[GIÁ MUA]]*(1+Stock[[#This Row],[% TĂNG KỲ VỌNG_1]]),"")</f>
        <v/>
      </c>
      <c r="M2645" s="89"/>
      <c r="N2645" s="116" t="str">
        <f>IF(Stock[[#This Row],[SỐ LƯỢNG MUA]]&gt;0,Stock[[#This Row],[GIÁ MUA]]*(1+Stock[[#This Row],[% TĂNG KỲ VỌNG_2]]),"")</f>
        <v/>
      </c>
      <c r="O2645" s="89"/>
      <c r="P2645" s="116" t="str">
        <f>IF(Stock[[#This Row],[SỐ LƯỢNG MUA]]&gt;0,Stock[[#This Row],[GIÁ MUA]]*(1+Stock[[#This Row],[% GIẢM ĐỂ CẮT LỖ]]),"")</f>
        <v/>
      </c>
      <c r="Q2645" s="103"/>
      <c r="R2645" s="117" t="str">
        <f>IF(Stock[[#This Row],[CỔ TỨC TIỀN MẶT]]&gt;0,Stock[[#This Row],[CỔ TỨC TIỀN MẶT]]/(Stock[[#This Row],[GIÁ MUA]]*Stock[[#This Row],[SỐ LƯỢNG MUA]]),"")</f>
        <v/>
      </c>
      <c r="S2645" s="103"/>
      <c r="T2645" s="77"/>
      <c r="U2645" s="95"/>
      <c r="V2645" s="96"/>
      <c r="W2645" s="125" t="str">
        <f>IF(Stock[[#This Row],[SỐ LƯỢNG BÁN]]&gt;0,Stock[[#This Row],[GIÁ BÁN]]*Stock[[#This Row],[SỐ LƯỢNG BÁN]]*$D$11+Stock[[#This Row],[GIÁ BÁN]]*Stock[[#This Row],[SỐ LƯỢNG BÁN]]*$D$12,"")</f>
        <v/>
      </c>
      <c r="X2645" s="120">
        <f>Stock[[#This Row],[SỐ LƯỢNG MUA]]+Stock[[#This Row],[CỔ TỨC BẰNG CỔ PHIẾU]]-Stock[[#This Row],[SỐ LƯỢNG BÁN]]</f>
        <v>0</v>
      </c>
      <c r="Y26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5" s="120">
        <f ca="1">IF(Stock[[#This Row],[NGÀY BÁN]]&gt;0,Stock[[#This Row],[NGÀY BÁN]]-Stock[[#This Row],[NGÀY MUA]]+1,IF(Stock[[#This Row],[NGÀY MUA]]=0,0,TODAY()-Stock[[#This Row],[NGÀY MUA]]+1))</f>
        <v>0</v>
      </c>
      <c r="AA2645" s="121" t="str">
        <f>IFERROR(Stock[[#This Row],[CỔ TỨC TIỀN MẶT]]+Stock[[#This Row],[LÃI/(LỖ) TỪ BÁN CK
(auto-fill)]],"")</f>
        <v/>
      </c>
      <c r="AB26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5" s="79"/>
      <c r="AE2645" s="146" t="str">
        <f>IF(Stock[[#This Row],[TRẠNG THÁI
(auto-fill)]]="NẮM GIỮ",Stock[[#This Row],[GIÁ THỊ TRƯỜNG]]-Stock[[#This Row],[GIÁ MUA]],"")</f>
        <v/>
      </c>
      <c r="AF2645" s="150" t="str">
        <f>IFERROR(Stock[[#This Row],[TĂNG/
(GIẢM )]]/Stock[[#This Row],[GIÁ MUA]],"")</f>
        <v/>
      </c>
      <c r="AG2645" s="129" t="str">
        <f>IF(Stock[[#This Row],[GIÁ THỊ TRƯỜNG]]&gt;0,Stock[[#This Row],[GIÁ THỊ TRƯỜNG]]*Stock[[#This Row],[SỐ LƯỢNG CÒN LẠI
(auto-fill)]],"")</f>
        <v/>
      </c>
    </row>
    <row r="2646" spans="2:33">
      <c r="B2646" s="109" t="str">
        <f>IF(AND(Stock[[#This Row],[SỐ LƯỢNG MUA]]&gt;0,Stock[[#This Row],[SỐ LƯỢNG CÒN LẠI
(auto-fill)]]=0),"BÁN",
IF(AND(Stock[[#This Row],[SỐ LƯỢNG MUA]]&gt;0,Stock[[#This Row],[SỐ LƯỢNG CÒN LẠI
(auto-fill)]]&gt;0),"NẮM GIỮ",""))</f>
        <v/>
      </c>
      <c r="C2646" s="112">
        <f t="shared" si="41"/>
        <v>2633</v>
      </c>
      <c r="D2646" s="77"/>
      <c r="E2646" s="78"/>
      <c r="F2646" s="170"/>
      <c r="G2646" s="83"/>
      <c r="H2646" s="84"/>
      <c r="I2646" s="114" t="str">
        <f>IF(Stock[[#This Row],[SỐ LƯỢNG MUA]]&gt;0,Stock[[#This Row],[GIÁ MUA]]*Stock[[#This Row],[SỐ LƯỢNG MUA]]*$D$11,"")</f>
        <v/>
      </c>
      <c r="J2646" s="87"/>
      <c r="K2646" s="88"/>
      <c r="L2646" s="116" t="str">
        <f>IF(Stock[[#This Row],[SỐ LƯỢNG MUA]]&gt;0,Stock[[#This Row],[GIÁ MUA]]*(1+Stock[[#This Row],[% TĂNG KỲ VỌNG_1]]),"")</f>
        <v/>
      </c>
      <c r="M2646" s="89"/>
      <c r="N2646" s="116" t="str">
        <f>IF(Stock[[#This Row],[SỐ LƯỢNG MUA]]&gt;0,Stock[[#This Row],[GIÁ MUA]]*(1+Stock[[#This Row],[% TĂNG KỲ VỌNG_2]]),"")</f>
        <v/>
      </c>
      <c r="O2646" s="89"/>
      <c r="P2646" s="116" t="str">
        <f>IF(Stock[[#This Row],[SỐ LƯỢNG MUA]]&gt;0,Stock[[#This Row],[GIÁ MUA]]*(1+Stock[[#This Row],[% GIẢM ĐỂ CẮT LỖ]]),"")</f>
        <v/>
      </c>
      <c r="Q2646" s="103"/>
      <c r="R2646" s="117" t="str">
        <f>IF(Stock[[#This Row],[CỔ TỨC TIỀN MẶT]]&gt;0,Stock[[#This Row],[CỔ TỨC TIỀN MẶT]]/(Stock[[#This Row],[GIÁ MUA]]*Stock[[#This Row],[SỐ LƯỢNG MUA]]),"")</f>
        <v/>
      </c>
      <c r="S2646" s="103"/>
      <c r="T2646" s="77"/>
      <c r="U2646" s="95"/>
      <c r="V2646" s="96"/>
      <c r="W2646" s="125" t="str">
        <f>IF(Stock[[#This Row],[SỐ LƯỢNG BÁN]]&gt;0,Stock[[#This Row],[GIÁ BÁN]]*Stock[[#This Row],[SỐ LƯỢNG BÁN]]*$D$11+Stock[[#This Row],[GIÁ BÁN]]*Stock[[#This Row],[SỐ LƯỢNG BÁN]]*$D$12,"")</f>
        <v/>
      </c>
      <c r="X2646" s="120">
        <f>Stock[[#This Row],[SỐ LƯỢNG MUA]]+Stock[[#This Row],[CỔ TỨC BẰNG CỔ PHIẾU]]-Stock[[#This Row],[SỐ LƯỢNG BÁN]]</f>
        <v>0</v>
      </c>
      <c r="Y26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6" s="120">
        <f ca="1">IF(Stock[[#This Row],[NGÀY BÁN]]&gt;0,Stock[[#This Row],[NGÀY BÁN]]-Stock[[#This Row],[NGÀY MUA]]+1,IF(Stock[[#This Row],[NGÀY MUA]]=0,0,TODAY()-Stock[[#This Row],[NGÀY MUA]]+1))</f>
        <v>0</v>
      </c>
      <c r="AA2646" s="121" t="str">
        <f>IFERROR(Stock[[#This Row],[CỔ TỨC TIỀN MẶT]]+Stock[[#This Row],[LÃI/(LỖ) TỪ BÁN CK
(auto-fill)]],"")</f>
        <v/>
      </c>
      <c r="AB26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6" s="79"/>
      <c r="AE2646" s="146" t="str">
        <f>IF(Stock[[#This Row],[TRẠNG THÁI
(auto-fill)]]="NẮM GIỮ",Stock[[#This Row],[GIÁ THỊ TRƯỜNG]]-Stock[[#This Row],[GIÁ MUA]],"")</f>
        <v/>
      </c>
      <c r="AF2646" s="150" t="str">
        <f>IFERROR(Stock[[#This Row],[TĂNG/
(GIẢM )]]/Stock[[#This Row],[GIÁ MUA]],"")</f>
        <v/>
      </c>
      <c r="AG2646" s="129" t="str">
        <f>IF(Stock[[#This Row],[GIÁ THỊ TRƯỜNG]]&gt;0,Stock[[#This Row],[GIÁ THỊ TRƯỜNG]]*Stock[[#This Row],[SỐ LƯỢNG CÒN LẠI
(auto-fill)]],"")</f>
        <v/>
      </c>
    </row>
    <row r="2647" spans="2:33">
      <c r="B2647" s="109" t="str">
        <f>IF(AND(Stock[[#This Row],[SỐ LƯỢNG MUA]]&gt;0,Stock[[#This Row],[SỐ LƯỢNG CÒN LẠI
(auto-fill)]]=0),"BÁN",
IF(AND(Stock[[#This Row],[SỐ LƯỢNG MUA]]&gt;0,Stock[[#This Row],[SỐ LƯỢNG CÒN LẠI
(auto-fill)]]&gt;0),"NẮM GIỮ",""))</f>
        <v/>
      </c>
      <c r="C2647" s="112">
        <f t="shared" si="41"/>
        <v>2634</v>
      </c>
      <c r="D2647" s="77"/>
      <c r="E2647" s="78"/>
      <c r="F2647" s="170"/>
      <c r="G2647" s="83"/>
      <c r="H2647" s="84"/>
      <c r="I2647" s="114" t="str">
        <f>IF(Stock[[#This Row],[SỐ LƯỢNG MUA]]&gt;0,Stock[[#This Row],[GIÁ MUA]]*Stock[[#This Row],[SỐ LƯỢNG MUA]]*$D$11,"")</f>
        <v/>
      </c>
      <c r="J2647" s="87"/>
      <c r="K2647" s="88"/>
      <c r="L2647" s="116" t="str">
        <f>IF(Stock[[#This Row],[SỐ LƯỢNG MUA]]&gt;0,Stock[[#This Row],[GIÁ MUA]]*(1+Stock[[#This Row],[% TĂNG KỲ VỌNG_1]]),"")</f>
        <v/>
      </c>
      <c r="M2647" s="89"/>
      <c r="N2647" s="116" t="str">
        <f>IF(Stock[[#This Row],[SỐ LƯỢNG MUA]]&gt;0,Stock[[#This Row],[GIÁ MUA]]*(1+Stock[[#This Row],[% TĂNG KỲ VỌNG_2]]),"")</f>
        <v/>
      </c>
      <c r="O2647" s="89"/>
      <c r="P2647" s="116" t="str">
        <f>IF(Stock[[#This Row],[SỐ LƯỢNG MUA]]&gt;0,Stock[[#This Row],[GIÁ MUA]]*(1+Stock[[#This Row],[% GIẢM ĐỂ CẮT LỖ]]),"")</f>
        <v/>
      </c>
      <c r="Q2647" s="103"/>
      <c r="R2647" s="117" t="str">
        <f>IF(Stock[[#This Row],[CỔ TỨC TIỀN MẶT]]&gt;0,Stock[[#This Row],[CỔ TỨC TIỀN MẶT]]/(Stock[[#This Row],[GIÁ MUA]]*Stock[[#This Row],[SỐ LƯỢNG MUA]]),"")</f>
        <v/>
      </c>
      <c r="S2647" s="103"/>
      <c r="T2647" s="77"/>
      <c r="U2647" s="95"/>
      <c r="V2647" s="96"/>
      <c r="W2647" s="125" t="str">
        <f>IF(Stock[[#This Row],[SỐ LƯỢNG BÁN]]&gt;0,Stock[[#This Row],[GIÁ BÁN]]*Stock[[#This Row],[SỐ LƯỢNG BÁN]]*$D$11+Stock[[#This Row],[GIÁ BÁN]]*Stock[[#This Row],[SỐ LƯỢNG BÁN]]*$D$12,"")</f>
        <v/>
      </c>
      <c r="X2647" s="120">
        <f>Stock[[#This Row],[SỐ LƯỢNG MUA]]+Stock[[#This Row],[CỔ TỨC BẰNG CỔ PHIẾU]]-Stock[[#This Row],[SỐ LƯỢNG BÁN]]</f>
        <v>0</v>
      </c>
      <c r="Y26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7" s="120">
        <f ca="1">IF(Stock[[#This Row],[NGÀY BÁN]]&gt;0,Stock[[#This Row],[NGÀY BÁN]]-Stock[[#This Row],[NGÀY MUA]]+1,IF(Stock[[#This Row],[NGÀY MUA]]=0,0,TODAY()-Stock[[#This Row],[NGÀY MUA]]+1))</f>
        <v>0</v>
      </c>
      <c r="AA2647" s="121" t="str">
        <f>IFERROR(Stock[[#This Row],[CỔ TỨC TIỀN MẶT]]+Stock[[#This Row],[LÃI/(LỖ) TỪ BÁN CK
(auto-fill)]],"")</f>
        <v/>
      </c>
      <c r="AB26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7" s="79"/>
      <c r="AE2647" s="146" t="str">
        <f>IF(Stock[[#This Row],[TRẠNG THÁI
(auto-fill)]]="NẮM GIỮ",Stock[[#This Row],[GIÁ THỊ TRƯỜNG]]-Stock[[#This Row],[GIÁ MUA]],"")</f>
        <v/>
      </c>
      <c r="AF2647" s="150" t="str">
        <f>IFERROR(Stock[[#This Row],[TĂNG/
(GIẢM )]]/Stock[[#This Row],[GIÁ MUA]],"")</f>
        <v/>
      </c>
      <c r="AG2647" s="129" t="str">
        <f>IF(Stock[[#This Row],[GIÁ THỊ TRƯỜNG]]&gt;0,Stock[[#This Row],[GIÁ THỊ TRƯỜNG]]*Stock[[#This Row],[SỐ LƯỢNG CÒN LẠI
(auto-fill)]],"")</f>
        <v/>
      </c>
    </row>
    <row r="2648" spans="2:33">
      <c r="B2648" s="109" t="str">
        <f>IF(AND(Stock[[#This Row],[SỐ LƯỢNG MUA]]&gt;0,Stock[[#This Row],[SỐ LƯỢNG CÒN LẠI
(auto-fill)]]=0),"BÁN",
IF(AND(Stock[[#This Row],[SỐ LƯỢNG MUA]]&gt;0,Stock[[#This Row],[SỐ LƯỢNG CÒN LẠI
(auto-fill)]]&gt;0),"NẮM GIỮ",""))</f>
        <v/>
      </c>
      <c r="C2648" s="112">
        <f t="shared" si="41"/>
        <v>2635</v>
      </c>
      <c r="D2648" s="77"/>
      <c r="E2648" s="78"/>
      <c r="F2648" s="170"/>
      <c r="G2648" s="83"/>
      <c r="H2648" s="84"/>
      <c r="I2648" s="114" t="str">
        <f>IF(Stock[[#This Row],[SỐ LƯỢNG MUA]]&gt;0,Stock[[#This Row],[GIÁ MUA]]*Stock[[#This Row],[SỐ LƯỢNG MUA]]*$D$11,"")</f>
        <v/>
      </c>
      <c r="J2648" s="87"/>
      <c r="K2648" s="88"/>
      <c r="L2648" s="116" t="str">
        <f>IF(Stock[[#This Row],[SỐ LƯỢNG MUA]]&gt;0,Stock[[#This Row],[GIÁ MUA]]*(1+Stock[[#This Row],[% TĂNG KỲ VỌNG_1]]),"")</f>
        <v/>
      </c>
      <c r="M2648" s="89"/>
      <c r="N2648" s="116" t="str">
        <f>IF(Stock[[#This Row],[SỐ LƯỢNG MUA]]&gt;0,Stock[[#This Row],[GIÁ MUA]]*(1+Stock[[#This Row],[% TĂNG KỲ VỌNG_2]]),"")</f>
        <v/>
      </c>
      <c r="O2648" s="89"/>
      <c r="P2648" s="116" t="str">
        <f>IF(Stock[[#This Row],[SỐ LƯỢNG MUA]]&gt;0,Stock[[#This Row],[GIÁ MUA]]*(1+Stock[[#This Row],[% GIẢM ĐỂ CẮT LỖ]]),"")</f>
        <v/>
      </c>
      <c r="Q2648" s="103"/>
      <c r="R2648" s="117" t="str">
        <f>IF(Stock[[#This Row],[CỔ TỨC TIỀN MẶT]]&gt;0,Stock[[#This Row],[CỔ TỨC TIỀN MẶT]]/(Stock[[#This Row],[GIÁ MUA]]*Stock[[#This Row],[SỐ LƯỢNG MUA]]),"")</f>
        <v/>
      </c>
      <c r="S2648" s="103"/>
      <c r="T2648" s="77"/>
      <c r="U2648" s="95"/>
      <c r="V2648" s="96"/>
      <c r="W2648" s="125" t="str">
        <f>IF(Stock[[#This Row],[SỐ LƯỢNG BÁN]]&gt;0,Stock[[#This Row],[GIÁ BÁN]]*Stock[[#This Row],[SỐ LƯỢNG BÁN]]*$D$11+Stock[[#This Row],[GIÁ BÁN]]*Stock[[#This Row],[SỐ LƯỢNG BÁN]]*$D$12,"")</f>
        <v/>
      </c>
      <c r="X2648" s="120">
        <f>Stock[[#This Row],[SỐ LƯỢNG MUA]]+Stock[[#This Row],[CỔ TỨC BẰNG CỔ PHIẾU]]-Stock[[#This Row],[SỐ LƯỢNG BÁN]]</f>
        <v>0</v>
      </c>
      <c r="Y26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8" s="120">
        <f ca="1">IF(Stock[[#This Row],[NGÀY BÁN]]&gt;0,Stock[[#This Row],[NGÀY BÁN]]-Stock[[#This Row],[NGÀY MUA]]+1,IF(Stock[[#This Row],[NGÀY MUA]]=0,0,TODAY()-Stock[[#This Row],[NGÀY MUA]]+1))</f>
        <v>0</v>
      </c>
      <c r="AA2648" s="121" t="str">
        <f>IFERROR(Stock[[#This Row],[CỔ TỨC TIỀN MẶT]]+Stock[[#This Row],[LÃI/(LỖ) TỪ BÁN CK
(auto-fill)]],"")</f>
        <v/>
      </c>
      <c r="AB26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8" s="79"/>
      <c r="AE2648" s="146" t="str">
        <f>IF(Stock[[#This Row],[TRẠNG THÁI
(auto-fill)]]="NẮM GIỮ",Stock[[#This Row],[GIÁ THỊ TRƯỜNG]]-Stock[[#This Row],[GIÁ MUA]],"")</f>
        <v/>
      </c>
      <c r="AF2648" s="150" t="str">
        <f>IFERROR(Stock[[#This Row],[TĂNG/
(GIẢM )]]/Stock[[#This Row],[GIÁ MUA]],"")</f>
        <v/>
      </c>
      <c r="AG2648" s="129" t="str">
        <f>IF(Stock[[#This Row],[GIÁ THỊ TRƯỜNG]]&gt;0,Stock[[#This Row],[GIÁ THỊ TRƯỜNG]]*Stock[[#This Row],[SỐ LƯỢNG CÒN LẠI
(auto-fill)]],"")</f>
        <v/>
      </c>
    </row>
    <row r="2649" spans="2:33">
      <c r="B2649" s="109" t="str">
        <f>IF(AND(Stock[[#This Row],[SỐ LƯỢNG MUA]]&gt;0,Stock[[#This Row],[SỐ LƯỢNG CÒN LẠI
(auto-fill)]]=0),"BÁN",
IF(AND(Stock[[#This Row],[SỐ LƯỢNG MUA]]&gt;0,Stock[[#This Row],[SỐ LƯỢNG CÒN LẠI
(auto-fill)]]&gt;0),"NẮM GIỮ",""))</f>
        <v/>
      </c>
      <c r="C2649" s="112">
        <f t="shared" si="41"/>
        <v>2636</v>
      </c>
      <c r="D2649" s="77"/>
      <c r="E2649" s="78"/>
      <c r="F2649" s="170"/>
      <c r="G2649" s="83"/>
      <c r="H2649" s="84"/>
      <c r="I2649" s="114" t="str">
        <f>IF(Stock[[#This Row],[SỐ LƯỢNG MUA]]&gt;0,Stock[[#This Row],[GIÁ MUA]]*Stock[[#This Row],[SỐ LƯỢNG MUA]]*$D$11,"")</f>
        <v/>
      </c>
      <c r="J2649" s="87"/>
      <c r="K2649" s="88"/>
      <c r="L2649" s="116" t="str">
        <f>IF(Stock[[#This Row],[SỐ LƯỢNG MUA]]&gt;0,Stock[[#This Row],[GIÁ MUA]]*(1+Stock[[#This Row],[% TĂNG KỲ VỌNG_1]]),"")</f>
        <v/>
      </c>
      <c r="M2649" s="89"/>
      <c r="N2649" s="116" t="str">
        <f>IF(Stock[[#This Row],[SỐ LƯỢNG MUA]]&gt;0,Stock[[#This Row],[GIÁ MUA]]*(1+Stock[[#This Row],[% TĂNG KỲ VỌNG_2]]),"")</f>
        <v/>
      </c>
      <c r="O2649" s="89"/>
      <c r="P2649" s="116" t="str">
        <f>IF(Stock[[#This Row],[SỐ LƯỢNG MUA]]&gt;0,Stock[[#This Row],[GIÁ MUA]]*(1+Stock[[#This Row],[% GIẢM ĐỂ CẮT LỖ]]),"")</f>
        <v/>
      </c>
      <c r="Q2649" s="103"/>
      <c r="R2649" s="117" t="str">
        <f>IF(Stock[[#This Row],[CỔ TỨC TIỀN MẶT]]&gt;0,Stock[[#This Row],[CỔ TỨC TIỀN MẶT]]/(Stock[[#This Row],[GIÁ MUA]]*Stock[[#This Row],[SỐ LƯỢNG MUA]]),"")</f>
        <v/>
      </c>
      <c r="S2649" s="103"/>
      <c r="T2649" s="77"/>
      <c r="U2649" s="95"/>
      <c r="V2649" s="96"/>
      <c r="W2649" s="125" t="str">
        <f>IF(Stock[[#This Row],[SỐ LƯỢNG BÁN]]&gt;0,Stock[[#This Row],[GIÁ BÁN]]*Stock[[#This Row],[SỐ LƯỢNG BÁN]]*$D$11+Stock[[#This Row],[GIÁ BÁN]]*Stock[[#This Row],[SỐ LƯỢNG BÁN]]*$D$12,"")</f>
        <v/>
      </c>
      <c r="X2649" s="120">
        <f>Stock[[#This Row],[SỐ LƯỢNG MUA]]+Stock[[#This Row],[CỔ TỨC BẰNG CỔ PHIẾU]]-Stock[[#This Row],[SỐ LƯỢNG BÁN]]</f>
        <v>0</v>
      </c>
      <c r="Y26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9" s="120">
        <f ca="1">IF(Stock[[#This Row],[NGÀY BÁN]]&gt;0,Stock[[#This Row],[NGÀY BÁN]]-Stock[[#This Row],[NGÀY MUA]]+1,IF(Stock[[#This Row],[NGÀY MUA]]=0,0,TODAY()-Stock[[#This Row],[NGÀY MUA]]+1))</f>
        <v>0</v>
      </c>
      <c r="AA2649" s="121" t="str">
        <f>IFERROR(Stock[[#This Row],[CỔ TỨC TIỀN MẶT]]+Stock[[#This Row],[LÃI/(LỖ) TỪ BÁN CK
(auto-fill)]],"")</f>
        <v/>
      </c>
      <c r="AB26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49" s="79"/>
      <c r="AE2649" s="146" t="str">
        <f>IF(Stock[[#This Row],[TRẠNG THÁI
(auto-fill)]]="NẮM GIỮ",Stock[[#This Row],[GIÁ THỊ TRƯỜNG]]-Stock[[#This Row],[GIÁ MUA]],"")</f>
        <v/>
      </c>
      <c r="AF2649" s="150" t="str">
        <f>IFERROR(Stock[[#This Row],[TĂNG/
(GIẢM )]]/Stock[[#This Row],[GIÁ MUA]],"")</f>
        <v/>
      </c>
      <c r="AG2649" s="129" t="str">
        <f>IF(Stock[[#This Row],[GIÁ THỊ TRƯỜNG]]&gt;0,Stock[[#This Row],[GIÁ THỊ TRƯỜNG]]*Stock[[#This Row],[SỐ LƯỢNG CÒN LẠI
(auto-fill)]],"")</f>
        <v/>
      </c>
    </row>
    <row r="2650" spans="2:33">
      <c r="B2650" s="109" t="str">
        <f>IF(AND(Stock[[#This Row],[SỐ LƯỢNG MUA]]&gt;0,Stock[[#This Row],[SỐ LƯỢNG CÒN LẠI
(auto-fill)]]=0),"BÁN",
IF(AND(Stock[[#This Row],[SỐ LƯỢNG MUA]]&gt;0,Stock[[#This Row],[SỐ LƯỢNG CÒN LẠI
(auto-fill)]]&gt;0),"NẮM GIỮ",""))</f>
        <v/>
      </c>
      <c r="C2650" s="112">
        <f t="shared" si="41"/>
        <v>2637</v>
      </c>
      <c r="D2650" s="77"/>
      <c r="E2650" s="78"/>
      <c r="F2650" s="170"/>
      <c r="G2650" s="83"/>
      <c r="H2650" s="84"/>
      <c r="I2650" s="114" t="str">
        <f>IF(Stock[[#This Row],[SỐ LƯỢNG MUA]]&gt;0,Stock[[#This Row],[GIÁ MUA]]*Stock[[#This Row],[SỐ LƯỢNG MUA]]*$D$11,"")</f>
        <v/>
      </c>
      <c r="J2650" s="87"/>
      <c r="K2650" s="88"/>
      <c r="L2650" s="116" t="str">
        <f>IF(Stock[[#This Row],[SỐ LƯỢNG MUA]]&gt;0,Stock[[#This Row],[GIÁ MUA]]*(1+Stock[[#This Row],[% TĂNG KỲ VỌNG_1]]),"")</f>
        <v/>
      </c>
      <c r="M2650" s="89"/>
      <c r="N2650" s="116" t="str">
        <f>IF(Stock[[#This Row],[SỐ LƯỢNG MUA]]&gt;0,Stock[[#This Row],[GIÁ MUA]]*(1+Stock[[#This Row],[% TĂNG KỲ VỌNG_2]]),"")</f>
        <v/>
      </c>
      <c r="O2650" s="89"/>
      <c r="P2650" s="116" t="str">
        <f>IF(Stock[[#This Row],[SỐ LƯỢNG MUA]]&gt;0,Stock[[#This Row],[GIÁ MUA]]*(1+Stock[[#This Row],[% GIẢM ĐỂ CẮT LỖ]]),"")</f>
        <v/>
      </c>
      <c r="Q2650" s="103"/>
      <c r="R2650" s="117" t="str">
        <f>IF(Stock[[#This Row],[CỔ TỨC TIỀN MẶT]]&gt;0,Stock[[#This Row],[CỔ TỨC TIỀN MẶT]]/(Stock[[#This Row],[GIÁ MUA]]*Stock[[#This Row],[SỐ LƯỢNG MUA]]),"")</f>
        <v/>
      </c>
      <c r="S2650" s="103"/>
      <c r="T2650" s="77"/>
      <c r="U2650" s="95"/>
      <c r="V2650" s="96"/>
      <c r="W2650" s="125" t="str">
        <f>IF(Stock[[#This Row],[SỐ LƯỢNG BÁN]]&gt;0,Stock[[#This Row],[GIÁ BÁN]]*Stock[[#This Row],[SỐ LƯỢNG BÁN]]*$D$11+Stock[[#This Row],[GIÁ BÁN]]*Stock[[#This Row],[SỐ LƯỢNG BÁN]]*$D$12,"")</f>
        <v/>
      </c>
      <c r="X2650" s="120">
        <f>Stock[[#This Row],[SỐ LƯỢNG MUA]]+Stock[[#This Row],[CỔ TỨC BẰNG CỔ PHIẾU]]-Stock[[#This Row],[SỐ LƯỢNG BÁN]]</f>
        <v>0</v>
      </c>
      <c r="Y26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0" s="120">
        <f ca="1">IF(Stock[[#This Row],[NGÀY BÁN]]&gt;0,Stock[[#This Row],[NGÀY BÁN]]-Stock[[#This Row],[NGÀY MUA]]+1,IF(Stock[[#This Row],[NGÀY MUA]]=0,0,TODAY()-Stock[[#This Row],[NGÀY MUA]]+1))</f>
        <v>0</v>
      </c>
      <c r="AA2650" s="121" t="str">
        <f>IFERROR(Stock[[#This Row],[CỔ TỨC TIỀN MẶT]]+Stock[[#This Row],[LÃI/(LỖ) TỪ BÁN CK
(auto-fill)]],"")</f>
        <v/>
      </c>
      <c r="AB26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0" s="79"/>
      <c r="AE2650" s="146" t="str">
        <f>IF(Stock[[#This Row],[TRẠNG THÁI
(auto-fill)]]="NẮM GIỮ",Stock[[#This Row],[GIÁ THỊ TRƯỜNG]]-Stock[[#This Row],[GIÁ MUA]],"")</f>
        <v/>
      </c>
      <c r="AF2650" s="150" t="str">
        <f>IFERROR(Stock[[#This Row],[TĂNG/
(GIẢM )]]/Stock[[#This Row],[GIÁ MUA]],"")</f>
        <v/>
      </c>
      <c r="AG2650" s="129" t="str">
        <f>IF(Stock[[#This Row],[GIÁ THỊ TRƯỜNG]]&gt;0,Stock[[#This Row],[GIÁ THỊ TRƯỜNG]]*Stock[[#This Row],[SỐ LƯỢNG CÒN LẠI
(auto-fill)]],"")</f>
        <v/>
      </c>
    </row>
    <row r="2651" spans="2:33">
      <c r="B2651" s="109" t="str">
        <f>IF(AND(Stock[[#This Row],[SỐ LƯỢNG MUA]]&gt;0,Stock[[#This Row],[SỐ LƯỢNG CÒN LẠI
(auto-fill)]]=0),"BÁN",
IF(AND(Stock[[#This Row],[SỐ LƯỢNG MUA]]&gt;0,Stock[[#This Row],[SỐ LƯỢNG CÒN LẠI
(auto-fill)]]&gt;0),"NẮM GIỮ",""))</f>
        <v/>
      </c>
      <c r="C2651" s="112">
        <f t="shared" si="41"/>
        <v>2638</v>
      </c>
      <c r="D2651" s="77"/>
      <c r="E2651" s="78"/>
      <c r="F2651" s="170"/>
      <c r="G2651" s="83"/>
      <c r="H2651" s="84"/>
      <c r="I2651" s="114" t="str">
        <f>IF(Stock[[#This Row],[SỐ LƯỢNG MUA]]&gt;0,Stock[[#This Row],[GIÁ MUA]]*Stock[[#This Row],[SỐ LƯỢNG MUA]]*$D$11,"")</f>
        <v/>
      </c>
      <c r="J2651" s="87"/>
      <c r="K2651" s="88"/>
      <c r="L2651" s="116" t="str">
        <f>IF(Stock[[#This Row],[SỐ LƯỢNG MUA]]&gt;0,Stock[[#This Row],[GIÁ MUA]]*(1+Stock[[#This Row],[% TĂNG KỲ VỌNG_1]]),"")</f>
        <v/>
      </c>
      <c r="M2651" s="89"/>
      <c r="N2651" s="116" t="str">
        <f>IF(Stock[[#This Row],[SỐ LƯỢNG MUA]]&gt;0,Stock[[#This Row],[GIÁ MUA]]*(1+Stock[[#This Row],[% TĂNG KỲ VỌNG_2]]),"")</f>
        <v/>
      </c>
      <c r="O2651" s="89"/>
      <c r="P2651" s="116" t="str">
        <f>IF(Stock[[#This Row],[SỐ LƯỢNG MUA]]&gt;0,Stock[[#This Row],[GIÁ MUA]]*(1+Stock[[#This Row],[% GIẢM ĐỂ CẮT LỖ]]),"")</f>
        <v/>
      </c>
      <c r="Q2651" s="103"/>
      <c r="R2651" s="117" t="str">
        <f>IF(Stock[[#This Row],[CỔ TỨC TIỀN MẶT]]&gt;0,Stock[[#This Row],[CỔ TỨC TIỀN MẶT]]/(Stock[[#This Row],[GIÁ MUA]]*Stock[[#This Row],[SỐ LƯỢNG MUA]]),"")</f>
        <v/>
      </c>
      <c r="S2651" s="103"/>
      <c r="T2651" s="77"/>
      <c r="U2651" s="95"/>
      <c r="V2651" s="96"/>
      <c r="W2651" s="125" t="str">
        <f>IF(Stock[[#This Row],[SỐ LƯỢNG BÁN]]&gt;0,Stock[[#This Row],[GIÁ BÁN]]*Stock[[#This Row],[SỐ LƯỢNG BÁN]]*$D$11+Stock[[#This Row],[GIÁ BÁN]]*Stock[[#This Row],[SỐ LƯỢNG BÁN]]*$D$12,"")</f>
        <v/>
      </c>
      <c r="X2651" s="120">
        <f>Stock[[#This Row],[SỐ LƯỢNG MUA]]+Stock[[#This Row],[CỔ TỨC BẰNG CỔ PHIẾU]]-Stock[[#This Row],[SỐ LƯỢNG BÁN]]</f>
        <v>0</v>
      </c>
      <c r="Y26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1" s="120">
        <f ca="1">IF(Stock[[#This Row],[NGÀY BÁN]]&gt;0,Stock[[#This Row],[NGÀY BÁN]]-Stock[[#This Row],[NGÀY MUA]]+1,IF(Stock[[#This Row],[NGÀY MUA]]=0,0,TODAY()-Stock[[#This Row],[NGÀY MUA]]+1))</f>
        <v>0</v>
      </c>
      <c r="AA2651" s="121" t="str">
        <f>IFERROR(Stock[[#This Row],[CỔ TỨC TIỀN MẶT]]+Stock[[#This Row],[LÃI/(LỖ) TỪ BÁN CK
(auto-fill)]],"")</f>
        <v/>
      </c>
      <c r="AB26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1" s="79"/>
      <c r="AE2651" s="146" t="str">
        <f>IF(Stock[[#This Row],[TRẠNG THÁI
(auto-fill)]]="NẮM GIỮ",Stock[[#This Row],[GIÁ THỊ TRƯỜNG]]-Stock[[#This Row],[GIÁ MUA]],"")</f>
        <v/>
      </c>
      <c r="AF2651" s="150" t="str">
        <f>IFERROR(Stock[[#This Row],[TĂNG/
(GIẢM )]]/Stock[[#This Row],[GIÁ MUA]],"")</f>
        <v/>
      </c>
      <c r="AG2651" s="129" t="str">
        <f>IF(Stock[[#This Row],[GIÁ THỊ TRƯỜNG]]&gt;0,Stock[[#This Row],[GIÁ THỊ TRƯỜNG]]*Stock[[#This Row],[SỐ LƯỢNG CÒN LẠI
(auto-fill)]],"")</f>
        <v/>
      </c>
    </row>
    <row r="2652" spans="2:33">
      <c r="B2652" s="109" t="str">
        <f>IF(AND(Stock[[#This Row],[SỐ LƯỢNG MUA]]&gt;0,Stock[[#This Row],[SỐ LƯỢNG CÒN LẠI
(auto-fill)]]=0),"BÁN",
IF(AND(Stock[[#This Row],[SỐ LƯỢNG MUA]]&gt;0,Stock[[#This Row],[SỐ LƯỢNG CÒN LẠI
(auto-fill)]]&gt;0),"NẮM GIỮ",""))</f>
        <v/>
      </c>
      <c r="C2652" s="112">
        <f t="shared" si="41"/>
        <v>2639</v>
      </c>
      <c r="D2652" s="77"/>
      <c r="E2652" s="78"/>
      <c r="F2652" s="170"/>
      <c r="G2652" s="83"/>
      <c r="H2652" s="84"/>
      <c r="I2652" s="114" t="str">
        <f>IF(Stock[[#This Row],[SỐ LƯỢNG MUA]]&gt;0,Stock[[#This Row],[GIÁ MUA]]*Stock[[#This Row],[SỐ LƯỢNG MUA]]*$D$11,"")</f>
        <v/>
      </c>
      <c r="J2652" s="87"/>
      <c r="K2652" s="88"/>
      <c r="L2652" s="116" t="str">
        <f>IF(Stock[[#This Row],[SỐ LƯỢNG MUA]]&gt;0,Stock[[#This Row],[GIÁ MUA]]*(1+Stock[[#This Row],[% TĂNG KỲ VỌNG_1]]),"")</f>
        <v/>
      </c>
      <c r="M2652" s="89"/>
      <c r="N2652" s="116" t="str">
        <f>IF(Stock[[#This Row],[SỐ LƯỢNG MUA]]&gt;0,Stock[[#This Row],[GIÁ MUA]]*(1+Stock[[#This Row],[% TĂNG KỲ VỌNG_2]]),"")</f>
        <v/>
      </c>
      <c r="O2652" s="89"/>
      <c r="P2652" s="116" t="str">
        <f>IF(Stock[[#This Row],[SỐ LƯỢNG MUA]]&gt;0,Stock[[#This Row],[GIÁ MUA]]*(1+Stock[[#This Row],[% GIẢM ĐỂ CẮT LỖ]]),"")</f>
        <v/>
      </c>
      <c r="Q2652" s="103"/>
      <c r="R2652" s="117" t="str">
        <f>IF(Stock[[#This Row],[CỔ TỨC TIỀN MẶT]]&gt;0,Stock[[#This Row],[CỔ TỨC TIỀN MẶT]]/(Stock[[#This Row],[GIÁ MUA]]*Stock[[#This Row],[SỐ LƯỢNG MUA]]),"")</f>
        <v/>
      </c>
      <c r="S2652" s="103"/>
      <c r="T2652" s="77"/>
      <c r="U2652" s="95"/>
      <c r="V2652" s="96"/>
      <c r="W2652" s="125" t="str">
        <f>IF(Stock[[#This Row],[SỐ LƯỢNG BÁN]]&gt;0,Stock[[#This Row],[GIÁ BÁN]]*Stock[[#This Row],[SỐ LƯỢNG BÁN]]*$D$11+Stock[[#This Row],[GIÁ BÁN]]*Stock[[#This Row],[SỐ LƯỢNG BÁN]]*$D$12,"")</f>
        <v/>
      </c>
      <c r="X2652" s="120">
        <f>Stock[[#This Row],[SỐ LƯỢNG MUA]]+Stock[[#This Row],[CỔ TỨC BẰNG CỔ PHIẾU]]-Stock[[#This Row],[SỐ LƯỢNG BÁN]]</f>
        <v>0</v>
      </c>
      <c r="Y26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2" s="120">
        <f ca="1">IF(Stock[[#This Row],[NGÀY BÁN]]&gt;0,Stock[[#This Row],[NGÀY BÁN]]-Stock[[#This Row],[NGÀY MUA]]+1,IF(Stock[[#This Row],[NGÀY MUA]]=0,0,TODAY()-Stock[[#This Row],[NGÀY MUA]]+1))</f>
        <v>0</v>
      </c>
      <c r="AA2652" s="121" t="str">
        <f>IFERROR(Stock[[#This Row],[CỔ TỨC TIỀN MẶT]]+Stock[[#This Row],[LÃI/(LỖ) TỪ BÁN CK
(auto-fill)]],"")</f>
        <v/>
      </c>
      <c r="AB26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2" s="79"/>
      <c r="AE2652" s="146" t="str">
        <f>IF(Stock[[#This Row],[TRẠNG THÁI
(auto-fill)]]="NẮM GIỮ",Stock[[#This Row],[GIÁ THỊ TRƯỜNG]]-Stock[[#This Row],[GIÁ MUA]],"")</f>
        <v/>
      </c>
      <c r="AF2652" s="150" t="str">
        <f>IFERROR(Stock[[#This Row],[TĂNG/
(GIẢM )]]/Stock[[#This Row],[GIÁ MUA]],"")</f>
        <v/>
      </c>
      <c r="AG2652" s="129" t="str">
        <f>IF(Stock[[#This Row],[GIÁ THỊ TRƯỜNG]]&gt;0,Stock[[#This Row],[GIÁ THỊ TRƯỜNG]]*Stock[[#This Row],[SỐ LƯỢNG CÒN LẠI
(auto-fill)]],"")</f>
        <v/>
      </c>
    </row>
    <row r="2653" spans="2:33">
      <c r="B2653" s="109" t="str">
        <f>IF(AND(Stock[[#This Row],[SỐ LƯỢNG MUA]]&gt;0,Stock[[#This Row],[SỐ LƯỢNG CÒN LẠI
(auto-fill)]]=0),"BÁN",
IF(AND(Stock[[#This Row],[SỐ LƯỢNG MUA]]&gt;0,Stock[[#This Row],[SỐ LƯỢNG CÒN LẠI
(auto-fill)]]&gt;0),"NẮM GIỮ",""))</f>
        <v/>
      </c>
      <c r="C2653" s="112">
        <f t="shared" si="41"/>
        <v>2640</v>
      </c>
      <c r="D2653" s="77"/>
      <c r="E2653" s="78"/>
      <c r="F2653" s="170"/>
      <c r="G2653" s="83"/>
      <c r="H2653" s="84"/>
      <c r="I2653" s="114" t="str">
        <f>IF(Stock[[#This Row],[SỐ LƯỢNG MUA]]&gt;0,Stock[[#This Row],[GIÁ MUA]]*Stock[[#This Row],[SỐ LƯỢNG MUA]]*$D$11,"")</f>
        <v/>
      </c>
      <c r="J2653" s="87"/>
      <c r="K2653" s="88"/>
      <c r="L2653" s="116" t="str">
        <f>IF(Stock[[#This Row],[SỐ LƯỢNG MUA]]&gt;0,Stock[[#This Row],[GIÁ MUA]]*(1+Stock[[#This Row],[% TĂNG KỲ VỌNG_1]]),"")</f>
        <v/>
      </c>
      <c r="M2653" s="89"/>
      <c r="N2653" s="116" t="str">
        <f>IF(Stock[[#This Row],[SỐ LƯỢNG MUA]]&gt;0,Stock[[#This Row],[GIÁ MUA]]*(1+Stock[[#This Row],[% TĂNG KỲ VỌNG_2]]),"")</f>
        <v/>
      </c>
      <c r="O2653" s="89"/>
      <c r="P2653" s="116" t="str">
        <f>IF(Stock[[#This Row],[SỐ LƯỢNG MUA]]&gt;0,Stock[[#This Row],[GIÁ MUA]]*(1+Stock[[#This Row],[% GIẢM ĐỂ CẮT LỖ]]),"")</f>
        <v/>
      </c>
      <c r="Q2653" s="103"/>
      <c r="R2653" s="117" t="str">
        <f>IF(Stock[[#This Row],[CỔ TỨC TIỀN MẶT]]&gt;0,Stock[[#This Row],[CỔ TỨC TIỀN MẶT]]/(Stock[[#This Row],[GIÁ MUA]]*Stock[[#This Row],[SỐ LƯỢNG MUA]]),"")</f>
        <v/>
      </c>
      <c r="S2653" s="103"/>
      <c r="T2653" s="77"/>
      <c r="U2653" s="95"/>
      <c r="V2653" s="96"/>
      <c r="W2653" s="125" t="str">
        <f>IF(Stock[[#This Row],[SỐ LƯỢNG BÁN]]&gt;0,Stock[[#This Row],[GIÁ BÁN]]*Stock[[#This Row],[SỐ LƯỢNG BÁN]]*$D$11+Stock[[#This Row],[GIÁ BÁN]]*Stock[[#This Row],[SỐ LƯỢNG BÁN]]*$D$12,"")</f>
        <v/>
      </c>
      <c r="X2653" s="120">
        <f>Stock[[#This Row],[SỐ LƯỢNG MUA]]+Stock[[#This Row],[CỔ TỨC BẰNG CỔ PHIẾU]]-Stock[[#This Row],[SỐ LƯỢNG BÁN]]</f>
        <v>0</v>
      </c>
      <c r="Y26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3" s="120">
        <f ca="1">IF(Stock[[#This Row],[NGÀY BÁN]]&gt;0,Stock[[#This Row],[NGÀY BÁN]]-Stock[[#This Row],[NGÀY MUA]]+1,IF(Stock[[#This Row],[NGÀY MUA]]=0,0,TODAY()-Stock[[#This Row],[NGÀY MUA]]+1))</f>
        <v>0</v>
      </c>
      <c r="AA2653" s="121" t="str">
        <f>IFERROR(Stock[[#This Row],[CỔ TỨC TIỀN MẶT]]+Stock[[#This Row],[LÃI/(LỖ) TỪ BÁN CK
(auto-fill)]],"")</f>
        <v/>
      </c>
      <c r="AB26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3" s="79"/>
      <c r="AE2653" s="146" t="str">
        <f>IF(Stock[[#This Row],[TRẠNG THÁI
(auto-fill)]]="NẮM GIỮ",Stock[[#This Row],[GIÁ THỊ TRƯỜNG]]-Stock[[#This Row],[GIÁ MUA]],"")</f>
        <v/>
      </c>
      <c r="AF2653" s="150" t="str">
        <f>IFERROR(Stock[[#This Row],[TĂNG/
(GIẢM )]]/Stock[[#This Row],[GIÁ MUA]],"")</f>
        <v/>
      </c>
      <c r="AG2653" s="129" t="str">
        <f>IF(Stock[[#This Row],[GIÁ THỊ TRƯỜNG]]&gt;0,Stock[[#This Row],[GIÁ THỊ TRƯỜNG]]*Stock[[#This Row],[SỐ LƯỢNG CÒN LẠI
(auto-fill)]],"")</f>
        <v/>
      </c>
    </row>
    <row r="2654" spans="2:33">
      <c r="B2654" s="109" t="str">
        <f>IF(AND(Stock[[#This Row],[SỐ LƯỢNG MUA]]&gt;0,Stock[[#This Row],[SỐ LƯỢNG CÒN LẠI
(auto-fill)]]=0),"BÁN",
IF(AND(Stock[[#This Row],[SỐ LƯỢNG MUA]]&gt;0,Stock[[#This Row],[SỐ LƯỢNG CÒN LẠI
(auto-fill)]]&gt;0),"NẮM GIỮ",""))</f>
        <v/>
      </c>
      <c r="C2654" s="112">
        <f t="shared" si="41"/>
        <v>2641</v>
      </c>
      <c r="D2654" s="77"/>
      <c r="E2654" s="78"/>
      <c r="F2654" s="170"/>
      <c r="G2654" s="83"/>
      <c r="H2654" s="84"/>
      <c r="I2654" s="114" t="str">
        <f>IF(Stock[[#This Row],[SỐ LƯỢNG MUA]]&gt;0,Stock[[#This Row],[GIÁ MUA]]*Stock[[#This Row],[SỐ LƯỢNG MUA]]*$D$11,"")</f>
        <v/>
      </c>
      <c r="J2654" s="87"/>
      <c r="K2654" s="88"/>
      <c r="L2654" s="116" t="str">
        <f>IF(Stock[[#This Row],[SỐ LƯỢNG MUA]]&gt;0,Stock[[#This Row],[GIÁ MUA]]*(1+Stock[[#This Row],[% TĂNG KỲ VỌNG_1]]),"")</f>
        <v/>
      </c>
      <c r="M2654" s="89"/>
      <c r="N2654" s="116" t="str">
        <f>IF(Stock[[#This Row],[SỐ LƯỢNG MUA]]&gt;0,Stock[[#This Row],[GIÁ MUA]]*(1+Stock[[#This Row],[% TĂNG KỲ VỌNG_2]]),"")</f>
        <v/>
      </c>
      <c r="O2654" s="89"/>
      <c r="P2654" s="116" t="str">
        <f>IF(Stock[[#This Row],[SỐ LƯỢNG MUA]]&gt;0,Stock[[#This Row],[GIÁ MUA]]*(1+Stock[[#This Row],[% GIẢM ĐỂ CẮT LỖ]]),"")</f>
        <v/>
      </c>
      <c r="Q2654" s="103"/>
      <c r="R2654" s="117" t="str">
        <f>IF(Stock[[#This Row],[CỔ TỨC TIỀN MẶT]]&gt;0,Stock[[#This Row],[CỔ TỨC TIỀN MẶT]]/(Stock[[#This Row],[GIÁ MUA]]*Stock[[#This Row],[SỐ LƯỢNG MUA]]),"")</f>
        <v/>
      </c>
      <c r="S2654" s="103"/>
      <c r="T2654" s="77"/>
      <c r="U2654" s="95"/>
      <c r="V2654" s="96"/>
      <c r="W2654" s="125" t="str">
        <f>IF(Stock[[#This Row],[SỐ LƯỢNG BÁN]]&gt;0,Stock[[#This Row],[GIÁ BÁN]]*Stock[[#This Row],[SỐ LƯỢNG BÁN]]*$D$11+Stock[[#This Row],[GIÁ BÁN]]*Stock[[#This Row],[SỐ LƯỢNG BÁN]]*$D$12,"")</f>
        <v/>
      </c>
      <c r="X2654" s="120">
        <f>Stock[[#This Row],[SỐ LƯỢNG MUA]]+Stock[[#This Row],[CỔ TỨC BẰNG CỔ PHIẾU]]-Stock[[#This Row],[SỐ LƯỢNG BÁN]]</f>
        <v>0</v>
      </c>
      <c r="Y26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4" s="120">
        <f ca="1">IF(Stock[[#This Row],[NGÀY BÁN]]&gt;0,Stock[[#This Row],[NGÀY BÁN]]-Stock[[#This Row],[NGÀY MUA]]+1,IF(Stock[[#This Row],[NGÀY MUA]]=0,0,TODAY()-Stock[[#This Row],[NGÀY MUA]]+1))</f>
        <v>0</v>
      </c>
      <c r="AA2654" s="121" t="str">
        <f>IFERROR(Stock[[#This Row],[CỔ TỨC TIỀN MẶT]]+Stock[[#This Row],[LÃI/(LỖ) TỪ BÁN CK
(auto-fill)]],"")</f>
        <v/>
      </c>
      <c r="AB26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4" s="79"/>
      <c r="AE2654" s="146" t="str">
        <f>IF(Stock[[#This Row],[TRẠNG THÁI
(auto-fill)]]="NẮM GIỮ",Stock[[#This Row],[GIÁ THỊ TRƯỜNG]]-Stock[[#This Row],[GIÁ MUA]],"")</f>
        <v/>
      </c>
      <c r="AF2654" s="150" t="str">
        <f>IFERROR(Stock[[#This Row],[TĂNG/
(GIẢM )]]/Stock[[#This Row],[GIÁ MUA]],"")</f>
        <v/>
      </c>
      <c r="AG2654" s="129" t="str">
        <f>IF(Stock[[#This Row],[GIÁ THỊ TRƯỜNG]]&gt;0,Stock[[#This Row],[GIÁ THỊ TRƯỜNG]]*Stock[[#This Row],[SỐ LƯỢNG CÒN LẠI
(auto-fill)]],"")</f>
        <v/>
      </c>
    </row>
    <row r="2655" spans="2:33">
      <c r="B2655" s="109" t="str">
        <f>IF(AND(Stock[[#This Row],[SỐ LƯỢNG MUA]]&gt;0,Stock[[#This Row],[SỐ LƯỢNG CÒN LẠI
(auto-fill)]]=0),"BÁN",
IF(AND(Stock[[#This Row],[SỐ LƯỢNG MUA]]&gt;0,Stock[[#This Row],[SỐ LƯỢNG CÒN LẠI
(auto-fill)]]&gt;0),"NẮM GIỮ",""))</f>
        <v/>
      </c>
      <c r="C2655" s="112">
        <f t="shared" si="41"/>
        <v>2642</v>
      </c>
      <c r="D2655" s="77"/>
      <c r="E2655" s="78"/>
      <c r="F2655" s="170"/>
      <c r="G2655" s="83"/>
      <c r="H2655" s="84"/>
      <c r="I2655" s="114" t="str">
        <f>IF(Stock[[#This Row],[SỐ LƯỢNG MUA]]&gt;0,Stock[[#This Row],[GIÁ MUA]]*Stock[[#This Row],[SỐ LƯỢNG MUA]]*$D$11,"")</f>
        <v/>
      </c>
      <c r="J2655" s="87"/>
      <c r="K2655" s="88"/>
      <c r="L2655" s="116" t="str">
        <f>IF(Stock[[#This Row],[SỐ LƯỢNG MUA]]&gt;0,Stock[[#This Row],[GIÁ MUA]]*(1+Stock[[#This Row],[% TĂNG KỲ VỌNG_1]]),"")</f>
        <v/>
      </c>
      <c r="M2655" s="89"/>
      <c r="N2655" s="116" t="str">
        <f>IF(Stock[[#This Row],[SỐ LƯỢNG MUA]]&gt;0,Stock[[#This Row],[GIÁ MUA]]*(1+Stock[[#This Row],[% TĂNG KỲ VỌNG_2]]),"")</f>
        <v/>
      </c>
      <c r="O2655" s="89"/>
      <c r="P2655" s="116" t="str">
        <f>IF(Stock[[#This Row],[SỐ LƯỢNG MUA]]&gt;0,Stock[[#This Row],[GIÁ MUA]]*(1+Stock[[#This Row],[% GIẢM ĐỂ CẮT LỖ]]),"")</f>
        <v/>
      </c>
      <c r="Q2655" s="103"/>
      <c r="R2655" s="117" t="str">
        <f>IF(Stock[[#This Row],[CỔ TỨC TIỀN MẶT]]&gt;0,Stock[[#This Row],[CỔ TỨC TIỀN MẶT]]/(Stock[[#This Row],[GIÁ MUA]]*Stock[[#This Row],[SỐ LƯỢNG MUA]]),"")</f>
        <v/>
      </c>
      <c r="S2655" s="103"/>
      <c r="T2655" s="77"/>
      <c r="U2655" s="95"/>
      <c r="V2655" s="96"/>
      <c r="W2655" s="125" t="str">
        <f>IF(Stock[[#This Row],[SỐ LƯỢNG BÁN]]&gt;0,Stock[[#This Row],[GIÁ BÁN]]*Stock[[#This Row],[SỐ LƯỢNG BÁN]]*$D$11+Stock[[#This Row],[GIÁ BÁN]]*Stock[[#This Row],[SỐ LƯỢNG BÁN]]*$D$12,"")</f>
        <v/>
      </c>
      <c r="X2655" s="120">
        <f>Stock[[#This Row],[SỐ LƯỢNG MUA]]+Stock[[#This Row],[CỔ TỨC BẰNG CỔ PHIẾU]]-Stock[[#This Row],[SỐ LƯỢNG BÁN]]</f>
        <v>0</v>
      </c>
      <c r="Y26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5" s="120">
        <f ca="1">IF(Stock[[#This Row],[NGÀY BÁN]]&gt;0,Stock[[#This Row],[NGÀY BÁN]]-Stock[[#This Row],[NGÀY MUA]]+1,IF(Stock[[#This Row],[NGÀY MUA]]=0,0,TODAY()-Stock[[#This Row],[NGÀY MUA]]+1))</f>
        <v>0</v>
      </c>
      <c r="AA2655" s="121" t="str">
        <f>IFERROR(Stock[[#This Row],[CỔ TỨC TIỀN MẶT]]+Stock[[#This Row],[LÃI/(LỖ) TỪ BÁN CK
(auto-fill)]],"")</f>
        <v/>
      </c>
      <c r="AB26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5" s="79"/>
      <c r="AE2655" s="146" t="str">
        <f>IF(Stock[[#This Row],[TRẠNG THÁI
(auto-fill)]]="NẮM GIỮ",Stock[[#This Row],[GIÁ THỊ TRƯỜNG]]-Stock[[#This Row],[GIÁ MUA]],"")</f>
        <v/>
      </c>
      <c r="AF2655" s="150" t="str">
        <f>IFERROR(Stock[[#This Row],[TĂNG/
(GIẢM )]]/Stock[[#This Row],[GIÁ MUA]],"")</f>
        <v/>
      </c>
      <c r="AG2655" s="129" t="str">
        <f>IF(Stock[[#This Row],[GIÁ THỊ TRƯỜNG]]&gt;0,Stock[[#This Row],[GIÁ THỊ TRƯỜNG]]*Stock[[#This Row],[SỐ LƯỢNG CÒN LẠI
(auto-fill)]],"")</f>
        <v/>
      </c>
    </row>
    <row r="2656" spans="2:33">
      <c r="B2656" s="109" t="str">
        <f>IF(AND(Stock[[#This Row],[SỐ LƯỢNG MUA]]&gt;0,Stock[[#This Row],[SỐ LƯỢNG CÒN LẠI
(auto-fill)]]=0),"BÁN",
IF(AND(Stock[[#This Row],[SỐ LƯỢNG MUA]]&gt;0,Stock[[#This Row],[SỐ LƯỢNG CÒN LẠI
(auto-fill)]]&gt;0),"NẮM GIỮ",""))</f>
        <v/>
      </c>
      <c r="C2656" s="112">
        <f t="shared" si="41"/>
        <v>2643</v>
      </c>
      <c r="D2656" s="77"/>
      <c r="E2656" s="78"/>
      <c r="F2656" s="170"/>
      <c r="G2656" s="83"/>
      <c r="H2656" s="84"/>
      <c r="I2656" s="114" t="str">
        <f>IF(Stock[[#This Row],[SỐ LƯỢNG MUA]]&gt;0,Stock[[#This Row],[GIÁ MUA]]*Stock[[#This Row],[SỐ LƯỢNG MUA]]*$D$11,"")</f>
        <v/>
      </c>
      <c r="J2656" s="87"/>
      <c r="K2656" s="88"/>
      <c r="L2656" s="116" t="str">
        <f>IF(Stock[[#This Row],[SỐ LƯỢNG MUA]]&gt;0,Stock[[#This Row],[GIÁ MUA]]*(1+Stock[[#This Row],[% TĂNG KỲ VỌNG_1]]),"")</f>
        <v/>
      </c>
      <c r="M2656" s="89"/>
      <c r="N2656" s="116" t="str">
        <f>IF(Stock[[#This Row],[SỐ LƯỢNG MUA]]&gt;0,Stock[[#This Row],[GIÁ MUA]]*(1+Stock[[#This Row],[% TĂNG KỲ VỌNG_2]]),"")</f>
        <v/>
      </c>
      <c r="O2656" s="89"/>
      <c r="P2656" s="116" t="str">
        <f>IF(Stock[[#This Row],[SỐ LƯỢNG MUA]]&gt;0,Stock[[#This Row],[GIÁ MUA]]*(1+Stock[[#This Row],[% GIẢM ĐỂ CẮT LỖ]]),"")</f>
        <v/>
      </c>
      <c r="Q2656" s="103"/>
      <c r="R2656" s="117" t="str">
        <f>IF(Stock[[#This Row],[CỔ TỨC TIỀN MẶT]]&gt;0,Stock[[#This Row],[CỔ TỨC TIỀN MẶT]]/(Stock[[#This Row],[GIÁ MUA]]*Stock[[#This Row],[SỐ LƯỢNG MUA]]),"")</f>
        <v/>
      </c>
      <c r="S2656" s="103"/>
      <c r="T2656" s="77"/>
      <c r="U2656" s="95"/>
      <c r="V2656" s="96"/>
      <c r="W2656" s="125" t="str">
        <f>IF(Stock[[#This Row],[SỐ LƯỢNG BÁN]]&gt;0,Stock[[#This Row],[GIÁ BÁN]]*Stock[[#This Row],[SỐ LƯỢNG BÁN]]*$D$11+Stock[[#This Row],[GIÁ BÁN]]*Stock[[#This Row],[SỐ LƯỢNG BÁN]]*$D$12,"")</f>
        <v/>
      </c>
      <c r="X2656" s="120">
        <f>Stock[[#This Row],[SỐ LƯỢNG MUA]]+Stock[[#This Row],[CỔ TỨC BẰNG CỔ PHIẾU]]-Stock[[#This Row],[SỐ LƯỢNG BÁN]]</f>
        <v>0</v>
      </c>
      <c r="Y26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6" s="120">
        <f ca="1">IF(Stock[[#This Row],[NGÀY BÁN]]&gt;0,Stock[[#This Row],[NGÀY BÁN]]-Stock[[#This Row],[NGÀY MUA]]+1,IF(Stock[[#This Row],[NGÀY MUA]]=0,0,TODAY()-Stock[[#This Row],[NGÀY MUA]]+1))</f>
        <v>0</v>
      </c>
      <c r="AA2656" s="121" t="str">
        <f>IFERROR(Stock[[#This Row],[CỔ TỨC TIỀN MẶT]]+Stock[[#This Row],[LÃI/(LỖ) TỪ BÁN CK
(auto-fill)]],"")</f>
        <v/>
      </c>
      <c r="AB26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6" s="79"/>
      <c r="AE2656" s="146" t="str">
        <f>IF(Stock[[#This Row],[TRẠNG THÁI
(auto-fill)]]="NẮM GIỮ",Stock[[#This Row],[GIÁ THỊ TRƯỜNG]]-Stock[[#This Row],[GIÁ MUA]],"")</f>
        <v/>
      </c>
      <c r="AF2656" s="150" t="str">
        <f>IFERROR(Stock[[#This Row],[TĂNG/
(GIẢM )]]/Stock[[#This Row],[GIÁ MUA]],"")</f>
        <v/>
      </c>
      <c r="AG2656" s="129" t="str">
        <f>IF(Stock[[#This Row],[GIÁ THỊ TRƯỜNG]]&gt;0,Stock[[#This Row],[GIÁ THỊ TRƯỜNG]]*Stock[[#This Row],[SỐ LƯỢNG CÒN LẠI
(auto-fill)]],"")</f>
        <v/>
      </c>
    </row>
    <row r="2657" spans="2:33">
      <c r="B2657" s="109" t="str">
        <f>IF(AND(Stock[[#This Row],[SỐ LƯỢNG MUA]]&gt;0,Stock[[#This Row],[SỐ LƯỢNG CÒN LẠI
(auto-fill)]]=0),"BÁN",
IF(AND(Stock[[#This Row],[SỐ LƯỢNG MUA]]&gt;0,Stock[[#This Row],[SỐ LƯỢNG CÒN LẠI
(auto-fill)]]&gt;0),"NẮM GIỮ",""))</f>
        <v/>
      </c>
      <c r="C2657" s="112">
        <f t="shared" si="41"/>
        <v>2644</v>
      </c>
      <c r="D2657" s="77"/>
      <c r="E2657" s="78"/>
      <c r="F2657" s="170"/>
      <c r="G2657" s="83"/>
      <c r="H2657" s="84"/>
      <c r="I2657" s="114" t="str">
        <f>IF(Stock[[#This Row],[SỐ LƯỢNG MUA]]&gt;0,Stock[[#This Row],[GIÁ MUA]]*Stock[[#This Row],[SỐ LƯỢNG MUA]]*$D$11,"")</f>
        <v/>
      </c>
      <c r="J2657" s="87"/>
      <c r="K2657" s="88"/>
      <c r="L2657" s="116" t="str">
        <f>IF(Stock[[#This Row],[SỐ LƯỢNG MUA]]&gt;0,Stock[[#This Row],[GIÁ MUA]]*(1+Stock[[#This Row],[% TĂNG KỲ VỌNG_1]]),"")</f>
        <v/>
      </c>
      <c r="M2657" s="89"/>
      <c r="N2657" s="116" t="str">
        <f>IF(Stock[[#This Row],[SỐ LƯỢNG MUA]]&gt;0,Stock[[#This Row],[GIÁ MUA]]*(1+Stock[[#This Row],[% TĂNG KỲ VỌNG_2]]),"")</f>
        <v/>
      </c>
      <c r="O2657" s="89"/>
      <c r="P2657" s="116" t="str">
        <f>IF(Stock[[#This Row],[SỐ LƯỢNG MUA]]&gt;0,Stock[[#This Row],[GIÁ MUA]]*(1+Stock[[#This Row],[% GIẢM ĐỂ CẮT LỖ]]),"")</f>
        <v/>
      </c>
      <c r="Q2657" s="103"/>
      <c r="R2657" s="117" t="str">
        <f>IF(Stock[[#This Row],[CỔ TỨC TIỀN MẶT]]&gt;0,Stock[[#This Row],[CỔ TỨC TIỀN MẶT]]/(Stock[[#This Row],[GIÁ MUA]]*Stock[[#This Row],[SỐ LƯỢNG MUA]]),"")</f>
        <v/>
      </c>
      <c r="S2657" s="103"/>
      <c r="T2657" s="77"/>
      <c r="U2657" s="95"/>
      <c r="V2657" s="96"/>
      <c r="W2657" s="125" t="str">
        <f>IF(Stock[[#This Row],[SỐ LƯỢNG BÁN]]&gt;0,Stock[[#This Row],[GIÁ BÁN]]*Stock[[#This Row],[SỐ LƯỢNG BÁN]]*$D$11+Stock[[#This Row],[GIÁ BÁN]]*Stock[[#This Row],[SỐ LƯỢNG BÁN]]*$D$12,"")</f>
        <v/>
      </c>
      <c r="X2657" s="120">
        <f>Stock[[#This Row],[SỐ LƯỢNG MUA]]+Stock[[#This Row],[CỔ TỨC BẰNG CỔ PHIẾU]]-Stock[[#This Row],[SỐ LƯỢNG BÁN]]</f>
        <v>0</v>
      </c>
      <c r="Y26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7" s="120">
        <f ca="1">IF(Stock[[#This Row],[NGÀY BÁN]]&gt;0,Stock[[#This Row],[NGÀY BÁN]]-Stock[[#This Row],[NGÀY MUA]]+1,IF(Stock[[#This Row],[NGÀY MUA]]=0,0,TODAY()-Stock[[#This Row],[NGÀY MUA]]+1))</f>
        <v>0</v>
      </c>
      <c r="AA2657" s="121" t="str">
        <f>IFERROR(Stock[[#This Row],[CỔ TỨC TIỀN MẶT]]+Stock[[#This Row],[LÃI/(LỖ) TỪ BÁN CK
(auto-fill)]],"")</f>
        <v/>
      </c>
      <c r="AB26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7" s="79"/>
      <c r="AE2657" s="146" t="str">
        <f>IF(Stock[[#This Row],[TRẠNG THÁI
(auto-fill)]]="NẮM GIỮ",Stock[[#This Row],[GIÁ THỊ TRƯỜNG]]-Stock[[#This Row],[GIÁ MUA]],"")</f>
        <v/>
      </c>
      <c r="AF2657" s="150" t="str">
        <f>IFERROR(Stock[[#This Row],[TĂNG/
(GIẢM )]]/Stock[[#This Row],[GIÁ MUA]],"")</f>
        <v/>
      </c>
      <c r="AG2657" s="129" t="str">
        <f>IF(Stock[[#This Row],[GIÁ THỊ TRƯỜNG]]&gt;0,Stock[[#This Row],[GIÁ THỊ TRƯỜNG]]*Stock[[#This Row],[SỐ LƯỢNG CÒN LẠI
(auto-fill)]],"")</f>
        <v/>
      </c>
    </row>
    <row r="2658" spans="2:33">
      <c r="B2658" s="109" t="str">
        <f>IF(AND(Stock[[#This Row],[SỐ LƯỢNG MUA]]&gt;0,Stock[[#This Row],[SỐ LƯỢNG CÒN LẠI
(auto-fill)]]=0),"BÁN",
IF(AND(Stock[[#This Row],[SỐ LƯỢNG MUA]]&gt;0,Stock[[#This Row],[SỐ LƯỢNG CÒN LẠI
(auto-fill)]]&gt;0),"NẮM GIỮ",""))</f>
        <v/>
      </c>
      <c r="C2658" s="112">
        <f t="shared" si="41"/>
        <v>2645</v>
      </c>
      <c r="D2658" s="77"/>
      <c r="E2658" s="78"/>
      <c r="F2658" s="170"/>
      <c r="G2658" s="83"/>
      <c r="H2658" s="84"/>
      <c r="I2658" s="114" t="str">
        <f>IF(Stock[[#This Row],[SỐ LƯỢNG MUA]]&gt;0,Stock[[#This Row],[GIÁ MUA]]*Stock[[#This Row],[SỐ LƯỢNG MUA]]*$D$11,"")</f>
        <v/>
      </c>
      <c r="J2658" s="87"/>
      <c r="K2658" s="88"/>
      <c r="L2658" s="116" t="str">
        <f>IF(Stock[[#This Row],[SỐ LƯỢNG MUA]]&gt;0,Stock[[#This Row],[GIÁ MUA]]*(1+Stock[[#This Row],[% TĂNG KỲ VỌNG_1]]),"")</f>
        <v/>
      </c>
      <c r="M2658" s="89"/>
      <c r="N2658" s="116" t="str">
        <f>IF(Stock[[#This Row],[SỐ LƯỢNG MUA]]&gt;0,Stock[[#This Row],[GIÁ MUA]]*(1+Stock[[#This Row],[% TĂNG KỲ VỌNG_2]]),"")</f>
        <v/>
      </c>
      <c r="O2658" s="89"/>
      <c r="P2658" s="116" t="str">
        <f>IF(Stock[[#This Row],[SỐ LƯỢNG MUA]]&gt;0,Stock[[#This Row],[GIÁ MUA]]*(1+Stock[[#This Row],[% GIẢM ĐỂ CẮT LỖ]]),"")</f>
        <v/>
      </c>
      <c r="Q2658" s="103"/>
      <c r="R2658" s="117" t="str">
        <f>IF(Stock[[#This Row],[CỔ TỨC TIỀN MẶT]]&gt;0,Stock[[#This Row],[CỔ TỨC TIỀN MẶT]]/(Stock[[#This Row],[GIÁ MUA]]*Stock[[#This Row],[SỐ LƯỢNG MUA]]),"")</f>
        <v/>
      </c>
      <c r="S2658" s="103"/>
      <c r="T2658" s="77"/>
      <c r="U2658" s="95"/>
      <c r="V2658" s="96"/>
      <c r="W2658" s="125" t="str">
        <f>IF(Stock[[#This Row],[SỐ LƯỢNG BÁN]]&gt;0,Stock[[#This Row],[GIÁ BÁN]]*Stock[[#This Row],[SỐ LƯỢNG BÁN]]*$D$11+Stock[[#This Row],[GIÁ BÁN]]*Stock[[#This Row],[SỐ LƯỢNG BÁN]]*$D$12,"")</f>
        <v/>
      </c>
      <c r="X2658" s="120">
        <f>Stock[[#This Row],[SỐ LƯỢNG MUA]]+Stock[[#This Row],[CỔ TỨC BẰNG CỔ PHIẾU]]-Stock[[#This Row],[SỐ LƯỢNG BÁN]]</f>
        <v>0</v>
      </c>
      <c r="Y26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8" s="120">
        <f ca="1">IF(Stock[[#This Row],[NGÀY BÁN]]&gt;0,Stock[[#This Row],[NGÀY BÁN]]-Stock[[#This Row],[NGÀY MUA]]+1,IF(Stock[[#This Row],[NGÀY MUA]]=0,0,TODAY()-Stock[[#This Row],[NGÀY MUA]]+1))</f>
        <v>0</v>
      </c>
      <c r="AA2658" s="121" t="str">
        <f>IFERROR(Stock[[#This Row],[CỔ TỨC TIỀN MẶT]]+Stock[[#This Row],[LÃI/(LỖ) TỪ BÁN CK
(auto-fill)]],"")</f>
        <v/>
      </c>
      <c r="AB26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8" s="79"/>
      <c r="AE2658" s="146" t="str">
        <f>IF(Stock[[#This Row],[TRẠNG THÁI
(auto-fill)]]="NẮM GIỮ",Stock[[#This Row],[GIÁ THỊ TRƯỜNG]]-Stock[[#This Row],[GIÁ MUA]],"")</f>
        <v/>
      </c>
      <c r="AF2658" s="150" t="str">
        <f>IFERROR(Stock[[#This Row],[TĂNG/
(GIẢM )]]/Stock[[#This Row],[GIÁ MUA]],"")</f>
        <v/>
      </c>
      <c r="AG2658" s="129" t="str">
        <f>IF(Stock[[#This Row],[GIÁ THỊ TRƯỜNG]]&gt;0,Stock[[#This Row],[GIÁ THỊ TRƯỜNG]]*Stock[[#This Row],[SỐ LƯỢNG CÒN LẠI
(auto-fill)]],"")</f>
        <v/>
      </c>
    </row>
    <row r="2659" spans="2:33">
      <c r="B2659" s="109" t="str">
        <f>IF(AND(Stock[[#This Row],[SỐ LƯỢNG MUA]]&gt;0,Stock[[#This Row],[SỐ LƯỢNG CÒN LẠI
(auto-fill)]]=0),"BÁN",
IF(AND(Stock[[#This Row],[SỐ LƯỢNG MUA]]&gt;0,Stock[[#This Row],[SỐ LƯỢNG CÒN LẠI
(auto-fill)]]&gt;0),"NẮM GIỮ",""))</f>
        <v/>
      </c>
      <c r="C2659" s="112">
        <f t="shared" si="41"/>
        <v>2646</v>
      </c>
      <c r="D2659" s="77"/>
      <c r="E2659" s="78"/>
      <c r="F2659" s="170"/>
      <c r="G2659" s="83"/>
      <c r="H2659" s="84"/>
      <c r="I2659" s="114" t="str">
        <f>IF(Stock[[#This Row],[SỐ LƯỢNG MUA]]&gt;0,Stock[[#This Row],[GIÁ MUA]]*Stock[[#This Row],[SỐ LƯỢNG MUA]]*$D$11,"")</f>
        <v/>
      </c>
      <c r="J2659" s="87"/>
      <c r="K2659" s="88"/>
      <c r="L2659" s="116" t="str">
        <f>IF(Stock[[#This Row],[SỐ LƯỢNG MUA]]&gt;0,Stock[[#This Row],[GIÁ MUA]]*(1+Stock[[#This Row],[% TĂNG KỲ VỌNG_1]]),"")</f>
        <v/>
      </c>
      <c r="M2659" s="89"/>
      <c r="N2659" s="116" t="str">
        <f>IF(Stock[[#This Row],[SỐ LƯỢNG MUA]]&gt;0,Stock[[#This Row],[GIÁ MUA]]*(1+Stock[[#This Row],[% TĂNG KỲ VỌNG_2]]),"")</f>
        <v/>
      </c>
      <c r="O2659" s="89"/>
      <c r="P2659" s="116" t="str">
        <f>IF(Stock[[#This Row],[SỐ LƯỢNG MUA]]&gt;0,Stock[[#This Row],[GIÁ MUA]]*(1+Stock[[#This Row],[% GIẢM ĐỂ CẮT LỖ]]),"")</f>
        <v/>
      </c>
      <c r="Q2659" s="103"/>
      <c r="R2659" s="117" t="str">
        <f>IF(Stock[[#This Row],[CỔ TỨC TIỀN MẶT]]&gt;0,Stock[[#This Row],[CỔ TỨC TIỀN MẶT]]/(Stock[[#This Row],[GIÁ MUA]]*Stock[[#This Row],[SỐ LƯỢNG MUA]]),"")</f>
        <v/>
      </c>
      <c r="S2659" s="103"/>
      <c r="T2659" s="77"/>
      <c r="U2659" s="95"/>
      <c r="V2659" s="96"/>
      <c r="W2659" s="125" t="str">
        <f>IF(Stock[[#This Row],[SỐ LƯỢNG BÁN]]&gt;0,Stock[[#This Row],[GIÁ BÁN]]*Stock[[#This Row],[SỐ LƯỢNG BÁN]]*$D$11+Stock[[#This Row],[GIÁ BÁN]]*Stock[[#This Row],[SỐ LƯỢNG BÁN]]*$D$12,"")</f>
        <v/>
      </c>
      <c r="X2659" s="120">
        <f>Stock[[#This Row],[SỐ LƯỢNG MUA]]+Stock[[#This Row],[CỔ TỨC BẰNG CỔ PHIẾU]]-Stock[[#This Row],[SỐ LƯỢNG BÁN]]</f>
        <v>0</v>
      </c>
      <c r="Y26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9" s="120">
        <f ca="1">IF(Stock[[#This Row],[NGÀY BÁN]]&gt;0,Stock[[#This Row],[NGÀY BÁN]]-Stock[[#This Row],[NGÀY MUA]]+1,IF(Stock[[#This Row],[NGÀY MUA]]=0,0,TODAY()-Stock[[#This Row],[NGÀY MUA]]+1))</f>
        <v>0</v>
      </c>
      <c r="AA2659" s="121" t="str">
        <f>IFERROR(Stock[[#This Row],[CỔ TỨC TIỀN MẶT]]+Stock[[#This Row],[LÃI/(LỖ) TỪ BÁN CK
(auto-fill)]],"")</f>
        <v/>
      </c>
      <c r="AB26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59" s="79"/>
      <c r="AE2659" s="146" t="str">
        <f>IF(Stock[[#This Row],[TRẠNG THÁI
(auto-fill)]]="NẮM GIỮ",Stock[[#This Row],[GIÁ THỊ TRƯỜNG]]-Stock[[#This Row],[GIÁ MUA]],"")</f>
        <v/>
      </c>
      <c r="AF2659" s="150" t="str">
        <f>IFERROR(Stock[[#This Row],[TĂNG/
(GIẢM )]]/Stock[[#This Row],[GIÁ MUA]],"")</f>
        <v/>
      </c>
      <c r="AG2659" s="129" t="str">
        <f>IF(Stock[[#This Row],[GIÁ THỊ TRƯỜNG]]&gt;0,Stock[[#This Row],[GIÁ THỊ TRƯỜNG]]*Stock[[#This Row],[SỐ LƯỢNG CÒN LẠI
(auto-fill)]],"")</f>
        <v/>
      </c>
    </row>
    <row r="2660" spans="2:33">
      <c r="B2660" s="109" t="str">
        <f>IF(AND(Stock[[#This Row],[SỐ LƯỢNG MUA]]&gt;0,Stock[[#This Row],[SỐ LƯỢNG CÒN LẠI
(auto-fill)]]=0),"BÁN",
IF(AND(Stock[[#This Row],[SỐ LƯỢNG MUA]]&gt;0,Stock[[#This Row],[SỐ LƯỢNG CÒN LẠI
(auto-fill)]]&gt;0),"NẮM GIỮ",""))</f>
        <v/>
      </c>
      <c r="C2660" s="112">
        <f t="shared" si="41"/>
        <v>2647</v>
      </c>
      <c r="D2660" s="77"/>
      <c r="E2660" s="78"/>
      <c r="F2660" s="170"/>
      <c r="G2660" s="83"/>
      <c r="H2660" s="84"/>
      <c r="I2660" s="114" t="str">
        <f>IF(Stock[[#This Row],[SỐ LƯỢNG MUA]]&gt;0,Stock[[#This Row],[GIÁ MUA]]*Stock[[#This Row],[SỐ LƯỢNG MUA]]*$D$11,"")</f>
        <v/>
      </c>
      <c r="J2660" s="87"/>
      <c r="K2660" s="88"/>
      <c r="L2660" s="116" t="str">
        <f>IF(Stock[[#This Row],[SỐ LƯỢNG MUA]]&gt;0,Stock[[#This Row],[GIÁ MUA]]*(1+Stock[[#This Row],[% TĂNG KỲ VỌNG_1]]),"")</f>
        <v/>
      </c>
      <c r="M2660" s="89"/>
      <c r="N2660" s="116" t="str">
        <f>IF(Stock[[#This Row],[SỐ LƯỢNG MUA]]&gt;0,Stock[[#This Row],[GIÁ MUA]]*(1+Stock[[#This Row],[% TĂNG KỲ VỌNG_2]]),"")</f>
        <v/>
      </c>
      <c r="O2660" s="89"/>
      <c r="P2660" s="116" t="str">
        <f>IF(Stock[[#This Row],[SỐ LƯỢNG MUA]]&gt;0,Stock[[#This Row],[GIÁ MUA]]*(1+Stock[[#This Row],[% GIẢM ĐỂ CẮT LỖ]]),"")</f>
        <v/>
      </c>
      <c r="Q2660" s="103"/>
      <c r="R2660" s="117" t="str">
        <f>IF(Stock[[#This Row],[CỔ TỨC TIỀN MẶT]]&gt;0,Stock[[#This Row],[CỔ TỨC TIỀN MẶT]]/(Stock[[#This Row],[GIÁ MUA]]*Stock[[#This Row],[SỐ LƯỢNG MUA]]),"")</f>
        <v/>
      </c>
      <c r="S2660" s="103"/>
      <c r="T2660" s="77"/>
      <c r="U2660" s="95"/>
      <c r="V2660" s="96"/>
      <c r="W2660" s="125" t="str">
        <f>IF(Stock[[#This Row],[SỐ LƯỢNG BÁN]]&gt;0,Stock[[#This Row],[GIÁ BÁN]]*Stock[[#This Row],[SỐ LƯỢNG BÁN]]*$D$11+Stock[[#This Row],[GIÁ BÁN]]*Stock[[#This Row],[SỐ LƯỢNG BÁN]]*$D$12,"")</f>
        <v/>
      </c>
      <c r="X2660" s="120">
        <f>Stock[[#This Row],[SỐ LƯỢNG MUA]]+Stock[[#This Row],[CỔ TỨC BẰNG CỔ PHIẾU]]-Stock[[#This Row],[SỐ LƯỢNG BÁN]]</f>
        <v>0</v>
      </c>
      <c r="Y26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0" s="120">
        <f ca="1">IF(Stock[[#This Row],[NGÀY BÁN]]&gt;0,Stock[[#This Row],[NGÀY BÁN]]-Stock[[#This Row],[NGÀY MUA]]+1,IF(Stock[[#This Row],[NGÀY MUA]]=0,0,TODAY()-Stock[[#This Row],[NGÀY MUA]]+1))</f>
        <v>0</v>
      </c>
      <c r="AA2660" s="121" t="str">
        <f>IFERROR(Stock[[#This Row],[CỔ TỨC TIỀN MẶT]]+Stock[[#This Row],[LÃI/(LỖ) TỪ BÁN CK
(auto-fill)]],"")</f>
        <v/>
      </c>
      <c r="AB26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0" s="79"/>
      <c r="AE2660" s="146" t="str">
        <f>IF(Stock[[#This Row],[TRẠNG THÁI
(auto-fill)]]="NẮM GIỮ",Stock[[#This Row],[GIÁ THỊ TRƯỜNG]]-Stock[[#This Row],[GIÁ MUA]],"")</f>
        <v/>
      </c>
      <c r="AF2660" s="150" t="str">
        <f>IFERROR(Stock[[#This Row],[TĂNG/
(GIẢM )]]/Stock[[#This Row],[GIÁ MUA]],"")</f>
        <v/>
      </c>
      <c r="AG2660" s="129" t="str">
        <f>IF(Stock[[#This Row],[GIÁ THỊ TRƯỜNG]]&gt;0,Stock[[#This Row],[GIÁ THỊ TRƯỜNG]]*Stock[[#This Row],[SỐ LƯỢNG CÒN LẠI
(auto-fill)]],"")</f>
        <v/>
      </c>
    </row>
    <row r="2661" spans="2:33">
      <c r="B2661" s="109" t="str">
        <f>IF(AND(Stock[[#This Row],[SỐ LƯỢNG MUA]]&gt;0,Stock[[#This Row],[SỐ LƯỢNG CÒN LẠI
(auto-fill)]]=0),"BÁN",
IF(AND(Stock[[#This Row],[SỐ LƯỢNG MUA]]&gt;0,Stock[[#This Row],[SỐ LƯỢNG CÒN LẠI
(auto-fill)]]&gt;0),"NẮM GIỮ",""))</f>
        <v/>
      </c>
      <c r="C2661" s="112">
        <f t="shared" si="41"/>
        <v>2648</v>
      </c>
      <c r="D2661" s="77"/>
      <c r="E2661" s="78"/>
      <c r="F2661" s="170"/>
      <c r="G2661" s="83"/>
      <c r="H2661" s="84"/>
      <c r="I2661" s="114" t="str">
        <f>IF(Stock[[#This Row],[SỐ LƯỢNG MUA]]&gt;0,Stock[[#This Row],[GIÁ MUA]]*Stock[[#This Row],[SỐ LƯỢNG MUA]]*$D$11,"")</f>
        <v/>
      </c>
      <c r="J2661" s="87"/>
      <c r="K2661" s="88"/>
      <c r="L2661" s="116" t="str">
        <f>IF(Stock[[#This Row],[SỐ LƯỢNG MUA]]&gt;0,Stock[[#This Row],[GIÁ MUA]]*(1+Stock[[#This Row],[% TĂNG KỲ VỌNG_1]]),"")</f>
        <v/>
      </c>
      <c r="M2661" s="89"/>
      <c r="N2661" s="116" t="str">
        <f>IF(Stock[[#This Row],[SỐ LƯỢNG MUA]]&gt;0,Stock[[#This Row],[GIÁ MUA]]*(1+Stock[[#This Row],[% TĂNG KỲ VỌNG_2]]),"")</f>
        <v/>
      </c>
      <c r="O2661" s="89"/>
      <c r="P2661" s="116" t="str">
        <f>IF(Stock[[#This Row],[SỐ LƯỢNG MUA]]&gt;0,Stock[[#This Row],[GIÁ MUA]]*(1+Stock[[#This Row],[% GIẢM ĐỂ CẮT LỖ]]),"")</f>
        <v/>
      </c>
      <c r="Q2661" s="103"/>
      <c r="R2661" s="117" t="str">
        <f>IF(Stock[[#This Row],[CỔ TỨC TIỀN MẶT]]&gt;0,Stock[[#This Row],[CỔ TỨC TIỀN MẶT]]/(Stock[[#This Row],[GIÁ MUA]]*Stock[[#This Row],[SỐ LƯỢNG MUA]]),"")</f>
        <v/>
      </c>
      <c r="S2661" s="103"/>
      <c r="T2661" s="77"/>
      <c r="U2661" s="95"/>
      <c r="V2661" s="96"/>
      <c r="W2661" s="125" t="str">
        <f>IF(Stock[[#This Row],[SỐ LƯỢNG BÁN]]&gt;0,Stock[[#This Row],[GIÁ BÁN]]*Stock[[#This Row],[SỐ LƯỢNG BÁN]]*$D$11+Stock[[#This Row],[GIÁ BÁN]]*Stock[[#This Row],[SỐ LƯỢNG BÁN]]*$D$12,"")</f>
        <v/>
      </c>
      <c r="X2661" s="120">
        <f>Stock[[#This Row],[SỐ LƯỢNG MUA]]+Stock[[#This Row],[CỔ TỨC BẰNG CỔ PHIẾU]]-Stock[[#This Row],[SỐ LƯỢNG BÁN]]</f>
        <v>0</v>
      </c>
      <c r="Y26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1" s="120">
        <f ca="1">IF(Stock[[#This Row],[NGÀY BÁN]]&gt;0,Stock[[#This Row],[NGÀY BÁN]]-Stock[[#This Row],[NGÀY MUA]]+1,IF(Stock[[#This Row],[NGÀY MUA]]=0,0,TODAY()-Stock[[#This Row],[NGÀY MUA]]+1))</f>
        <v>0</v>
      </c>
      <c r="AA2661" s="121" t="str">
        <f>IFERROR(Stock[[#This Row],[CỔ TỨC TIỀN MẶT]]+Stock[[#This Row],[LÃI/(LỖ) TỪ BÁN CK
(auto-fill)]],"")</f>
        <v/>
      </c>
      <c r="AB26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1" s="79"/>
      <c r="AE2661" s="146" t="str">
        <f>IF(Stock[[#This Row],[TRẠNG THÁI
(auto-fill)]]="NẮM GIỮ",Stock[[#This Row],[GIÁ THỊ TRƯỜNG]]-Stock[[#This Row],[GIÁ MUA]],"")</f>
        <v/>
      </c>
      <c r="AF2661" s="150" t="str">
        <f>IFERROR(Stock[[#This Row],[TĂNG/
(GIẢM )]]/Stock[[#This Row],[GIÁ MUA]],"")</f>
        <v/>
      </c>
      <c r="AG2661" s="129" t="str">
        <f>IF(Stock[[#This Row],[GIÁ THỊ TRƯỜNG]]&gt;0,Stock[[#This Row],[GIÁ THỊ TRƯỜNG]]*Stock[[#This Row],[SỐ LƯỢNG CÒN LẠI
(auto-fill)]],"")</f>
        <v/>
      </c>
    </row>
    <row r="2662" spans="2:33">
      <c r="B2662" s="109" t="str">
        <f>IF(AND(Stock[[#This Row],[SỐ LƯỢNG MUA]]&gt;0,Stock[[#This Row],[SỐ LƯỢNG CÒN LẠI
(auto-fill)]]=0),"BÁN",
IF(AND(Stock[[#This Row],[SỐ LƯỢNG MUA]]&gt;0,Stock[[#This Row],[SỐ LƯỢNG CÒN LẠI
(auto-fill)]]&gt;0),"NẮM GIỮ",""))</f>
        <v/>
      </c>
      <c r="C2662" s="112">
        <f t="shared" si="41"/>
        <v>2649</v>
      </c>
      <c r="D2662" s="77"/>
      <c r="E2662" s="78"/>
      <c r="F2662" s="170"/>
      <c r="G2662" s="83"/>
      <c r="H2662" s="84"/>
      <c r="I2662" s="114" t="str">
        <f>IF(Stock[[#This Row],[SỐ LƯỢNG MUA]]&gt;0,Stock[[#This Row],[GIÁ MUA]]*Stock[[#This Row],[SỐ LƯỢNG MUA]]*$D$11,"")</f>
        <v/>
      </c>
      <c r="J2662" s="87"/>
      <c r="K2662" s="88"/>
      <c r="L2662" s="116" t="str">
        <f>IF(Stock[[#This Row],[SỐ LƯỢNG MUA]]&gt;0,Stock[[#This Row],[GIÁ MUA]]*(1+Stock[[#This Row],[% TĂNG KỲ VỌNG_1]]),"")</f>
        <v/>
      </c>
      <c r="M2662" s="89"/>
      <c r="N2662" s="116" t="str">
        <f>IF(Stock[[#This Row],[SỐ LƯỢNG MUA]]&gt;0,Stock[[#This Row],[GIÁ MUA]]*(1+Stock[[#This Row],[% TĂNG KỲ VỌNG_2]]),"")</f>
        <v/>
      </c>
      <c r="O2662" s="89"/>
      <c r="P2662" s="116" t="str">
        <f>IF(Stock[[#This Row],[SỐ LƯỢNG MUA]]&gt;0,Stock[[#This Row],[GIÁ MUA]]*(1+Stock[[#This Row],[% GIẢM ĐỂ CẮT LỖ]]),"")</f>
        <v/>
      </c>
      <c r="Q2662" s="103"/>
      <c r="R2662" s="117" t="str">
        <f>IF(Stock[[#This Row],[CỔ TỨC TIỀN MẶT]]&gt;0,Stock[[#This Row],[CỔ TỨC TIỀN MẶT]]/(Stock[[#This Row],[GIÁ MUA]]*Stock[[#This Row],[SỐ LƯỢNG MUA]]),"")</f>
        <v/>
      </c>
      <c r="S2662" s="103"/>
      <c r="T2662" s="77"/>
      <c r="U2662" s="95"/>
      <c r="V2662" s="96"/>
      <c r="W2662" s="125" t="str">
        <f>IF(Stock[[#This Row],[SỐ LƯỢNG BÁN]]&gt;0,Stock[[#This Row],[GIÁ BÁN]]*Stock[[#This Row],[SỐ LƯỢNG BÁN]]*$D$11+Stock[[#This Row],[GIÁ BÁN]]*Stock[[#This Row],[SỐ LƯỢNG BÁN]]*$D$12,"")</f>
        <v/>
      </c>
      <c r="X2662" s="120">
        <f>Stock[[#This Row],[SỐ LƯỢNG MUA]]+Stock[[#This Row],[CỔ TỨC BẰNG CỔ PHIẾU]]-Stock[[#This Row],[SỐ LƯỢNG BÁN]]</f>
        <v>0</v>
      </c>
      <c r="Y26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2" s="120">
        <f ca="1">IF(Stock[[#This Row],[NGÀY BÁN]]&gt;0,Stock[[#This Row],[NGÀY BÁN]]-Stock[[#This Row],[NGÀY MUA]]+1,IF(Stock[[#This Row],[NGÀY MUA]]=0,0,TODAY()-Stock[[#This Row],[NGÀY MUA]]+1))</f>
        <v>0</v>
      </c>
      <c r="AA2662" s="121" t="str">
        <f>IFERROR(Stock[[#This Row],[CỔ TỨC TIỀN MẶT]]+Stock[[#This Row],[LÃI/(LỖ) TỪ BÁN CK
(auto-fill)]],"")</f>
        <v/>
      </c>
      <c r="AB26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2" s="79"/>
      <c r="AE2662" s="146" t="str">
        <f>IF(Stock[[#This Row],[TRẠNG THÁI
(auto-fill)]]="NẮM GIỮ",Stock[[#This Row],[GIÁ THỊ TRƯỜNG]]-Stock[[#This Row],[GIÁ MUA]],"")</f>
        <v/>
      </c>
      <c r="AF2662" s="150" t="str">
        <f>IFERROR(Stock[[#This Row],[TĂNG/
(GIẢM )]]/Stock[[#This Row],[GIÁ MUA]],"")</f>
        <v/>
      </c>
      <c r="AG2662" s="129" t="str">
        <f>IF(Stock[[#This Row],[GIÁ THỊ TRƯỜNG]]&gt;0,Stock[[#This Row],[GIÁ THỊ TRƯỜNG]]*Stock[[#This Row],[SỐ LƯỢNG CÒN LẠI
(auto-fill)]],"")</f>
        <v/>
      </c>
    </row>
    <row r="2663" spans="2:33">
      <c r="B2663" s="109" t="str">
        <f>IF(AND(Stock[[#This Row],[SỐ LƯỢNG MUA]]&gt;0,Stock[[#This Row],[SỐ LƯỢNG CÒN LẠI
(auto-fill)]]=0),"BÁN",
IF(AND(Stock[[#This Row],[SỐ LƯỢNG MUA]]&gt;0,Stock[[#This Row],[SỐ LƯỢNG CÒN LẠI
(auto-fill)]]&gt;0),"NẮM GIỮ",""))</f>
        <v/>
      </c>
      <c r="C2663" s="112">
        <f t="shared" si="41"/>
        <v>2650</v>
      </c>
      <c r="D2663" s="77"/>
      <c r="E2663" s="78"/>
      <c r="F2663" s="170"/>
      <c r="G2663" s="83"/>
      <c r="H2663" s="84"/>
      <c r="I2663" s="114" t="str">
        <f>IF(Stock[[#This Row],[SỐ LƯỢNG MUA]]&gt;0,Stock[[#This Row],[GIÁ MUA]]*Stock[[#This Row],[SỐ LƯỢNG MUA]]*$D$11,"")</f>
        <v/>
      </c>
      <c r="J2663" s="87"/>
      <c r="K2663" s="88"/>
      <c r="L2663" s="116" t="str">
        <f>IF(Stock[[#This Row],[SỐ LƯỢNG MUA]]&gt;0,Stock[[#This Row],[GIÁ MUA]]*(1+Stock[[#This Row],[% TĂNG KỲ VỌNG_1]]),"")</f>
        <v/>
      </c>
      <c r="M2663" s="89"/>
      <c r="N2663" s="116" t="str">
        <f>IF(Stock[[#This Row],[SỐ LƯỢNG MUA]]&gt;0,Stock[[#This Row],[GIÁ MUA]]*(1+Stock[[#This Row],[% TĂNG KỲ VỌNG_2]]),"")</f>
        <v/>
      </c>
      <c r="O2663" s="89"/>
      <c r="P2663" s="116" t="str">
        <f>IF(Stock[[#This Row],[SỐ LƯỢNG MUA]]&gt;0,Stock[[#This Row],[GIÁ MUA]]*(1+Stock[[#This Row],[% GIẢM ĐỂ CẮT LỖ]]),"")</f>
        <v/>
      </c>
      <c r="Q2663" s="103"/>
      <c r="R2663" s="117" t="str">
        <f>IF(Stock[[#This Row],[CỔ TỨC TIỀN MẶT]]&gt;0,Stock[[#This Row],[CỔ TỨC TIỀN MẶT]]/(Stock[[#This Row],[GIÁ MUA]]*Stock[[#This Row],[SỐ LƯỢNG MUA]]),"")</f>
        <v/>
      </c>
      <c r="S2663" s="103"/>
      <c r="T2663" s="77"/>
      <c r="U2663" s="95"/>
      <c r="V2663" s="96"/>
      <c r="W2663" s="125" t="str">
        <f>IF(Stock[[#This Row],[SỐ LƯỢNG BÁN]]&gt;0,Stock[[#This Row],[GIÁ BÁN]]*Stock[[#This Row],[SỐ LƯỢNG BÁN]]*$D$11+Stock[[#This Row],[GIÁ BÁN]]*Stock[[#This Row],[SỐ LƯỢNG BÁN]]*$D$12,"")</f>
        <v/>
      </c>
      <c r="X2663" s="120">
        <f>Stock[[#This Row],[SỐ LƯỢNG MUA]]+Stock[[#This Row],[CỔ TỨC BẰNG CỔ PHIẾU]]-Stock[[#This Row],[SỐ LƯỢNG BÁN]]</f>
        <v>0</v>
      </c>
      <c r="Y26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3" s="120">
        <f ca="1">IF(Stock[[#This Row],[NGÀY BÁN]]&gt;0,Stock[[#This Row],[NGÀY BÁN]]-Stock[[#This Row],[NGÀY MUA]]+1,IF(Stock[[#This Row],[NGÀY MUA]]=0,0,TODAY()-Stock[[#This Row],[NGÀY MUA]]+1))</f>
        <v>0</v>
      </c>
      <c r="AA2663" s="121" t="str">
        <f>IFERROR(Stock[[#This Row],[CỔ TỨC TIỀN MẶT]]+Stock[[#This Row],[LÃI/(LỖ) TỪ BÁN CK
(auto-fill)]],"")</f>
        <v/>
      </c>
      <c r="AB26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3" s="79"/>
      <c r="AE2663" s="146" t="str">
        <f>IF(Stock[[#This Row],[TRẠNG THÁI
(auto-fill)]]="NẮM GIỮ",Stock[[#This Row],[GIÁ THỊ TRƯỜNG]]-Stock[[#This Row],[GIÁ MUA]],"")</f>
        <v/>
      </c>
      <c r="AF2663" s="150" t="str">
        <f>IFERROR(Stock[[#This Row],[TĂNG/
(GIẢM )]]/Stock[[#This Row],[GIÁ MUA]],"")</f>
        <v/>
      </c>
      <c r="AG2663" s="129" t="str">
        <f>IF(Stock[[#This Row],[GIÁ THỊ TRƯỜNG]]&gt;0,Stock[[#This Row],[GIÁ THỊ TRƯỜNG]]*Stock[[#This Row],[SỐ LƯỢNG CÒN LẠI
(auto-fill)]],"")</f>
        <v/>
      </c>
    </row>
    <row r="2664" spans="2:33">
      <c r="B2664" s="109" t="str">
        <f>IF(AND(Stock[[#This Row],[SỐ LƯỢNG MUA]]&gt;0,Stock[[#This Row],[SỐ LƯỢNG CÒN LẠI
(auto-fill)]]=0),"BÁN",
IF(AND(Stock[[#This Row],[SỐ LƯỢNG MUA]]&gt;0,Stock[[#This Row],[SỐ LƯỢNG CÒN LẠI
(auto-fill)]]&gt;0),"NẮM GIỮ",""))</f>
        <v/>
      </c>
      <c r="C2664" s="112">
        <f t="shared" si="41"/>
        <v>2651</v>
      </c>
      <c r="D2664" s="77"/>
      <c r="E2664" s="78"/>
      <c r="F2664" s="170"/>
      <c r="G2664" s="83"/>
      <c r="H2664" s="84"/>
      <c r="I2664" s="114" t="str">
        <f>IF(Stock[[#This Row],[SỐ LƯỢNG MUA]]&gt;0,Stock[[#This Row],[GIÁ MUA]]*Stock[[#This Row],[SỐ LƯỢNG MUA]]*$D$11,"")</f>
        <v/>
      </c>
      <c r="J2664" s="87"/>
      <c r="K2664" s="88"/>
      <c r="L2664" s="116" t="str">
        <f>IF(Stock[[#This Row],[SỐ LƯỢNG MUA]]&gt;0,Stock[[#This Row],[GIÁ MUA]]*(1+Stock[[#This Row],[% TĂNG KỲ VỌNG_1]]),"")</f>
        <v/>
      </c>
      <c r="M2664" s="89"/>
      <c r="N2664" s="116" t="str">
        <f>IF(Stock[[#This Row],[SỐ LƯỢNG MUA]]&gt;0,Stock[[#This Row],[GIÁ MUA]]*(1+Stock[[#This Row],[% TĂNG KỲ VỌNG_2]]),"")</f>
        <v/>
      </c>
      <c r="O2664" s="89"/>
      <c r="P2664" s="116" t="str">
        <f>IF(Stock[[#This Row],[SỐ LƯỢNG MUA]]&gt;0,Stock[[#This Row],[GIÁ MUA]]*(1+Stock[[#This Row],[% GIẢM ĐỂ CẮT LỖ]]),"")</f>
        <v/>
      </c>
      <c r="Q2664" s="103"/>
      <c r="R2664" s="117" t="str">
        <f>IF(Stock[[#This Row],[CỔ TỨC TIỀN MẶT]]&gt;0,Stock[[#This Row],[CỔ TỨC TIỀN MẶT]]/(Stock[[#This Row],[GIÁ MUA]]*Stock[[#This Row],[SỐ LƯỢNG MUA]]),"")</f>
        <v/>
      </c>
      <c r="S2664" s="103"/>
      <c r="T2664" s="77"/>
      <c r="U2664" s="95"/>
      <c r="V2664" s="96"/>
      <c r="W2664" s="125" t="str">
        <f>IF(Stock[[#This Row],[SỐ LƯỢNG BÁN]]&gt;0,Stock[[#This Row],[GIÁ BÁN]]*Stock[[#This Row],[SỐ LƯỢNG BÁN]]*$D$11+Stock[[#This Row],[GIÁ BÁN]]*Stock[[#This Row],[SỐ LƯỢNG BÁN]]*$D$12,"")</f>
        <v/>
      </c>
      <c r="X2664" s="120">
        <f>Stock[[#This Row],[SỐ LƯỢNG MUA]]+Stock[[#This Row],[CỔ TỨC BẰNG CỔ PHIẾU]]-Stock[[#This Row],[SỐ LƯỢNG BÁN]]</f>
        <v>0</v>
      </c>
      <c r="Y26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4" s="120">
        <f ca="1">IF(Stock[[#This Row],[NGÀY BÁN]]&gt;0,Stock[[#This Row],[NGÀY BÁN]]-Stock[[#This Row],[NGÀY MUA]]+1,IF(Stock[[#This Row],[NGÀY MUA]]=0,0,TODAY()-Stock[[#This Row],[NGÀY MUA]]+1))</f>
        <v>0</v>
      </c>
      <c r="AA2664" s="121" t="str">
        <f>IFERROR(Stock[[#This Row],[CỔ TỨC TIỀN MẶT]]+Stock[[#This Row],[LÃI/(LỖ) TỪ BÁN CK
(auto-fill)]],"")</f>
        <v/>
      </c>
      <c r="AB26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4" s="79"/>
      <c r="AE2664" s="146" t="str">
        <f>IF(Stock[[#This Row],[TRẠNG THÁI
(auto-fill)]]="NẮM GIỮ",Stock[[#This Row],[GIÁ THỊ TRƯỜNG]]-Stock[[#This Row],[GIÁ MUA]],"")</f>
        <v/>
      </c>
      <c r="AF2664" s="150" t="str">
        <f>IFERROR(Stock[[#This Row],[TĂNG/
(GIẢM )]]/Stock[[#This Row],[GIÁ MUA]],"")</f>
        <v/>
      </c>
      <c r="AG2664" s="129" t="str">
        <f>IF(Stock[[#This Row],[GIÁ THỊ TRƯỜNG]]&gt;0,Stock[[#This Row],[GIÁ THỊ TRƯỜNG]]*Stock[[#This Row],[SỐ LƯỢNG CÒN LẠI
(auto-fill)]],"")</f>
        <v/>
      </c>
    </row>
    <row r="2665" spans="2:33">
      <c r="B2665" s="109" t="str">
        <f>IF(AND(Stock[[#This Row],[SỐ LƯỢNG MUA]]&gt;0,Stock[[#This Row],[SỐ LƯỢNG CÒN LẠI
(auto-fill)]]=0),"BÁN",
IF(AND(Stock[[#This Row],[SỐ LƯỢNG MUA]]&gt;0,Stock[[#This Row],[SỐ LƯỢNG CÒN LẠI
(auto-fill)]]&gt;0),"NẮM GIỮ",""))</f>
        <v/>
      </c>
      <c r="C2665" s="112">
        <f t="shared" si="41"/>
        <v>2652</v>
      </c>
      <c r="D2665" s="77"/>
      <c r="E2665" s="78"/>
      <c r="F2665" s="170"/>
      <c r="G2665" s="83"/>
      <c r="H2665" s="84"/>
      <c r="I2665" s="114" t="str">
        <f>IF(Stock[[#This Row],[SỐ LƯỢNG MUA]]&gt;0,Stock[[#This Row],[GIÁ MUA]]*Stock[[#This Row],[SỐ LƯỢNG MUA]]*$D$11,"")</f>
        <v/>
      </c>
      <c r="J2665" s="87"/>
      <c r="K2665" s="88"/>
      <c r="L2665" s="116" t="str">
        <f>IF(Stock[[#This Row],[SỐ LƯỢNG MUA]]&gt;0,Stock[[#This Row],[GIÁ MUA]]*(1+Stock[[#This Row],[% TĂNG KỲ VỌNG_1]]),"")</f>
        <v/>
      </c>
      <c r="M2665" s="89"/>
      <c r="N2665" s="116" t="str">
        <f>IF(Stock[[#This Row],[SỐ LƯỢNG MUA]]&gt;0,Stock[[#This Row],[GIÁ MUA]]*(1+Stock[[#This Row],[% TĂNG KỲ VỌNG_2]]),"")</f>
        <v/>
      </c>
      <c r="O2665" s="89"/>
      <c r="P2665" s="116" t="str">
        <f>IF(Stock[[#This Row],[SỐ LƯỢNG MUA]]&gt;0,Stock[[#This Row],[GIÁ MUA]]*(1+Stock[[#This Row],[% GIẢM ĐỂ CẮT LỖ]]),"")</f>
        <v/>
      </c>
      <c r="Q2665" s="103"/>
      <c r="R2665" s="117" t="str">
        <f>IF(Stock[[#This Row],[CỔ TỨC TIỀN MẶT]]&gt;0,Stock[[#This Row],[CỔ TỨC TIỀN MẶT]]/(Stock[[#This Row],[GIÁ MUA]]*Stock[[#This Row],[SỐ LƯỢNG MUA]]),"")</f>
        <v/>
      </c>
      <c r="S2665" s="103"/>
      <c r="T2665" s="77"/>
      <c r="U2665" s="95"/>
      <c r="V2665" s="96"/>
      <c r="W2665" s="125" t="str">
        <f>IF(Stock[[#This Row],[SỐ LƯỢNG BÁN]]&gt;0,Stock[[#This Row],[GIÁ BÁN]]*Stock[[#This Row],[SỐ LƯỢNG BÁN]]*$D$11+Stock[[#This Row],[GIÁ BÁN]]*Stock[[#This Row],[SỐ LƯỢNG BÁN]]*$D$12,"")</f>
        <v/>
      </c>
      <c r="X2665" s="120">
        <f>Stock[[#This Row],[SỐ LƯỢNG MUA]]+Stock[[#This Row],[CỔ TỨC BẰNG CỔ PHIẾU]]-Stock[[#This Row],[SỐ LƯỢNG BÁN]]</f>
        <v>0</v>
      </c>
      <c r="Y26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5" s="120">
        <f ca="1">IF(Stock[[#This Row],[NGÀY BÁN]]&gt;0,Stock[[#This Row],[NGÀY BÁN]]-Stock[[#This Row],[NGÀY MUA]]+1,IF(Stock[[#This Row],[NGÀY MUA]]=0,0,TODAY()-Stock[[#This Row],[NGÀY MUA]]+1))</f>
        <v>0</v>
      </c>
      <c r="AA2665" s="121" t="str">
        <f>IFERROR(Stock[[#This Row],[CỔ TỨC TIỀN MẶT]]+Stock[[#This Row],[LÃI/(LỖ) TỪ BÁN CK
(auto-fill)]],"")</f>
        <v/>
      </c>
      <c r="AB26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5" s="79"/>
      <c r="AE2665" s="146" t="str">
        <f>IF(Stock[[#This Row],[TRẠNG THÁI
(auto-fill)]]="NẮM GIỮ",Stock[[#This Row],[GIÁ THỊ TRƯỜNG]]-Stock[[#This Row],[GIÁ MUA]],"")</f>
        <v/>
      </c>
      <c r="AF2665" s="150" t="str">
        <f>IFERROR(Stock[[#This Row],[TĂNG/
(GIẢM )]]/Stock[[#This Row],[GIÁ MUA]],"")</f>
        <v/>
      </c>
      <c r="AG2665" s="129" t="str">
        <f>IF(Stock[[#This Row],[GIÁ THỊ TRƯỜNG]]&gt;0,Stock[[#This Row],[GIÁ THỊ TRƯỜNG]]*Stock[[#This Row],[SỐ LƯỢNG CÒN LẠI
(auto-fill)]],"")</f>
        <v/>
      </c>
    </row>
    <row r="2666" spans="2:33">
      <c r="B2666" s="109" t="str">
        <f>IF(AND(Stock[[#This Row],[SỐ LƯỢNG MUA]]&gt;0,Stock[[#This Row],[SỐ LƯỢNG CÒN LẠI
(auto-fill)]]=0),"BÁN",
IF(AND(Stock[[#This Row],[SỐ LƯỢNG MUA]]&gt;0,Stock[[#This Row],[SỐ LƯỢNG CÒN LẠI
(auto-fill)]]&gt;0),"NẮM GIỮ",""))</f>
        <v/>
      </c>
      <c r="C2666" s="112">
        <f t="shared" si="41"/>
        <v>2653</v>
      </c>
      <c r="D2666" s="77"/>
      <c r="E2666" s="78"/>
      <c r="F2666" s="170"/>
      <c r="G2666" s="83"/>
      <c r="H2666" s="84"/>
      <c r="I2666" s="114" t="str">
        <f>IF(Stock[[#This Row],[SỐ LƯỢNG MUA]]&gt;0,Stock[[#This Row],[GIÁ MUA]]*Stock[[#This Row],[SỐ LƯỢNG MUA]]*$D$11,"")</f>
        <v/>
      </c>
      <c r="J2666" s="87"/>
      <c r="K2666" s="88"/>
      <c r="L2666" s="116" t="str">
        <f>IF(Stock[[#This Row],[SỐ LƯỢNG MUA]]&gt;0,Stock[[#This Row],[GIÁ MUA]]*(1+Stock[[#This Row],[% TĂNG KỲ VỌNG_1]]),"")</f>
        <v/>
      </c>
      <c r="M2666" s="89"/>
      <c r="N2666" s="116" t="str">
        <f>IF(Stock[[#This Row],[SỐ LƯỢNG MUA]]&gt;0,Stock[[#This Row],[GIÁ MUA]]*(1+Stock[[#This Row],[% TĂNG KỲ VỌNG_2]]),"")</f>
        <v/>
      </c>
      <c r="O2666" s="89"/>
      <c r="P2666" s="116" t="str">
        <f>IF(Stock[[#This Row],[SỐ LƯỢNG MUA]]&gt;0,Stock[[#This Row],[GIÁ MUA]]*(1+Stock[[#This Row],[% GIẢM ĐỂ CẮT LỖ]]),"")</f>
        <v/>
      </c>
      <c r="Q2666" s="103"/>
      <c r="R2666" s="117" t="str">
        <f>IF(Stock[[#This Row],[CỔ TỨC TIỀN MẶT]]&gt;0,Stock[[#This Row],[CỔ TỨC TIỀN MẶT]]/(Stock[[#This Row],[GIÁ MUA]]*Stock[[#This Row],[SỐ LƯỢNG MUA]]),"")</f>
        <v/>
      </c>
      <c r="S2666" s="103"/>
      <c r="T2666" s="77"/>
      <c r="U2666" s="95"/>
      <c r="V2666" s="96"/>
      <c r="W2666" s="125" t="str">
        <f>IF(Stock[[#This Row],[SỐ LƯỢNG BÁN]]&gt;0,Stock[[#This Row],[GIÁ BÁN]]*Stock[[#This Row],[SỐ LƯỢNG BÁN]]*$D$11+Stock[[#This Row],[GIÁ BÁN]]*Stock[[#This Row],[SỐ LƯỢNG BÁN]]*$D$12,"")</f>
        <v/>
      </c>
      <c r="X2666" s="120">
        <f>Stock[[#This Row],[SỐ LƯỢNG MUA]]+Stock[[#This Row],[CỔ TỨC BẰNG CỔ PHIẾU]]-Stock[[#This Row],[SỐ LƯỢNG BÁN]]</f>
        <v>0</v>
      </c>
      <c r="Y26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6" s="120">
        <f ca="1">IF(Stock[[#This Row],[NGÀY BÁN]]&gt;0,Stock[[#This Row],[NGÀY BÁN]]-Stock[[#This Row],[NGÀY MUA]]+1,IF(Stock[[#This Row],[NGÀY MUA]]=0,0,TODAY()-Stock[[#This Row],[NGÀY MUA]]+1))</f>
        <v>0</v>
      </c>
      <c r="AA2666" s="121" t="str">
        <f>IFERROR(Stock[[#This Row],[CỔ TỨC TIỀN MẶT]]+Stock[[#This Row],[LÃI/(LỖ) TỪ BÁN CK
(auto-fill)]],"")</f>
        <v/>
      </c>
      <c r="AB26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6" s="79"/>
      <c r="AE2666" s="146" t="str">
        <f>IF(Stock[[#This Row],[TRẠNG THÁI
(auto-fill)]]="NẮM GIỮ",Stock[[#This Row],[GIÁ THỊ TRƯỜNG]]-Stock[[#This Row],[GIÁ MUA]],"")</f>
        <v/>
      </c>
      <c r="AF2666" s="150" t="str">
        <f>IFERROR(Stock[[#This Row],[TĂNG/
(GIẢM )]]/Stock[[#This Row],[GIÁ MUA]],"")</f>
        <v/>
      </c>
      <c r="AG2666" s="129" t="str">
        <f>IF(Stock[[#This Row],[GIÁ THỊ TRƯỜNG]]&gt;0,Stock[[#This Row],[GIÁ THỊ TRƯỜNG]]*Stock[[#This Row],[SỐ LƯỢNG CÒN LẠI
(auto-fill)]],"")</f>
        <v/>
      </c>
    </row>
    <row r="2667" spans="2:33">
      <c r="B2667" s="109" t="str">
        <f>IF(AND(Stock[[#This Row],[SỐ LƯỢNG MUA]]&gt;0,Stock[[#This Row],[SỐ LƯỢNG CÒN LẠI
(auto-fill)]]=0),"BÁN",
IF(AND(Stock[[#This Row],[SỐ LƯỢNG MUA]]&gt;0,Stock[[#This Row],[SỐ LƯỢNG CÒN LẠI
(auto-fill)]]&gt;0),"NẮM GIỮ",""))</f>
        <v/>
      </c>
      <c r="C2667" s="112">
        <f t="shared" si="41"/>
        <v>2654</v>
      </c>
      <c r="D2667" s="77"/>
      <c r="E2667" s="78"/>
      <c r="F2667" s="170"/>
      <c r="G2667" s="83"/>
      <c r="H2667" s="84"/>
      <c r="I2667" s="114" t="str">
        <f>IF(Stock[[#This Row],[SỐ LƯỢNG MUA]]&gt;0,Stock[[#This Row],[GIÁ MUA]]*Stock[[#This Row],[SỐ LƯỢNG MUA]]*$D$11,"")</f>
        <v/>
      </c>
      <c r="J2667" s="87"/>
      <c r="K2667" s="88"/>
      <c r="L2667" s="116" t="str">
        <f>IF(Stock[[#This Row],[SỐ LƯỢNG MUA]]&gt;0,Stock[[#This Row],[GIÁ MUA]]*(1+Stock[[#This Row],[% TĂNG KỲ VỌNG_1]]),"")</f>
        <v/>
      </c>
      <c r="M2667" s="89"/>
      <c r="N2667" s="116" t="str">
        <f>IF(Stock[[#This Row],[SỐ LƯỢNG MUA]]&gt;0,Stock[[#This Row],[GIÁ MUA]]*(1+Stock[[#This Row],[% TĂNG KỲ VỌNG_2]]),"")</f>
        <v/>
      </c>
      <c r="O2667" s="89"/>
      <c r="P2667" s="116" t="str">
        <f>IF(Stock[[#This Row],[SỐ LƯỢNG MUA]]&gt;0,Stock[[#This Row],[GIÁ MUA]]*(1+Stock[[#This Row],[% GIẢM ĐỂ CẮT LỖ]]),"")</f>
        <v/>
      </c>
      <c r="Q2667" s="103"/>
      <c r="R2667" s="117" t="str">
        <f>IF(Stock[[#This Row],[CỔ TỨC TIỀN MẶT]]&gt;0,Stock[[#This Row],[CỔ TỨC TIỀN MẶT]]/(Stock[[#This Row],[GIÁ MUA]]*Stock[[#This Row],[SỐ LƯỢNG MUA]]),"")</f>
        <v/>
      </c>
      <c r="S2667" s="103"/>
      <c r="T2667" s="77"/>
      <c r="U2667" s="95"/>
      <c r="V2667" s="96"/>
      <c r="W2667" s="125" t="str">
        <f>IF(Stock[[#This Row],[SỐ LƯỢNG BÁN]]&gt;0,Stock[[#This Row],[GIÁ BÁN]]*Stock[[#This Row],[SỐ LƯỢNG BÁN]]*$D$11+Stock[[#This Row],[GIÁ BÁN]]*Stock[[#This Row],[SỐ LƯỢNG BÁN]]*$D$12,"")</f>
        <v/>
      </c>
      <c r="X2667" s="120">
        <f>Stock[[#This Row],[SỐ LƯỢNG MUA]]+Stock[[#This Row],[CỔ TỨC BẰNG CỔ PHIẾU]]-Stock[[#This Row],[SỐ LƯỢNG BÁN]]</f>
        <v>0</v>
      </c>
      <c r="Y26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7" s="120">
        <f ca="1">IF(Stock[[#This Row],[NGÀY BÁN]]&gt;0,Stock[[#This Row],[NGÀY BÁN]]-Stock[[#This Row],[NGÀY MUA]]+1,IF(Stock[[#This Row],[NGÀY MUA]]=0,0,TODAY()-Stock[[#This Row],[NGÀY MUA]]+1))</f>
        <v>0</v>
      </c>
      <c r="AA2667" s="121" t="str">
        <f>IFERROR(Stock[[#This Row],[CỔ TỨC TIỀN MẶT]]+Stock[[#This Row],[LÃI/(LỖ) TỪ BÁN CK
(auto-fill)]],"")</f>
        <v/>
      </c>
      <c r="AB26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7" s="79"/>
      <c r="AE2667" s="146" t="str">
        <f>IF(Stock[[#This Row],[TRẠNG THÁI
(auto-fill)]]="NẮM GIỮ",Stock[[#This Row],[GIÁ THỊ TRƯỜNG]]-Stock[[#This Row],[GIÁ MUA]],"")</f>
        <v/>
      </c>
      <c r="AF2667" s="150" t="str">
        <f>IFERROR(Stock[[#This Row],[TĂNG/
(GIẢM )]]/Stock[[#This Row],[GIÁ MUA]],"")</f>
        <v/>
      </c>
      <c r="AG2667" s="129" t="str">
        <f>IF(Stock[[#This Row],[GIÁ THỊ TRƯỜNG]]&gt;0,Stock[[#This Row],[GIÁ THỊ TRƯỜNG]]*Stock[[#This Row],[SỐ LƯỢNG CÒN LẠI
(auto-fill)]],"")</f>
        <v/>
      </c>
    </row>
    <row r="2668" spans="2:33">
      <c r="B2668" s="109" t="str">
        <f>IF(AND(Stock[[#This Row],[SỐ LƯỢNG MUA]]&gt;0,Stock[[#This Row],[SỐ LƯỢNG CÒN LẠI
(auto-fill)]]=0),"BÁN",
IF(AND(Stock[[#This Row],[SỐ LƯỢNG MUA]]&gt;0,Stock[[#This Row],[SỐ LƯỢNG CÒN LẠI
(auto-fill)]]&gt;0),"NẮM GIỮ",""))</f>
        <v/>
      </c>
      <c r="C2668" s="112">
        <f t="shared" si="41"/>
        <v>2655</v>
      </c>
      <c r="D2668" s="77"/>
      <c r="E2668" s="78"/>
      <c r="F2668" s="170"/>
      <c r="G2668" s="83"/>
      <c r="H2668" s="84"/>
      <c r="I2668" s="114" t="str">
        <f>IF(Stock[[#This Row],[SỐ LƯỢNG MUA]]&gt;0,Stock[[#This Row],[GIÁ MUA]]*Stock[[#This Row],[SỐ LƯỢNG MUA]]*$D$11,"")</f>
        <v/>
      </c>
      <c r="J2668" s="87"/>
      <c r="K2668" s="88"/>
      <c r="L2668" s="116" t="str">
        <f>IF(Stock[[#This Row],[SỐ LƯỢNG MUA]]&gt;0,Stock[[#This Row],[GIÁ MUA]]*(1+Stock[[#This Row],[% TĂNG KỲ VỌNG_1]]),"")</f>
        <v/>
      </c>
      <c r="M2668" s="89"/>
      <c r="N2668" s="116" t="str">
        <f>IF(Stock[[#This Row],[SỐ LƯỢNG MUA]]&gt;0,Stock[[#This Row],[GIÁ MUA]]*(1+Stock[[#This Row],[% TĂNG KỲ VỌNG_2]]),"")</f>
        <v/>
      </c>
      <c r="O2668" s="89"/>
      <c r="P2668" s="116" t="str">
        <f>IF(Stock[[#This Row],[SỐ LƯỢNG MUA]]&gt;0,Stock[[#This Row],[GIÁ MUA]]*(1+Stock[[#This Row],[% GIẢM ĐỂ CẮT LỖ]]),"")</f>
        <v/>
      </c>
      <c r="Q2668" s="103"/>
      <c r="R2668" s="117" t="str">
        <f>IF(Stock[[#This Row],[CỔ TỨC TIỀN MẶT]]&gt;0,Stock[[#This Row],[CỔ TỨC TIỀN MẶT]]/(Stock[[#This Row],[GIÁ MUA]]*Stock[[#This Row],[SỐ LƯỢNG MUA]]),"")</f>
        <v/>
      </c>
      <c r="S2668" s="103"/>
      <c r="T2668" s="77"/>
      <c r="U2668" s="95"/>
      <c r="V2668" s="96"/>
      <c r="W2668" s="125" t="str">
        <f>IF(Stock[[#This Row],[SỐ LƯỢNG BÁN]]&gt;0,Stock[[#This Row],[GIÁ BÁN]]*Stock[[#This Row],[SỐ LƯỢNG BÁN]]*$D$11+Stock[[#This Row],[GIÁ BÁN]]*Stock[[#This Row],[SỐ LƯỢNG BÁN]]*$D$12,"")</f>
        <v/>
      </c>
      <c r="X2668" s="120">
        <f>Stock[[#This Row],[SỐ LƯỢNG MUA]]+Stock[[#This Row],[CỔ TỨC BẰNG CỔ PHIẾU]]-Stock[[#This Row],[SỐ LƯỢNG BÁN]]</f>
        <v>0</v>
      </c>
      <c r="Y26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8" s="120">
        <f ca="1">IF(Stock[[#This Row],[NGÀY BÁN]]&gt;0,Stock[[#This Row],[NGÀY BÁN]]-Stock[[#This Row],[NGÀY MUA]]+1,IF(Stock[[#This Row],[NGÀY MUA]]=0,0,TODAY()-Stock[[#This Row],[NGÀY MUA]]+1))</f>
        <v>0</v>
      </c>
      <c r="AA2668" s="121" t="str">
        <f>IFERROR(Stock[[#This Row],[CỔ TỨC TIỀN MẶT]]+Stock[[#This Row],[LÃI/(LỖ) TỪ BÁN CK
(auto-fill)]],"")</f>
        <v/>
      </c>
      <c r="AB26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8" s="79"/>
      <c r="AE2668" s="146" t="str">
        <f>IF(Stock[[#This Row],[TRẠNG THÁI
(auto-fill)]]="NẮM GIỮ",Stock[[#This Row],[GIÁ THỊ TRƯỜNG]]-Stock[[#This Row],[GIÁ MUA]],"")</f>
        <v/>
      </c>
      <c r="AF2668" s="150" t="str">
        <f>IFERROR(Stock[[#This Row],[TĂNG/
(GIẢM )]]/Stock[[#This Row],[GIÁ MUA]],"")</f>
        <v/>
      </c>
      <c r="AG2668" s="129" t="str">
        <f>IF(Stock[[#This Row],[GIÁ THỊ TRƯỜNG]]&gt;0,Stock[[#This Row],[GIÁ THỊ TRƯỜNG]]*Stock[[#This Row],[SỐ LƯỢNG CÒN LẠI
(auto-fill)]],"")</f>
        <v/>
      </c>
    </row>
    <row r="2669" spans="2:33">
      <c r="B2669" s="109" t="str">
        <f>IF(AND(Stock[[#This Row],[SỐ LƯỢNG MUA]]&gt;0,Stock[[#This Row],[SỐ LƯỢNG CÒN LẠI
(auto-fill)]]=0),"BÁN",
IF(AND(Stock[[#This Row],[SỐ LƯỢNG MUA]]&gt;0,Stock[[#This Row],[SỐ LƯỢNG CÒN LẠI
(auto-fill)]]&gt;0),"NẮM GIỮ",""))</f>
        <v/>
      </c>
      <c r="C2669" s="112">
        <f t="shared" si="41"/>
        <v>2656</v>
      </c>
      <c r="D2669" s="77"/>
      <c r="E2669" s="78"/>
      <c r="F2669" s="170"/>
      <c r="G2669" s="83"/>
      <c r="H2669" s="84"/>
      <c r="I2669" s="114" t="str">
        <f>IF(Stock[[#This Row],[SỐ LƯỢNG MUA]]&gt;0,Stock[[#This Row],[GIÁ MUA]]*Stock[[#This Row],[SỐ LƯỢNG MUA]]*$D$11,"")</f>
        <v/>
      </c>
      <c r="J2669" s="87"/>
      <c r="K2669" s="88"/>
      <c r="L2669" s="116" t="str">
        <f>IF(Stock[[#This Row],[SỐ LƯỢNG MUA]]&gt;0,Stock[[#This Row],[GIÁ MUA]]*(1+Stock[[#This Row],[% TĂNG KỲ VỌNG_1]]),"")</f>
        <v/>
      </c>
      <c r="M2669" s="89"/>
      <c r="N2669" s="116" t="str">
        <f>IF(Stock[[#This Row],[SỐ LƯỢNG MUA]]&gt;0,Stock[[#This Row],[GIÁ MUA]]*(1+Stock[[#This Row],[% TĂNG KỲ VỌNG_2]]),"")</f>
        <v/>
      </c>
      <c r="O2669" s="89"/>
      <c r="P2669" s="116" t="str">
        <f>IF(Stock[[#This Row],[SỐ LƯỢNG MUA]]&gt;0,Stock[[#This Row],[GIÁ MUA]]*(1+Stock[[#This Row],[% GIẢM ĐỂ CẮT LỖ]]),"")</f>
        <v/>
      </c>
      <c r="Q2669" s="103"/>
      <c r="R2669" s="117" t="str">
        <f>IF(Stock[[#This Row],[CỔ TỨC TIỀN MẶT]]&gt;0,Stock[[#This Row],[CỔ TỨC TIỀN MẶT]]/(Stock[[#This Row],[GIÁ MUA]]*Stock[[#This Row],[SỐ LƯỢNG MUA]]),"")</f>
        <v/>
      </c>
      <c r="S2669" s="103"/>
      <c r="T2669" s="77"/>
      <c r="U2669" s="95"/>
      <c r="V2669" s="96"/>
      <c r="W2669" s="125" t="str">
        <f>IF(Stock[[#This Row],[SỐ LƯỢNG BÁN]]&gt;0,Stock[[#This Row],[GIÁ BÁN]]*Stock[[#This Row],[SỐ LƯỢNG BÁN]]*$D$11+Stock[[#This Row],[GIÁ BÁN]]*Stock[[#This Row],[SỐ LƯỢNG BÁN]]*$D$12,"")</f>
        <v/>
      </c>
      <c r="X2669" s="120">
        <f>Stock[[#This Row],[SỐ LƯỢNG MUA]]+Stock[[#This Row],[CỔ TỨC BẰNG CỔ PHIẾU]]-Stock[[#This Row],[SỐ LƯỢNG BÁN]]</f>
        <v>0</v>
      </c>
      <c r="Y26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9" s="120">
        <f ca="1">IF(Stock[[#This Row],[NGÀY BÁN]]&gt;0,Stock[[#This Row],[NGÀY BÁN]]-Stock[[#This Row],[NGÀY MUA]]+1,IF(Stock[[#This Row],[NGÀY MUA]]=0,0,TODAY()-Stock[[#This Row],[NGÀY MUA]]+1))</f>
        <v>0</v>
      </c>
      <c r="AA2669" s="121" t="str">
        <f>IFERROR(Stock[[#This Row],[CỔ TỨC TIỀN MẶT]]+Stock[[#This Row],[LÃI/(LỖ) TỪ BÁN CK
(auto-fill)]],"")</f>
        <v/>
      </c>
      <c r="AB26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69" s="79"/>
      <c r="AE2669" s="146" t="str">
        <f>IF(Stock[[#This Row],[TRẠNG THÁI
(auto-fill)]]="NẮM GIỮ",Stock[[#This Row],[GIÁ THỊ TRƯỜNG]]-Stock[[#This Row],[GIÁ MUA]],"")</f>
        <v/>
      </c>
      <c r="AF2669" s="150" t="str">
        <f>IFERROR(Stock[[#This Row],[TĂNG/
(GIẢM )]]/Stock[[#This Row],[GIÁ MUA]],"")</f>
        <v/>
      </c>
      <c r="AG2669" s="129" t="str">
        <f>IF(Stock[[#This Row],[GIÁ THỊ TRƯỜNG]]&gt;0,Stock[[#This Row],[GIÁ THỊ TRƯỜNG]]*Stock[[#This Row],[SỐ LƯỢNG CÒN LẠI
(auto-fill)]],"")</f>
        <v/>
      </c>
    </row>
    <row r="2670" spans="2:33">
      <c r="B2670" s="109" t="str">
        <f>IF(AND(Stock[[#This Row],[SỐ LƯỢNG MUA]]&gt;0,Stock[[#This Row],[SỐ LƯỢNG CÒN LẠI
(auto-fill)]]=0),"BÁN",
IF(AND(Stock[[#This Row],[SỐ LƯỢNG MUA]]&gt;0,Stock[[#This Row],[SỐ LƯỢNG CÒN LẠI
(auto-fill)]]&gt;0),"NẮM GIỮ",""))</f>
        <v/>
      </c>
      <c r="C2670" s="112">
        <f t="shared" si="41"/>
        <v>2657</v>
      </c>
      <c r="D2670" s="77"/>
      <c r="E2670" s="78"/>
      <c r="F2670" s="170"/>
      <c r="G2670" s="83"/>
      <c r="H2670" s="84"/>
      <c r="I2670" s="114" t="str">
        <f>IF(Stock[[#This Row],[SỐ LƯỢNG MUA]]&gt;0,Stock[[#This Row],[GIÁ MUA]]*Stock[[#This Row],[SỐ LƯỢNG MUA]]*$D$11,"")</f>
        <v/>
      </c>
      <c r="J2670" s="87"/>
      <c r="K2670" s="88"/>
      <c r="L2670" s="116" t="str">
        <f>IF(Stock[[#This Row],[SỐ LƯỢNG MUA]]&gt;0,Stock[[#This Row],[GIÁ MUA]]*(1+Stock[[#This Row],[% TĂNG KỲ VỌNG_1]]),"")</f>
        <v/>
      </c>
      <c r="M2670" s="89"/>
      <c r="N2670" s="116" t="str">
        <f>IF(Stock[[#This Row],[SỐ LƯỢNG MUA]]&gt;0,Stock[[#This Row],[GIÁ MUA]]*(1+Stock[[#This Row],[% TĂNG KỲ VỌNG_2]]),"")</f>
        <v/>
      </c>
      <c r="O2670" s="89"/>
      <c r="P2670" s="116" t="str">
        <f>IF(Stock[[#This Row],[SỐ LƯỢNG MUA]]&gt;0,Stock[[#This Row],[GIÁ MUA]]*(1+Stock[[#This Row],[% GIẢM ĐỂ CẮT LỖ]]),"")</f>
        <v/>
      </c>
      <c r="Q2670" s="103"/>
      <c r="R2670" s="117" t="str">
        <f>IF(Stock[[#This Row],[CỔ TỨC TIỀN MẶT]]&gt;0,Stock[[#This Row],[CỔ TỨC TIỀN MẶT]]/(Stock[[#This Row],[GIÁ MUA]]*Stock[[#This Row],[SỐ LƯỢNG MUA]]),"")</f>
        <v/>
      </c>
      <c r="S2670" s="103"/>
      <c r="T2670" s="77"/>
      <c r="U2670" s="95"/>
      <c r="V2670" s="96"/>
      <c r="W2670" s="125" t="str">
        <f>IF(Stock[[#This Row],[SỐ LƯỢNG BÁN]]&gt;0,Stock[[#This Row],[GIÁ BÁN]]*Stock[[#This Row],[SỐ LƯỢNG BÁN]]*$D$11+Stock[[#This Row],[GIÁ BÁN]]*Stock[[#This Row],[SỐ LƯỢNG BÁN]]*$D$12,"")</f>
        <v/>
      </c>
      <c r="X2670" s="120">
        <f>Stock[[#This Row],[SỐ LƯỢNG MUA]]+Stock[[#This Row],[CỔ TỨC BẰNG CỔ PHIẾU]]-Stock[[#This Row],[SỐ LƯỢNG BÁN]]</f>
        <v>0</v>
      </c>
      <c r="Y26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0" s="120">
        <f ca="1">IF(Stock[[#This Row],[NGÀY BÁN]]&gt;0,Stock[[#This Row],[NGÀY BÁN]]-Stock[[#This Row],[NGÀY MUA]]+1,IF(Stock[[#This Row],[NGÀY MUA]]=0,0,TODAY()-Stock[[#This Row],[NGÀY MUA]]+1))</f>
        <v>0</v>
      </c>
      <c r="AA2670" s="121" t="str">
        <f>IFERROR(Stock[[#This Row],[CỔ TỨC TIỀN MẶT]]+Stock[[#This Row],[LÃI/(LỖ) TỪ BÁN CK
(auto-fill)]],"")</f>
        <v/>
      </c>
      <c r="AB26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0" s="79"/>
      <c r="AE2670" s="146" t="str">
        <f>IF(Stock[[#This Row],[TRẠNG THÁI
(auto-fill)]]="NẮM GIỮ",Stock[[#This Row],[GIÁ THỊ TRƯỜNG]]-Stock[[#This Row],[GIÁ MUA]],"")</f>
        <v/>
      </c>
      <c r="AF2670" s="150" t="str">
        <f>IFERROR(Stock[[#This Row],[TĂNG/
(GIẢM )]]/Stock[[#This Row],[GIÁ MUA]],"")</f>
        <v/>
      </c>
      <c r="AG2670" s="129" t="str">
        <f>IF(Stock[[#This Row],[GIÁ THỊ TRƯỜNG]]&gt;0,Stock[[#This Row],[GIÁ THỊ TRƯỜNG]]*Stock[[#This Row],[SỐ LƯỢNG CÒN LẠI
(auto-fill)]],"")</f>
        <v/>
      </c>
    </row>
    <row r="2671" spans="2:33">
      <c r="B2671" s="109" t="str">
        <f>IF(AND(Stock[[#This Row],[SỐ LƯỢNG MUA]]&gt;0,Stock[[#This Row],[SỐ LƯỢNG CÒN LẠI
(auto-fill)]]=0),"BÁN",
IF(AND(Stock[[#This Row],[SỐ LƯỢNG MUA]]&gt;0,Stock[[#This Row],[SỐ LƯỢNG CÒN LẠI
(auto-fill)]]&gt;0),"NẮM GIỮ",""))</f>
        <v/>
      </c>
      <c r="C2671" s="112">
        <f t="shared" si="41"/>
        <v>2658</v>
      </c>
      <c r="D2671" s="77"/>
      <c r="E2671" s="78"/>
      <c r="F2671" s="170"/>
      <c r="G2671" s="83"/>
      <c r="H2671" s="84"/>
      <c r="I2671" s="114" t="str">
        <f>IF(Stock[[#This Row],[SỐ LƯỢNG MUA]]&gt;0,Stock[[#This Row],[GIÁ MUA]]*Stock[[#This Row],[SỐ LƯỢNG MUA]]*$D$11,"")</f>
        <v/>
      </c>
      <c r="J2671" s="87"/>
      <c r="K2671" s="88"/>
      <c r="L2671" s="116" t="str">
        <f>IF(Stock[[#This Row],[SỐ LƯỢNG MUA]]&gt;0,Stock[[#This Row],[GIÁ MUA]]*(1+Stock[[#This Row],[% TĂNG KỲ VỌNG_1]]),"")</f>
        <v/>
      </c>
      <c r="M2671" s="89"/>
      <c r="N2671" s="116" t="str">
        <f>IF(Stock[[#This Row],[SỐ LƯỢNG MUA]]&gt;0,Stock[[#This Row],[GIÁ MUA]]*(1+Stock[[#This Row],[% TĂNG KỲ VỌNG_2]]),"")</f>
        <v/>
      </c>
      <c r="O2671" s="89"/>
      <c r="P2671" s="116" t="str">
        <f>IF(Stock[[#This Row],[SỐ LƯỢNG MUA]]&gt;0,Stock[[#This Row],[GIÁ MUA]]*(1+Stock[[#This Row],[% GIẢM ĐỂ CẮT LỖ]]),"")</f>
        <v/>
      </c>
      <c r="Q2671" s="103"/>
      <c r="R2671" s="117" t="str">
        <f>IF(Stock[[#This Row],[CỔ TỨC TIỀN MẶT]]&gt;0,Stock[[#This Row],[CỔ TỨC TIỀN MẶT]]/(Stock[[#This Row],[GIÁ MUA]]*Stock[[#This Row],[SỐ LƯỢNG MUA]]),"")</f>
        <v/>
      </c>
      <c r="S2671" s="103"/>
      <c r="T2671" s="77"/>
      <c r="U2671" s="95"/>
      <c r="V2671" s="96"/>
      <c r="W2671" s="125" t="str">
        <f>IF(Stock[[#This Row],[SỐ LƯỢNG BÁN]]&gt;0,Stock[[#This Row],[GIÁ BÁN]]*Stock[[#This Row],[SỐ LƯỢNG BÁN]]*$D$11+Stock[[#This Row],[GIÁ BÁN]]*Stock[[#This Row],[SỐ LƯỢNG BÁN]]*$D$12,"")</f>
        <v/>
      </c>
      <c r="X2671" s="120">
        <f>Stock[[#This Row],[SỐ LƯỢNG MUA]]+Stock[[#This Row],[CỔ TỨC BẰNG CỔ PHIẾU]]-Stock[[#This Row],[SỐ LƯỢNG BÁN]]</f>
        <v>0</v>
      </c>
      <c r="Y26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1" s="120">
        <f ca="1">IF(Stock[[#This Row],[NGÀY BÁN]]&gt;0,Stock[[#This Row],[NGÀY BÁN]]-Stock[[#This Row],[NGÀY MUA]]+1,IF(Stock[[#This Row],[NGÀY MUA]]=0,0,TODAY()-Stock[[#This Row],[NGÀY MUA]]+1))</f>
        <v>0</v>
      </c>
      <c r="AA2671" s="121" t="str">
        <f>IFERROR(Stock[[#This Row],[CỔ TỨC TIỀN MẶT]]+Stock[[#This Row],[LÃI/(LỖ) TỪ BÁN CK
(auto-fill)]],"")</f>
        <v/>
      </c>
      <c r="AB26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1" s="79"/>
      <c r="AE2671" s="146" t="str">
        <f>IF(Stock[[#This Row],[TRẠNG THÁI
(auto-fill)]]="NẮM GIỮ",Stock[[#This Row],[GIÁ THỊ TRƯỜNG]]-Stock[[#This Row],[GIÁ MUA]],"")</f>
        <v/>
      </c>
      <c r="AF2671" s="150" t="str">
        <f>IFERROR(Stock[[#This Row],[TĂNG/
(GIẢM )]]/Stock[[#This Row],[GIÁ MUA]],"")</f>
        <v/>
      </c>
      <c r="AG2671" s="129" t="str">
        <f>IF(Stock[[#This Row],[GIÁ THỊ TRƯỜNG]]&gt;0,Stock[[#This Row],[GIÁ THỊ TRƯỜNG]]*Stock[[#This Row],[SỐ LƯỢNG CÒN LẠI
(auto-fill)]],"")</f>
        <v/>
      </c>
    </row>
    <row r="2672" spans="2:33">
      <c r="B2672" s="109" t="str">
        <f>IF(AND(Stock[[#This Row],[SỐ LƯỢNG MUA]]&gt;0,Stock[[#This Row],[SỐ LƯỢNG CÒN LẠI
(auto-fill)]]=0),"BÁN",
IF(AND(Stock[[#This Row],[SỐ LƯỢNG MUA]]&gt;0,Stock[[#This Row],[SỐ LƯỢNG CÒN LẠI
(auto-fill)]]&gt;0),"NẮM GIỮ",""))</f>
        <v/>
      </c>
      <c r="C2672" s="112">
        <f t="shared" si="41"/>
        <v>2659</v>
      </c>
      <c r="D2672" s="77"/>
      <c r="E2672" s="78"/>
      <c r="F2672" s="170"/>
      <c r="G2672" s="83"/>
      <c r="H2672" s="84"/>
      <c r="I2672" s="114" t="str">
        <f>IF(Stock[[#This Row],[SỐ LƯỢNG MUA]]&gt;0,Stock[[#This Row],[GIÁ MUA]]*Stock[[#This Row],[SỐ LƯỢNG MUA]]*$D$11,"")</f>
        <v/>
      </c>
      <c r="J2672" s="87"/>
      <c r="K2672" s="88"/>
      <c r="L2672" s="116" t="str">
        <f>IF(Stock[[#This Row],[SỐ LƯỢNG MUA]]&gt;0,Stock[[#This Row],[GIÁ MUA]]*(1+Stock[[#This Row],[% TĂNG KỲ VỌNG_1]]),"")</f>
        <v/>
      </c>
      <c r="M2672" s="89"/>
      <c r="N2672" s="116" t="str">
        <f>IF(Stock[[#This Row],[SỐ LƯỢNG MUA]]&gt;0,Stock[[#This Row],[GIÁ MUA]]*(1+Stock[[#This Row],[% TĂNG KỲ VỌNG_2]]),"")</f>
        <v/>
      </c>
      <c r="O2672" s="89"/>
      <c r="P2672" s="116" t="str">
        <f>IF(Stock[[#This Row],[SỐ LƯỢNG MUA]]&gt;0,Stock[[#This Row],[GIÁ MUA]]*(1+Stock[[#This Row],[% GIẢM ĐỂ CẮT LỖ]]),"")</f>
        <v/>
      </c>
      <c r="Q2672" s="103"/>
      <c r="R2672" s="117" t="str">
        <f>IF(Stock[[#This Row],[CỔ TỨC TIỀN MẶT]]&gt;0,Stock[[#This Row],[CỔ TỨC TIỀN MẶT]]/(Stock[[#This Row],[GIÁ MUA]]*Stock[[#This Row],[SỐ LƯỢNG MUA]]),"")</f>
        <v/>
      </c>
      <c r="S2672" s="103"/>
      <c r="T2672" s="77"/>
      <c r="U2672" s="95"/>
      <c r="V2672" s="96"/>
      <c r="W2672" s="125" t="str">
        <f>IF(Stock[[#This Row],[SỐ LƯỢNG BÁN]]&gt;0,Stock[[#This Row],[GIÁ BÁN]]*Stock[[#This Row],[SỐ LƯỢNG BÁN]]*$D$11+Stock[[#This Row],[GIÁ BÁN]]*Stock[[#This Row],[SỐ LƯỢNG BÁN]]*$D$12,"")</f>
        <v/>
      </c>
      <c r="X2672" s="120">
        <f>Stock[[#This Row],[SỐ LƯỢNG MUA]]+Stock[[#This Row],[CỔ TỨC BẰNG CỔ PHIẾU]]-Stock[[#This Row],[SỐ LƯỢNG BÁN]]</f>
        <v>0</v>
      </c>
      <c r="Y26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2" s="120">
        <f ca="1">IF(Stock[[#This Row],[NGÀY BÁN]]&gt;0,Stock[[#This Row],[NGÀY BÁN]]-Stock[[#This Row],[NGÀY MUA]]+1,IF(Stock[[#This Row],[NGÀY MUA]]=0,0,TODAY()-Stock[[#This Row],[NGÀY MUA]]+1))</f>
        <v>0</v>
      </c>
      <c r="AA2672" s="121" t="str">
        <f>IFERROR(Stock[[#This Row],[CỔ TỨC TIỀN MẶT]]+Stock[[#This Row],[LÃI/(LỖ) TỪ BÁN CK
(auto-fill)]],"")</f>
        <v/>
      </c>
      <c r="AB26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2" s="79"/>
      <c r="AE2672" s="146" t="str">
        <f>IF(Stock[[#This Row],[TRẠNG THÁI
(auto-fill)]]="NẮM GIỮ",Stock[[#This Row],[GIÁ THỊ TRƯỜNG]]-Stock[[#This Row],[GIÁ MUA]],"")</f>
        <v/>
      </c>
      <c r="AF2672" s="150" t="str">
        <f>IFERROR(Stock[[#This Row],[TĂNG/
(GIẢM )]]/Stock[[#This Row],[GIÁ MUA]],"")</f>
        <v/>
      </c>
      <c r="AG2672" s="129" t="str">
        <f>IF(Stock[[#This Row],[GIÁ THỊ TRƯỜNG]]&gt;0,Stock[[#This Row],[GIÁ THỊ TRƯỜNG]]*Stock[[#This Row],[SỐ LƯỢNG CÒN LẠI
(auto-fill)]],"")</f>
        <v/>
      </c>
    </row>
    <row r="2673" spans="2:33">
      <c r="B2673" s="109" t="str">
        <f>IF(AND(Stock[[#This Row],[SỐ LƯỢNG MUA]]&gt;0,Stock[[#This Row],[SỐ LƯỢNG CÒN LẠI
(auto-fill)]]=0),"BÁN",
IF(AND(Stock[[#This Row],[SỐ LƯỢNG MUA]]&gt;0,Stock[[#This Row],[SỐ LƯỢNG CÒN LẠI
(auto-fill)]]&gt;0),"NẮM GIỮ",""))</f>
        <v/>
      </c>
      <c r="C2673" s="112">
        <f t="shared" si="41"/>
        <v>2660</v>
      </c>
      <c r="D2673" s="77"/>
      <c r="E2673" s="78"/>
      <c r="F2673" s="170"/>
      <c r="G2673" s="83"/>
      <c r="H2673" s="84"/>
      <c r="I2673" s="114" t="str">
        <f>IF(Stock[[#This Row],[SỐ LƯỢNG MUA]]&gt;0,Stock[[#This Row],[GIÁ MUA]]*Stock[[#This Row],[SỐ LƯỢNG MUA]]*$D$11,"")</f>
        <v/>
      </c>
      <c r="J2673" s="87"/>
      <c r="K2673" s="88"/>
      <c r="L2673" s="116" t="str">
        <f>IF(Stock[[#This Row],[SỐ LƯỢNG MUA]]&gt;0,Stock[[#This Row],[GIÁ MUA]]*(1+Stock[[#This Row],[% TĂNG KỲ VỌNG_1]]),"")</f>
        <v/>
      </c>
      <c r="M2673" s="89"/>
      <c r="N2673" s="116" t="str">
        <f>IF(Stock[[#This Row],[SỐ LƯỢNG MUA]]&gt;0,Stock[[#This Row],[GIÁ MUA]]*(1+Stock[[#This Row],[% TĂNG KỲ VỌNG_2]]),"")</f>
        <v/>
      </c>
      <c r="O2673" s="89"/>
      <c r="P2673" s="116" t="str">
        <f>IF(Stock[[#This Row],[SỐ LƯỢNG MUA]]&gt;0,Stock[[#This Row],[GIÁ MUA]]*(1+Stock[[#This Row],[% GIẢM ĐỂ CẮT LỖ]]),"")</f>
        <v/>
      </c>
      <c r="Q2673" s="103"/>
      <c r="R2673" s="117" t="str">
        <f>IF(Stock[[#This Row],[CỔ TỨC TIỀN MẶT]]&gt;0,Stock[[#This Row],[CỔ TỨC TIỀN MẶT]]/(Stock[[#This Row],[GIÁ MUA]]*Stock[[#This Row],[SỐ LƯỢNG MUA]]),"")</f>
        <v/>
      </c>
      <c r="S2673" s="103"/>
      <c r="T2673" s="77"/>
      <c r="U2673" s="95"/>
      <c r="V2673" s="96"/>
      <c r="W2673" s="125" t="str">
        <f>IF(Stock[[#This Row],[SỐ LƯỢNG BÁN]]&gt;0,Stock[[#This Row],[GIÁ BÁN]]*Stock[[#This Row],[SỐ LƯỢNG BÁN]]*$D$11+Stock[[#This Row],[GIÁ BÁN]]*Stock[[#This Row],[SỐ LƯỢNG BÁN]]*$D$12,"")</f>
        <v/>
      </c>
      <c r="X2673" s="120">
        <f>Stock[[#This Row],[SỐ LƯỢNG MUA]]+Stock[[#This Row],[CỔ TỨC BẰNG CỔ PHIẾU]]-Stock[[#This Row],[SỐ LƯỢNG BÁN]]</f>
        <v>0</v>
      </c>
      <c r="Y26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3" s="120">
        <f ca="1">IF(Stock[[#This Row],[NGÀY BÁN]]&gt;0,Stock[[#This Row],[NGÀY BÁN]]-Stock[[#This Row],[NGÀY MUA]]+1,IF(Stock[[#This Row],[NGÀY MUA]]=0,0,TODAY()-Stock[[#This Row],[NGÀY MUA]]+1))</f>
        <v>0</v>
      </c>
      <c r="AA2673" s="121" t="str">
        <f>IFERROR(Stock[[#This Row],[CỔ TỨC TIỀN MẶT]]+Stock[[#This Row],[LÃI/(LỖ) TỪ BÁN CK
(auto-fill)]],"")</f>
        <v/>
      </c>
      <c r="AB26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3" s="79"/>
      <c r="AE2673" s="146" t="str">
        <f>IF(Stock[[#This Row],[TRẠNG THÁI
(auto-fill)]]="NẮM GIỮ",Stock[[#This Row],[GIÁ THỊ TRƯỜNG]]-Stock[[#This Row],[GIÁ MUA]],"")</f>
        <v/>
      </c>
      <c r="AF2673" s="150" t="str">
        <f>IFERROR(Stock[[#This Row],[TĂNG/
(GIẢM )]]/Stock[[#This Row],[GIÁ MUA]],"")</f>
        <v/>
      </c>
      <c r="AG2673" s="129" t="str">
        <f>IF(Stock[[#This Row],[GIÁ THỊ TRƯỜNG]]&gt;0,Stock[[#This Row],[GIÁ THỊ TRƯỜNG]]*Stock[[#This Row],[SỐ LƯỢNG CÒN LẠI
(auto-fill)]],"")</f>
        <v/>
      </c>
    </row>
    <row r="2674" spans="2:33">
      <c r="B2674" s="109" t="str">
        <f>IF(AND(Stock[[#This Row],[SỐ LƯỢNG MUA]]&gt;0,Stock[[#This Row],[SỐ LƯỢNG CÒN LẠI
(auto-fill)]]=0),"BÁN",
IF(AND(Stock[[#This Row],[SỐ LƯỢNG MUA]]&gt;0,Stock[[#This Row],[SỐ LƯỢNG CÒN LẠI
(auto-fill)]]&gt;0),"NẮM GIỮ",""))</f>
        <v/>
      </c>
      <c r="C2674" s="112">
        <f t="shared" si="41"/>
        <v>2661</v>
      </c>
      <c r="D2674" s="77"/>
      <c r="E2674" s="78"/>
      <c r="F2674" s="170"/>
      <c r="G2674" s="83"/>
      <c r="H2674" s="84"/>
      <c r="I2674" s="114" t="str">
        <f>IF(Stock[[#This Row],[SỐ LƯỢNG MUA]]&gt;0,Stock[[#This Row],[GIÁ MUA]]*Stock[[#This Row],[SỐ LƯỢNG MUA]]*$D$11,"")</f>
        <v/>
      </c>
      <c r="J2674" s="87"/>
      <c r="K2674" s="88"/>
      <c r="L2674" s="116" t="str">
        <f>IF(Stock[[#This Row],[SỐ LƯỢNG MUA]]&gt;0,Stock[[#This Row],[GIÁ MUA]]*(1+Stock[[#This Row],[% TĂNG KỲ VỌNG_1]]),"")</f>
        <v/>
      </c>
      <c r="M2674" s="89"/>
      <c r="N2674" s="116" t="str">
        <f>IF(Stock[[#This Row],[SỐ LƯỢNG MUA]]&gt;0,Stock[[#This Row],[GIÁ MUA]]*(1+Stock[[#This Row],[% TĂNG KỲ VỌNG_2]]),"")</f>
        <v/>
      </c>
      <c r="O2674" s="89"/>
      <c r="P2674" s="116" t="str">
        <f>IF(Stock[[#This Row],[SỐ LƯỢNG MUA]]&gt;0,Stock[[#This Row],[GIÁ MUA]]*(1+Stock[[#This Row],[% GIẢM ĐỂ CẮT LỖ]]),"")</f>
        <v/>
      </c>
      <c r="Q2674" s="103"/>
      <c r="R2674" s="117" t="str">
        <f>IF(Stock[[#This Row],[CỔ TỨC TIỀN MẶT]]&gt;0,Stock[[#This Row],[CỔ TỨC TIỀN MẶT]]/(Stock[[#This Row],[GIÁ MUA]]*Stock[[#This Row],[SỐ LƯỢNG MUA]]),"")</f>
        <v/>
      </c>
      <c r="S2674" s="103"/>
      <c r="T2674" s="77"/>
      <c r="U2674" s="95"/>
      <c r="V2674" s="96"/>
      <c r="W2674" s="125" t="str">
        <f>IF(Stock[[#This Row],[SỐ LƯỢNG BÁN]]&gt;0,Stock[[#This Row],[GIÁ BÁN]]*Stock[[#This Row],[SỐ LƯỢNG BÁN]]*$D$11+Stock[[#This Row],[GIÁ BÁN]]*Stock[[#This Row],[SỐ LƯỢNG BÁN]]*$D$12,"")</f>
        <v/>
      </c>
      <c r="X2674" s="120">
        <f>Stock[[#This Row],[SỐ LƯỢNG MUA]]+Stock[[#This Row],[CỔ TỨC BẰNG CỔ PHIẾU]]-Stock[[#This Row],[SỐ LƯỢNG BÁN]]</f>
        <v>0</v>
      </c>
      <c r="Y26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4" s="120">
        <f ca="1">IF(Stock[[#This Row],[NGÀY BÁN]]&gt;0,Stock[[#This Row],[NGÀY BÁN]]-Stock[[#This Row],[NGÀY MUA]]+1,IF(Stock[[#This Row],[NGÀY MUA]]=0,0,TODAY()-Stock[[#This Row],[NGÀY MUA]]+1))</f>
        <v>0</v>
      </c>
      <c r="AA2674" s="121" t="str">
        <f>IFERROR(Stock[[#This Row],[CỔ TỨC TIỀN MẶT]]+Stock[[#This Row],[LÃI/(LỖ) TỪ BÁN CK
(auto-fill)]],"")</f>
        <v/>
      </c>
      <c r="AB26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4" s="79"/>
      <c r="AE2674" s="146" t="str">
        <f>IF(Stock[[#This Row],[TRẠNG THÁI
(auto-fill)]]="NẮM GIỮ",Stock[[#This Row],[GIÁ THỊ TRƯỜNG]]-Stock[[#This Row],[GIÁ MUA]],"")</f>
        <v/>
      </c>
      <c r="AF2674" s="150" t="str">
        <f>IFERROR(Stock[[#This Row],[TĂNG/
(GIẢM )]]/Stock[[#This Row],[GIÁ MUA]],"")</f>
        <v/>
      </c>
      <c r="AG2674" s="129" t="str">
        <f>IF(Stock[[#This Row],[GIÁ THỊ TRƯỜNG]]&gt;0,Stock[[#This Row],[GIÁ THỊ TRƯỜNG]]*Stock[[#This Row],[SỐ LƯỢNG CÒN LẠI
(auto-fill)]],"")</f>
        <v/>
      </c>
    </row>
    <row r="2675" spans="2:33">
      <c r="B2675" s="109" t="str">
        <f>IF(AND(Stock[[#This Row],[SỐ LƯỢNG MUA]]&gt;0,Stock[[#This Row],[SỐ LƯỢNG CÒN LẠI
(auto-fill)]]=0),"BÁN",
IF(AND(Stock[[#This Row],[SỐ LƯỢNG MUA]]&gt;0,Stock[[#This Row],[SỐ LƯỢNG CÒN LẠI
(auto-fill)]]&gt;0),"NẮM GIỮ",""))</f>
        <v/>
      </c>
      <c r="C2675" s="112">
        <f t="shared" si="41"/>
        <v>2662</v>
      </c>
      <c r="D2675" s="77"/>
      <c r="E2675" s="78"/>
      <c r="F2675" s="170"/>
      <c r="G2675" s="83"/>
      <c r="H2675" s="84"/>
      <c r="I2675" s="114" t="str">
        <f>IF(Stock[[#This Row],[SỐ LƯỢNG MUA]]&gt;0,Stock[[#This Row],[GIÁ MUA]]*Stock[[#This Row],[SỐ LƯỢNG MUA]]*$D$11,"")</f>
        <v/>
      </c>
      <c r="J2675" s="87"/>
      <c r="K2675" s="88"/>
      <c r="L2675" s="116" t="str">
        <f>IF(Stock[[#This Row],[SỐ LƯỢNG MUA]]&gt;0,Stock[[#This Row],[GIÁ MUA]]*(1+Stock[[#This Row],[% TĂNG KỲ VỌNG_1]]),"")</f>
        <v/>
      </c>
      <c r="M2675" s="89"/>
      <c r="N2675" s="116" t="str">
        <f>IF(Stock[[#This Row],[SỐ LƯỢNG MUA]]&gt;0,Stock[[#This Row],[GIÁ MUA]]*(1+Stock[[#This Row],[% TĂNG KỲ VỌNG_2]]),"")</f>
        <v/>
      </c>
      <c r="O2675" s="89"/>
      <c r="P2675" s="116" t="str">
        <f>IF(Stock[[#This Row],[SỐ LƯỢNG MUA]]&gt;0,Stock[[#This Row],[GIÁ MUA]]*(1+Stock[[#This Row],[% GIẢM ĐỂ CẮT LỖ]]),"")</f>
        <v/>
      </c>
      <c r="Q2675" s="103"/>
      <c r="R2675" s="117" t="str">
        <f>IF(Stock[[#This Row],[CỔ TỨC TIỀN MẶT]]&gt;0,Stock[[#This Row],[CỔ TỨC TIỀN MẶT]]/(Stock[[#This Row],[GIÁ MUA]]*Stock[[#This Row],[SỐ LƯỢNG MUA]]),"")</f>
        <v/>
      </c>
      <c r="S2675" s="103"/>
      <c r="T2675" s="77"/>
      <c r="U2675" s="95"/>
      <c r="V2675" s="96"/>
      <c r="W2675" s="125" t="str">
        <f>IF(Stock[[#This Row],[SỐ LƯỢNG BÁN]]&gt;0,Stock[[#This Row],[GIÁ BÁN]]*Stock[[#This Row],[SỐ LƯỢNG BÁN]]*$D$11+Stock[[#This Row],[GIÁ BÁN]]*Stock[[#This Row],[SỐ LƯỢNG BÁN]]*$D$12,"")</f>
        <v/>
      </c>
      <c r="X2675" s="120">
        <f>Stock[[#This Row],[SỐ LƯỢNG MUA]]+Stock[[#This Row],[CỔ TỨC BẰNG CỔ PHIẾU]]-Stock[[#This Row],[SỐ LƯỢNG BÁN]]</f>
        <v>0</v>
      </c>
      <c r="Y26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5" s="120">
        <f ca="1">IF(Stock[[#This Row],[NGÀY BÁN]]&gt;0,Stock[[#This Row],[NGÀY BÁN]]-Stock[[#This Row],[NGÀY MUA]]+1,IF(Stock[[#This Row],[NGÀY MUA]]=0,0,TODAY()-Stock[[#This Row],[NGÀY MUA]]+1))</f>
        <v>0</v>
      </c>
      <c r="AA2675" s="121" t="str">
        <f>IFERROR(Stock[[#This Row],[CỔ TỨC TIỀN MẶT]]+Stock[[#This Row],[LÃI/(LỖ) TỪ BÁN CK
(auto-fill)]],"")</f>
        <v/>
      </c>
      <c r="AB26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5" s="79"/>
      <c r="AE2675" s="146" t="str">
        <f>IF(Stock[[#This Row],[TRẠNG THÁI
(auto-fill)]]="NẮM GIỮ",Stock[[#This Row],[GIÁ THỊ TRƯỜNG]]-Stock[[#This Row],[GIÁ MUA]],"")</f>
        <v/>
      </c>
      <c r="AF2675" s="150" t="str">
        <f>IFERROR(Stock[[#This Row],[TĂNG/
(GIẢM )]]/Stock[[#This Row],[GIÁ MUA]],"")</f>
        <v/>
      </c>
      <c r="AG2675" s="129" t="str">
        <f>IF(Stock[[#This Row],[GIÁ THỊ TRƯỜNG]]&gt;0,Stock[[#This Row],[GIÁ THỊ TRƯỜNG]]*Stock[[#This Row],[SỐ LƯỢNG CÒN LẠI
(auto-fill)]],"")</f>
        <v/>
      </c>
    </row>
    <row r="2676" spans="2:33">
      <c r="B2676" s="109" t="str">
        <f>IF(AND(Stock[[#This Row],[SỐ LƯỢNG MUA]]&gt;0,Stock[[#This Row],[SỐ LƯỢNG CÒN LẠI
(auto-fill)]]=0),"BÁN",
IF(AND(Stock[[#This Row],[SỐ LƯỢNG MUA]]&gt;0,Stock[[#This Row],[SỐ LƯỢNG CÒN LẠI
(auto-fill)]]&gt;0),"NẮM GIỮ",""))</f>
        <v/>
      </c>
      <c r="C2676" s="112">
        <f t="shared" si="41"/>
        <v>2663</v>
      </c>
      <c r="D2676" s="77"/>
      <c r="E2676" s="78"/>
      <c r="F2676" s="170"/>
      <c r="G2676" s="83"/>
      <c r="H2676" s="84"/>
      <c r="I2676" s="114" t="str">
        <f>IF(Stock[[#This Row],[SỐ LƯỢNG MUA]]&gt;0,Stock[[#This Row],[GIÁ MUA]]*Stock[[#This Row],[SỐ LƯỢNG MUA]]*$D$11,"")</f>
        <v/>
      </c>
      <c r="J2676" s="87"/>
      <c r="K2676" s="88"/>
      <c r="L2676" s="116" t="str">
        <f>IF(Stock[[#This Row],[SỐ LƯỢNG MUA]]&gt;0,Stock[[#This Row],[GIÁ MUA]]*(1+Stock[[#This Row],[% TĂNG KỲ VỌNG_1]]),"")</f>
        <v/>
      </c>
      <c r="M2676" s="89"/>
      <c r="N2676" s="116" t="str">
        <f>IF(Stock[[#This Row],[SỐ LƯỢNG MUA]]&gt;0,Stock[[#This Row],[GIÁ MUA]]*(1+Stock[[#This Row],[% TĂNG KỲ VỌNG_2]]),"")</f>
        <v/>
      </c>
      <c r="O2676" s="89"/>
      <c r="P2676" s="116" t="str">
        <f>IF(Stock[[#This Row],[SỐ LƯỢNG MUA]]&gt;0,Stock[[#This Row],[GIÁ MUA]]*(1+Stock[[#This Row],[% GIẢM ĐỂ CẮT LỖ]]),"")</f>
        <v/>
      </c>
      <c r="Q2676" s="103"/>
      <c r="R2676" s="117" t="str">
        <f>IF(Stock[[#This Row],[CỔ TỨC TIỀN MẶT]]&gt;0,Stock[[#This Row],[CỔ TỨC TIỀN MẶT]]/(Stock[[#This Row],[GIÁ MUA]]*Stock[[#This Row],[SỐ LƯỢNG MUA]]),"")</f>
        <v/>
      </c>
      <c r="S2676" s="103"/>
      <c r="T2676" s="77"/>
      <c r="U2676" s="95"/>
      <c r="V2676" s="96"/>
      <c r="W2676" s="125" t="str">
        <f>IF(Stock[[#This Row],[SỐ LƯỢNG BÁN]]&gt;0,Stock[[#This Row],[GIÁ BÁN]]*Stock[[#This Row],[SỐ LƯỢNG BÁN]]*$D$11+Stock[[#This Row],[GIÁ BÁN]]*Stock[[#This Row],[SỐ LƯỢNG BÁN]]*$D$12,"")</f>
        <v/>
      </c>
      <c r="X2676" s="120">
        <f>Stock[[#This Row],[SỐ LƯỢNG MUA]]+Stock[[#This Row],[CỔ TỨC BẰNG CỔ PHIẾU]]-Stock[[#This Row],[SỐ LƯỢNG BÁN]]</f>
        <v>0</v>
      </c>
      <c r="Y26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6" s="120">
        <f ca="1">IF(Stock[[#This Row],[NGÀY BÁN]]&gt;0,Stock[[#This Row],[NGÀY BÁN]]-Stock[[#This Row],[NGÀY MUA]]+1,IF(Stock[[#This Row],[NGÀY MUA]]=0,0,TODAY()-Stock[[#This Row],[NGÀY MUA]]+1))</f>
        <v>0</v>
      </c>
      <c r="AA2676" s="121" t="str">
        <f>IFERROR(Stock[[#This Row],[CỔ TỨC TIỀN MẶT]]+Stock[[#This Row],[LÃI/(LỖ) TỪ BÁN CK
(auto-fill)]],"")</f>
        <v/>
      </c>
      <c r="AB26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6" s="79"/>
      <c r="AE2676" s="146" t="str">
        <f>IF(Stock[[#This Row],[TRẠNG THÁI
(auto-fill)]]="NẮM GIỮ",Stock[[#This Row],[GIÁ THỊ TRƯỜNG]]-Stock[[#This Row],[GIÁ MUA]],"")</f>
        <v/>
      </c>
      <c r="AF2676" s="150" t="str">
        <f>IFERROR(Stock[[#This Row],[TĂNG/
(GIẢM )]]/Stock[[#This Row],[GIÁ MUA]],"")</f>
        <v/>
      </c>
      <c r="AG2676" s="129" t="str">
        <f>IF(Stock[[#This Row],[GIÁ THỊ TRƯỜNG]]&gt;0,Stock[[#This Row],[GIÁ THỊ TRƯỜNG]]*Stock[[#This Row],[SỐ LƯỢNG CÒN LẠI
(auto-fill)]],"")</f>
        <v/>
      </c>
    </row>
    <row r="2677" spans="2:33">
      <c r="B2677" s="109" t="str">
        <f>IF(AND(Stock[[#This Row],[SỐ LƯỢNG MUA]]&gt;0,Stock[[#This Row],[SỐ LƯỢNG CÒN LẠI
(auto-fill)]]=0),"BÁN",
IF(AND(Stock[[#This Row],[SỐ LƯỢNG MUA]]&gt;0,Stock[[#This Row],[SỐ LƯỢNG CÒN LẠI
(auto-fill)]]&gt;0),"NẮM GIỮ",""))</f>
        <v/>
      </c>
      <c r="C2677" s="112">
        <f t="shared" si="41"/>
        <v>2664</v>
      </c>
      <c r="D2677" s="77"/>
      <c r="E2677" s="78"/>
      <c r="F2677" s="170"/>
      <c r="G2677" s="83"/>
      <c r="H2677" s="84"/>
      <c r="I2677" s="114" t="str">
        <f>IF(Stock[[#This Row],[SỐ LƯỢNG MUA]]&gt;0,Stock[[#This Row],[GIÁ MUA]]*Stock[[#This Row],[SỐ LƯỢNG MUA]]*$D$11,"")</f>
        <v/>
      </c>
      <c r="J2677" s="87"/>
      <c r="K2677" s="88"/>
      <c r="L2677" s="116" t="str">
        <f>IF(Stock[[#This Row],[SỐ LƯỢNG MUA]]&gt;0,Stock[[#This Row],[GIÁ MUA]]*(1+Stock[[#This Row],[% TĂNG KỲ VỌNG_1]]),"")</f>
        <v/>
      </c>
      <c r="M2677" s="89"/>
      <c r="N2677" s="116" t="str">
        <f>IF(Stock[[#This Row],[SỐ LƯỢNG MUA]]&gt;0,Stock[[#This Row],[GIÁ MUA]]*(1+Stock[[#This Row],[% TĂNG KỲ VỌNG_2]]),"")</f>
        <v/>
      </c>
      <c r="O2677" s="89"/>
      <c r="P2677" s="116" t="str">
        <f>IF(Stock[[#This Row],[SỐ LƯỢNG MUA]]&gt;0,Stock[[#This Row],[GIÁ MUA]]*(1+Stock[[#This Row],[% GIẢM ĐỂ CẮT LỖ]]),"")</f>
        <v/>
      </c>
      <c r="Q2677" s="103"/>
      <c r="R2677" s="117" t="str">
        <f>IF(Stock[[#This Row],[CỔ TỨC TIỀN MẶT]]&gt;0,Stock[[#This Row],[CỔ TỨC TIỀN MẶT]]/(Stock[[#This Row],[GIÁ MUA]]*Stock[[#This Row],[SỐ LƯỢNG MUA]]),"")</f>
        <v/>
      </c>
      <c r="S2677" s="103"/>
      <c r="T2677" s="77"/>
      <c r="U2677" s="95"/>
      <c r="V2677" s="96"/>
      <c r="W2677" s="125" t="str">
        <f>IF(Stock[[#This Row],[SỐ LƯỢNG BÁN]]&gt;0,Stock[[#This Row],[GIÁ BÁN]]*Stock[[#This Row],[SỐ LƯỢNG BÁN]]*$D$11+Stock[[#This Row],[GIÁ BÁN]]*Stock[[#This Row],[SỐ LƯỢNG BÁN]]*$D$12,"")</f>
        <v/>
      </c>
      <c r="X2677" s="120">
        <f>Stock[[#This Row],[SỐ LƯỢNG MUA]]+Stock[[#This Row],[CỔ TỨC BẰNG CỔ PHIẾU]]-Stock[[#This Row],[SỐ LƯỢNG BÁN]]</f>
        <v>0</v>
      </c>
      <c r="Y26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7" s="120">
        <f ca="1">IF(Stock[[#This Row],[NGÀY BÁN]]&gt;0,Stock[[#This Row],[NGÀY BÁN]]-Stock[[#This Row],[NGÀY MUA]]+1,IF(Stock[[#This Row],[NGÀY MUA]]=0,0,TODAY()-Stock[[#This Row],[NGÀY MUA]]+1))</f>
        <v>0</v>
      </c>
      <c r="AA2677" s="121" t="str">
        <f>IFERROR(Stock[[#This Row],[CỔ TỨC TIỀN MẶT]]+Stock[[#This Row],[LÃI/(LỖ) TỪ BÁN CK
(auto-fill)]],"")</f>
        <v/>
      </c>
      <c r="AB26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7" s="79"/>
      <c r="AE2677" s="146" t="str">
        <f>IF(Stock[[#This Row],[TRẠNG THÁI
(auto-fill)]]="NẮM GIỮ",Stock[[#This Row],[GIÁ THỊ TRƯỜNG]]-Stock[[#This Row],[GIÁ MUA]],"")</f>
        <v/>
      </c>
      <c r="AF2677" s="150" t="str">
        <f>IFERROR(Stock[[#This Row],[TĂNG/
(GIẢM )]]/Stock[[#This Row],[GIÁ MUA]],"")</f>
        <v/>
      </c>
      <c r="AG2677" s="129" t="str">
        <f>IF(Stock[[#This Row],[GIÁ THỊ TRƯỜNG]]&gt;0,Stock[[#This Row],[GIÁ THỊ TRƯỜNG]]*Stock[[#This Row],[SỐ LƯỢNG CÒN LẠI
(auto-fill)]],"")</f>
        <v/>
      </c>
    </row>
    <row r="2678" spans="2:33">
      <c r="B2678" s="109" t="str">
        <f>IF(AND(Stock[[#This Row],[SỐ LƯỢNG MUA]]&gt;0,Stock[[#This Row],[SỐ LƯỢNG CÒN LẠI
(auto-fill)]]=0),"BÁN",
IF(AND(Stock[[#This Row],[SỐ LƯỢNG MUA]]&gt;0,Stock[[#This Row],[SỐ LƯỢNG CÒN LẠI
(auto-fill)]]&gt;0),"NẮM GIỮ",""))</f>
        <v/>
      </c>
      <c r="C2678" s="112">
        <f t="shared" si="41"/>
        <v>2665</v>
      </c>
      <c r="D2678" s="77"/>
      <c r="E2678" s="78"/>
      <c r="F2678" s="170"/>
      <c r="G2678" s="83"/>
      <c r="H2678" s="84"/>
      <c r="I2678" s="114" t="str">
        <f>IF(Stock[[#This Row],[SỐ LƯỢNG MUA]]&gt;0,Stock[[#This Row],[GIÁ MUA]]*Stock[[#This Row],[SỐ LƯỢNG MUA]]*$D$11,"")</f>
        <v/>
      </c>
      <c r="J2678" s="87"/>
      <c r="K2678" s="88"/>
      <c r="L2678" s="116" t="str">
        <f>IF(Stock[[#This Row],[SỐ LƯỢNG MUA]]&gt;0,Stock[[#This Row],[GIÁ MUA]]*(1+Stock[[#This Row],[% TĂNG KỲ VỌNG_1]]),"")</f>
        <v/>
      </c>
      <c r="M2678" s="89"/>
      <c r="N2678" s="116" t="str">
        <f>IF(Stock[[#This Row],[SỐ LƯỢNG MUA]]&gt;0,Stock[[#This Row],[GIÁ MUA]]*(1+Stock[[#This Row],[% TĂNG KỲ VỌNG_2]]),"")</f>
        <v/>
      </c>
      <c r="O2678" s="89"/>
      <c r="P2678" s="116" t="str">
        <f>IF(Stock[[#This Row],[SỐ LƯỢNG MUA]]&gt;0,Stock[[#This Row],[GIÁ MUA]]*(1+Stock[[#This Row],[% GIẢM ĐỂ CẮT LỖ]]),"")</f>
        <v/>
      </c>
      <c r="Q2678" s="103"/>
      <c r="R2678" s="117" t="str">
        <f>IF(Stock[[#This Row],[CỔ TỨC TIỀN MẶT]]&gt;0,Stock[[#This Row],[CỔ TỨC TIỀN MẶT]]/(Stock[[#This Row],[GIÁ MUA]]*Stock[[#This Row],[SỐ LƯỢNG MUA]]),"")</f>
        <v/>
      </c>
      <c r="S2678" s="103"/>
      <c r="T2678" s="77"/>
      <c r="U2678" s="95"/>
      <c r="V2678" s="96"/>
      <c r="W2678" s="125" t="str">
        <f>IF(Stock[[#This Row],[SỐ LƯỢNG BÁN]]&gt;0,Stock[[#This Row],[GIÁ BÁN]]*Stock[[#This Row],[SỐ LƯỢNG BÁN]]*$D$11+Stock[[#This Row],[GIÁ BÁN]]*Stock[[#This Row],[SỐ LƯỢNG BÁN]]*$D$12,"")</f>
        <v/>
      </c>
      <c r="X2678" s="120">
        <f>Stock[[#This Row],[SỐ LƯỢNG MUA]]+Stock[[#This Row],[CỔ TỨC BẰNG CỔ PHIẾU]]-Stock[[#This Row],[SỐ LƯỢNG BÁN]]</f>
        <v>0</v>
      </c>
      <c r="Y26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8" s="120">
        <f ca="1">IF(Stock[[#This Row],[NGÀY BÁN]]&gt;0,Stock[[#This Row],[NGÀY BÁN]]-Stock[[#This Row],[NGÀY MUA]]+1,IF(Stock[[#This Row],[NGÀY MUA]]=0,0,TODAY()-Stock[[#This Row],[NGÀY MUA]]+1))</f>
        <v>0</v>
      </c>
      <c r="AA2678" s="121" t="str">
        <f>IFERROR(Stock[[#This Row],[CỔ TỨC TIỀN MẶT]]+Stock[[#This Row],[LÃI/(LỖ) TỪ BÁN CK
(auto-fill)]],"")</f>
        <v/>
      </c>
      <c r="AB26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8" s="79"/>
      <c r="AE2678" s="146" t="str">
        <f>IF(Stock[[#This Row],[TRẠNG THÁI
(auto-fill)]]="NẮM GIỮ",Stock[[#This Row],[GIÁ THỊ TRƯỜNG]]-Stock[[#This Row],[GIÁ MUA]],"")</f>
        <v/>
      </c>
      <c r="AF2678" s="150" t="str">
        <f>IFERROR(Stock[[#This Row],[TĂNG/
(GIẢM )]]/Stock[[#This Row],[GIÁ MUA]],"")</f>
        <v/>
      </c>
      <c r="AG2678" s="129" t="str">
        <f>IF(Stock[[#This Row],[GIÁ THỊ TRƯỜNG]]&gt;0,Stock[[#This Row],[GIÁ THỊ TRƯỜNG]]*Stock[[#This Row],[SỐ LƯỢNG CÒN LẠI
(auto-fill)]],"")</f>
        <v/>
      </c>
    </row>
    <row r="2679" spans="2:33">
      <c r="B2679" s="109" t="str">
        <f>IF(AND(Stock[[#This Row],[SỐ LƯỢNG MUA]]&gt;0,Stock[[#This Row],[SỐ LƯỢNG CÒN LẠI
(auto-fill)]]=0),"BÁN",
IF(AND(Stock[[#This Row],[SỐ LƯỢNG MUA]]&gt;0,Stock[[#This Row],[SỐ LƯỢNG CÒN LẠI
(auto-fill)]]&gt;0),"NẮM GIỮ",""))</f>
        <v/>
      </c>
      <c r="C2679" s="112">
        <f t="shared" si="41"/>
        <v>2666</v>
      </c>
      <c r="D2679" s="77"/>
      <c r="E2679" s="78"/>
      <c r="F2679" s="170"/>
      <c r="G2679" s="83"/>
      <c r="H2679" s="84"/>
      <c r="I2679" s="114" t="str">
        <f>IF(Stock[[#This Row],[SỐ LƯỢNG MUA]]&gt;0,Stock[[#This Row],[GIÁ MUA]]*Stock[[#This Row],[SỐ LƯỢNG MUA]]*$D$11,"")</f>
        <v/>
      </c>
      <c r="J2679" s="87"/>
      <c r="K2679" s="88"/>
      <c r="L2679" s="116" t="str">
        <f>IF(Stock[[#This Row],[SỐ LƯỢNG MUA]]&gt;0,Stock[[#This Row],[GIÁ MUA]]*(1+Stock[[#This Row],[% TĂNG KỲ VỌNG_1]]),"")</f>
        <v/>
      </c>
      <c r="M2679" s="89"/>
      <c r="N2679" s="116" t="str">
        <f>IF(Stock[[#This Row],[SỐ LƯỢNG MUA]]&gt;0,Stock[[#This Row],[GIÁ MUA]]*(1+Stock[[#This Row],[% TĂNG KỲ VỌNG_2]]),"")</f>
        <v/>
      </c>
      <c r="O2679" s="89"/>
      <c r="P2679" s="116" t="str">
        <f>IF(Stock[[#This Row],[SỐ LƯỢNG MUA]]&gt;0,Stock[[#This Row],[GIÁ MUA]]*(1+Stock[[#This Row],[% GIẢM ĐỂ CẮT LỖ]]),"")</f>
        <v/>
      </c>
      <c r="Q2679" s="103"/>
      <c r="R2679" s="117" t="str">
        <f>IF(Stock[[#This Row],[CỔ TỨC TIỀN MẶT]]&gt;0,Stock[[#This Row],[CỔ TỨC TIỀN MẶT]]/(Stock[[#This Row],[GIÁ MUA]]*Stock[[#This Row],[SỐ LƯỢNG MUA]]),"")</f>
        <v/>
      </c>
      <c r="S2679" s="103"/>
      <c r="T2679" s="77"/>
      <c r="U2679" s="95"/>
      <c r="V2679" s="96"/>
      <c r="W2679" s="125" t="str">
        <f>IF(Stock[[#This Row],[SỐ LƯỢNG BÁN]]&gt;0,Stock[[#This Row],[GIÁ BÁN]]*Stock[[#This Row],[SỐ LƯỢNG BÁN]]*$D$11+Stock[[#This Row],[GIÁ BÁN]]*Stock[[#This Row],[SỐ LƯỢNG BÁN]]*$D$12,"")</f>
        <v/>
      </c>
      <c r="X2679" s="120">
        <f>Stock[[#This Row],[SỐ LƯỢNG MUA]]+Stock[[#This Row],[CỔ TỨC BẰNG CỔ PHIẾU]]-Stock[[#This Row],[SỐ LƯỢNG BÁN]]</f>
        <v>0</v>
      </c>
      <c r="Y26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9" s="120">
        <f ca="1">IF(Stock[[#This Row],[NGÀY BÁN]]&gt;0,Stock[[#This Row],[NGÀY BÁN]]-Stock[[#This Row],[NGÀY MUA]]+1,IF(Stock[[#This Row],[NGÀY MUA]]=0,0,TODAY()-Stock[[#This Row],[NGÀY MUA]]+1))</f>
        <v>0</v>
      </c>
      <c r="AA2679" s="121" t="str">
        <f>IFERROR(Stock[[#This Row],[CỔ TỨC TIỀN MẶT]]+Stock[[#This Row],[LÃI/(LỖ) TỪ BÁN CK
(auto-fill)]],"")</f>
        <v/>
      </c>
      <c r="AB26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79" s="79"/>
      <c r="AE2679" s="146" t="str">
        <f>IF(Stock[[#This Row],[TRẠNG THÁI
(auto-fill)]]="NẮM GIỮ",Stock[[#This Row],[GIÁ THỊ TRƯỜNG]]-Stock[[#This Row],[GIÁ MUA]],"")</f>
        <v/>
      </c>
      <c r="AF2679" s="150" t="str">
        <f>IFERROR(Stock[[#This Row],[TĂNG/
(GIẢM )]]/Stock[[#This Row],[GIÁ MUA]],"")</f>
        <v/>
      </c>
      <c r="AG2679" s="129" t="str">
        <f>IF(Stock[[#This Row],[GIÁ THỊ TRƯỜNG]]&gt;0,Stock[[#This Row],[GIÁ THỊ TRƯỜNG]]*Stock[[#This Row],[SỐ LƯỢNG CÒN LẠI
(auto-fill)]],"")</f>
        <v/>
      </c>
    </row>
    <row r="2680" spans="2:33">
      <c r="B2680" s="109" t="str">
        <f>IF(AND(Stock[[#This Row],[SỐ LƯỢNG MUA]]&gt;0,Stock[[#This Row],[SỐ LƯỢNG CÒN LẠI
(auto-fill)]]=0),"BÁN",
IF(AND(Stock[[#This Row],[SỐ LƯỢNG MUA]]&gt;0,Stock[[#This Row],[SỐ LƯỢNG CÒN LẠI
(auto-fill)]]&gt;0),"NẮM GIỮ",""))</f>
        <v/>
      </c>
      <c r="C2680" s="112">
        <f t="shared" si="41"/>
        <v>2667</v>
      </c>
      <c r="D2680" s="77"/>
      <c r="E2680" s="78"/>
      <c r="F2680" s="170"/>
      <c r="G2680" s="83"/>
      <c r="H2680" s="84"/>
      <c r="I2680" s="114" t="str">
        <f>IF(Stock[[#This Row],[SỐ LƯỢNG MUA]]&gt;0,Stock[[#This Row],[GIÁ MUA]]*Stock[[#This Row],[SỐ LƯỢNG MUA]]*$D$11,"")</f>
        <v/>
      </c>
      <c r="J2680" s="87"/>
      <c r="K2680" s="88"/>
      <c r="L2680" s="116" t="str">
        <f>IF(Stock[[#This Row],[SỐ LƯỢNG MUA]]&gt;0,Stock[[#This Row],[GIÁ MUA]]*(1+Stock[[#This Row],[% TĂNG KỲ VỌNG_1]]),"")</f>
        <v/>
      </c>
      <c r="M2680" s="89"/>
      <c r="N2680" s="116" t="str">
        <f>IF(Stock[[#This Row],[SỐ LƯỢNG MUA]]&gt;0,Stock[[#This Row],[GIÁ MUA]]*(1+Stock[[#This Row],[% TĂNG KỲ VỌNG_2]]),"")</f>
        <v/>
      </c>
      <c r="O2680" s="89"/>
      <c r="P2680" s="116" t="str">
        <f>IF(Stock[[#This Row],[SỐ LƯỢNG MUA]]&gt;0,Stock[[#This Row],[GIÁ MUA]]*(1+Stock[[#This Row],[% GIẢM ĐỂ CẮT LỖ]]),"")</f>
        <v/>
      </c>
      <c r="Q2680" s="103"/>
      <c r="R2680" s="117" t="str">
        <f>IF(Stock[[#This Row],[CỔ TỨC TIỀN MẶT]]&gt;0,Stock[[#This Row],[CỔ TỨC TIỀN MẶT]]/(Stock[[#This Row],[GIÁ MUA]]*Stock[[#This Row],[SỐ LƯỢNG MUA]]),"")</f>
        <v/>
      </c>
      <c r="S2680" s="103"/>
      <c r="T2680" s="77"/>
      <c r="U2680" s="95"/>
      <c r="V2680" s="96"/>
      <c r="W2680" s="125" t="str">
        <f>IF(Stock[[#This Row],[SỐ LƯỢNG BÁN]]&gt;0,Stock[[#This Row],[GIÁ BÁN]]*Stock[[#This Row],[SỐ LƯỢNG BÁN]]*$D$11+Stock[[#This Row],[GIÁ BÁN]]*Stock[[#This Row],[SỐ LƯỢNG BÁN]]*$D$12,"")</f>
        <v/>
      </c>
      <c r="X2680" s="120">
        <f>Stock[[#This Row],[SỐ LƯỢNG MUA]]+Stock[[#This Row],[CỔ TỨC BẰNG CỔ PHIẾU]]-Stock[[#This Row],[SỐ LƯỢNG BÁN]]</f>
        <v>0</v>
      </c>
      <c r="Y26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0" s="120">
        <f ca="1">IF(Stock[[#This Row],[NGÀY BÁN]]&gt;0,Stock[[#This Row],[NGÀY BÁN]]-Stock[[#This Row],[NGÀY MUA]]+1,IF(Stock[[#This Row],[NGÀY MUA]]=0,0,TODAY()-Stock[[#This Row],[NGÀY MUA]]+1))</f>
        <v>0</v>
      </c>
      <c r="AA2680" s="121" t="str">
        <f>IFERROR(Stock[[#This Row],[CỔ TỨC TIỀN MẶT]]+Stock[[#This Row],[LÃI/(LỖ) TỪ BÁN CK
(auto-fill)]],"")</f>
        <v/>
      </c>
      <c r="AB26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0" s="79"/>
      <c r="AE2680" s="146" t="str">
        <f>IF(Stock[[#This Row],[TRẠNG THÁI
(auto-fill)]]="NẮM GIỮ",Stock[[#This Row],[GIÁ THỊ TRƯỜNG]]-Stock[[#This Row],[GIÁ MUA]],"")</f>
        <v/>
      </c>
      <c r="AF2680" s="150" t="str">
        <f>IFERROR(Stock[[#This Row],[TĂNG/
(GIẢM )]]/Stock[[#This Row],[GIÁ MUA]],"")</f>
        <v/>
      </c>
      <c r="AG2680" s="129" t="str">
        <f>IF(Stock[[#This Row],[GIÁ THỊ TRƯỜNG]]&gt;0,Stock[[#This Row],[GIÁ THỊ TRƯỜNG]]*Stock[[#This Row],[SỐ LƯỢNG CÒN LẠI
(auto-fill)]],"")</f>
        <v/>
      </c>
    </row>
    <row r="2681" spans="2:33">
      <c r="B2681" s="109" t="str">
        <f>IF(AND(Stock[[#This Row],[SỐ LƯỢNG MUA]]&gt;0,Stock[[#This Row],[SỐ LƯỢNG CÒN LẠI
(auto-fill)]]=0),"BÁN",
IF(AND(Stock[[#This Row],[SỐ LƯỢNG MUA]]&gt;0,Stock[[#This Row],[SỐ LƯỢNG CÒN LẠI
(auto-fill)]]&gt;0),"NẮM GIỮ",""))</f>
        <v/>
      </c>
      <c r="C2681" s="112">
        <f t="shared" si="41"/>
        <v>2668</v>
      </c>
      <c r="D2681" s="77"/>
      <c r="E2681" s="78"/>
      <c r="F2681" s="170"/>
      <c r="G2681" s="83"/>
      <c r="H2681" s="84"/>
      <c r="I2681" s="114" t="str">
        <f>IF(Stock[[#This Row],[SỐ LƯỢNG MUA]]&gt;0,Stock[[#This Row],[GIÁ MUA]]*Stock[[#This Row],[SỐ LƯỢNG MUA]]*$D$11,"")</f>
        <v/>
      </c>
      <c r="J2681" s="87"/>
      <c r="K2681" s="88"/>
      <c r="L2681" s="116" t="str">
        <f>IF(Stock[[#This Row],[SỐ LƯỢNG MUA]]&gt;0,Stock[[#This Row],[GIÁ MUA]]*(1+Stock[[#This Row],[% TĂNG KỲ VỌNG_1]]),"")</f>
        <v/>
      </c>
      <c r="M2681" s="89"/>
      <c r="N2681" s="116" t="str">
        <f>IF(Stock[[#This Row],[SỐ LƯỢNG MUA]]&gt;0,Stock[[#This Row],[GIÁ MUA]]*(1+Stock[[#This Row],[% TĂNG KỲ VỌNG_2]]),"")</f>
        <v/>
      </c>
      <c r="O2681" s="89"/>
      <c r="P2681" s="116" t="str">
        <f>IF(Stock[[#This Row],[SỐ LƯỢNG MUA]]&gt;0,Stock[[#This Row],[GIÁ MUA]]*(1+Stock[[#This Row],[% GIẢM ĐỂ CẮT LỖ]]),"")</f>
        <v/>
      </c>
      <c r="Q2681" s="103"/>
      <c r="R2681" s="117" t="str">
        <f>IF(Stock[[#This Row],[CỔ TỨC TIỀN MẶT]]&gt;0,Stock[[#This Row],[CỔ TỨC TIỀN MẶT]]/(Stock[[#This Row],[GIÁ MUA]]*Stock[[#This Row],[SỐ LƯỢNG MUA]]),"")</f>
        <v/>
      </c>
      <c r="S2681" s="103"/>
      <c r="T2681" s="77"/>
      <c r="U2681" s="95"/>
      <c r="V2681" s="96"/>
      <c r="W2681" s="125" t="str">
        <f>IF(Stock[[#This Row],[SỐ LƯỢNG BÁN]]&gt;0,Stock[[#This Row],[GIÁ BÁN]]*Stock[[#This Row],[SỐ LƯỢNG BÁN]]*$D$11+Stock[[#This Row],[GIÁ BÁN]]*Stock[[#This Row],[SỐ LƯỢNG BÁN]]*$D$12,"")</f>
        <v/>
      </c>
      <c r="X2681" s="120">
        <f>Stock[[#This Row],[SỐ LƯỢNG MUA]]+Stock[[#This Row],[CỔ TỨC BẰNG CỔ PHIẾU]]-Stock[[#This Row],[SỐ LƯỢNG BÁN]]</f>
        <v>0</v>
      </c>
      <c r="Y26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1" s="120">
        <f ca="1">IF(Stock[[#This Row],[NGÀY BÁN]]&gt;0,Stock[[#This Row],[NGÀY BÁN]]-Stock[[#This Row],[NGÀY MUA]]+1,IF(Stock[[#This Row],[NGÀY MUA]]=0,0,TODAY()-Stock[[#This Row],[NGÀY MUA]]+1))</f>
        <v>0</v>
      </c>
      <c r="AA2681" s="121" t="str">
        <f>IFERROR(Stock[[#This Row],[CỔ TỨC TIỀN MẶT]]+Stock[[#This Row],[LÃI/(LỖ) TỪ BÁN CK
(auto-fill)]],"")</f>
        <v/>
      </c>
      <c r="AB26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1" s="79"/>
      <c r="AE2681" s="146" t="str">
        <f>IF(Stock[[#This Row],[TRẠNG THÁI
(auto-fill)]]="NẮM GIỮ",Stock[[#This Row],[GIÁ THỊ TRƯỜNG]]-Stock[[#This Row],[GIÁ MUA]],"")</f>
        <v/>
      </c>
      <c r="AF2681" s="150" t="str">
        <f>IFERROR(Stock[[#This Row],[TĂNG/
(GIẢM )]]/Stock[[#This Row],[GIÁ MUA]],"")</f>
        <v/>
      </c>
      <c r="AG2681" s="129" t="str">
        <f>IF(Stock[[#This Row],[GIÁ THỊ TRƯỜNG]]&gt;0,Stock[[#This Row],[GIÁ THỊ TRƯỜNG]]*Stock[[#This Row],[SỐ LƯỢNG CÒN LẠI
(auto-fill)]],"")</f>
        <v/>
      </c>
    </row>
    <row r="2682" spans="2:33">
      <c r="B2682" s="109" t="str">
        <f>IF(AND(Stock[[#This Row],[SỐ LƯỢNG MUA]]&gt;0,Stock[[#This Row],[SỐ LƯỢNG CÒN LẠI
(auto-fill)]]=0),"BÁN",
IF(AND(Stock[[#This Row],[SỐ LƯỢNG MUA]]&gt;0,Stock[[#This Row],[SỐ LƯỢNG CÒN LẠI
(auto-fill)]]&gt;0),"NẮM GIỮ",""))</f>
        <v/>
      </c>
      <c r="C2682" s="112">
        <f t="shared" si="41"/>
        <v>2669</v>
      </c>
      <c r="D2682" s="77"/>
      <c r="E2682" s="78"/>
      <c r="F2682" s="170"/>
      <c r="G2682" s="83"/>
      <c r="H2682" s="84"/>
      <c r="I2682" s="114" t="str">
        <f>IF(Stock[[#This Row],[SỐ LƯỢNG MUA]]&gt;0,Stock[[#This Row],[GIÁ MUA]]*Stock[[#This Row],[SỐ LƯỢNG MUA]]*$D$11,"")</f>
        <v/>
      </c>
      <c r="J2682" s="87"/>
      <c r="K2682" s="88"/>
      <c r="L2682" s="116" t="str">
        <f>IF(Stock[[#This Row],[SỐ LƯỢNG MUA]]&gt;0,Stock[[#This Row],[GIÁ MUA]]*(1+Stock[[#This Row],[% TĂNG KỲ VỌNG_1]]),"")</f>
        <v/>
      </c>
      <c r="M2682" s="89"/>
      <c r="N2682" s="116" t="str">
        <f>IF(Stock[[#This Row],[SỐ LƯỢNG MUA]]&gt;0,Stock[[#This Row],[GIÁ MUA]]*(1+Stock[[#This Row],[% TĂNG KỲ VỌNG_2]]),"")</f>
        <v/>
      </c>
      <c r="O2682" s="89"/>
      <c r="P2682" s="116" t="str">
        <f>IF(Stock[[#This Row],[SỐ LƯỢNG MUA]]&gt;0,Stock[[#This Row],[GIÁ MUA]]*(1+Stock[[#This Row],[% GIẢM ĐỂ CẮT LỖ]]),"")</f>
        <v/>
      </c>
      <c r="Q2682" s="103"/>
      <c r="R2682" s="117" t="str">
        <f>IF(Stock[[#This Row],[CỔ TỨC TIỀN MẶT]]&gt;0,Stock[[#This Row],[CỔ TỨC TIỀN MẶT]]/(Stock[[#This Row],[GIÁ MUA]]*Stock[[#This Row],[SỐ LƯỢNG MUA]]),"")</f>
        <v/>
      </c>
      <c r="S2682" s="103"/>
      <c r="T2682" s="77"/>
      <c r="U2682" s="95"/>
      <c r="V2682" s="96"/>
      <c r="W2682" s="125" t="str">
        <f>IF(Stock[[#This Row],[SỐ LƯỢNG BÁN]]&gt;0,Stock[[#This Row],[GIÁ BÁN]]*Stock[[#This Row],[SỐ LƯỢNG BÁN]]*$D$11+Stock[[#This Row],[GIÁ BÁN]]*Stock[[#This Row],[SỐ LƯỢNG BÁN]]*$D$12,"")</f>
        <v/>
      </c>
      <c r="X2682" s="120">
        <f>Stock[[#This Row],[SỐ LƯỢNG MUA]]+Stock[[#This Row],[CỔ TỨC BẰNG CỔ PHIẾU]]-Stock[[#This Row],[SỐ LƯỢNG BÁN]]</f>
        <v>0</v>
      </c>
      <c r="Y26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2" s="120">
        <f ca="1">IF(Stock[[#This Row],[NGÀY BÁN]]&gt;0,Stock[[#This Row],[NGÀY BÁN]]-Stock[[#This Row],[NGÀY MUA]]+1,IF(Stock[[#This Row],[NGÀY MUA]]=0,0,TODAY()-Stock[[#This Row],[NGÀY MUA]]+1))</f>
        <v>0</v>
      </c>
      <c r="AA2682" s="121" t="str">
        <f>IFERROR(Stock[[#This Row],[CỔ TỨC TIỀN MẶT]]+Stock[[#This Row],[LÃI/(LỖ) TỪ BÁN CK
(auto-fill)]],"")</f>
        <v/>
      </c>
      <c r="AB26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2" s="79"/>
      <c r="AE2682" s="146" t="str">
        <f>IF(Stock[[#This Row],[TRẠNG THÁI
(auto-fill)]]="NẮM GIỮ",Stock[[#This Row],[GIÁ THỊ TRƯỜNG]]-Stock[[#This Row],[GIÁ MUA]],"")</f>
        <v/>
      </c>
      <c r="AF2682" s="150" t="str">
        <f>IFERROR(Stock[[#This Row],[TĂNG/
(GIẢM )]]/Stock[[#This Row],[GIÁ MUA]],"")</f>
        <v/>
      </c>
      <c r="AG2682" s="129" t="str">
        <f>IF(Stock[[#This Row],[GIÁ THỊ TRƯỜNG]]&gt;0,Stock[[#This Row],[GIÁ THỊ TRƯỜNG]]*Stock[[#This Row],[SỐ LƯỢNG CÒN LẠI
(auto-fill)]],"")</f>
        <v/>
      </c>
    </row>
    <row r="2683" spans="2:33">
      <c r="B2683" s="109" t="str">
        <f>IF(AND(Stock[[#This Row],[SỐ LƯỢNG MUA]]&gt;0,Stock[[#This Row],[SỐ LƯỢNG CÒN LẠI
(auto-fill)]]=0),"BÁN",
IF(AND(Stock[[#This Row],[SỐ LƯỢNG MUA]]&gt;0,Stock[[#This Row],[SỐ LƯỢNG CÒN LẠI
(auto-fill)]]&gt;0),"NẮM GIỮ",""))</f>
        <v/>
      </c>
      <c r="C2683" s="112">
        <f t="shared" si="41"/>
        <v>2670</v>
      </c>
      <c r="D2683" s="77"/>
      <c r="E2683" s="78"/>
      <c r="F2683" s="170"/>
      <c r="G2683" s="83"/>
      <c r="H2683" s="84"/>
      <c r="I2683" s="114" t="str">
        <f>IF(Stock[[#This Row],[SỐ LƯỢNG MUA]]&gt;0,Stock[[#This Row],[GIÁ MUA]]*Stock[[#This Row],[SỐ LƯỢNG MUA]]*$D$11,"")</f>
        <v/>
      </c>
      <c r="J2683" s="87"/>
      <c r="K2683" s="88"/>
      <c r="L2683" s="116" t="str">
        <f>IF(Stock[[#This Row],[SỐ LƯỢNG MUA]]&gt;0,Stock[[#This Row],[GIÁ MUA]]*(1+Stock[[#This Row],[% TĂNG KỲ VỌNG_1]]),"")</f>
        <v/>
      </c>
      <c r="M2683" s="89"/>
      <c r="N2683" s="116" t="str">
        <f>IF(Stock[[#This Row],[SỐ LƯỢNG MUA]]&gt;0,Stock[[#This Row],[GIÁ MUA]]*(1+Stock[[#This Row],[% TĂNG KỲ VỌNG_2]]),"")</f>
        <v/>
      </c>
      <c r="O2683" s="89"/>
      <c r="P2683" s="116" t="str">
        <f>IF(Stock[[#This Row],[SỐ LƯỢNG MUA]]&gt;0,Stock[[#This Row],[GIÁ MUA]]*(1+Stock[[#This Row],[% GIẢM ĐỂ CẮT LỖ]]),"")</f>
        <v/>
      </c>
      <c r="Q2683" s="103"/>
      <c r="R2683" s="117" t="str">
        <f>IF(Stock[[#This Row],[CỔ TỨC TIỀN MẶT]]&gt;0,Stock[[#This Row],[CỔ TỨC TIỀN MẶT]]/(Stock[[#This Row],[GIÁ MUA]]*Stock[[#This Row],[SỐ LƯỢNG MUA]]),"")</f>
        <v/>
      </c>
      <c r="S2683" s="103"/>
      <c r="T2683" s="77"/>
      <c r="U2683" s="95"/>
      <c r="V2683" s="96"/>
      <c r="W2683" s="125" t="str">
        <f>IF(Stock[[#This Row],[SỐ LƯỢNG BÁN]]&gt;0,Stock[[#This Row],[GIÁ BÁN]]*Stock[[#This Row],[SỐ LƯỢNG BÁN]]*$D$11+Stock[[#This Row],[GIÁ BÁN]]*Stock[[#This Row],[SỐ LƯỢNG BÁN]]*$D$12,"")</f>
        <v/>
      </c>
      <c r="X2683" s="120">
        <f>Stock[[#This Row],[SỐ LƯỢNG MUA]]+Stock[[#This Row],[CỔ TỨC BẰNG CỔ PHIẾU]]-Stock[[#This Row],[SỐ LƯỢNG BÁN]]</f>
        <v>0</v>
      </c>
      <c r="Y26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3" s="120">
        <f ca="1">IF(Stock[[#This Row],[NGÀY BÁN]]&gt;0,Stock[[#This Row],[NGÀY BÁN]]-Stock[[#This Row],[NGÀY MUA]]+1,IF(Stock[[#This Row],[NGÀY MUA]]=0,0,TODAY()-Stock[[#This Row],[NGÀY MUA]]+1))</f>
        <v>0</v>
      </c>
      <c r="AA2683" s="121" t="str">
        <f>IFERROR(Stock[[#This Row],[CỔ TỨC TIỀN MẶT]]+Stock[[#This Row],[LÃI/(LỖ) TỪ BÁN CK
(auto-fill)]],"")</f>
        <v/>
      </c>
      <c r="AB26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3" s="79"/>
      <c r="AE2683" s="146" t="str">
        <f>IF(Stock[[#This Row],[TRẠNG THÁI
(auto-fill)]]="NẮM GIỮ",Stock[[#This Row],[GIÁ THỊ TRƯỜNG]]-Stock[[#This Row],[GIÁ MUA]],"")</f>
        <v/>
      </c>
      <c r="AF2683" s="150" t="str">
        <f>IFERROR(Stock[[#This Row],[TĂNG/
(GIẢM )]]/Stock[[#This Row],[GIÁ MUA]],"")</f>
        <v/>
      </c>
      <c r="AG2683" s="129" t="str">
        <f>IF(Stock[[#This Row],[GIÁ THỊ TRƯỜNG]]&gt;0,Stock[[#This Row],[GIÁ THỊ TRƯỜNG]]*Stock[[#This Row],[SỐ LƯỢNG CÒN LẠI
(auto-fill)]],"")</f>
        <v/>
      </c>
    </row>
    <row r="2684" spans="2:33">
      <c r="B2684" s="109" t="str">
        <f>IF(AND(Stock[[#This Row],[SỐ LƯỢNG MUA]]&gt;0,Stock[[#This Row],[SỐ LƯỢNG CÒN LẠI
(auto-fill)]]=0),"BÁN",
IF(AND(Stock[[#This Row],[SỐ LƯỢNG MUA]]&gt;0,Stock[[#This Row],[SỐ LƯỢNG CÒN LẠI
(auto-fill)]]&gt;0),"NẮM GIỮ",""))</f>
        <v/>
      </c>
      <c r="C2684" s="112">
        <f t="shared" si="41"/>
        <v>2671</v>
      </c>
      <c r="D2684" s="77"/>
      <c r="E2684" s="78"/>
      <c r="F2684" s="170"/>
      <c r="G2684" s="83"/>
      <c r="H2684" s="84"/>
      <c r="I2684" s="114" t="str">
        <f>IF(Stock[[#This Row],[SỐ LƯỢNG MUA]]&gt;0,Stock[[#This Row],[GIÁ MUA]]*Stock[[#This Row],[SỐ LƯỢNG MUA]]*$D$11,"")</f>
        <v/>
      </c>
      <c r="J2684" s="87"/>
      <c r="K2684" s="88"/>
      <c r="L2684" s="116" t="str">
        <f>IF(Stock[[#This Row],[SỐ LƯỢNG MUA]]&gt;0,Stock[[#This Row],[GIÁ MUA]]*(1+Stock[[#This Row],[% TĂNG KỲ VỌNG_1]]),"")</f>
        <v/>
      </c>
      <c r="M2684" s="89"/>
      <c r="N2684" s="116" t="str">
        <f>IF(Stock[[#This Row],[SỐ LƯỢNG MUA]]&gt;0,Stock[[#This Row],[GIÁ MUA]]*(1+Stock[[#This Row],[% TĂNG KỲ VỌNG_2]]),"")</f>
        <v/>
      </c>
      <c r="O2684" s="89"/>
      <c r="P2684" s="116" t="str">
        <f>IF(Stock[[#This Row],[SỐ LƯỢNG MUA]]&gt;0,Stock[[#This Row],[GIÁ MUA]]*(1+Stock[[#This Row],[% GIẢM ĐỂ CẮT LỖ]]),"")</f>
        <v/>
      </c>
      <c r="Q2684" s="103"/>
      <c r="R2684" s="117" t="str">
        <f>IF(Stock[[#This Row],[CỔ TỨC TIỀN MẶT]]&gt;0,Stock[[#This Row],[CỔ TỨC TIỀN MẶT]]/(Stock[[#This Row],[GIÁ MUA]]*Stock[[#This Row],[SỐ LƯỢNG MUA]]),"")</f>
        <v/>
      </c>
      <c r="S2684" s="103"/>
      <c r="T2684" s="77"/>
      <c r="U2684" s="95"/>
      <c r="V2684" s="96"/>
      <c r="W2684" s="125" t="str">
        <f>IF(Stock[[#This Row],[SỐ LƯỢNG BÁN]]&gt;0,Stock[[#This Row],[GIÁ BÁN]]*Stock[[#This Row],[SỐ LƯỢNG BÁN]]*$D$11+Stock[[#This Row],[GIÁ BÁN]]*Stock[[#This Row],[SỐ LƯỢNG BÁN]]*$D$12,"")</f>
        <v/>
      </c>
      <c r="X2684" s="120">
        <f>Stock[[#This Row],[SỐ LƯỢNG MUA]]+Stock[[#This Row],[CỔ TỨC BẰNG CỔ PHIẾU]]-Stock[[#This Row],[SỐ LƯỢNG BÁN]]</f>
        <v>0</v>
      </c>
      <c r="Y26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4" s="120">
        <f ca="1">IF(Stock[[#This Row],[NGÀY BÁN]]&gt;0,Stock[[#This Row],[NGÀY BÁN]]-Stock[[#This Row],[NGÀY MUA]]+1,IF(Stock[[#This Row],[NGÀY MUA]]=0,0,TODAY()-Stock[[#This Row],[NGÀY MUA]]+1))</f>
        <v>0</v>
      </c>
      <c r="AA2684" s="121" t="str">
        <f>IFERROR(Stock[[#This Row],[CỔ TỨC TIỀN MẶT]]+Stock[[#This Row],[LÃI/(LỖ) TỪ BÁN CK
(auto-fill)]],"")</f>
        <v/>
      </c>
      <c r="AB26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4" s="79"/>
      <c r="AE2684" s="146" t="str">
        <f>IF(Stock[[#This Row],[TRẠNG THÁI
(auto-fill)]]="NẮM GIỮ",Stock[[#This Row],[GIÁ THỊ TRƯỜNG]]-Stock[[#This Row],[GIÁ MUA]],"")</f>
        <v/>
      </c>
      <c r="AF2684" s="150" t="str">
        <f>IFERROR(Stock[[#This Row],[TĂNG/
(GIẢM )]]/Stock[[#This Row],[GIÁ MUA]],"")</f>
        <v/>
      </c>
      <c r="AG2684" s="129" t="str">
        <f>IF(Stock[[#This Row],[GIÁ THỊ TRƯỜNG]]&gt;0,Stock[[#This Row],[GIÁ THỊ TRƯỜNG]]*Stock[[#This Row],[SỐ LƯỢNG CÒN LẠI
(auto-fill)]],"")</f>
        <v/>
      </c>
    </row>
    <row r="2685" spans="2:33">
      <c r="B2685" s="109" t="str">
        <f>IF(AND(Stock[[#This Row],[SỐ LƯỢNG MUA]]&gt;0,Stock[[#This Row],[SỐ LƯỢNG CÒN LẠI
(auto-fill)]]=0),"BÁN",
IF(AND(Stock[[#This Row],[SỐ LƯỢNG MUA]]&gt;0,Stock[[#This Row],[SỐ LƯỢNG CÒN LẠI
(auto-fill)]]&gt;0),"NẮM GIỮ",""))</f>
        <v/>
      </c>
      <c r="C2685" s="112">
        <f t="shared" si="41"/>
        <v>2672</v>
      </c>
      <c r="D2685" s="77"/>
      <c r="E2685" s="78"/>
      <c r="F2685" s="170"/>
      <c r="G2685" s="83"/>
      <c r="H2685" s="84"/>
      <c r="I2685" s="114" t="str">
        <f>IF(Stock[[#This Row],[SỐ LƯỢNG MUA]]&gt;0,Stock[[#This Row],[GIÁ MUA]]*Stock[[#This Row],[SỐ LƯỢNG MUA]]*$D$11,"")</f>
        <v/>
      </c>
      <c r="J2685" s="87"/>
      <c r="K2685" s="88"/>
      <c r="L2685" s="116" t="str">
        <f>IF(Stock[[#This Row],[SỐ LƯỢNG MUA]]&gt;0,Stock[[#This Row],[GIÁ MUA]]*(1+Stock[[#This Row],[% TĂNG KỲ VỌNG_1]]),"")</f>
        <v/>
      </c>
      <c r="M2685" s="89"/>
      <c r="N2685" s="116" t="str">
        <f>IF(Stock[[#This Row],[SỐ LƯỢNG MUA]]&gt;0,Stock[[#This Row],[GIÁ MUA]]*(1+Stock[[#This Row],[% TĂNG KỲ VỌNG_2]]),"")</f>
        <v/>
      </c>
      <c r="O2685" s="89"/>
      <c r="P2685" s="116" t="str">
        <f>IF(Stock[[#This Row],[SỐ LƯỢNG MUA]]&gt;0,Stock[[#This Row],[GIÁ MUA]]*(1+Stock[[#This Row],[% GIẢM ĐỂ CẮT LỖ]]),"")</f>
        <v/>
      </c>
      <c r="Q2685" s="103"/>
      <c r="R2685" s="117" t="str">
        <f>IF(Stock[[#This Row],[CỔ TỨC TIỀN MẶT]]&gt;0,Stock[[#This Row],[CỔ TỨC TIỀN MẶT]]/(Stock[[#This Row],[GIÁ MUA]]*Stock[[#This Row],[SỐ LƯỢNG MUA]]),"")</f>
        <v/>
      </c>
      <c r="S2685" s="103"/>
      <c r="T2685" s="77"/>
      <c r="U2685" s="95"/>
      <c r="V2685" s="96"/>
      <c r="W2685" s="125" t="str">
        <f>IF(Stock[[#This Row],[SỐ LƯỢNG BÁN]]&gt;0,Stock[[#This Row],[GIÁ BÁN]]*Stock[[#This Row],[SỐ LƯỢNG BÁN]]*$D$11+Stock[[#This Row],[GIÁ BÁN]]*Stock[[#This Row],[SỐ LƯỢNG BÁN]]*$D$12,"")</f>
        <v/>
      </c>
      <c r="X2685" s="120">
        <f>Stock[[#This Row],[SỐ LƯỢNG MUA]]+Stock[[#This Row],[CỔ TỨC BẰNG CỔ PHIẾU]]-Stock[[#This Row],[SỐ LƯỢNG BÁN]]</f>
        <v>0</v>
      </c>
      <c r="Y26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5" s="120">
        <f ca="1">IF(Stock[[#This Row],[NGÀY BÁN]]&gt;0,Stock[[#This Row],[NGÀY BÁN]]-Stock[[#This Row],[NGÀY MUA]]+1,IF(Stock[[#This Row],[NGÀY MUA]]=0,0,TODAY()-Stock[[#This Row],[NGÀY MUA]]+1))</f>
        <v>0</v>
      </c>
      <c r="AA2685" s="121" t="str">
        <f>IFERROR(Stock[[#This Row],[CỔ TỨC TIỀN MẶT]]+Stock[[#This Row],[LÃI/(LỖ) TỪ BÁN CK
(auto-fill)]],"")</f>
        <v/>
      </c>
      <c r="AB26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5" s="79"/>
      <c r="AE2685" s="146" t="str">
        <f>IF(Stock[[#This Row],[TRẠNG THÁI
(auto-fill)]]="NẮM GIỮ",Stock[[#This Row],[GIÁ THỊ TRƯỜNG]]-Stock[[#This Row],[GIÁ MUA]],"")</f>
        <v/>
      </c>
      <c r="AF2685" s="150" t="str">
        <f>IFERROR(Stock[[#This Row],[TĂNG/
(GIẢM )]]/Stock[[#This Row],[GIÁ MUA]],"")</f>
        <v/>
      </c>
      <c r="AG2685" s="129" t="str">
        <f>IF(Stock[[#This Row],[GIÁ THỊ TRƯỜNG]]&gt;0,Stock[[#This Row],[GIÁ THỊ TRƯỜNG]]*Stock[[#This Row],[SỐ LƯỢNG CÒN LẠI
(auto-fill)]],"")</f>
        <v/>
      </c>
    </row>
    <row r="2686" spans="2:33">
      <c r="B2686" s="109" t="str">
        <f>IF(AND(Stock[[#This Row],[SỐ LƯỢNG MUA]]&gt;0,Stock[[#This Row],[SỐ LƯỢNG CÒN LẠI
(auto-fill)]]=0),"BÁN",
IF(AND(Stock[[#This Row],[SỐ LƯỢNG MUA]]&gt;0,Stock[[#This Row],[SỐ LƯỢNG CÒN LẠI
(auto-fill)]]&gt;0),"NẮM GIỮ",""))</f>
        <v/>
      </c>
      <c r="C2686" s="112">
        <f t="shared" si="41"/>
        <v>2673</v>
      </c>
      <c r="D2686" s="77"/>
      <c r="E2686" s="78"/>
      <c r="F2686" s="170"/>
      <c r="G2686" s="83"/>
      <c r="H2686" s="84"/>
      <c r="I2686" s="114" t="str">
        <f>IF(Stock[[#This Row],[SỐ LƯỢNG MUA]]&gt;0,Stock[[#This Row],[GIÁ MUA]]*Stock[[#This Row],[SỐ LƯỢNG MUA]]*$D$11,"")</f>
        <v/>
      </c>
      <c r="J2686" s="87"/>
      <c r="K2686" s="88"/>
      <c r="L2686" s="116" t="str">
        <f>IF(Stock[[#This Row],[SỐ LƯỢNG MUA]]&gt;0,Stock[[#This Row],[GIÁ MUA]]*(1+Stock[[#This Row],[% TĂNG KỲ VỌNG_1]]),"")</f>
        <v/>
      </c>
      <c r="M2686" s="89"/>
      <c r="N2686" s="116" t="str">
        <f>IF(Stock[[#This Row],[SỐ LƯỢNG MUA]]&gt;0,Stock[[#This Row],[GIÁ MUA]]*(1+Stock[[#This Row],[% TĂNG KỲ VỌNG_2]]),"")</f>
        <v/>
      </c>
      <c r="O2686" s="89"/>
      <c r="P2686" s="116" t="str">
        <f>IF(Stock[[#This Row],[SỐ LƯỢNG MUA]]&gt;0,Stock[[#This Row],[GIÁ MUA]]*(1+Stock[[#This Row],[% GIẢM ĐỂ CẮT LỖ]]),"")</f>
        <v/>
      </c>
      <c r="Q2686" s="103"/>
      <c r="R2686" s="117" t="str">
        <f>IF(Stock[[#This Row],[CỔ TỨC TIỀN MẶT]]&gt;0,Stock[[#This Row],[CỔ TỨC TIỀN MẶT]]/(Stock[[#This Row],[GIÁ MUA]]*Stock[[#This Row],[SỐ LƯỢNG MUA]]),"")</f>
        <v/>
      </c>
      <c r="S2686" s="103"/>
      <c r="T2686" s="77"/>
      <c r="U2686" s="95"/>
      <c r="V2686" s="96"/>
      <c r="W2686" s="125" t="str">
        <f>IF(Stock[[#This Row],[SỐ LƯỢNG BÁN]]&gt;0,Stock[[#This Row],[GIÁ BÁN]]*Stock[[#This Row],[SỐ LƯỢNG BÁN]]*$D$11+Stock[[#This Row],[GIÁ BÁN]]*Stock[[#This Row],[SỐ LƯỢNG BÁN]]*$D$12,"")</f>
        <v/>
      </c>
      <c r="X2686" s="120">
        <f>Stock[[#This Row],[SỐ LƯỢNG MUA]]+Stock[[#This Row],[CỔ TỨC BẰNG CỔ PHIẾU]]-Stock[[#This Row],[SỐ LƯỢNG BÁN]]</f>
        <v>0</v>
      </c>
      <c r="Y26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6" s="120">
        <f ca="1">IF(Stock[[#This Row],[NGÀY BÁN]]&gt;0,Stock[[#This Row],[NGÀY BÁN]]-Stock[[#This Row],[NGÀY MUA]]+1,IF(Stock[[#This Row],[NGÀY MUA]]=0,0,TODAY()-Stock[[#This Row],[NGÀY MUA]]+1))</f>
        <v>0</v>
      </c>
      <c r="AA2686" s="121" t="str">
        <f>IFERROR(Stock[[#This Row],[CỔ TỨC TIỀN MẶT]]+Stock[[#This Row],[LÃI/(LỖ) TỪ BÁN CK
(auto-fill)]],"")</f>
        <v/>
      </c>
      <c r="AB26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6" s="79"/>
      <c r="AE2686" s="146" t="str">
        <f>IF(Stock[[#This Row],[TRẠNG THÁI
(auto-fill)]]="NẮM GIỮ",Stock[[#This Row],[GIÁ THỊ TRƯỜNG]]-Stock[[#This Row],[GIÁ MUA]],"")</f>
        <v/>
      </c>
      <c r="AF2686" s="150" t="str">
        <f>IFERROR(Stock[[#This Row],[TĂNG/
(GIẢM )]]/Stock[[#This Row],[GIÁ MUA]],"")</f>
        <v/>
      </c>
      <c r="AG2686" s="129" t="str">
        <f>IF(Stock[[#This Row],[GIÁ THỊ TRƯỜNG]]&gt;0,Stock[[#This Row],[GIÁ THỊ TRƯỜNG]]*Stock[[#This Row],[SỐ LƯỢNG CÒN LẠI
(auto-fill)]],"")</f>
        <v/>
      </c>
    </row>
    <row r="2687" spans="2:33">
      <c r="B2687" s="109" t="str">
        <f>IF(AND(Stock[[#This Row],[SỐ LƯỢNG MUA]]&gt;0,Stock[[#This Row],[SỐ LƯỢNG CÒN LẠI
(auto-fill)]]=0),"BÁN",
IF(AND(Stock[[#This Row],[SỐ LƯỢNG MUA]]&gt;0,Stock[[#This Row],[SỐ LƯỢNG CÒN LẠI
(auto-fill)]]&gt;0),"NẮM GIỮ",""))</f>
        <v/>
      </c>
      <c r="C2687" s="112">
        <f t="shared" si="41"/>
        <v>2674</v>
      </c>
      <c r="D2687" s="77"/>
      <c r="E2687" s="78"/>
      <c r="F2687" s="170"/>
      <c r="G2687" s="83"/>
      <c r="H2687" s="84"/>
      <c r="I2687" s="114" t="str">
        <f>IF(Stock[[#This Row],[SỐ LƯỢNG MUA]]&gt;0,Stock[[#This Row],[GIÁ MUA]]*Stock[[#This Row],[SỐ LƯỢNG MUA]]*$D$11,"")</f>
        <v/>
      </c>
      <c r="J2687" s="87"/>
      <c r="K2687" s="88"/>
      <c r="L2687" s="116" t="str">
        <f>IF(Stock[[#This Row],[SỐ LƯỢNG MUA]]&gt;0,Stock[[#This Row],[GIÁ MUA]]*(1+Stock[[#This Row],[% TĂNG KỲ VỌNG_1]]),"")</f>
        <v/>
      </c>
      <c r="M2687" s="89"/>
      <c r="N2687" s="116" t="str">
        <f>IF(Stock[[#This Row],[SỐ LƯỢNG MUA]]&gt;0,Stock[[#This Row],[GIÁ MUA]]*(1+Stock[[#This Row],[% TĂNG KỲ VỌNG_2]]),"")</f>
        <v/>
      </c>
      <c r="O2687" s="89"/>
      <c r="P2687" s="116" t="str">
        <f>IF(Stock[[#This Row],[SỐ LƯỢNG MUA]]&gt;0,Stock[[#This Row],[GIÁ MUA]]*(1+Stock[[#This Row],[% GIẢM ĐỂ CẮT LỖ]]),"")</f>
        <v/>
      </c>
      <c r="Q2687" s="103"/>
      <c r="R2687" s="117" t="str">
        <f>IF(Stock[[#This Row],[CỔ TỨC TIỀN MẶT]]&gt;0,Stock[[#This Row],[CỔ TỨC TIỀN MẶT]]/(Stock[[#This Row],[GIÁ MUA]]*Stock[[#This Row],[SỐ LƯỢNG MUA]]),"")</f>
        <v/>
      </c>
      <c r="S2687" s="103"/>
      <c r="T2687" s="77"/>
      <c r="U2687" s="95"/>
      <c r="V2687" s="96"/>
      <c r="W2687" s="125" t="str">
        <f>IF(Stock[[#This Row],[SỐ LƯỢNG BÁN]]&gt;0,Stock[[#This Row],[GIÁ BÁN]]*Stock[[#This Row],[SỐ LƯỢNG BÁN]]*$D$11+Stock[[#This Row],[GIÁ BÁN]]*Stock[[#This Row],[SỐ LƯỢNG BÁN]]*$D$12,"")</f>
        <v/>
      </c>
      <c r="X2687" s="120">
        <f>Stock[[#This Row],[SỐ LƯỢNG MUA]]+Stock[[#This Row],[CỔ TỨC BẰNG CỔ PHIẾU]]-Stock[[#This Row],[SỐ LƯỢNG BÁN]]</f>
        <v>0</v>
      </c>
      <c r="Y26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7" s="120">
        <f ca="1">IF(Stock[[#This Row],[NGÀY BÁN]]&gt;0,Stock[[#This Row],[NGÀY BÁN]]-Stock[[#This Row],[NGÀY MUA]]+1,IF(Stock[[#This Row],[NGÀY MUA]]=0,0,TODAY()-Stock[[#This Row],[NGÀY MUA]]+1))</f>
        <v>0</v>
      </c>
      <c r="AA2687" s="121" t="str">
        <f>IFERROR(Stock[[#This Row],[CỔ TỨC TIỀN MẶT]]+Stock[[#This Row],[LÃI/(LỖ) TỪ BÁN CK
(auto-fill)]],"")</f>
        <v/>
      </c>
      <c r="AB26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7" s="79"/>
      <c r="AE2687" s="146" t="str">
        <f>IF(Stock[[#This Row],[TRẠNG THÁI
(auto-fill)]]="NẮM GIỮ",Stock[[#This Row],[GIÁ THỊ TRƯỜNG]]-Stock[[#This Row],[GIÁ MUA]],"")</f>
        <v/>
      </c>
      <c r="AF2687" s="150" t="str">
        <f>IFERROR(Stock[[#This Row],[TĂNG/
(GIẢM )]]/Stock[[#This Row],[GIÁ MUA]],"")</f>
        <v/>
      </c>
      <c r="AG2687" s="129" t="str">
        <f>IF(Stock[[#This Row],[GIÁ THỊ TRƯỜNG]]&gt;0,Stock[[#This Row],[GIÁ THỊ TRƯỜNG]]*Stock[[#This Row],[SỐ LƯỢNG CÒN LẠI
(auto-fill)]],"")</f>
        <v/>
      </c>
    </row>
    <row r="2688" spans="2:33">
      <c r="B2688" s="109" t="str">
        <f>IF(AND(Stock[[#This Row],[SỐ LƯỢNG MUA]]&gt;0,Stock[[#This Row],[SỐ LƯỢNG CÒN LẠI
(auto-fill)]]=0),"BÁN",
IF(AND(Stock[[#This Row],[SỐ LƯỢNG MUA]]&gt;0,Stock[[#This Row],[SỐ LƯỢNG CÒN LẠI
(auto-fill)]]&gt;0),"NẮM GIỮ",""))</f>
        <v/>
      </c>
      <c r="C2688" s="112">
        <f t="shared" si="41"/>
        <v>2675</v>
      </c>
      <c r="D2688" s="77"/>
      <c r="E2688" s="78"/>
      <c r="F2688" s="170"/>
      <c r="G2688" s="83"/>
      <c r="H2688" s="84"/>
      <c r="I2688" s="114" t="str">
        <f>IF(Stock[[#This Row],[SỐ LƯỢNG MUA]]&gt;0,Stock[[#This Row],[GIÁ MUA]]*Stock[[#This Row],[SỐ LƯỢNG MUA]]*$D$11,"")</f>
        <v/>
      </c>
      <c r="J2688" s="87"/>
      <c r="K2688" s="88"/>
      <c r="L2688" s="116" t="str">
        <f>IF(Stock[[#This Row],[SỐ LƯỢNG MUA]]&gt;0,Stock[[#This Row],[GIÁ MUA]]*(1+Stock[[#This Row],[% TĂNG KỲ VỌNG_1]]),"")</f>
        <v/>
      </c>
      <c r="M2688" s="89"/>
      <c r="N2688" s="116" t="str">
        <f>IF(Stock[[#This Row],[SỐ LƯỢNG MUA]]&gt;0,Stock[[#This Row],[GIÁ MUA]]*(1+Stock[[#This Row],[% TĂNG KỲ VỌNG_2]]),"")</f>
        <v/>
      </c>
      <c r="O2688" s="89"/>
      <c r="P2688" s="116" t="str">
        <f>IF(Stock[[#This Row],[SỐ LƯỢNG MUA]]&gt;0,Stock[[#This Row],[GIÁ MUA]]*(1+Stock[[#This Row],[% GIẢM ĐỂ CẮT LỖ]]),"")</f>
        <v/>
      </c>
      <c r="Q2688" s="103"/>
      <c r="R2688" s="117" t="str">
        <f>IF(Stock[[#This Row],[CỔ TỨC TIỀN MẶT]]&gt;0,Stock[[#This Row],[CỔ TỨC TIỀN MẶT]]/(Stock[[#This Row],[GIÁ MUA]]*Stock[[#This Row],[SỐ LƯỢNG MUA]]),"")</f>
        <v/>
      </c>
      <c r="S2688" s="103"/>
      <c r="T2688" s="77"/>
      <c r="U2688" s="95"/>
      <c r="V2688" s="96"/>
      <c r="W2688" s="125" t="str">
        <f>IF(Stock[[#This Row],[SỐ LƯỢNG BÁN]]&gt;0,Stock[[#This Row],[GIÁ BÁN]]*Stock[[#This Row],[SỐ LƯỢNG BÁN]]*$D$11+Stock[[#This Row],[GIÁ BÁN]]*Stock[[#This Row],[SỐ LƯỢNG BÁN]]*$D$12,"")</f>
        <v/>
      </c>
      <c r="X2688" s="120">
        <f>Stock[[#This Row],[SỐ LƯỢNG MUA]]+Stock[[#This Row],[CỔ TỨC BẰNG CỔ PHIẾU]]-Stock[[#This Row],[SỐ LƯỢNG BÁN]]</f>
        <v>0</v>
      </c>
      <c r="Y26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8" s="120">
        <f ca="1">IF(Stock[[#This Row],[NGÀY BÁN]]&gt;0,Stock[[#This Row],[NGÀY BÁN]]-Stock[[#This Row],[NGÀY MUA]]+1,IF(Stock[[#This Row],[NGÀY MUA]]=0,0,TODAY()-Stock[[#This Row],[NGÀY MUA]]+1))</f>
        <v>0</v>
      </c>
      <c r="AA2688" s="121" t="str">
        <f>IFERROR(Stock[[#This Row],[CỔ TỨC TIỀN MẶT]]+Stock[[#This Row],[LÃI/(LỖ) TỪ BÁN CK
(auto-fill)]],"")</f>
        <v/>
      </c>
      <c r="AB26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8" s="79"/>
      <c r="AE2688" s="146" t="str">
        <f>IF(Stock[[#This Row],[TRẠNG THÁI
(auto-fill)]]="NẮM GIỮ",Stock[[#This Row],[GIÁ THỊ TRƯỜNG]]-Stock[[#This Row],[GIÁ MUA]],"")</f>
        <v/>
      </c>
      <c r="AF2688" s="150" t="str">
        <f>IFERROR(Stock[[#This Row],[TĂNG/
(GIẢM )]]/Stock[[#This Row],[GIÁ MUA]],"")</f>
        <v/>
      </c>
      <c r="AG2688" s="129" t="str">
        <f>IF(Stock[[#This Row],[GIÁ THỊ TRƯỜNG]]&gt;0,Stock[[#This Row],[GIÁ THỊ TRƯỜNG]]*Stock[[#This Row],[SỐ LƯỢNG CÒN LẠI
(auto-fill)]],"")</f>
        <v/>
      </c>
    </row>
    <row r="2689" spans="2:33">
      <c r="B2689" s="109" t="str">
        <f>IF(AND(Stock[[#This Row],[SỐ LƯỢNG MUA]]&gt;0,Stock[[#This Row],[SỐ LƯỢNG CÒN LẠI
(auto-fill)]]=0),"BÁN",
IF(AND(Stock[[#This Row],[SỐ LƯỢNG MUA]]&gt;0,Stock[[#This Row],[SỐ LƯỢNG CÒN LẠI
(auto-fill)]]&gt;0),"NẮM GIỮ",""))</f>
        <v/>
      </c>
      <c r="C2689" s="112">
        <f t="shared" si="41"/>
        <v>2676</v>
      </c>
      <c r="D2689" s="77"/>
      <c r="E2689" s="78"/>
      <c r="F2689" s="170"/>
      <c r="G2689" s="83"/>
      <c r="H2689" s="84"/>
      <c r="I2689" s="114" t="str">
        <f>IF(Stock[[#This Row],[SỐ LƯỢNG MUA]]&gt;0,Stock[[#This Row],[GIÁ MUA]]*Stock[[#This Row],[SỐ LƯỢNG MUA]]*$D$11,"")</f>
        <v/>
      </c>
      <c r="J2689" s="87"/>
      <c r="K2689" s="88"/>
      <c r="L2689" s="116" t="str">
        <f>IF(Stock[[#This Row],[SỐ LƯỢNG MUA]]&gt;0,Stock[[#This Row],[GIÁ MUA]]*(1+Stock[[#This Row],[% TĂNG KỲ VỌNG_1]]),"")</f>
        <v/>
      </c>
      <c r="M2689" s="89"/>
      <c r="N2689" s="116" t="str">
        <f>IF(Stock[[#This Row],[SỐ LƯỢNG MUA]]&gt;0,Stock[[#This Row],[GIÁ MUA]]*(1+Stock[[#This Row],[% TĂNG KỲ VỌNG_2]]),"")</f>
        <v/>
      </c>
      <c r="O2689" s="89"/>
      <c r="P2689" s="116" t="str">
        <f>IF(Stock[[#This Row],[SỐ LƯỢNG MUA]]&gt;0,Stock[[#This Row],[GIÁ MUA]]*(1+Stock[[#This Row],[% GIẢM ĐỂ CẮT LỖ]]),"")</f>
        <v/>
      </c>
      <c r="Q2689" s="103"/>
      <c r="R2689" s="117" t="str">
        <f>IF(Stock[[#This Row],[CỔ TỨC TIỀN MẶT]]&gt;0,Stock[[#This Row],[CỔ TỨC TIỀN MẶT]]/(Stock[[#This Row],[GIÁ MUA]]*Stock[[#This Row],[SỐ LƯỢNG MUA]]),"")</f>
        <v/>
      </c>
      <c r="S2689" s="103"/>
      <c r="T2689" s="77"/>
      <c r="U2689" s="95"/>
      <c r="V2689" s="96"/>
      <c r="W2689" s="125" t="str">
        <f>IF(Stock[[#This Row],[SỐ LƯỢNG BÁN]]&gt;0,Stock[[#This Row],[GIÁ BÁN]]*Stock[[#This Row],[SỐ LƯỢNG BÁN]]*$D$11+Stock[[#This Row],[GIÁ BÁN]]*Stock[[#This Row],[SỐ LƯỢNG BÁN]]*$D$12,"")</f>
        <v/>
      </c>
      <c r="X2689" s="120">
        <f>Stock[[#This Row],[SỐ LƯỢNG MUA]]+Stock[[#This Row],[CỔ TỨC BẰNG CỔ PHIẾU]]-Stock[[#This Row],[SỐ LƯỢNG BÁN]]</f>
        <v>0</v>
      </c>
      <c r="Y26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9" s="120">
        <f ca="1">IF(Stock[[#This Row],[NGÀY BÁN]]&gt;0,Stock[[#This Row],[NGÀY BÁN]]-Stock[[#This Row],[NGÀY MUA]]+1,IF(Stock[[#This Row],[NGÀY MUA]]=0,0,TODAY()-Stock[[#This Row],[NGÀY MUA]]+1))</f>
        <v>0</v>
      </c>
      <c r="AA2689" s="121" t="str">
        <f>IFERROR(Stock[[#This Row],[CỔ TỨC TIỀN MẶT]]+Stock[[#This Row],[LÃI/(LỖ) TỪ BÁN CK
(auto-fill)]],"")</f>
        <v/>
      </c>
      <c r="AB26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89" s="79"/>
      <c r="AE2689" s="146" t="str">
        <f>IF(Stock[[#This Row],[TRẠNG THÁI
(auto-fill)]]="NẮM GIỮ",Stock[[#This Row],[GIÁ THỊ TRƯỜNG]]-Stock[[#This Row],[GIÁ MUA]],"")</f>
        <v/>
      </c>
      <c r="AF2689" s="150" t="str">
        <f>IFERROR(Stock[[#This Row],[TĂNG/
(GIẢM )]]/Stock[[#This Row],[GIÁ MUA]],"")</f>
        <v/>
      </c>
      <c r="AG2689" s="129" t="str">
        <f>IF(Stock[[#This Row],[GIÁ THỊ TRƯỜNG]]&gt;0,Stock[[#This Row],[GIÁ THỊ TRƯỜNG]]*Stock[[#This Row],[SỐ LƯỢNG CÒN LẠI
(auto-fill)]],"")</f>
        <v/>
      </c>
    </row>
    <row r="2690" spans="2:33">
      <c r="B2690" s="109" t="str">
        <f>IF(AND(Stock[[#This Row],[SỐ LƯỢNG MUA]]&gt;0,Stock[[#This Row],[SỐ LƯỢNG CÒN LẠI
(auto-fill)]]=0),"BÁN",
IF(AND(Stock[[#This Row],[SỐ LƯỢNG MUA]]&gt;0,Stock[[#This Row],[SỐ LƯỢNG CÒN LẠI
(auto-fill)]]&gt;0),"NẮM GIỮ",""))</f>
        <v/>
      </c>
      <c r="C2690" s="112">
        <f t="shared" si="41"/>
        <v>2677</v>
      </c>
      <c r="D2690" s="77"/>
      <c r="E2690" s="78"/>
      <c r="F2690" s="170"/>
      <c r="G2690" s="83"/>
      <c r="H2690" s="84"/>
      <c r="I2690" s="114" t="str">
        <f>IF(Stock[[#This Row],[SỐ LƯỢNG MUA]]&gt;0,Stock[[#This Row],[GIÁ MUA]]*Stock[[#This Row],[SỐ LƯỢNG MUA]]*$D$11,"")</f>
        <v/>
      </c>
      <c r="J2690" s="87"/>
      <c r="K2690" s="88"/>
      <c r="L2690" s="116" t="str">
        <f>IF(Stock[[#This Row],[SỐ LƯỢNG MUA]]&gt;0,Stock[[#This Row],[GIÁ MUA]]*(1+Stock[[#This Row],[% TĂNG KỲ VỌNG_1]]),"")</f>
        <v/>
      </c>
      <c r="M2690" s="89"/>
      <c r="N2690" s="116" t="str">
        <f>IF(Stock[[#This Row],[SỐ LƯỢNG MUA]]&gt;0,Stock[[#This Row],[GIÁ MUA]]*(1+Stock[[#This Row],[% TĂNG KỲ VỌNG_2]]),"")</f>
        <v/>
      </c>
      <c r="O2690" s="89"/>
      <c r="P2690" s="116" t="str">
        <f>IF(Stock[[#This Row],[SỐ LƯỢNG MUA]]&gt;0,Stock[[#This Row],[GIÁ MUA]]*(1+Stock[[#This Row],[% GIẢM ĐỂ CẮT LỖ]]),"")</f>
        <v/>
      </c>
      <c r="Q2690" s="103"/>
      <c r="R2690" s="117" t="str">
        <f>IF(Stock[[#This Row],[CỔ TỨC TIỀN MẶT]]&gt;0,Stock[[#This Row],[CỔ TỨC TIỀN MẶT]]/(Stock[[#This Row],[GIÁ MUA]]*Stock[[#This Row],[SỐ LƯỢNG MUA]]),"")</f>
        <v/>
      </c>
      <c r="S2690" s="103"/>
      <c r="T2690" s="77"/>
      <c r="U2690" s="95"/>
      <c r="V2690" s="96"/>
      <c r="W2690" s="125" t="str">
        <f>IF(Stock[[#This Row],[SỐ LƯỢNG BÁN]]&gt;0,Stock[[#This Row],[GIÁ BÁN]]*Stock[[#This Row],[SỐ LƯỢNG BÁN]]*$D$11+Stock[[#This Row],[GIÁ BÁN]]*Stock[[#This Row],[SỐ LƯỢNG BÁN]]*$D$12,"")</f>
        <v/>
      </c>
      <c r="X2690" s="120">
        <f>Stock[[#This Row],[SỐ LƯỢNG MUA]]+Stock[[#This Row],[CỔ TỨC BẰNG CỔ PHIẾU]]-Stock[[#This Row],[SỐ LƯỢNG BÁN]]</f>
        <v>0</v>
      </c>
      <c r="Y26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0" s="120">
        <f ca="1">IF(Stock[[#This Row],[NGÀY BÁN]]&gt;0,Stock[[#This Row],[NGÀY BÁN]]-Stock[[#This Row],[NGÀY MUA]]+1,IF(Stock[[#This Row],[NGÀY MUA]]=0,0,TODAY()-Stock[[#This Row],[NGÀY MUA]]+1))</f>
        <v>0</v>
      </c>
      <c r="AA2690" s="121" t="str">
        <f>IFERROR(Stock[[#This Row],[CỔ TỨC TIỀN MẶT]]+Stock[[#This Row],[LÃI/(LỖ) TỪ BÁN CK
(auto-fill)]],"")</f>
        <v/>
      </c>
      <c r="AB26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0" s="79"/>
      <c r="AE2690" s="146" t="str">
        <f>IF(Stock[[#This Row],[TRẠNG THÁI
(auto-fill)]]="NẮM GIỮ",Stock[[#This Row],[GIÁ THỊ TRƯỜNG]]-Stock[[#This Row],[GIÁ MUA]],"")</f>
        <v/>
      </c>
      <c r="AF2690" s="150" t="str">
        <f>IFERROR(Stock[[#This Row],[TĂNG/
(GIẢM )]]/Stock[[#This Row],[GIÁ MUA]],"")</f>
        <v/>
      </c>
      <c r="AG2690" s="129" t="str">
        <f>IF(Stock[[#This Row],[GIÁ THỊ TRƯỜNG]]&gt;0,Stock[[#This Row],[GIÁ THỊ TRƯỜNG]]*Stock[[#This Row],[SỐ LƯỢNG CÒN LẠI
(auto-fill)]],"")</f>
        <v/>
      </c>
    </row>
    <row r="2691" spans="2:33">
      <c r="B2691" s="109" t="str">
        <f>IF(AND(Stock[[#This Row],[SỐ LƯỢNG MUA]]&gt;0,Stock[[#This Row],[SỐ LƯỢNG CÒN LẠI
(auto-fill)]]=0),"BÁN",
IF(AND(Stock[[#This Row],[SỐ LƯỢNG MUA]]&gt;0,Stock[[#This Row],[SỐ LƯỢNG CÒN LẠI
(auto-fill)]]&gt;0),"NẮM GIỮ",""))</f>
        <v/>
      </c>
      <c r="C2691" s="112">
        <f t="shared" si="41"/>
        <v>2678</v>
      </c>
      <c r="D2691" s="77"/>
      <c r="E2691" s="78"/>
      <c r="F2691" s="170"/>
      <c r="G2691" s="83"/>
      <c r="H2691" s="84"/>
      <c r="I2691" s="114" t="str">
        <f>IF(Stock[[#This Row],[SỐ LƯỢNG MUA]]&gt;0,Stock[[#This Row],[GIÁ MUA]]*Stock[[#This Row],[SỐ LƯỢNG MUA]]*$D$11,"")</f>
        <v/>
      </c>
      <c r="J2691" s="87"/>
      <c r="K2691" s="88"/>
      <c r="L2691" s="116" t="str">
        <f>IF(Stock[[#This Row],[SỐ LƯỢNG MUA]]&gt;0,Stock[[#This Row],[GIÁ MUA]]*(1+Stock[[#This Row],[% TĂNG KỲ VỌNG_1]]),"")</f>
        <v/>
      </c>
      <c r="M2691" s="89"/>
      <c r="N2691" s="116" t="str">
        <f>IF(Stock[[#This Row],[SỐ LƯỢNG MUA]]&gt;0,Stock[[#This Row],[GIÁ MUA]]*(1+Stock[[#This Row],[% TĂNG KỲ VỌNG_2]]),"")</f>
        <v/>
      </c>
      <c r="O2691" s="89"/>
      <c r="P2691" s="116" t="str">
        <f>IF(Stock[[#This Row],[SỐ LƯỢNG MUA]]&gt;0,Stock[[#This Row],[GIÁ MUA]]*(1+Stock[[#This Row],[% GIẢM ĐỂ CẮT LỖ]]),"")</f>
        <v/>
      </c>
      <c r="Q2691" s="103"/>
      <c r="R2691" s="117" t="str">
        <f>IF(Stock[[#This Row],[CỔ TỨC TIỀN MẶT]]&gt;0,Stock[[#This Row],[CỔ TỨC TIỀN MẶT]]/(Stock[[#This Row],[GIÁ MUA]]*Stock[[#This Row],[SỐ LƯỢNG MUA]]),"")</f>
        <v/>
      </c>
      <c r="S2691" s="103"/>
      <c r="T2691" s="77"/>
      <c r="U2691" s="95"/>
      <c r="V2691" s="96"/>
      <c r="W2691" s="125" t="str">
        <f>IF(Stock[[#This Row],[SỐ LƯỢNG BÁN]]&gt;0,Stock[[#This Row],[GIÁ BÁN]]*Stock[[#This Row],[SỐ LƯỢNG BÁN]]*$D$11+Stock[[#This Row],[GIÁ BÁN]]*Stock[[#This Row],[SỐ LƯỢNG BÁN]]*$D$12,"")</f>
        <v/>
      </c>
      <c r="X2691" s="120">
        <f>Stock[[#This Row],[SỐ LƯỢNG MUA]]+Stock[[#This Row],[CỔ TỨC BẰNG CỔ PHIẾU]]-Stock[[#This Row],[SỐ LƯỢNG BÁN]]</f>
        <v>0</v>
      </c>
      <c r="Y26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1" s="120">
        <f ca="1">IF(Stock[[#This Row],[NGÀY BÁN]]&gt;0,Stock[[#This Row],[NGÀY BÁN]]-Stock[[#This Row],[NGÀY MUA]]+1,IF(Stock[[#This Row],[NGÀY MUA]]=0,0,TODAY()-Stock[[#This Row],[NGÀY MUA]]+1))</f>
        <v>0</v>
      </c>
      <c r="AA2691" s="121" t="str">
        <f>IFERROR(Stock[[#This Row],[CỔ TỨC TIỀN MẶT]]+Stock[[#This Row],[LÃI/(LỖ) TỪ BÁN CK
(auto-fill)]],"")</f>
        <v/>
      </c>
      <c r="AB26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1" s="79"/>
      <c r="AE2691" s="146" t="str">
        <f>IF(Stock[[#This Row],[TRẠNG THÁI
(auto-fill)]]="NẮM GIỮ",Stock[[#This Row],[GIÁ THỊ TRƯỜNG]]-Stock[[#This Row],[GIÁ MUA]],"")</f>
        <v/>
      </c>
      <c r="AF2691" s="150" t="str">
        <f>IFERROR(Stock[[#This Row],[TĂNG/
(GIẢM )]]/Stock[[#This Row],[GIÁ MUA]],"")</f>
        <v/>
      </c>
      <c r="AG2691" s="129" t="str">
        <f>IF(Stock[[#This Row],[GIÁ THỊ TRƯỜNG]]&gt;0,Stock[[#This Row],[GIÁ THỊ TRƯỜNG]]*Stock[[#This Row],[SỐ LƯỢNG CÒN LẠI
(auto-fill)]],"")</f>
        <v/>
      </c>
    </row>
    <row r="2692" spans="2:33">
      <c r="B2692" s="109" t="str">
        <f>IF(AND(Stock[[#This Row],[SỐ LƯỢNG MUA]]&gt;0,Stock[[#This Row],[SỐ LƯỢNG CÒN LẠI
(auto-fill)]]=0),"BÁN",
IF(AND(Stock[[#This Row],[SỐ LƯỢNG MUA]]&gt;0,Stock[[#This Row],[SỐ LƯỢNG CÒN LẠI
(auto-fill)]]&gt;0),"NẮM GIỮ",""))</f>
        <v/>
      </c>
      <c r="C2692" s="112">
        <f t="shared" si="41"/>
        <v>2679</v>
      </c>
      <c r="D2692" s="77"/>
      <c r="E2692" s="78"/>
      <c r="F2692" s="170"/>
      <c r="G2692" s="83"/>
      <c r="H2692" s="84"/>
      <c r="I2692" s="114" t="str">
        <f>IF(Stock[[#This Row],[SỐ LƯỢNG MUA]]&gt;0,Stock[[#This Row],[GIÁ MUA]]*Stock[[#This Row],[SỐ LƯỢNG MUA]]*$D$11,"")</f>
        <v/>
      </c>
      <c r="J2692" s="87"/>
      <c r="K2692" s="88"/>
      <c r="L2692" s="116" t="str">
        <f>IF(Stock[[#This Row],[SỐ LƯỢNG MUA]]&gt;0,Stock[[#This Row],[GIÁ MUA]]*(1+Stock[[#This Row],[% TĂNG KỲ VỌNG_1]]),"")</f>
        <v/>
      </c>
      <c r="M2692" s="89"/>
      <c r="N2692" s="116" t="str">
        <f>IF(Stock[[#This Row],[SỐ LƯỢNG MUA]]&gt;0,Stock[[#This Row],[GIÁ MUA]]*(1+Stock[[#This Row],[% TĂNG KỲ VỌNG_2]]),"")</f>
        <v/>
      </c>
      <c r="O2692" s="89"/>
      <c r="P2692" s="116" t="str">
        <f>IF(Stock[[#This Row],[SỐ LƯỢNG MUA]]&gt;0,Stock[[#This Row],[GIÁ MUA]]*(1+Stock[[#This Row],[% GIẢM ĐỂ CẮT LỖ]]),"")</f>
        <v/>
      </c>
      <c r="Q2692" s="103"/>
      <c r="R2692" s="117" t="str">
        <f>IF(Stock[[#This Row],[CỔ TỨC TIỀN MẶT]]&gt;0,Stock[[#This Row],[CỔ TỨC TIỀN MẶT]]/(Stock[[#This Row],[GIÁ MUA]]*Stock[[#This Row],[SỐ LƯỢNG MUA]]),"")</f>
        <v/>
      </c>
      <c r="S2692" s="103"/>
      <c r="T2692" s="77"/>
      <c r="U2692" s="95"/>
      <c r="V2692" s="96"/>
      <c r="W2692" s="125" t="str">
        <f>IF(Stock[[#This Row],[SỐ LƯỢNG BÁN]]&gt;0,Stock[[#This Row],[GIÁ BÁN]]*Stock[[#This Row],[SỐ LƯỢNG BÁN]]*$D$11+Stock[[#This Row],[GIÁ BÁN]]*Stock[[#This Row],[SỐ LƯỢNG BÁN]]*$D$12,"")</f>
        <v/>
      </c>
      <c r="X2692" s="120">
        <f>Stock[[#This Row],[SỐ LƯỢNG MUA]]+Stock[[#This Row],[CỔ TỨC BẰNG CỔ PHIẾU]]-Stock[[#This Row],[SỐ LƯỢNG BÁN]]</f>
        <v>0</v>
      </c>
      <c r="Y26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2" s="120">
        <f ca="1">IF(Stock[[#This Row],[NGÀY BÁN]]&gt;0,Stock[[#This Row],[NGÀY BÁN]]-Stock[[#This Row],[NGÀY MUA]]+1,IF(Stock[[#This Row],[NGÀY MUA]]=0,0,TODAY()-Stock[[#This Row],[NGÀY MUA]]+1))</f>
        <v>0</v>
      </c>
      <c r="AA2692" s="121" t="str">
        <f>IFERROR(Stock[[#This Row],[CỔ TỨC TIỀN MẶT]]+Stock[[#This Row],[LÃI/(LỖ) TỪ BÁN CK
(auto-fill)]],"")</f>
        <v/>
      </c>
      <c r="AB26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2" s="79"/>
      <c r="AE2692" s="146" t="str">
        <f>IF(Stock[[#This Row],[TRẠNG THÁI
(auto-fill)]]="NẮM GIỮ",Stock[[#This Row],[GIÁ THỊ TRƯỜNG]]-Stock[[#This Row],[GIÁ MUA]],"")</f>
        <v/>
      </c>
      <c r="AF2692" s="150" t="str">
        <f>IFERROR(Stock[[#This Row],[TĂNG/
(GIẢM )]]/Stock[[#This Row],[GIÁ MUA]],"")</f>
        <v/>
      </c>
      <c r="AG2692" s="129" t="str">
        <f>IF(Stock[[#This Row],[GIÁ THỊ TRƯỜNG]]&gt;0,Stock[[#This Row],[GIÁ THỊ TRƯỜNG]]*Stock[[#This Row],[SỐ LƯỢNG CÒN LẠI
(auto-fill)]],"")</f>
        <v/>
      </c>
    </row>
    <row r="2693" spans="2:33">
      <c r="B2693" s="109" t="str">
        <f>IF(AND(Stock[[#This Row],[SỐ LƯỢNG MUA]]&gt;0,Stock[[#This Row],[SỐ LƯỢNG CÒN LẠI
(auto-fill)]]=0),"BÁN",
IF(AND(Stock[[#This Row],[SỐ LƯỢNG MUA]]&gt;0,Stock[[#This Row],[SỐ LƯỢNG CÒN LẠI
(auto-fill)]]&gt;0),"NẮM GIỮ",""))</f>
        <v/>
      </c>
      <c r="C2693" s="112">
        <f t="shared" si="41"/>
        <v>2680</v>
      </c>
      <c r="D2693" s="77"/>
      <c r="E2693" s="78"/>
      <c r="F2693" s="170"/>
      <c r="G2693" s="83"/>
      <c r="H2693" s="84"/>
      <c r="I2693" s="114" t="str">
        <f>IF(Stock[[#This Row],[SỐ LƯỢNG MUA]]&gt;0,Stock[[#This Row],[GIÁ MUA]]*Stock[[#This Row],[SỐ LƯỢNG MUA]]*$D$11,"")</f>
        <v/>
      </c>
      <c r="J2693" s="87"/>
      <c r="K2693" s="88"/>
      <c r="L2693" s="116" t="str">
        <f>IF(Stock[[#This Row],[SỐ LƯỢNG MUA]]&gt;0,Stock[[#This Row],[GIÁ MUA]]*(1+Stock[[#This Row],[% TĂNG KỲ VỌNG_1]]),"")</f>
        <v/>
      </c>
      <c r="M2693" s="89"/>
      <c r="N2693" s="116" t="str">
        <f>IF(Stock[[#This Row],[SỐ LƯỢNG MUA]]&gt;0,Stock[[#This Row],[GIÁ MUA]]*(1+Stock[[#This Row],[% TĂNG KỲ VỌNG_2]]),"")</f>
        <v/>
      </c>
      <c r="O2693" s="89"/>
      <c r="P2693" s="116" t="str">
        <f>IF(Stock[[#This Row],[SỐ LƯỢNG MUA]]&gt;0,Stock[[#This Row],[GIÁ MUA]]*(1+Stock[[#This Row],[% GIẢM ĐỂ CẮT LỖ]]),"")</f>
        <v/>
      </c>
      <c r="Q2693" s="103"/>
      <c r="R2693" s="117" t="str">
        <f>IF(Stock[[#This Row],[CỔ TỨC TIỀN MẶT]]&gt;0,Stock[[#This Row],[CỔ TỨC TIỀN MẶT]]/(Stock[[#This Row],[GIÁ MUA]]*Stock[[#This Row],[SỐ LƯỢNG MUA]]),"")</f>
        <v/>
      </c>
      <c r="S2693" s="103"/>
      <c r="T2693" s="77"/>
      <c r="U2693" s="95"/>
      <c r="V2693" s="96"/>
      <c r="W2693" s="125" t="str">
        <f>IF(Stock[[#This Row],[SỐ LƯỢNG BÁN]]&gt;0,Stock[[#This Row],[GIÁ BÁN]]*Stock[[#This Row],[SỐ LƯỢNG BÁN]]*$D$11+Stock[[#This Row],[GIÁ BÁN]]*Stock[[#This Row],[SỐ LƯỢNG BÁN]]*$D$12,"")</f>
        <v/>
      </c>
      <c r="X2693" s="120">
        <f>Stock[[#This Row],[SỐ LƯỢNG MUA]]+Stock[[#This Row],[CỔ TỨC BẰNG CỔ PHIẾU]]-Stock[[#This Row],[SỐ LƯỢNG BÁN]]</f>
        <v>0</v>
      </c>
      <c r="Y26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3" s="120">
        <f ca="1">IF(Stock[[#This Row],[NGÀY BÁN]]&gt;0,Stock[[#This Row],[NGÀY BÁN]]-Stock[[#This Row],[NGÀY MUA]]+1,IF(Stock[[#This Row],[NGÀY MUA]]=0,0,TODAY()-Stock[[#This Row],[NGÀY MUA]]+1))</f>
        <v>0</v>
      </c>
      <c r="AA2693" s="121" t="str">
        <f>IFERROR(Stock[[#This Row],[CỔ TỨC TIỀN MẶT]]+Stock[[#This Row],[LÃI/(LỖ) TỪ BÁN CK
(auto-fill)]],"")</f>
        <v/>
      </c>
      <c r="AB26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3" s="79"/>
      <c r="AE2693" s="146" t="str">
        <f>IF(Stock[[#This Row],[TRẠNG THÁI
(auto-fill)]]="NẮM GIỮ",Stock[[#This Row],[GIÁ THỊ TRƯỜNG]]-Stock[[#This Row],[GIÁ MUA]],"")</f>
        <v/>
      </c>
      <c r="AF2693" s="150" t="str">
        <f>IFERROR(Stock[[#This Row],[TĂNG/
(GIẢM )]]/Stock[[#This Row],[GIÁ MUA]],"")</f>
        <v/>
      </c>
      <c r="AG2693" s="129" t="str">
        <f>IF(Stock[[#This Row],[GIÁ THỊ TRƯỜNG]]&gt;0,Stock[[#This Row],[GIÁ THỊ TRƯỜNG]]*Stock[[#This Row],[SỐ LƯỢNG CÒN LẠI
(auto-fill)]],"")</f>
        <v/>
      </c>
    </row>
    <row r="2694" spans="2:33">
      <c r="B2694" s="109" t="str">
        <f>IF(AND(Stock[[#This Row],[SỐ LƯỢNG MUA]]&gt;0,Stock[[#This Row],[SỐ LƯỢNG CÒN LẠI
(auto-fill)]]=0),"BÁN",
IF(AND(Stock[[#This Row],[SỐ LƯỢNG MUA]]&gt;0,Stock[[#This Row],[SỐ LƯỢNG CÒN LẠI
(auto-fill)]]&gt;0),"NẮM GIỮ",""))</f>
        <v/>
      </c>
      <c r="C2694" s="112">
        <f t="shared" si="41"/>
        <v>2681</v>
      </c>
      <c r="D2694" s="77"/>
      <c r="E2694" s="78"/>
      <c r="F2694" s="170"/>
      <c r="G2694" s="83"/>
      <c r="H2694" s="84"/>
      <c r="I2694" s="114" t="str">
        <f>IF(Stock[[#This Row],[SỐ LƯỢNG MUA]]&gt;0,Stock[[#This Row],[GIÁ MUA]]*Stock[[#This Row],[SỐ LƯỢNG MUA]]*$D$11,"")</f>
        <v/>
      </c>
      <c r="J2694" s="87"/>
      <c r="K2694" s="88"/>
      <c r="L2694" s="116" t="str">
        <f>IF(Stock[[#This Row],[SỐ LƯỢNG MUA]]&gt;0,Stock[[#This Row],[GIÁ MUA]]*(1+Stock[[#This Row],[% TĂNG KỲ VỌNG_1]]),"")</f>
        <v/>
      </c>
      <c r="M2694" s="89"/>
      <c r="N2694" s="116" t="str">
        <f>IF(Stock[[#This Row],[SỐ LƯỢNG MUA]]&gt;0,Stock[[#This Row],[GIÁ MUA]]*(1+Stock[[#This Row],[% TĂNG KỲ VỌNG_2]]),"")</f>
        <v/>
      </c>
      <c r="O2694" s="89"/>
      <c r="P2694" s="116" t="str">
        <f>IF(Stock[[#This Row],[SỐ LƯỢNG MUA]]&gt;0,Stock[[#This Row],[GIÁ MUA]]*(1+Stock[[#This Row],[% GIẢM ĐỂ CẮT LỖ]]),"")</f>
        <v/>
      </c>
      <c r="Q2694" s="103"/>
      <c r="R2694" s="117" t="str">
        <f>IF(Stock[[#This Row],[CỔ TỨC TIỀN MẶT]]&gt;0,Stock[[#This Row],[CỔ TỨC TIỀN MẶT]]/(Stock[[#This Row],[GIÁ MUA]]*Stock[[#This Row],[SỐ LƯỢNG MUA]]),"")</f>
        <v/>
      </c>
      <c r="S2694" s="103"/>
      <c r="T2694" s="77"/>
      <c r="U2694" s="95"/>
      <c r="V2694" s="96"/>
      <c r="W2694" s="125" t="str">
        <f>IF(Stock[[#This Row],[SỐ LƯỢNG BÁN]]&gt;0,Stock[[#This Row],[GIÁ BÁN]]*Stock[[#This Row],[SỐ LƯỢNG BÁN]]*$D$11+Stock[[#This Row],[GIÁ BÁN]]*Stock[[#This Row],[SỐ LƯỢNG BÁN]]*$D$12,"")</f>
        <v/>
      </c>
      <c r="X2694" s="120">
        <f>Stock[[#This Row],[SỐ LƯỢNG MUA]]+Stock[[#This Row],[CỔ TỨC BẰNG CỔ PHIẾU]]-Stock[[#This Row],[SỐ LƯỢNG BÁN]]</f>
        <v>0</v>
      </c>
      <c r="Y26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4" s="120">
        <f ca="1">IF(Stock[[#This Row],[NGÀY BÁN]]&gt;0,Stock[[#This Row],[NGÀY BÁN]]-Stock[[#This Row],[NGÀY MUA]]+1,IF(Stock[[#This Row],[NGÀY MUA]]=0,0,TODAY()-Stock[[#This Row],[NGÀY MUA]]+1))</f>
        <v>0</v>
      </c>
      <c r="AA2694" s="121" t="str">
        <f>IFERROR(Stock[[#This Row],[CỔ TỨC TIỀN MẶT]]+Stock[[#This Row],[LÃI/(LỖ) TỪ BÁN CK
(auto-fill)]],"")</f>
        <v/>
      </c>
      <c r="AB26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4" s="79"/>
      <c r="AE2694" s="146" t="str">
        <f>IF(Stock[[#This Row],[TRẠNG THÁI
(auto-fill)]]="NẮM GIỮ",Stock[[#This Row],[GIÁ THỊ TRƯỜNG]]-Stock[[#This Row],[GIÁ MUA]],"")</f>
        <v/>
      </c>
      <c r="AF2694" s="150" t="str">
        <f>IFERROR(Stock[[#This Row],[TĂNG/
(GIẢM )]]/Stock[[#This Row],[GIÁ MUA]],"")</f>
        <v/>
      </c>
      <c r="AG2694" s="129" t="str">
        <f>IF(Stock[[#This Row],[GIÁ THỊ TRƯỜNG]]&gt;0,Stock[[#This Row],[GIÁ THỊ TRƯỜNG]]*Stock[[#This Row],[SỐ LƯỢNG CÒN LẠI
(auto-fill)]],"")</f>
        <v/>
      </c>
    </row>
    <row r="2695" spans="2:33">
      <c r="B2695" s="109" t="str">
        <f>IF(AND(Stock[[#This Row],[SỐ LƯỢNG MUA]]&gt;0,Stock[[#This Row],[SỐ LƯỢNG CÒN LẠI
(auto-fill)]]=0),"BÁN",
IF(AND(Stock[[#This Row],[SỐ LƯỢNG MUA]]&gt;0,Stock[[#This Row],[SỐ LƯỢNG CÒN LẠI
(auto-fill)]]&gt;0),"NẮM GIỮ",""))</f>
        <v/>
      </c>
      <c r="C2695" s="112">
        <f t="shared" si="41"/>
        <v>2682</v>
      </c>
      <c r="D2695" s="77"/>
      <c r="E2695" s="78"/>
      <c r="F2695" s="170"/>
      <c r="G2695" s="83"/>
      <c r="H2695" s="84"/>
      <c r="I2695" s="114" t="str">
        <f>IF(Stock[[#This Row],[SỐ LƯỢNG MUA]]&gt;0,Stock[[#This Row],[GIÁ MUA]]*Stock[[#This Row],[SỐ LƯỢNG MUA]]*$D$11,"")</f>
        <v/>
      </c>
      <c r="J2695" s="87"/>
      <c r="K2695" s="88"/>
      <c r="L2695" s="116" t="str">
        <f>IF(Stock[[#This Row],[SỐ LƯỢNG MUA]]&gt;0,Stock[[#This Row],[GIÁ MUA]]*(1+Stock[[#This Row],[% TĂNG KỲ VỌNG_1]]),"")</f>
        <v/>
      </c>
      <c r="M2695" s="89"/>
      <c r="N2695" s="116" t="str">
        <f>IF(Stock[[#This Row],[SỐ LƯỢNG MUA]]&gt;0,Stock[[#This Row],[GIÁ MUA]]*(1+Stock[[#This Row],[% TĂNG KỲ VỌNG_2]]),"")</f>
        <v/>
      </c>
      <c r="O2695" s="89"/>
      <c r="P2695" s="116" t="str">
        <f>IF(Stock[[#This Row],[SỐ LƯỢNG MUA]]&gt;0,Stock[[#This Row],[GIÁ MUA]]*(1+Stock[[#This Row],[% GIẢM ĐỂ CẮT LỖ]]),"")</f>
        <v/>
      </c>
      <c r="Q2695" s="103"/>
      <c r="R2695" s="117" t="str">
        <f>IF(Stock[[#This Row],[CỔ TỨC TIỀN MẶT]]&gt;0,Stock[[#This Row],[CỔ TỨC TIỀN MẶT]]/(Stock[[#This Row],[GIÁ MUA]]*Stock[[#This Row],[SỐ LƯỢNG MUA]]),"")</f>
        <v/>
      </c>
      <c r="S2695" s="103"/>
      <c r="T2695" s="77"/>
      <c r="U2695" s="95"/>
      <c r="V2695" s="96"/>
      <c r="W2695" s="125" t="str">
        <f>IF(Stock[[#This Row],[SỐ LƯỢNG BÁN]]&gt;0,Stock[[#This Row],[GIÁ BÁN]]*Stock[[#This Row],[SỐ LƯỢNG BÁN]]*$D$11+Stock[[#This Row],[GIÁ BÁN]]*Stock[[#This Row],[SỐ LƯỢNG BÁN]]*$D$12,"")</f>
        <v/>
      </c>
      <c r="X2695" s="120">
        <f>Stock[[#This Row],[SỐ LƯỢNG MUA]]+Stock[[#This Row],[CỔ TỨC BẰNG CỔ PHIẾU]]-Stock[[#This Row],[SỐ LƯỢNG BÁN]]</f>
        <v>0</v>
      </c>
      <c r="Y26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5" s="120">
        <f ca="1">IF(Stock[[#This Row],[NGÀY BÁN]]&gt;0,Stock[[#This Row],[NGÀY BÁN]]-Stock[[#This Row],[NGÀY MUA]]+1,IF(Stock[[#This Row],[NGÀY MUA]]=0,0,TODAY()-Stock[[#This Row],[NGÀY MUA]]+1))</f>
        <v>0</v>
      </c>
      <c r="AA2695" s="121" t="str">
        <f>IFERROR(Stock[[#This Row],[CỔ TỨC TIỀN MẶT]]+Stock[[#This Row],[LÃI/(LỖ) TỪ BÁN CK
(auto-fill)]],"")</f>
        <v/>
      </c>
      <c r="AB26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5" s="79"/>
      <c r="AE2695" s="146" t="str">
        <f>IF(Stock[[#This Row],[TRẠNG THÁI
(auto-fill)]]="NẮM GIỮ",Stock[[#This Row],[GIÁ THỊ TRƯỜNG]]-Stock[[#This Row],[GIÁ MUA]],"")</f>
        <v/>
      </c>
      <c r="AF2695" s="150" t="str">
        <f>IFERROR(Stock[[#This Row],[TĂNG/
(GIẢM )]]/Stock[[#This Row],[GIÁ MUA]],"")</f>
        <v/>
      </c>
      <c r="AG2695" s="129" t="str">
        <f>IF(Stock[[#This Row],[GIÁ THỊ TRƯỜNG]]&gt;0,Stock[[#This Row],[GIÁ THỊ TRƯỜNG]]*Stock[[#This Row],[SỐ LƯỢNG CÒN LẠI
(auto-fill)]],"")</f>
        <v/>
      </c>
    </row>
    <row r="2696" spans="2:33">
      <c r="B2696" s="109" t="str">
        <f>IF(AND(Stock[[#This Row],[SỐ LƯỢNG MUA]]&gt;0,Stock[[#This Row],[SỐ LƯỢNG CÒN LẠI
(auto-fill)]]=0),"BÁN",
IF(AND(Stock[[#This Row],[SỐ LƯỢNG MUA]]&gt;0,Stock[[#This Row],[SỐ LƯỢNG CÒN LẠI
(auto-fill)]]&gt;0),"NẮM GIỮ",""))</f>
        <v/>
      </c>
      <c r="C2696" s="112">
        <f t="shared" si="41"/>
        <v>2683</v>
      </c>
      <c r="D2696" s="77"/>
      <c r="E2696" s="78"/>
      <c r="F2696" s="170"/>
      <c r="G2696" s="83"/>
      <c r="H2696" s="84"/>
      <c r="I2696" s="114" t="str">
        <f>IF(Stock[[#This Row],[SỐ LƯỢNG MUA]]&gt;0,Stock[[#This Row],[GIÁ MUA]]*Stock[[#This Row],[SỐ LƯỢNG MUA]]*$D$11,"")</f>
        <v/>
      </c>
      <c r="J2696" s="87"/>
      <c r="K2696" s="88"/>
      <c r="L2696" s="116" t="str">
        <f>IF(Stock[[#This Row],[SỐ LƯỢNG MUA]]&gt;0,Stock[[#This Row],[GIÁ MUA]]*(1+Stock[[#This Row],[% TĂNG KỲ VỌNG_1]]),"")</f>
        <v/>
      </c>
      <c r="M2696" s="89"/>
      <c r="N2696" s="116" t="str">
        <f>IF(Stock[[#This Row],[SỐ LƯỢNG MUA]]&gt;0,Stock[[#This Row],[GIÁ MUA]]*(1+Stock[[#This Row],[% TĂNG KỲ VỌNG_2]]),"")</f>
        <v/>
      </c>
      <c r="O2696" s="89"/>
      <c r="P2696" s="116" t="str">
        <f>IF(Stock[[#This Row],[SỐ LƯỢNG MUA]]&gt;0,Stock[[#This Row],[GIÁ MUA]]*(1+Stock[[#This Row],[% GIẢM ĐỂ CẮT LỖ]]),"")</f>
        <v/>
      </c>
      <c r="Q2696" s="103"/>
      <c r="R2696" s="117" t="str">
        <f>IF(Stock[[#This Row],[CỔ TỨC TIỀN MẶT]]&gt;0,Stock[[#This Row],[CỔ TỨC TIỀN MẶT]]/(Stock[[#This Row],[GIÁ MUA]]*Stock[[#This Row],[SỐ LƯỢNG MUA]]),"")</f>
        <v/>
      </c>
      <c r="S2696" s="103"/>
      <c r="T2696" s="77"/>
      <c r="U2696" s="95"/>
      <c r="V2696" s="96"/>
      <c r="W2696" s="125" t="str">
        <f>IF(Stock[[#This Row],[SỐ LƯỢNG BÁN]]&gt;0,Stock[[#This Row],[GIÁ BÁN]]*Stock[[#This Row],[SỐ LƯỢNG BÁN]]*$D$11+Stock[[#This Row],[GIÁ BÁN]]*Stock[[#This Row],[SỐ LƯỢNG BÁN]]*$D$12,"")</f>
        <v/>
      </c>
      <c r="X2696" s="120">
        <f>Stock[[#This Row],[SỐ LƯỢNG MUA]]+Stock[[#This Row],[CỔ TỨC BẰNG CỔ PHIẾU]]-Stock[[#This Row],[SỐ LƯỢNG BÁN]]</f>
        <v>0</v>
      </c>
      <c r="Y26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6" s="120">
        <f ca="1">IF(Stock[[#This Row],[NGÀY BÁN]]&gt;0,Stock[[#This Row],[NGÀY BÁN]]-Stock[[#This Row],[NGÀY MUA]]+1,IF(Stock[[#This Row],[NGÀY MUA]]=0,0,TODAY()-Stock[[#This Row],[NGÀY MUA]]+1))</f>
        <v>0</v>
      </c>
      <c r="AA2696" s="121" t="str">
        <f>IFERROR(Stock[[#This Row],[CỔ TỨC TIỀN MẶT]]+Stock[[#This Row],[LÃI/(LỖ) TỪ BÁN CK
(auto-fill)]],"")</f>
        <v/>
      </c>
      <c r="AB26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6" s="79"/>
      <c r="AE2696" s="146" t="str">
        <f>IF(Stock[[#This Row],[TRẠNG THÁI
(auto-fill)]]="NẮM GIỮ",Stock[[#This Row],[GIÁ THỊ TRƯỜNG]]-Stock[[#This Row],[GIÁ MUA]],"")</f>
        <v/>
      </c>
      <c r="AF2696" s="150" t="str">
        <f>IFERROR(Stock[[#This Row],[TĂNG/
(GIẢM )]]/Stock[[#This Row],[GIÁ MUA]],"")</f>
        <v/>
      </c>
      <c r="AG2696" s="129" t="str">
        <f>IF(Stock[[#This Row],[GIÁ THỊ TRƯỜNG]]&gt;0,Stock[[#This Row],[GIÁ THỊ TRƯỜNG]]*Stock[[#This Row],[SỐ LƯỢNG CÒN LẠI
(auto-fill)]],"")</f>
        <v/>
      </c>
    </row>
    <row r="2697" spans="2:33">
      <c r="B2697" s="109" t="str">
        <f>IF(AND(Stock[[#This Row],[SỐ LƯỢNG MUA]]&gt;0,Stock[[#This Row],[SỐ LƯỢNG CÒN LẠI
(auto-fill)]]=0),"BÁN",
IF(AND(Stock[[#This Row],[SỐ LƯỢNG MUA]]&gt;0,Stock[[#This Row],[SỐ LƯỢNG CÒN LẠI
(auto-fill)]]&gt;0),"NẮM GIỮ",""))</f>
        <v/>
      </c>
      <c r="C2697" s="112">
        <f t="shared" si="41"/>
        <v>2684</v>
      </c>
      <c r="D2697" s="77"/>
      <c r="E2697" s="78"/>
      <c r="F2697" s="170"/>
      <c r="G2697" s="83"/>
      <c r="H2697" s="84"/>
      <c r="I2697" s="114" t="str">
        <f>IF(Stock[[#This Row],[SỐ LƯỢNG MUA]]&gt;0,Stock[[#This Row],[GIÁ MUA]]*Stock[[#This Row],[SỐ LƯỢNG MUA]]*$D$11,"")</f>
        <v/>
      </c>
      <c r="J2697" s="87"/>
      <c r="K2697" s="88"/>
      <c r="L2697" s="116" t="str">
        <f>IF(Stock[[#This Row],[SỐ LƯỢNG MUA]]&gt;0,Stock[[#This Row],[GIÁ MUA]]*(1+Stock[[#This Row],[% TĂNG KỲ VỌNG_1]]),"")</f>
        <v/>
      </c>
      <c r="M2697" s="89"/>
      <c r="N2697" s="116" t="str">
        <f>IF(Stock[[#This Row],[SỐ LƯỢNG MUA]]&gt;0,Stock[[#This Row],[GIÁ MUA]]*(1+Stock[[#This Row],[% TĂNG KỲ VỌNG_2]]),"")</f>
        <v/>
      </c>
      <c r="O2697" s="89"/>
      <c r="P2697" s="116" t="str">
        <f>IF(Stock[[#This Row],[SỐ LƯỢNG MUA]]&gt;0,Stock[[#This Row],[GIÁ MUA]]*(1+Stock[[#This Row],[% GIẢM ĐỂ CẮT LỖ]]),"")</f>
        <v/>
      </c>
      <c r="Q2697" s="103"/>
      <c r="R2697" s="117" t="str">
        <f>IF(Stock[[#This Row],[CỔ TỨC TIỀN MẶT]]&gt;0,Stock[[#This Row],[CỔ TỨC TIỀN MẶT]]/(Stock[[#This Row],[GIÁ MUA]]*Stock[[#This Row],[SỐ LƯỢNG MUA]]),"")</f>
        <v/>
      </c>
      <c r="S2697" s="103"/>
      <c r="T2697" s="77"/>
      <c r="U2697" s="95"/>
      <c r="V2697" s="96"/>
      <c r="W2697" s="125" t="str">
        <f>IF(Stock[[#This Row],[SỐ LƯỢNG BÁN]]&gt;0,Stock[[#This Row],[GIÁ BÁN]]*Stock[[#This Row],[SỐ LƯỢNG BÁN]]*$D$11+Stock[[#This Row],[GIÁ BÁN]]*Stock[[#This Row],[SỐ LƯỢNG BÁN]]*$D$12,"")</f>
        <v/>
      </c>
      <c r="X2697" s="120">
        <f>Stock[[#This Row],[SỐ LƯỢNG MUA]]+Stock[[#This Row],[CỔ TỨC BẰNG CỔ PHIẾU]]-Stock[[#This Row],[SỐ LƯỢNG BÁN]]</f>
        <v>0</v>
      </c>
      <c r="Y26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7" s="120">
        <f ca="1">IF(Stock[[#This Row],[NGÀY BÁN]]&gt;0,Stock[[#This Row],[NGÀY BÁN]]-Stock[[#This Row],[NGÀY MUA]]+1,IF(Stock[[#This Row],[NGÀY MUA]]=0,0,TODAY()-Stock[[#This Row],[NGÀY MUA]]+1))</f>
        <v>0</v>
      </c>
      <c r="AA2697" s="121" t="str">
        <f>IFERROR(Stock[[#This Row],[CỔ TỨC TIỀN MẶT]]+Stock[[#This Row],[LÃI/(LỖ) TỪ BÁN CK
(auto-fill)]],"")</f>
        <v/>
      </c>
      <c r="AB26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7" s="79"/>
      <c r="AE2697" s="146" t="str">
        <f>IF(Stock[[#This Row],[TRẠNG THÁI
(auto-fill)]]="NẮM GIỮ",Stock[[#This Row],[GIÁ THỊ TRƯỜNG]]-Stock[[#This Row],[GIÁ MUA]],"")</f>
        <v/>
      </c>
      <c r="AF2697" s="150" t="str">
        <f>IFERROR(Stock[[#This Row],[TĂNG/
(GIẢM )]]/Stock[[#This Row],[GIÁ MUA]],"")</f>
        <v/>
      </c>
      <c r="AG2697" s="129" t="str">
        <f>IF(Stock[[#This Row],[GIÁ THỊ TRƯỜNG]]&gt;0,Stock[[#This Row],[GIÁ THỊ TRƯỜNG]]*Stock[[#This Row],[SỐ LƯỢNG CÒN LẠI
(auto-fill)]],"")</f>
        <v/>
      </c>
    </row>
    <row r="2698" spans="2:33">
      <c r="B2698" s="109" t="str">
        <f>IF(AND(Stock[[#This Row],[SỐ LƯỢNG MUA]]&gt;0,Stock[[#This Row],[SỐ LƯỢNG CÒN LẠI
(auto-fill)]]=0),"BÁN",
IF(AND(Stock[[#This Row],[SỐ LƯỢNG MUA]]&gt;0,Stock[[#This Row],[SỐ LƯỢNG CÒN LẠI
(auto-fill)]]&gt;0),"NẮM GIỮ",""))</f>
        <v/>
      </c>
      <c r="C2698" s="112">
        <f t="shared" si="41"/>
        <v>2685</v>
      </c>
      <c r="D2698" s="77"/>
      <c r="E2698" s="78"/>
      <c r="F2698" s="170"/>
      <c r="G2698" s="83"/>
      <c r="H2698" s="84"/>
      <c r="I2698" s="114" t="str">
        <f>IF(Stock[[#This Row],[SỐ LƯỢNG MUA]]&gt;0,Stock[[#This Row],[GIÁ MUA]]*Stock[[#This Row],[SỐ LƯỢNG MUA]]*$D$11,"")</f>
        <v/>
      </c>
      <c r="J2698" s="87"/>
      <c r="K2698" s="88"/>
      <c r="L2698" s="116" t="str">
        <f>IF(Stock[[#This Row],[SỐ LƯỢNG MUA]]&gt;0,Stock[[#This Row],[GIÁ MUA]]*(1+Stock[[#This Row],[% TĂNG KỲ VỌNG_1]]),"")</f>
        <v/>
      </c>
      <c r="M2698" s="89"/>
      <c r="N2698" s="116" t="str">
        <f>IF(Stock[[#This Row],[SỐ LƯỢNG MUA]]&gt;0,Stock[[#This Row],[GIÁ MUA]]*(1+Stock[[#This Row],[% TĂNG KỲ VỌNG_2]]),"")</f>
        <v/>
      </c>
      <c r="O2698" s="89"/>
      <c r="P2698" s="116" t="str">
        <f>IF(Stock[[#This Row],[SỐ LƯỢNG MUA]]&gt;0,Stock[[#This Row],[GIÁ MUA]]*(1+Stock[[#This Row],[% GIẢM ĐỂ CẮT LỖ]]),"")</f>
        <v/>
      </c>
      <c r="Q2698" s="103"/>
      <c r="R2698" s="117" t="str">
        <f>IF(Stock[[#This Row],[CỔ TỨC TIỀN MẶT]]&gt;0,Stock[[#This Row],[CỔ TỨC TIỀN MẶT]]/(Stock[[#This Row],[GIÁ MUA]]*Stock[[#This Row],[SỐ LƯỢNG MUA]]),"")</f>
        <v/>
      </c>
      <c r="S2698" s="103"/>
      <c r="T2698" s="77"/>
      <c r="U2698" s="95"/>
      <c r="V2698" s="96"/>
      <c r="W2698" s="125" t="str">
        <f>IF(Stock[[#This Row],[SỐ LƯỢNG BÁN]]&gt;0,Stock[[#This Row],[GIÁ BÁN]]*Stock[[#This Row],[SỐ LƯỢNG BÁN]]*$D$11+Stock[[#This Row],[GIÁ BÁN]]*Stock[[#This Row],[SỐ LƯỢNG BÁN]]*$D$12,"")</f>
        <v/>
      </c>
      <c r="X2698" s="120">
        <f>Stock[[#This Row],[SỐ LƯỢNG MUA]]+Stock[[#This Row],[CỔ TỨC BẰNG CỔ PHIẾU]]-Stock[[#This Row],[SỐ LƯỢNG BÁN]]</f>
        <v>0</v>
      </c>
      <c r="Y26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8" s="120">
        <f ca="1">IF(Stock[[#This Row],[NGÀY BÁN]]&gt;0,Stock[[#This Row],[NGÀY BÁN]]-Stock[[#This Row],[NGÀY MUA]]+1,IF(Stock[[#This Row],[NGÀY MUA]]=0,0,TODAY()-Stock[[#This Row],[NGÀY MUA]]+1))</f>
        <v>0</v>
      </c>
      <c r="AA2698" s="121" t="str">
        <f>IFERROR(Stock[[#This Row],[CỔ TỨC TIỀN MẶT]]+Stock[[#This Row],[LÃI/(LỖ) TỪ BÁN CK
(auto-fill)]],"")</f>
        <v/>
      </c>
      <c r="AB26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8" s="79"/>
      <c r="AE2698" s="146" t="str">
        <f>IF(Stock[[#This Row],[TRẠNG THÁI
(auto-fill)]]="NẮM GIỮ",Stock[[#This Row],[GIÁ THỊ TRƯỜNG]]-Stock[[#This Row],[GIÁ MUA]],"")</f>
        <v/>
      </c>
      <c r="AF2698" s="150" t="str">
        <f>IFERROR(Stock[[#This Row],[TĂNG/
(GIẢM )]]/Stock[[#This Row],[GIÁ MUA]],"")</f>
        <v/>
      </c>
      <c r="AG2698" s="129" t="str">
        <f>IF(Stock[[#This Row],[GIÁ THỊ TRƯỜNG]]&gt;0,Stock[[#This Row],[GIÁ THỊ TRƯỜNG]]*Stock[[#This Row],[SỐ LƯỢNG CÒN LẠI
(auto-fill)]],"")</f>
        <v/>
      </c>
    </row>
    <row r="2699" spans="2:33">
      <c r="B2699" s="109" t="str">
        <f>IF(AND(Stock[[#This Row],[SỐ LƯỢNG MUA]]&gt;0,Stock[[#This Row],[SỐ LƯỢNG CÒN LẠI
(auto-fill)]]=0),"BÁN",
IF(AND(Stock[[#This Row],[SỐ LƯỢNG MUA]]&gt;0,Stock[[#This Row],[SỐ LƯỢNG CÒN LẠI
(auto-fill)]]&gt;0),"NẮM GIỮ",""))</f>
        <v/>
      </c>
      <c r="C2699" s="112">
        <f t="shared" si="41"/>
        <v>2686</v>
      </c>
      <c r="D2699" s="77"/>
      <c r="E2699" s="78"/>
      <c r="F2699" s="170"/>
      <c r="G2699" s="83"/>
      <c r="H2699" s="84"/>
      <c r="I2699" s="114" t="str">
        <f>IF(Stock[[#This Row],[SỐ LƯỢNG MUA]]&gt;0,Stock[[#This Row],[GIÁ MUA]]*Stock[[#This Row],[SỐ LƯỢNG MUA]]*$D$11,"")</f>
        <v/>
      </c>
      <c r="J2699" s="87"/>
      <c r="K2699" s="88"/>
      <c r="L2699" s="116" t="str">
        <f>IF(Stock[[#This Row],[SỐ LƯỢNG MUA]]&gt;0,Stock[[#This Row],[GIÁ MUA]]*(1+Stock[[#This Row],[% TĂNG KỲ VỌNG_1]]),"")</f>
        <v/>
      </c>
      <c r="M2699" s="89"/>
      <c r="N2699" s="116" t="str">
        <f>IF(Stock[[#This Row],[SỐ LƯỢNG MUA]]&gt;0,Stock[[#This Row],[GIÁ MUA]]*(1+Stock[[#This Row],[% TĂNG KỲ VỌNG_2]]),"")</f>
        <v/>
      </c>
      <c r="O2699" s="89"/>
      <c r="P2699" s="116" t="str">
        <f>IF(Stock[[#This Row],[SỐ LƯỢNG MUA]]&gt;0,Stock[[#This Row],[GIÁ MUA]]*(1+Stock[[#This Row],[% GIẢM ĐỂ CẮT LỖ]]),"")</f>
        <v/>
      </c>
      <c r="Q2699" s="103"/>
      <c r="R2699" s="117" t="str">
        <f>IF(Stock[[#This Row],[CỔ TỨC TIỀN MẶT]]&gt;0,Stock[[#This Row],[CỔ TỨC TIỀN MẶT]]/(Stock[[#This Row],[GIÁ MUA]]*Stock[[#This Row],[SỐ LƯỢNG MUA]]),"")</f>
        <v/>
      </c>
      <c r="S2699" s="103"/>
      <c r="T2699" s="77"/>
      <c r="U2699" s="95"/>
      <c r="V2699" s="96"/>
      <c r="W2699" s="125" t="str">
        <f>IF(Stock[[#This Row],[SỐ LƯỢNG BÁN]]&gt;0,Stock[[#This Row],[GIÁ BÁN]]*Stock[[#This Row],[SỐ LƯỢNG BÁN]]*$D$11+Stock[[#This Row],[GIÁ BÁN]]*Stock[[#This Row],[SỐ LƯỢNG BÁN]]*$D$12,"")</f>
        <v/>
      </c>
      <c r="X2699" s="120">
        <f>Stock[[#This Row],[SỐ LƯỢNG MUA]]+Stock[[#This Row],[CỔ TỨC BẰNG CỔ PHIẾU]]-Stock[[#This Row],[SỐ LƯỢNG BÁN]]</f>
        <v>0</v>
      </c>
      <c r="Y26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9" s="120">
        <f ca="1">IF(Stock[[#This Row],[NGÀY BÁN]]&gt;0,Stock[[#This Row],[NGÀY BÁN]]-Stock[[#This Row],[NGÀY MUA]]+1,IF(Stock[[#This Row],[NGÀY MUA]]=0,0,TODAY()-Stock[[#This Row],[NGÀY MUA]]+1))</f>
        <v>0</v>
      </c>
      <c r="AA2699" s="121" t="str">
        <f>IFERROR(Stock[[#This Row],[CỔ TỨC TIỀN MẶT]]+Stock[[#This Row],[LÃI/(LỖ) TỪ BÁN CK
(auto-fill)]],"")</f>
        <v/>
      </c>
      <c r="AB26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699" s="79"/>
      <c r="AE2699" s="146" t="str">
        <f>IF(Stock[[#This Row],[TRẠNG THÁI
(auto-fill)]]="NẮM GIỮ",Stock[[#This Row],[GIÁ THỊ TRƯỜNG]]-Stock[[#This Row],[GIÁ MUA]],"")</f>
        <v/>
      </c>
      <c r="AF2699" s="150" t="str">
        <f>IFERROR(Stock[[#This Row],[TĂNG/
(GIẢM )]]/Stock[[#This Row],[GIÁ MUA]],"")</f>
        <v/>
      </c>
      <c r="AG2699" s="129" t="str">
        <f>IF(Stock[[#This Row],[GIÁ THỊ TRƯỜNG]]&gt;0,Stock[[#This Row],[GIÁ THỊ TRƯỜNG]]*Stock[[#This Row],[SỐ LƯỢNG CÒN LẠI
(auto-fill)]],"")</f>
        <v/>
      </c>
    </row>
    <row r="2700" spans="2:33">
      <c r="B2700" s="109" t="str">
        <f>IF(AND(Stock[[#This Row],[SỐ LƯỢNG MUA]]&gt;0,Stock[[#This Row],[SỐ LƯỢNG CÒN LẠI
(auto-fill)]]=0),"BÁN",
IF(AND(Stock[[#This Row],[SỐ LƯỢNG MUA]]&gt;0,Stock[[#This Row],[SỐ LƯỢNG CÒN LẠI
(auto-fill)]]&gt;0),"NẮM GIỮ",""))</f>
        <v/>
      </c>
      <c r="C2700" s="112">
        <f t="shared" si="41"/>
        <v>2687</v>
      </c>
      <c r="D2700" s="77"/>
      <c r="E2700" s="78"/>
      <c r="F2700" s="170"/>
      <c r="G2700" s="83"/>
      <c r="H2700" s="84"/>
      <c r="I2700" s="114" t="str">
        <f>IF(Stock[[#This Row],[SỐ LƯỢNG MUA]]&gt;0,Stock[[#This Row],[GIÁ MUA]]*Stock[[#This Row],[SỐ LƯỢNG MUA]]*$D$11,"")</f>
        <v/>
      </c>
      <c r="J2700" s="87"/>
      <c r="K2700" s="88"/>
      <c r="L2700" s="116" t="str">
        <f>IF(Stock[[#This Row],[SỐ LƯỢNG MUA]]&gt;0,Stock[[#This Row],[GIÁ MUA]]*(1+Stock[[#This Row],[% TĂNG KỲ VỌNG_1]]),"")</f>
        <v/>
      </c>
      <c r="M2700" s="89"/>
      <c r="N2700" s="116" t="str">
        <f>IF(Stock[[#This Row],[SỐ LƯỢNG MUA]]&gt;0,Stock[[#This Row],[GIÁ MUA]]*(1+Stock[[#This Row],[% TĂNG KỲ VỌNG_2]]),"")</f>
        <v/>
      </c>
      <c r="O2700" s="89"/>
      <c r="P2700" s="116" t="str">
        <f>IF(Stock[[#This Row],[SỐ LƯỢNG MUA]]&gt;0,Stock[[#This Row],[GIÁ MUA]]*(1+Stock[[#This Row],[% GIẢM ĐỂ CẮT LỖ]]),"")</f>
        <v/>
      </c>
      <c r="Q2700" s="103"/>
      <c r="R2700" s="117" t="str">
        <f>IF(Stock[[#This Row],[CỔ TỨC TIỀN MẶT]]&gt;0,Stock[[#This Row],[CỔ TỨC TIỀN MẶT]]/(Stock[[#This Row],[GIÁ MUA]]*Stock[[#This Row],[SỐ LƯỢNG MUA]]),"")</f>
        <v/>
      </c>
      <c r="S2700" s="103"/>
      <c r="T2700" s="77"/>
      <c r="U2700" s="95"/>
      <c r="V2700" s="96"/>
      <c r="W2700" s="125" t="str">
        <f>IF(Stock[[#This Row],[SỐ LƯỢNG BÁN]]&gt;0,Stock[[#This Row],[GIÁ BÁN]]*Stock[[#This Row],[SỐ LƯỢNG BÁN]]*$D$11+Stock[[#This Row],[GIÁ BÁN]]*Stock[[#This Row],[SỐ LƯỢNG BÁN]]*$D$12,"")</f>
        <v/>
      </c>
      <c r="X2700" s="120">
        <f>Stock[[#This Row],[SỐ LƯỢNG MUA]]+Stock[[#This Row],[CỔ TỨC BẰNG CỔ PHIẾU]]-Stock[[#This Row],[SỐ LƯỢNG BÁN]]</f>
        <v>0</v>
      </c>
      <c r="Y27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0" s="120">
        <f ca="1">IF(Stock[[#This Row],[NGÀY BÁN]]&gt;0,Stock[[#This Row],[NGÀY BÁN]]-Stock[[#This Row],[NGÀY MUA]]+1,IF(Stock[[#This Row],[NGÀY MUA]]=0,0,TODAY()-Stock[[#This Row],[NGÀY MUA]]+1))</f>
        <v>0</v>
      </c>
      <c r="AA2700" s="121" t="str">
        <f>IFERROR(Stock[[#This Row],[CỔ TỨC TIỀN MẶT]]+Stock[[#This Row],[LÃI/(LỖ) TỪ BÁN CK
(auto-fill)]],"")</f>
        <v/>
      </c>
      <c r="AB27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0" s="79"/>
      <c r="AE2700" s="146" t="str">
        <f>IF(Stock[[#This Row],[TRẠNG THÁI
(auto-fill)]]="NẮM GIỮ",Stock[[#This Row],[GIÁ THỊ TRƯỜNG]]-Stock[[#This Row],[GIÁ MUA]],"")</f>
        <v/>
      </c>
      <c r="AF2700" s="150" t="str">
        <f>IFERROR(Stock[[#This Row],[TĂNG/
(GIẢM )]]/Stock[[#This Row],[GIÁ MUA]],"")</f>
        <v/>
      </c>
      <c r="AG2700" s="129" t="str">
        <f>IF(Stock[[#This Row],[GIÁ THỊ TRƯỜNG]]&gt;0,Stock[[#This Row],[GIÁ THỊ TRƯỜNG]]*Stock[[#This Row],[SỐ LƯỢNG CÒN LẠI
(auto-fill)]],"")</f>
        <v/>
      </c>
    </row>
    <row r="2701" spans="2:33">
      <c r="B2701" s="109" t="str">
        <f>IF(AND(Stock[[#This Row],[SỐ LƯỢNG MUA]]&gt;0,Stock[[#This Row],[SỐ LƯỢNG CÒN LẠI
(auto-fill)]]=0),"BÁN",
IF(AND(Stock[[#This Row],[SỐ LƯỢNG MUA]]&gt;0,Stock[[#This Row],[SỐ LƯỢNG CÒN LẠI
(auto-fill)]]&gt;0),"NẮM GIỮ",""))</f>
        <v/>
      </c>
      <c r="C2701" s="112">
        <f t="shared" si="41"/>
        <v>2688</v>
      </c>
      <c r="D2701" s="77"/>
      <c r="E2701" s="78"/>
      <c r="F2701" s="170"/>
      <c r="G2701" s="83"/>
      <c r="H2701" s="84"/>
      <c r="I2701" s="114" t="str">
        <f>IF(Stock[[#This Row],[SỐ LƯỢNG MUA]]&gt;0,Stock[[#This Row],[GIÁ MUA]]*Stock[[#This Row],[SỐ LƯỢNG MUA]]*$D$11,"")</f>
        <v/>
      </c>
      <c r="J2701" s="87"/>
      <c r="K2701" s="88"/>
      <c r="L2701" s="116" t="str">
        <f>IF(Stock[[#This Row],[SỐ LƯỢNG MUA]]&gt;0,Stock[[#This Row],[GIÁ MUA]]*(1+Stock[[#This Row],[% TĂNG KỲ VỌNG_1]]),"")</f>
        <v/>
      </c>
      <c r="M2701" s="89"/>
      <c r="N2701" s="116" t="str">
        <f>IF(Stock[[#This Row],[SỐ LƯỢNG MUA]]&gt;0,Stock[[#This Row],[GIÁ MUA]]*(1+Stock[[#This Row],[% TĂNG KỲ VỌNG_2]]),"")</f>
        <v/>
      </c>
      <c r="O2701" s="89"/>
      <c r="P2701" s="116" t="str">
        <f>IF(Stock[[#This Row],[SỐ LƯỢNG MUA]]&gt;0,Stock[[#This Row],[GIÁ MUA]]*(1+Stock[[#This Row],[% GIẢM ĐỂ CẮT LỖ]]),"")</f>
        <v/>
      </c>
      <c r="Q2701" s="103"/>
      <c r="R2701" s="117" t="str">
        <f>IF(Stock[[#This Row],[CỔ TỨC TIỀN MẶT]]&gt;0,Stock[[#This Row],[CỔ TỨC TIỀN MẶT]]/(Stock[[#This Row],[GIÁ MUA]]*Stock[[#This Row],[SỐ LƯỢNG MUA]]),"")</f>
        <v/>
      </c>
      <c r="S2701" s="103"/>
      <c r="T2701" s="77"/>
      <c r="U2701" s="95"/>
      <c r="V2701" s="96"/>
      <c r="W2701" s="125" t="str">
        <f>IF(Stock[[#This Row],[SỐ LƯỢNG BÁN]]&gt;0,Stock[[#This Row],[GIÁ BÁN]]*Stock[[#This Row],[SỐ LƯỢNG BÁN]]*$D$11+Stock[[#This Row],[GIÁ BÁN]]*Stock[[#This Row],[SỐ LƯỢNG BÁN]]*$D$12,"")</f>
        <v/>
      </c>
      <c r="X2701" s="120">
        <f>Stock[[#This Row],[SỐ LƯỢNG MUA]]+Stock[[#This Row],[CỔ TỨC BẰNG CỔ PHIẾU]]-Stock[[#This Row],[SỐ LƯỢNG BÁN]]</f>
        <v>0</v>
      </c>
      <c r="Y27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1" s="120">
        <f ca="1">IF(Stock[[#This Row],[NGÀY BÁN]]&gt;0,Stock[[#This Row],[NGÀY BÁN]]-Stock[[#This Row],[NGÀY MUA]]+1,IF(Stock[[#This Row],[NGÀY MUA]]=0,0,TODAY()-Stock[[#This Row],[NGÀY MUA]]+1))</f>
        <v>0</v>
      </c>
      <c r="AA2701" s="121" t="str">
        <f>IFERROR(Stock[[#This Row],[CỔ TỨC TIỀN MẶT]]+Stock[[#This Row],[LÃI/(LỖ) TỪ BÁN CK
(auto-fill)]],"")</f>
        <v/>
      </c>
      <c r="AB27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1" s="79"/>
      <c r="AE2701" s="146" t="str">
        <f>IF(Stock[[#This Row],[TRẠNG THÁI
(auto-fill)]]="NẮM GIỮ",Stock[[#This Row],[GIÁ THỊ TRƯỜNG]]-Stock[[#This Row],[GIÁ MUA]],"")</f>
        <v/>
      </c>
      <c r="AF2701" s="150" t="str">
        <f>IFERROR(Stock[[#This Row],[TĂNG/
(GIẢM )]]/Stock[[#This Row],[GIÁ MUA]],"")</f>
        <v/>
      </c>
      <c r="AG2701" s="129" t="str">
        <f>IF(Stock[[#This Row],[GIÁ THỊ TRƯỜNG]]&gt;0,Stock[[#This Row],[GIÁ THỊ TRƯỜNG]]*Stock[[#This Row],[SỐ LƯỢNG CÒN LẠI
(auto-fill)]],"")</f>
        <v/>
      </c>
    </row>
    <row r="2702" spans="2:33">
      <c r="B2702" s="109" t="str">
        <f>IF(AND(Stock[[#This Row],[SỐ LƯỢNG MUA]]&gt;0,Stock[[#This Row],[SỐ LƯỢNG CÒN LẠI
(auto-fill)]]=0),"BÁN",
IF(AND(Stock[[#This Row],[SỐ LƯỢNG MUA]]&gt;0,Stock[[#This Row],[SỐ LƯỢNG CÒN LẠI
(auto-fill)]]&gt;0),"NẮM GIỮ",""))</f>
        <v/>
      </c>
      <c r="C2702" s="112">
        <f t="shared" si="41"/>
        <v>2689</v>
      </c>
      <c r="D2702" s="77"/>
      <c r="E2702" s="78"/>
      <c r="F2702" s="170"/>
      <c r="G2702" s="83"/>
      <c r="H2702" s="84"/>
      <c r="I2702" s="114" t="str">
        <f>IF(Stock[[#This Row],[SỐ LƯỢNG MUA]]&gt;0,Stock[[#This Row],[GIÁ MUA]]*Stock[[#This Row],[SỐ LƯỢNG MUA]]*$D$11,"")</f>
        <v/>
      </c>
      <c r="J2702" s="87"/>
      <c r="K2702" s="88"/>
      <c r="L2702" s="116" t="str">
        <f>IF(Stock[[#This Row],[SỐ LƯỢNG MUA]]&gt;0,Stock[[#This Row],[GIÁ MUA]]*(1+Stock[[#This Row],[% TĂNG KỲ VỌNG_1]]),"")</f>
        <v/>
      </c>
      <c r="M2702" s="89"/>
      <c r="N2702" s="116" t="str">
        <f>IF(Stock[[#This Row],[SỐ LƯỢNG MUA]]&gt;0,Stock[[#This Row],[GIÁ MUA]]*(1+Stock[[#This Row],[% TĂNG KỲ VỌNG_2]]),"")</f>
        <v/>
      </c>
      <c r="O2702" s="89"/>
      <c r="P2702" s="116" t="str">
        <f>IF(Stock[[#This Row],[SỐ LƯỢNG MUA]]&gt;0,Stock[[#This Row],[GIÁ MUA]]*(1+Stock[[#This Row],[% GIẢM ĐỂ CẮT LỖ]]),"")</f>
        <v/>
      </c>
      <c r="Q2702" s="103"/>
      <c r="R2702" s="117" t="str">
        <f>IF(Stock[[#This Row],[CỔ TỨC TIỀN MẶT]]&gt;0,Stock[[#This Row],[CỔ TỨC TIỀN MẶT]]/(Stock[[#This Row],[GIÁ MUA]]*Stock[[#This Row],[SỐ LƯỢNG MUA]]),"")</f>
        <v/>
      </c>
      <c r="S2702" s="103"/>
      <c r="T2702" s="77"/>
      <c r="U2702" s="95"/>
      <c r="V2702" s="96"/>
      <c r="W2702" s="125" t="str">
        <f>IF(Stock[[#This Row],[SỐ LƯỢNG BÁN]]&gt;0,Stock[[#This Row],[GIÁ BÁN]]*Stock[[#This Row],[SỐ LƯỢNG BÁN]]*$D$11+Stock[[#This Row],[GIÁ BÁN]]*Stock[[#This Row],[SỐ LƯỢNG BÁN]]*$D$12,"")</f>
        <v/>
      </c>
      <c r="X2702" s="120">
        <f>Stock[[#This Row],[SỐ LƯỢNG MUA]]+Stock[[#This Row],[CỔ TỨC BẰNG CỔ PHIẾU]]-Stock[[#This Row],[SỐ LƯỢNG BÁN]]</f>
        <v>0</v>
      </c>
      <c r="Y27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2" s="120">
        <f ca="1">IF(Stock[[#This Row],[NGÀY BÁN]]&gt;0,Stock[[#This Row],[NGÀY BÁN]]-Stock[[#This Row],[NGÀY MUA]]+1,IF(Stock[[#This Row],[NGÀY MUA]]=0,0,TODAY()-Stock[[#This Row],[NGÀY MUA]]+1))</f>
        <v>0</v>
      </c>
      <c r="AA2702" s="121" t="str">
        <f>IFERROR(Stock[[#This Row],[CỔ TỨC TIỀN MẶT]]+Stock[[#This Row],[LÃI/(LỖ) TỪ BÁN CK
(auto-fill)]],"")</f>
        <v/>
      </c>
      <c r="AB27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2" s="79"/>
      <c r="AE2702" s="146" t="str">
        <f>IF(Stock[[#This Row],[TRẠNG THÁI
(auto-fill)]]="NẮM GIỮ",Stock[[#This Row],[GIÁ THỊ TRƯỜNG]]-Stock[[#This Row],[GIÁ MUA]],"")</f>
        <v/>
      </c>
      <c r="AF2702" s="150" t="str">
        <f>IFERROR(Stock[[#This Row],[TĂNG/
(GIẢM )]]/Stock[[#This Row],[GIÁ MUA]],"")</f>
        <v/>
      </c>
      <c r="AG2702" s="129" t="str">
        <f>IF(Stock[[#This Row],[GIÁ THỊ TRƯỜNG]]&gt;0,Stock[[#This Row],[GIÁ THỊ TRƯỜNG]]*Stock[[#This Row],[SỐ LƯỢNG CÒN LẠI
(auto-fill)]],"")</f>
        <v/>
      </c>
    </row>
    <row r="2703" spans="2:33">
      <c r="B2703" s="109" t="str">
        <f>IF(AND(Stock[[#This Row],[SỐ LƯỢNG MUA]]&gt;0,Stock[[#This Row],[SỐ LƯỢNG CÒN LẠI
(auto-fill)]]=0),"BÁN",
IF(AND(Stock[[#This Row],[SỐ LƯỢNG MUA]]&gt;0,Stock[[#This Row],[SỐ LƯỢNG CÒN LẠI
(auto-fill)]]&gt;0),"NẮM GIỮ",""))</f>
        <v/>
      </c>
      <c r="C2703" s="112">
        <f t="shared" si="41"/>
        <v>2690</v>
      </c>
      <c r="D2703" s="77"/>
      <c r="E2703" s="78"/>
      <c r="F2703" s="170"/>
      <c r="G2703" s="83"/>
      <c r="H2703" s="84"/>
      <c r="I2703" s="114" t="str">
        <f>IF(Stock[[#This Row],[SỐ LƯỢNG MUA]]&gt;0,Stock[[#This Row],[GIÁ MUA]]*Stock[[#This Row],[SỐ LƯỢNG MUA]]*$D$11,"")</f>
        <v/>
      </c>
      <c r="J2703" s="87"/>
      <c r="K2703" s="88"/>
      <c r="L2703" s="116" t="str">
        <f>IF(Stock[[#This Row],[SỐ LƯỢNG MUA]]&gt;0,Stock[[#This Row],[GIÁ MUA]]*(1+Stock[[#This Row],[% TĂNG KỲ VỌNG_1]]),"")</f>
        <v/>
      </c>
      <c r="M2703" s="89"/>
      <c r="N2703" s="116" t="str">
        <f>IF(Stock[[#This Row],[SỐ LƯỢNG MUA]]&gt;0,Stock[[#This Row],[GIÁ MUA]]*(1+Stock[[#This Row],[% TĂNG KỲ VỌNG_2]]),"")</f>
        <v/>
      </c>
      <c r="O2703" s="89"/>
      <c r="P2703" s="116" t="str">
        <f>IF(Stock[[#This Row],[SỐ LƯỢNG MUA]]&gt;0,Stock[[#This Row],[GIÁ MUA]]*(1+Stock[[#This Row],[% GIẢM ĐỂ CẮT LỖ]]),"")</f>
        <v/>
      </c>
      <c r="Q2703" s="103"/>
      <c r="R2703" s="117" t="str">
        <f>IF(Stock[[#This Row],[CỔ TỨC TIỀN MẶT]]&gt;0,Stock[[#This Row],[CỔ TỨC TIỀN MẶT]]/(Stock[[#This Row],[GIÁ MUA]]*Stock[[#This Row],[SỐ LƯỢNG MUA]]),"")</f>
        <v/>
      </c>
      <c r="S2703" s="103"/>
      <c r="T2703" s="77"/>
      <c r="U2703" s="95"/>
      <c r="V2703" s="96"/>
      <c r="W2703" s="125" t="str">
        <f>IF(Stock[[#This Row],[SỐ LƯỢNG BÁN]]&gt;0,Stock[[#This Row],[GIÁ BÁN]]*Stock[[#This Row],[SỐ LƯỢNG BÁN]]*$D$11+Stock[[#This Row],[GIÁ BÁN]]*Stock[[#This Row],[SỐ LƯỢNG BÁN]]*$D$12,"")</f>
        <v/>
      </c>
      <c r="X2703" s="120">
        <f>Stock[[#This Row],[SỐ LƯỢNG MUA]]+Stock[[#This Row],[CỔ TỨC BẰNG CỔ PHIẾU]]-Stock[[#This Row],[SỐ LƯỢNG BÁN]]</f>
        <v>0</v>
      </c>
      <c r="Y27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3" s="120">
        <f ca="1">IF(Stock[[#This Row],[NGÀY BÁN]]&gt;0,Stock[[#This Row],[NGÀY BÁN]]-Stock[[#This Row],[NGÀY MUA]]+1,IF(Stock[[#This Row],[NGÀY MUA]]=0,0,TODAY()-Stock[[#This Row],[NGÀY MUA]]+1))</f>
        <v>0</v>
      </c>
      <c r="AA2703" s="121" t="str">
        <f>IFERROR(Stock[[#This Row],[CỔ TỨC TIỀN MẶT]]+Stock[[#This Row],[LÃI/(LỖ) TỪ BÁN CK
(auto-fill)]],"")</f>
        <v/>
      </c>
      <c r="AB27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3" s="79"/>
      <c r="AE2703" s="146" t="str">
        <f>IF(Stock[[#This Row],[TRẠNG THÁI
(auto-fill)]]="NẮM GIỮ",Stock[[#This Row],[GIÁ THỊ TRƯỜNG]]-Stock[[#This Row],[GIÁ MUA]],"")</f>
        <v/>
      </c>
      <c r="AF2703" s="150" t="str">
        <f>IFERROR(Stock[[#This Row],[TĂNG/
(GIẢM )]]/Stock[[#This Row],[GIÁ MUA]],"")</f>
        <v/>
      </c>
      <c r="AG2703" s="129" t="str">
        <f>IF(Stock[[#This Row],[GIÁ THỊ TRƯỜNG]]&gt;0,Stock[[#This Row],[GIÁ THỊ TRƯỜNG]]*Stock[[#This Row],[SỐ LƯỢNG CÒN LẠI
(auto-fill)]],"")</f>
        <v/>
      </c>
    </row>
    <row r="2704" spans="2:33">
      <c r="B2704" s="109" t="str">
        <f>IF(AND(Stock[[#This Row],[SỐ LƯỢNG MUA]]&gt;0,Stock[[#This Row],[SỐ LƯỢNG CÒN LẠI
(auto-fill)]]=0),"BÁN",
IF(AND(Stock[[#This Row],[SỐ LƯỢNG MUA]]&gt;0,Stock[[#This Row],[SỐ LƯỢNG CÒN LẠI
(auto-fill)]]&gt;0),"NẮM GIỮ",""))</f>
        <v/>
      </c>
      <c r="C2704" s="112">
        <f t="shared" ref="C2704:C2767" si="42">C2703+1</f>
        <v>2691</v>
      </c>
      <c r="D2704" s="77"/>
      <c r="E2704" s="78"/>
      <c r="F2704" s="170"/>
      <c r="G2704" s="83"/>
      <c r="H2704" s="84"/>
      <c r="I2704" s="114" t="str">
        <f>IF(Stock[[#This Row],[SỐ LƯỢNG MUA]]&gt;0,Stock[[#This Row],[GIÁ MUA]]*Stock[[#This Row],[SỐ LƯỢNG MUA]]*$D$11,"")</f>
        <v/>
      </c>
      <c r="J2704" s="87"/>
      <c r="K2704" s="88"/>
      <c r="L2704" s="116" t="str">
        <f>IF(Stock[[#This Row],[SỐ LƯỢNG MUA]]&gt;0,Stock[[#This Row],[GIÁ MUA]]*(1+Stock[[#This Row],[% TĂNG KỲ VỌNG_1]]),"")</f>
        <v/>
      </c>
      <c r="M2704" s="89"/>
      <c r="N2704" s="116" t="str">
        <f>IF(Stock[[#This Row],[SỐ LƯỢNG MUA]]&gt;0,Stock[[#This Row],[GIÁ MUA]]*(1+Stock[[#This Row],[% TĂNG KỲ VỌNG_2]]),"")</f>
        <v/>
      </c>
      <c r="O2704" s="89"/>
      <c r="P2704" s="116" t="str">
        <f>IF(Stock[[#This Row],[SỐ LƯỢNG MUA]]&gt;0,Stock[[#This Row],[GIÁ MUA]]*(1+Stock[[#This Row],[% GIẢM ĐỂ CẮT LỖ]]),"")</f>
        <v/>
      </c>
      <c r="Q2704" s="103"/>
      <c r="R2704" s="117" t="str">
        <f>IF(Stock[[#This Row],[CỔ TỨC TIỀN MẶT]]&gt;0,Stock[[#This Row],[CỔ TỨC TIỀN MẶT]]/(Stock[[#This Row],[GIÁ MUA]]*Stock[[#This Row],[SỐ LƯỢNG MUA]]),"")</f>
        <v/>
      </c>
      <c r="S2704" s="103"/>
      <c r="T2704" s="77"/>
      <c r="U2704" s="95"/>
      <c r="V2704" s="96"/>
      <c r="W2704" s="125" t="str">
        <f>IF(Stock[[#This Row],[SỐ LƯỢNG BÁN]]&gt;0,Stock[[#This Row],[GIÁ BÁN]]*Stock[[#This Row],[SỐ LƯỢNG BÁN]]*$D$11+Stock[[#This Row],[GIÁ BÁN]]*Stock[[#This Row],[SỐ LƯỢNG BÁN]]*$D$12,"")</f>
        <v/>
      </c>
      <c r="X2704" s="120">
        <f>Stock[[#This Row],[SỐ LƯỢNG MUA]]+Stock[[#This Row],[CỔ TỨC BẰNG CỔ PHIẾU]]-Stock[[#This Row],[SỐ LƯỢNG BÁN]]</f>
        <v>0</v>
      </c>
      <c r="Y27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4" s="120">
        <f ca="1">IF(Stock[[#This Row],[NGÀY BÁN]]&gt;0,Stock[[#This Row],[NGÀY BÁN]]-Stock[[#This Row],[NGÀY MUA]]+1,IF(Stock[[#This Row],[NGÀY MUA]]=0,0,TODAY()-Stock[[#This Row],[NGÀY MUA]]+1))</f>
        <v>0</v>
      </c>
      <c r="AA2704" s="121" t="str">
        <f>IFERROR(Stock[[#This Row],[CỔ TỨC TIỀN MẶT]]+Stock[[#This Row],[LÃI/(LỖ) TỪ BÁN CK
(auto-fill)]],"")</f>
        <v/>
      </c>
      <c r="AB27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4" s="79"/>
      <c r="AE2704" s="146" t="str">
        <f>IF(Stock[[#This Row],[TRẠNG THÁI
(auto-fill)]]="NẮM GIỮ",Stock[[#This Row],[GIÁ THỊ TRƯỜNG]]-Stock[[#This Row],[GIÁ MUA]],"")</f>
        <v/>
      </c>
      <c r="AF2704" s="150" t="str">
        <f>IFERROR(Stock[[#This Row],[TĂNG/
(GIẢM )]]/Stock[[#This Row],[GIÁ MUA]],"")</f>
        <v/>
      </c>
      <c r="AG2704" s="129" t="str">
        <f>IF(Stock[[#This Row],[GIÁ THỊ TRƯỜNG]]&gt;0,Stock[[#This Row],[GIÁ THỊ TRƯỜNG]]*Stock[[#This Row],[SỐ LƯỢNG CÒN LẠI
(auto-fill)]],"")</f>
        <v/>
      </c>
    </row>
    <row r="2705" spans="2:33">
      <c r="B2705" s="109" t="str">
        <f>IF(AND(Stock[[#This Row],[SỐ LƯỢNG MUA]]&gt;0,Stock[[#This Row],[SỐ LƯỢNG CÒN LẠI
(auto-fill)]]=0),"BÁN",
IF(AND(Stock[[#This Row],[SỐ LƯỢNG MUA]]&gt;0,Stock[[#This Row],[SỐ LƯỢNG CÒN LẠI
(auto-fill)]]&gt;0),"NẮM GIỮ",""))</f>
        <v/>
      </c>
      <c r="C2705" s="112">
        <f t="shared" si="42"/>
        <v>2692</v>
      </c>
      <c r="D2705" s="77"/>
      <c r="E2705" s="78"/>
      <c r="F2705" s="170"/>
      <c r="G2705" s="83"/>
      <c r="H2705" s="84"/>
      <c r="I2705" s="114" t="str">
        <f>IF(Stock[[#This Row],[SỐ LƯỢNG MUA]]&gt;0,Stock[[#This Row],[GIÁ MUA]]*Stock[[#This Row],[SỐ LƯỢNG MUA]]*$D$11,"")</f>
        <v/>
      </c>
      <c r="J2705" s="87"/>
      <c r="K2705" s="88"/>
      <c r="L2705" s="116" t="str">
        <f>IF(Stock[[#This Row],[SỐ LƯỢNG MUA]]&gt;0,Stock[[#This Row],[GIÁ MUA]]*(1+Stock[[#This Row],[% TĂNG KỲ VỌNG_1]]),"")</f>
        <v/>
      </c>
      <c r="M2705" s="89"/>
      <c r="N2705" s="116" t="str">
        <f>IF(Stock[[#This Row],[SỐ LƯỢNG MUA]]&gt;0,Stock[[#This Row],[GIÁ MUA]]*(1+Stock[[#This Row],[% TĂNG KỲ VỌNG_2]]),"")</f>
        <v/>
      </c>
      <c r="O2705" s="89"/>
      <c r="P2705" s="116" t="str">
        <f>IF(Stock[[#This Row],[SỐ LƯỢNG MUA]]&gt;0,Stock[[#This Row],[GIÁ MUA]]*(1+Stock[[#This Row],[% GIẢM ĐỂ CẮT LỖ]]),"")</f>
        <v/>
      </c>
      <c r="Q2705" s="103"/>
      <c r="R2705" s="117" t="str">
        <f>IF(Stock[[#This Row],[CỔ TỨC TIỀN MẶT]]&gt;0,Stock[[#This Row],[CỔ TỨC TIỀN MẶT]]/(Stock[[#This Row],[GIÁ MUA]]*Stock[[#This Row],[SỐ LƯỢNG MUA]]),"")</f>
        <v/>
      </c>
      <c r="S2705" s="103"/>
      <c r="T2705" s="77"/>
      <c r="U2705" s="95"/>
      <c r="V2705" s="96"/>
      <c r="W2705" s="125" t="str">
        <f>IF(Stock[[#This Row],[SỐ LƯỢNG BÁN]]&gt;0,Stock[[#This Row],[GIÁ BÁN]]*Stock[[#This Row],[SỐ LƯỢNG BÁN]]*$D$11+Stock[[#This Row],[GIÁ BÁN]]*Stock[[#This Row],[SỐ LƯỢNG BÁN]]*$D$12,"")</f>
        <v/>
      </c>
      <c r="X2705" s="120">
        <f>Stock[[#This Row],[SỐ LƯỢNG MUA]]+Stock[[#This Row],[CỔ TỨC BẰNG CỔ PHIẾU]]-Stock[[#This Row],[SỐ LƯỢNG BÁN]]</f>
        <v>0</v>
      </c>
      <c r="Y27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5" s="120">
        <f ca="1">IF(Stock[[#This Row],[NGÀY BÁN]]&gt;0,Stock[[#This Row],[NGÀY BÁN]]-Stock[[#This Row],[NGÀY MUA]]+1,IF(Stock[[#This Row],[NGÀY MUA]]=0,0,TODAY()-Stock[[#This Row],[NGÀY MUA]]+1))</f>
        <v>0</v>
      </c>
      <c r="AA2705" s="121" t="str">
        <f>IFERROR(Stock[[#This Row],[CỔ TỨC TIỀN MẶT]]+Stock[[#This Row],[LÃI/(LỖ) TỪ BÁN CK
(auto-fill)]],"")</f>
        <v/>
      </c>
      <c r="AB27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5" s="79"/>
      <c r="AE2705" s="146" t="str">
        <f>IF(Stock[[#This Row],[TRẠNG THÁI
(auto-fill)]]="NẮM GIỮ",Stock[[#This Row],[GIÁ THỊ TRƯỜNG]]-Stock[[#This Row],[GIÁ MUA]],"")</f>
        <v/>
      </c>
      <c r="AF2705" s="150" t="str">
        <f>IFERROR(Stock[[#This Row],[TĂNG/
(GIẢM )]]/Stock[[#This Row],[GIÁ MUA]],"")</f>
        <v/>
      </c>
      <c r="AG2705" s="129" t="str">
        <f>IF(Stock[[#This Row],[GIÁ THỊ TRƯỜNG]]&gt;0,Stock[[#This Row],[GIÁ THỊ TRƯỜNG]]*Stock[[#This Row],[SỐ LƯỢNG CÒN LẠI
(auto-fill)]],"")</f>
        <v/>
      </c>
    </row>
    <row r="2706" spans="2:33">
      <c r="B2706" s="109" t="str">
        <f>IF(AND(Stock[[#This Row],[SỐ LƯỢNG MUA]]&gt;0,Stock[[#This Row],[SỐ LƯỢNG CÒN LẠI
(auto-fill)]]=0),"BÁN",
IF(AND(Stock[[#This Row],[SỐ LƯỢNG MUA]]&gt;0,Stock[[#This Row],[SỐ LƯỢNG CÒN LẠI
(auto-fill)]]&gt;0),"NẮM GIỮ",""))</f>
        <v/>
      </c>
      <c r="C2706" s="112">
        <f t="shared" si="42"/>
        <v>2693</v>
      </c>
      <c r="D2706" s="77"/>
      <c r="E2706" s="78"/>
      <c r="F2706" s="170"/>
      <c r="G2706" s="83"/>
      <c r="H2706" s="84"/>
      <c r="I2706" s="114" t="str">
        <f>IF(Stock[[#This Row],[SỐ LƯỢNG MUA]]&gt;0,Stock[[#This Row],[GIÁ MUA]]*Stock[[#This Row],[SỐ LƯỢNG MUA]]*$D$11,"")</f>
        <v/>
      </c>
      <c r="J2706" s="87"/>
      <c r="K2706" s="88"/>
      <c r="L2706" s="116" t="str">
        <f>IF(Stock[[#This Row],[SỐ LƯỢNG MUA]]&gt;0,Stock[[#This Row],[GIÁ MUA]]*(1+Stock[[#This Row],[% TĂNG KỲ VỌNG_1]]),"")</f>
        <v/>
      </c>
      <c r="M2706" s="89"/>
      <c r="N2706" s="116" t="str">
        <f>IF(Stock[[#This Row],[SỐ LƯỢNG MUA]]&gt;0,Stock[[#This Row],[GIÁ MUA]]*(1+Stock[[#This Row],[% TĂNG KỲ VỌNG_2]]),"")</f>
        <v/>
      </c>
      <c r="O2706" s="89"/>
      <c r="P2706" s="116" t="str">
        <f>IF(Stock[[#This Row],[SỐ LƯỢNG MUA]]&gt;0,Stock[[#This Row],[GIÁ MUA]]*(1+Stock[[#This Row],[% GIẢM ĐỂ CẮT LỖ]]),"")</f>
        <v/>
      </c>
      <c r="Q2706" s="103"/>
      <c r="R2706" s="117" t="str">
        <f>IF(Stock[[#This Row],[CỔ TỨC TIỀN MẶT]]&gt;0,Stock[[#This Row],[CỔ TỨC TIỀN MẶT]]/(Stock[[#This Row],[GIÁ MUA]]*Stock[[#This Row],[SỐ LƯỢNG MUA]]),"")</f>
        <v/>
      </c>
      <c r="S2706" s="103"/>
      <c r="T2706" s="77"/>
      <c r="U2706" s="95"/>
      <c r="V2706" s="96"/>
      <c r="W2706" s="125" t="str">
        <f>IF(Stock[[#This Row],[SỐ LƯỢNG BÁN]]&gt;0,Stock[[#This Row],[GIÁ BÁN]]*Stock[[#This Row],[SỐ LƯỢNG BÁN]]*$D$11+Stock[[#This Row],[GIÁ BÁN]]*Stock[[#This Row],[SỐ LƯỢNG BÁN]]*$D$12,"")</f>
        <v/>
      </c>
      <c r="X2706" s="120">
        <f>Stock[[#This Row],[SỐ LƯỢNG MUA]]+Stock[[#This Row],[CỔ TỨC BẰNG CỔ PHIẾU]]-Stock[[#This Row],[SỐ LƯỢNG BÁN]]</f>
        <v>0</v>
      </c>
      <c r="Y27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6" s="120">
        <f ca="1">IF(Stock[[#This Row],[NGÀY BÁN]]&gt;0,Stock[[#This Row],[NGÀY BÁN]]-Stock[[#This Row],[NGÀY MUA]]+1,IF(Stock[[#This Row],[NGÀY MUA]]=0,0,TODAY()-Stock[[#This Row],[NGÀY MUA]]+1))</f>
        <v>0</v>
      </c>
      <c r="AA2706" s="121" t="str">
        <f>IFERROR(Stock[[#This Row],[CỔ TỨC TIỀN MẶT]]+Stock[[#This Row],[LÃI/(LỖ) TỪ BÁN CK
(auto-fill)]],"")</f>
        <v/>
      </c>
      <c r="AB27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6" s="79"/>
      <c r="AE2706" s="146" t="str">
        <f>IF(Stock[[#This Row],[TRẠNG THÁI
(auto-fill)]]="NẮM GIỮ",Stock[[#This Row],[GIÁ THỊ TRƯỜNG]]-Stock[[#This Row],[GIÁ MUA]],"")</f>
        <v/>
      </c>
      <c r="AF2706" s="150" t="str">
        <f>IFERROR(Stock[[#This Row],[TĂNG/
(GIẢM )]]/Stock[[#This Row],[GIÁ MUA]],"")</f>
        <v/>
      </c>
      <c r="AG2706" s="129" t="str">
        <f>IF(Stock[[#This Row],[GIÁ THỊ TRƯỜNG]]&gt;0,Stock[[#This Row],[GIÁ THỊ TRƯỜNG]]*Stock[[#This Row],[SỐ LƯỢNG CÒN LẠI
(auto-fill)]],"")</f>
        <v/>
      </c>
    </row>
    <row r="2707" spans="2:33">
      <c r="B2707" s="109" t="str">
        <f>IF(AND(Stock[[#This Row],[SỐ LƯỢNG MUA]]&gt;0,Stock[[#This Row],[SỐ LƯỢNG CÒN LẠI
(auto-fill)]]=0),"BÁN",
IF(AND(Stock[[#This Row],[SỐ LƯỢNG MUA]]&gt;0,Stock[[#This Row],[SỐ LƯỢNG CÒN LẠI
(auto-fill)]]&gt;0),"NẮM GIỮ",""))</f>
        <v/>
      </c>
      <c r="C2707" s="112">
        <f t="shared" si="42"/>
        <v>2694</v>
      </c>
      <c r="D2707" s="77"/>
      <c r="E2707" s="78"/>
      <c r="F2707" s="170"/>
      <c r="G2707" s="83"/>
      <c r="H2707" s="84"/>
      <c r="I2707" s="114" t="str">
        <f>IF(Stock[[#This Row],[SỐ LƯỢNG MUA]]&gt;0,Stock[[#This Row],[GIÁ MUA]]*Stock[[#This Row],[SỐ LƯỢNG MUA]]*$D$11,"")</f>
        <v/>
      </c>
      <c r="J2707" s="87"/>
      <c r="K2707" s="88"/>
      <c r="L2707" s="116" t="str">
        <f>IF(Stock[[#This Row],[SỐ LƯỢNG MUA]]&gt;0,Stock[[#This Row],[GIÁ MUA]]*(1+Stock[[#This Row],[% TĂNG KỲ VỌNG_1]]),"")</f>
        <v/>
      </c>
      <c r="M2707" s="89"/>
      <c r="N2707" s="116" t="str">
        <f>IF(Stock[[#This Row],[SỐ LƯỢNG MUA]]&gt;0,Stock[[#This Row],[GIÁ MUA]]*(1+Stock[[#This Row],[% TĂNG KỲ VỌNG_2]]),"")</f>
        <v/>
      </c>
      <c r="O2707" s="89"/>
      <c r="P2707" s="116" t="str">
        <f>IF(Stock[[#This Row],[SỐ LƯỢNG MUA]]&gt;0,Stock[[#This Row],[GIÁ MUA]]*(1+Stock[[#This Row],[% GIẢM ĐỂ CẮT LỖ]]),"")</f>
        <v/>
      </c>
      <c r="Q2707" s="103"/>
      <c r="R2707" s="117" t="str">
        <f>IF(Stock[[#This Row],[CỔ TỨC TIỀN MẶT]]&gt;0,Stock[[#This Row],[CỔ TỨC TIỀN MẶT]]/(Stock[[#This Row],[GIÁ MUA]]*Stock[[#This Row],[SỐ LƯỢNG MUA]]),"")</f>
        <v/>
      </c>
      <c r="S2707" s="103"/>
      <c r="T2707" s="77"/>
      <c r="U2707" s="95"/>
      <c r="V2707" s="96"/>
      <c r="W2707" s="125" t="str">
        <f>IF(Stock[[#This Row],[SỐ LƯỢNG BÁN]]&gt;0,Stock[[#This Row],[GIÁ BÁN]]*Stock[[#This Row],[SỐ LƯỢNG BÁN]]*$D$11+Stock[[#This Row],[GIÁ BÁN]]*Stock[[#This Row],[SỐ LƯỢNG BÁN]]*$D$12,"")</f>
        <v/>
      </c>
      <c r="X2707" s="120">
        <f>Stock[[#This Row],[SỐ LƯỢNG MUA]]+Stock[[#This Row],[CỔ TỨC BẰNG CỔ PHIẾU]]-Stock[[#This Row],[SỐ LƯỢNG BÁN]]</f>
        <v>0</v>
      </c>
      <c r="Y27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7" s="120">
        <f ca="1">IF(Stock[[#This Row],[NGÀY BÁN]]&gt;0,Stock[[#This Row],[NGÀY BÁN]]-Stock[[#This Row],[NGÀY MUA]]+1,IF(Stock[[#This Row],[NGÀY MUA]]=0,0,TODAY()-Stock[[#This Row],[NGÀY MUA]]+1))</f>
        <v>0</v>
      </c>
      <c r="AA2707" s="121" t="str">
        <f>IFERROR(Stock[[#This Row],[CỔ TỨC TIỀN MẶT]]+Stock[[#This Row],[LÃI/(LỖ) TỪ BÁN CK
(auto-fill)]],"")</f>
        <v/>
      </c>
      <c r="AB27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7" s="79"/>
      <c r="AE2707" s="146" t="str">
        <f>IF(Stock[[#This Row],[TRẠNG THÁI
(auto-fill)]]="NẮM GIỮ",Stock[[#This Row],[GIÁ THỊ TRƯỜNG]]-Stock[[#This Row],[GIÁ MUA]],"")</f>
        <v/>
      </c>
      <c r="AF2707" s="150" t="str">
        <f>IFERROR(Stock[[#This Row],[TĂNG/
(GIẢM )]]/Stock[[#This Row],[GIÁ MUA]],"")</f>
        <v/>
      </c>
      <c r="AG2707" s="129" t="str">
        <f>IF(Stock[[#This Row],[GIÁ THỊ TRƯỜNG]]&gt;0,Stock[[#This Row],[GIÁ THỊ TRƯỜNG]]*Stock[[#This Row],[SỐ LƯỢNG CÒN LẠI
(auto-fill)]],"")</f>
        <v/>
      </c>
    </row>
    <row r="2708" spans="2:33">
      <c r="B2708" s="109" t="str">
        <f>IF(AND(Stock[[#This Row],[SỐ LƯỢNG MUA]]&gt;0,Stock[[#This Row],[SỐ LƯỢNG CÒN LẠI
(auto-fill)]]=0),"BÁN",
IF(AND(Stock[[#This Row],[SỐ LƯỢNG MUA]]&gt;0,Stock[[#This Row],[SỐ LƯỢNG CÒN LẠI
(auto-fill)]]&gt;0),"NẮM GIỮ",""))</f>
        <v/>
      </c>
      <c r="C2708" s="112">
        <f t="shared" si="42"/>
        <v>2695</v>
      </c>
      <c r="D2708" s="77"/>
      <c r="E2708" s="78"/>
      <c r="F2708" s="170"/>
      <c r="G2708" s="83"/>
      <c r="H2708" s="84"/>
      <c r="I2708" s="114" t="str">
        <f>IF(Stock[[#This Row],[SỐ LƯỢNG MUA]]&gt;0,Stock[[#This Row],[GIÁ MUA]]*Stock[[#This Row],[SỐ LƯỢNG MUA]]*$D$11,"")</f>
        <v/>
      </c>
      <c r="J2708" s="87"/>
      <c r="K2708" s="88"/>
      <c r="L2708" s="116" t="str">
        <f>IF(Stock[[#This Row],[SỐ LƯỢNG MUA]]&gt;0,Stock[[#This Row],[GIÁ MUA]]*(1+Stock[[#This Row],[% TĂNG KỲ VỌNG_1]]),"")</f>
        <v/>
      </c>
      <c r="M2708" s="89"/>
      <c r="N2708" s="116" t="str">
        <f>IF(Stock[[#This Row],[SỐ LƯỢNG MUA]]&gt;0,Stock[[#This Row],[GIÁ MUA]]*(1+Stock[[#This Row],[% TĂNG KỲ VỌNG_2]]),"")</f>
        <v/>
      </c>
      <c r="O2708" s="89"/>
      <c r="P2708" s="116" t="str">
        <f>IF(Stock[[#This Row],[SỐ LƯỢNG MUA]]&gt;0,Stock[[#This Row],[GIÁ MUA]]*(1+Stock[[#This Row],[% GIẢM ĐỂ CẮT LỖ]]),"")</f>
        <v/>
      </c>
      <c r="Q2708" s="103"/>
      <c r="R2708" s="117" t="str">
        <f>IF(Stock[[#This Row],[CỔ TỨC TIỀN MẶT]]&gt;0,Stock[[#This Row],[CỔ TỨC TIỀN MẶT]]/(Stock[[#This Row],[GIÁ MUA]]*Stock[[#This Row],[SỐ LƯỢNG MUA]]),"")</f>
        <v/>
      </c>
      <c r="S2708" s="103"/>
      <c r="T2708" s="77"/>
      <c r="U2708" s="95"/>
      <c r="V2708" s="96"/>
      <c r="W2708" s="125" t="str">
        <f>IF(Stock[[#This Row],[SỐ LƯỢNG BÁN]]&gt;0,Stock[[#This Row],[GIÁ BÁN]]*Stock[[#This Row],[SỐ LƯỢNG BÁN]]*$D$11+Stock[[#This Row],[GIÁ BÁN]]*Stock[[#This Row],[SỐ LƯỢNG BÁN]]*$D$12,"")</f>
        <v/>
      </c>
      <c r="X2708" s="120">
        <f>Stock[[#This Row],[SỐ LƯỢNG MUA]]+Stock[[#This Row],[CỔ TỨC BẰNG CỔ PHIẾU]]-Stock[[#This Row],[SỐ LƯỢNG BÁN]]</f>
        <v>0</v>
      </c>
      <c r="Y27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8" s="120">
        <f ca="1">IF(Stock[[#This Row],[NGÀY BÁN]]&gt;0,Stock[[#This Row],[NGÀY BÁN]]-Stock[[#This Row],[NGÀY MUA]]+1,IF(Stock[[#This Row],[NGÀY MUA]]=0,0,TODAY()-Stock[[#This Row],[NGÀY MUA]]+1))</f>
        <v>0</v>
      </c>
      <c r="AA2708" s="121" t="str">
        <f>IFERROR(Stock[[#This Row],[CỔ TỨC TIỀN MẶT]]+Stock[[#This Row],[LÃI/(LỖ) TỪ BÁN CK
(auto-fill)]],"")</f>
        <v/>
      </c>
      <c r="AB27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8" s="79"/>
      <c r="AE2708" s="146" t="str">
        <f>IF(Stock[[#This Row],[TRẠNG THÁI
(auto-fill)]]="NẮM GIỮ",Stock[[#This Row],[GIÁ THỊ TRƯỜNG]]-Stock[[#This Row],[GIÁ MUA]],"")</f>
        <v/>
      </c>
      <c r="AF2708" s="150" t="str">
        <f>IFERROR(Stock[[#This Row],[TĂNG/
(GIẢM )]]/Stock[[#This Row],[GIÁ MUA]],"")</f>
        <v/>
      </c>
      <c r="AG2708" s="129" t="str">
        <f>IF(Stock[[#This Row],[GIÁ THỊ TRƯỜNG]]&gt;0,Stock[[#This Row],[GIÁ THỊ TRƯỜNG]]*Stock[[#This Row],[SỐ LƯỢNG CÒN LẠI
(auto-fill)]],"")</f>
        <v/>
      </c>
    </row>
    <row r="2709" spans="2:33">
      <c r="B2709" s="109" t="str">
        <f>IF(AND(Stock[[#This Row],[SỐ LƯỢNG MUA]]&gt;0,Stock[[#This Row],[SỐ LƯỢNG CÒN LẠI
(auto-fill)]]=0),"BÁN",
IF(AND(Stock[[#This Row],[SỐ LƯỢNG MUA]]&gt;0,Stock[[#This Row],[SỐ LƯỢNG CÒN LẠI
(auto-fill)]]&gt;0),"NẮM GIỮ",""))</f>
        <v/>
      </c>
      <c r="C2709" s="112">
        <f t="shared" si="42"/>
        <v>2696</v>
      </c>
      <c r="D2709" s="77"/>
      <c r="E2709" s="78"/>
      <c r="F2709" s="170"/>
      <c r="G2709" s="83"/>
      <c r="H2709" s="84"/>
      <c r="I2709" s="114" t="str">
        <f>IF(Stock[[#This Row],[SỐ LƯỢNG MUA]]&gt;0,Stock[[#This Row],[GIÁ MUA]]*Stock[[#This Row],[SỐ LƯỢNG MUA]]*$D$11,"")</f>
        <v/>
      </c>
      <c r="J2709" s="87"/>
      <c r="K2709" s="88"/>
      <c r="L2709" s="116" t="str">
        <f>IF(Stock[[#This Row],[SỐ LƯỢNG MUA]]&gt;0,Stock[[#This Row],[GIÁ MUA]]*(1+Stock[[#This Row],[% TĂNG KỲ VỌNG_1]]),"")</f>
        <v/>
      </c>
      <c r="M2709" s="89"/>
      <c r="N2709" s="116" t="str">
        <f>IF(Stock[[#This Row],[SỐ LƯỢNG MUA]]&gt;0,Stock[[#This Row],[GIÁ MUA]]*(1+Stock[[#This Row],[% TĂNG KỲ VỌNG_2]]),"")</f>
        <v/>
      </c>
      <c r="O2709" s="89"/>
      <c r="P2709" s="116" t="str">
        <f>IF(Stock[[#This Row],[SỐ LƯỢNG MUA]]&gt;0,Stock[[#This Row],[GIÁ MUA]]*(1+Stock[[#This Row],[% GIẢM ĐỂ CẮT LỖ]]),"")</f>
        <v/>
      </c>
      <c r="Q2709" s="103"/>
      <c r="R2709" s="117" t="str">
        <f>IF(Stock[[#This Row],[CỔ TỨC TIỀN MẶT]]&gt;0,Stock[[#This Row],[CỔ TỨC TIỀN MẶT]]/(Stock[[#This Row],[GIÁ MUA]]*Stock[[#This Row],[SỐ LƯỢNG MUA]]),"")</f>
        <v/>
      </c>
      <c r="S2709" s="103"/>
      <c r="T2709" s="77"/>
      <c r="U2709" s="95"/>
      <c r="V2709" s="96"/>
      <c r="W2709" s="125" t="str">
        <f>IF(Stock[[#This Row],[SỐ LƯỢNG BÁN]]&gt;0,Stock[[#This Row],[GIÁ BÁN]]*Stock[[#This Row],[SỐ LƯỢNG BÁN]]*$D$11+Stock[[#This Row],[GIÁ BÁN]]*Stock[[#This Row],[SỐ LƯỢNG BÁN]]*$D$12,"")</f>
        <v/>
      </c>
      <c r="X2709" s="120">
        <f>Stock[[#This Row],[SỐ LƯỢNG MUA]]+Stock[[#This Row],[CỔ TỨC BẰNG CỔ PHIẾU]]-Stock[[#This Row],[SỐ LƯỢNG BÁN]]</f>
        <v>0</v>
      </c>
      <c r="Y27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9" s="120">
        <f ca="1">IF(Stock[[#This Row],[NGÀY BÁN]]&gt;0,Stock[[#This Row],[NGÀY BÁN]]-Stock[[#This Row],[NGÀY MUA]]+1,IF(Stock[[#This Row],[NGÀY MUA]]=0,0,TODAY()-Stock[[#This Row],[NGÀY MUA]]+1))</f>
        <v>0</v>
      </c>
      <c r="AA2709" s="121" t="str">
        <f>IFERROR(Stock[[#This Row],[CỔ TỨC TIỀN MẶT]]+Stock[[#This Row],[LÃI/(LỖ) TỪ BÁN CK
(auto-fill)]],"")</f>
        <v/>
      </c>
      <c r="AB27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09" s="79"/>
      <c r="AE2709" s="146" t="str">
        <f>IF(Stock[[#This Row],[TRẠNG THÁI
(auto-fill)]]="NẮM GIỮ",Stock[[#This Row],[GIÁ THỊ TRƯỜNG]]-Stock[[#This Row],[GIÁ MUA]],"")</f>
        <v/>
      </c>
      <c r="AF2709" s="150" t="str">
        <f>IFERROR(Stock[[#This Row],[TĂNG/
(GIẢM )]]/Stock[[#This Row],[GIÁ MUA]],"")</f>
        <v/>
      </c>
      <c r="AG2709" s="129" t="str">
        <f>IF(Stock[[#This Row],[GIÁ THỊ TRƯỜNG]]&gt;0,Stock[[#This Row],[GIÁ THỊ TRƯỜNG]]*Stock[[#This Row],[SỐ LƯỢNG CÒN LẠI
(auto-fill)]],"")</f>
        <v/>
      </c>
    </row>
    <row r="2710" spans="2:33">
      <c r="B2710" s="109" t="str">
        <f>IF(AND(Stock[[#This Row],[SỐ LƯỢNG MUA]]&gt;0,Stock[[#This Row],[SỐ LƯỢNG CÒN LẠI
(auto-fill)]]=0),"BÁN",
IF(AND(Stock[[#This Row],[SỐ LƯỢNG MUA]]&gt;0,Stock[[#This Row],[SỐ LƯỢNG CÒN LẠI
(auto-fill)]]&gt;0),"NẮM GIỮ",""))</f>
        <v/>
      </c>
      <c r="C2710" s="112">
        <f t="shared" si="42"/>
        <v>2697</v>
      </c>
      <c r="D2710" s="77"/>
      <c r="E2710" s="78"/>
      <c r="F2710" s="170"/>
      <c r="G2710" s="83"/>
      <c r="H2710" s="84"/>
      <c r="I2710" s="114" t="str">
        <f>IF(Stock[[#This Row],[SỐ LƯỢNG MUA]]&gt;0,Stock[[#This Row],[GIÁ MUA]]*Stock[[#This Row],[SỐ LƯỢNG MUA]]*$D$11,"")</f>
        <v/>
      </c>
      <c r="J2710" s="87"/>
      <c r="K2710" s="88"/>
      <c r="L2710" s="116" t="str">
        <f>IF(Stock[[#This Row],[SỐ LƯỢNG MUA]]&gt;0,Stock[[#This Row],[GIÁ MUA]]*(1+Stock[[#This Row],[% TĂNG KỲ VỌNG_1]]),"")</f>
        <v/>
      </c>
      <c r="M2710" s="89"/>
      <c r="N2710" s="116" t="str">
        <f>IF(Stock[[#This Row],[SỐ LƯỢNG MUA]]&gt;0,Stock[[#This Row],[GIÁ MUA]]*(1+Stock[[#This Row],[% TĂNG KỲ VỌNG_2]]),"")</f>
        <v/>
      </c>
      <c r="O2710" s="89"/>
      <c r="P2710" s="116" t="str">
        <f>IF(Stock[[#This Row],[SỐ LƯỢNG MUA]]&gt;0,Stock[[#This Row],[GIÁ MUA]]*(1+Stock[[#This Row],[% GIẢM ĐỂ CẮT LỖ]]),"")</f>
        <v/>
      </c>
      <c r="Q2710" s="103"/>
      <c r="R2710" s="117" t="str">
        <f>IF(Stock[[#This Row],[CỔ TỨC TIỀN MẶT]]&gt;0,Stock[[#This Row],[CỔ TỨC TIỀN MẶT]]/(Stock[[#This Row],[GIÁ MUA]]*Stock[[#This Row],[SỐ LƯỢNG MUA]]),"")</f>
        <v/>
      </c>
      <c r="S2710" s="103"/>
      <c r="T2710" s="77"/>
      <c r="U2710" s="95"/>
      <c r="V2710" s="96"/>
      <c r="W2710" s="125" t="str">
        <f>IF(Stock[[#This Row],[SỐ LƯỢNG BÁN]]&gt;0,Stock[[#This Row],[GIÁ BÁN]]*Stock[[#This Row],[SỐ LƯỢNG BÁN]]*$D$11+Stock[[#This Row],[GIÁ BÁN]]*Stock[[#This Row],[SỐ LƯỢNG BÁN]]*$D$12,"")</f>
        <v/>
      </c>
      <c r="X2710" s="120">
        <f>Stock[[#This Row],[SỐ LƯỢNG MUA]]+Stock[[#This Row],[CỔ TỨC BẰNG CỔ PHIẾU]]-Stock[[#This Row],[SỐ LƯỢNG BÁN]]</f>
        <v>0</v>
      </c>
      <c r="Y27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0" s="120">
        <f ca="1">IF(Stock[[#This Row],[NGÀY BÁN]]&gt;0,Stock[[#This Row],[NGÀY BÁN]]-Stock[[#This Row],[NGÀY MUA]]+1,IF(Stock[[#This Row],[NGÀY MUA]]=0,0,TODAY()-Stock[[#This Row],[NGÀY MUA]]+1))</f>
        <v>0</v>
      </c>
      <c r="AA2710" s="121" t="str">
        <f>IFERROR(Stock[[#This Row],[CỔ TỨC TIỀN MẶT]]+Stock[[#This Row],[LÃI/(LỖ) TỪ BÁN CK
(auto-fill)]],"")</f>
        <v/>
      </c>
      <c r="AB27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0" s="79"/>
      <c r="AE2710" s="146" t="str">
        <f>IF(Stock[[#This Row],[TRẠNG THÁI
(auto-fill)]]="NẮM GIỮ",Stock[[#This Row],[GIÁ THỊ TRƯỜNG]]-Stock[[#This Row],[GIÁ MUA]],"")</f>
        <v/>
      </c>
      <c r="AF2710" s="150" t="str">
        <f>IFERROR(Stock[[#This Row],[TĂNG/
(GIẢM )]]/Stock[[#This Row],[GIÁ MUA]],"")</f>
        <v/>
      </c>
      <c r="AG2710" s="129" t="str">
        <f>IF(Stock[[#This Row],[GIÁ THỊ TRƯỜNG]]&gt;0,Stock[[#This Row],[GIÁ THỊ TRƯỜNG]]*Stock[[#This Row],[SỐ LƯỢNG CÒN LẠI
(auto-fill)]],"")</f>
        <v/>
      </c>
    </row>
    <row r="2711" spans="2:33">
      <c r="B2711" s="109" t="str">
        <f>IF(AND(Stock[[#This Row],[SỐ LƯỢNG MUA]]&gt;0,Stock[[#This Row],[SỐ LƯỢNG CÒN LẠI
(auto-fill)]]=0),"BÁN",
IF(AND(Stock[[#This Row],[SỐ LƯỢNG MUA]]&gt;0,Stock[[#This Row],[SỐ LƯỢNG CÒN LẠI
(auto-fill)]]&gt;0),"NẮM GIỮ",""))</f>
        <v/>
      </c>
      <c r="C2711" s="112">
        <f t="shared" si="42"/>
        <v>2698</v>
      </c>
      <c r="D2711" s="77"/>
      <c r="E2711" s="78"/>
      <c r="F2711" s="170"/>
      <c r="G2711" s="83"/>
      <c r="H2711" s="84"/>
      <c r="I2711" s="114" t="str">
        <f>IF(Stock[[#This Row],[SỐ LƯỢNG MUA]]&gt;0,Stock[[#This Row],[GIÁ MUA]]*Stock[[#This Row],[SỐ LƯỢNG MUA]]*$D$11,"")</f>
        <v/>
      </c>
      <c r="J2711" s="87"/>
      <c r="K2711" s="88"/>
      <c r="L2711" s="116" t="str">
        <f>IF(Stock[[#This Row],[SỐ LƯỢNG MUA]]&gt;0,Stock[[#This Row],[GIÁ MUA]]*(1+Stock[[#This Row],[% TĂNG KỲ VỌNG_1]]),"")</f>
        <v/>
      </c>
      <c r="M2711" s="89"/>
      <c r="N2711" s="116" t="str">
        <f>IF(Stock[[#This Row],[SỐ LƯỢNG MUA]]&gt;0,Stock[[#This Row],[GIÁ MUA]]*(1+Stock[[#This Row],[% TĂNG KỲ VỌNG_2]]),"")</f>
        <v/>
      </c>
      <c r="O2711" s="89"/>
      <c r="P2711" s="116" t="str">
        <f>IF(Stock[[#This Row],[SỐ LƯỢNG MUA]]&gt;0,Stock[[#This Row],[GIÁ MUA]]*(1+Stock[[#This Row],[% GIẢM ĐỂ CẮT LỖ]]),"")</f>
        <v/>
      </c>
      <c r="Q2711" s="103"/>
      <c r="R2711" s="117" t="str">
        <f>IF(Stock[[#This Row],[CỔ TỨC TIỀN MẶT]]&gt;0,Stock[[#This Row],[CỔ TỨC TIỀN MẶT]]/(Stock[[#This Row],[GIÁ MUA]]*Stock[[#This Row],[SỐ LƯỢNG MUA]]),"")</f>
        <v/>
      </c>
      <c r="S2711" s="103"/>
      <c r="T2711" s="77"/>
      <c r="U2711" s="95"/>
      <c r="V2711" s="96"/>
      <c r="W2711" s="125" t="str">
        <f>IF(Stock[[#This Row],[SỐ LƯỢNG BÁN]]&gt;0,Stock[[#This Row],[GIÁ BÁN]]*Stock[[#This Row],[SỐ LƯỢNG BÁN]]*$D$11+Stock[[#This Row],[GIÁ BÁN]]*Stock[[#This Row],[SỐ LƯỢNG BÁN]]*$D$12,"")</f>
        <v/>
      </c>
      <c r="X2711" s="120">
        <f>Stock[[#This Row],[SỐ LƯỢNG MUA]]+Stock[[#This Row],[CỔ TỨC BẰNG CỔ PHIẾU]]-Stock[[#This Row],[SỐ LƯỢNG BÁN]]</f>
        <v>0</v>
      </c>
      <c r="Y27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1" s="120">
        <f ca="1">IF(Stock[[#This Row],[NGÀY BÁN]]&gt;0,Stock[[#This Row],[NGÀY BÁN]]-Stock[[#This Row],[NGÀY MUA]]+1,IF(Stock[[#This Row],[NGÀY MUA]]=0,0,TODAY()-Stock[[#This Row],[NGÀY MUA]]+1))</f>
        <v>0</v>
      </c>
      <c r="AA2711" s="121" t="str">
        <f>IFERROR(Stock[[#This Row],[CỔ TỨC TIỀN MẶT]]+Stock[[#This Row],[LÃI/(LỖ) TỪ BÁN CK
(auto-fill)]],"")</f>
        <v/>
      </c>
      <c r="AB27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1" s="79"/>
      <c r="AE2711" s="146" t="str">
        <f>IF(Stock[[#This Row],[TRẠNG THÁI
(auto-fill)]]="NẮM GIỮ",Stock[[#This Row],[GIÁ THỊ TRƯỜNG]]-Stock[[#This Row],[GIÁ MUA]],"")</f>
        <v/>
      </c>
      <c r="AF2711" s="150" t="str">
        <f>IFERROR(Stock[[#This Row],[TĂNG/
(GIẢM )]]/Stock[[#This Row],[GIÁ MUA]],"")</f>
        <v/>
      </c>
      <c r="AG2711" s="129" t="str">
        <f>IF(Stock[[#This Row],[GIÁ THỊ TRƯỜNG]]&gt;0,Stock[[#This Row],[GIÁ THỊ TRƯỜNG]]*Stock[[#This Row],[SỐ LƯỢNG CÒN LẠI
(auto-fill)]],"")</f>
        <v/>
      </c>
    </row>
    <row r="2712" spans="2:33">
      <c r="B2712" s="109" t="str">
        <f>IF(AND(Stock[[#This Row],[SỐ LƯỢNG MUA]]&gt;0,Stock[[#This Row],[SỐ LƯỢNG CÒN LẠI
(auto-fill)]]=0),"BÁN",
IF(AND(Stock[[#This Row],[SỐ LƯỢNG MUA]]&gt;0,Stock[[#This Row],[SỐ LƯỢNG CÒN LẠI
(auto-fill)]]&gt;0),"NẮM GIỮ",""))</f>
        <v/>
      </c>
      <c r="C2712" s="112">
        <f t="shared" si="42"/>
        <v>2699</v>
      </c>
      <c r="D2712" s="77"/>
      <c r="E2712" s="78"/>
      <c r="F2712" s="170"/>
      <c r="G2712" s="83"/>
      <c r="H2712" s="84"/>
      <c r="I2712" s="114" t="str">
        <f>IF(Stock[[#This Row],[SỐ LƯỢNG MUA]]&gt;0,Stock[[#This Row],[GIÁ MUA]]*Stock[[#This Row],[SỐ LƯỢNG MUA]]*$D$11,"")</f>
        <v/>
      </c>
      <c r="J2712" s="87"/>
      <c r="K2712" s="88"/>
      <c r="L2712" s="116" t="str">
        <f>IF(Stock[[#This Row],[SỐ LƯỢNG MUA]]&gt;0,Stock[[#This Row],[GIÁ MUA]]*(1+Stock[[#This Row],[% TĂNG KỲ VỌNG_1]]),"")</f>
        <v/>
      </c>
      <c r="M2712" s="89"/>
      <c r="N2712" s="116" t="str">
        <f>IF(Stock[[#This Row],[SỐ LƯỢNG MUA]]&gt;0,Stock[[#This Row],[GIÁ MUA]]*(1+Stock[[#This Row],[% TĂNG KỲ VỌNG_2]]),"")</f>
        <v/>
      </c>
      <c r="O2712" s="89"/>
      <c r="P2712" s="116" t="str">
        <f>IF(Stock[[#This Row],[SỐ LƯỢNG MUA]]&gt;0,Stock[[#This Row],[GIÁ MUA]]*(1+Stock[[#This Row],[% GIẢM ĐỂ CẮT LỖ]]),"")</f>
        <v/>
      </c>
      <c r="Q2712" s="103"/>
      <c r="R2712" s="117" t="str">
        <f>IF(Stock[[#This Row],[CỔ TỨC TIỀN MẶT]]&gt;0,Stock[[#This Row],[CỔ TỨC TIỀN MẶT]]/(Stock[[#This Row],[GIÁ MUA]]*Stock[[#This Row],[SỐ LƯỢNG MUA]]),"")</f>
        <v/>
      </c>
      <c r="S2712" s="103"/>
      <c r="T2712" s="77"/>
      <c r="U2712" s="95"/>
      <c r="V2712" s="96"/>
      <c r="W2712" s="125" t="str">
        <f>IF(Stock[[#This Row],[SỐ LƯỢNG BÁN]]&gt;0,Stock[[#This Row],[GIÁ BÁN]]*Stock[[#This Row],[SỐ LƯỢNG BÁN]]*$D$11+Stock[[#This Row],[GIÁ BÁN]]*Stock[[#This Row],[SỐ LƯỢNG BÁN]]*$D$12,"")</f>
        <v/>
      </c>
      <c r="X2712" s="120">
        <f>Stock[[#This Row],[SỐ LƯỢNG MUA]]+Stock[[#This Row],[CỔ TỨC BẰNG CỔ PHIẾU]]-Stock[[#This Row],[SỐ LƯỢNG BÁN]]</f>
        <v>0</v>
      </c>
      <c r="Y27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2" s="120">
        <f ca="1">IF(Stock[[#This Row],[NGÀY BÁN]]&gt;0,Stock[[#This Row],[NGÀY BÁN]]-Stock[[#This Row],[NGÀY MUA]]+1,IF(Stock[[#This Row],[NGÀY MUA]]=0,0,TODAY()-Stock[[#This Row],[NGÀY MUA]]+1))</f>
        <v>0</v>
      </c>
      <c r="AA2712" s="121" t="str">
        <f>IFERROR(Stock[[#This Row],[CỔ TỨC TIỀN MẶT]]+Stock[[#This Row],[LÃI/(LỖ) TỪ BÁN CK
(auto-fill)]],"")</f>
        <v/>
      </c>
      <c r="AB27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2" s="79"/>
      <c r="AE2712" s="146" t="str">
        <f>IF(Stock[[#This Row],[TRẠNG THÁI
(auto-fill)]]="NẮM GIỮ",Stock[[#This Row],[GIÁ THỊ TRƯỜNG]]-Stock[[#This Row],[GIÁ MUA]],"")</f>
        <v/>
      </c>
      <c r="AF2712" s="150" t="str">
        <f>IFERROR(Stock[[#This Row],[TĂNG/
(GIẢM )]]/Stock[[#This Row],[GIÁ MUA]],"")</f>
        <v/>
      </c>
      <c r="AG2712" s="129" t="str">
        <f>IF(Stock[[#This Row],[GIÁ THỊ TRƯỜNG]]&gt;0,Stock[[#This Row],[GIÁ THỊ TRƯỜNG]]*Stock[[#This Row],[SỐ LƯỢNG CÒN LẠI
(auto-fill)]],"")</f>
        <v/>
      </c>
    </row>
    <row r="2713" spans="2:33">
      <c r="B2713" s="109" t="str">
        <f>IF(AND(Stock[[#This Row],[SỐ LƯỢNG MUA]]&gt;0,Stock[[#This Row],[SỐ LƯỢNG CÒN LẠI
(auto-fill)]]=0),"BÁN",
IF(AND(Stock[[#This Row],[SỐ LƯỢNG MUA]]&gt;0,Stock[[#This Row],[SỐ LƯỢNG CÒN LẠI
(auto-fill)]]&gt;0),"NẮM GIỮ",""))</f>
        <v/>
      </c>
      <c r="C2713" s="112">
        <f t="shared" si="42"/>
        <v>2700</v>
      </c>
      <c r="D2713" s="77"/>
      <c r="E2713" s="78"/>
      <c r="F2713" s="170"/>
      <c r="G2713" s="83"/>
      <c r="H2713" s="84"/>
      <c r="I2713" s="114" t="str">
        <f>IF(Stock[[#This Row],[SỐ LƯỢNG MUA]]&gt;0,Stock[[#This Row],[GIÁ MUA]]*Stock[[#This Row],[SỐ LƯỢNG MUA]]*$D$11,"")</f>
        <v/>
      </c>
      <c r="J2713" s="87"/>
      <c r="K2713" s="88"/>
      <c r="L2713" s="116" t="str">
        <f>IF(Stock[[#This Row],[SỐ LƯỢNG MUA]]&gt;0,Stock[[#This Row],[GIÁ MUA]]*(1+Stock[[#This Row],[% TĂNG KỲ VỌNG_1]]),"")</f>
        <v/>
      </c>
      <c r="M2713" s="89"/>
      <c r="N2713" s="116" t="str">
        <f>IF(Stock[[#This Row],[SỐ LƯỢNG MUA]]&gt;0,Stock[[#This Row],[GIÁ MUA]]*(1+Stock[[#This Row],[% TĂNG KỲ VỌNG_2]]),"")</f>
        <v/>
      </c>
      <c r="O2713" s="89"/>
      <c r="P2713" s="116" t="str">
        <f>IF(Stock[[#This Row],[SỐ LƯỢNG MUA]]&gt;0,Stock[[#This Row],[GIÁ MUA]]*(1+Stock[[#This Row],[% GIẢM ĐỂ CẮT LỖ]]),"")</f>
        <v/>
      </c>
      <c r="Q2713" s="103"/>
      <c r="R2713" s="117" t="str">
        <f>IF(Stock[[#This Row],[CỔ TỨC TIỀN MẶT]]&gt;0,Stock[[#This Row],[CỔ TỨC TIỀN MẶT]]/(Stock[[#This Row],[GIÁ MUA]]*Stock[[#This Row],[SỐ LƯỢNG MUA]]),"")</f>
        <v/>
      </c>
      <c r="S2713" s="103"/>
      <c r="T2713" s="77"/>
      <c r="U2713" s="95"/>
      <c r="V2713" s="96"/>
      <c r="W2713" s="125" t="str">
        <f>IF(Stock[[#This Row],[SỐ LƯỢNG BÁN]]&gt;0,Stock[[#This Row],[GIÁ BÁN]]*Stock[[#This Row],[SỐ LƯỢNG BÁN]]*$D$11+Stock[[#This Row],[GIÁ BÁN]]*Stock[[#This Row],[SỐ LƯỢNG BÁN]]*$D$12,"")</f>
        <v/>
      </c>
      <c r="X2713" s="120">
        <f>Stock[[#This Row],[SỐ LƯỢNG MUA]]+Stock[[#This Row],[CỔ TỨC BẰNG CỔ PHIẾU]]-Stock[[#This Row],[SỐ LƯỢNG BÁN]]</f>
        <v>0</v>
      </c>
      <c r="Y27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3" s="120">
        <f ca="1">IF(Stock[[#This Row],[NGÀY BÁN]]&gt;0,Stock[[#This Row],[NGÀY BÁN]]-Stock[[#This Row],[NGÀY MUA]]+1,IF(Stock[[#This Row],[NGÀY MUA]]=0,0,TODAY()-Stock[[#This Row],[NGÀY MUA]]+1))</f>
        <v>0</v>
      </c>
      <c r="AA2713" s="121" t="str">
        <f>IFERROR(Stock[[#This Row],[CỔ TỨC TIỀN MẶT]]+Stock[[#This Row],[LÃI/(LỖ) TỪ BÁN CK
(auto-fill)]],"")</f>
        <v/>
      </c>
      <c r="AB27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3" s="79"/>
      <c r="AE2713" s="146" t="str">
        <f>IF(Stock[[#This Row],[TRẠNG THÁI
(auto-fill)]]="NẮM GIỮ",Stock[[#This Row],[GIÁ THỊ TRƯỜNG]]-Stock[[#This Row],[GIÁ MUA]],"")</f>
        <v/>
      </c>
      <c r="AF2713" s="150" t="str">
        <f>IFERROR(Stock[[#This Row],[TĂNG/
(GIẢM )]]/Stock[[#This Row],[GIÁ MUA]],"")</f>
        <v/>
      </c>
      <c r="AG2713" s="129" t="str">
        <f>IF(Stock[[#This Row],[GIÁ THỊ TRƯỜNG]]&gt;0,Stock[[#This Row],[GIÁ THỊ TRƯỜNG]]*Stock[[#This Row],[SỐ LƯỢNG CÒN LẠI
(auto-fill)]],"")</f>
        <v/>
      </c>
    </row>
    <row r="2714" spans="2:33">
      <c r="B2714" s="109" t="str">
        <f>IF(AND(Stock[[#This Row],[SỐ LƯỢNG MUA]]&gt;0,Stock[[#This Row],[SỐ LƯỢNG CÒN LẠI
(auto-fill)]]=0),"BÁN",
IF(AND(Stock[[#This Row],[SỐ LƯỢNG MUA]]&gt;0,Stock[[#This Row],[SỐ LƯỢNG CÒN LẠI
(auto-fill)]]&gt;0),"NẮM GIỮ",""))</f>
        <v/>
      </c>
      <c r="C2714" s="112">
        <f t="shared" si="42"/>
        <v>2701</v>
      </c>
      <c r="D2714" s="77"/>
      <c r="E2714" s="78"/>
      <c r="F2714" s="170"/>
      <c r="G2714" s="83"/>
      <c r="H2714" s="84"/>
      <c r="I2714" s="114" t="str">
        <f>IF(Stock[[#This Row],[SỐ LƯỢNG MUA]]&gt;0,Stock[[#This Row],[GIÁ MUA]]*Stock[[#This Row],[SỐ LƯỢNG MUA]]*$D$11,"")</f>
        <v/>
      </c>
      <c r="J2714" s="87"/>
      <c r="K2714" s="88"/>
      <c r="L2714" s="116" t="str">
        <f>IF(Stock[[#This Row],[SỐ LƯỢNG MUA]]&gt;0,Stock[[#This Row],[GIÁ MUA]]*(1+Stock[[#This Row],[% TĂNG KỲ VỌNG_1]]),"")</f>
        <v/>
      </c>
      <c r="M2714" s="89"/>
      <c r="N2714" s="116" t="str">
        <f>IF(Stock[[#This Row],[SỐ LƯỢNG MUA]]&gt;0,Stock[[#This Row],[GIÁ MUA]]*(1+Stock[[#This Row],[% TĂNG KỲ VỌNG_2]]),"")</f>
        <v/>
      </c>
      <c r="O2714" s="89"/>
      <c r="P2714" s="116" t="str">
        <f>IF(Stock[[#This Row],[SỐ LƯỢNG MUA]]&gt;0,Stock[[#This Row],[GIÁ MUA]]*(1+Stock[[#This Row],[% GIẢM ĐỂ CẮT LỖ]]),"")</f>
        <v/>
      </c>
      <c r="Q2714" s="103"/>
      <c r="R2714" s="117" t="str">
        <f>IF(Stock[[#This Row],[CỔ TỨC TIỀN MẶT]]&gt;0,Stock[[#This Row],[CỔ TỨC TIỀN MẶT]]/(Stock[[#This Row],[GIÁ MUA]]*Stock[[#This Row],[SỐ LƯỢNG MUA]]),"")</f>
        <v/>
      </c>
      <c r="S2714" s="103"/>
      <c r="T2714" s="77"/>
      <c r="U2714" s="95"/>
      <c r="V2714" s="96"/>
      <c r="W2714" s="125" t="str">
        <f>IF(Stock[[#This Row],[SỐ LƯỢNG BÁN]]&gt;0,Stock[[#This Row],[GIÁ BÁN]]*Stock[[#This Row],[SỐ LƯỢNG BÁN]]*$D$11+Stock[[#This Row],[GIÁ BÁN]]*Stock[[#This Row],[SỐ LƯỢNG BÁN]]*$D$12,"")</f>
        <v/>
      </c>
      <c r="X2714" s="120">
        <f>Stock[[#This Row],[SỐ LƯỢNG MUA]]+Stock[[#This Row],[CỔ TỨC BẰNG CỔ PHIẾU]]-Stock[[#This Row],[SỐ LƯỢNG BÁN]]</f>
        <v>0</v>
      </c>
      <c r="Y27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4" s="120">
        <f ca="1">IF(Stock[[#This Row],[NGÀY BÁN]]&gt;0,Stock[[#This Row],[NGÀY BÁN]]-Stock[[#This Row],[NGÀY MUA]]+1,IF(Stock[[#This Row],[NGÀY MUA]]=0,0,TODAY()-Stock[[#This Row],[NGÀY MUA]]+1))</f>
        <v>0</v>
      </c>
      <c r="AA2714" s="121" t="str">
        <f>IFERROR(Stock[[#This Row],[CỔ TỨC TIỀN MẶT]]+Stock[[#This Row],[LÃI/(LỖ) TỪ BÁN CK
(auto-fill)]],"")</f>
        <v/>
      </c>
      <c r="AB27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4" s="79"/>
      <c r="AE2714" s="146" t="str">
        <f>IF(Stock[[#This Row],[TRẠNG THÁI
(auto-fill)]]="NẮM GIỮ",Stock[[#This Row],[GIÁ THỊ TRƯỜNG]]-Stock[[#This Row],[GIÁ MUA]],"")</f>
        <v/>
      </c>
      <c r="AF2714" s="150" t="str">
        <f>IFERROR(Stock[[#This Row],[TĂNG/
(GIẢM )]]/Stock[[#This Row],[GIÁ MUA]],"")</f>
        <v/>
      </c>
      <c r="AG2714" s="129" t="str">
        <f>IF(Stock[[#This Row],[GIÁ THỊ TRƯỜNG]]&gt;0,Stock[[#This Row],[GIÁ THỊ TRƯỜNG]]*Stock[[#This Row],[SỐ LƯỢNG CÒN LẠI
(auto-fill)]],"")</f>
        <v/>
      </c>
    </row>
    <row r="2715" spans="2:33">
      <c r="B2715" s="109" t="str">
        <f>IF(AND(Stock[[#This Row],[SỐ LƯỢNG MUA]]&gt;0,Stock[[#This Row],[SỐ LƯỢNG CÒN LẠI
(auto-fill)]]=0),"BÁN",
IF(AND(Stock[[#This Row],[SỐ LƯỢNG MUA]]&gt;0,Stock[[#This Row],[SỐ LƯỢNG CÒN LẠI
(auto-fill)]]&gt;0),"NẮM GIỮ",""))</f>
        <v/>
      </c>
      <c r="C2715" s="112">
        <f t="shared" si="42"/>
        <v>2702</v>
      </c>
      <c r="D2715" s="77"/>
      <c r="E2715" s="78"/>
      <c r="F2715" s="170"/>
      <c r="G2715" s="83"/>
      <c r="H2715" s="84"/>
      <c r="I2715" s="114" t="str">
        <f>IF(Stock[[#This Row],[SỐ LƯỢNG MUA]]&gt;0,Stock[[#This Row],[GIÁ MUA]]*Stock[[#This Row],[SỐ LƯỢNG MUA]]*$D$11,"")</f>
        <v/>
      </c>
      <c r="J2715" s="87"/>
      <c r="K2715" s="88"/>
      <c r="L2715" s="116" t="str">
        <f>IF(Stock[[#This Row],[SỐ LƯỢNG MUA]]&gt;0,Stock[[#This Row],[GIÁ MUA]]*(1+Stock[[#This Row],[% TĂNG KỲ VỌNG_1]]),"")</f>
        <v/>
      </c>
      <c r="M2715" s="89"/>
      <c r="N2715" s="116" t="str">
        <f>IF(Stock[[#This Row],[SỐ LƯỢNG MUA]]&gt;0,Stock[[#This Row],[GIÁ MUA]]*(1+Stock[[#This Row],[% TĂNG KỲ VỌNG_2]]),"")</f>
        <v/>
      </c>
      <c r="O2715" s="89"/>
      <c r="P2715" s="116" t="str">
        <f>IF(Stock[[#This Row],[SỐ LƯỢNG MUA]]&gt;0,Stock[[#This Row],[GIÁ MUA]]*(1+Stock[[#This Row],[% GIẢM ĐỂ CẮT LỖ]]),"")</f>
        <v/>
      </c>
      <c r="Q2715" s="103"/>
      <c r="R2715" s="117" t="str">
        <f>IF(Stock[[#This Row],[CỔ TỨC TIỀN MẶT]]&gt;0,Stock[[#This Row],[CỔ TỨC TIỀN MẶT]]/(Stock[[#This Row],[GIÁ MUA]]*Stock[[#This Row],[SỐ LƯỢNG MUA]]),"")</f>
        <v/>
      </c>
      <c r="S2715" s="103"/>
      <c r="T2715" s="77"/>
      <c r="U2715" s="95"/>
      <c r="V2715" s="96"/>
      <c r="W2715" s="125" t="str">
        <f>IF(Stock[[#This Row],[SỐ LƯỢNG BÁN]]&gt;0,Stock[[#This Row],[GIÁ BÁN]]*Stock[[#This Row],[SỐ LƯỢNG BÁN]]*$D$11+Stock[[#This Row],[GIÁ BÁN]]*Stock[[#This Row],[SỐ LƯỢNG BÁN]]*$D$12,"")</f>
        <v/>
      </c>
      <c r="X2715" s="120">
        <f>Stock[[#This Row],[SỐ LƯỢNG MUA]]+Stock[[#This Row],[CỔ TỨC BẰNG CỔ PHIẾU]]-Stock[[#This Row],[SỐ LƯỢNG BÁN]]</f>
        <v>0</v>
      </c>
      <c r="Y27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5" s="120">
        <f ca="1">IF(Stock[[#This Row],[NGÀY BÁN]]&gt;0,Stock[[#This Row],[NGÀY BÁN]]-Stock[[#This Row],[NGÀY MUA]]+1,IF(Stock[[#This Row],[NGÀY MUA]]=0,0,TODAY()-Stock[[#This Row],[NGÀY MUA]]+1))</f>
        <v>0</v>
      </c>
      <c r="AA2715" s="121" t="str">
        <f>IFERROR(Stock[[#This Row],[CỔ TỨC TIỀN MẶT]]+Stock[[#This Row],[LÃI/(LỖ) TỪ BÁN CK
(auto-fill)]],"")</f>
        <v/>
      </c>
      <c r="AB27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5" s="79"/>
      <c r="AE2715" s="146" t="str">
        <f>IF(Stock[[#This Row],[TRẠNG THÁI
(auto-fill)]]="NẮM GIỮ",Stock[[#This Row],[GIÁ THỊ TRƯỜNG]]-Stock[[#This Row],[GIÁ MUA]],"")</f>
        <v/>
      </c>
      <c r="AF2715" s="150" t="str">
        <f>IFERROR(Stock[[#This Row],[TĂNG/
(GIẢM )]]/Stock[[#This Row],[GIÁ MUA]],"")</f>
        <v/>
      </c>
      <c r="AG2715" s="129" t="str">
        <f>IF(Stock[[#This Row],[GIÁ THỊ TRƯỜNG]]&gt;0,Stock[[#This Row],[GIÁ THỊ TRƯỜNG]]*Stock[[#This Row],[SỐ LƯỢNG CÒN LẠI
(auto-fill)]],"")</f>
        <v/>
      </c>
    </row>
    <row r="2716" spans="2:33">
      <c r="B2716" s="109" t="str">
        <f>IF(AND(Stock[[#This Row],[SỐ LƯỢNG MUA]]&gt;0,Stock[[#This Row],[SỐ LƯỢNG CÒN LẠI
(auto-fill)]]=0),"BÁN",
IF(AND(Stock[[#This Row],[SỐ LƯỢNG MUA]]&gt;0,Stock[[#This Row],[SỐ LƯỢNG CÒN LẠI
(auto-fill)]]&gt;0),"NẮM GIỮ",""))</f>
        <v/>
      </c>
      <c r="C2716" s="112">
        <f t="shared" si="42"/>
        <v>2703</v>
      </c>
      <c r="D2716" s="77"/>
      <c r="E2716" s="78"/>
      <c r="F2716" s="170"/>
      <c r="G2716" s="83"/>
      <c r="H2716" s="84"/>
      <c r="I2716" s="114" t="str">
        <f>IF(Stock[[#This Row],[SỐ LƯỢNG MUA]]&gt;0,Stock[[#This Row],[GIÁ MUA]]*Stock[[#This Row],[SỐ LƯỢNG MUA]]*$D$11,"")</f>
        <v/>
      </c>
      <c r="J2716" s="87"/>
      <c r="K2716" s="88"/>
      <c r="L2716" s="116" t="str">
        <f>IF(Stock[[#This Row],[SỐ LƯỢNG MUA]]&gt;0,Stock[[#This Row],[GIÁ MUA]]*(1+Stock[[#This Row],[% TĂNG KỲ VỌNG_1]]),"")</f>
        <v/>
      </c>
      <c r="M2716" s="89"/>
      <c r="N2716" s="116" t="str">
        <f>IF(Stock[[#This Row],[SỐ LƯỢNG MUA]]&gt;0,Stock[[#This Row],[GIÁ MUA]]*(1+Stock[[#This Row],[% TĂNG KỲ VỌNG_2]]),"")</f>
        <v/>
      </c>
      <c r="O2716" s="89"/>
      <c r="P2716" s="116" t="str">
        <f>IF(Stock[[#This Row],[SỐ LƯỢNG MUA]]&gt;0,Stock[[#This Row],[GIÁ MUA]]*(1+Stock[[#This Row],[% GIẢM ĐỂ CẮT LỖ]]),"")</f>
        <v/>
      </c>
      <c r="Q2716" s="103"/>
      <c r="R2716" s="117" t="str">
        <f>IF(Stock[[#This Row],[CỔ TỨC TIỀN MẶT]]&gt;0,Stock[[#This Row],[CỔ TỨC TIỀN MẶT]]/(Stock[[#This Row],[GIÁ MUA]]*Stock[[#This Row],[SỐ LƯỢNG MUA]]),"")</f>
        <v/>
      </c>
      <c r="S2716" s="103"/>
      <c r="T2716" s="77"/>
      <c r="U2716" s="95"/>
      <c r="V2716" s="96"/>
      <c r="W2716" s="125" t="str">
        <f>IF(Stock[[#This Row],[SỐ LƯỢNG BÁN]]&gt;0,Stock[[#This Row],[GIÁ BÁN]]*Stock[[#This Row],[SỐ LƯỢNG BÁN]]*$D$11+Stock[[#This Row],[GIÁ BÁN]]*Stock[[#This Row],[SỐ LƯỢNG BÁN]]*$D$12,"")</f>
        <v/>
      </c>
      <c r="X2716" s="120">
        <f>Stock[[#This Row],[SỐ LƯỢNG MUA]]+Stock[[#This Row],[CỔ TỨC BẰNG CỔ PHIẾU]]-Stock[[#This Row],[SỐ LƯỢNG BÁN]]</f>
        <v>0</v>
      </c>
      <c r="Y27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6" s="120">
        <f ca="1">IF(Stock[[#This Row],[NGÀY BÁN]]&gt;0,Stock[[#This Row],[NGÀY BÁN]]-Stock[[#This Row],[NGÀY MUA]]+1,IF(Stock[[#This Row],[NGÀY MUA]]=0,0,TODAY()-Stock[[#This Row],[NGÀY MUA]]+1))</f>
        <v>0</v>
      </c>
      <c r="AA2716" s="121" t="str">
        <f>IFERROR(Stock[[#This Row],[CỔ TỨC TIỀN MẶT]]+Stock[[#This Row],[LÃI/(LỖ) TỪ BÁN CK
(auto-fill)]],"")</f>
        <v/>
      </c>
      <c r="AB27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6" s="79"/>
      <c r="AE2716" s="146" t="str">
        <f>IF(Stock[[#This Row],[TRẠNG THÁI
(auto-fill)]]="NẮM GIỮ",Stock[[#This Row],[GIÁ THỊ TRƯỜNG]]-Stock[[#This Row],[GIÁ MUA]],"")</f>
        <v/>
      </c>
      <c r="AF2716" s="150" t="str">
        <f>IFERROR(Stock[[#This Row],[TĂNG/
(GIẢM )]]/Stock[[#This Row],[GIÁ MUA]],"")</f>
        <v/>
      </c>
      <c r="AG2716" s="129" t="str">
        <f>IF(Stock[[#This Row],[GIÁ THỊ TRƯỜNG]]&gt;0,Stock[[#This Row],[GIÁ THỊ TRƯỜNG]]*Stock[[#This Row],[SỐ LƯỢNG CÒN LẠI
(auto-fill)]],"")</f>
        <v/>
      </c>
    </row>
    <row r="2717" spans="2:33">
      <c r="B2717" s="109" t="str">
        <f>IF(AND(Stock[[#This Row],[SỐ LƯỢNG MUA]]&gt;0,Stock[[#This Row],[SỐ LƯỢNG CÒN LẠI
(auto-fill)]]=0),"BÁN",
IF(AND(Stock[[#This Row],[SỐ LƯỢNG MUA]]&gt;0,Stock[[#This Row],[SỐ LƯỢNG CÒN LẠI
(auto-fill)]]&gt;0),"NẮM GIỮ",""))</f>
        <v/>
      </c>
      <c r="C2717" s="112">
        <f t="shared" si="42"/>
        <v>2704</v>
      </c>
      <c r="D2717" s="77"/>
      <c r="E2717" s="78"/>
      <c r="F2717" s="170"/>
      <c r="G2717" s="83"/>
      <c r="H2717" s="84"/>
      <c r="I2717" s="114" t="str">
        <f>IF(Stock[[#This Row],[SỐ LƯỢNG MUA]]&gt;0,Stock[[#This Row],[GIÁ MUA]]*Stock[[#This Row],[SỐ LƯỢNG MUA]]*$D$11,"")</f>
        <v/>
      </c>
      <c r="J2717" s="87"/>
      <c r="K2717" s="88"/>
      <c r="L2717" s="116" t="str">
        <f>IF(Stock[[#This Row],[SỐ LƯỢNG MUA]]&gt;0,Stock[[#This Row],[GIÁ MUA]]*(1+Stock[[#This Row],[% TĂNG KỲ VỌNG_1]]),"")</f>
        <v/>
      </c>
      <c r="M2717" s="89"/>
      <c r="N2717" s="116" t="str">
        <f>IF(Stock[[#This Row],[SỐ LƯỢNG MUA]]&gt;0,Stock[[#This Row],[GIÁ MUA]]*(1+Stock[[#This Row],[% TĂNG KỲ VỌNG_2]]),"")</f>
        <v/>
      </c>
      <c r="O2717" s="89"/>
      <c r="P2717" s="116" t="str">
        <f>IF(Stock[[#This Row],[SỐ LƯỢNG MUA]]&gt;0,Stock[[#This Row],[GIÁ MUA]]*(1+Stock[[#This Row],[% GIẢM ĐỂ CẮT LỖ]]),"")</f>
        <v/>
      </c>
      <c r="Q2717" s="103"/>
      <c r="R2717" s="117" t="str">
        <f>IF(Stock[[#This Row],[CỔ TỨC TIỀN MẶT]]&gt;0,Stock[[#This Row],[CỔ TỨC TIỀN MẶT]]/(Stock[[#This Row],[GIÁ MUA]]*Stock[[#This Row],[SỐ LƯỢNG MUA]]),"")</f>
        <v/>
      </c>
      <c r="S2717" s="103"/>
      <c r="T2717" s="77"/>
      <c r="U2717" s="95"/>
      <c r="V2717" s="96"/>
      <c r="W2717" s="125" t="str">
        <f>IF(Stock[[#This Row],[SỐ LƯỢNG BÁN]]&gt;0,Stock[[#This Row],[GIÁ BÁN]]*Stock[[#This Row],[SỐ LƯỢNG BÁN]]*$D$11+Stock[[#This Row],[GIÁ BÁN]]*Stock[[#This Row],[SỐ LƯỢNG BÁN]]*$D$12,"")</f>
        <v/>
      </c>
      <c r="X2717" s="120">
        <f>Stock[[#This Row],[SỐ LƯỢNG MUA]]+Stock[[#This Row],[CỔ TỨC BẰNG CỔ PHIẾU]]-Stock[[#This Row],[SỐ LƯỢNG BÁN]]</f>
        <v>0</v>
      </c>
      <c r="Y27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7" s="120">
        <f ca="1">IF(Stock[[#This Row],[NGÀY BÁN]]&gt;0,Stock[[#This Row],[NGÀY BÁN]]-Stock[[#This Row],[NGÀY MUA]]+1,IF(Stock[[#This Row],[NGÀY MUA]]=0,0,TODAY()-Stock[[#This Row],[NGÀY MUA]]+1))</f>
        <v>0</v>
      </c>
      <c r="AA2717" s="121" t="str">
        <f>IFERROR(Stock[[#This Row],[CỔ TỨC TIỀN MẶT]]+Stock[[#This Row],[LÃI/(LỖ) TỪ BÁN CK
(auto-fill)]],"")</f>
        <v/>
      </c>
      <c r="AB27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7" s="79"/>
      <c r="AE2717" s="146" t="str">
        <f>IF(Stock[[#This Row],[TRẠNG THÁI
(auto-fill)]]="NẮM GIỮ",Stock[[#This Row],[GIÁ THỊ TRƯỜNG]]-Stock[[#This Row],[GIÁ MUA]],"")</f>
        <v/>
      </c>
      <c r="AF2717" s="150" t="str">
        <f>IFERROR(Stock[[#This Row],[TĂNG/
(GIẢM )]]/Stock[[#This Row],[GIÁ MUA]],"")</f>
        <v/>
      </c>
      <c r="AG2717" s="129" t="str">
        <f>IF(Stock[[#This Row],[GIÁ THỊ TRƯỜNG]]&gt;0,Stock[[#This Row],[GIÁ THỊ TRƯỜNG]]*Stock[[#This Row],[SỐ LƯỢNG CÒN LẠI
(auto-fill)]],"")</f>
        <v/>
      </c>
    </row>
    <row r="2718" spans="2:33">
      <c r="B2718" s="109" t="str">
        <f>IF(AND(Stock[[#This Row],[SỐ LƯỢNG MUA]]&gt;0,Stock[[#This Row],[SỐ LƯỢNG CÒN LẠI
(auto-fill)]]=0),"BÁN",
IF(AND(Stock[[#This Row],[SỐ LƯỢNG MUA]]&gt;0,Stock[[#This Row],[SỐ LƯỢNG CÒN LẠI
(auto-fill)]]&gt;0),"NẮM GIỮ",""))</f>
        <v/>
      </c>
      <c r="C2718" s="112">
        <f t="shared" si="42"/>
        <v>2705</v>
      </c>
      <c r="D2718" s="77"/>
      <c r="E2718" s="78"/>
      <c r="F2718" s="170"/>
      <c r="G2718" s="83"/>
      <c r="H2718" s="84"/>
      <c r="I2718" s="114" t="str">
        <f>IF(Stock[[#This Row],[SỐ LƯỢNG MUA]]&gt;0,Stock[[#This Row],[GIÁ MUA]]*Stock[[#This Row],[SỐ LƯỢNG MUA]]*$D$11,"")</f>
        <v/>
      </c>
      <c r="J2718" s="87"/>
      <c r="K2718" s="88"/>
      <c r="L2718" s="116" t="str">
        <f>IF(Stock[[#This Row],[SỐ LƯỢNG MUA]]&gt;0,Stock[[#This Row],[GIÁ MUA]]*(1+Stock[[#This Row],[% TĂNG KỲ VỌNG_1]]),"")</f>
        <v/>
      </c>
      <c r="M2718" s="89"/>
      <c r="N2718" s="116" t="str">
        <f>IF(Stock[[#This Row],[SỐ LƯỢNG MUA]]&gt;0,Stock[[#This Row],[GIÁ MUA]]*(1+Stock[[#This Row],[% TĂNG KỲ VỌNG_2]]),"")</f>
        <v/>
      </c>
      <c r="O2718" s="89"/>
      <c r="P2718" s="116" t="str">
        <f>IF(Stock[[#This Row],[SỐ LƯỢNG MUA]]&gt;0,Stock[[#This Row],[GIÁ MUA]]*(1+Stock[[#This Row],[% GIẢM ĐỂ CẮT LỖ]]),"")</f>
        <v/>
      </c>
      <c r="Q2718" s="103"/>
      <c r="R2718" s="117" t="str">
        <f>IF(Stock[[#This Row],[CỔ TỨC TIỀN MẶT]]&gt;0,Stock[[#This Row],[CỔ TỨC TIỀN MẶT]]/(Stock[[#This Row],[GIÁ MUA]]*Stock[[#This Row],[SỐ LƯỢNG MUA]]),"")</f>
        <v/>
      </c>
      <c r="S2718" s="103"/>
      <c r="T2718" s="77"/>
      <c r="U2718" s="95"/>
      <c r="V2718" s="96"/>
      <c r="W2718" s="125" t="str">
        <f>IF(Stock[[#This Row],[SỐ LƯỢNG BÁN]]&gt;0,Stock[[#This Row],[GIÁ BÁN]]*Stock[[#This Row],[SỐ LƯỢNG BÁN]]*$D$11+Stock[[#This Row],[GIÁ BÁN]]*Stock[[#This Row],[SỐ LƯỢNG BÁN]]*$D$12,"")</f>
        <v/>
      </c>
      <c r="X2718" s="120">
        <f>Stock[[#This Row],[SỐ LƯỢNG MUA]]+Stock[[#This Row],[CỔ TỨC BẰNG CỔ PHIẾU]]-Stock[[#This Row],[SỐ LƯỢNG BÁN]]</f>
        <v>0</v>
      </c>
      <c r="Y27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8" s="120">
        <f ca="1">IF(Stock[[#This Row],[NGÀY BÁN]]&gt;0,Stock[[#This Row],[NGÀY BÁN]]-Stock[[#This Row],[NGÀY MUA]]+1,IF(Stock[[#This Row],[NGÀY MUA]]=0,0,TODAY()-Stock[[#This Row],[NGÀY MUA]]+1))</f>
        <v>0</v>
      </c>
      <c r="AA2718" s="121" t="str">
        <f>IFERROR(Stock[[#This Row],[CỔ TỨC TIỀN MẶT]]+Stock[[#This Row],[LÃI/(LỖ) TỪ BÁN CK
(auto-fill)]],"")</f>
        <v/>
      </c>
      <c r="AB27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8" s="79"/>
      <c r="AE2718" s="146" t="str">
        <f>IF(Stock[[#This Row],[TRẠNG THÁI
(auto-fill)]]="NẮM GIỮ",Stock[[#This Row],[GIÁ THỊ TRƯỜNG]]-Stock[[#This Row],[GIÁ MUA]],"")</f>
        <v/>
      </c>
      <c r="AF2718" s="150" t="str">
        <f>IFERROR(Stock[[#This Row],[TĂNG/
(GIẢM )]]/Stock[[#This Row],[GIÁ MUA]],"")</f>
        <v/>
      </c>
      <c r="AG2718" s="129" t="str">
        <f>IF(Stock[[#This Row],[GIÁ THỊ TRƯỜNG]]&gt;0,Stock[[#This Row],[GIÁ THỊ TRƯỜNG]]*Stock[[#This Row],[SỐ LƯỢNG CÒN LẠI
(auto-fill)]],"")</f>
        <v/>
      </c>
    </row>
    <row r="2719" spans="2:33">
      <c r="B2719" s="109" t="str">
        <f>IF(AND(Stock[[#This Row],[SỐ LƯỢNG MUA]]&gt;0,Stock[[#This Row],[SỐ LƯỢNG CÒN LẠI
(auto-fill)]]=0),"BÁN",
IF(AND(Stock[[#This Row],[SỐ LƯỢNG MUA]]&gt;0,Stock[[#This Row],[SỐ LƯỢNG CÒN LẠI
(auto-fill)]]&gt;0),"NẮM GIỮ",""))</f>
        <v/>
      </c>
      <c r="C2719" s="112">
        <f t="shared" si="42"/>
        <v>2706</v>
      </c>
      <c r="D2719" s="77"/>
      <c r="E2719" s="78"/>
      <c r="F2719" s="170"/>
      <c r="G2719" s="83"/>
      <c r="H2719" s="84"/>
      <c r="I2719" s="114" t="str">
        <f>IF(Stock[[#This Row],[SỐ LƯỢNG MUA]]&gt;0,Stock[[#This Row],[GIÁ MUA]]*Stock[[#This Row],[SỐ LƯỢNG MUA]]*$D$11,"")</f>
        <v/>
      </c>
      <c r="J2719" s="87"/>
      <c r="K2719" s="88"/>
      <c r="L2719" s="116" t="str">
        <f>IF(Stock[[#This Row],[SỐ LƯỢNG MUA]]&gt;0,Stock[[#This Row],[GIÁ MUA]]*(1+Stock[[#This Row],[% TĂNG KỲ VỌNG_1]]),"")</f>
        <v/>
      </c>
      <c r="M2719" s="89"/>
      <c r="N2719" s="116" t="str">
        <f>IF(Stock[[#This Row],[SỐ LƯỢNG MUA]]&gt;0,Stock[[#This Row],[GIÁ MUA]]*(1+Stock[[#This Row],[% TĂNG KỲ VỌNG_2]]),"")</f>
        <v/>
      </c>
      <c r="O2719" s="89"/>
      <c r="P2719" s="116" t="str">
        <f>IF(Stock[[#This Row],[SỐ LƯỢNG MUA]]&gt;0,Stock[[#This Row],[GIÁ MUA]]*(1+Stock[[#This Row],[% GIẢM ĐỂ CẮT LỖ]]),"")</f>
        <v/>
      </c>
      <c r="Q2719" s="103"/>
      <c r="R2719" s="117" t="str">
        <f>IF(Stock[[#This Row],[CỔ TỨC TIỀN MẶT]]&gt;0,Stock[[#This Row],[CỔ TỨC TIỀN MẶT]]/(Stock[[#This Row],[GIÁ MUA]]*Stock[[#This Row],[SỐ LƯỢNG MUA]]),"")</f>
        <v/>
      </c>
      <c r="S2719" s="103"/>
      <c r="T2719" s="77"/>
      <c r="U2719" s="95"/>
      <c r="V2719" s="96"/>
      <c r="W2719" s="125" t="str">
        <f>IF(Stock[[#This Row],[SỐ LƯỢNG BÁN]]&gt;0,Stock[[#This Row],[GIÁ BÁN]]*Stock[[#This Row],[SỐ LƯỢNG BÁN]]*$D$11+Stock[[#This Row],[GIÁ BÁN]]*Stock[[#This Row],[SỐ LƯỢNG BÁN]]*$D$12,"")</f>
        <v/>
      </c>
      <c r="X2719" s="120">
        <f>Stock[[#This Row],[SỐ LƯỢNG MUA]]+Stock[[#This Row],[CỔ TỨC BẰNG CỔ PHIẾU]]-Stock[[#This Row],[SỐ LƯỢNG BÁN]]</f>
        <v>0</v>
      </c>
      <c r="Y27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9" s="120">
        <f ca="1">IF(Stock[[#This Row],[NGÀY BÁN]]&gt;0,Stock[[#This Row],[NGÀY BÁN]]-Stock[[#This Row],[NGÀY MUA]]+1,IF(Stock[[#This Row],[NGÀY MUA]]=0,0,TODAY()-Stock[[#This Row],[NGÀY MUA]]+1))</f>
        <v>0</v>
      </c>
      <c r="AA2719" s="121" t="str">
        <f>IFERROR(Stock[[#This Row],[CỔ TỨC TIỀN MẶT]]+Stock[[#This Row],[LÃI/(LỖ) TỪ BÁN CK
(auto-fill)]],"")</f>
        <v/>
      </c>
      <c r="AB27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19" s="79"/>
      <c r="AE2719" s="146" t="str">
        <f>IF(Stock[[#This Row],[TRẠNG THÁI
(auto-fill)]]="NẮM GIỮ",Stock[[#This Row],[GIÁ THỊ TRƯỜNG]]-Stock[[#This Row],[GIÁ MUA]],"")</f>
        <v/>
      </c>
      <c r="AF2719" s="150" t="str">
        <f>IFERROR(Stock[[#This Row],[TĂNG/
(GIẢM )]]/Stock[[#This Row],[GIÁ MUA]],"")</f>
        <v/>
      </c>
      <c r="AG2719" s="129" t="str">
        <f>IF(Stock[[#This Row],[GIÁ THỊ TRƯỜNG]]&gt;0,Stock[[#This Row],[GIÁ THỊ TRƯỜNG]]*Stock[[#This Row],[SỐ LƯỢNG CÒN LẠI
(auto-fill)]],"")</f>
        <v/>
      </c>
    </row>
    <row r="2720" spans="2:33">
      <c r="B2720" s="109" t="str">
        <f>IF(AND(Stock[[#This Row],[SỐ LƯỢNG MUA]]&gt;0,Stock[[#This Row],[SỐ LƯỢNG CÒN LẠI
(auto-fill)]]=0),"BÁN",
IF(AND(Stock[[#This Row],[SỐ LƯỢNG MUA]]&gt;0,Stock[[#This Row],[SỐ LƯỢNG CÒN LẠI
(auto-fill)]]&gt;0),"NẮM GIỮ",""))</f>
        <v/>
      </c>
      <c r="C2720" s="112">
        <f t="shared" si="42"/>
        <v>2707</v>
      </c>
      <c r="D2720" s="77"/>
      <c r="E2720" s="78"/>
      <c r="F2720" s="170"/>
      <c r="G2720" s="83"/>
      <c r="H2720" s="84"/>
      <c r="I2720" s="114" t="str">
        <f>IF(Stock[[#This Row],[SỐ LƯỢNG MUA]]&gt;0,Stock[[#This Row],[GIÁ MUA]]*Stock[[#This Row],[SỐ LƯỢNG MUA]]*$D$11,"")</f>
        <v/>
      </c>
      <c r="J2720" s="87"/>
      <c r="K2720" s="88"/>
      <c r="L2720" s="116" t="str">
        <f>IF(Stock[[#This Row],[SỐ LƯỢNG MUA]]&gt;0,Stock[[#This Row],[GIÁ MUA]]*(1+Stock[[#This Row],[% TĂNG KỲ VỌNG_1]]),"")</f>
        <v/>
      </c>
      <c r="M2720" s="89"/>
      <c r="N2720" s="116" t="str">
        <f>IF(Stock[[#This Row],[SỐ LƯỢNG MUA]]&gt;0,Stock[[#This Row],[GIÁ MUA]]*(1+Stock[[#This Row],[% TĂNG KỲ VỌNG_2]]),"")</f>
        <v/>
      </c>
      <c r="O2720" s="89"/>
      <c r="P2720" s="116" t="str">
        <f>IF(Stock[[#This Row],[SỐ LƯỢNG MUA]]&gt;0,Stock[[#This Row],[GIÁ MUA]]*(1+Stock[[#This Row],[% GIẢM ĐỂ CẮT LỖ]]),"")</f>
        <v/>
      </c>
      <c r="Q2720" s="103"/>
      <c r="R2720" s="117" t="str">
        <f>IF(Stock[[#This Row],[CỔ TỨC TIỀN MẶT]]&gt;0,Stock[[#This Row],[CỔ TỨC TIỀN MẶT]]/(Stock[[#This Row],[GIÁ MUA]]*Stock[[#This Row],[SỐ LƯỢNG MUA]]),"")</f>
        <v/>
      </c>
      <c r="S2720" s="103"/>
      <c r="T2720" s="77"/>
      <c r="U2720" s="95"/>
      <c r="V2720" s="96"/>
      <c r="W2720" s="125" t="str">
        <f>IF(Stock[[#This Row],[SỐ LƯỢNG BÁN]]&gt;0,Stock[[#This Row],[GIÁ BÁN]]*Stock[[#This Row],[SỐ LƯỢNG BÁN]]*$D$11+Stock[[#This Row],[GIÁ BÁN]]*Stock[[#This Row],[SỐ LƯỢNG BÁN]]*$D$12,"")</f>
        <v/>
      </c>
      <c r="X2720" s="120">
        <f>Stock[[#This Row],[SỐ LƯỢNG MUA]]+Stock[[#This Row],[CỔ TỨC BẰNG CỔ PHIẾU]]-Stock[[#This Row],[SỐ LƯỢNG BÁN]]</f>
        <v>0</v>
      </c>
      <c r="Y27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0" s="120">
        <f ca="1">IF(Stock[[#This Row],[NGÀY BÁN]]&gt;0,Stock[[#This Row],[NGÀY BÁN]]-Stock[[#This Row],[NGÀY MUA]]+1,IF(Stock[[#This Row],[NGÀY MUA]]=0,0,TODAY()-Stock[[#This Row],[NGÀY MUA]]+1))</f>
        <v>0</v>
      </c>
      <c r="AA2720" s="121" t="str">
        <f>IFERROR(Stock[[#This Row],[CỔ TỨC TIỀN MẶT]]+Stock[[#This Row],[LÃI/(LỖ) TỪ BÁN CK
(auto-fill)]],"")</f>
        <v/>
      </c>
      <c r="AB27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0" s="79"/>
      <c r="AE2720" s="146" t="str">
        <f>IF(Stock[[#This Row],[TRẠNG THÁI
(auto-fill)]]="NẮM GIỮ",Stock[[#This Row],[GIÁ THỊ TRƯỜNG]]-Stock[[#This Row],[GIÁ MUA]],"")</f>
        <v/>
      </c>
      <c r="AF2720" s="150" t="str">
        <f>IFERROR(Stock[[#This Row],[TĂNG/
(GIẢM )]]/Stock[[#This Row],[GIÁ MUA]],"")</f>
        <v/>
      </c>
      <c r="AG2720" s="129" t="str">
        <f>IF(Stock[[#This Row],[GIÁ THỊ TRƯỜNG]]&gt;0,Stock[[#This Row],[GIÁ THỊ TRƯỜNG]]*Stock[[#This Row],[SỐ LƯỢNG CÒN LẠI
(auto-fill)]],"")</f>
        <v/>
      </c>
    </row>
    <row r="2721" spans="2:33">
      <c r="B2721" s="109" t="str">
        <f>IF(AND(Stock[[#This Row],[SỐ LƯỢNG MUA]]&gt;0,Stock[[#This Row],[SỐ LƯỢNG CÒN LẠI
(auto-fill)]]=0),"BÁN",
IF(AND(Stock[[#This Row],[SỐ LƯỢNG MUA]]&gt;0,Stock[[#This Row],[SỐ LƯỢNG CÒN LẠI
(auto-fill)]]&gt;0),"NẮM GIỮ",""))</f>
        <v/>
      </c>
      <c r="C2721" s="112">
        <f t="shared" si="42"/>
        <v>2708</v>
      </c>
      <c r="D2721" s="77"/>
      <c r="E2721" s="78"/>
      <c r="F2721" s="170"/>
      <c r="G2721" s="83"/>
      <c r="H2721" s="84"/>
      <c r="I2721" s="114" t="str">
        <f>IF(Stock[[#This Row],[SỐ LƯỢNG MUA]]&gt;0,Stock[[#This Row],[GIÁ MUA]]*Stock[[#This Row],[SỐ LƯỢNG MUA]]*$D$11,"")</f>
        <v/>
      </c>
      <c r="J2721" s="87"/>
      <c r="K2721" s="88"/>
      <c r="L2721" s="116" t="str">
        <f>IF(Stock[[#This Row],[SỐ LƯỢNG MUA]]&gt;0,Stock[[#This Row],[GIÁ MUA]]*(1+Stock[[#This Row],[% TĂNG KỲ VỌNG_1]]),"")</f>
        <v/>
      </c>
      <c r="M2721" s="89"/>
      <c r="N2721" s="116" t="str">
        <f>IF(Stock[[#This Row],[SỐ LƯỢNG MUA]]&gt;0,Stock[[#This Row],[GIÁ MUA]]*(1+Stock[[#This Row],[% TĂNG KỲ VỌNG_2]]),"")</f>
        <v/>
      </c>
      <c r="O2721" s="89"/>
      <c r="P2721" s="116" t="str">
        <f>IF(Stock[[#This Row],[SỐ LƯỢNG MUA]]&gt;0,Stock[[#This Row],[GIÁ MUA]]*(1+Stock[[#This Row],[% GIẢM ĐỂ CẮT LỖ]]),"")</f>
        <v/>
      </c>
      <c r="Q2721" s="103"/>
      <c r="R2721" s="117" t="str">
        <f>IF(Stock[[#This Row],[CỔ TỨC TIỀN MẶT]]&gt;0,Stock[[#This Row],[CỔ TỨC TIỀN MẶT]]/(Stock[[#This Row],[GIÁ MUA]]*Stock[[#This Row],[SỐ LƯỢNG MUA]]),"")</f>
        <v/>
      </c>
      <c r="S2721" s="103"/>
      <c r="T2721" s="77"/>
      <c r="U2721" s="95"/>
      <c r="V2721" s="96"/>
      <c r="W2721" s="125" t="str">
        <f>IF(Stock[[#This Row],[SỐ LƯỢNG BÁN]]&gt;0,Stock[[#This Row],[GIÁ BÁN]]*Stock[[#This Row],[SỐ LƯỢNG BÁN]]*$D$11+Stock[[#This Row],[GIÁ BÁN]]*Stock[[#This Row],[SỐ LƯỢNG BÁN]]*$D$12,"")</f>
        <v/>
      </c>
      <c r="X2721" s="120">
        <f>Stock[[#This Row],[SỐ LƯỢNG MUA]]+Stock[[#This Row],[CỔ TỨC BẰNG CỔ PHIẾU]]-Stock[[#This Row],[SỐ LƯỢNG BÁN]]</f>
        <v>0</v>
      </c>
      <c r="Y27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1" s="120">
        <f ca="1">IF(Stock[[#This Row],[NGÀY BÁN]]&gt;0,Stock[[#This Row],[NGÀY BÁN]]-Stock[[#This Row],[NGÀY MUA]]+1,IF(Stock[[#This Row],[NGÀY MUA]]=0,0,TODAY()-Stock[[#This Row],[NGÀY MUA]]+1))</f>
        <v>0</v>
      </c>
      <c r="AA2721" s="121" t="str">
        <f>IFERROR(Stock[[#This Row],[CỔ TỨC TIỀN MẶT]]+Stock[[#This Row],[LÃI/(LỖ) TỪ BÁN CK
(auto-fill)]],"")</f>
        <v/>
      </c>
      <c r="AB27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1" s="79"/>
      <c r="AE2721" s="146" t="str">
        <f>IF(Stock[[#This Row],[TRẠNG THÁI
(auto-fill)]]="NẮM GIỮ",Stock[[#This Row],[GIÁ THỊ TRƯỜNG]]-Stock[[#This Row],[GIÁ MUA]],"")</f>
        <v/>
      </c>
      <c r="AF2721" s="150" t="str">
        <f>IFERROR(Stock[[#This Row],[TĂNG/
(GIẢM )]]/Stock[[#This Row],[GIÁ MUA]],"")</f>
        <v/>
      </c>
      <c r="AG2721" s="129" t="str">
        <f>IF(Stock[[#This Row],[GIÁ THỊ TRƯỜNG]]&gt;0,Stock[[#This Row],[GIÁ THỊ TRƯỜNG]]*Stock[[#This Row],[SỐ LƯỢNG CÒN LẠI
(auto-fill)]],"")</f>
        <v/>
      </c>
    </row>
    <row r="2722" spans="2:33">
      <c r="B2722" s="109" t="str">
        <f>IF(AND(Stock[[#This Row],[SỐ LƯỢNG MUA]]&gt;0,Stock[[#This Row],[SỐ LƯỢNG CÒN LẠI
(auto-fill)]]=0),"BÁN",
IF(AND(Stock[[#This Row],[SỐ LƯỢNG MUA]]&gt;0,Stock[[#This Row],[SỐ LƯỢNG CÒN LẠI
(auto-fill)]]&gt;0),"NẮM GIỮ",""))</f>
        <v/>
      </c>
      <c r="C2722" s="112">
        <f t="shared" si="42"/>
        <v>2709</v>
      </c>
      <c r="D2722" s="77"/>
      <c r="E2722" s="78"/>
      <c r="F2722" s="170"/>
      <c r="G2722" s="83"/>
      <c r="H2722" s="84"/>
      <c r="I2722" s="114" t="str">
        <f>IF(Stock[[#This Row],[SỐ LƯỢNG MUA]]&gt;0,Stock[[#This Row],[GIÁ MUA]]*Stock[[#This Row],[SỐ LƯỢNG MUA]]*$D$11,"")</f>
        <v/>
      </c>
      <c r="J2722" s="87"/>
      <c r="K2722" s="88"/>
      <c r="L2722" s="116" t="str">
        <f>IF(Stock[[#This Row],[SỐ LƯỢNG MUA]]&gt;0,Stock[[#This Row],[GIÁ MUA]]*(1+Stock[[#This Row],[% TĂNG KỲ VỌNG_1]]),"")</f>
        <v/>
      </c>
      <c r="M2722" s="89"/>
      <c r="N2722" s="116" t="str">
        <f>IF(Stock[[#This Row],[SỐ LƯỢNG MUA]]&gt;0,Stock[[#This Row],[GIÁ MUA]]*(1+Stock[[#This Row],[% TĂNG KỲ VỌNG_2]]),"")</f>
        <v/>
      </c>
      <c r="O2722" s="89"/>
      <c r="P2722" s="116" t="str">
        <f>IF(Stock[[#This Row],[SỐ LƯỢNG MUA]]&gt;0,Stock[[#This Row],[GIÁ MUA]]*(1+Stock[[#This Row],[% GIẢM ĐỂ CẮT LỖ]]),"")</f>
        <v/>
      </c>
      <c r="Q2722" s="103"/>
      <c r="R2722" s="117" t="str">
        <f>IF(Stock[[#This Row],[CỔ TỨC TIỀN MẶT]]&gt;0,Stock[[#This Row],[CỔ TỨC TIỀN MẶT]]/(Stock[[#This Row],[GIÁ MUA]]*Stock[[#This Row],[SỐ LƯỢNG MUA]]),"")</f>
        <v/>
      </c>
      <c r="S2722" s="103"/>
      <c r="T2722" s="77"/>
      <c r="U2722" s="95"/>
      <c r="V2722" s="96"/>
      <c r="W2722" s="125" t="str">
        <f>IF(Stock[[#This Row],[SỐ LƯỢNG BÁN]]&gt;0,Stock[[#This Row],[GIÁ BÁN]]*Stock[[#This Row],[SỐ LƯỢNG BÁN]]*$D$11+Stock[[#This Row],[GIÁ BÁN]]*Stock[[#This Row],[SỐ LƯỢNG BÁN]]*$D$12,"")</f>
        <v/>
      </c>
      <c r="X2722" s="120">
        <f>Stock[[#This Row],[SỐ LƯỢNG MUA]]+Stock[[#This Row],[CỔ TỨC BẰNG CỔ PHIẾU]]-Stock[[#This Row],[SỐ LƯỢNG BÁN]]</f>
        <v>0</v>
      </c>
      <c r="Y27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2" s="120">
        <f ca="1">IF(Stock[[#This Row],[NGÀY BÁN]]&gt;0,Stock[[#This Row],[NGÀY BÁN]]-Stock[[#This Row],[NGÀY MUA]]+1,IF(Stock[[#This Row],[NGÀY MUA]]=0,0,TODAY()-Stock[[#This Row],[NGÀY MUA]]+1))</f>
        <v>0</v>
      </c>
      <c r="AA2722" s="121" t="str">
        <f>IFERROR(Stock[[#This Row],[CỔ TỨC TIỀN MẶT]]+Stock[[#This Row],[LÃI/(LỖ) TỪ BÁN CK
(auto-fill)]],"")</f>
        <v/>
      </c>
      <c r="AB27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2" s="79"/>
      <c r="AE2722" s="146" t="str">
        <f>IF(Stock[[#This Row],[TRẠNG THÁI
(auto-fill)]]="NẮM GIỮ",Stock[[#This Row],[GIÁ THỊ TRƯỜNG]]-Stock[[#This Row],[GIÁ MUA]],"")</f>
        <v/>
      </c>
      <c r="AF2722" s="150" t="str">
        <f>IFERROR(Stock[[#This Row],[TĂNG/
(GIẢM )]]/Stock[[#This Row],[GIÁ MUA]],"")</f>
        <v/>
      </c>
      <c r="AG2722" s="129" t="str">
        <f>IF(Stock[[#This Row],[GIÁ THỊ TRƯỜNG]]&gt;0,Stock[[#This Row],[GIÁ THỊ TRƯỜNG]]*Stock[[#This Row],[SỐ LƯỢNG CÒN LẠI
(auto-fill)]],"")</f>
        <v/>
      </c>
    </row>
    <row r="2723" spans="2:33">
      <c r="B2723" s="109" t="str">
        <f>IF(AND(Stock[[#This Row],[SỐ LƯỢNG MUA]]&gt;0,Stock[[#This Row],[SỐ LƯỢNG CÒN LẠI
(auto-fill)]]=0),"BÁN",
IF(AND(Stock[[#This Row],[SỐ LƯỢNG MUA]]&gt;0,Stock[[#This Row],[SỐ LƯỢNG CÒN LẠI
(auto-fill)]]&gt;0),"NẮM GIỮ",""))</f>
        <v/>
      </c>
      <c r="C2723" s="112">
        <f t="shared" si="42"/>
        <v>2710</v>
      </c>
      <c r="D2723" s="77"/>
      <c r="E2723" s="78"/>
      <c r="F2723" s="170"/>
      <c r="G2723" s="83"/>
      <c r="H2723" s="84"/>
      <c r="I2723" s="114" t="str">
        <f>IF(Stock[[#This Row],[SỐ LƯỢNG MUA]]&gt;0,Stock[[#This Row],[GIÁ MUA]]*Stock[[#This Row],[SỐ LƯỢNG MUA]]*$D$11,"")</f>
        <v/>
      </c>
      <c r="J2723" s="87"/>
      <c r="K2723" s="88"/>
      <c r="L2723" s="116" t="str">
        <f>IF(Stock[[#This Row],[SỐ LƯỢNG MUA]]&gt;0,Stock[[#This Row],[GIÁ MUA]]*(1+Stock[[#This Row],[% TĂNG KỲ VỌNG_1]]),"")</f>
        <v/>
      </c>
      <c r="M2723" s="89"/>
      <c r="N2723" s="116" t="str">
        <f>IF(Stock[[#This Row],[SỐ LƯỢNG MUA]]&gt;0,Stock[[#This Row],[GIÁ MUA]]*(1+Stock[[#This Row],[% TĂNG KỲ VỌNG_2]]),"")</f>
        <v/>
      </c>
      <c r="O2723" s="89"/>
      <c r="P2723" s="116" t="str">
        <f>IF(Stock[[#This Row],[SỐ LƯỢNG MUA]]&gt;0,Stock[[#This Row],[GIÁ MUA]]*(1+Stock[[#This Row],[% GIẢM ĐỂ CẮT LỖ]]),"")</f>
        <v/>
      </c>
      <c r="Q2723" s="103"/>
      <c r="R2723" s="117" t="str">
        <f>IF(Stock[[#This Row],[CỔ TỨC TIỀN MẶT]]&gt;0,Stock[[#This Row],[CỔ TỨC TIỀN MẶT]]/(Stock[[#This Row],[GIÁ MUA]]*Stock[[#This Row],[SỐ LƯỢNG MUA]]),"")</f>
        <v/>
      </c>
      <c r="S2723" s="103"/>
      <c r="T2723" s="77"/>
      <c r="U2723" s="95"/>
      <c r="V2723" s="96"/>
      <c r="W2723" s="125" t="str">
        <f>IF(Stock[[#This Row],[SỐ LƯỢNG BÁN]]&gt;0,Stock[[#This Row],[GIÁ BÁN]]*Stock[[#This Row],[SỐ LƯỢNG BÁN]]*$D$11+Stock[[#This Row],[GIÁ BÁN]]*Stock[[#This Row],[SỐ LƯỢNG BÁN]]*$D$12,"")</f>
        <v/>
      </c>
      <c r="X2723" s="120">
        <f>Stock[[#This Row],[SỐ LƯỢNG MUA]]+Stock[[#This Row],[CỔ TỨC BẰNG CỔ PHIẾU]]-Stock[[#This Row],[SỐ LƯỢNG BÁN]]</f>
        <v>0</v>
      </c>
      <c r="Y27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3" s="120">
        <f ca="1">IF(Stock[[#This Row],[NGÀY BÁN]]&gt;0,Stock[[#This Row],[NGÀY BÁN]]-Stock[[#This Row],[NGÀY MUA]]+1,IF(Stock[[#This Row],[NGÀY MUA]]=0,0,TODAY()-Stock[[#This Row],[NGÀY MUA]]+1))</f>
        <v>0</v>
      </c>
      <c r="AA2723" s="121" t="str">
        <f>IFERROR(Stock[[#This Row],[CỔ TỨC TIỀN MẶT]]+Stock[[#This Row],[LÃI/(LỖ) TỪ BÁN CK
(auto-fill)]],"")</f>
        <v/>
      </c>
      <c r="AB27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3" s="79"/>
      <c r="AE2723" s="146" t="str">
        <f>IF(Stock[[#This Row],[TRẠNG THÁI
(auto-fill)]]="NẮM GIỮ",Stock[[#This Row],[GIÁ THỊ TRƯỜNG]]-Stock[[#This Row],[GIÁ MUA]],"")</f>
        <v/>
      </c>
      <c r="AF2723" s="150" t="str">
        <f>IFERROR(Stock[[#This Row],[TĂNG/
(GIẢM )]]/Stock[[#This Row],[GIÁ MUA]],"")</f>
        <v/>
      </c>
      <c r="AG2723" s="129" t="str">
        <f>IF(Stock[[#This Row],[GIÁ THỊ TRƯỜNG]]&gt;0,Stock[[#This Row],[GIÁ THỊ TRƯỜNG]]*Stock[[#This Row],[SỐ LƯỢNG CÒN LẠI
(auto-fill)]],"")</f>
        <v/>
      </c>
    </row>
    <row r="2724" spans="2:33">
      <c r="B2724" s="109" t="str">
        <f>IF(AND(Stock[[#This Row],[SỐ LƯỢNG MUA]]&gt;0,Stock[[#This Row],[SỐ LƯỢNG CÒN LẠI
(auto-fill)]]=0),"BÁN",
IF(AND(Stock[[#This Row],[SỐ LƯỢNG MUA]]&gt;0,Stock[[#This Row],[SỐ LƯỢNG CÒN LẠI
(auto-fill)]]&gt;0),"NẮM GIỮ",""))</f>
        <v/>
      </c>
      <c r="C2724" s="112">
        <f t="shared" si="42"/>
        <v>2711</v>
      </c>
      <c r="D2724" s="77"/>
      <c r="E2724" s="78"/>
      <c r="F2724" s="170"/>
      <c r="G2724" s="83"/>
      <c r="H2724" s="84"/>
      <c r="I2724" s="114" t="str">
        <f>IF(Stock[[#This Row],[SỐ LƯỢNG MUA]]&gt;0,Stock[[#This Row],[GIÁ MUA]]*Stock[[#This Row],[SỐ LƯỢNG MUA]]*$D$11,"")</f>
        <v/>
      </c>
      <c r="J2724" s="87"/>
      <c r="K2724" s="88"/>
      <c r="L2724" s="116" t="str">
        <f>IF(Stock[[#This Row],[SỐ LƯỢNG MUA]]&gt;0,Stock[[#This Row],[GIÁ MUA]]*(1+Stock[[#This Row],[% TĂNG KỲ VỌNG_1]]),"")</f>
        <v/>
      </c>
      <c r="M2724" s="89"/>
      <c r="N2724" s="116" t="str">
        <f>IF(Stock[[#This Row],[SỐ LƯỢNG MUA]]&gt;0,Stock[[#This Row],[GIÁ MUA]]*(1+Stock[[#This Row],[% TĂNG KỲ VỌNG_2]]),"")</f>
        <v/>
      </c>
      <c r="O2724" s="89"/>
      <c r="P2724" s="116" t="str">
        <f>IF(Stock[[#This Row],[SỐ LƯỢNG MUA]]&gt;0,Stock[[#This Row],[GIÁ MUA]]*(1+Stock[[#This Row],[% GIẢM ĐỂ CẮT LỖ]]),"")</f>
        <v/>
      </c>
      <c r="Q2724" s="103"/>
      <c r="R2724" s="117" t="str">
        <f>IF(Stock[[#This Row],[CỔ TỨC TIỀN MẶT]]&gt;0,Stock[[#This Row],[CỔ TỨC TIỀN MẶT]]/(Stock[[#This Row],[GIÁ MUA]]*Stock[[#This Row],[SỐ LƯỢNG MUA]]),"")</f>
        <v/>
      </c>
      <c r="S2724" s="103"/>
      <c r="T2724" s="77"/>
      <c r="U2724" s="95"/>
      <c r="V2724" s="96"/>
      <c r="W2724" s="125" t="str">
        <f>IF(Stock[[#This Row],[SỐ LƯỢNG BÁN]]&gt;0,Stock[[#This Row],[GIÁ BÁN]]*Stock[[#This Row],[SỐ LƯỢNG BÁN]]*$D$11+Stock[[#This Row],[GIÁ BÁN]]*Stock[[#This Row],[SỐ LƯỢNG BÁN]]*$D$12,"")</f>
        <v/>
      </c>
      <c r="X2724" s="120">
        <f>Stock[[#This Row],[SỐ LƯỢNG MUA]]+Stock[[#This Row],[CỔ TỨC BẰNG CỔ PHIẾU]]-Stock[[#This Row],[SỐ LƯỢNG BÁN]]</f>
        <v>0</v>
      </c>
      <c r="Y27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4" s="120">
        <f ca="1">IF(Stock[[#This Row],[NGÀY BÁN]]&gt;0,Stock[[#This Row],[NGÀY BÁN]]-Stock[[#This Row],[NGÀY MUA]]+1,IF(Stock[[#This Row],[NGÀY MUA]]=0,0,TODAY()-Stock[[#This Row],[NGÀY MUA]]+1))</f>
        <v>0</v>
      </c>
      <c r="AA2724" s="121" t="str">
        <f>IFERROR(Stock[[#This Row],[CỔ TỨC TIỀN MẶT]]+Stock[[#This Row],[LÃI/(LỖ) TỪ BÁN CK
(auto-fill)]],"")</f>
        <v/>
      </c>
      <c r="AB27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4" s="79"/>
      <c r="AE2724" s="146" t="str">
        <f>IF(Stock[[#This Row],[TRẠNG THÁI
(auto-fill)]]="NẮM GIỮ",Stock[[#This Row],[GIÁ THỊ TRƯỜNG]]-Stock[[#This Row],[GIÁ MUA]],"")</f>
        <v/>
      </c>
      <c r="AF2724" s="150" t="str">
        <f>IFERROR(Stock[[#This Row],[TĂNG/
(GIẢM )]]/Stock[[#This Row],[GIÁ MUA]],"")</f>
        <v/>
      </c>
      <c r="AG2724" s="129" t="str">
        <f>IF(Stock[[#This Row],[GIÁ THỊ TRƯỜNG]]&gt;0,Stock[[#This Row],[GIÁ THỊ TRƯỜNG]]*Stock[[#This Row],[SỐ LƯỢNG CÒN LẠI
(auto-fill)]],"")</f>
        <v/>
      </c>
    </row>
    <row r="2725" spans="2:33">
      <c r="B2725" s="109" t="str">
        <f>IF(AND(Stock[[#This Row],[SỐ LƯỢNG MUA]]&gt;0,Stock[[#This Row],[SỐ LƯỢNG CÒN LẠI
(auto-fill)]]=0),"BÁN",
IF(AND(Stock[[#This Row],[SỐ LƯỢNG MUA]]&gt;0,Stock[[#This Row],[SỐ LƯỢNG CÒN LẠI
(auto-fill)]]&gt;0),"NẮM GIỮ",""))</f>
        <v/>
      </c>
      <c r="C2725" s="112">
        <f t="shared" si="42"/>
        <v>2712</v>
      </c>
      <c r="D2725" s="77"/>
      <c r="E2725" s="78"/>
      <c r="F2725" s="170"/>
      <c r="G2725" s="83"/>
      <c r="H2725" s="84"/>
      <c r="I2725" s="114" t="str">
        <f>IF(Stock[[#This Row],[SỐ LƯỢNG MUA]]&gt;0,Stock[[#This Row],[GIÁ MUA]]*Stock[[#This Row],[SỐ LƯỢNG MUA]]*$D$11,"")</f>
        <v/>
      </c>
      <c r="J2725" s="87"/>
      <c r="K2725" s="88"/>
      <c r="L2725" s="116" t="str">
        <f>IF(Stock[[#This Row],[SỐ LƯỢNG MUA]]&gt;0,Stock[[#This Row],[GIÁ MUA]]*(1+Stock[[#This Row],[% TĂNG KỲ VỌNG_1]]),"")</f>
        <v/>
      </c>
      <c r="M2725" s="89"/>
      <c r="N2725" s="116" t="str">
        <f>IF(Stock[[#This Row],[SỐ LƯỢNG MUA]]&gt;0,Stock[[#This Row],[GIÁ MUA]]*(1+Stock[[#This Row],[% TĂNG KỲ VỌNG_2]]),"")</f>
        <v/>
      </c>
      <c r="O2725" s="89"/>
      <c r="P2725" s="116" t="str">
        <f>IF(Stock[[#This Row],[SỐ LƯỢNG MUA]]&gt;0,Stock[[#This Row],[GIÁ MUA]]*(1+Stock[[#This Row],[% GIẢM ĐỂ CẮT LỖ]]),"")</f>
        <v/>
      </c>
      <c r="Q2725" s="103"/>
      <c r="R2725" s="117" t="str">
        <f>IF(Stock[[#This Row],[CỔ TỨC TIỀN MẶT]]&gt;0,Stock[[#This Row],[CỔ TỨC TIỀN MẶT]]/(Stock[[#This Row],[GIÁ MUA]]*Stock[[#This Row],[SỐ LƯỢNG MUA]]),"")</f>
        <v/>
      </c>
      <c r="S2725" s="103"/>
      <c r="T2725" s="77"/>
      <c r="U2725" s="95"/>
      <c r="V2725" s="96"/>
      <c r="W2725" s="125" t="str">
        <f>IF(Stock[[#This Row],[SỐ LƯỢNG BÁN]]&gt;0,Stock[[#This Row],[GIÁ BÁN]]*Stock[[#This Row],[SỐ LƯỢNG BÁN]]*$D$11+Stock[[#This Row],[GIÁ BÁN]]*Stock[[#This Row],[SỐ LƯỢNG BÁN]]*$D$12,"")</f>
        <v/>
      </c>
      <c r="X2725" s="120">
        <f>Stock[[#This Row],[SỐ LƯỢNG MUA]]+Stock[[#This Row],[CỔ TỨC BẰNG CỔ PHIẾU]]-Stock[[#This Row],[SỐ LƯỢNG BÁN]]</f>
        <v>0</v>
      </c>
      <c r="Y27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5" s="120">
        <f ca="1">IF(Stock[[#This Row],[NGÀY BÁN]]&gt;0,Stock[[#This Row],[NGÀY BÁN]]-Stock[[#This Row],[NGÀY MUA]]+1,IF(Stock[[#This Row],[NGÀY MUA]]=0,0,TODAY()-Stock[[#This Row],[NGÀY MUA]]+1))</f>
        <v>0</v>
      </c>
      <c r="AA2725" s="121" t="str">
        <f>IFERROR(Stock[[#This Row],[CỔ TỨC TIỀN MẶT]]+Stock[[#This Row],[LÃI/(LỖ) TỪ BÁN CK
(auto-fill)]],"")</f>
        <v/>
      </c>
      <c r="AB27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5" s="79"/>
      <c r="AE2725" s="146" t="str">
        <f>IF(Stock[[#This Row],[TRẠNG THÁI
(auto-fill)]]="NẮM GIỮ",Stock[[#This Row],[GIÁ THỊ TRƯỜNG]]-Stock[[#This Row],[GIÁ MUA]],"")</f>
        <v/>
      </c>
      <c r="AF2725" s="150" t="str">
        <f>IFERROR(Stock[[#This Row],[TĂNG/
(GIẢM )]]/Stock[[#This Row],[GIÁ MUA]],"")</f>
        <v/>
      </c>
      <c r="AG2725" s="129" t="str">
        <f>IF(Stock[[#This Row],[GIÁ THỊ TRƯỜNG]]&gt;0,Stock[[#This Row],[GIÁ THỊ TRƯỜNG]]*Stock[[#This Row],[SỐ LƯỢNG CÒN LẠI
(auto-fill)]],"")</f>
        <v/>
      </c>
    </row>
    <row r="2726" spans="2:33">
      <c r="B2726" s="109" t="str">
        <f>IF(AND(Stock[[#This Row],[SỐ LƯỢNG MUA]]&gt;0,Stock[[#This Row],[SỐ LƯỢNG CÒN LẠI
(auto-fill)]]=0),"BÁN",
IF(AND(Stock[[#This Row],[SỐ LƯỢNG MUA]]&gt;0,Stock[[#This Row],[SỐ LƯỢNG CÒN LẠI
(auto-fill)]]&gt;0),"NẮM GIỮ",""))</f>
        <v/>
      </c>
      <c r="C2726" s="112">
        <f t="shared" si="42"/>
        <v>2713</v>
      </c>
      <c r="D2726" s="77"/>
      <c r="E2726" s="78"/>
      <c r="F2726" s="170"/>
      <c r="G2726" s="83"/>
      <c r="H2726" s="84"/>
      <c r="I2726" s="114" t="str">
        <f>IF(Stock[[#This Row],[SỐ LƯỢNG MUA]]&gt;0,Stock[[#This Row],[GIÁ MUA]]*Stock[[#This Row],[SỐ LƯỢNG MUA]]*$D$11,"")</f>
        <v/>
      </c>
      <c r="J2726" s="87"/>
      <c r="K2726" s="88"/>
      <c r="L2726" s="116" t="str">
        <f>IF(Stock[[#This Row],[SỐ LƯỢNG MUA]]&gt;0,Stock[[#This Row],[GIÁ MUA]]*(1+Stock[[#This Row],[% TĂNG KỲ VỌNG_1]]),"")</f>
        <v/>
      </c>
      <c r="M2726" s="89"/>
      <c r="N2726" s="116" t="str">
        <f>IF(Stock[[#This Row],[SỐ LƯỢNG MUA]]&gt;0,Stock[[#This Row],[GIÁ MUA]]*(1+Stock[[#This Row],[% TĂNG KỲ VỌNG_2]]),"")</f>
        <v/>
      </c>
      <c r="O2726" s="89"/>
      <c r="P2726" s="116" t="str">
        <f>IF(Stock[[#This Row],[SỐ LƯỢNG MUA]]&gt;0,Stock[[#This Row],[GIÁ MUA]]*(1+Stock[[#This Row],[% GIẢM ĐỂ CẮT LỖ]]),"")</f>
        <v/>
      </c>
      <c r="Q2726" s="103"/>
      <c r="R2726" s="117" t="str">
        <f>IF(Stock[[#This Row],[CỔ TỨC TIỀN MẶT]]&gt;0,Stock[[#This Row],[CỔ TỨC TIỀN MẶT]]/(Stock[[#This Row],[GIÁ MUA]]*Stock[[#This Row],[SỐ LƯỢNG MUA]]),"")</f>
        <v/>
      </c>
      <c r="S2726" s="103"/>
      <c r="T2726" s="77"/>
      <c r="U2726" s="95"/>
      <c r="V2726" s="96"/>
      <c r="W2726" s="125" t="str">
        <f>IF(Stock[[#This Row],[SỐ LƯỢNG BÁN]]&gt;0,Stock[[#This Row],[GIÁ BÁN]]*Stock[[#This Row],[SỐ LƯỢNG BÁN]]*$D$11+Stock[[#This Row],[GIÁ BÁN]]*Stock[[#This Row],[SỐ LƯỢNG BÁN]]*$D$12,"")</f>
        <v/>
      </c>
      <c r="X2726" s="120">
        <f>Stock[[#This Row],[SỐ LƯỢNG MUA]]+Stock[[#This Row],[CỔ TỨC BẰNG CỔ PHIẾU]]-Stock[[#This Row],[SỐ LƯỢNG BÁN]]</f>
        <v>0</v>
      </c>
      <c r="Y27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6" s="120">
        <f ca="1">IF(Stock[[#This Row],[NGÀY BÁN]]&gt;0,Stock[[#This Row],[NGÀY BÁN]]-Stock[[#This Row],[NGÀY MUA]]+1,IF(Stock[[#This Row],[NGÀY MUA]]=0,0,TODAY()-Stock[[#This Row],[NGÀY MUA]]+1))</f>
        <v>0</v>
      </c>
      <c r="AA2726" s="121" t="str">
        <f>IFERROR(Stock[[#This Row],[CỔ TỨC TIỀN MẶT]]+Stock[[#This Row],[LÃI/(LỖ) TỪ BÁN CK
(auto-fill)]],"")</f>
        <v/>
      </c>
      <c r="AB27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6" s="79"/>
      <c r="AE2726" s="146" t="str">
        <f>IF(Stock[[#This Row],[TRẠNG THÁI
(auto-fill)]]="NẮM GIỮ",Stock[[#This Row],[GIÁ THỊ TRƯỜNG]]-Stock[[#This Row],[GIÁ MUA]],"")</f>
        <v/>
      </c>
      <c r="AF2726" s="150" t="str">
        <f>IFERROR(Stock[[#This Row],[TĂNG/
(GIẢM )]]/Stock[[#This Row],[GIÁ MUA]],"")</f>
        <v/>
      </c>
      <c r="AG2726" s="129" t="str">
        <f>IF(Stock[[#This Row],[GIÁ THỊ TRƯỜNG]]&gt;0,Stock[[#This Row],[GIÁ THỊ TRƯỜNG]]*Stock[[#This Row],[SỐ LƯỢNG CÒN LẠI
(auto-fill)]],"")</f>
        <v/>
      </c>
    </row>
    <row r="2727" spans="2:33">
      <c r="B2727" s="109" t="str">
        <f>IF(AND(Stock[[#This Row],[SỐ LƯỢNG MUA]]&gt;0,Stock[[#This Row],[SỐ LƯỢNG CÒN LẠI
(auto-fill)]]=0),"BÁN",
IF(AND(Stock[[#This Row],[SỐ LƯỢNG MUA]]&gt;0,Stock[[#This Row],[SỐ LƯỢNG CÒN LẠI
(auto-fill)]]&gt;0),"NẮM GIỮ",""))</f>
        <v/>
      </c>
      <c r="C2727" s="112">
        <f t="shared" si="42"/>
        <v>2714</v>
      </c>
      <c r="D2727" s="77"/>
      <c r="E2727" s="78"/>
      <c r="F2727" s="170"/>
      <c r="G2727" s="83"/>
      <c r="H2727" s="84"/>
      <c r="I2727" s="114" t="str">
        <f>IF(Stock[[#This Row],[SỐ LƯỢNG MUA]]&gt;0,Stock[[#This Row],[GIÁ MUA]]*Stock[[#This Row],[SỐ LƯỢNG MUA]]*$D$11,"")</f>
        <v/>
      </c>
      <c r="J2727" s="87"/>
      <c r="K2727" s="88"/>
      <c r="L2727" s="116" t="str">
        <f>IF(Stock[[#This Row],[SỐ LƯỢNG MUA]]&gt;0,Stock[[#This Row],[GIÁ MUA]]*(1+Stock[[#This Row],[% TĂNG KỲ VỌNG_1]]),"")</f>
        <v/>
      </c>
      <c r="M2727" s="89"/>
      <c r="N2727" s="116" t="str">
        <f>IF(Stock[[#This Row],[SỐ LƯỢNG MUA]]&gt;0,Stock[[#This Row],[GIÁ MUA]]*(1+Stock[[#This Row],[% TĂNG KỲ VỌNG_2]]),"")</f>
        <v/>
      </c>
      <c r="O2727" s="89"/>
      <c r="P2727" s="116" t="str">
        <f>IF(Stock[[#This Row],[SỐ LƯỢNG MUA]]&gt;0,Stock[[#This Row],[GIÁ MUA]]*(1+Stock[[#This Row],[% GIẢM ĐỂ CẮT LỖ]]),"")</f>
        <v/>
      </c>
      <c r="Q2727" s="103"/>
      <c r="R2727" s="117" t="str">
        <f>IF(Stock[[#This Row],[CỔ TỨC TIỀN MẶT]]&gt;0,Stock[[#This Row],[CỔ TỨC TIỀN MẶT]]/(Stock[[#This Row],[GIÁ MUA]]*Stock[[#This Row],[SỐ LƯỢNG MUA]]),"")</f>
        <v/>
      </c>
      <c r="S2727" s="103"/>
      <c r="T2727" s="77"/>
      <c r="U2727" s="95"/>
      <c r="V2727" s="96"/>
      <c r="W2727" s="125" t="str">
        <f>IF(Stock[[#This Row],[SỐ LƯỢNG BÁN]]&gt;0,Stock[[#This Row],[GIÁ BÁN]]*Stock[[#This Row],[SỐ LƯỢNG BÁN]]*$D$11+Stock[[#This Row],[GIÁ BÁN]]*Stock[[#This Row],[SỐ LƯỢNG BÁN]]*$D$12,"")</f>
        <v/>
      </c>
      <c r="X2727" s="120">
        <f>Stock[[#This Row],[SỐ LƯỢNG MUA]]+Stock[[#This Row],[CỔ TỨC BẰNG CỔ PHIẾU]]-Stock[[#This Row],[SỐ LƯỢNG BÁN]]</f>
        <v>0</v>
      </c>
      <c r="Y27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7" s="120">
        <f ca="1">IF(Stock[[#This Row],[NGÀY BÁN]]&gt;0,Stock[[#This Row],[NGÀY BÁN]]-Stock[[#This Row],[NGÀY MUA]]+1,IF(Stock[[#This Row],[NGÀY MUA]]=0,0,TODAY()-Stock[[#This Row],[NGÀY MUA]]+1))</f>
        <v>0</v>
      </c>
      <c r="AA2727" s="121" t="str">
        <f>IFERROR(Stock[[#This Row],[CỔ TỨC TIỀN MẶT]]+Stock[[#This Row],[LÃI/(LỖ) TỪ BÁN CK
(auto-fill)]],"")</f>
        <v/>
      </c>
      <c r="AB27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7" s="79"/>
      <c r="AE2727" s="146" t="str">
        <f>IF(Stock[[#This Row],[TRẠNG THÁI
(auto-fill)]]="NẮM GIỮ",Stock[[#This Row],[GIÁ THỊ TRƯỜNG]]-Stock[[#This Row],[GIÁ MUA]],"")</f>
        <v/>
      </c>
      <c r="AF2727" s="150" t="str">
        <f>IFERROR(Stock[[#This Row],[TĂNG/
(GIẢM )]]/Stock[[#This Row],[GIÁ MUA]],"")</f>
        <v/>
      </c>
      <c r="AG2727" s="129" t="str">
        <f>IF(Stock[[#This Row],[GIÁ THỊ TRƯỜNG]]&gt;0,Stock[[#This Row],[GIÁ THỊ TRƯỜNG]]*Stock[[#This Row],[SỐ LƯỢNG CÒN LẠI
(auto-fill)]],"")</f>
        <v/>
      </c>
    </row>
    <row r="2728" spans="2:33">
      <c r="B2728" s="109" t="str">
        <f>IF(AND(Stock[[#This Row],[SỐ LƯỢNG MUA]]&gt;0,Stock[[#This Row],[SỐ LƯỢNG CÒN LẠI
(auto-fill)]]=0),"BÁN",
IF(AND(Stock[[#This Row],[SỐ LƯỢNG MUA]]&gt;0,Stock[[#This Row],[SỐ LƯỢNG CÒN LẠI
(auto-fill)]]&gt;0),"NẮM GIỮ",""))</f>
        <v/>
      </c>
      <c r="C2728" s="112">
        <f t="shared" si="42"/>
        <v>2715</v>
      </c>
      <c r="D2728" s="77"/>
      <c r="E2728" s="78"/>
      <c r="F2728" s="170"/>
      <c r="G2728" s="83"/>
      <c r="H2728" s="84"/>
      <c r="I2728" s="114" t="str">
        <f>IF(Stock[[#This Row],[SỐ LƯỢNG MUA]]&gt;0,Stock[[#This Row],[GIÁ MUA]]*Stock[[#This Row],[SỐ LƯỢNG MUA]]*$D$11,"")</f>
        <v/>
      </c>
      <c r="J2728" s="87"/>
      <c r="K2728" s="88"/>
      <c r="L2728" s="116" t="str">
        <f>IF(Stock[[#This Row],[SỐ LƯỢNG MUA]]&gt;0,Stock[[#This Row],[GIÁ MUA]]*(1+Stock[[#This Row],[% TĂNG KỲ VỌNG_1]]),"")</f>
        <v/>
      </c>
      <c r="M2728" s="89"/>
      <c r="N2728" s="116" t="str">
        <f>IF(Stock[[#This Row],[SỐ LƯỢNG MUA]]&gt;0,Stock[[#This Row],[GIÁ MUA]]*(1+Stock[[#This Row],[% TĂNG KỲ VỌNG_2]]),"")</f>
        <v/>
      </c>
      <c r="O2728" s="89"/>
      <c r="P2728" s="116" t="str">
        <f>IF(Stock[[#This Row],[SỐ LƯỢNG MUA]]&gt;0,Stock[[#This Row],[GIÁ MUA]]*(1+Stock[[#This Row],[% GIẢM ĐỂ CẮT LỖ]]),"")</f>
        <v/>
      </c>
      <c r="Q2728" s="103"/>
      <c r="R2728" s="117" t="str">
        <f>IF(Stock[[#This Row],[CỔ TỨC TIỀN MẶT]]&gt;0,Stock[[#This Row],[CỔ TỨC TIỀN MẶT]]/(Stock[[#This Row],[GIÁ MUA]]*Stock[[#This Row],[SỐ LƯỢNG MUA]]),"")</f>
        <v/>
      </c>
      <c r="S2728" s="103"/>
      <c r="T2728" s="77"/>
      <c r="U2728" s="95"/>
      <c r="V2728" s="96"/>
      <c r="W2728" s="125" t="str">
        <f>IF(Stock[[#This Row],[SỐ LƯỢNG BÁN]]&gt;0,Stock[[#This Row],[GIÁ BÁN]]*Stock[[#This Row],[SỐ LƯỢNG BÁN]]*$D$11+Stock[[#This Row],[GIÁ BÁN]]*Stock[[#This Row],[SỐ LƯỢNG BÁN]]*$D$12,"")</f>
        <v/>
      </c>
      <c r="X2728" s="120">
        <f>Stock[[#This Row],[SỐ LƯỢNG MUA]]+Stock[[#This Row],[CỔ TỨC BẰNG CỔ PHIẾU]]-Stock[[#This Row],[SỐ LƯỢNG BÁN]]</f>
        <v>0</v>
      </c>
      <c r="Y27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8" s="120">
        <f ca="1">IF(Stock[[#This Row],[NGÀY BÁN]]&gt;0,Stock[[#This Row],[NGÀY BÁN]]-Stock[[#This Row],[NGÀY MUA]]+1,IF(Stock[[#This Row],[NGÀY MUA]]=0,0,TODAY()-Stock[[#This Row],[NGÀY MUA]]+1))</f>
        <v>0</v>
      </c>
      <c r="AA2728" s="121" t="str">
        <f>IFERROR(Stock[[#This Row],[CỔ TỨC TIỀN MẶT]]+Stock[[#This Row],[LÃI/(LỖ) TỪ BÁN CK
(auto-fill)]],"")</f>
        <v/>
      </c>
      <c r="AB27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8" s="79"/>
      <c r="AE2728" s="146" t="str">
        <f>IF(Stock[[#This Row],[TRẠNG THÁI
(auto-fill)]]="NẮM GIỮ",Stock[[#This Row],[GIÁ THỊ TRƯỜNG]]-Stock[[#This Row],[GIÁ MUA]],"")</f>
        <v/>
      </c>
      <c r="AF2728" s="150" t="str">
        <f>IFERROR(Stock[[#This Row],[TĂNG/
(GIẢM )]]/Stock[[#This Row],[GIÁ MUA]],"")</f>
        <v/>
      </c>
      <c r="AG2728" s="129" t="str">
        <f>IF(Stock[[#This Row],[GIÁ THỊ TRƯỜNG]]&gt;0,Stock[[#This Row],[GIÁ THỊ TRƯỜNG]]*Stock[[#This Row],[SỐ LƯỢNG CÒN LẠI
(auto-fill)]],"")</f>
        <v/>
      </c>
    </row>
    <row r="2729" spans="2:33">
      <c r="B2729" s="109" t="str">
        <f>IF(AND(Stock[[#This Row],[SỐ LƯỢNG MUA]]&gt;0,Stock[[#This Row],[SỐ LƯỢNG CÒN LẠI
(auto-fill)]]=0),"BÁN",
IF(AND(Stock[[#This Row],[SỐ LƯỢNG MUA]]&gt;0,Stock[[#This Row],[SỐ LƯỢNG CÒN LẠI
(auto-fill)]]&gt;0),"NẮM GIỮ",""))</f>
        <v/>
      </c>
      <c r="C2729" s="112">
        <f t="shared" si="42"/>
        <v>2716</v>
      </c>
      <c r="D2729" s="77"/>
      <c r="E2729" s="78"/>
      <c r="F2729" s="170"/>
      <c r="G2729" s="83"/>
      <c r="H2729" s="84"/>
      <c r="I2729" s="114" t="str">
        <f>IF(Stock[[#This Row],[SỐ LƯỢNG MUA]]&gt;0,Stock[[#This Row],[GIÁ MUA]]*Stock[[#This Row],[SỐ LƯỢNG MUA]]*$D$11,"")</f>
        <v/>
      </c>
      <c r="J2729" s="87"/>
      <c r="K2729" s="88"/>
      <c r="L2729" s="116" t="str">
        <f>IF(Stock[[#This Row],[SỐ LƯỢNG MUA]]&gt;0,Stock[[#This Row],[GIÁ MUA]]*(1+Stock[[#This Row],[% TĂNG KỲ VỌNG_1]]),"")</f>
        <v/>
      </c>
      <c r="M2729" s="89"/>
      <c r="N2729" s="116" t="str">
        <f>IF(Stock[[#This Row],[SỐ LƯỢNG MUA]]&gt;0,Stock[[#This Row],[GIÁ MUA]]*(1+Stock[[#This Row],[% TĂNG KỲ VỌNG_2]]),"")</f>
        <v/>
      </c>
      <c r="O2729" s="89"/>
      <c r="P2729" s="116" t="str">
        <f>IF(Stock[[#This Row],[SỐ LƯỢNG MUA]]&gt;0,Stock[[#This Row],[GIÁ MUA]]*(1+Stock[[#This Row],[% GIẢM ĐỂ CẮT LỖ]]),"")</f>
        <v/>
      </c>
      <c r="Q2729" s="103"/>
      <c r="R2729" s="117" t="str">
        <f>IF(Stock[[#This Row],[CỔ TỨC TIỀN MẶT]]&gt;0,Stock[[#This Row],[CỔ TỨC TIỀN MẶT]]/(Stock[[#This Row],[GIÁ MUA]]*Stock[[#This Row],[SỐ LƯỢNG MUA]]),"")</f>
        <v/>
      </c>
      <c r="S2729" s="103"/>
      <c r="T2729" s="77"/>
      <c r="U2729" s="95"/>
      <c r="V2729" s="96"/>
      <c r="W2729" s="125" t="str">
        <f>IF(Stock[[#This Row],[SỐ LƯỢNG BÁN]]&gt;0,Stock[[#This Row],[GIÁ BÁN]]*Stock[[#This Row],[SỐ LƯỢNG BÁN]]*$D$11+Stock[[#This Row],[GIÁ BÁN]]*Stock[[#This Row],[SỐ LƯỢNG BÁN]]*$D$12,"")</f>
        <v/>
      </c>
      <c r="X2729" s="120">
        <f>Stock[[#This Row],[SỐ LƯỢNG MUA]]+Stock[[#This Row],[CỔ TỨC BẰNG CỔ PHIẾU]]-Stock[[#This Row],[SỐ LƯỢNG BÁN]]</f>
        <v>0</v>
      </c>
      <c r="Y27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9" s="120">
        <f ca="1">IF(Stock[[#This Row],[NGÀY BÁN]]&gt;0,Stock[[#This Row],[NGÀY BÁN]]-Stock[[#This Row],[NGÀY MUA]]+1,IF(Stock[[#This Row],[NGÀY MUA]]=0,0,TODAY()-Stock[[#This Row],[NGÀY MUA]]+1))</f>
        <v>0</v>
      </c>
      <c r="AA2729" s="121" t="str">
        <f>IFERROR(Stock[[#This Row],[CỔ TỨC TIỀN MẶT]]+Stock[[#This Row],[LÃI/(LỖ) TỪ BÁN CK
(auto-fill)]],"")</f>
        <v/>
      </c>
      <c r="AB27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29" s="79"/>
      <c r="AE2729" s="146" t="str">
        <f>IF(Stock[[#This Row],[TRẠNG THÁI
(auto-fill)]]="NẮM GIỮ",Stock[[#This Row],[GIÁ THỊ TRƯỜNG]]-Stock[[#This Row],[GIÁ MUA]],"")</f>
        <v/>
      </c>
      <c r="AF2729" s="150" t="str">
        <f>IFERROR(Stock[[#This Row],[TĂNG/
(GIẢM )]]/Stock[[#This Row],[GIÁ MUA]],"")</f>
        <v/>
      </c>
      <c r="AG2729" s="129" t="str">
        <f>IF(Stock[[#This Row],[GIÁ THỊ TRƯỜNG]]&gt;0,Stock[[#This Row],[GIÁ THỊ TRƯỜNG]]*Stock[[#This Row],[SỐ LƯỢNG CÒN LẠI
(auto-fill)]],"")</f>
        <v/>
      </c>
    </row>
    <row r="2730" spans="2:33">
      <c r="B2730" s="109" t="str">
        <f>IF(AND(Stock[[#This Row],[SỐ LƯỢNG MUA]]&gt;0,Stock[[#This Row],[SỐ LƯỢNG CÒN LẠI
(auto-fill)]]=0),"BÁN",
IF(AND(Stock[[#This Row],[SỐ LƯỢNG MUA]]&gt;0,Stock[[#This Row],[SỐ LƯỢNG CÒN LẠI
(auto-fill)]]&gt;0),"NẮM GIỮ",""))</f>
        <v/>
      </c>
      <c r="C2730" s="112">
        <f t="shared" si="42"/>
        <v>2717</v>
      </c>
      <c r="D2730" s="77"/>
      <c r="E2730" s="78"/>
      <c r="F2730" s="170"/>
      <c r="G2730" s="83"/>
      <c r="H2730" s="84"/>
      <c r="I2730" s="114" t="str">
        <f>IF(Stock[[#This Row],[SỐ LƯỢNG MUA]]&gt;0,Stock[[#This Row],[GIÁ MUA]]*Stock[[#This Row],[SỐ LƯỢNG MUA]]*$D$11,"")</f>
        <v/>
      </c>
      <c r="J2730" s="87"/>
      <c r="K2730" s="88"/>
      <c r="L2730" s="116" t="str">
        <f>IF(Stock[[#This Row],[SỐ LƯỢNG MUA]]&gt;0,Stock[[#This Row],[GIÁ MUA]]*(1+Stock[[#This Row],[% TĂNG KỲ VỌNG_1]]),"")</f>
        <v/>
      </c>
      <c r="M2730" s="89"/>
      <c r="N2730" s="116" t="str">
        <f>IF(Stock[[#This Row],[SỐ LƯỢNG MUA]]&gt;0,Stock[[#This Row],[GIÁ MUA]]*(1+Stock[[#This Row],[% TĂNG KỲ VỌNG_2]]),"")</f>
        <v/>
      </c>
      <c r="O2730" s="89"/>
      <c r="P2730" s="116" t="str">
        <f>IF(Stock[[#This Row],[SỐ LƯỢNG MUA]]&gt;0,Stock[[#This Row],[GIÁ MUA]]*(1+Stock[[#This Row],[% GIẢM ĐỂ CẮT LỖ]]),"")</f>
        <v/>
      </c>
      <c r="Q2730" s="103"/>
      <c r="R2730" s="117" t="str">
        <f>IF(Stock[[#This Row],[CỔ TỨC TIỀN MẶT]]&gt;0,Stock[[#This Row],[CỔ TỨC TIỀN MẶT]]/(Stock[[#This Row],[GIÁ MUA]]*Stock[[#This Row],[SỐ LƯỢNG MUA]]),"")</f>
        <v/>
      </c>
      <c r="S2730" s="103"/>
      <c r="T2730" s="77"/>
      <c r="U2730" s="95"/>
      <c r="V2730" s="96"/>
      <c r="W2730" s="125" t="str">
        <f>IF(Stock[[#This Row],[SỐ LƯỢNG BÁN]]&gt;0,Stock[[#This Row],[GIÁ BÁN]]*Stock[[#This Row],[SỐ LƯỢNG BÁN]]*$D$11+Stock[[#This Row],[GIÁ BÁN]]*Stock[[#This Row],[SỐ LƯỢNG BÁN]]*$D$12,"")</f>
        <v/>
      </c>
      <c r="X2730" s="120">
        <f>Stock[[#This Row],[SỐ LƯỢNG MUA]]+Stock[[#This Row],[CỔ TỨC BẰNG CỔ PHIẾU]]-Stock[[#This Row],[SỐ LƯỢNG BÁN]]</f>
        <v>0</v>
      </c>
      <c r="Y27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0" s="120">
        <f ca="1">IF(Stock[[#This Row],[NGÀY BÁN]]&gt;0,Stock[[#This Row],[NGÀY BÁN]]-Stock[[#This Row],[NGÀY MUA]]+1,IF(Stock[[#This Row],[NGÀY MUA]]=0,0,TODAY()-Stock[[#This Row],[NGÀY MUA]]+1))</f>
        <v>0</v>
      </c>
      <c r="AA2730" s="121" t="str">
        <f>IFERROR(Stock[[#This Row],[CỔ TỨC TIỀN MẶT]]+Stock[[#This Row],[LÃI/(LỖ) TỪ BÁN CK
(auto-fill)]],"")</f>
        <v/>
      </c>
      <c r="AB27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0" s="79"/>
      <c r="AE2730" s="146" t="str">
        <f>IF(Stock[[#This Row],[TRẠNG THÁI
(auto-fill)]]="NẮM GIỮ",Stock[[#This Row],[GIÁ THỊ TRƯỜNG]]-Stock[[#This Row],[GIÁ MUA]],"")</f>
        <v/>
      </c>
      <c r="AF2730" s="150" t="str">
        <f>IFERROR(Stock[[#This Row],[TĂNG/
(GIẢM )]]/Stock[[#This Row],[GIÁ MUA]],"")</f>
        <v/>
      </c>
      <c r="AG2730" s="129" t="str">
        <f>IF(Stock[[#This Row],[GIÁ THỊ TRƯỜNG]]&gt;0,Stock[[#This Row],[GIÁ THỊ TRƯỜNG]]*Stock[[#This Row],[SỐ LƯỢNG CÒN LẠI
(auto-fill)]],"")</f>
        <v/>
      </c>
    </row>
    <row r="2731" spans="2:33">
      <c r="B2731" s="109" t="str">
        <f>IF(AND(Stock[[#This Row],[SỐ LƯỢNG MUA]]&gt;0,Stock[[#This Row],[SỐ LƯỢNG CÒN LẠI
(auto-fill)]]=0),"BÁN",
IF(AND(Stock[[#This Row],[SỐ LƯỢNG MUA]]&gt;0,Stock[[#This Row],[SỐ LƯỢNG CÒN LẠI
(auto-fill)]]&gt;0),"NẮM GIỮ",""))</f>
        <v/>
      </c>
      <c r="C2731" s="112">
        <f t="shared" si="42"/>
        <v>2718</v>
      </c>
      <c r="D2731" s="77"/>
      <c r="E2731" s="78"/>
      <c r="F2731" s="170"/>
      <c r="G2731" s="83"/>
      <c r="H2731" s="84"/>
      <c r="I2731" s="114" t="str">
        <f>IF(Stock[[#This Row],[SỐ LƯỢNG MUA]]&gt;0,Stock[[#This Row],[GIÁ MUA]]*Stock[[#This Row],[SỐ LƯỢNG MUA]]*$D$11,"")</f>
        <v/>
      </c>
      <c r="J2731" s="87"/>
      <c r="K2731" s="88"/>
      <c r="L2731" s="116" t="str">
        <f>IF(Stock[[#This Row],[SỐ LƯỢNG MUA]]&gt;0,Stock[[#This Row],[GIÁ MUA]]*(1+Stock[[#This Row],[% TĂNG KỲ VỌNG_1]]),"")</f>
        <v/>
      </c>
      <c r="M2731" s="89"/>
      <c r="N2731" s="116" t="str">
        <f>IF(Stock[[#This Row],[SỐ LƯỢNG MUA]]&gt;0,Stock[[#This Row],[GIÁ MUA]]*(1+Stock[[#This Row],[% TĂNG KỲ VỌNG_2]]),"")</f>
        <v/>
      </c>
      <c r="O2731" s="89"/>
      <c r="P2731" s="116" t="str">
        <f>IF(Stock[[#This Row],[SỐ LƯỢNG MUA]]&gt;0,Stock[[#This Row],[GIÁ MUA]]*(1+Stock[[#This Row],[% GIẢM ĐỂ CẮT LỖ]]),"")</f>
        <v/>
      </c>
      <c r="Q2731" s="103"/>
      <c r="R2731" s="117" t="str">
        <f>IF(Stock[[#This Row],[CỔ TỨC TIỀN MẶT]]&gt;0,Stock[[#This Row],[CỔ TỨC TIỀN MẶT]]/(Stock[[#This Row],[GIÁ MUA]]*Stock[[#This Row],[SỐ LƯỢNG MUA]]),"")</f>
        <v/>
      </c>
      <c r="S2731" s="103"/>
      <c r="T2731" s="77"/>
      <c r="U2731" s="95"/>
      <c r="V2731" s="96"/>
      <c r="W2731" s="125" t="str">
        <f>IF(Stock[[#This Row],[SỐ LƯỢNG BÁN]]&gt;0,Stock[[#This Row],[GIÁ BÁN]]*Stock[[#This Row],[SỐ LƯỢNG BÁN]]*$D$11+Stock[[#This Row],[GIÁ BÁN]]*Stock[[#This Row],[SỐ LƯỢNG BÁN]]*$D$12,"")</f>
        <v/>
      </c>
      <c r="X2731" s="120">
        <f>Stock[[#This Row],[SỐ LƯỢNG MUA]]+Stock[[#This Row],[CỔ TỨC BẰNG CỔ PHIẾU]]-Stock[[#This Row],[SỐ LƯỢNG BÁN]]</f>
        <v>0</v>
      </c>
      <c r="Y27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1" s="120">
        <f ca="1">IF(Stock[[#This Row],[NGÀY BÁN]]&gt;0,Stock[[#This Row],[NGÀY BÁN]]-Stock[[#This Row],[NGÀY MUA]]+1,IF(Stock[[#This Row],[NGÀY MUA]]=0,0,TODAY()-Stock[[#This Row],[NGÀY MUA]]+1))</f>
        <v>0</v>
      </c>
      <c r="AA2731" s="121" t="str">
        <f>IFERROR(Stock[[#This Row],[CỔ TỨC TIỀN MẶT]]+Stock[[#This Row],[LÃI/(LỖ) TỪ BÁN CK
(auto-fill)]],"")</f>
        <v/>
      </c>
      <c r="AB27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1" s="79"/>
      <c r="AE2731" s="146" t="str">
        <f>IF(Stock[[#This Row],[TRẠNG THÁI
(auto-fill)]]="NẮM GIỮ",Stock[[#This Row],[GIÁ THỊ TRƯỜNG]]-Stock[[#This Row],[GIÁ MUA]],"")</f>
        <v/>
      </c>
      <c r="AF2731" s="150" t="str">
        <f>IFERROR(Stock[[#This Row],[TĂNG/
(GIẢM )]]/Stock[[#This Row],[GIÁ MUA]],"")</f>
        <v/>
      </c>
      <c r="AG2731" s="129" t="str">
        <f>IF(Stock[[#This Row],[GIÁ THỊ TRƯỜNG]]&gt;0,Stock[[#This Row],[GIÁ THỊ TRƯỜNG]]*Stock[[#This Row],[SỐ LƯỢNG CÒN LẠI
(auto-fill)]],"")</f>
        <v/>
      </c>
    </row>
    <row r="2732" spans="2:33">
      <c r="B2732" s="109" t="str">
        <f>IF(AND(Stock[[#This Row],[SỐ LƯỢNG MUA]]&gt;0,Stock[[#This Row],[SỐ LƯỢNG CÒN LẠI
(auto-fill)]]=0),"BÁN",
IF(AND(Stock[[#This Row],[SỐ LƯỢNG MUA]]&gt;0,Stock[[#This Row],[SỐ LƯỢNG CÒN LẠI
(auto-fill)]]&gt;0),"NẮM GIỮ",""))</f>
        <v/>
      </c>
      <c r="C2732" s="112">
        <f t="shared" si="42"/>
        <v>2719</v>
      </c>
      <c r="D2732" s="77"/>
      <c r="E2732" s="78"/>
      <c r="F2732" s="170"/>
      <c r="G2732" s="83"/>
      <c r="H2732" s="84"/>
      <c r="I2732" s="114" t="str">
        <f>IF(Stock[[#This Row],[SỐ LƯỢNG MUA]]&gt;0,Stock[[#This Row],[GIÁ MUA]]*Stock[[#This Row],[SỐ LƯỢNG MUA]]*$D$11,"")</f>
        <v/>
      </c>
      <c r="J2732" s="87"/>
      <c r="K2732" s="88"/>
      <c r="L2732" s="116" t="str">
        <f>IF(Stock[[#This Row],[SỐ LƯỢNG MUA]]&gt;0,Stock[[#This Row],[GIÁ MUA]]*(1+Stock[[#This Row],[% TĂNG KỲ VỌNG_1]]),"")</f>
        <v/>
      </c>
      <c r="M2732" s="89"/>
      <c r="N2732" s="116" t="str">
        <f>IF(Stock[[#This Row],[SỐ LƯỢNG MUA]]&gt;0,Stock[[#This Row],[GIÁ MUA]]*(1+Stock[[#This Row],[% TĂNG KỲ VỌNG_2]]),"")</f>
        <v/>
      </c>
      <c r="O2732" s="89"/>
      <c r="P2732" s="116" t="str">
        <f>IF(Stock[[#This Row],[SỐ LƯỢNG MUA]]&gt;0,Stock[[#This Row],[GIÁ MUA]]*(1+Stock[[#This Row],[% GIẢM ĐỂ CẮT LỖ]]),"")</f>
        <v/>
      </c>
      <c r="Q2732" s="103"/>
      <c r="R2732" s="117" t="str">
        <f>IF(Stock[[#This Row],[CỔ TỨC TIỀN MẶT]]&gt;0,Stock[[#This Row],[CỔ TỨC TIỀN MẶT]]/(Stock[[#This Row],[GIÁ MUA]]*Stock[[#This Row],[SỐ LƯỢNG MUA]]),"")</f>
        <v/>
      </c>
      <c r="S2732" s="103"/>
      <c r="T2732" s="77"/>
      <c r="U2732" s="95"/>
      <c r="V2732" s="96"/>
      <c r="W2732" s="125" t="str">
        <f>IF(Stock[[#This Row],[SỐ LƯỢNG BÁN]]&gt;0,Stock[[#This Row],[GIÁ BÁN]]*Stock[[#This Row],[SỐ LƯỢNG BÁN]]*$D$11+Stock[[#This Row],[GIÁ BÁN]]*Stock[[#This Row],[SỐ LƯỢNG BÁN]]*$D$12,"")</f>
        <v/>
      </c>
      <c r="X2732" s="120">
        <f>Stock[[#This Row],[SỐ LƯỢNG MUA]]+Stock[[#This Row],[CỔ TỨC BẰNG CỔ PHIẾU]]-Stock[[#This Row],[SỐ LƯỢNG BÁN]]</f>
        <v>0</v>
      </c>
      <c r="Y27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2" s="120">
        <f ca="1">IF(Stock[[#This Row],[NGÀY BÁN]]&gt;0,Stock[[#This Row],[NGÀY BÁN]]-Stock[[#This Row],[NGÀY MUA]]+1,IF(Stock[[#This Row],[NGÀY MUA]]=0,0,TODAY()-Stock[[#This Row],[NGÀY MUA]]+1))</f>
        <v>0</v>
      </c>
      <c r="AA2732" s="121" t="str">
        <f>IFERROR(Stock[[#This Row],[CỔ TỨC TIỀN MẶT]]+Stock[[#This Row],[LÃI/(LỖ) TỪ BÁN CK
(auto-fill)]],"")</f>
        <v/>
      </c>
      <c r="AB27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2" s="79"/>
      <c r="AE2732" s="146" t="str">
        <f>IF(Stock[[#This Row],[TRẠNG THÁI
(auto-fill)]]="NẮM GIỮ",Stock[[#This Row],[GIÁ THỊ TRƯỜNG]]-Stock[[#This Row],[GIÁ MUA]],"")</f>
        <v/>
      </c>
      <c r="AF2732" s="150" t="str">
        <f>IFERROR(Stock[[#This Row],[TĂNG/
(GIẢM )]]/Stock[[#This Row],[GIÁ MUA]],"")</f>
        <v/>
      </c>
      <c r="AG2732" s="129" t="str">
        <f>IF(Stock[[#This Row],[GIÁ THỊ TRƯỜNG]]&gt;0,Stock[[#This Row],[GIÁ THỊ TRƯỜNG]]*Stock[[#This Row],[SỐ LƯỢNG CÒN LẠI
(auto-fill)]],"")</f>
        <v/>
      </c>
    </row>
    <row r="2733" spans="2:33">
      <c r="B2733" s="109" t="str">
        <f>IF(AND(Stock[[#This Row],[SỐ LƯỢNG MUA]]&gt;0,Stock[[#This Row],[SỐ LƯỢNG CÒN LẠI
(auto-fill)]]=0),"BÁN",
IF(AND(Stock[[#This Row],[SỐ LƯỢNG MUA]]&gt;0,Stock[[#This Row],[SỐ LƯỢNG CÒN LẠI
(auto-fill)]]&gt;0),"NẮM GIỮ",""))</f>
        <v/>
      </c>
      <c r="C2733" s="112">
        <f t="shared" si="42"/>
        <v>2720</v>
      </c>
      <c r="D2733" s="77"/>
      <c r="E2733" s="78"/>
      <c r="F2733" s="170"/>
      <c r="G2733" s="83"/>
      <c r="H2733" s="84"/>
      <c r="I2733" s="114" t="str">
        <f>IF(Stock[[#This Row],[SỐ LƯỢNG MUA]]&gt;0,Stock[[#This Row],[GIÁ MUA]]*Stock[[#This Row],[SỐ LƯỢNG MUA]]*$D$11,"")</f>
        <v/>
      </c>
      <c r="J2733" s="87"/>
      <c r="K2733" s="88"/>
      <c r="L2733" s="116" t="str">
        <f>IF(Stock[[#This Row],[SỐ LƯỢNG MUA]]&gt;0,Stock[[#This Row],[GIÁ MUA]]*(1+Stock[[#This Row],[% TĂNG KỲ VỌNG_1]]),"")</f>
        <v/>
      </c>
      <c r="M2733" s="89"/>
      <c r="N2733" s="116" t="str">
        <f>IF(Stock[[#This Row],[SỐ LƯỢNG MUA]]&gt;0,Stock[[#This Row],[GIÁ MUA]]*(1+Stock[[#This Row],[% TĂNG KỲ VỌNG_2]]),"")</f>
        <v/>
      </c>
      <c r="O2733" s="89"/>
      <c r="P2733" s="116" t="str">
        <f>IF(Stock[[#This Row],[SỐ LƯỢNG MUA]]&gt;0,Stock[[#This Row],[GIÁ MUA]]*(1+Stock[[#This Row],[% GIẢM ĐỂ CẮT LỖ]]),"")</f>
        <v/>
      </c>
      <c r="Q2733" s="103"/>
      <c r="R2733" s="117" t="str">
        <f>IF(Stock[[#This Row],[CỔ TỨC TIỀN MẶT]]&gt;0,Stock[[#This Row],[CỔ TỨC TIỀN MẶT]]/(Stock[[#This Row],[GIÁ MUA]]*Stock[[#This Row],[SỐ LƯỢNG MUA]]),"")</f>
        <v/>
      </c>
      <c r="S2733" s="103"/>
      <c r="T2733" s="77"/>
      <c r="U2733" s="95"/>
      <c r="V2733" s="96"/>
      <c r="W2733" s="125" t="str">
        <f>IF(Stock[[#This Row],[SỐ LƯỢNG BÁN]]&gt;0,Stock[[#This Row],[GIÁ BÁN]]*Stock[[#This Row],[SỐ LƯỢNG BÁN]]*$D$11+Stock[[#This Row],[GIÁ BÁN]]*Stock[[#This Row],[SỐ LƯỢNG BÁN]]*$D$12,"")</f>
        <v/>
      </c>
      <c r="X2733" s="120">
        <f>Stock[[#This Row],[SỐ LƯỢNG MUA]]+Stock[[#This Row],[CỔ TỨC BẰNG CỔ PHIẾU]]-Stock[[#This Row],[SỐ LƯỢNG BÁN]]</f>
        <v>0</v>
      </c>
      <c r="Y27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3" s="120">
        <f ca="1">IF(Stock[[#This Row],[NGÀY BÁN]]&gt;0,Stock[[#This Row],[NGÀY BÁN]]-Stock[[#This Row],[NGÀY MUA]]+1,IF(Stock[[#This Row],[NGÀY MUA]]=0,0,TODAY()-Stock[[#This Row],[NGÀY MUA]]+1))</f>
        <v>0</v>
      </c>
      <c r="AA2733" s="121" t="str">
        <f>IFERROR(Stock[[#This Row],[CỔ TỨC TIỀN MẶT]]+Stock[[#This Row],[LÃI/(LỖ) TỪ BÁN CK
(auto-fill)]],"")</f>
        <v/>
      </c>
      <c r="AB27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3" s="79"/>
      <c r="AE2733" s="146" t="str">
        <f>IF(Stock[[#This Row],[TRẠNG THÁI
(auto-fill)]]="NẮM GIỮ",Stock[[#This Row],[GIÁ THỊ TRƯỜNG]]-Stock[[#This Row],[GIÁ MUA]],"")</f>
        <v/>
      </c>
      <c r="AF2733" s="150" t="str">
        <f>IFERROR(Stock[[#This Row],[TĂNG/
(GIẢM )]]/Stock[[#This Row],[GIÁ MUA]],"")</f>
        <v/>
      </c>
      <c r="AG2733" s="129" t="str">
        <f>IF(Stock[[#This Row],[GIÁ THỊ TRƯỜNG]]&gt;0,Stock[[#This Row],[GIÁ THỊ TRƯỜNG]]*Stock[[#This Row],[SỐ LƯỢNG CÒN LẠI
(auto-fill)]],"")</f>
        <v/>
      </c>
    </row>
    <row r="2734" spans="2:33">
      <c r="B2734" s="109" t="str">
        <f>IF(AND(Stock[[#This Row],[SỐ LƯỢNG MUA]]&gt;0,Stock[[#This Row],[SỐ LƯỢNG CÒN LẠI
(auto-fill)]]=0),"BÁN",
IF(AND(Stock[[#This Row],[SỐ LƯỢNG MUA]]&gt;0,Stock[[#This Row],[SỐ LƯỢNG CÒN LẠI
(auto-fill)]]&gt;0),"NẮM GIỮ",""))</f>
        <v/>
      </c>
      <c r="C2734" s="112">
        <f t="shared" si="42"/>
        <v>2721</v>
      </c>
      <c r="D2734" s="77"/>
      <c r="E2734" s="78"/>
      <c r="F2734" s="170"/>
      <c r="G2734" s="83"/>
      <c r="H2734" s="84"/>
      <c r="I2734" s="114" t="str">
        <f>IF(Stock[[#This Row],[SỐ LƯỢNG MUA]]&gt;0,Stock[[#This Row],[GIÁ MUA]]*Stock[[#This Row],[SỐ LƯỢNG MUA]]*$D$11,"")</f>
        <v/>
      </c>
      <c r="J2734" s="87"/>
      <c r="K2734" s="88"/>
      <c r="L2734" s="116" t="str">
        <f>IF(Stock[[#This Row],[SỐ LƯỢNG MUA]]&gt;0,Stock[[#This Row],[GIÁ MUA]]*(1+Stock[[#This Row],[% TĂNG KỲ VỌNG_1]]),"")</f>
        <v/>
      </c>
      <c r="M2734" s="89"/>
      <c r="N2734" s="116" t="str">
        <f>IF(Stock[[#This Row],[SỐ LƯỢNG MUA]]&gt;0,Stock[[#This Row],[GIÁ MUA]]*(1+Stock[[#This Row],[% TĂNG KỲ VỌNG_2]]),"")</f>
        <v/>
      </c>
      <c r="O2734" s="89"/>
      <c r="P2734" s="116" t="str">
        <f>IF(Stock[[#This Row],[SỐ LƯỢNG MUA]]&gt;0,Stock[[#This Row],[GIÁ MUA]]*(1+Stock[[#This Row],[% GIẢM ĐỂ CẮT LỖ]]),"")</f>
        <v/>
      </c>
      <c r="Q2734" s="103"/>
      <c r="R2734" s="117" t="str">
        <f>IF(Stock[[#This Row],[CỔ TỨC TIỀN MẶT]]&gt;0,Stock[[#This Row],[CỔ TỨC TIỀN MẶT]]/(Stock[[#This Row],[GIÁ MUA]]*Stock[[#This Row],[SỐ LƯỢNG MUA]]),"")</f>
        <v/>
      </c>
      <c r="S2734" s="103"/>
      <c r="T2734" s="77"/>
      <c r="U2734" s="95"/>
      <c r="V2734" s="96"/>
      <c r="W2734" s="125" t="str">
        <f>IF(Stock[[#This Row],[SỐ LƯỢNG BÁN]]&gt;0,Stock[[#This Row],[GIÁ BÁN]]*Stock[[#This Row],[SỐ LƯỢNG BÁN]]*$D$11+Stock[[#This Row],[GIÁ BÁN]]*Stock[[#This Row],[SỐ LƯỢNG BÁN]]*$D$12,"")</f>
        <v/>
      </c>
      <c r="X2734" s="120">
        <f>Stock[[#This Row],[SỐ LƯỢNG MUA]]+Stock[[#This Row],[CỔ TỨC BẰNG CỔ PHIẾU]]-Stock[[#This Row],[SỐ LƯỢNG BÁN]]</f>
        <v>0</v>
      </c>
      <c r="Y27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4" s="120">
        <f ca="1">IF(Stock[[#This Row],[NGÀY BÁN]]&gt;0,Stock[[#This Row],[NGÀY BÁN]]-Stock[[#This Row],[NGÀY MUA]]+1,IF(Stock[[#This Row],[NGÀY MUA]]=0,0,TODAY()-Stock[[#This Row],[NGÀY MUA]]+1))</f>
        <v>0</v>
      </c>
      <c r="AA2734" s="121" t="str">
        <f>IFERROR(Stock[[#This Row],[CỔ TỨC TIỀN MẶT]]+Stock[[#This Row],[LÃI/(LỖ) TỪ BÁN CK
(auto-fill)]],"")</f>
        <v/>
      </c>
      <c r="AB27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4" s="79"/>
      <c r="AE2734" s="146" t="str">
        <f>IF(Stock[[#This Row],[TRẠNG THÁI
(auto-fill)]]="NẮM GIỮ",Stock[[#This Row],[GIÁ THỊ TRƯỜNG]]-Stock[[#This Row],[GIÁ MUA]],"")</f>
        <v/>
      </c>
      <c r="AF2734" s="150" t="str">
        <f>IFERROR(Stock[[#This Row],[TĂNG/
(GIẢM )]]/Stock[[#This Row],[GIÁ MUA]],"")</f>
        <v/>
      </c>
      <c r="AG2734" s="129" t="str">
        <f>IF(Stock[[#This Row],[GIÁ THỊ TRƯỜNG]]&gt;0,Stock[[#This Row],[GIÁ THỊ TRƯỜNG]]*Stock[[#This Row],[SỐ LƯỢNG CÒN LẠI
(auto-fill)]],"")</f>
        <v/>
      </c>
    </row>
    <row r="2735" spans="2:33">
      <c r="B2735" s="109" t="str">
        <f>IF(AND(Stock[[#This Row],[SỐ LƯỢNG MUA]]&gt;0,Stock[[#This Row],[SỐ LƯỢNG CÒN LẠI
(auto-fill)]]=0),"BÁN",
IF(AND(Stock[[#This Row],[SỐ LƯỢNG MUA]]&gt;0,Stock[[#This Row],[SỐ LƯỢNG CÒN LẠI
(auto-fill)]]&gt;0),"NẮM GIỮ",""))</f>
        <v/>
      </c>
      <c r="C2735" s="112">
        <f t="shared" si="42"/>
        <v>2722</v>
      </c>
      <c r="D2735" s="77"/>
      <c r="E2735" s="78"/>
      <c r="F2735" s="170"/>
      <c r="G2735" s="83"/>
      <c r="H2735" s="84"/>
      <c r="I2735" s="114" t="str">
        <f>IF(Stock[[#This Row],[SỐ LƯỢNG MUA]]&gt;0,Stock[[#This Row],[GIÁ MUA]]*Stock[[#This Row],[SỐ LƯỢNG MUA]]*$D$11,"")</f>
        <v/>
      </c>
      <c r="J2735" s="87"/>
      <c r="K2735" s="88"/>
      <c r="L2735" s="116" t="str">
        <f>IF(Stock[[#This Row],[SỐ LƯỢNG MUA]]&gt;0,Stock[[#This Row],[GIÁ MUA]]*(1+Stock[[#This Row],[% TĂNG KỲ VỌNG_1]]),"")</f>
        <v/>
      </c>
      <c r="M2735" s="89"/>
      <c r="N2735" s="116" t="str">
        <f>IF(Stock[[#This Row],[SỐ LƯỢNG MUA]]&gt;0,Stock[[#This Row],[GIÁ MUA]]*(1+Stock[[#This Row],[% TĂNG KỲ VỌNG_2]]),"")</f>
        <v/>
      </c>
      <c r="O2735" s="89"/>
      <c r="P2735" s="116" t="str">
        <f>IF(Stock[[#This Row],[SỐ LƯỢNG MUA]]&gt;0,Stock[[#This Row],[GIÁ MUA]]*(1+Stock[[#This Row],[% GIẢM ĐỂ CẮT LỖ]]),"")</f>
        <v/>
      </c>
      <c r="Q2735" s="103"/>
      <c r="R2735" s="117" t="str">
        <f>IF(Stock[[#This Row],[CỔ TỨC TIỀN MẶT]]&gt;0,Stock[[#This Row],[CỔ TỨC TIỀN MẶT]]/(Stock[[#This Row],[GIÁ MUA]]*Stock[[#This Row],[SỐ LƯỢNG MUA]]),"")</f>
        <v/>
      </c>
      <c r="S2735" s="103"/>
      <c r="T2735" s="77"/>
      <c r="U2735" s="95"/>
      <c r="V2735" s="96"/>
      <c r="W2735" s="125" t="str">
        <f>IF(Stock[[#This Row],[SỐ LƯỢNG BÁN]]&gt;0,Stock[[#This Row],[GIÁ BÁN]]*Stock[[#This Row],[SỐ LƯỢNG BÁN]]*$D$11+Stock[[#This Row],[GIÁ BÁN]]*Stock[[#This Row],[SỐ LƯỢNG BÁN]]*$D$12,"")</f>
        <v/>
      </c>
      <c r="X2735" s="120">
        <f>Stock[[#This Row],[SỐ LƯỢNG MUA]]+Stock[[#This Row],[CỔ TỨC BẰNG CỔ PHIẾU]]-Stock[[#This Row],[SỐ LƯỢNG BÁN]]</f>
        <v>0</v>
      </c>
      <c r="Y27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5" s="120">
        <f ca="1">IF(Stock[[#This Row],[NGÀY BÁN]]&gt;0,Stock[[#This Row],[NGÀY BÁN]]-Stock[[#This Row],[NGÀY MUA]]+1,IF(Stock[[#This Row],[NGÀY MUA]]=0,0,TODAY()-Stock[[#This Row],[NGÀY MUA]]+1))</f>
        <v>0</v>
      </c>
      <c r="AA2735" s="121" t="str">
        <f>IFERROR(Stock[[#This Row],[CỔ TỨC TIỀN MẶT]]+Stock[[#This Row],[LÃI/(LỖ) TỪ BÁN CK
(auto-fill)]],"")</f>
        <v/>
      </c>
      <c r="AB27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5" s="79"/>
      <c r="AE2735" s="146" t="str">
        <f>IF(Stock[[#This Row],[TRẠNG THÁI
(auto-fill)]]="NẮM GIỮ",Stock[[#This Row],[GIÁ THỊ TRƯỜNG]]-Stock[[#This Row],[GIÁ MUA]],"")</f>
        <v/>
      </c>
      <c r="AF2735" s="150" t="str">
        <f>IFERROR(Stock[[#This Row],[TĂNG/
(GIẢM )]]/Stock[[#This Row],[GIÁ MUA]],"")</f>
        <v/>
      </c>
      <c r="AG2735" s="129" t="str">
        <f>IF(Stock[[#This Row],[GIÁ THỊ TRƯỜNG]]&gt;0,Stock[[#This Row],[GIÁ THỊ TRƯỜNG]]*Stock[[#This Row],[SỐ LƯỢNG CÒN LẠI
(auto-fill)]],"")</f>
        <v/>
      </c>
    </row>
    <row r="2736" spans="2:33">
      <c r="B2736" s="109" t="str">
        <f>IF(AND(Stock[[#This Row],[SỐ LƯỢNG MUA]]&gt;0,Stock[[#This Row],[SỐ LƯỢNG CÒN LẠI
(auto-fill)]]=0),"BÁN",
IF(AND(Stock[[#This Row],[SỐ LƯỢNG MUA]]&gt;0,Stock[[#This Row],[SỐ LƯỢNG CÒN LẠI
(auto-fill)]]&gt;0),"NẮM GIỮ",""))</f>
        <v/>
      </c>
      <c r="C2736" s="112">
        <f t="shared" si="42"/>
        <v>2723</v>
      </c>
      <c r="D2736" s="77"/>
      <c r="E2736" s="78"/>
      <c r="F2736" s="170"/>
      <c r="G2736" s="83"/>
      <c r="H2736" s="84"/>
      <c r="I2736" s="114" t="str">
        <f>IF(Stock[[#This Row],[SỐ LƯỢNG MUA]]&gt;0,Stock[[#This Row],[GIÁ MUA]]*Stock[[#This Row],[SỐ LƯỢNG MUA]]*$D$11,"")</f>
        <v/>
      </c>
      <c r="J2736" s="87"/>
      <c r="K2736" s="88"/>
      <c r="L2736" s="116" t="str">
        <f>IF(Stock[[#This Row],[SỐ LƯỢNG MUA]]&gt;0,Stock[[#This Row],[GIÁ MUA]]*(1+Stock[[#This Row],[% TĂNG KỲ VỌNG_1]]),"")</f>
        <v/>
      </c>
      <c r="M2736" s="89"/>
      <c r="N2736" s="116" t="str">
        <f>IF(Stock[[#This Row],[SỐ LƯỢNG MUA]]&gt;0,Stock[[#This Row],[GIÁ MUA]]*(1+Stock[[#This Row],[% TĂNG KỲ VỌNG_2]]),"")</f>
        <v/>
      </c>
      <c r="O2736" s="89"/>
      <c r="P2736" s="116" t="str">
        <f>IF(Stock[[#This Row],[SỐ LƯỢNG MUA]]&gt;0,Stock[[#This Row],[GIÁ MUA]]*(1+Stock[[#This Row],[% GIẢM ĐỂ CẮT LỖ]]),"")</f>
        <v/>
      </c>
      <c r="Q2736" s="103"/>
      <c r="R2736" s="117" t="str">
        <f>IF(Stock[[#This Row],[CỔ TỨC TIỀN MẶT]]&gt;0,Stock[[#This Row],[CỔ TỨC TIỀN MẶT]]/(Stock[[#This Row],[GIÁ MUA]]*Stock[[#This Row],[SỐ LƯỢNG MUA]]),"")</f>
        <v/>
      </c>
      <c r="S2736" s="103"/>
      <c r="T2736" s="77"/>
      <c r="U2736" s="95"/>
      <c r="V2736" s="96"/>
      <c r="W2736" s="125" t="str">
        <f>IF(Stock[[#This Row],[SỐ LƯỢNG BÁN]]&gt;0,Stock[[#This Row],[GIÁ BÁN]]*Stock[[#This Row],[SỐ LƯỢNG BÁN]]*$D$11+Stock[[#This Row],[GIÁ BÁN]]*Stock[[#This Row],[SỐ LƯỢNG BÁN]]*$D$12,"")</f>
        <v/>
      </c>
      <c r="X2736" s="120">
        <f>Stock[[#This Row],[SỐ LƯỢNG MUA]]+Stock[[#This Row],[CỔ TỨC BẰNG CỔ PHIẾU]]-Stock[[#This Row],[SỐ LƯỢNG BÁN]]</f>
        <v>0</v>
      </c>
      <c r="Y27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6" s="120">
        <f ca="1">IF(Stock[[#This Row],[NGÀY BÁN]]&gt;0,Stock[[#This Row],[NGÀY BÁN]]-Stock[[#This Row],[NGÀY MUA]]+1,IF(Stock[[#This Row],[NGÀY MUA]]=0,0,TODAY()-Stock[[#This Row],[NGÀY MUA]]+1))</f>
        <v>0</v>
      </c>
      <c r="AA2736" s="121" t="str">
        <f>IFERROR(Stock[[#This Row],[CỔ TỨC TIỀN MẶT]]+Stock[[#This Row],[LÃI/(LỖ) TỪ BÁN CK
(auto-fill)]],"")</f>
        <v/>
      </c>
      <c r="AB27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6" s="79"/>
      <c r="AE2736" s="146" t="str">
        <f>IF(Stock[[#This Row],[TRẠNG THÁI
(auto-fill)]]="NẮM GIỮ",Stock[[#This Row],[GIÁ THỊ TRƯỜNG]]-Stock[[#This Row],[GIÁ MUA]],"")</f>
        <v/>
      </c>
      <c r="AF2736" s="150" t="str">
        <f>IFERROR(Stock[[#This Row],[TĂNG/
(GIẢM )]]/Stock[[#This Row],[GIÁ MUA]],"")</f>
        <v/>
      </c>
      <c r="AG2736" s="129" t="str">
        <f>IF(Stock[[#This Row],[GIÁ THỊ TRƯỜNG]]&gt;0,Stock[[#This Row],[GIÁ THỊ TRƯỜNG]]*Stock[[#This Row],[SỐ LƯỢNG CÒN LẠI
(auto-fill)]],"")</f>
        <v/>
      </c>
    </row>
    <row r="2737" spans="2:33">
      <c r="B2737" s="109" t="str">
        <f>IF(AND(Stock[[#This Row],[SỐ LƯỢNG MUA]]&gt;0,Stock[[#This Row],[SỐ LƯỢNG CÒN LẠI
(auto-fill)]]=0),"BÁN",
IF(AND(Stock[[#This Row],[SỐ LƯỢNG MUA]]&gt;0,Stock[[#This Row],[SỐ LƯỢNG CÒN LẠI
(auto-fill)]]&gt;0),"NẮM GIỮ",""))</f>
        <v/>
      </c>
      <c r="C2737" s="112">
        <f t="shared" si="42"/>
        <v>2724</v>
      </c>
      <c r="D2737" s="77"/>
      <c r="E2737" s="78"/>
      <c r="F2737" s="170"/>
      <c r="G2737" s="83"/>
      <c r="H2737" s="84"/>
      <c r="I2737" s="114" t="str">
        <f>IF(Stock[[#This Row],[SỐ LƯỢNG MUA]]&gt;0,Stock[[#This Row],[GIÁ MUA]]*Stock[[#This Row],[SỐ LƯỢNG MUA]]*$D$11,"")</f>
        <v/>
      </c>
      <c r="J2737" s="87"/>
      <c r="K2737" s="88"/>
      <c r="L2737" s="116" t="str">
        <f>IF(Stock[[#This Row],[SỐ LƯỢNG MUA]]&gt;0,Stock[[#This Row],[GIÁ MUA]]*(1+Stock[[#This Row],[% TĂNG KỲ VỌNG_1]]),"")</f>
        <v/>
      </c>
      <c r="M2737" s="89"/>
      <c r="N2737" s="116" t="str">
        <f>IF(Stock[[#This Row],[SỐ LƯỢNG MUA]]&gt;0,Stock[[#This Row],[GIÁ MUA]]*(1+Stock[[#This Row],[% TĂNG KỲ VỌNG_2]]),"")</f>
        <v/>
      </c>
      <c r="O2737" s="89"/>
      <c r="P2737" s="116" t="str">
        <f>IF(Stock[[#This Row],[SỐ LƯỢNG MUA]]&gt;0,Stock[[#This Row],[GIÁ MUA]]*(1+Stock[[#This Row],[% GIẢM ĐỂ CẮT LỖ]]),"")</f>
        <v/>
      </c>
      <c r="Q2737" s="103"/>
      <c r="R2737" s="117" t="str">
        <f>IF(Stock[[#This Row],[CỔ TỨC TIỀN MẶT]]&gt;0,Stock[[#This Row],[CỔ TỨC TIỀN MẶT]]/(Stock[[#This Row],[GIÁ MUA]]*Stock[[#This Row],[SỐ LƯỢNG MUA]]),"")</f>
        <v/>
      </c>
      <c r="S2737" s="103"/>
      <c r="T2737" s="77"/>
      <c r="U2737" s="95"/>
      <c r="V2737" s="96"/>
      <c r="W2737" s="125" t="str">
        <f>IF(Stock[[#This Row],[SỐ LƯỢNG BÁN]]&gt;0,Stock[[#This Row],[GIÁ BÁN]]*Stock[[#This Row],[SỐ LƯỢNG BÁN]]*$D$11+Stock[[#This Row],[GIÁ BÁN]]*Stock[[#This Row],[SỐ LƯỢNG BÁN]]*$D$12,"")</f>
        <v/>
      </c>
      <c r="X2737" s="120">
        <f>Stock[[#This Row],[SỐ LƯỢNG MUA]]+Stock[[#This Row],[CỔ TỨC BẰNG CỔ PHIẾU]]-Stock[[#This Row],[SỐ LƯỢNG BÁN]]</f>
        <v>0</v>
      </c>
      <c r="Y27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7" s="120">
        <f ca="1">IF(Stock[[#This Row],[NGÀY BÁN]]&gt;0,Stock[[#This Row],[NGÀY BÁN]]-Stock[[#This Row],[NGÀY MUA]]+1,IF(Stock[[#This Row],[NGÀY MUA]]=0,0,TODAY()-Stock[[#This Row],[NGÀY MUA]]+1))</f>
        <v>0</v>
      </c>
      <c r="AA2737" s="121" t="str">
        <f>IFERROR(Stock[[#This Row],[CỔ TỨC TIỀN MẶT]]+Stock[[#This Row],[LÃI/(LỖ) TỪ BÁN CK
(auto-fill)]],"")</f>
        <v/>
      </c>
      <c r="AB27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7" s="79"/>
      <c r="AE2737" s="146" t="str">
        <f>IF(Stock[[#This Row],[TRẠNG THÁI
(auto-fill)]]="NẮM GIỮ",Stock[[#This Row],[GIÁ THỊ TRƯỜNG]]-Stock[[#This Row],[GIÁ MUA]],"")</f>
        <v/>
      </c>
      <c r="AF2737" s="150" t="str">
        <f>IFERROR(Stock[[#This Row],[TĂNG/
(GIẢM )]]/Stock[[#This Row],[GIÁ MUA]],"")</f>
        <v/>
      </c>
      <c r="AG2737" s="129" t="str">
        <f>IF(Stock[[#This Row],[GIÁ THỊ TRƯỜNG]]&gt;0,Stock[[#This Row],[GIÁ THỊ TRƯỜNG]]*Stock[[#This Row],[SỐ LƯỢNG CÒN LẠI
(auto-fill)]],"")</f>
        <v/>
      </c>
    </row>
    <row r="2738" spans="2:33">
      <c r="B2738" s="109" t="str">
        <f>IF(AND(Stock[[#This Row],[SỐ LƯỢNG MUA]]&gt;0,Stock[[#This Row],[SỐ LƯỢNG CÒN LẠI
(auto-fill)]]=0),"BÁN",
IF(AND(Stock[[#This Row],[SỐ LƯỢNG MUA]]&gt;0,Stock[[#This Row],[SỐ LƯỢNG CÒN LẠI
(auto-fill)]]&gt;0),"NẮM GIỮ",""))</f>
        <v/>
      </c>
      <c r="C2738" s="112">
        <f t="shared" si="42"/>
        <v>2725</v>
      </c>
      <c r="D2738" s="77"/>
      <c r="E2738" s="78"/>
      <c r="F2738" s="170"/>
      <c r="G2738" s="83"/>
      <c r="H2738" s="84"/>
      <c r="I2738" s="114" t="str">
        <f>IF(Stock[[#This Row],[SỐ LƯỢNG MUA]]&gt;0,Stock[[#This Row],[GIÁ MUA]]*Stock[[#This Row],[SỐ LƯỢNG MUA]]*$D$11,"")</f>
        <v/>
      </c>
      <c r="J2738" s="87"/>
      <c r="K2738" s="88"/>
      <c r="L2738" s="116" t="str">
        <f>IF(Stock[[#This Row],[SỐ LƯỢNG MUA]]&gt;0,Stock[[#This Row],[GIÁ MUA]]*(1+Stock[[#This Row],[% TĂNG KỲ VỌNG_1]]),"")</f>
        <v/>
      </c>
      <c r="M2738" s="89"/>
      <c r="N2738" s="116" t="str">
        <f>IF(Stock[[#This Row],[SỐ LƯỢNG MUA]]&gt;0,Stock[[#This Row],[GIÁ MUA]]*(1+Stock[[#This Row],[% TĂNG KỲ VỌNG_2]]),"")</f>
        <v/>
      </c>
      <c r="O2738" s="89"/>
      <c r="P2738" s="116" t="str">
        <f>IF(Stock[[#This Row],[SỐ LƯỢNG MUA]]&gt;0,Stock[[#This Row],[GIÁ MUA]]*(1+Stock[[#This Row],[% GIẢM ĐỂ CẮT LỖ]]),"")</f>
        <v/>
      </c>
      <c r="Q2738" s="103"/>
      <c r="R2738" s="117" t="str">
        <f>IF(Stock[[#This Row],[CỔ TỨC TIỀN MẶT]]&gt;0,Stock[[#This Row],[CỔ TỨC TIỀN MẶT]]/(Stock[[#This Row],[GIÁ MUA]]*Stock[[#This Row],[SỐ LƯỢNG MUA]]),"")</f>
        <v/>
      </c>
      <c r="S2738" s="103"/>
      <c r="T2738" s="77"/>
      <c r="U2738" s="95"/>
      <c r="V2738" s="96"/>
      <c r="W2738" s="125" t="str">
        <f>IF(Stock[[#This Row],[SỐ LƯỢNG BÁN]]&gt;0,Stock[[#This Row],[GIÁ BÁN]]*Stock[[#This Row],[SỐ LƯỢNG BÁN]]*$D$11+Stock[[#This Row],[GIÁ BÁN]]*Stock[[#This Row],[SỐ LƯỢNG BÁN]]*$D$12,"")</f>
        <v/>
      </c>
      <c r="X2738" s="120">
        <f>Stock[[#This Row],[SỐ LƯỢNG MUA]]+Stock[[#This Row],[CỔ TỨC BẰNG CỔ PHIẾU]]-Stock[[#This Row],[SỐ LƯỢNG BÁN]]</f>
        <v>0</v>
      </c>
      <c r="Y27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8" s="120">
        <f ca="1">IF(Stock[[#This Row],[NGÀY BÁN]]&gt;0,Stock[[#This Row],[NGÀY BÁN]]-Stock[[#This Row],[NGÀY MUA]]+1,IF(Stock[[#This Row],[NGÀY MUA]]=0,0,TODAY()-Stock[[#This Row],[NGÀY MUA]]+1))</f>
        <v>0</v>
      </c>
      <c r="AA2738" s="121" t="str">
        <f>IFERROR(Stock[[#This Row],[CỔ TỨC TIỀN MẶT]]+Stock[[#This Row],[LÃI/(LỖ) TỪ BÁN CK
(auto-fill)]],"")</f>
        <v/>
      </c>
      <c r="AB27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8" s="79"/>
      <c r="AE2738" s="146" t="str">
        <f>IF(Stock[[#This Row],[TRẠNG THÁI
(auto-fill)]]="NẮM GIỮ",Stock[[#This Row],[GIÁ THỊ TRƯỜNG]]-Stock[[#This Row],[GIÁ MUA]],"")</f>
        <v/>
      </c>
      <c r="AF2738" s="150" t="str">
        <f>IFERROR(Stock[[#This Row],[TĂNG/
(GIẢM )]]/Stock[[#This Row],[GIÁ MUA]],"")</f>
        <v/>
      </c>
      <c r="AG2738" s="129" t="str">
        <f>IF(Stock[[#This Row],[GIÁ THỊ TRƯỜNG]]&gt;0,Stock[[#This Row],[GIÁ THỊ TRƯỜNG]]*Stock[[#This Row],[SỐ LƯỢNG CÒN LẠI
(auto-fill)]],"")</f>
        <v/>
      </c>
    </row>
    <row r="2739" spans="2:33">
      <c r="B2739" s="109" t="str">
        <f>IF(AND(Stock[[#This Row],[SỐ LƯỢNG MUA]]&gt;0,Stock[[#This Row],[SỐ LƯỢNG CÒN LẠI
(auto-fill)]]=0),"BÁN",
IF(AND(Stock[[#This Row],[SỐ LƯỢNG MUA]]&gt;0,Stock[[#This Row],[SỐ LƯỢNG CÒN LẠI
(auto-fill)]]&gt;0),"NẮM GIỮ",""))</f>
        <v/>
      </c>
      <c r="C2739" s="112">
        <f t="shared" si="42"/>
        <v>2726</v>
      </c>
      <c r="D2739" s="77"/>
      <c r="E2739" s="78"/>
      <c r="F2739" s="170"/>
      <c r="G2739" s="83"/>
      <c r="H2739" s="84"/>
      <c r="I2739" s="114" t="str">
        <f>IF(Stock[[#This Row],[SỐ LƯỢNG MUA]]&gt;0,Stock[[#This Row],[GIÁ MUA]]*Stock[[#This Row],[SỐ LƯỢNG MUA]]*$D$11,"")</f>
        <v/>
      </c>
      <c r="J2739" s="87"/>
      <c r="K2739" s="88"/>
      <c r="L2739" s="116" t="str">
        <f>IF(Stock[[#This Row],[SỐ LƯỢNG MUA]]&gt;0,Stock[[#This Row],[GIÁ MUA]]*(1+Stock[[#This Row],[% TĂNG KỲ VỌNG_1]]),"")</f>
        <v/>
      </c>
      <c r="M2739" s="89"/>
      <c r="N2739" s="116" t="str">
        <f>IF(Stock[[#This Row],[SỐ LƯỢNG MUA]]&gt;0,Stock[[#This Row],[GIÁ MUA]]*(1+Stock[[#This Row],[% TĂNG KỲ VỌNG_2]]),"")</f>
        <v/>
      </c>
      <c r="O2739" s="89"/>
      <c r="P2739" s="116" t="str">
        <f>IF(Stock[[#This Row],[SỐ LƯỢNG MUA]]&gt;0,Stock[[#This Row],[GIÁ MUA]]*(1+Stock[[#This Row],[% GIẢM ĐỂ CẮT LỖ]]),"")</f>
        <v/>
      </c>
      <c r="Q2739" s="103"/>
      <c r="R2739" s="117" t="str">
        <f>IF(Stock[[#This Row],[CỔ TỨC TIỀN MẶT]]&gt;0,Stock[[#This Row],[CỔ TỨC TIỀN MẶT]]/(Stock[[#This Row],[GIÁ MUA]]*Stock[[#This Row],[SỐ LƯỢNG MUA]]),"")</f>
        <v/>
      </c>
      <c r="S2739" s="103"/>
      <c r="T2739" s="77"/>
      <c r="U2739" s="95"/>
      <c r="V2739" s="96"/>
      <c r="W2739" s="125" t="str">
        <f>IF(Stock[[#This Row],[SỐ LƯỢNG BÁN]]&gt;0,Stock[[#This Row],[GIÁ BÁN]]*Stock[[#This Row],[SỐ LƯỢNG BÁN]]*$D$11+Stock[[#This Row],[GIÁ BÁN]]*Stock[[#This Row],[SỐ LƯỢNG BÁN]]*$D$12,"")</f>
        <v/>
      </c>
      <c r="X2739" s="120">
        <f>Stock[[#This Row],[SỐ LƯỢNG MUA]]+Stock[[#This Row],[CỔ TỨC BẰNG CỔ PHIẾU]]-Stock[[#This Row],[SỐ LƯỢNG BÁN]]</f>
        <v>0</v>
      </c>
      <c r="Y27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9" s="120">
        <f ca="1">IF(Stock[[#This Row],[NGÀY BÁN]]&gt;0,Stock[[#This Row],[NGÀY BÁN]]-Stock[[#This Row],[NGÀY MUA]]+1,IF(Stock[[#This Row],[NGÀY MUA]]=0,0,TODAY()-Stock[[#This Row],[NGÀY MUA]]+1))</f>
        <v>0</v>
      </c>
      <c r="AA2739" s="121" t="str">
        <f>IFERROR(Stock[[#This Row],[CỔ TỨC TIỀN MẶT]]+Stock[[#This Row],[LÃI/(LỖ) TỪ BÁN CK
(auto-fill)]],"")</f>
        <v/>
      </c>
      <c r="AB27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39" s="79"/>
      <c r="AE2739" s="146" t="str">
        <f>IF(Stock[[#This Row],[TRẠNG THÁI
(auto-fill)]]="NẮM GIỮ",Stock[[#This Row],[GIÁ THỊ TRƯỜNG]]-Stock[[#This Row],[GIÁ MUA]],"")</f>
        <v/>
      </c>
      <c r="AF2739" s="150" t="str">
        <f>IFERROR(Stock[[#This Row],[TĂNG/
(GIẢM )]]/Stock[[#This Row],[GIÁ MUA]],"")</f>
        <v/>
      </c>
      <c r="AG2739" s="129" t="str">
        <f>IF(Stock[[#This Row],[GIÁ THỊ TRƯỜNG]]&gt;0,Stock[[#This Row],[GIÁ THỊ TRƯỜNG]]*Stock[[#This Row],[SỐ LƯỢNG CÒN LẠI
(auto-fill)]],"")</f>
        <v/>
      </c>
    </row>
    <row r="2740" spans="2:33">
      <c r="B2740" s="109" t="str">
        <f>IF(AND(Stock[[#This Row],[SỐ LƯỢNG MUA]]&gt;0,Stock[[#This Row],[SỐ LƯỢNG CÒN LẠI
(auto-fill)]]=0),"BÁN",
IF(AND(Stock[[#This Row],[SỐ LƯỢNG MUA]]&gt;0,Stock[[#This Row],[SỐ LƯỢNG CÒN LẠI
(auto-fill)]]&gt;0),"NẮM GIỮ",""))</f>
        <v/>
      </c>
      <c r="C2740" s="112">
        <f t="shared" si="42"/>
        <v>2727</v>
      </c>
      <c r="D2740" s="77"/>
      <c r="E2740" s="78"/>
      <c r="F2740" s="170"/>
      <c r="G2740" s="83"/>
      <c r="H2740" s="84"/>
      <c r="I2740" s="114" t="str">
        <f>IF(Stock[[#This Row],[SỐ LƯỢNG MUA]]&gt;0,Stock[[#This Row],[GIÁ MUA]]*Stock[[#This Row],[SỐ LƯỢNG MUA]]*$D$11,"")</f>
        <v/>
      </c>
      <c r="J2740" s="87"/>
      <c r="K2740" s="88"/>
      <c r="L2740" s="116" t="str">
        <f>IF(Stock[[#This Row],[SỐ LƯỢNG MUA]]&gt;0,Stock[[#This Row],[GIÁ MUA]]*(1+Stock[[#This Row],[% TĂNG KỲ VỌNG_1]]),"")</f>
        <v/>
      </c>
      <c r="M2740" s="89"/>
      <c r="N2740" s="116" t="str">
        <f>IF(Stock[[#This Row],[SỐ LƯỢNG MUA]]&gt;0,Stock[[#This Row],[GIÁ MUA]]*(1+Stock[[#This Row],[% TĂNG KỲ VỌNG_2]]),"")</f>
        <v/>
      </c>
      <c r="O2740" s="89"/>
      <c r="P2740" s="116" t="str">
        <f>IF(Stock[[#This Row],[SỐ LƯỢNG MUA]]&gt;0,Stock[[#This Row],[GIÁ MUA]]*(1+Stock[[#This Row],[% GIẢM ĐỂ CẮT LỖ]]),"")</f>
        <v/>
      </c>
      <c r="Q2740" s="103"/>
      <c r="R2740" s="117" t="str">
        <f>IF(Stock[[#This Row],[CỔ TỨC TIỀN MẶT]]&gt;0,Stock[[#This Row],[CỔ TỨC TIỀN MẶT]]/(Stock[[#This Row],[GIÁ MUA]]*Stock[[#This Row],[SỐ LƯỢNG MUA]]),"")</f>
        <v/>
      </c>
      <c r="S2740" s="103"/>
      <c r="T2740" s="77"/>
      <c r="U2740" s="95"/>
      <c r="V2740" s="96"/>
      <c r="W2740" s="125" t="str">
        <f>IF(Stock[[#This Row],[SỐ LƯỢNG BÁN]]&gt;0,Stock[[#This Row],[GIÁ BÁN]]*Stock[[#This Row],[SỐ LƯỢNG BÁN]]*$D$11+Stock[[#This Row],[GIÁ BÁN]]*Stock[[#This Row],[SỐ LƯỢNG BÁN]]*$D$12,"")</f>
        <v/>
      </c>
      <c r="X2740" s="120">
        <f>Stock[[#This Row],[SỐ LƯỢNG MUA]]+Stock[[#This Row],[CỔ TỨC BẰNG CỔ PHIẾU]]-Stock[[#This Row],[SỐ LƯỢNG BÁN]]</f>
        <v>0</v>
      </c>
      <c r="Y27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0" s="120">
        <f ca="1">IF(Stock[[#This Row],[NGÀY BÁN]]&gt;0,Stock[[#This Row],[NGÀY BÁN]]-Stock[[#This Row],[NGÀY MUA]]+1,IF(Stock[[#This Row],[NGÀY MUA]]=0,0,TODAY()-Stock[[#This Row],[NGÀY MUA]]+1))</f>
        <v>0</v>
      </c>
      <c r="AA2740" s="121" t="str">
        <f>IFERROR(Stock[[#This Row],[CỔ TỨC TIỀN MẶT]]+Stock[[#This Row],[LÃI/(LỖ) TỪ BÁN CK
(auto-fill)]],"")</f>
        <v/>
      </c>
      <c r="AB27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0" s="79"/>
      <c r="AE2740" s="146" t="str">
        <f>IF(Stock[[#This Row],[TRẠNG THÁI
(auto-fill)]]="NẮM GIỮ",Stock[[#This Row],[GIÁ THỊ TRƯỜNG]]-Stock[[#This Row],[GIÁ MUA]],"")</f>
        <v/>
      </c>
      <c r="AF2740" s="150" t="str">
        <f>IFERROR(Stock[[#This Row],[TĂNG/
(GIẢM )]]/Stock[[#This Row],[GIÁ MUA]],"")</f>
        <v/>
      </c>
      <c r="AG2740" s="129" t="str">
        <f>IF(Stock[[#This Row],[GIÁ THỊ TRƯỜNG]]&gt;0,Stock[[#This Row],[GIÁ THỊ TRƯỜNG]]*Stock[[#This Row],[SỐ LƯỢNG CÒN LẠI
(auto-fill)]],"")</f>
        <v/>
      </c>
    </row>
    <row r="2741" spans="2:33">
      <c r="B2741" s="109" t="str">
        <f>IF(AND(Stock[[#This Row],[SỐ LƯỢNG MUA]]&gt;0,Stock[[#This Row],[SỐ LƯỢNG CÒN LẠI
(auto-fill)]]=0),"BÁN",
IF(AND(Stock[[#This Row],[SỐ LƯỢNG MUA]]&gt;0,Stock[[#This Row],[SỐ LƯỢNG CÒN LẠI
(auto-fill)]]&gt;0),"NẮM GIỮ",""))</f>
        <v/>
      </c>
      <c r="C2741" s="112">
        <f t="shared" si="42"/>
        <v>2728</v>
      </c>
      <c r="D2741" s="77"/>
      <c r="E2741" s="78"/>
      <c r="F2741" s="170"/>
      <c r="G2741" s="83"/>
      <c r="H2741" s="84"/>
      <c r="I2741" s="114" t="str">
        <f>IF(Stock[[#This Row],[SỐ LƯỢNG MUA]]&gt;0,Stock[[#This Row],[GIÁ MUA]]*Stock[[#This Row],[SỐ LƯỢNG MUA]]*$D$11,"")</f>
        <v/>
      </c>
      <c r="J2741" s="87"/>
      <c r="K2741" s="88"/>
      <c r="L2741" s="116" t="str">
        <f>IF(Stock[[#This Row],[SỐ LƯỢNG MUA]]&gt;0,Stock[[#This Row],[GIÁ MUA]]*(1+Stock[[#This Row],[% TĂNG KỲ VỌNG_1]]),"")</f>
        <v/>
      </c>
      <c r="M2741" s="89"/>
      <c r="N2741" s="116" t="str">
        <f>IF(Stock[[#This Row],[SỐ LƯỢNG MUA]]&gt;0,Stock[[#This Row],[GIÁ MUA]]*(1+Stock[[#This Row],[% TĂNG KỲ VỌNG_2]]),"")</f>
        <v/>
      </c>
      <c r="O2741" s="89"/>
      <c r="P2741" s="116" t="str">
        <f>IF(Stock[[#This Row],[SỐ LƯỢNG MUA]]&gt;0,Stock[[#This Row],[GIÁ MUA]]*(1+Stock[[#This Row],[% GIẢM ĐỂ CẮT LỖ]]),"")</f>
        <v/>
      </c>
      <c r="Q2741" s="103"/>
      <c r="R2741" s="117" t="str">
        <f>IF(Stock[[#This Row],[CỔ TỨC TIỀN MẶT]]&gt;0,Stock[[#This Row],[CỔ TỨC TIỀN MẶT]]/(Stock[[#This Row],[GIÁ MUA]]*Stock[[#This Row],[SỐ LƯỢNG MUA]]),"")</f>
        <v/>
      </c>
      <c r="S2741" s="103"/>
      <c r="T2741" s="77"/>
      <c r="U2741" s="95"/>
      <c r="V2741" s="96"/>
      <c r="W2741" s="125" t="str">
        <f>IF(Stock[[#This Row],[SỐ LƯỢNG BÁN]]&gt;0,Stock[[#This Row],[GIÁ BÁN]]*Stock[[#This Row],[SỐ LƯỢNG BÁN]]*$D$11+Stock[[#This Row],[GIÁ BÁN]]*Stock[[#This Row],[SỐ LƯỢNG BÁN]]*$D$12,"")</f>
        <v/>
      </c>
      <c r="X2741" s="120">
        <f>Stock[[#This Row],[SỐ LƯỢNG MUA]]+Stock[[#This Row],[CỔ TỨC BẰNG CỔ PHIẾU]]-Stock[[#This Row],[SỐ LƯỢNG BÁN]]</f>
        <v>0</v>
      </c>
      <c r="Y27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1" s="120">
        <f ca="1">IF(Stock[[#This Row],[NGÀY BÁN]]&gt;0,Stock[[#This Row],[NGÀY BÁN]]-Stock[[#This Row],[NGÀY MUA]]+1,IF(Stock[[#This Row],[NGÀY MUA]]=0,0,TODAY()-Stock[[#This Row],[NGÀY MUA]]+1))</f>
        <v>0</v>
      </c>
      <c r="AA2741" s="121" t="str">
        <f>IFERROR(Stock[[#This Row],[CỔ TỨC TIỀN MẶT]]+Stock[[#This Row],[LÃI/(LỖ) TỪ BÁN CK
(auto-fill)]],"")</f>
        <v/>
      </c>
      <c r="AB27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1" s="79"/>
      <c r="AE2741" s="146" t="str">
        <f>IF(Stock[[#This Row],[TRẠNG THÁI
(auto-fill)]]="NẮM GIỮ",Stock[[#This Row],[GIÁ THỊ TRƯỜNG]]-Stock[[#This Row],[GIÁ MUA]],"")</f>
        <v/>
      </c>
      <c r="AF2741" s="150" t="str">
        <f>IFERROR(Stock[[#This Row],[TĂNG/
(GIẢM )]]/Stock[[#This Row],[GIÁ MUA]],"")</f>
        <v/>
      </c>
      <c r="AG2741" s="129" t="str">
        <f>IF(Stock[[#This Row],[GIÁ THỊ TRƯỜNG]]&gt;0,Stock[[#This Row],[GIÁ THỊ TRƯỜNG]]*Stock[[#This Row],[SỐ LƯỢNG CÒN LẠI
(auto-fill)]],"")</f>
        <v/>
      </c>
    </row>
    <row r="2742" spans="2:33">
      <c r="B2742" s="109" t="str">
        <f>IF(AND(Stock[[#This Row],[SỐ LƯỢNG MUA]]&gt;0,Stock[[#This Row],[SỐ LƯỢNG CÒN LẠI
(auto-fill)]]=0),"BÁN",
IF(AND(Stock[[#This Row],[SỐ LƯỢNG MUA]]&gt;0,Stock[[#This Row],[SỐ LƯỢNG CÒN LẠI
(auto-fill)]]&gt;0),"NẮM GIỮ",""))</f>
        <v/>
      </c>
      <c r="C2742" s="112">
        <f t="shared" si="42"/>
        <v>2729</v>
      </c>
      <c r="D2742" s="77"/>
      <c r="E2742" s="78"/>
      <c r="F2742" s="170"/>
      <c r="G2742" s="83"/>
      <c r="H2742" s="84"/>
      <c r="I2742" s="114" t="str">
        <f>IF(Stock[[#This Row],[SỐ LƯỢNG MUA]]&gt;0,Stock[[#This Row],[GIÁ MUA]]*Stock[[#This Row],[SỐ LƯỢNG MUA]]*$D$11,"")</f>
        <v/>
      </c>
      <c r="J2742" s="87"/>
      <c r="K2742" s="88"/>
      <c r="L2742" s="116" t="str">
        <f>IF(Stock[[#This Row],[SỐ LƯỢNG MUA]]&gt;0,Stock[[#This Row],[GIÁ MUA]]*(1+Stock[[#This Row],[% TĂNG KỲ VỌNG_1]]),"")</f>
        <v/>
      </c>
      <c r="M2742" s="89"/>
      <c r="N2742" s="116" t="str">
        <f>IF(Stock[[#This Row],[SỐ LƯỢNG MUA]]&gt;0,Stock[[#This Row],[GIÁ MUA]]*(1+Stock[[#This Row],[% TĂNG KỲ VỌNG_2]]),"")</f>
        <v/>
      </c>
      <c r="O2742" s="89"/>
      <c r="P2742" s="116" t="str">
        <f>IF(Stock[[#This Row],[SỐ LƯỢNG MUA]]&gt;0,Stock[[#This Row],[GIÁ MUA]]*(1+Stock[[#This Row],[% GIẢM ĐỂ CẮT LỖ]]),"")</f>
        <v/>
      </c>
      <c r="Q2742" s="103"/>
      <c r="R2742" s="117" t="str">
        <f>IF(Stock[[#This Row],[CỔ TỨC TIỀN MẶT]]&gt;0,Stock[[#This Row],[CỔ TỨC TIỀN MẶT]]/(Stock[[#This Row],[GIÁ MUA]]*Stock[[#This Row],[SỐ LƯỢNG MUA]]),"")</f>
        <v/>
      </c>
      <c r="S2742" s="103"/>
      <c r="T2742" s="77"/>
      <c r="U2742" s="95"/>
      <c r="V2742" s="96"/>
      <c r="W2742" s="125" t="str">
        <f>IF(Stock[[#This Row],[SỐ LƯỢNG BÁN]]&gt;0,Stock[[#This Row],[GIÁ BÁN]]*Stock[[#This Row],[SỐ LƯỢNG BÁN]]*$D$11+Stock[[#This Row],[GIÁ BÁN]]*Stock[[#This Row],[SỐ LƯỢNG BÁN]]*$D$12,"")</f>
        <v/>
      </c>
      <c r="X2742" s="120">
        <f>Stock[[#This Row],[SỐ LƯỢNG MUA]]+Stock[[#This Row],[CỔ TỨC BẰNG CỔ PHIẾU]]-Stock[[#This Row],[SỐ LƯỢNG BÁN]]</f>
        <v>0</v>
      </c>
      <c r="Y27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2" s="120">
        <f ca="1">IF(Stock[[#This Row],[NGÀY BÁN]]&gt;0,Stock[[#This Row],[NGÀY BÁN]]-Stock[[#This Row],[NGÀY MUA]]+1,IF(Stock[[#This Row],[NGÀY MUA]]=0,0,TODAY()-Stock[[#This Row],[NGÀY MUA]]+1))</f>
        <v>0</v>
      </c>
      <c r="AA2742" s="121" t="str">
        <f>IFERROR(Stock[[#This Row],[CỔ TỨC TIỀN MẶT]]+Stock[[#This Row],[LÃI/(LỖ) TỪ BÁN CK
(auto-fill)]],"")</f>
        <v/>
      </c>
      <c r="AB27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2" s="79"/>
      <c r="AE2742" s="146" t="str">
        <f>IF(Stock[[#This Row],[TRẠNG THÁI
(auto-fill)]]="NẮM GIỮ",Stock[[#This Row],[GIÁ THỊ TRƯỜNG]]-Stock[[#This Row],[GIÁ MUA]],"")</f>
        <v/>
      </c>
      <c r="AF2742" s="150" t="str">
        <f>IFERROR(Stock[[#This Row],[TĂNG/
(GIẢM )]]/Stock[[#This Row],[GIÁ MUA]],"")</f>
        <v/>
      </c>
      <c r="AG2742" s="129" t="str">
        <f>IF(Stock[[#This Row],[GIÁ THỊ TRƯỜNG]]&gt;0,Stock[[#This Row],[GIÁ THỊ TRƯỜNG]]*Stock[[#This Row],[SỐ LƯỢNG CÒN LẠI
(auto-fill)]],"")</f>
        <v/>
      </c>
    </row>
    <row r="2743" spans="2:33">
      <c r="B2743" s="109" t="str">
        <f>IF(AND(Stock[[#This Row],[SỐ LƯỢNG MUA]]&gt;0,Stock[[#This Row],[SỐ LƯỢNG CÒN LẠI
(auto-fill)]]=0),"BÁN",
IF(AND(Stock[[#This Row],[SỐ LƯỢNG MUA]]&gt;0,Stock[[#This Row],[SỐ LƯỢNG CÒN LẠI
(auto-fill)]]&gt;0),"NẮM GIỮ",""))</f>
        <v/>
      </c>
      <c r="C2743" s="112">
        <f t="shared" si="42"/>
        <v>2730</v>
      </c>
      <c r="D2743" s="77"/>
      <c r="E2743" s="78"/>
      <c r="F2743" s="170"/>
      <c r="G2743" s="83"/>
      <c r="H2743" s="84"/>
      <c r="I2743" s="114" t="str">
        <f>IF(Stock[[#This Row],[SỐ LƯỢNG MUA]]&gt;0,Stock[[#This Row],[GIÁ MUA]]*Stock[[#This Row],[SỐ LƯỢNG MUA]]*$D$11,"")</f>
        <v/>
      </c>
      <c r="J2743" s="87"/>
      <c r="K2743" s="88"/>
      <c r="L2743" s="116" t="str">
        <f>IF(Stock[[#This Row],[SỐ LƯỢNG MUA]]&gt;0,Stock[[#This Row],[GIÁ MUA]]*(1+Stock[[#This Row],[% TĂNG KỲ VỌNG_1]]),"")</f>
        <v/>
      </c>
      <c r="M2743" s="89"/>
      <c r="N2743" s="116" t="str">
        <f>IF(Stock[[#This Row],[SỐ LƯỢNG MUA]]&gt;0,Stock[[#This Row],[GIÁ MUA]]*(1+Stock[[#This Row],[% TĂNG KỲ VỌNG_2]]),"")</f>
        <v/>
      </c>
      <c r="O2743" s="89"/>
      <c r="P2743" s="116" t="str">
        <f>IF(Stock[[#This Row],[SỐ LƯỢNG MUA]]&gt;0,Stock[[#This Row],[GIÁ MUA]]*(1+Stock[[#This Row],[% GIẢM ĐỂ CẮT LỖ]]),"")</f>
        <v/>
      </c>
      <c r="Q2743" s="103"/>
      <c r="R2743" s="117" t="str">
        <f>IF(Stock[[#This Row],[CỔ TỨC TIỀN MẶT]]&gt;0,Stock[[#This Row],[CỔ TỨC TIỀN MẶT]]/(Stock[[#This Row],[GIÁ MUA]]*Stock[[#This Row],[SỐ LƯỢNG MUA]]),"")</f>
        <v/>
      </c>
      <c r="S2743" s="103"/>
      <c r="T2743" s="77"/>
      <c r="U2743" s="95"/>
      <c r="V2743" s="96"/>
      <c r="W2743" s="125" t="str">
        <f>IF(Stock[[#This Row],[SỐ LƯỢNG BÁN]]&gt;0,Stock[[#This Row],[GIÁ BÁN]]*Stock[[#This Row],[SỐ LƯỢNG BÁN]]*$D$11+Stock[[#This Row],[GIÁ BÁN]]*Stock[[#This Row],[SỐ LƯỢNG BÁN]]*$D$12,"")</f>
        <v/>
      </c>
      <c r="X2743" s="120">
        <f>Stock[[#This Row],[SỐ LƯỢNG MUA]]+Stock[[#This Row],[CỔ TỨC BẰNG CỔ PHIẾU]]-Stock[[#This Row],[SỐ LƯỢNG BÁN]]</f>
        <v>0</v>
      </c>
      <c r="Y27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3" s="120">
        <f ca="1">IF(Stock[[#This Row],[NGÀY BÁN]]&gt;0,Stock[[#This Row],[NGÀY BÁN]]-Stock[[#This Row],[NGÀY MUA]]+1,IF(Stock[[#This Row],[NGÀY MUA]]=0,0,TODAY()-Stock[[#This Row],[NGÀY MUA]]+1))</f>
        <v>0</v>
      </c>
      <c r="AA2743" s="121" t="str">
        <f>IFERROR(Stock[[#This Row],[CỔ TỨC TIỀN MẶT]]+Stock[[#This Row],[LÃI/(LỖ) TỪ BÁN CK
(auto-fill)]],"")</f>
        <v/>
      </c>
      <c r="AB27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3" s="79"/>
      <c r="AE2743" s="146" t="str">
        <f>IF(Stock[[#This Row],[TRẠNG THÁI
(auto-fill)]]="NẮM GIỮ",Stock[[#This Row],[GIÁ THỊ TRƯỜNG]]-Stock[[#This Row],[GIÁ MUA]],"")</f>
        <v/>
      </c>
      <c r="AF2743" s="150" t="str">
        <f>IFERROR(Stock[[#This Row],[TĂNG/
(GIẢM )]]/Stock[[#This Row],[GIÁ MUA]],"")</f>
        <v/>
      </c>
      <c r="AG2743" s="129" t="str">
        <f>IF(Stock[[#This Row],[GIÁ THỊ TRƯỜNG]]&gt;0,Stock[[#This Row],[GIÁ THỊ TRƯỜNG]]*Stock[[#This Row],[SỐ LƯỢNG CÒN LẠI
(auto-fill)]],"")</f>
        <v/>
      </c>
    </row>
    <row r="2744" spans="2:33">
      <c r="B2744" s="109" t="str">
        <f>IF(AND(Stock[[#This Row],[SỐ LƯỢNG MUA]]&gt;0,Stock[[#This Row],[SỐ LƯỢNG CÒN LẠI
(auto-fill)]]=0),"BÁN",
IF(AND(Stock[[#This Row],[SỐ LƯỢNG MUA]]&gt;0,Stock[[#This Row],[SỐ LƯỢNG CÒN LẠI
(auto-fill)]]&gt;0),"NẮM GIỮ",""))</f>
        <v/>
      </c>
      <c r="C2744" s="112">
        <f t="shared" si="42"/>
        <v>2731</v>
      </c>
      <c r="D2744" s="77"/>
      <c r="E2744" s="78"/>
      <c r="F2744" s="170"/>
      <c r="G2744" s="83"/>
      <c r="H2744" s="84"/>
      <c r="I2744" s="114" t="str">
        <f>IF(Stock[[#This Row],[SỐ LƯỢNG MUA]]&gt;0,Stock[[#This Row],[GIÁ MUA]]*Stock[[#This Row],[SỐ LƯỢNG MUA]]*$D$11,"")</f>
        <v/>
      </c>
      <c r="J2744" s="87"/>
      <c r="K2744" s="88"/>
      <c r="L2744" s="116" t="str">
        <f>IF(Stock[[#This Row],[SỐ LƯỢNG MUA]]&gt;0,Stock[[#This Row],[GIÁ MUA]]*(1+Stock[[#This Row],[% TĂNG KỲ VỌNG_1]]),"")</f>
        <v/>
      </c>
      <c r="M2744" s="89"/>
      <c r="N2744" s="116" t="str">
        <f>IF(Stock[[#This Row],[SỐ LƯỢNG MUA]]&gt;0,Stock[[#This Row],[GIÁ MUA]]*(1+Stock[[#This Row],[% TĂNG KỲ VỌNG_2]]),"")</f>
        <v/>
      </c>
      <c r="O2744" s="89"/>
      <c r="P2744" s="116" t="str">
        <f>IF(Stock[[#This Row],[SỐ LƯỢNG MUA]]&gt;0,Stock[[#This Row],[GIÁ MUA]]*(1+Stock[[#This Row],[% GIẢM ĐỂ CẮT LỖ]]),"")</f>
        <v/>
      </c>
      <c r="Q2744" s="103"/>
      <c r="R2744" s="117" t="str">
        <f>IF(Stock[[#This Row],[CỔ TỨC TIỀN MẶT]]&gt;0,Stock[[#This Row],[CỔ TỨC TIỀN MẶT]]/(Stock[[#This Row],[GIÁ MUA]]*Stock[[#This Row],[SỐ LƯỢNG MUA]]),"")</f>
        <v/>
      </c>
      <c r="S2744" s="103"/>
      <c r="T2744" s="77"/>
      <c r="U2744" s="95"/>
      <c r="V2744" s="96"/>
      <c r="W2744" s="125" t="str">
        <f>IF(Stock[[#This Row],[SỐ LƯỢNG BÁN]]&gt;0,Stock[[#This Row],[GIÁ BÁN]]*Stock[[#This Row],[SỐ LƯỢNG BÁN]]*$D$11+Stock[[#This Row],[GIÁ BÁN]]*Stock[[#This Row],[SỐ LƯỢNG BÁN]]*$D$12,"")</f>
        <v/>
      </c>
      <c r="X2744" s="120">
        <f>Stock[[#This Row],[SỐ LƯỢNG MUA]]+Stock[[#This Row],[CỔ TỨC BẰNG CỔ PHIẾU]]-Stock[[#This Row],[SỐ LƯỢNG BÁN]]</f>
        <v>0</v>
      </c>
      <c r="Y27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4" s="120">
        <f ca="1">IF(Stock[[#This Row],[NGÀY BÁN]]&gt;0,Stock[[#This Row],[NGÀY BÁN]]-Stock[[#This Row],[NGÀY MUA]]+1,IF(Stock[[#This Row],[NGÀY MUA]]=0,0,TODAY()-Stock[[#This Row],[NGÀY MUA]]+1))</f>
        <v>0</v>
      </c>
      <c r="AA2744" s="121" t="str">
        <f>IFERROR(Stock[[#This Row],[CỔ TỨC TIỀN MẶT]]+Stock[[#This Row],[LÃI/(LỖ) TỪ BÁN CK
(auto-fill)]],"")</f>
        <v/>
      </c>
      <c r="AB27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4" s="79"/>
      <c r="AE2744" s="146" t="str">
        <f>IF(Stock[[#This Row],[TRẠNG THÁI
(auto-fill)]]="NẮM GIỮ",Stock[[#This Row],[GIÁ THỊ TRƯỜNG]]-Stock[[#This Row],[GIÁ MUA]],"")</f>
        <v/>
      </c>
      <c r="AF2744" s="150" t="str">
        <f>IFERROR(Stock[[#This Row],[TĂNG/
(GIẢM )]]/Stock[[#This Row],[GIÁ MUA]],"")</f>
        <v/>
      </c>
      <c r="AG2744" s="129" t="str">
        <f>IF(Stock[[#This Row],[GIÁ THỊ TRƯỜNG]]&gt;0,Stock[[#This Row],[GIÁ THỊ TRƯỜNG]]*Stock[[#This Row],[SỐ LƯỢNG CÒN LẠI
(auto-fill)]],"")</f>
        <v/>
      </c>
    </row>
    <row r="2745" spans="2:33">
      <c r="B2745" s="109" t="str">
        <f>IF(AND(Stock[[#This Row],[SỐ LƯỢNG MUA]]&gt;0,Stock[[#This Row],[SỐ LƯỢNG CÒN LẠI
(auto-fill)]]=0),"BÁN",
IF(AND(Stock[[#This Row],[SỐ LƯỢNG MUA]]&gt;0,Stock[[#This Row],[SỐ LƯỢNG CÒN LẠI
(auto-fill)]]&gt;0),"NẮM GIỮ",""))</f>
        <v/>
      </c>
      <c r="C2745" s="112">
        <f t="shared" si="42"/>
        <v>2732</v>
      </c>
      <c r="D2745" s="77"/>
      <c r="E2745" s="78"/>
      <c r="F2745" s="170"/>
      <c r="G2745" s="83"/>
      <c r="H2745" s="84"/>
      <c r="I2745" s="114" t="str">
        <f>IF(Stock[[#This Row],[SỐ LƯỢNG MUA]]&gt;0,Stock[[#This Row],[GIÁ MUA]]*Stock[[#This Row],[SỐ LƯỢNG MUA]]*$D$11,"")</f>
        <v/>
      </c>
      <c r="J2745" s="87"/>
      <c r="K2745" s="88"/>
      <c r="L2745" s="116" t="str">
        <f>IF(Stock[[#This Row],[SỐ LƯỢNG MUA]]&gt;0,Stock[[#This Row],[GIÁ MUA]]*(1+Stock[[#This Row],[% TĂNG KỲ VỌNG_1]]),"")</f>
        <v/>
      </c>
      <c r="M2745" s="89"/>
      <c r="N2745" s="116" t="str">
        <f>IF(Stock[[#This Row],[SỐ LƯỢNG MUA]]&gt;0,Stock[[#This Row],[GIÁ MUA]]*(1+Stock[[#This Row],[% TĂNG KỲ VỌNG_2]]),"")</f>
        <v/>
      </c>
      <c r="O2745" s="89"/>
      <c r="P2745" s="116" t="str">
        <f>IF(Stock[[#This Row],[SỐ LƯỢNG MUA]]&gt;0,Stock[[#This Row],[GIÁ MUA]]*(1+Stock[[#This Row],[% GIẢM ĐỂ CẮT LỖ]]),"")</f>
        <v/>
      </c>
      <c r="Q2745" s="103"/>
      <c r="R2745" s="117" t="str">
        <f>IF(Stock[[#This Row],[CỔ TỨC TIỀN MẶT]]&gt;0,Stock[[#This Row],[CỔ TỨC TIỀN MẶT]]/(Stock[[#This Row],[GIÁ MUA]]*Stock[[#This Row],[SỐ LƯỢNG MUA]]),"")</f>
        <v/>
      </c>
      <c r="S2745" s="103"/>
      <c r="T2745" s="77"/>
      <c r="U2745" s="95"/>
      <c r="V2745" s="96"/>
      <c r="W2745" s="125" t="str">
        <f>IF(Stock[[#This Row],[SỐ LƯỢNG BÁN]]&gt;0,Stock[[#This Row],[GIÁ BÁN]]*Stock[[#This Row],[SỐ LƯỢNG BÁN]]*$D$11+Stock[[#This Row],[GIÁ BÁN]]*Stock[[#This Row],[SỐ LƯỢNG BÁN]]*$D$12,"")</f>
        <v/>
      </c>
      <c r="X2745" s="120">
        <f>Stock[[#This Row],[SỐ LƯỢNG MUA]]+Stock[[#This Row],[CỔ TỨC BẰNG CỔ PHIẾU]]-Stock[[#This Row],[SỐ LƯỢNG BÁN]]</f>
        <v>0</v>
      </c>
      <c r="Y27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5" s="120">
        <f ca="1">IF(Stock[[#This Row],[NGÀY BÁN]]&gt;0,Stock[[#This Row],[NGÀY BÁN]]-Stock[[#This Row],[NGÀY MUA]]+1,IF(Stock[[#This Row],[NGÀY MUA]]=0,0,TODAY()-Stock[[#This Row],[NGÀY MUA]]+1))</f>
        <v>0</v>
      </c>
      <c r="AA2745" s="121" t="str">
        <f>IFERROR(Stock[[#This Row],[CỔ TỨC TIỀN MẶT]]+Stock[[#This Row],[LÃI/(LỖ) TỪ BÁN CK
(auto-fill)]],"")</f>
        <v/>
      </c>
      <c r="AB27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5" s="79"/>
      <c r="AE2745" s="146" t="str">
        <f>IF(Stock[[#This Row],[TRẠNG THÁI
(auto-fill)]]="NẮM GIỮ",Stock[[#This Row],[GIÁ THỊ TRƯỜNG]]-Stock[[#This Row],[GIÁ MUA]],"")</f>
        <v/>
      </c>
      <c r="AF2745" s="150" t="str">
        <f>IFERROR(Stock[[#This Row],[TĂNG/
(GIẢM )]]/Stock[[#This Row],[GIÁ MUA]],"")</f>
        <v/>
      </c>
      <c r="AG2745" s="129" t="str">
        <f>IF(Stock[[#This Row],[GIÁ THỊ TRƯỜNG]]&gt;0,Stock[[#This Row],[GIÁ THỊ TRƯỜNG]]*Stock[[#This Row],[SỐ LƯỢNG CÒN LẠI
(auto-fill)]],"")</f>
        <v/>
      </c>
    </row>
    <row r="2746" spans="2:33">
      <c r="B2746" s="109" t="str">
        <f>IF(AND(Stock[[#This Row],[SỐ LƯỢNG MUA]]&gt;0,Stock[[#This Row],[SỐ LƯỢNG CÒN LẠI
(auto-fill)]]=0),"BÁN",
IF(AND(Stock[[#This Row],[SỐ LƯỢNG MUA]]&gt;0,Stock[[#This Row],[SỐ LƯỢNG CÒN LẠI
(auto-fill)]]&gt;0),"NẮM GIỮ",""))</f>
        <v/>
      </c>
      <c r="C2746" s="112">
        <f t="shared" si="42"/>
        <v>2733</v>
      </c>
      <c r="D2746" s="77"/>
      <c r="E2746" s="78"/>
      <c r="F2746" s="170"/>
      <c r="G2746" s="83"/>
      <c r="H2746" s="84"/>
      <c r="I2746" s="114" t="str">
        <f>IF(Stock[[#This Row],[SỐ LƯỢNG MUA]]&gt;0,Stock[[#This Row],[GIÁ MUA]]*Stock[[#This Row],[SỐ LƯỢNG MUA]]*$D$11,"")</f>
        <v/>
      </c>
      <c r="J2746" s="87"/>
      <c r="K2746" s="88"/>
      <c r="L2746" s="116" t="str">
        <f>IF(Stock[[#This Row],[SỐ LƯỢNG MUA]]&gt;0,Stock[[#This Row],[GIÁ MUA]]*(1+Stock[[#This Row],[% TĂNG KỲ VỌNG_1]]),"")</f>
        <v/>
      </c>
      <c r="M2746" s="89"/>
      <c r="N2746" s="116" t="str">
        <f>IF(Stock[[#This Row],[SỐ LƯỢNG MUA]]&gt;0,Stock[[#This Row],[GIÁ MUA]]*(1+Stock[[#This Row],[% TĂNG KỲ VỌNG_2]]),"")</f>
        <v/>
      </c>
      <c r="O2746" s="89"/>
      <c r="P2746" s="116" t="str">
        <f>IF(Stock[[#This Row],[SỐ LƯỢNG MUA]]&gt;0,Stock[[#This Row],[GIÁ MUA]]*(1+Stock[[#This Row],[% GIẢM ĐỂ CẮT LỖ]]),"")</f>
        <v/>
      </c>
      <c r="Q2746" s="103"/>
      <c r="R2746" s="117" t="str">
        <f>IF(Stock[[#This Row],[CỔ TỨC TIỀN MẶT]]&gt;0,Stock[[#This Row],[CỔ TỨC TIỀN MẶT]]/(Stock[[#This Row],[GIÁ MUA]]*Stock[[#This Row],[SỐ LƯỢNG MUA]]),"")</f>
        <v/>
      </c>
      <c r="S2746" s="103"/>
      <c r="T2746" s="77"/>
      <c r="U2746" s="95"/>
      <c r="V2746" s="96"/>
      <c r="W2746" s="125" t="str">
        <f>IF(Stock[[#This Row],[SỐ LƯỢNG BÁN]]&gt;0,Stock[[#This Row],[GIÁ BÁN]]*Stock[[#This Row],[SỐ LƯỢNG BÁN]]*$D$11+Stock[[#This Row],[GIÁ BÁN]]*Stock[[#This Row],[SỐ LƯỢNG BÁN]]*$D$12,"")</f>
        <v/>
      </c>
      <c r="X2746" s="120">
        <f>Stock[[#This Row],[SỐ LƯỢNG MUA]]+Stock[[#This Row],[CỔ TỨC BẰNG CỔ PHIẾU]]-Stock[[#This Row],[SỐ LƯỢNG BÁN]]</f>
        <v>0</v>
      </c>
      <c r="Y27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6" s="120">
        <f ca="1">IF(Stock[[#This Row],[NGÀY BÁN]]&gt;0,Stock[[#This Row],[NGÀY BÁN]]-Stock[[#This Row],[NGÀY MUA]]+1,IF(Stock[[#This Row],[NGÀY MUA]]=0,0,TODAY()-Stock[[#This Row],[NGÀY MUA]]+1))</f>
        <v>0</v>
      </c>
      <c r="AA2746" s="121" t="str">
        <f>IFERROR(Stock[[#This Row],[CỔ TỨC TIỀN MẶT]]+Stock[[#This Row],[LÃI/(LỖ) TỪ BÁN CK
(auto-fill)]],"")</f>
        <v/>
      </c>
      <c r="AB27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6" s="79"/>
      <c r="AE2746" s="146" t="str">
        <f>IF(Stock[[#This Row],[TRẠNG THÁI
(auto-fill)]]="NẮM GIỮ",Stock[[#This Row],[GIÁ THỊ TRƯỜNG]]-Stock[[#This Row],[GIÁ MUA]],"")</f>
        <v/>
      </c>
      <c r="AF2746" s="150" t="str">
        <f>IFERROR(Stock[[#This Row],[TĂNG/
(GIẢM )]]/Stock[[#This Row],[GIÁ MUA]],"")</f>
        <v/>
      </c>
      <c r="AG2746" s="129" t="str">
        <f>IF(Stock[[#This Row],[GIÁ THỊ TRƯỜNG]]&gt;0,Stock[[#This Row],[GIÁ THỊ TRƯỜNG]]*Stock[[#This Row],[SỐ LƯỢNG CÒN LẠI
(auto-fill)]],"")</f>
        <v/>
      </c>
    </row>
    <row r="2747" spans="2:33">
      <c r="B2747" s="109" t="str">
        <f>IF(AND(Stock[[#This Row],[SỐ LƯỢNG MUA]]&gt;0,Stock[[#This Row],[SỐ LƯỢNG CÒN LẠI
(auto-fill)]]=0),"BÁN",
IF(AND(Stock[[#This Row],[SỐ LƯỢNG MUA]]&gt;0,Stock[[#This Row],[SỐ LƯỢNG CÒN LẠI
(auto-fill)]]&gt;0),"NẮM GIỮ",""))</f>
        <v/>
      </c>
      <c r="C2747" s="112">
        <f t="shared" si="42"/>
        <v>2734</v>
      </c>
      <c r="D2747" s="77"/>
      <c r="E2747" s="78"/>
      <c r="F2747" s="170"/>
      <c r="G2747" s="83"/>
      <c r="H2747" s="84"/>
      <c r="I2747" s="114" t="str">
        <f>IF(Stock[[#This Row],[SỐ LƯỢNG MUA]]&gt;0,Stock[[#This Row],[GIÁ MUA]]*Stock[[#This Row],[SỐ LƯỢNG MUA]]*$D$11,"")</f>
        <v/>
      </c>
      <c r="J2747" s="87"/>
      <c r="K2747" s="88"/>
      <c r="L2747" s="116" t="str">
        <f>IF(Stock[[#This Row],[SỐ LƯỢNG MUA]]&gt;0,Stock[[#This Row],[GIÁ MUA]]*(1+Stock[[#This Row],[% TĂNG KỲ VỌNG_1]]),"")</f>
        <v/>
      </c>
      <c r="M2747" s="89"/>
      <c r="N2747" s="116" t="str">
        <f>IF(Stock[[#This Row],[SỐ LƯỢNG MUA]]&gt;0,Stock[[#This Row],[GIÁ MUA]]*(1+Stock[[#This Row],[% TĂNG KỲ VỌNG_2]]),"")</f>
        <v/>
      </c>
      <c r="O2747" s="89"/>
      <c r="P2747" s="116" t="str">
        <f>IF(Stock[[#This Row],[SỐ LƯỢNG MUA]]&gt;0,Stock[[#This Row],[GIÁ MUA]]*(1+Stock[[#This Row],[% GIẢM ĐỂ CẮT LỖ]]),"")</f>
        <v/>
      </c>
      <c r="Q2747" s="103"/>
      <c r="R2747" s="117" t="str">
        <f>IF(Stock[[#This Row],[CỔ TỨC TIỀN MẶT]]&gt;0,Stock[[#This Row],[CỔ TỨC TIỀN MẶT]]/(Stock[[#This Row],[GIÁ MUA]]*Stock[[#This Row],[SỐ LƯỢNG MUA]]),"")</f>
        <v/>
      </c>
      <c r="S2747" s="103"/>
      <c r="T2747" s="77"/>
      <c r="U2747" s="95"/>
      <c r="V2747" s="96"/>
      <c r="W2747" s="125" t="str">
        <f>IF(Stock[[#This Row],[SỐ LƯỢNG BÁN]]&gt;0,Stock[[#This Row],[GIÁ BÁN]]*Stock[[#This Row],[SỐ LƯỢNG BÁN]]*$D$11+Stock[[#This Row],[GIÁ BÁN]]*Stock[[#This Row],[SỐ LƯỢNG BÁN]]*$D$12,"")</f>
        <v/>
      </c>
      <c r="X2747" s="120">
        <f>Stock[[#This Row],[SỐ LƯỢNG MUA]]+Stock[[#This Row],[CỔ TỨC BẰNG CỔ PHIẾU]]-Stock[[#This Row],[SỐ LƯỢNG BÁN]]</f>
        <v>0</v>
      </c>
      <c r="Y27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7" s="120">
        <f ca="1">IF(Stock[[#This Row],[NGÀY BÁN]]&gt;0,Stock[[#This Row],[NGÀY BÁN]]-Stock[[#This Row],[NGÀY MUA]]+1,IF(Stock[[#This Row],[NGÀY MUA]]=0,0,TODAY()-Stock[[#This Row],[NGÀY MUA]]+1))</f>
        <v>0</v>
      </c>
      <c r="AA2747" s="121" t="str">
        <f>IFERROR(Stock[[#This Row],[CỔ TỨC TIỀN MẶT]]+Stock[[#This Row],[LÃI/(LỖ) TỪ BÁN CK
(auto-fill)]],"")</f>
        <v/>
      </c>
      <c r="AB27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7" s="79"/>
      <c r="AE2747" s="146" t="str">
        <f>IF(Stock[[#This Row],[TRẠNG THÁI
(auto-fill)]]="NẮM GIỮ",Stock[[#This Row],[GIÁ THỊ TRƯỜNG]]-Stock[[#This Row],[GIÁ MUA]],"")</f>
        <v/>
      </c>
      <c r="AF2747" s="150" t="str">
        <f>IFERROR(Stock[[#This Row],[TĂNG/
(GIẢM )]]/Stock[[#This Row],[GIÁ MUA]],"")</f>
        <v/>
      </c>
      <c r="AG2747" s="129" t="str">
        <f>IF(Stock[[#This Row],[GIÁ THỊ TRƯỜNG]]&gt;0,Stock[[#This Row],[GIÁ THỊ TRƯỜNG]]*Stock[[#This Row],[SỐ LƯỢNG CÒN LẠI
(auto-fill)]],"")</f>
        <v/>
      </c>
    </row>
    <row r="2748" spans="2:33">
      <c r="B2748" s="109" t="str">
        <f>IF(AND(Stock[[#This Row],[SỐ LƯỢNG MUA]]&gt;0,Stock[[#This Row],[SỐ LƯỢNG CÒN LẠI
(auto-fill)]]=0),"BÁN",
IF(AND(Stock[[#This Row],[SỐ LƯỢNG MUA]]&gt;0,Stock[[#This Row],[SỐ LƯỢNG CÒN LẠI
(auto-fill)]]&gt;0),"NẮM GIỮ",""))</f>
        <v/>
      </c>
      <c r="C2748" s="112">
        <f t="shared" si="42"/>
        <v>2735</v>
      </c>
      <c r="D2748" s="77"/>
      <c r="E2748" s="78"/>
      <c r="F2748" s="170"/>
      <c r="G2748" s="83"/>
      <c r="H2748" s="84"/>
      <c r="I2748" s="114" t="str">
        <f>IF(Stock[[#This Row],[SỐ LƯỢNG MUA]]&gt;0,Stock[[#This Row],[GIÁ MUA]]*Stock[[#This Row],[SỐ LƯỢNG MUA]]*$D$11,"")</f>
        <v/>
      </c>
      <c r="J2748" s="87"/>
      <c r="K2748" s="88"/>
      <c r="L2748" s="116" t="str">
        <f>IF(Stock[[#This Row],[SỐ LƯỢNG MUA]]&gt;0,Stock[[#This Row],[GIÁ MUA]]*(1+Stock[[#This Row],[% TĂNG KỲ VỌNG_1]]),"")</f>
        <v/>
      </c>
      <c r="M2748" s="89"/>
      <c r="N2748" s="116" t="str">
        <f>IF(Stock[[#This Row],[SỐ LƯỢNG MUA]]&gt;0,Stock[[#This Row],[GIÁ MUA]]*(1+Stock[[#This Row],[% TĂNG KỲ VỌNG_2]]),"")</f>
        <v/>
      </c>
      <c r="O2748" s="89"/>
      <c r="P2748" s="116" t="str">
        <f>IF(Stock[[#This Row],[SỐ LƯỢNG MUA]]&gt;0,Stock[[#This Row],[GIÁ MUA]]*(1+Stock[[#This Row],[% GIẢM ĐỂ CẮT LỖ]]),"")</f>
        <v/>
      </c>
      <c r="Q2748" s="103"/>
      <c r="R2748" s="117" t="str">
        <f>IF(Stock[[#This Row],[CỔ TỨC TIỀN MẶT]]&gt;0,Stock[[#This Row],[CỔ TỨC TIỀN MẶT]]/(Stock[[#This Row],[GIÁ MUA]]*Stock[[#This Row],[SỐ LƯỢNG MUA]]),"")</f>
        <v/>
      </c>
      <c r="S2748" s="103"/>
      <c r="T2748" s="77"/>
      <c r="U2748" s="95"/>
      <c r="V2748" s="96"/>
      <c r="W2748" s="125" t="str">
        <f>IF(Stock[[#This Row],[SỐ LƯỢNG BÁN]]&gt;0,Stock[[#This Row],[GIÁ BÁN]]*Stock[[#This Row],[SỐ LƯỢNG BÁN]]*$D$11+Stock[[#This Row],[GIÁ BÁN]]*Stock[[#This Row],[SỐ LƯỢNG BÁN]]*$D$12,"")</f>
        <v/>
      </c>
      <c r="X2748" s="120">
        <f>Stock[[#This Row],[SỐ LƯỢNG MUA]]+Stock[[#This Row],[CỔ TỨC BẰNG CỔ PHIẾU]]-Stock[[#This Row],[SỐ LƯỢNG BÁN]]</f>
        <v>0</v>
      </c>
      <c r="Y27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8" s="120">
        <f ca="1">IF(Stock[[#This Row],[NGÀY BÁN]]&gt;0,Stock[[#This Row],[NGÀY BÁN]]-Stock[[#This Row],[NGÀY MUA]]+1,IF(Stock[[#This Row],[NGÀY MUA]]=0,0,TODAY()-Stock[[#This Row],[NGÀY MUA]]+1))</f>
        <v>0</v>
      </c>
      <c r="AA2748" s="121" t="str">
        <f>IFERROR(Stock[[#This Row],[CỔ TỨC TIỀN MẶT]]+Stock[[#This Row],[LÃI/(LỖ) TỪ BÁN CK
(auto-fill)]],"")</f>
        <v/>
      </c>
      <c r="AB27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8" s="79"/>
      <c r="AE2748" s="146" t="str">
        <f>IF(Stock[[#This Row],[TRẠNG THÁI
(auto-fill)]]="NẮM GIỮ",Stock[[#This Row],[GIÁ THỊ TRƯỜNG]]-Stock[[#This Row],[GIÁ MUA]],"")</f>
        <v/>
      </c>
      <c r="AF2748" s="150" t="str">
        <f>IFERROR(Stock[[#This Row],[TĂNG/
(GIẢM )]]/Stock[[#This Row],[GIÁ MUA]],"")</f>
        <v/>
      </c>
      <c r="AG2748" s="129" t="str">
        <f>IF(Stock[[#This Row],[GIÁ THỊ TRƯỜNG]]&gt;0,Stock[[#This Row],[GIÁ THỊ TRƯỜNG]]*Stock[[#This Row],[SỐ LƯỢNG CÒN LẠI
(auto-fill)]],"")</f>
        <v/>
      </c>
    </row>
    <row r="2749" spans="2:33">
      <c r="B2749" s="109" t="str">
        <f>IF(AND(Stock[[#This Row],[SỐ LƯỢNG MUA]]&gt;0,Stock[[#This Row],[SỐ LƯỢNG CÒN LẠI
(auto-fill)]]=0),"BÁN",
IF(AND(Stock[[#This Row],[SỐ LƯỢNG MUA]]&gt;0,Stock[[#This Row],[SỐ LƯỢNG CÒN LẠI
(auto-fill)]]&gt;0),"NẮM GIỮ",""))</f>
        <v/>
      </c>
      <c r="C2749" s="112">
        <f t="shared" si="42"/>
        <v>2736</v>
      </c>
      <c r="D2749" s="77"/>
      <c r="E2749" s="78"/>
      <c r="F2749" s="170"/>
      <c r="G2749" s="83"/>
      <c r="H2749" s="84"/>
      <c r="I2749" s="114" t="str">
        <f>IF(Stock[[#This Row],[SỐ LƯỢNG MUA]]&gt;0,Stock[[#This Row],[GIÁ MUA]]*Stock[[#This Row],[SỐ LƯỢNG MUA]]*$D$11,"")</f>
        <v/>
      </c>
      <c r="J2749" s="87"/>
      <c r="K2749" s="88"/>
      <c r="L2749" s="116" t="str">
        <f>IF(Stock[[#This Row],[SỐ LƯỢNG MUA]]&gt;0,Stock[[#This Row],[GIÁ MUA]]*(1+Stock[[#This Row],[% TĂNG KỲ VỌNG_1]]),"")</f>
        <v/>
      </c>
      <c r="M2749" s="89"/>
      <c r="N2749" s="116" t="str">
        <f>IF(Stock[[#This Row],[SỐ LƯỢNG MUA]]&gt;0,Stock[[#This Row],[GIÁ MUA]]*(1+Stock[[#This Row],[% TĂNG KỲ VỌNG_2]]),"")</f>
        <v/>
      </c>
      <c r="O2749" s="89"/>
      <c r="P2749" s="116" t="str">
        <f>IF(Stock[[#This Row],[SỐ LƯỢNG MUA]]&gt;0,Stock[[#This Row],[GIÁ MUA]]*(1+Stock[[#This Row],[% GIẢM ĐỂ CẮT LỖ]]),"")</f>
        <v/>
      </c>
      <c r="Q2749" s="103"/>
      <c r="R2749" s="117" t="str">
        <f>IF(Stock[[#This Row],[CỔ TỨC TIỀN MẶT]]&gt;0,Stock[[#This Row],[CỔ TỨC TIỀN MẶT]]/(Stock[[#This Row],[GIÁ MUA]]*Stock[[#This Row],[SỐ LƯỢNG MUA]]),"")</f>
        <v/>
      </c>
      <c r="S2749" s="103"/>
      <c r="T2749" s="77"/>
      <c r="U2749" s="95"/>
      <c r="V2749" s="96"/>
      <c r="W2749" s="125" t="str">
        <f>IF(Stock[[#This Row],[SỐ LƯỢNG BÁN]]&gt;0,Stock[[#This Row],[GIÁ BÁN]]*Stock[[#This Row],[SỐ LƯỢNG BÁN]]*$D$11+Stock[[#This Row],[GIÁ BÁN]]*Stock[[#This Row],[SỐ LƯỢNG BÁN]]*$D$12,"")</f>
        <v/>
      </c>
      <c r="X2749" s="120">
        <f>Stock[[#This Row],[SỐ LƯỢNG MUA]]+Stock[[#This Row],[CỔ TỨC BẰNG CỔ PHIẾU]]-Stock[[#This Row],[SỐ LƯỢNG BÁN]]</f>
        <v>0</v>
      </c>
      <c r="Y27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9" s="120">
        <f ca="1">IF(Stock[[#This Row],[NGÀY BÁN]]&gt;0,Stock[[#This Row],[NGÀY BÁN]]-Stock[[#This Row],[NGÀY MUA]]+1,IF(Stock[[#This Row],[NGÀY MUA]]=0,0,TODAY()-Stock[[#This Row],[NGÀY MUA]]+1))</f>
        <v>0</v>
      </c>
      <c r="AA2749" s="121" t="str">
        <f>IFERROR(Stock[[#This Row],[CỔ TỨC TIỀN MẶT]]+Stock[[#This Row],[LÃI/(LỖ) TỪ BÁN CK
(auto-fill)]],"")</f>
        <v/>
      </c>
      <c r="AB27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49" s="79"/>
      <c r="AE2749" s="146" t="str">
        <f>IF(Stock[[#This Row],[TRẠNG THÁI
(auto-fill)]]="NẮM GIỮ",Stock[[#This Row],[GIÁ THỊ TRƯỜNG]]-Stock[[#This Row],[GIÁ MUA]],"")</f>
        <v/>
      </c>
      <c r="AF2749" s="150" t="str">
        <f>IFERROR(Stock[[#This Row],[TĂNG/
(GIẢM )]]/Stock[[#This Row],[GIÁ MUA]],"")</f>
        <v/>
      </c>
      <c r="AG2749" s="129" t="str">
        <f>IF(Stock[[#This Row],[GIÁ THỊ TRƯỜNG]]&gt;0,Stock[[#This Row],[GIÁ THỊ TRƯỜNG]]*Stock[[#This Row],[SỐ LƯỢNG CÒN LẠI
(auto-fill)]],"")</f>
        <v/>
      </c>
    </row>
    <row r="2750" spans="2:33">
      <c r="B2750" s="109" t="str">
        <f>IF(AND(Stock[[#This Row],[SỐ LƯỢNG MUA]]&gt;0,Stock[[#This Row],[SỐ LƯỢNG CÒN LẠI
(auto-fill)]]=0),"BÁN",
IF(AND(Stock[[#This Row],[SỐ LƯỢNG MUA]]&gt;0,Stock[[#This Row],[SỐ LƯỢNG CÒN LẠI
(auto-fill)]]&gt;0),"NẮM GIỮ",""))</f>
        <v/>
      </c>
      <c r="C2750" s="112">
        <f t="shared" si="42"/>
        <v>2737</v>
      </c>
      <c r="D2750" s="77"/>
      <c r="E2750" s="78"/>
      <c r="F2750" s="170"/>
      <c r="G2750" s="83"/>
      <c r="H2750" s="84"/>
      <c r="I2750" s="114" t="str">
        <f>IF(Stock[[#This Row],[SỐ LƯỢNG MUA]]&gt;0,Stock[[#This Row],[GIÁ MUA]]*Stock[[#This Row],[SỐ LƯỢNG MUA]]*$D$11,"")</f>
        <v/>
      </c>
      <c r="J2750" s="87"/>
      <c r="K2750" s="88"/>
      <c r="L2750" s="116" t="str">
        <f>IF(Stock[[#This Row],[SỐ LƯỢNG MUA]]&gt;0,Stock[[#This Row],[GIÁ MUA]]*(1+Stock[[#This Row],[% TĂNG KỲ VỌNG_1]]),"")</f>
        <v/>
      </c>
      <c r="M2750" s="89"/>
      <c r="N2750" s="116" t="str">
        <f>IF(Stock[[#This Row],[SỐ LƯỢNG MUA]]&gt;0,Stock[[#This Row],[GIÁ MUA]]*(1+Stock[[#This Row],[% TĂNG KỲ VỌNG_2]]),"")</f>
        <v/>
      </c>
      <c r="O2750" s="89"/>
      <c r="P2750" s="116" t="str">
        <f>IF(Stock[[#This Row],[SỐ LƯỢNG MUA]]&gt;0,Stock[[#This Row],[GIÁ MUA]]*(1+Stock[[#This Row],[% GIẢM ĐỂ CẮT LỖ]]),"")</f>
        <v/>
      </c>
      <c r="Q2750" s="103"/>
      <c r="R2750" s="117" t="str">
        <f>IF(Stock[[#This Row],[CỔ TỨC TIỀN MẶT]]&gt;0,Stock[[#This Row],[CỔ TỨC TIỀN MẶT]]/(Stock[[#This Row],[GIÁ MUA]]*Stock[[#This Row],[SỐ LƯỢNG MUA]]),"")</f>
        <v/>
      </c>
      <c r="S2750" s="103"/>
      <c r="T2750" s="77"/>
      <c r="U2750" s="95"/>
      <c r="V2750" s="96"/>
      <c r="W2750" s="125" t="str">
        <f>IF(Stock[[#This Row],[SỐ LƯỢNG BÁN]]&gt;0,Stock[[#This Row],[GIÁ BÁN]]*Stock[[#This Row],[SỐ LƯỢNG BÁN]]*$D$11+Stock[[#This Row],[GIÁ BÁN]]*Stock[[#This Row],[SỐ LƯỢNG BÁN]]*$D$12,"")</f>
        <v/>
      </c>
      <c r="X2750" s="120">
        <f>Stock[[#This Row],[SỐ LƯỢNG MUA]]+Stock[[#This Row],[CỔ TỨC BẰNG CỔ PHIẾU]]-Stock[[#This Row],[SỐ LƯỢNG BÁN]]</f>
        <v>0</v>
      </c>
      <c r="Y27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0" s="120">
        <f ca="1">IF(Stock[[#This Row],[NGÀY BÁN]]&gt;0,Stock[[#This Row],[NGÀY BÁN]]-Stock[[#This Row],[NGÀY MUA]]+1,IF(Stock[[#This Row],[NGÀY MUA]]=0,0,TODAY()-Stock[[#This Row],[NGÀY MUA]]+1))</f>
        <v>0</v>
      </c>
      <c r="AA2750" s="121" t="str">
        <f>IFERROR(Stock[[#This Row],[CỔ TỨC TIỀN MẶT]]+Stock[[#This Row],[LÃI/(LỖ) TỪ BÁN CK
(auto-fill)]],"")</f>
        <v/>
      </c>
      <c r="AB27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0" s="79"/>
      <c r="AE2750" s="146" t="str">
        <f>IF(Stock[[#This Row],[TRẠNG THÁI
(auto-fill)]]="NẮM GIỮ",Stock[[#This Row],[GIÁ THỊ TRƯỜNG]]-Stock[[#This Row],[GIÁ MUA]],"")</f>
        <v/>
      </c>
      <c r="AF2750" s="150" t="str">
        <f>IFERROR(Stock[[#This Row],[TĂNG/
(GIẢM )]]/Stock[[#This Row],[GIÁ MUA]],"")</f>
        <v/>
      </c>
      <c r="AG2750" s="129" t="str">
        <f>IF(Stock[[#This Row],[GIÁ THỊ TRƯỜNG]]&gt;0,Stock[[#This Row],[GIÁ THỊ TRƯỜNG]]*Stock[[#This Row],[SỐ LƯỢNG CÒN LẠI
(auto-fill)]],"")</f>
        <v/>
      </c>
    </row>
    <row r="2751" spans="2:33">
      <c r="B2751" s="109" t="str">
        <f>IF(AND(Stock[[#This Row],[SỐ LƯỢNG MUA]]&gt;0,Stock[[#This Row],[SỐ LƯỢNG CÒN LẠI
(auto-fill)]]=0),"BÁN",
IF(AND(Stock[[#This Row],[SỐ LƯỢNG MUA]]&gt;0,Stock[[#This Row],[SỐ LƯỢNG CÒN LẠI
(auto-fill)]]&gt;0),"NẮM GIỮ",""))</f>
        <v/>
      </c>
      <c r="C2751" s="112">
        <f t="shared" si="42"/>
        <v>2738</v>
      </c>
      <c r="D2751" s="77"/>
      <c r="E2751" s="78"/>
      <c r="F2751" s="170"/>
      <c r="G2751" s="83"/>
      <c r="H2751" s="84"/>
      <c r="I2751" s="114" t="str">
        <f>IF(Stock[[#This Row],[SỐ LƯỢNG MUA]]&gt;0,Stock[[#This Row],[GIÁ MUA]]*Stock[[#This Row],[SỐ LƯỢNG MUA]]*$D$11,"")</f>
        <v/>
      </c>
      <c r="J2751" s="87"/>
      <c r="K2751" s="88"/>
      <c r="L2751" s="116" t="str">
        <f>IF(Stock[[#This Row],[SỐ LƯỢNG MUA]]&gt;0,Stock[[#This Row],[GIÁ MUA]]*(1+Stock[[#This Row],[% TĂNG KỲ VỌNG_1]]),"")</f>
        <v/>
      </c>
      <c r="M2751" s="89"/>
      <c r="N2751" s="116" t="str">
        <f>IF(Stock[[#This Row],[SỐ LƯỢNG MUA]]&gt;0,Stock[[#This Row],[GIÁ MUA]]*(1+Stock[[#This Row],[% TĂNG KỲ VỌNG_2]]),"")</f>
        <v/>
      </c>
      <c r="O2751" s="89"/>
      <c r="P2751" s="116" t="str">
        <f>IF(Stock[[#This Row],[SỐ LƯỢNG MUA]]&gt;0,Stock[[#This Row],[GIÁ MUA]]*(1+Stock[[#This Row],[% GIẢM ĐỂ CẮT LỖ]]),"")</f>
        <v/>
      </c>
      <c r="Q2751" s="103"/>
      <c r="R2751" s="117" t="str">
        <f>IF(Stock[[#This Row],[CỔ TỨC TIỀN MẶT]]&gt;0,Stock[[#This Row],[CỔ TỨC TIỀN MẶT]]/(Stock[[#This Row],[GIÁ MUA]]*Stock[[#This Row],[SỐ LƯỢNG MUA]]),"")</f>
        <v/>
      </c>
      <c r="S2751" s="103"/>
      <c r="T2751" s="77"/>
      <c r="U2751" s="95"/>
      <c r="V2751" s="96"/>
      <c r="W2751" s="125" t="str">
        <f>IF(Stock[[#This Row],[SỐ LƯỢNG BÁN]]&gt;0,Stock[[#This Row],[GIÁ BÁN]]*Stock[[#This Row],[SỐ LƯỢNG BÁN]]*$D$11+Stock[[#This Row],[GIÁ BÁN]]*Stock[[#This Row],[SỐ LƯỢNG BÁN]]*$D$12,"")</f>
        <v/>
      </c>
      <c r="X2751" s="120">
        <f>Stock[[#This Row],[SỐ LƯỢNG MUA]]+Stock[[#This Row],[CỔ TỨC BẰNG CỔ PHIẾU]]-Stock[[#This Row],[SỐ LƯỢNG BÁN]]</f>
        <v>0</v>
      </c>
      <c r="Y27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1" s="120">
        <f ca="1">IF(Stock[[#This Row],[NGÀY BÁN]]&gt;0,Stock[[#This Row],[NGÀY BÁN]]-Stock[[#This Row],[NGÀY MUA]]+1,IF(Stock[[#This Row],[NGÀY MUA]]=0,0,TODAY()-Stock[[#This Row],[NGÀY MUA]]+1))</f>
        <v>0</v>
      </c>
      <c r="AA2751" s="121" t="str">
        <f>IFERROR(Stock[[#This Row],[CỔ TỨC TIỀN MẶT]]+Stock[[#This Row],[LÃI/(LỖ) TỪ BÁN CK
(auto-fill)]],"")</f>
        <v/>
      </c>
      <c r="AB27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1" s="79"/>
      <c r="AE2751" s="146" t="str">
        <f>IF(Stock[[#This Row],[TRẠNG THÁI
(auto-fill)]]="NẮM GIỮ",Stock[[#This Row],[GIÁ THỊ TRƯỜNG]]-Stock[[#This Row],[GIÁ MUA]],"")</f>
        <v/>
      </c>
      <c r="AF2751" s="150" t="str">
        <f>IFERROR(Stock[[#This Row],[TĂNG/
(GIẢM )]]/Stock[[#This Row],[GIÁ MUA]],"")</f>
        <v/>
      </c>
      <c r="AG2751" s="129" t="str">
        <f>IF(Stock[[#This Row],[GIÁ THỊ TRƯỜNG]]&gt;0,Stock[[#This Row],[GIÁ THỊ TRƯỜNG]]*Stock[[#This Row],[SỐ LƯỢNG CÒN LẠI
(auto-fill)]],"")</f>
        <v/>
      </c>
    </row>
    <row r="2752" spans="2:33">
      <c r="B2752" s="109" t="str">
        <f>IF(AND(Stock[[#This Row],[SỐ LƯỢNG MUA]]&gt;0,Stock[[#This Row],[SỐ LƯỢNG CÒN LẠI
(auto-fill)]]=0),"BÁN",
IF(AND(Stock[[#This Row],[SỐ LƯỢNG MUA]]&gt;0,Stock[[#This Row],[SỐ LƯỢNG CÒN LẠI
(auto-fill)]]&gt;0),"NẮM GIỮ",""))</f>
        <v/>
      </c>
      <c r="C2752" s="112">
        <f t="shared" si="42"/>
        <v>2739</v>
      </c>
      <c r="D2752" s="77"/>
      <c r="E2752" s="78"/>
      <c r="F2752" s="170"/>
      <c r="G2752" s="83"/>
      <c r="H2752" s="84"/>
      <c r="I2752" s="114" t="str">
        <f>IF(Stock[[#This Row],[SỐ LƯỢNG MUA]]&gt;0,Stock[[#This Row],[GIÁ MUA]]*Stock[[#This Row],[SỐ LƯỢNG MUA]]*$D$11,"")</f>
        <v/>
      </c>
      <c r="J2752" s="87"/>
      <c r="K2752" s="88"/>
      <c r="L2752" s="116" t="str">
        <f>IF(Stock[[#This Row],[SỐ LƯỢNG MUA]]&gt;0,Stock[[#This Row],[GIÁ MUA]]*(1+Stock[[#This Row],[% TĂNG KỲ VỌNG_1]]),"")</f>
        <v/>
      </c>
      <c r="M2752" s="89"/>
      <c r="N2752" s="116" t="str">
        <f>IF(Stock[[#This Row],[SỐ LƯỢNG MUA]]&gt;0,Stock[[#This Row],[GIÁ MUA]]*(1+Stock[[#This Row],[% TĂNG KỲ VỌNG_2]]),"")</f>
        <v/>
      </c>
      <c r="O2752" s="89"/>
      <c r="P2752" s="116" t="str">
        <f>IF(Stock[[#This Row],[SỐ LƯỢNG MUA]]&gt;0,Stock[[#This Row],[GIÁ MUA]]*(1+Stock[[#This Row],[% GIẢM ĐỂ CẮT LỖ]]),"")</f>
        <v/>
      </c>
      <c r="Q2752" s="103"/>
      <c r="R2752" s="117" t="str">
        <f>IF(Stock[[#This Row],[CỔ TỨC TIỀN MẶT]]&gt;0,Stock[[#This Row],[CỔ TỨC TIỀN MẶT]]/(Stock[[#This Row],[GIÁ MUA]]*Stock[[#This Row],[SỐ LƯỢNG MUA]]),"")</f>
        <v/>
      </c>
      <c r="S2752" s="103"/>
      <c r="T2752" s="77"/>
      <c r="U2752" s="95"/>
      <c r="V2752" s="96"/>
      <c r="W2752" s="125" t="str">
        <f>IF(Stock[[#This Row],[SỐ LƯỢNG BÁN]]&gt;0,Stock[[#This Row],[GIÁ BÁN]]*Stock[[#This Row],[SỐ LƯỢNG BÁN]]*$D$11+Stock[[#This Row],[GIÁ BÁN]]*Stock[[#This Row],[SỐ LƯỢNG BÁN]]*$D$12,"")</f>
        <v/>
      </c>
      <c r="X2752" s="120">
        <f>Stock[[#This Row],[SỐ LƯỢNG MUA]]+Stock[[#This Row],[CỔ TỨC BẰNG CỔ PHIẾU]]-Stock[[#This Row],[SỐ LƯỢNG BÁN]]</f>
        <v>0</v>
      </c>
      <c r="Y27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2" s="120">
        <f ca="1">IF(Stock[[#This Row],[NGÀY BÁN]]&gt;0,Stock[[#This Row],[NGÀY BÁN]]-Stock[[#This Row],[NGÀY MUA]]+1,IF(Stock[[#This Row],[NGÀY MUA]]=0,0,TODAY()-Stock[[#This Row],[NGÀY MUA]]+1))</f>
        <v>0</v>
      </c>
      <c r="AA2752" s="121" t="str">
        <f>IFERROR(Stock[[#This Row],[CỔ TỨC TIỀN MẶT]]+Stock[[#This Row],[LÃI/(LỖ) TỪ BÁN CK
(auto-fill)]],"")</f>
        <v/>
      </c>
      <c r="AB27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2" s="79"/>
      <c r="AE2752" s="146" t="str">
        <f>IF(Stock[[#This Row],[TRẠNG THÁI
(auto-fill)]]="NẮM GIỮ",Stock[[#This Row],[GIÁ THỊ TRƯỜNG]]-Stock[[#This Row],[GIÁ MUA]],"")</f>
        <v/>
      </c>
      <c r="AF2752" s="150" t="str">
        <f>IFERROR(Stock[[#This Row],[TĂNG/
(GIẢM )]]/Stock[[#This Row],[GIÁ MUA]],"")</f>
        <v/>
      </c>
      <c r="AG2752" s="129" t="str">
        <f>IF(Stock[[#This Row],[GIÁ THỊ TRƯỜNG]]&gt;0,Stock[[#This Row],[GIÁ THỊ TRƯỜNG]]*Stock[[#This Row],[SỐ LƯỢNG CÒN LẠI
(auto-fill)]],"")</f>
        <v/>
      </c>
    </row>
    <row r="2753" spans="2:33">
      <c r="B2753" s="109" t="str">
        <f>IF(AND(Stock[[#This Row],[SỐ LƯỢNG MUA]]&gt;0,Stock[[#This Row],[SỐ LƯỢNG CÒN LẠI
(auto-fill)]]=0),"BÁN",
IF(AND(Stock[[#This Row],[SỐ LƯỢNG MUA]]&gt;0,Stock[[#This Row],[SỐ LƯỢNG CÒN LẠI
(auto-fill)]]&gt;0),"NẮM GIỮ",""))</f>
        <v/>
      </c>
      <c r="C2753" s="112">
        <f t="shared" si="42"/>
        <v>2740</v>
      </c>
      <c r="D2753" s="77"/>
      <c r="E2753" s="78"/>
      <c r="F2753" s="170"/>
      <c r="G2753" s="83"/>
      <c r="H2753" s="84"/>
      <c r="I2753" s="114" t="str">
        <f>IF(Stock[[#This Row],[SỐ LƯỢNG MUA]]&gt;0,Stock[[#This Row],[GIÁ MUA]]*Stock[[#This Row],[SỐ LƯỢNG MUA]]*$D$11,"")</f>
        <v/>
      </c>
      <c r="J2753" s="87"/>
      <c r="K2753" s="88"/>
      <c r="L2753" s="116" t="str">
        <f>IF(Stock[[#This Row],[SỐ LƯỢNG MUA]]&gt;0,Stock[[#This Row],[GIÁ MUA]]*(1+Stock[[#This Row],[% TĂNG KỲ VỌNG_1]]),"")</f>
        <v/>
      </c>
      <c r="M2753" s="89"/>
      <c r="N2753" s="116" t="str">
        <f>IF(Stock[[#This Row],[SỐ LƯỢNG MUA]]&gt;0,Stock[[#This Row],[GIÁ MUA]]*(1+Stock[[#This Row],[% TĂNG KỲ VỌNG_2]]),"")</f>
        <v/>
      </c>
      <c r="O2753" s="89"/>
      <c r="P2753" s="116" t="str">
        <f>IF(Stock[[#This Row],[SỐ LƯỢNG MUA]]&gt;0,Stock[[#This Row],[GIÁ MUA]]*(1+Stock[[#This Row],[% GIẢM ĐỂ CẮT LỖ]]),"")</f>
        <v/>
      </c>
      <c r="Q2753" s="103"/>
      <c r="R2753" s="117" t="str">
        <f>IF(Stock[[#This Row],[CỔ TỨC TIỀN MẶT]]&gt;0,Stock[[#This Row],[CỔ TỨC TIỀN MẶT]]/(Stock[[#This Row],[GIÁ MUA]]*Stock[[#This Row],[SỐ LƯỢNG MUA]]),"")</f>
        <v/>
      </c>
      <c r="S2753" s="103"/>
      <c r="T2753" s="77"/>
      <c r="U2753" s="95"/>
      <c r="V2753" s="96"/>
      <c r="W2753" s="125" t="str">
        <f>IF(Stock[[#This Row],[SỐ LƯỢNG BÁN]]&gt;0,Stock[[#This Row],[GIÁ BÁN]]*Stock[[#This Row],[SỐ LƯỢNG BÁN]]*$D$11+Stock[[#This Row],[GIÁ BÁN]]*Stock[[#This Row],[SỐ LƯỢNG BÁN]]*$D$12,"")</f>
        <v/>
      </c>
      <c r="X2753" s="120">
        <f>Stock[[#This Row],[SỐ LƯỢNG MUA]]+Stock[[#This Row],[CỔ TỨC BẰNG CỔ PHIẾU]]-Stock[[#This Row],[SỐ LƯỢNG BÁN]]</f>
        <v>0</v>
      </c>
      <c r="Y27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3" s="120">
        <f ca="1">IF(Stock[[#This Row],[NGÀY BÁN]]&gt;0,Stock[[#This Row],[NGÀY BÁN]]-Stock[[#This Row],[NGÀY MUA]]+1,IF(Stock[[#This Row],[NGÀY MUA]]=0,0,TODAY()-Stock[[#This Row],[NGÀY MUA]]+1))</f>
        <v>0</v>
      </c>
      <c r="AA2753" s="121" t="str">
        <f>IFERROR(Stock[[#This Row],[CỔ TỨC TIỀN MẶT]]+Stock[[#This Row],[LÃI/(LỖ) TỪ BÁN CK
(auto-fill)]],"")</f>
        <v/>
      </c>
      <c r="AB27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3" s="79"/>
      <c r="AE2753" s="146" t="str">
        <f>IF(Stock[[#This Row],[TRẠNG THÁI
(auto-fill)]]="NẮM GIỮ",Stock[[#This Row],[GIÁ THỊ TRƯỜNG]]-Stock[[#This Row],[GIÁ MUA]],"")</f>
        <v/>
      </c>
      <c r="AF2753" s="150" t="str">
        <f>IFERROR(Stock[[#This Row],[TĂNG/
(GIẢM )]]/Stock[[#This Row],[GIÁ MUA]],"")</f>
        <v/>
      </c>
      <c r="AG2753" s="129" t="str">
        <f>IF(Stock[[#This Row],[GIÁ THỊ TRƯỜNG]]&gt;0,Stock[[#This Row],[GIÁ THỊ TRƯỜNG]]*Stock[[#This Row],[SỐ LƯỢNG CÒN LẠI
(auto-fill)]],"")</f>
        <v/>
      </c>
    </row>
    <row r="2754" spans="2:33">
      <c r="B2754" s="109" t="str">
        <f>IF(AND(Stock[[#This Row],[SỐ LƯỢNG MUA]]&gt;0,Stock[[#This Row],[SỐ LƯỢNG CÒN LẠI
(auto-fill)]]=0),"BÁN",
IF(AND(Stock[[#This Row],[SỐ LƯỢNG MUA]]&gt;0,Stock[[#This Row],[SỐ LƯỢNG CÒN LẠI
(auto-fill)]]&gt;0),"NẮM GIỮ",""))</f>
        <v/>
      </c>
      <c r="C2754" s="112">
        <f t="shared" si="42"/>
        <v>2741</v>
      </c>
      <c r="D2754" s="77"/>
      <c r="E2754" s="78"/>
      <c r="F2754" s="170"/>
      <c r="G2754" s="83"/>
      <c r="H2754" s="84"/>
      <c r="I2754" s="114" t="str">
        <f>IF(Stock[[#This Row],[SỐ LƯỢNG MUA]]&gt;0,Stock[[#This Row],[GIÁ MUA]]*Stock[[#This Row],[SỐ LƯỢNG MUA]]*$D$11,"")</f>
        <v/>
      </c>
      <c r="J2754" s="87"/>
      <c r="K2754" s="88"/>
      <c r="L2754" s="116" t="str">
        <f>IF(Stock[[#This Row],[SỐ LƯỢNG MUA]]&gt;0,Stock[[#This Row],[GIÁ MUA]]*(1+Stock[[#This Row],[% TĂNG KỲ VỌNG_1]]),"")</f>
        <v/>
      </c>
      <c r="M2754" s="89"/>
      <c r="N2754" s="116" t="str">
        <f>IF(Stock[[#This Row],[SỐ LƯỢNG MUA]]&gt;0,Stock[[#This Row],[GIÁ MUA]]*(1+Stock[[#This Row],[% TĂNG KỲ VỌNG_2]]),"")</f>
        <v/>
      </c>
      <c r="O2754" s="89"/>
      <c r="P2754" s="116" t="str">
        <f>IF(Stock[[#This Row],[SỐ LƯỢNG MUA]]&gt;0,Stock[[#This Row],[GIÁ MUA]]*(1+Stock[[#This Row],[% GIẢM ĐỂ CẮT LỖ]]),"")</f>
        <v/>
      </c>
      <c r="Q2754" s="103"/>
      <c r="R2754" s="117" t="str">
        <f>IF(Stock[[#This Row],[CỔ TỨC TIỀN MẶT]]&gt;0,Stock[[#This Row],[CỔ TỨC TIỀN MẶT]]/(Stock[[#This Row],[GIÁ MUA]]*Stock[[#This Row],[SỐ LƯỢNG MUA]]),"")</f>
        <v/>
      </c>
      <c r="S2754" s="103"/>
      <c r="T2754" s="77"/>
      <c r="U2754" s="95"/>
      <c r="V2754" s="96"/>
      <c r="W2754" s="125" t="str">
        <f>IF(Stock[[#This Row],[SỐ LƯỢNG BÁN]]&gt;0,Stock[[#This Row],[GIÁ BÁN]]*Stock[[#This Row],[SỐ LƯỢNG BÁN]]*$D$11+Stock[[#This Row],[GIÁ BÁN]]*Stock[[#This Row],[SỐ LƯỢNG BÁN]]*$D$12,"")</f>
        <v/>
      </c>
      <c r="X2754" s="120">
        <f>Stock[[#This Row],[SỐ LƯỢNG MUA]]+Stock[[#This Row],[CỔ TỨC BẰNG CỔ PHIẾU]]-Stock[[#This Row],[SỐ LƯỢNG BÁN]]</f>
        <v>0</v>
      </c>
      <c r="Y27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4" s="120">
        <f ca="1">IF(Stock[[#This Row],[NGÀY BÁN]]&gt;0,Stock[[#This Row],[NGÀY BÁN]]-Stock[[#This Row],[NGÀY MUA]]+1,IF(Stock[[#This Row],[NGÀY MUA]]=0,0,TODAY()-Stock[[#This Row],[NGÀY MUA]]+1))</f>
        <v>0</v>
      </c>
      <c r="AA2754" s="121" t="str">
        <f>IFERROR(Stock[[#This Row],[CỔ TỨC TIỀN MẶT]]+Stock[[#This Row],[LÃI/(LỖ) TỪ BÁN CK
(auto-fill)]],"")</f>
        <v/>
      </c>
      <c r="AB27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4" s="79"/>
      <c r="AE2754" s="146" t="str">
        <f>IF(Stock[[#This Row],[TRẠNG THÁI
(auto-fill)]]="NẮM GIỮ",Stock[[#This Row],[GIÁ THỊ TRƯỜNG]]-Stock[[#This Row],[GIÁ MUA]],"")</f>
        <v/>
      </c>
      <c r="AF2754" s="150" t="str">
        <f>IFERROR(Stock[[#This Row],[TĂNG/
(GIẢM )]]/Stock[[#This Row],[GIÁ MUA]],"")</f>
        <v/>
      </c>
      <c r="AG2754" s="129" t="str">
        <f>IF(Stock[[#This Row],[GIÁ THỊ TRƯỜNG]]&gt;0,Stock[[#This Row],[GIÁ THỊ TRƯỜNG]]*Stock[[#This Row],[SỐ LƯỢNG CÒN LẠI
(auto-fill)]],"")</f>
        <v/>
      </c>
    </row>
    <row r="2755" spans="2:33">
      <c r="B2755" s="109" t="str">
        <f>IF(AND(Stock[[#This Row],[SỐ LƯỢNG MUA]]&gt;0,Stock[[#This Row],[SỐ LƯỢNG CÒN LẠI
(auto-fill)]]=0),"BÁN",
IF(AND(Stock[[#This Row],[SỐ LƯỢNG MUA]]&gt;0,Stock[[#This Row],[SỐ LƯỢNG CÒN LẠI
(auto-fill)]]&gt;0),"NẮM GIỮ",""))</f>
        <v/>
      </c>
      <c r="C2755" s="112">
        <f t="shared" si="42"/>
        <v>2742</v>
      </c>
      <c r="D2755" s="77"/>
      <c r="E2755" s="78"/>
      <c r="F2755" s="170"/>
      <c r="G2755" s="83"/>
      <c r="H2755" s="84"/>
      <c r="I2755" s="114" t="str">
        <f>IF(Stock[[#This Row],[SỐ LƯỢNG MUA]]&gt;0,Stock[[#This Row],[GIÁ MUA]]*Stock[[#This Row],[SỐ LƯỢNG MUA]]*$D$11,"")</f>
        <v/>
      </c>
      <c r="J2755" s="87"/>
      <c r="K2755" s="88"/>
      <c r="L2755" s="116" t="str">
        <f>IF(Stock[[#This Row],[SỐ LƯỢNG MUA]]&gt;0,Stock[[#This Row],[GIÁ MUA]]*(1+Stock[[#This Row],[% TĂNG KỲ VỌNG_1]]),"")</f>
        <v/>
      </c>
      <c r="M2755" s="89"/>
      <c r="N2755" s="116" t="str">
        <f>IF(Stock[[#This Row],[SỐ LƯỢNG MUA]]&gt;0,Stock[[#This Row],[GIÁ MUA]]*(1+Stock[[#This Row],[% TĂNG KỲ VỌNG_2]]),"")</f>
        <v/>
      </c>
      <c r="O2755" s="89"/>
      <c r="P2755" s="116" t="str">
        <f>IF(Stock[[#This Row],[SỐ LƯỢNG MUA]]&gt;0,Stock[[#This Row],[GIÁ MUA]]*(1+Stock[[#This Row],[% GIẢM ĐỂ CẮT LỖ]]),"")</f>
        <v/>
      </c>
      <c r="Q2755" s="103"/>
      <c r="R2755" s="117" t="str">
        <f>IF(Stock[[#This Row],[CỔ TỨC TIỀN MẶT]]&gt;0,Stock[[#This Row],[CỔ TỨC TIỀN MẶT]]/(Stock[[#This Row],[GIÁ MUA]]*Stock[[#This Row],[SỐ LƯỢNG MUA]]),"")</f>
        <v/>
      </c>
      <c r="S2755" s="103"/>
      <c r="T2755" s="77"/>
      <c r="U2755" s="95"/>
      <c r="V2755" s="96"/>
      <c r="W2755" s="125" t="str">
        <f>IF(Stock[[#This Row],[SỐ LƯỢNG BÁN]]&gt;0,Stock[[#This Row],[GIÁ BÁN]]*Stock[[#This Row],[SỐ LƯỢNG BÁN]]*$D$11+Stock[[#This Row],[GIÁ BÁN]]*Stock[[#This Row],[SỐ LƯỢNG BÁN]]*$D$12,"")</f>
        <v/>
      </c>
      <c r="X2755" s="120">
        <f>Stock[[#This Row],[SỐ LƯỢNG MUA]]+Stock[[#This Row],[CỔ TỨC BẰNG CỔ PHIẾU]]-Stock[[#This Row],[SỐ LƯỢNG BÁN]]</f>
        <v>0</v>
      </c>
      <c r="Y27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5" s="120">
        <f ca="1">IF(Stock[[#This Row],[NGÀY BÁN]]&gt;0,Stock[[#This Row],[NGÀY BÁN]]-Stock[[#This Row],[NGÀY MUA]]+1,IF(Stock[[#This Row],[NGÀY MUA]]=0,0,TODAY()-Stock[[#This Row],[NGÀY MUA]]+1))</f>
        <v>0</v>
      </c>
      <c r="AA2755" s="121" t="str">
        <f>IFERROR(Stock[[#This Row],[CỔ TỨC TIỀN MẶT]]+Stock[[#This Row],[LÃI/(LỖ) TỪ BÁN CK
(auto-fill)]],"")</f>
        <v/>
      </c>
      <c r="AB27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5" s="79"/>
      <c r="AE2755" s="146" t="str">
        <f>IF(Stock[[#This Row],[TRẠNG THÁI
(auto-fill)]]="NẮM GIỮ",Stock[[#This Row],[GIÁ THỊ TRƯỜNG]]-Stock[[#This Row],[GIÁ MUA]],"")</f>
        <v/>
      </c>
      <c r="AF2755" s="150" t="str">
        <f>IFERROR(Stock[[#This Row],[TĂNG/
(GIẢM )]]/Stock[[#This Row],[GIÁ MUA]],"")</f>
        <v/>
      </c>
      <c r="AG2755" s="129" t="str">
        <f>IF(Stock[[#This Row],[GIÁ THỊ TRƯỜNG]]&gt;0,Stock[[#This Row],[GIÁ THỊ TRƯỜNG]]*Stock[[#This Row],[SỐ LƯỢNG CÒN LẠI
(auto-fill)]],"")</f>
        <v/>
      </c>
    </row>
    <row r="2756" spans="2:33">
      <c r="B2756" s="109" t="str">
        <f>IF(AND(Stock[[#This Row],[SỐ LƯỢNG MUA]]&gt;0,Stock[[#This Row],[SỐ LƯỢNG CÒN LẠI
(auto-fill)]]=0),"BÁN",
IF(AND(Stock[[#This Row],[SỐ LƯỢNG MUA]]&gt;0,Stock[[#This Row],[SỐ LƯỢNG CÒN LẠI
(auto-fill)]]&gt;0),"NẮM GIỮ",""))</f>
        <v/>
      </c>
      <c r="C2756" s="112">
        <f t="shared" si="42"/>
        <v>2743</v>
      </c>
      <c r="D2756" s="77"/>
      <c r="E2756" s="78"/>
      <c r="F2756" s="170"/>
      <c r="G2756" s="83"/>
      <c r="H2756" s="84"/>
      <c r="I2756" s="114" t="str">
        <f>IF(Stock[[#This Row],[SỐ LƯỢNG MUA]]&gt;0,Stock[[#This Row],[GIÁ MUA]]*Stock[[#This Row],[SỐ LƯỢNG MUA]]*$D$11,"")</f>
        <v/>
      </c>
      <c r="J2756" s="87"/>
      <c r="K2756" s="88"/>
      <c r="L2756" s="116" t="str">
        <f>IF(Stock[[#This Row],[SỐ LƯỢNG MUA]]&gt;0,Stock[[#This Row],[GIÁ MUA]]*(1+Stock[[#This Row],[% TĂNG KỲ VỌNG_1]]),"")</f>
        <v/>
      </c>
      <c r="M2756" s="89"/>
      <c r="N2756" s="116" t="str">
        <f>IF(Stock[[#This Row],[SỐ LƯỢNG MUA]]&gt;0,Stock[[#This Row],[GIÁ MUA]]*(1+Stock[[#This Row],[% TĂNG KỲ VỌNG_2]]),"")</f>
        <v/>
      </c>
      <c r="O2756" s="89"/>
      <c r="P2756" s="116" t="str">
        <f>IF(Stock[[#This Row],[SỐ LƯỢNG MUA]]&gt;0,Stock[[#This Row],[GIÁ MUA]]*(1+Stock[[#This Row],[% GIẢM ĐỂ CẮT LỖ]]),"")</f>
        <v/>
      </c>
      <c r="Q2756" s="103"/>
      <c r="R2756" s="117" t="str">
        <f>IF(Stock[[#This Row],[CỔ TỨC TIỀN MẶT]]&gt;0,Stock[[#This Row],[CỔ TỨC TIỀN MẶT]]/(Stock[[#This Row],[GIÁ MUA]]*Stock[[#This Row],[SỐ LƯỢNG MUA]]),"")</f>
        <v/>
      </c>
      <c r="S2756" s="103"/>
      <c r="T2756" s="77"/>
      <c r="U2756" s="95"/>
      <c r="V2756" s="96"/>
      <c r="W2756" s="125" t="str">
        <f>IF(Stock[[#This Row],[SỐ LƯỢNG BÁN]]&gt;0,Stock[[#This Row],[GIÁ BÁN]]*Stock[[#This Row],[SỐ LƯỢNG BÁN]]*$D$11+Stock[[#This Row],[GIÁ BÁN]]*Stock[[#This Row],[SỐ LƯỢNG BÁN]]*$D$12,"")</f>
        <v/>
      </c>
      <c r="X2756" s="120">
        <f>Stock[[#This Row],[SỐ LƯỢNG MUA]]+Stock[[#This Row],[CỔ TỨC BẰNG CỔ PHIẾU]]-Stock[[#This Row],[SỐ LƯỢNG BÁN]]</f>
        <v>0</v>
      </c>
      <c r="Y27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6" s="120">
        <f ca="1">IF(Stock[[#This Row],[NGÀY BÁN]]&gt;0,Stock[[#This Row],[NGÀY BÁN]]-Stock[[#This Row],[NGÀY MUA]]+1,IF(Stock[[#This Row],[NGÀY MUA]]=0,0,TODAY()-Stock[[#This Row],[NGÀY MUA]]+1))</f>
        <v>0</v>
      </c>
      <c r="AA2756" s="121" t="str">
        <f>IFERROR(Stock[[#This Row],[CỔ TỨC TIỀN MẶT]]+Stock[[#This Row],[LÃI/(LỖ) TỪ BÁN CK
(auto-fill)]],"")</f>
        <v/>
      </c>
      <c r="AB27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6" s="79"/>
      <c r="AE2756" s="146" t="str">
        <f>IF(Stock[[#This Row],[TRẠNG THÁI
(auto-fill)]]="NẮM GIỮ",Stock[[#This Row],[GIÁ THỊ TRƯỜNG]]-Stock[[#This Row],[GIÁ MUA]],"")</f>
        <v/>
      </c>
      <c r="AF2756" s="150" t="str">
        <f>IFERROR(Stock[[#This Row],[TĂNG/
(GIẢM )]]/Stock[[#This Row],[GIÁ MUA]],"")</f>
        <v/>
      </c>
      <c r="AG2756" s="129" t="str">
        <f>IF(Stock[[#This Row],[GIÁ THỊ TRƯỜNG]]&gt;0,Stock[[#This Row],[GIÁ THỊ TRƯỜNG]]*Stock[[#This Row],[SỐ LƯỢNG CÒN LẠI
(auto-fill)]],"")</f>
        <v/>
      </c>
    </row>
    <row r="2757" spans="2:33">
      <c r="B2757" s="109" t="str">
        <f>IF(AND(Stock[[#This Row],[SỐ LƯỢNG MUA]]&gt;0,Stock[[#This Row],[SỐ LƯỢNG CÒN LẠI
(auto-fill)]]=0),"BÁN",
IF(AND(Stock[[#This Row],[SỐ LƯỢNG MUA]]&gt;0,Stock[[#This Row],[SỐ LƯỢNG CÒN LẠI
(auto-fill)]]&gt;0),"NẮM GIỮ",""))</f>
        <v/>
      </c>
      <c r="C2757" s="112">
        <f t="shared" si="42"/>
        <v>2744</v>
      </c>
      <c r="D2757" s="77"/>
      <c r="E2757" s="78"/>
      <c r="F2757" s="170"/>
      <c r="G2757" s="83"/>
      <c r="H2757" s="84"/>
      <c r="I2757" s="114" t="str">
        <f>IF(Stock[[#This Row],[SỐ LƯỢNG MUA]]&gt;0,Stock[[#This Row],[GIÁ MUA]]*Stock[[#This Row],[SỐ LƯỢNG MUA]]*$D$11,"")</f>
        <v/>
      </c>
      <c r="J2757" s="87"/>
      <c r="K2757" s="88"/>
      <c r="L2757" s="116" t="str">
        <f>IF(Stock[[#This Row],[SỐ LƯỢNG MUA]]&gt;0,Stock[[#This Row],[GIÁ MUA]]*(1+Stock[[#This Row],[% TĂNG KỲ VỌNG_1]]),"")</f>
        <v/>
      </c>
      <c r="M2757" s="89"/>
      <c r="N2757" s="116" t="str">
        <f>IF(Stock[[#This Row],[SỐ LƯỢNG MUA]]&gt;0,Stock[[#This Row],[GIÁ MUA]]*(1+Stock[[#This Row],[% TĂNG KỲ VỌNG_2]]),"")</f>
        <v/>
      </c>
      <c r="O2757" s="89"/>
      <c r="P2757" s="116" t="str">
        <f>IF(Stock[[#This Row],[SỐ LƯỢNG MUA]]&gt;0,Stock[[#This Row],[GIÁ MUA]]*(1+Stock[[#This Row],[% GIẢM ĐỂ CẮT LỖ]]),"")</f>
        <v/>
      </c>
      <c r="Q2757" s="103"/>
      <c r="R2757" s="117" t="str">
        <f>IF(Stock[[#This Row],[CỔ TỨC TIỀN MẶT]]&gt;0,Stock[[#This Row],[CỔ TỨC TIỀN MẶT]]/(Stock[[#This Row],[GIÁ MUA]]*Stock[[#This Row],[SỐ LƯỢNG MUA]]),"")</f>
        <v/>
      </c>
      <c r="S2757" s="103"/>
      <c r="T2757" s="77"/>
      <c r="U2757" s="95"/>
      <c r="V2757" s="96"/>
      <c r="W2757" s="125" t="str">
        <f>IF(Stock[[#This Row],[SỐ LƯỢNG BÁN]]&gt;0,Stock[[#This Row],[GIÁ BÁN]]*Stock[[#This Row],[SỐ LƯỢNG BÁN]]*$D$11+Stock[[#This Row],[GIÁ BÁN]]*Stock[[#This Row],[SỐ LƯỢNG BÁN]]*$D$12,"")</f>
        <v/>
      </c>
      <c r="X2757" s="120">
        <f>Stock[[#This Row],[SỐ LƯỢNG MUA]]+Stock[[#This Row],[CỔ TỨC BẰNG CỔ PHIẾU]]-Stock[[#This Row],[SỐ LƯỢNG BÁN]]</f>
        <v>0</v>
      </c>
      <c r="Y27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7" s="120">
        <f ca="1">IF(Stock[[#This Row],[NGÀY BÁN]]&gt;0,Stock[[#This Row],[NGÀY BÁN]]-Stock[[#This Row],[NGÀY MUA]]+1,IF(Stock[[#This Row],[NGÀY MUA]]=0,0,TODAY()-Stock[[#This Row],[NGÀY MUA]]+1))</f>
        <v>0</v>
      </c>
      <c r="AA2757" s="121" t="str">
        <f>IFERROR(Stock[[#This Row],[CỔ TỨC TIỀN MẶT]]+Stock[[#This Row],[LÃI/(LỖ) TỪ BÁN CK
(auto-fill)]],"")</f>
        <v/>
      </c>
      <c r="AB27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7" s="79"/>
      <c r="AE2757" s="146" t="str">
        <f>IF(Stock[[#This Row],[TRẠNG THÁI
(auto-fill)]]="NẮM GIỮ",Stock[[#This Row],[GIÁ THỊ TRƯỜNG]]-Stock[[#This Row],[GIÁ MUA]],"")</f>
        <v/>
      </c>
      <c r="AF2757" s="150" t="str">
        <f>IFERROR(Stock[[#This Row],[TĂNG/
(GIẢM )]]/Stock[[#This Row],[GIÁ MUA]],"")</f>
        <v/>
      </c>
      <c r="AG2757" s="129" t="str">
        <f>IF(Stock[[#This Row],[GIÁ THỊ TRƯỜNG]]&gt;0,Stock[[#This Row],[GIÁ THỊ TRƯỜNG]]*Stock[[#This Row],[SỐ LƯỢNG CÒN LẠI
(auto-fill)]],"")</f>
        <v/>
      </c>
    </row>
    <row r="2758" spans="2:33">
      <c r="B2758" s="109" t="str">
        <f>IF(AND(Stock[[#This Row],[SỐ LƯỢNG MUA]]&gt;0,Stock[[#This Row],[SỐ LƯỢNG CÒN LẠI
(auto-fill)]]=0),"BÁN",
IF(AND(Stock[[#This Row],[SỐ LƯỢNG MUA]]&gt;0,Stock[[#This Row],[SỐ LƯỢNG CÒN LẠI
(auto-fill)]]&gt;0),"NẮM GIỮ",""))</f>
        <v/>
      </c>
      <c r="C2758" s="112">
        <f t="shared" si="42"/>
        <v>2745</v>
      </c>
      <c r="D2758" s="77"/>
      <c r="E2758" s="78"/>
      <c r="F2758" s="170"/>
      <c r="G2758" s="83"/>
      <c r="H2758" s="84"/>
      <c r="I2758" s="114" t="str">
        <f>IF(Stock[[#This Row],[SỐ LƯỢNG MUA]]&gt;0,Stock[[#This Row],[GIÁ MUA]]*Stock[[#This Row],[SỐ LƯỢNG MUA]]*$D$11,"")</f>
        <v/>
      </c>
      <c r="J2758" s="87"/>
      <c r="K2758" s="88"/>
      <c r="L2758" s="116" t="str">
        <f>IF(Stock[[#This Row],[SỐ LƯỢNG MUA]]&gt;0,Stock[[#This Row],[GIÁ MUA]]*(1+Stock[[#This Row],[% TĂNG KỲ VỌNG_1]]),"")</f>
        <v/>
      </c>
      <c r="M2758" s="89"/>
      <c r="N2758" s="116" t="str">
        <f>IF(Stock[[#This Row],[SỐ LƯỢNG MUA]]&gt;0,Stock[[#This Row],[GIÁ MUA]]*(1+Stock[[#This Row],[% TĂNG KỲ VỌNG_2]]),"")</f>
        <v/>
      </c>
      <c r="O2758" s="89"/>
      <c r="P2758" s="116" t="str">
        <f>IF(Stock[[#This Row],[SỐ LƯỢNG MUA]]&gt;0,Stock[[#This Row],[GIÁ MUA]]*(1+Stock[[#This Row],[% GIẢM ĐỂ CẮT LỖ]]),"")</f>
        <v/>
      </c>
      <c r="Q2758" s="103"/>
      <c r="R2758" s="117" t="str">
        <f>IF(Stock[[#This Row],[CỔ TỨC TIỀN MẶT]]&gt;0,Stock[[#This Row],[CỔ TỨC TIỀN MẶT]]/(Stock[[#This Row],[GIÁ MUA]]*Stock[[#This Row],[SỐ LƯỢNG MUA]]),"")</f>
        <v/>
      </c>
      <c r="S2758" s="103"/>
      <c r="T2758" s="77"/>
      <c r="U2758" s="95"/>
      <c r="V2758" s="96"/>
      <c r="W2758" s="125" t="str">
        <f>IF(Stock[[#This Row],[SỐ LƯỢNG BÁN]]&gt;0,Stock[[#This Row],[GIÁ BÁN]]*Stock[[#This Row],[SỐ LƯỢNG BÁN]]*$D$11+Stock[[#This Row],[GIÁ BÁN]]*Stock[[#This Row],[SỐ LƯỢNG BÁN]]*$D$12,"")</f>
        <v/>
      </c>
      <c r="X2758" s="120">
        <f>Stock[[#This Row],[SỐ LƯỢNG MUA]]+Stock[[#This Row],[CỔ TỨC BẰNG CỔ PHIẾU]]-Stock[[#This Row],[SỐ LƯỢNG BÁN]]</f>
        <v>0</v>
      </c>
      <c r="Y27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8" s="120">
        <f ca="1">IF(Stock[[#This Row],[NGÀY BÁN]]&gt;0,Stock[[#This Row],[NGÀY BÁN]]-Stock[[#This Row],[NGÀY MUA]]+1,IF(Stock[[#This Row],[NGÀY MUA]]=0,0,TODAY()-Stock[[#This Row],[NGÀY MUA]]+1))</f>
        <v>0</v>
      </c>
      <c r="AA2758" s="121" t="str">
        <f>IFERROR(Stock[[#This Row],[CỔ TỨC TIỀN MẶT]]+Stock[[#This Row],[LÃI/(LỖ) TỪ BÁN CK
(auto-fill)]],"")</f>
        <v/>
      </c>
      <c r="AB27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8" s="79"/>
      <c r="AE2758" s="146" t="str">
        <f>IF(Stock[[#This Row],[TRẠNG THÁI
(auto-fill)]]="NẮM GIỮ",Stock[[#This Row],[GIÁ THỊ TRƯỜNG]]-Stock[[#This Row],[GIÁ MUA]],"")</f>
        <v/>
      </c>
      <c r="AF2758" s="150" t="str">
        <f>IFERROR(Stock[[#This Row],[TĂNG/
(GIẢM )]]/Stock[[#This Row],[GIÁ MUA]],"")</f>
        <v/>
      </c>
      <c r="AG2758" s="129" t="str">
        <f>IF(Stock[[#This Row],[GIÁ THỊ TRƯỜNG]]&gt;0,Stock[[#This Row],[GIÁ THỊ TRƯỜNG]]*Stock[[#This Row],[SỐ LƯỢNG CÒN LẠI
(auto-fill)]],"")</f>
        <v/>
      </c>
    </row>
    <row r="2759" spans="2:33">
      <c r="B2759" s="109" t="str">
        <f>IF(AND(Stock[[#This Row],[SỐ LƯỢNG MUA]]&gt;0,Stock[[#This Row],[SỐ LƯỢNG CÒN LẠI
(auto-fill)]]=0),"BÁN",
IF(AND(Stock[[#This Row],[SỐ LƯỢNG MUA]]&gt;0,Stock[[#This Row],[SỐ LƯỢNG CÒN LẠI
(auto-fill)]]&gt;0),"NẮM GIỮ",""))</f>
        <v/>
      </c>
      <c r="C2759" s="112">
        <f t="shared" si="42"/>
        <v>2746</v>
      </c>
      <c r="D2759" s="77"/>
      <c r="E2759" s="78"/>
      <c r="F2759" s="170"/>
      <c r="G2759" s="83"/>
      <c r="H2759" s="84"/>
      <c r="I2759" s="114" t="str">
        <f>IF(Stock[[#This Row],[SỐ LƯỢNG MUA]]&gt;0,Stock[[#This Row],[GIÁ MUA]]*Stock[[#This Row],[SỐ LƯỢNG MUA]]*$D$11,"")</f>
        <v/>
      </c>
      <c r="J2759" s="87"/>
      <c r="K2759" s="88"/>
      <c r="L2759" s="116" t="str">
        <f>IF(Stock[[#This Row],[SỐ LƯỢNG MUA]]&gt;0,Stock[[#This Row],[GIÁ MUA]]*(1+Stock[[#This Row],[% TĂNG KỲ VỌNG_1]]),"")</f>
        <v/>
      </c>
      <c r="M2759" s="89"/>
      <c r="N2759" s="116" t="str">
        <f>IF(Stock[[#This Row],[SỐ LƯỢNG MUA]]&gt;0,Stock[[#This Row],[GIÁ MUA]]*(1+Stock[[#This Row],[% TĂNG KỲ VỌNG_2]]),"")</f>
        <v/>
      </c>
      <c r="O2759" s="89"/>
      <c r="P2759" s="116" t="str">
        <f>IF(Stock[[#This Row],[SỐ LƯỢNG MUA]]&gt;0,Stock[[#This Row],[GIÁ MUA]]*(1+Stock[[#This Row],[% GIẢM ĐỂ CẮT LỖ]]),"")</f>
        <v/>
      </c>
      <c r="Q2759" s="103"/>
      <c r="R2759" s="117" t="str">
        <f>IF(Stock[[#This Row],[CỔ TỨC TIỀN MẶT]]&gt;0,Stock[[#This Row],[CỔ TỨC TIỀN MẶT]]/(Stock[[#This Row],[GIÁ MUA]]*Stock[[#This Row],[SỐ LƯỢNG MUA]]),"")</f>
        <v/>
      </c>
      <c r="S2759" s="103"/>
      <c r="T2759" s="77"/>
      <c r="U2759" s="95"/>
      <c r="V2759" s="96"/>
      <c r="W2759" s="125" t="str">
        <f>IF(Stock[[#This Row],[SỐ LƯỢNG BÁN]]&gt;0,Stock[[#This Row],[GIÁ BÁN]]*Stock[[#This Row],[SỐ LƯỢNG BÁN]]*$D$11+Stock[[#This Row],[GIÁ BÁN]]*Stock[[#This Row],[SỐ LƯỢNG BÁN]]*$D$12,"")</f>
        <v/>
      </c>
      <c r="X2759" s="120">
        <f>Stock[[#This Row],[SỐ LƯỢNG MUA]]+Stock[[#This Row],[CỔ TỨC BẰNG CỔ PHIẾU]]-Stock[[#This Row],[SỐ LƯỢNG BÁN]]</f>
        <v>0</v>
      </c>
      <c r="Y27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9" s="120">
        <f ca="1">IF(Stock[[#This Row],[NGÀY BÁN]]&gt;0,Stock[[#This Row],[NGÀY BÁN]]-Stock[[#This Row],[NGÀY MUA]]+1,IF(Stock[[#This Row],[NGÀY MUA]]=0,0,TODAY()-Stock[[#This Row],[NGÀY MUA]]+1))</f>
        <v>0</v>
      </c>
      <c r="AA2759" s="121" t="str">
        <f>IFERROR(Stock[[#This Row],[CỔ TỨC TIỀN MẶT]]+Stock[[#This Row],[LÃI/(LỖ) TỪ BÁN CK
(auto-fill)]],"")</f>
        <v/>
      </c>
      <c r="AB27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59" s="79"/>
      <c r="AE2759" s="146" t="str">
        <f>IF(Stock[[#This Row],[TRẠNG THÁI
(auto-fill)]]="NẮM GIỮ",Stock[[#This Row],[GIÁ THỊ TRƯỜNG]]-Stock[[#This Row],[GIÁ MUA]],"")</f>
        <v/>
      </c>
      <c r="AF2759" s="150" t="str">
        <f>IFERROR(Stock[[#This Row],[TĂNG/
(GIẢM )]]/Stock[[#This Row],[GIÁ MUA]],"")</f>
        <v/>
      </c>
      <c r="AG2759" s="129" t="str">
        <f>IF(Stock[[#This Row],[GIÁ THỊ TRƯỜNG]]&gt;0,Stock[[#This Row],[GIÁ THỊ TRƯỜNG]]*Stock[[#This Row],[SỐ LƯỢNG CÒN LẠI
(auto-fill)]],"")</f>
        <v/>
      </c>
    </row>
    <row r="2760" spans="2:33">
      <c r="B2760" s="109" t="str">
        <f>IF(AND(Stock[[#This Row],[SỐ LƯỢNG MUA]]&gt;0,Stock[[#This Row],[SỐ LƯỢNG CÒN LẠI
(auto-fill)]]=0),"BÁN",
IF(AND(Stock[[#This Row],[SỐ LƯỢNG MUA]]&gt;0,Stock[[#This Row],[SỐ LƯỢNG CÒN LẠI
(auto-fill)]]&gt;0),"NẮM GIỮ",""))</f>
        <v/>
      </c>
      <c r="C2760" s="112">
        <f t="shared" si="42"/>
        <v>2747</v>
      </c>
      <c r="D2760" s="77"/>
      <c r="E2760" s="78"/>
      <c r="F2760" s="170"/>
      <c r="G2760" s="83"/>
      <c r="H2760" s="84"/>
      <c r="I2760" s="114" t="str">
        <f>IF(Stock[[#This Row],[SỐ LƯỢNG MUA]]&gt;0,Stock[[#This Row],[GIÁ MUA]]*Stock[[#This Row],[SỐ LƯỢNG MUA]]*$D$11,"")</f>
        <v/>
      </c>
      <c r="J2760" s="87"/>
      <c r="K2760" s="88"/>
      <c r="L2760" s="116" t="str">
        <f>IF(Stock[[#This Row],[SỐ LƯỢNG MUA]]&gt;0,Stock[[#This Row],[GIÁ MUA]]*(1+Stock[[#This Row],[% TĂNG KỲ VỌNG_1]]),"")</f>
        <v/>
      </c>
      <c r="M2760" s="89"/>
      <c r="N2760" s="116" t="str">
        <f>IF(Stock[[#This Row],[SỐ LƯỢNG MUA]]&gt;0,Stock[[#This Row],[GIÁ MUA]]*(1+Stock[[#This Row],[% TĂNG KỲ VỌNG_2]]),"")</f>
        <v/>
      </c>
      <c r="O2760" s="89"/>
      <c r="P2760" s="116" t="str">
        <f>IF(Stock[[#This Row],[SỐ LƯỢNG MUA]]&gt;0,Stock[[#This Row],[GIÁ MUA]]*(1+Stock[[#This Row],[% GIẢM ĐỂ CẮT LỖ]]),"")</f>
        <v/>
      </c>
      <c r="Q2760" s="103"/>
      <c r="R2760" s="117" t="str">
        <f>IF(Stock[[#This Row],[CỔ TỨC TIỀN MẶT]]&gt;0,Stock[[#This Row],[CỔ TỨC TIỀN MẶT]]/(Stock[[#This Row],[GIÁ MUA]]*Stock[[#This Row],[SỐ LƯỢNG MUA]]),"")</f>
        <v/>
      </c>
      <c r="S2760" s="103"/>
      <c r="T2760" s="77"/>
      <c r="U2760" s="95"/>
      <c r="V2760" s="96"/>
      <c r="W2760" s="125" t="str">
        <f>IF(Stock[[#This Row],[SỐ LƯỢNG BÁN]]&gt;0,Stock[[#This Row],[GIÁ BÁN]]*Stock[[#This Row],[SỐ LƯỢNG BÁN]]*$D$11+Stock[[#This Row],[GIÁ BÁN]]*Stock[[#This Row],[SỐ LƯỢNG BÁN]]*$D$12,"")</f>
        <v/>
      </c>
      <c r="X2760" s="120">
        <f>Stock[[#This Row],[SỐ LƯỢNG MUA]]+Stock[[#This Row],[CỔ TỨC BẰNG CỔ PHIẾU]]-Stock[[#This Row],[SỐ LƯỢNG BÁN]]</f>
        <v>0</v>
      </c>
      <c r="Y27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0" s="120">
        <f ca="1">IF(Stock[[#This Row],[NGÀY BÁN]]&gt;0,Stock[[#This Row],[NGÀY BÁN]]-Stock[[#This Row],[NGÀY MUA]]+1,IF(Stock[[#This Row],[NGÀY MUA]]=0,0,TODAY()-Stock[[#This Row],[NGÀY MUA]]+1))</f>
        <v>0</v>
      </c>
      <c r="AA2760" s="121" t="str">
        <f>IFERROR(Stock[[#This Row],[CỔ TỨC TIỀN MẶT]]+Stock[[#This Row],[LÃI/(LỖ) TỪ BÁN CK
(auto-fill)]],"")</f>
        <v/>
      </c>
      <c r="AB27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0" s="79"/>
      <c r="AE2760" s="146" t="str">
        <f>IF(Stock[[#This Row],[TRẠNG THÁI
(auto-fill)]]="NẮM GIỮ",Stock[[#This Row],[GIÁ THỊ TRƯỜNG]]-Stock[[#This Row],[GIÁ MUA]],"")</f>
        <v/>
      </c>
      <c r="AF2760" s="150" t="str">
        <f>IFERROR(Stock[[#This Row],[TĂNG/
(GIẢM )]]/Stock[[#This Row],[GIÁ MUA]],"")</f>
        <v/>
      </c>
      <c r="AG2760" s="129" t="str">
        <f>IF(Stock[[#This Row],[GIÁ THỊ TRƯỜNG]]&gt;0,Stock[[#This Row],[GIÁ THỊ TRƯỜNG]]*Stock[[#This Row],[SỐ LƯỢNG CÒN LẠI
(auto-fill)]],"")</f>
        <v/>
      </c>
    </row>
    <row r="2761" spans="2:33">
      <c r="B2761" s="109" t="str">
        <f>IF(AND(Stock[[#This Row],[SỐ LƯỢNG MUA]]&gt;0,Stock[[#This Row],[SỐ LƯỢNG CÒN LẠI
(auto-fill)]]=0),"BÁN",
IF(AND(Stock[[#This Row],[SỐ LƯỢNG MUA]]&gt;0,Stock[[#This Row],[SỐ LƯỢNG CÒN LẠI
(auto-fill)]]&gt;0),"NẮM GIỮ",""))</f>
        <v/>
      </c>
      <c r="C2761" s="112">
        <f t="shared" si="42"/>
        <v>2748</v>
      </c>
      <c r="D2761" s="77"/>
      <c r="E2761" s="78"/>
      <c r="F2761" s="170"/>
      <c r="G2761" s="83"/>
      <c r="H2761" s="84"/>
      <c r="I2761" s="114" t="str">
        <f>IF(Stock[[#This Row],[SỐ LƯỢNG MUA]]&gt;0,Stock[[#This Row],[GIÁ MUA]]*Stock[[#This Row],[SỐ LƯỢNG MUA]]*$D$11,"")</f>
        <v/>
      </c>
      <c r="J2761" s="87"/>
      <c r="K2761" s="88"/>
      <c r="L2761" s="116" t="str">
        <f>IF(Stock[[#This Row],[SỐ LƯỢNG MUA]]&gt;0,Stock[[#This Row],[GIÁ MUA]]*(1+Stock[[#This Row],[% TĂNG KỲ VỌNG_1]]),"")</f>
        <v/>
      </c>
      <c r="M2761" s="89"/>
      <c r="N2761" s="116" t="str">
        <f>IF(Stock[[#This Row],[SỐ LƯỢNG MUA]]&gt;0,Stock[[#This Row],[GIÁ MUA]]*(1+Stock[[#This Row],[% TĂNG KỲ VỌNG_2]]),"")</f>
        <v/>
      </c>
      <c r="O2761" s="89"/>
      <c r="P2761" s="116" t="str">
        <f>IF(Stock[[#This Row],[SỐ LƯỢNG MUA]]&gt;0,Stock[[#This Row],[GIÁ MUA]]*(1+Stock[[#This Row],[% GIẢM ĐỂ CẮT LỖ]]),"")</f>
        <v/>
      </c>
      <c r="Q2761" s="103"/>
      <c r="R2761" s="117" t="str">
        <f>IF(Stock[[#This Row],[CỔ TỨC TIỀN MẶT]]&gt;0,Stock[[#This Row],[CỔ TỨC TIỀN MẶT]]/(Stock[[#This Row],[GIÁ MUA]]*Stock[[#This Row],[SỐ LƯỢNG MUA]]),"")</f>
        <v/>
      </c>
      <c r="S2761" s="103"/>
      <c r="T2761" s="77"/>
      <c r="U2761" s="95"/>
      <c r="V2761" s="96"/>
      <c r="W2761" s="125" t="str">
        <f>IF(Stock[[#This Row],[SỐ LƯỢNG BÁN]]&gt;0,Stock[[#This Row],[GIÁ BÁN]]*Stock[[#This Row],[SỐ LƯỢNG BÁN]]*$D$11+Stock[[#This Row],[GIÁ BÁN]]*Stock[[#This Row],[SỐ LƯỢNG BÁN]]*$D$12,"")</f>
        <v/>
      </c>
      <c r="X2761" s="120">
        <f>Stock[[#This Row],[SỐ LƯỢNG MUA]]+Stock[[#This Row],[CỔ TỨC BẰNG CỔ PHIẾU]]-Stock[[#This Row],[SỐ LƯỢNG BÁN]]</f>
        <v>0</v>
      </c>
      <c r="Y27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1" s="120">
        <f ca="1">IF(Stock[[#This Row],[NGÀY BÁN]]&gt;0,Stock[[#This Row],[NGÀY BÁN]]-Stock[[#This Row],[NGÀY MUA]]+1,IF(Stock[[#This Row],[NGÀY MUA]]=0,0,TODAY()-Stock[[#This Row],[NGÀY MUA]]+1))</f>
        <v>0</v>
      </c>
      <c r="AA2761" s="121" t="str">
        <f>IFERROR(Stock[[#This Row],[CỔ TỨC TIỀN MẶT]]+Stock[[#This Row],[LÃI/(LỖ) TỪ BÁN CK
(auto-fill)]],"")</f>
        <v/>
      </c>
      <c r="AB27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1" s="79"/>
      <c r="AE2761" s="146" t="str">
        <f>IF(Stock[[#This Row],[TRẠNG THÁI
(auto-fill)]]="NẮM GIỮ",Stock[[#This Row],[GIÁ THỊ TRƯỜNG]]-Stock[[#This Row],[GIÁ MUA]],"")</f>
        <v/>
      </c>
      <c r="AF2761" s="150" t="str">
        <f>IFERROR(Stock[[#This Row],[TĂNG/
(GIẢM )]]/Stock[[#This Row],[GIÁ MUA]],"")</f>
        <v/>
      </c>
      <c r="AG2761" s="129" t="str">
        <f>IF(Stock[[#This Row],[GIÁ THỊ TRƯỜNG]]&gt;0,Stock[[#This Row],[GIÁ THỊ TRƯỜNG]]*Stock[[#This Row],[SỐ LƯỢNG CÒN LẠI
(auto-fill)]],"")</f>
        <v/>
      </c>
    </row>
    <row r="2762" spans="2:33">
      <c r="B2762" s="109" t="str">
        <f>IF(AND(Stock[[#This Row],[SỐ LƯỢNG MUA]]&gt;0,Stock[[#This Row],[SỐ LƯỢNG CÒN LẠI
(auto-fill)]]=0),"BÁN",
IF(AND(Stock[[#This Row],[SỐ LƯỢNG MUA]]&gt;0,Stock[[#This Row],[SỐ LƯỢNG CÒN LẠI
(auto-fill)]]&gt;0),"NẮM GIỮ",""))</f>
        <v/>
      </c>
      <c r="C2762" s="112">
        <f t="shared" si="42"/>
        <v>2749</v>
      </c>
      <c r="D2762" s="77"/>
      <c r="E2762" s="78"/>
      <c r="F2762" s="170"/>
      <c r="G2762" s="83"/>
      <c r="H2762" s="84"/>
      <c r="I2762" s="114" t="str">
        <f>IF(Stock[[#This Row],[SỐ LƯỢNG MUA]]&gt;0,Stock[[#This Row],[GIÁ MUA]]*Stock[[#This Row],[SỐ LƯỢNG MUA]]*$D$11,"")</f>
        <v/>
      </c>
      <c r="J2762" s="87"/>
      <c r="K2762" s="88"/>
      <c r="L2762" s="116" t="str">
        <f>IF(Stock[[#This Row],[SỐ LƯỢNG MUA]]&gt;0,Stock[[#This Row],[GIÁ MUA]]*(1+Stock[[#This Row],[% TĂNG KỲ VỌNG_1]]),"")</f>
        <v/>
      </c>
      <c r="M2762" s="89"/>
      <c r="N2762" s="116" t="str">
        <f>IF(Stock[[#This Row],[SỐ LƯỢNG MUA]]&gt;0,Stock[[#This Row],[GIÁ MUA]]*(1+Stock[[#This Row],[% TĂNG KỲ VỌNG_2]]),"")</f>
        <v/>
      </c>
      <c r="O2762" s="89"/>
      <c r="P2762" s="116" t="str">
        <f>IF(Stock[[#This Row],[SỐ LƯỢNG MUA]]&gt;0,Stock[[#This Row],[GIÁ MUA]]*(1+Stock[[#This Row],[% GIẢM ĐỂ CẮT LỖ]]),"")</f>
        <v/>
      </c>
      <c r="Q2762" s="103"/>
      <c r="R2762" s="117" t="str">
        <f>IF(Stock[[#This Row],[CỔ TỨC TIỀN MẶT]]&gt;0,Stock[[#This Row],[CỔ TỨC TIỀN MẶT]]/(Stock[[#This Row],[GIÁ MUA]]*Stock[[#This Row],[SỐ LƯỢNG MUA]]),"")</f>
        <v/>
      </c>
      <c r="S2762" s="103"/>
      <c r="T2762" s="77"/>
      <c r="U2762" s="95"/>
      <c r="V2762" s="96"/>
      <c r="W2762" s="125" t="str">
        <f>IF(Stock[[#This Row],[SỐ LƯỢNG BÁN]]&gt;0,Stock[[#This Row],[GIÁ BÁN]]*Stock[[#This Row],[SỐ LƯỢNG BÁN]]*$D$11+Stock[[#This Row],[GIÁ BÁN]]*Stock[[#This Row],[SỐ LƯỢNG BÁN]]*$D$12,"")</f>
        <v/>
      </c>
      <c r="X2762" s="120">
        <f>Stock[[#This Row],[SỐ LƯỢNG MUA]]+Stock[[#This Row],[CỔ TỨC BẰNG CỔ PHIẾU]]-Stock[[#This Row],[SỐ LƯỢNG BÁN]]</f>
        <v>0</v>
      </c>
      <c r="Y27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2" s="120">
        <f ca="1">IF(Stock[[#This Row],[NGÀY BÁN]]&gt;0,Stock[[#This Row],[NGÀY BÁN]]-Stock[[#This Row],[NGÀY MUA]]+1,IF(Stock[[#This Row],[NGÀY MUA]]=0,0,TODAY()-Stock[[#This Row],[NGÀY MUA]]+1))</f>
        <v>0</v>
      </c>
      <c r="AA2762" s="121" t="str">
        <f>IFERROR(Stock[[#This Row],[CỔ TỨC TIỀN MẶT]]+Stock[[#This Row],[LÃI/(LỖ) TỪ BÁN CK
(auto-fill)]],"")</f>
        <v/>
      </c>
      <c r="AB27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2" s="79"/>
      <c r="AE2762" s="146" t="str">
        <f>IF(Stock[[#This Row],[TRẠNG THÁI
(auto-fill)]]="NẮM GIỮ",Stock[[#This Row],[GIÁ THỊ TRƯỜNG]]-Stock[[#This Row],[GIÁ MUA]],"")</f>
        <v/>
      </c>
      <c r="AF2762" s="150" t="str">
        <f>IFERROR(Stock[[#This Row],[TĂNG/
(GIẢM )]]/Stock[[#This Row],[GIÁ MUA]],"")</f>
        <v/>
      </c>
      <c r="AG2762" s="129" t="str">
        <f>IF(Stock[[#This Row],[GIÁ THỊ TRƯỜNG]]&gt;0,Stock[[#This Row],[GIÁ THỊ TRƯỜNG]]*Stock[[#This Row],[SỐ LƯỢNG CÒN LẠI
(auto-fill)]],"")</f>
        <v/>
      </c>
    </row>
    <row r="2763" spans="2:33">
      <c r="B2763" s="109" t="str">
        <f>IF(AND(Stock[[#This Row],[SỐ LƯỢNG MUA]]&gt;0,Stock[[#This Row],[SỐ LƯỢNG CÒN LẠI
(auto-fill)]]=0),"BÁN",
IF(AND(Stock[[#This Row],[SỐ LƯỢNG MUA]]&gt;0,Stock[[#This Row],[SỐ LƯỢNG CÒN LẠI
(auto-fill)]]&gt;0),"NẮM GIỮ",""))</f>
        <v/>
      </c>
      <c r="C2763" s="112">
        <f t="shared" si="42"/>
        <v>2750</v>
      </c>
      <c r="D2763" s="77"/>
      <c r="E2763" s="78"/>
      <c r="F2763" s="170"/>
      <c r="G2763" s="83"/>
      <c r="H2763" s="84"/>
      <c r="I2763" s="114" t="str">
        <f>IF(Stock[[#This Row],[SỐ LƯỢNG MUA]]&gt;0,Stock[[#This Row],[GIÁ MUA]]*Stock[[#This Row],[SỐ LƯỢNG MUA]]*$D$11,"")</f>
        <v/>
      </c>
      <c r="J2763" s="87"/>
      <c r="K2763" s="88"/>
      <c r="L2763" s="116" t="str">
        <f>IF(Stock[[#This Row],[SỐ LƯỢNG MUA]]&gt;0,Stock[[#This Row],[GIÁ MUA]]*(1+Stock[[#This Row],[% TĂNG KỲ VỌNG_1]]),"")</f>
        <v/>
      </c>
      <c r="M2763" s="89"/>
      <c r="N2763" s="116" t="str">
        <f>IF(Stock[[#This Row],[SỐ LƯỢNG MUA]]&gt;0,Stock[[#This Row],[GIÁ MUA]]*(1+Stock[[#This Row],[% TĂNG KỲ VỌNG_2]]),"")</f>
        <v/>
      </c>
      <c r="O2763" s="89"/>
      <c r="P2763" s="116" t="str">
        <f>IF(Stock[[#This Row],[SỐ LƯỢNG MUA]]&gt;0,Stock[[#This Row],[GIÁ MUA]]*(1+Stock[[#This Row],[% GIẢM ĐỂ CẮT LỖ]]),"")</f>
        <v/>
      </c>
      <c r="Q2763" s="103"/>
      <c r="R2763" s="117" t="str">
        <f>IF(Stock[[#This Row],[CỔ TỨC TIỀN MẶT]]&gt;0,Stock[[#This Row],[CỔ TỨC TIỀN MẶT]]/(Stock[[#This Row],[GIÁ MUA]]*Stock[[#This Row],[SỐ LƯỢNG MUA]]),"")</f>
        <v/>
      </c>
      <c r="S2763" s="103"/>
      <c r="T2763" s="77"/>
      <c r="U2763" s="95"/>
      <c r="V2763" s="96"/>
      <c r="W2763" s="125" t="str">
        <f>IF(Stock[[#This Row],[SỐ LƯỢNG BÁN]]&gt;0,Stock[[#This Row],[GIÁ BÁN]]*Stock[[#This Row],[SỐ LƯỢNG BÁN]]*$D$11+Stock[[#This Row],[GIÁ BÁN]]*Stock[[#This Row],[SỐ LƯỢNG BÁN]]*$D$12,"")</f>
        <v/>
      </c>
      <c r="X2763" s="120">
        <f>Stock[[#This Row],[SỐ LƯỢNG MUA]]+Stock[[#This Row],[CỔ TỨC BẰNG CỔ PHIẾU]]-Stock[[#This Row],[SỐ LƯỢNG BÁN]]</f>
        <v>0</v>
      </c>
      <c r="Y27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3" s="120">
        <f ca="1">IF(Stock[[#This Row],[NGÀY BÁN]]&gt;0,Stock[[#This Row],[NGÀY BÁN]]-Stock[[#This Row],[NGÀY MUA]]+1,IF(Stock[[#This Row],[NGÀY MUA]]=0,0,TODAY()-Stock[[#This Row],[NGÀY MUA]]+1))</f>
        <v>0</v>
      </c>
      <c r="AA2763" s="121" t="str">
        <f>IFERROR(Stock[[#This Row],[CỔ TỨC TIỀN MẶT]]+Stock[[#This Row],[LÃI/(LỖ) TỪ BÁN CK
(auto-fill)]],"")</f>
        <v/>
      </c>
      <c r="AB27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3" s="79"/>
      <c r="AE2763" s="146" t="str">
        <f>IF(Stock[[#This Row],[TRẠNG THÁI
(auto-fill)]]="NẮM GIỮ",Stock[[#This Row],[GIÁ THỊ TRƯỜNG]]-Stock[[#This Row],[GIÁ MUA]],"")</f>
        <v/>
      </c>
      <c r="AF2763" s="150" t="str">
        <f>IFERROR(Stock[[#This Row],[TĂNG/
(GIẢM )]]/Stock[[#This Row],[GIÁ MUA]],"")</f>
        <v/>
      </c>
      <c r="AG2763" s="129" t="str">
        <f>IF(Stock[[#This Row],[GIÁ THỊ TRƯỜNG]]&gt;0,Stock[[#This Row],[GIÁ THỊ TRƯỜNG]]*Stock[[#This Row],[SỐ LƯỢNG CÒN LẠI
(auto-fill)]],"")</f>
        <v/>
      </c>
    </row>
    <row r="2764" spans="2:33">
      <c r="B2764" s="109" t="str">
        <f>IF(AND(Stock[[#This Row],[SỐ LƯỢNG MUA]]&gt;0,Stock[[#This Row],[SỐ LƯỢNG CÒN LẠI
(auto-fill)]]=0),"BÁN",
IF(AND(Stock[[#This Row],[SỐ LƯỢNG MUA]]&gt;0,Stock[[#This Row],[SỐ LƯỢNG CÒN LẠI
(auto-fill)]]&gt;0),"NẮM GIỮ",""))</f>
        <v/>
      </c>
      <c r="C2764" s="112">
        <f t="shared" si="42"/>
        <v>2751</v>
      </c>
      <c r="D2764" s="77"/>
      <c r="E2764" s="78"/>
      <c r="F2764" s="170"/>
      <c r="G2764" s="83"/>
      <c r="H2764" s="84"/>
      <c r="I2764" s="114" t="str">
        <f>IF(Stock[[#This Row],[SỐ LƯỢNG MUA]]&gt;0,Stock[[#This Row],[GIÁ MUA]]*Stock[[#This Row],[SỐ LƯỢNG MUA]]*$D$11,"")</f>
        <v/>
      </c>
      <c r="J2764" s="87"/>
      <c r="K2764" s="88"/>
      <c r="L2764" s="116" t="str">
        <f>IF(Stock[[#This Row],[SỐ LƯỢNG MUA]]&gt;0,Stock[[#This Row],[GIÁ MUA]]*(1+Stock[[#This Row],[% TĂNG KỲ VỌNG_1]]),"")</f>
        <v/>
      </c>
      <c r="M2764" s="89"/>
      <c r="N2764" s="116" t="str">
        <f>IF(Stock[[#This Row],[SỐ LƯỢNG MUA]]&gt;0,Stock[[#This Row],[GIÁ MUA]]*(1+Stock[[#This Row],[% TĂNG KỲ VỌNG_2]]),"")</f>
        <v/>
      </c>
      <c r="O2764" s="89"/>
      <c r="P2764" s="116" t="str">
        <f>IF(Stock[[#This Row],[SỐ LƯỢNG MUA]]&gt;0,Stock[[#This Row],[GIÁ MUA]]*(1+Stock[[#This Row],[% GIẢM ĐỂ CẮT LỖ]]),"")</f>
        <v/>
      </c>
      <c r="Q2764" s="103"/>
      <c r="R2764" s="117" t="str">
        <f>IF(Stock[[#This Row],[CỔ TỨC TIỀN MẶT]]&gt;0,Stock[[#This Row],[CỔ TỨC TIỀN MẶT]]/(Stock[[#This Row],[GIÁ MUA]]*Stock[[#This Row],[SỐ LƯỢNG MUA]]),"")</f>
        <v/>
      </c>
      <c r="S2764" s="103"/>
      <c r="T2764" s="77"/>
      <c r="U2764" s="95"/>
      <c r="V2764" s="96"/>
      <c r="W2764" s="125" t="str">
        <f>IF(Stock[[#This Row],[SỐ LƯỢNG BÁN]]&gt;0,Stock[[#This Row],[GIÁ BÁN]]*Stock[[#This Row],[SỐ LƯỢNG BÁN]]*$D$11+Stock[[#This Row],[GIÁ BÁN]]*Stock[[#This Row],[SỐ LƯỢNG BÁN]]*$D$12,"")</f>
        <v/>
      </c>
      <c r="X2764" s="120">
        <f>Stock[[#This Row],[SỐ LƯỢNG MUA]]+Stock[[#This Row],[CỔ TỨC BẰNG CỔ PHIẾU]]-Stock[[#This Row],[SỐ LƯỢNG BÁN]]</f>
        <v>0</v>
      </c>
      <c r="Y27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4" s="120">
        <f ca="1">IF(Stock[[#This Row],[NGÀY BÁN]]&gt;0,Stock[[#This Row],[NGÀY BÁN]]-Stock[[#This Row],[NGÀY MUA]]+1,IF(Stock[[#This Row],[NGÀY MUA]]=0,0,TODAY()-Stock[[#This Row],[NGÀY MUA]]+1))</f>
        <v>0</v>
      </c>
      <c r="AA2764" s="121" t="str">
        <f>IFERROR(Stock[[#This Row],[CỔ TỨC TIỀN MẶT]]+Stock[[#This Row],[LÃI/(LỖ) TỪ BÁN CK
(auto-fill)]],"")</f>
        <v/>
      </c>
      <c r="AB27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4" s="79"/>
      <c r="AE2764" s="146" t="str">
        <f>IF(Stock[[#This Row],[TRẠNG THÁI
(auto-fill)]]="NẮM GIỮ",Stock[[#This Row],[GIÁ THỊ TRƯỜNG]]-Stock[[#This Row],[GIÁ MUA]],"")</f>
        <v/>
      </c>
      <c r="AF2764" s="150" t="str">
        <f>IFERROR(Stock[[#This Row],[TĂNG/
(GIẢM )]]/Stock[[#This Row],[GIÁ MUA]],"")</f>
        <v/>
      </c>
      <c r="AG2764" s="129" t="str">
        <f>IF(Stock[[#This Row],[GIÁ THỊ TRƯỜNG]]&gt;0,Stock[[#This Row],[GIÁ THỊ TRƯỜNG]]*Stock[[#This Row],[SỐ LƯỢNG CÒN LẠI
(auto-fill)]],"")</f>
        <v/>
      </c>
    </row>
    <row r="2765" spans="2:33">
      <c r="B2765" s="109" t="str">
        <f>IF(AND(Stock[[#This Row],[SỐ LƯỢNG MUA]]&gt;0,Stock[[#This Row],[SỐ LƯỢNG CÒN LẠI
(auto-fill)]]=0),"BÁN",
IF(AND(Stock[[#This Row],[SỐ LƯỢNG MUA]]&gt;0,Stock[[#This Row],[SỐ LƯỢNG CÒN LẠI
(auto-fill)]]&gt;0),"NẮM GIỮ",""))</f>
        <v/>
      </c>
      <c r="C2765" s="112">
        <f t="shared" si="42"/>
        <v>2752</v>
      </c>
      <c r="D2765" s="77"/>
      <c r="E2765" s="78"/>
      <c r="F2765" s="170"/>
      <c r="G2765" s="83"/>
      <c r="H2765" s="84"/>
      <c r="I2765" s="114" t="str">
        <f>IF(Stock[[#This Row],[SỐ LƯỢNG MUA]]&gt;0,Stock[[#This Row],[GIÁ MUA]]*Stock[[#This Row],[SỐ LƯỢNG MUA]]*$D$11,"")</f>
        <v/>
      </c>
      <c r="J2765" s="87"/>
      <c r="K2765" s="88"/>
      <c r="L2765" s="116" t="str">
        <f>IF(Stock[[#This Row],[SỐ LƯỢNG MUA]]&gt;0,Stock[[#This Row],[GIÁ MUA]]*(1+Stock[[#This Row],[% TĂNG KỲ VỌNG_1]]),"")</f>
        <v/>
      </c>
      <c r="M2765" s="89"/>
      <c r="N2765" s="116" t="str">
        <f>IF(Stock[[#This Row],[SỐ LƯỢNG MUA]]&gt;0,Stock[[#This Row],[GIÁ MUA]]*(1+Stock[[#This Row],[% TĂNG KỲ VỌNG_2]]),"")</f>
        <v/>
      </c>
      <c r="O2765" s="89"/>
      <c r="P2765" s="116" t="str">
        <f>IF(Stock[[#This Row],[SỐ LƯỢNG MUA]]&gt;0,Stock[[#This Row],[GIÁ MUA]]*(1+Stock[[#This Row],[% GIẢM ĐỂ CẮT LỖ]]),"")</f>
        <v/>
      </c>
      <c r="Q2765" s="103"/>
      <c r="R2765" s="117" t="str">
        <f>IF(Stock[[#This Row],[CỔ TỨC TIỀN MẶT]]&gt;0,Stock[[#This Row],[CỔ TỨC TIỀN MẶT]]/(Stock[[#This Row],[GIÁ MUA]]*Stock[[#This Row],[SỐ LƯỢNG MUA]]),"")</f>
        <v/>
      </c>
      <c r="S2765" s="103"/>
      <c r="T2765" s="77"/>
      <c r="U2765" s="95"/>
      <c r="V2765" s="96"/>
      <c r="W2765" s="125" t="str">
        <f>IF(Stock[[#This Row],[SỐ LƯỢNG BÁN]]&gt;0,Stock[[#This Row],[GIÁ BÁN]]*Stock[[#This Row],[SỐ LƯỢNG BÁN]]*$D$11+Stock[[#This Row],[GIÁ BÁN]]*Stock[[#This Row],[SỐ LƯỢNG BÁN]]*$D$12,"")</f>
        <v/>
      </c>
      <c r="X2765" s="120">
        <f>Stock[[#This Row],[SỐ LƯỢNG MUA]]+Stock[[#This Row],[CỔ TỨC BẰNG CỔ PHIẾU]]-Stock[[#This Row],[SỐ LƯỢNG BÁN]]</f>
        <v>0</v>
      </c>
      <c r="Y27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5" s="120">
        <f ca="1">IF(Stock[[#This Row],[NGÀY BÁN]]&gt;0,Stock[[#This Row],[NGÀY BÁN]]-Stock[[#This Row],[NGÀY MUA]]+1,IF(Stock[[#This Row],[NGÀY MUA]]=0,0,TODAY()-Stock[[#This Row],[NGÀY MUA]]+1))</f>
        <v>0</v>
      </c>
      <c r="AA2765" s="121" t="str">
        <f>IFERROR(Stock[[#This Row],[CỔ TỨC TIỀN MẶT]]+Stock[[#This Row],[LÃI/(LỖ) TỪ BÁN CK
(auto-fill)]],"")</f>
        <v/>
      </c>
      <c r="AB27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5" s="79"/>
      <c r="AE2765" s="146" t="str">
        <f>IF(Stock[[#This Row],[TRẠNG THÁI
(auto-fill)]]="NẮM GIỮ",Stock[[#This Row],[GIÁ THỊ TRƯỜNG]]-Stock[[#This Row],[GIÁ MUA]],"")</f>
        <v/>
      </c>
      <c r="AF2765" s="150" t="str">
        <f>IFERROR(Stock[[#This Row],[TĂNG/
(GIẢM )]]/Stock[[#This Row],[GIÁ MUA]],"")</f>
        <v/>
      </c>
      <c r="AG2765" s="129" t="str">
        <f>IF(Stock[[#This Row],[GIÁ THỊ TRƯỜNG]]&gt;0,Stock[[#This Row],[GIÁ THỊ TRƯỜNG]]*Stock[[#This Row],[SỐ LƯỢNG CÒN LẠI
(auto-fill)]],"")</f>
        <v/>
      </c>
    </row>
    <row r="2766" spans="2:33">
      <c r="B2766" s="109" t="str">
        <f>IF(AND(Stock[[#This Row],[SỐ LƯỢNG MUA]]&gt;0,Stock[[#This Row],[SỐ LƯỢNG CÒN LẠI
(auto-fill)]]=0),"BÁN",
IF(AND(Stock[[#This Row],[SỐ LƯỢNG MUA]]&gt;0,Stock[[#This Row],[SỐ LƯỢNG CÒN LẠI
(auto-fill)]]&gt;0),"NẮM GIỮ",""))</f>
        <v/>
      </c>
      <c r="C2766" s="112">
        <f t="shared" si="42"/>
        <v>2753</v>
      </c>
      <c r="D2766" s="77"/>
      <c r="E2766" s="78"/>
      <c r="F2766" s="170"/>
      <c r="G2766" s="83"/>
      <c r="H2766" s="84"/>
      <c r="I2766" s="114" t="str">
        <f>IF(Stock[[#This Row],[SỐ LƯỢNG MUA]]&gt;0,Stock[[#This Row],[GIÁ MUA]]*Stock[[#This Row],[SỐ LƯỢNG MUA]]*$D$11,"")</f>
        <v/>
      </c>
      <c r="J2766" s="87"/>
      <c r="K2766" s="88"/>
      <c r="L2766" s="116" t="str">
        <f>IF(Stock[[#This Row],[SỐ LƯỢNG MUA]]&gt;0,Stock[[#This Row],[GIÁ MUA]]*(1+Stock[[#This Row],[% TĂNG KỲ VỌNG_1]]),"")</f>
        <v/>
      </c>
      <c r="M2766" s="89"/>
      <c r="N2766" s="116" t="str">
        <f>IF(Stock[[#This Row],[SỐ LƯỢNG MUA]]&gt;0,Stock[[#This Row],[GIÁ MUA]]*(1+Stock[[#This Row],[% TĂNG KỲ VỌNG_2]]),"")</f>
        <v/>
      </c>
      <c r="O2766" s="89"/>
      <c r="P2766" s="116" t="str">
        <f>IF(Stock[[#This Row],[SỐ LƯỢNG MUA]]&gt;0,Stock[[#This Row],[GIÁ MUA]]*(1+Stock[[#This Row],[% GIẢM ĐỂ CẮT LỖ]]),"")</f>
        <v/>
      </c>
      <c r="Q2766" s="103"/>
      <c r="R2766" s="117" t="str">
        <f>IF(Stock[[#This Row],[CỔ TỨC TIỀN MẶT]]&gt;0,Stock[[#This Row],[CỔ TỨC TIỀN MẶT]]/(Stock[[#This Row],[GIÁ MUA]]*Stock[[#This Row],[SỐ LƯỢNG MUA]]),"")</f>
        <v/>
      </c>
      <c r="S2766" s="103"/>
      <c r="T2766" s="77"/>
      <c r="U2766" s="95"/>
      <c r="V2766" s="96"/>
      <c r="W2766" s="125" t="str">
        <f>IF(Stock[[#This Row],[SỐ LƯỢNG BÁN]]&gt;0,Stock[[#This Row],[GIÁ BÁN]]*Stock[[#This Row],[SỐ LƯỢNG BÁN]]*$D$11+Stock[[#This Row],[GIÁ BÁN]]*Stock[[#This Row],[SỐ LƯỢNG BÁN]]*$D$12,"")</f>
        <v/>
      </c>
      <c r="X2766" s="120">
        <f>Stock[[#This Row],[SỐ LƯỢNG MUA]]+Stock[[#This Row],[CỔ TỨC BẰNG CỔ PHIẾU]]-Stock[[#This Row],[SỐ LƯỢNG BÁN]]</f>
        <v>0</v>
      </c>
      <c r="Y27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6" s="120">
        <f ca="1">IF(Stock[[#This Row],[NGÀY BÁN]]&gt;0,Stock[[#This Row],[NGÀY BÁN]]-Stock[[#This Row],[NGÀY MUA]]+1,IF(Stock[[#This Row],[NGÀY MUA]]=0,0,TODAY()-Stock[[#This Row],[NGÀY MUA]]+1))</f>
        <v>0</v>
      </c>
      <c r="AA2766" s="121" t="str">
        <f>IFERROR(Stock[[#This Row],[CỔ TỨC TIỀN MẶT]]+Stock[[#This Row],[LÃI/(LỖ) TỪ BÁN CK
(auto-fill)]],"")</f>
        <v/>
      </c>
      <c r="AB27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6" s="79"/>
      <c r="AE2766" s="146" t="str">
        <f>IF(Stock[[#This Row],[TRẠNG THÁI
(auto-fill)]]="NẮM GIỮ",Stock[[#This Row],[GIÁ THỊ TRƯỜNG]]-Stock[[#This Row],[GIÁ MUA]],"")</f>
        <v/>
      </c>
      <c r="AF2766" s="150" t="str">
        <f>IFERROR(Stock[[#This Row],[TĂNG/
(GIẢM )]]/Stock[[#This Row],[GIÁ MUA]],"")</f>
        <v/>
      </c>
      <c r="AG2766" s="129" t="str">
        <f>IF(Stock[[#This Row],[GIÁ THỊ TRƯỜNG]]&gt;0,Stock[[#This Row],[GIÁ THỊ TRƯỜNG]]*Stock[[#This Row],[SỐ LƯỢNG CÒN LẠI
(auto-fill)]],"")</f>
        <v/>
      </c>
    </row>
    <row r="2767" spans="2:33">
      <c r="B2767" s="109" t="str">
        <f>IF(AND(Stock[[#This Row],[SỐ LƯỢNG MUA]]&gt;0,Stock[[#This Row],[SỐ LƯỢNG CÒN LẠI
(auto-fill)]]=0),"BÁN",
IF(AND(Stock[[#This Row],[SỐ LƯỢNG MUA]]&gt;0,Stock[[#This Row],[SỐ LƯỢNG CÒN LẠI
(auto-fill)]]&gt;0),"NẮM GIỮ",""))</f>
        <v/>
      </c>
      <c r="C2767" s="112">
        <f t="shared" si="42"/>
        <v>2754</v>
      </c>
      <c r="D2767" s="77"/>
      <c r="E2767" s="78"/>
      <c r="F2767" s="170"/>
      <c r="G2767" s="83"/>
      <c r="H2767" s="84"/>
      <c r="I2767" s="114" t="str">
        <f>IF(Stock[[#This Row],[SỐ LƯỢNG MUA]]&gt;0,Stock[[#This Row],[GIÁ MUA]]*Stock[[#This Row],[SỐ LƯỢNG MUA]]*$D$11,"")</f>
        <v/>
      </c>
      <c r="J2767" s="87"/>
      <c r="K2767" s="88"/>
      <c r="L2767" s="116" t="str">
        <f>IF(Stock[[#This Row],[SỐ LƯỢNG MUA]]&gt;0,Stock[[#This Row],[GIÁ MUA]]*(1+Stock[[#This Row],[% TĂNG KỲ VỌNG_1]]),"")</f>
        <v/>
      </c>
      <c r="M2767" s="89"/>
      <c r="N2767" s="116" t="str">
        <f>IF(Stock[[#This Row],[SỐ LƯỢNG MUA]]&gt;0,Stock[[#This Row],[GIÁ MUA]]*(1+Stock[[#This Row],[% TĂNG KỲ VỌNG_2]]),"")</f>
        <v/>
      </c>
      <c r="O2767" s="89"/>
      <c r="P2767" s="116" t="str">
        <f>IF(Stock[[#This Row],[SỐ LƯỢNG MUA]]&gt;0,Stock[[#This Row],[GIÁ MUA]]*(1+Stock[[#This Row],[% GIẢM ĐỂ CẮT LỖ]]),"")</f>
        <v/>
      </c>
      <c r="Q2767" s="103"/>
      <c r="R2767" s="117" t="str">
        <f>IF(Stock[[#This Row],[CỔ TỨC TIỀN MẶT]]&gt;0,Stock[[#This Row],[CỔ TỨC TIỀN MẶT]]/(Stock[[#This Row],[GIÁ MUA]]*Stock[[#This Row],[SỐ LƯỢNG MUA]]),"")</f>
        <v/>
      </c>
      <c r="S2767" s="103"/>
      <c r="T2767" s="77"/>
      <c r="U2767" s="95"/>
      <c r="V2767" s="96"/>
      <c r="W2767" s="125" t="str">
        <f>IF(Stock[[#This Row],[SỐ LƯỢNG BÁN]]&gt;0,Stock[[#This Row],[GIÁ BÁN]]*Stock[[#This Row],[SỐ LƯỢNG BÁN]]*$D$11+Stock[[#This Row],[GIÁ BÁN]]*Stock[[#This Row],[SỐ LƯỢNG BÁN]]*$D$12,"")</f>
        <v/>
      </c>
      <c r="X2767" s="120">
        <f>Stock[[#This Row],[SỐ LƯỢNG MUA]]+Stock[[#This Row],[CỔ TỨC BẰNG CỔ PHIẾU]]-Stock[[#This Row],[SỐ LƯỢNG BÁN]]</f>
        <v>0</v>
      </c>
      <c r="Y27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7" s="120">
        <f ca="1">IF(Stock[[#This Row],[NGÀY BÁN]]&gt;0,Stock[[#This Row],[NGÀY BÁN]]-Stock[[#This Row],[NGÀY MUA]]+1,IF(Stock[[#This Row],[NGÀY MUA]]=0,0,TODAY()-Stock[[#This Row],[NGÀY MUA]]+1))</f>
        <v>0</v>
      </c>
      <c r="AA2767" s="121" t="str">
        <f>IFERROR(Stock[[#This Row],[CỔ TỨC TIỀN MẶT]]+Stock[[#This Row],[LÃI/(LỖ) TỪ BÁN CK
(auto-fill)]],"")</f>
        <v/>
      </c>
      <c r="AB27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7" s="79"/>
      <c r="AE2767" s="146" t="str">
        <f>IF(Stock[[#This Row],[TRẠNG THÁI
(auto-fill)]]="NẮM GIỮ",Stock[[#This Row],[GIÁ THỊ TRƯỜNG]]-Stock[[#This Row],[GIÁ MUA]],"")</f>
        <v/>
      </c>
      <c r="AF2767" s="150" t="str">
        <f>IFERROR(Stock[[#This Row],[TĂNG/
(GIẢM )]]/Stock[[#This Row],[GIÁ MUA]],"")</f>
        <v/>
      </c>
      <c r="AG2767" s="129" t="str">
        <f>IF(Stock[[#This Row],[GIÁ THỊ TRƯỜNG]]&gt;0,Stock[[#This Row],[GIÁ THỊ TRƯỜNG]]*Stock[[#This Row],[SỐ LƯỢNG CÒN LẠI
(auto-fill)]],"")</f>
        <v/>
      </c>
    </row>
    <row r="2768" spans="2:33">
      <c r="B2768" s="109" t="str">
        <f>IF(AND(Stock[[#This Row],[SỐ LƯỢNG MUA]]&gt;0,Stock[[#This Row],[SỐ LƯỢNG CÒN LẠI
(auto-fill)]]=0),"BÁN",
IF(AND(Stock[[#This Row],[SỐ LƯỢNG MUA]]&gt;0,Stock[[#This Row],[SỐ LƯỢNG CÒN LẠI
(auto-fill)]]&gt;0),"NẮM GIỮ",""))</f>
        <v/>
      </c>
      <c r="C2768" s="112">
        <f t="shared" ref="C2768:C2831" si="43">C2767+1</f>
        <v>2755</v>
      </c>
      <c r="D2768" s="77"/>
      <c r="E2768" s="78"/>
      <c r="F2768" s="170"/>
      <c r="G2768" s="83"/>
      <c r="H2768" s="84"/>
      <c r="I2768" s="114" t="str">
        <f>IF(Stock[[#This Row],[SỐ LƯỢNG MUA]]&gt;0,Stock[[#This Row],[GIÁ MUA]]*Stock[[#This Row],[SỐ LƯỢNG MUA]]*$D$11,"")</f>
        <v/>
      </c>
      <c r="J2768" s="87"/>
      <c r="K2768" s="88"/>
      <c r="L2768" s="116" t="str">
        <f>IF(Stock[[#This Row],[SỐ LƯỢNG MUA]]&gt;0,Stock[[#This Row],[GIÁ MUA]]*(1+Stock[[#This Row],[% TĂNG KỲ VỌNG_1]]),"")</f>
        <v/>
      </c>
      <c r="M2768" s="89"/>
      <c r="N2768" s="116" t="str">
        <f>IF(Stock[[#This Row],[SỐ LƯỢNG MUA]]&gt;0,Stock[[#This Row],[GIÁ MUA]]*(1+Stock[[#This Row],[% TĂNG KỲ VỌNG_2]]),"")</f>
        <v/>
      </c>
      <c r="O2768" s="89"/>
      <c r="P2768" s="116" t="str">
        <f>IF(Stock[[#This Row],[SỐ LƯỢNG MUA]]&gt;0,Stock[[#This Row],[GIÁ MUA]]*(1+Stock[[#This Row],[% GIẢM ĐỂ CẮT LỖ]]),"")</f>
        <v/>
      </c>
      <c r="Q2768" s="103"/>
      <c r="R2768" s="117" t="str">
        <f>IF(Stock[[#This Row],[CỔ TỨC TIỀN MẶT]]&gt;0,Stock[[#This Row],[CỔ TỨC TIỀN MẶT]]/(Stock[[#This Row],[GIÁ MUA]]*Stock[[#This Row],[SỐ LƯỢNG MUA]]),"")</f>
        <v/>
      </c>
      <c r="S2768" s="103"/>
      <c r="T2768" s="77"/>
      <c r="U2768" s="95"/>
      <c r="V2768" s="96"/>
      <c r="W2768" s="125" t="str">
        <f>IF(Stock[[#This Row],[SỐ LƯỢNG BÁN]]&gt;0,Stock[[#This Row],[GIÁ BÁN]]*Stock[[#This Row],[SỐ LƯỢNG BÁN]]*$D$11+Stock[[#This Row],[GIÁ BÁN]]*Stock[[#This Row],[SỐ LƯỢNG BÁN]]*$D$12,"")</f>
        <v/>
      </c>
      <c r="X2768" s="120">
        <f>Stock[[#This Row],[SỐ LƯỢNG MUA]]+Stock[[#This Row],[CỔ TỨC BẰNG CỔ PHIẾU]]-Stock[[#This Row],[SỐ LƯỢNG BÁN]]</f>
        <v>0</v>
      </c>
      <c r="Y27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8" s="120">
        <f ca="1">IF(Stock[[#This Row],[NGÀY BÁN]]&gt;0,Stock[[#This Row],[NGÀY BÁN]]-Stock[[#This Row],[NGÀY MUA]]+1,IF(Stock[[#This Row],[NGÀY MUA]]=0,0,TODAY()-Stock[[#This Row],[NGÀY MUA]]+1))</f>
        <v>0</v>
      </c>
      <c r="AA2768" s="121" t="str">
        <f>IFERROR(Stock[[#This Row],[CỔ TỨC TIỀN MẶT]]+Stock[[#This Row],[LÃI/(LỖ) TỪ BÁN CK
(auto-fill)]],"")</f>
        <v/>
      </c>
      <c r="AB27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8" s="79"/>
      <c r="AE2768" s="146" t="str">
        <f>IF(Stock[[#This Row],[TRẠNG THÁI
(auto-fill)]]="NẮM GIỮ",Stock[[#This Row],[GIÁ THỊ TRƯỜNG]]-Stock[[#This Row],[GIÁ MUA]],"")</f>
        <v/>
      </c>
      <c r="AF2768" s="150" t="str">
        <f>IFERROR(Stock[[#This Row],[TĂNG/
(GIẢM )]]/Stock[[#This Row],[GIÁ MUA]],"")</f>
        <v/>
      </c>
      <c r="AG2768" s="129" t="str">
        <f>IF(Stock[[#This Row],[GIÁ THỊ TRƯỜNG]]&gt;0,Stock[[#This Row],[GIÁ THỊ TRƯỜNG]]*Stock[[#This Row],[SỐ LƯỢNG CÒN LẠI
(auto-fill)]],"")</f>
        <v/>
      </c>
    </row>
    <row r="2769" spans="2:33">
      <c r="B2769" s="109" t="str">
        <f>IF(AND(Stock[[#This Row],[SỐ LƯỢNG MUA]]&gt;0,Stock[[#This Row],[SỐ LƯỢNG CÒN LẠI
(auto-fill)]]=0),"BÁN",
IF(AND(Stock[[#This Row],[SỐ LƯỢNG MUA]]&gt;0,Stock[[#This Row],[SỐ LƯỢNG CÒN LẠI
(auto-fill)]]&gt;0),"NẮM GIỮ",""))</f>
        <v/>
      </c>
      <c r="C2769" s="112">
        <f t="shared" si="43"/>
        <v>2756</v>
      </c>
      <c r="D2769" s="77"/>
      <c r="E2769" s="78"/>
      <c r="F2769" s="170"/>
      <c r="G2769" s="83"/>
      <c r="H2769" s="84"/>
      <c r="I2769" s="114" t="str">
        <f>IF(Stock[[#This Row],[SỐ LƯỢNG MUA]]&gt;0,Stock[[#This Row],[GIÁ MUA]]*Stock[[#This Row],[SỐ LƯỢNG MUA]]*$D$11,"")</f>
        <v/>
      </c>
      <c r="J2769" s="87"/>
      <c r="K2769" s="88"/>
      <c r="L2769" s="116" t="str">
        <f>IF(Stock[[#This Row],[SỐ LƯỢNG MUA]]&gt;0,Stock[[#This Row],[GIÁ MUA]]*(1+Stock[[#This Row],[% TĂNG KỲ VỌNG_1]]),"")</f>
        <v/>
      </c>
      <c r="M2769" s="89"/>
      <c r="N2769" s="116" t="str">
        <f>IF(Stock[[#This Row],[SỐ LƯỢNG MUA]]&gt;0,Stock[[#This Row],[GIÁ MUA]]*(1+Stock[[#This Row],[% TĂNG KỲ VỌNG_2]]),"")</f>
        <v/>
      </c>
      <c r="O2769" s="89"/>
      <c r="P2769" s="116" t="str">
        <f>IF(Stock[[#This Row],[SỐ LƯỢNG MUA]]&gt;0,Stock[[#This Row],[GIÁ MUA]]*(1+Stock[[#This Row],[% GIẢM ĐỂ CẮT LỖ]]),"")</f>
        <v/>
      </c>
      <c r="Q2769" s="103"/>
      <c r="R2769" s="117" t="str">
        <f>IF(Stock[[#This Row],[CỔ TỨC TIỀN MẶT]]&gt;0,Stock[[#This Row],[CỔ TỨC TIỀN MẶT]]/(Stock[[#This Row],[GIÁ MUA]]*Stock[[#This Row],[SỐ LƯỢNG MUA]]),"")</f>
        <v/>
      </c>
      <c r="S2769" s="103"/>
      <c r="T2769" s="77"/>
      <c r="U2769" s="95"/>
      <c r="V2769" s="96"/>
      <c r="W2769" s="125" t="str">
        <f>IF(Stock[[#This Row],[SỐ LƯỢNG BÁN]]&gt;0,Stock[[#This Row],[GIÁ BÁN]]*Stock[[#This Row],[SỐ LƯỢNG BÁN]]*$D$11+Stock[[#This Row],[GIÁ BÁN]]*Stock[[#This Row],[SỐ LƯỢNG BÁN]]*$D$12,"")</f>
        <v/>
      </c>
      <c r="X2769" s="120">
        <f>Stock[[#This Row],[SỐ LƯỢNG MUA]]+Stock[[#This Row],[CỔ TỨC BẰNG CỔ PHIẾU]]-Stock[[#This Row],[SỐ LƯỢNG BÁN]]</f>
        <v>0</v>
      </c>
      <c r="Y27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9" s="120">
        <f ca="1">IF(Stock[[#This Row],[NGÀY BÁN]]&gt;0,Stock[[#This Row],[NGÀY BÁN]]-Stock[[#This Row],[NGÀY MUA]]+1,IF(Stock[[#This Row],[NGÀY MUA]]=0,0,TODAY()-Stock[[#This Row],[NGÀY MUA]]+1))</f>
        <v>0</v>
      </c>
      <c r="AA2769" s="121" t="str">
        <f>IFERROR(Stock[[#This Row],[CỔ TỨC TIỀN MẶT]]+Stock[[#This Row],[LÃI/(LỖ) TỪ BÁN CK
(auto-fill)]],"")</f>
        <v/>
      </c>
      <c r="AB27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69" s="79"/>
      <c r="AE2769" s="146" t="str">
        <f>IF(Stock[[#This Row],[TRẠNG THÁI
(auto-fill)]]="NẮM GIỮ",Stock[[#This Row],[GIÁ THỊ TRƯỜNG]]-Stock[[#This Row],[GIÁ MUA]],"")</f>
        <v/>
      </c>
      <c r="AF2769" s="150" t="str">
        <f>IFERROR(Stock[[#This Row],[TĂNG/
(GIẢM )]]/Stock[[#This Row],[GIÁ MUA]],"")</f>
        <v/>
      </c>
      <c r="AG2769" s="129" t="str">
        <f>IF(Stock[[#This Row],[GIÁ THỊ TRƯỜNG]]&gt;0,Stock[[#This Row],[GIÁ THỊ TRƯỜNG]]*Stock[[#This Row],[SỐ LƯỢNG CÒN LẠI
(auto-fill)]],"")</f>
        <v/>
      </c>
    </row>
    <row r="2770" spans="2:33">
      <c r="B2770" s="109" t="str">
        <f>IF(AND(Stock[[#This Row],[SỐ LƯỢNG MUA]]&gt;0,Stock[[#This Row],[SỐ LƯỢNG CÒN LẠI
(auto-fill)]]=0),"BÁN",
IF(AND(Stock[[#This Row],[SỐ LƯỢNG MUA]]&gt;0,Stock[[#This Row],[SỐ LƯỢNG CÒN LẠI
(auto-fill)]]&gt;0),"NẮM GIỮ",""))</f>
        <v/>
      </c>
      <c r="C2770" s="112">
        <f t="shared" si="43"/>
        <v>2757</v>
      </c>
      <c r="D2770" s="77"/>
      <c r="E2770" s="78"/>
      <c r="F2770" s="170"/>
      <c r="G2770" s="83"/>
      <c r="H2770" s="84"/>
      <c r="I2770" s="114" t="str">
        <f>IF(Stock[[#This Row],[SỐ LƯỢNG MUA]]&gt;0,Stock[[#This Row],[GIÁ MUA]]*Stock[[#This Row],[SỐ LƯỢNG MUA]]*$D$11,"")</f>
        <v/>
      </c>
      <c r="J2770" s="87"/>
      <c r="K2770" s="88"/>
      <c r="L2770" s="116" t="str">
        <f>IF(Stock[[#This Row],[SỐ LƯỢNG MUA]]&gt;0,Stock[[#This Row],[GIÁ MUA]]*(1+Stock[[#This Row],[% TĂNG KỲ VỌNG_1]]),"")</f>
        <v/>
      </c>
      <c r="M2770" s="89"/>
      <c r="N2770" s="116" t="str">
        <f>IF(Stock[[#This Row],[SỐ LƯỢNG MUA]]&gt;0,Stock[[#This Row],[GIÁ MUA]]*(1+Stock[[#This Row],[% TĂNG KỲ VỌNG_2]]),"")</f>
        <v/>
      </c>
      <c r="O2770" s="89"/>
      <c r="P2770" s="116" t="str">
        <f>IF(Stock[[#This Row],[SỐ LƯỢNG MUA]]&gt;0,Stock[[#This Row],[GIÁ MUA]]*(1+Stock[[#This Row],[% GIẢM ĐỂ CẮT LỖ]]),"")</f>
        <v/>
      </c>
      <c r="Q2770" s="103"/>
      <c r="R2770" s="117" t="str">
        <f>IF(Stock[[#This Row],[CỔ TỨC TIỀN MẶT]]&gt;0,Stock[[#This Row],[CỔ TỨC TIỀN MẶT]]/(Stock[[#This Row],[GIÁ MUA]]*Stock[[#This Row],[SỐ LƯỢNG MUA]]),"")</f>
        <v/>
      </c>
      <c r="S2770" s="103"/>
      <c r="T2770" s="77"/>
      <c r="U2770" s="95"/>
      <c r="V2770" s="96"/>
      <c r="W2770" s="125" t="str">
        <f>IF(Stock[[#This Row],[SỐ LƯỢNG BÁN]]&gt;0,Stock[[#This Row],[GIÁ BÁN]]*Stock[[#This Row],[SỐ LƯỢNG BÁN]]*$D$11+Stock[[#This Row],[GIÁ BÁN]]*Stock[[#This Row],[SỐ LƯỢNG BÁN]]*$D$12,"")</f>
        <v/>
      </c>
      <c r="X2770" s="120">
        <f>Stock[[#This Row],[SỐ LƯỢNG MUA]]+Stock[[#This Row],[CỔ TỨC BẰNG CỔ PHIẾU]]-Stock[[#This Row],[SỐ LƯỢNG BÁN]]</f>
        <v>0</v>
      </c>
      <c r="Y27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0" s="120">
        <f ca="1">IF(Stock[[#This Row],[NGÀY BÁN]]&gt;0,Stock[[#This Row],[NGÀY BÁN]]-Stock[[#This Row],[NGÀY MUA]]+1,IF(Stock[[#This Row],[NGÀY MUA]]=0,0,TODAY()-Stock[[#This Row],[NGÀY MUA]]+1))</f>
        <v>0</v>
      </c>
      <c r="AA2770" s="121" t="str">
        <f>IFERROR(Stock[[#This Row],[CỔ TỨC TIỀN MẶT]]+Stock[[#This Row],[LÃI/(LỖ) TỪ BÁN CK
(auto-fill)]],"")</f>
        <v/>
      </c>
      <c r="AB27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0" s="79"/>
      <c r="AE2770" s="146" t="str">
        <f>IF(Stock[[#This Row],[TRẠNG THÁI
(auto-fill)]]="NẮM GIỮ",Stock[[#This Row],[GIÁ THỊ TRƯỜNG]]-Stock[[#This Row],[GIÁ MUA]],"")</f>
        <v/>
      </c>
      <c r="AF2770" s="150" t="str">
        <f>IFERROR(Stock[[#This Row],[TĂNG/
(GIẢM )]]/Stock[[#This Row],[GIÁ MUA]],"")</f>
        <v/>
      </c>
      <c r="AG2770" s="129" t="str">
        <f>IF(Stock[[#This Row],[GIÁ THỊ TRƯỜNG]]&gt;0,Stock[[#This Row],[GIÁ THỊ TRƯỜNG]]*Stock[[#This Row],[SỐ LƯỢNG CÒN LẠI
(auto-fill)]],"")</f>
        <v/>
      </c>
    </row>
    <row r="2771" spans="2:33">
      <c r="B2771" s="109" t="str">
        <f>IF(AND(Stock[[#This Row],[SỐ LƯỢNG MUA]]&gt;0,Stock[[#This Row],[SỐ LƯỢNG CÒN LẠI
(auto-fill)]]=0),"BÁN",
IF(AND(Stock[[#This Row],[SỐ LƯỢNG MUA]]&gt;0,Stock[[#This Row],[SỐ LƯỢNG CÒN LẠI
(auto-fill)]]&gt;0),"NẮM GIỮ",""))</f>
        <v/>
      </c>
      <c r="C2771" s="112">
        <f t="shared" si="43"/>
        <v>2758</v>
      </c>
      <c r="D2771" s="77"/>
      <c r="E2771" s="78"/>
      <c r="F2771" s="170"/>
      <c r="G2771" s="83"/>
      <c r="H2771" s="84"/>
      <c r="I2771" s="114" t="str">
        <f>IF(Stock[[#This Row],[SỐ LƯỢNG MUA]]&gt;0,Stock[[#This Row],[GIÁ MUA]]*Stock[[#This Row],[SỐ LƯỢNG MUA]]*$D$11,"")</f>
        <v/>
      </c>
      <c r="J2771" s="87"/>
      <c r="K2771" s="88"/>
      <c r="L2771" s="116" t="str">
        <f>IF(Stock[[#This Row],[SỐ LƯỢNG MUA]]&gt;0,Stock[[#This Row],[GIÁ MUA]]*(1+Stock[[#This Row],[% TĂNG KỲ VỌNG_1]]),"")</f>
        <v/>
      </c>
      <c r="M2771" s="89"/>
      <c r="N2771" s="116" t="str">
        <f>IF(Stock[[#This Row],[SỐ LƯỢNG MUA]]&gt;0,Stock[[#This Row],[GIÁ MUA]]*(1+Stock[[#This Row],[% TĂNG KỲ VỌNG_2]]),"")</f>
        <v/>
      </c>
      <c r="O2771" s="89"/>
      <c r="P2771" s="116" t="str">
        <f>IF(Stock[[#This Row],[SỐ LƯỢNG MUA]]&gt;0,Stock[[#This Row],[GIÁ MUA]]*(1+Stock[[#This Row],[% GIẢM ĐỂ CẮT LỖ]]),"")</f>
        <v/>
      </c>
      <c r="Q2771" s="103"/>
      <c r="R2771" s="117" t="str">
        <f>IF(Stock[[#This Row],[CỔ TỨC TIỀN MẶT]]&gt;0,Stock[[#This Row],[CỔ TỨC TIỀN MẶT]]/(Stock[[#This Row],[GIÁ MUA]]*Stock[[#This Row],[SỐ LƯỢNG MUA]]),"")</f>
        <v/>
      </c>
      <c r="S2771" s="103"/>
      <c r="T2771" s="77"/>
      <c r="U2771" s="95"/>
      <c r="V2771" s="96"/>
      <c r="W2771" s="125" t="str">
        <f>IF(Stock[[#This Row],[SỐ LƯỢNG BÁN]]&gt;0,Stock[[#This Row],[GIÁ BÁN]]*Stock[[#This Row],[SỐ LƯỢNG BÁN]]*$D$11+Stock[[#This Row],[GIÁ BÁN]]*Stock[[#This Row],[SỐ LƯỢNG BÁN]]*$D$12,"")</f>
        <v/>
      </c>
      <c r="X2771" s="120">
        <f>Stock[[#This Row],[SỐ LƯỢNG MUA]]+Stock[[#This Row],[CỔ TỨC BẰNG CỔ PHIẾU]]-Stock[[#This Row],[SỐ LƯỢNG BÁN]]</f>
        <v>0</v>
      </c>
      <c r="Y27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1" s="120">
        <f ca="1">IF(Stock[[#This Row],[NGÀY BÁN]]&gt;0,Stock[[#This Row],[NGÀY BÁN]]-Stock[[#This Row],[NGÀY MUA]]+1,IF(Stock[[#This Row],[NGÀY MUA]]=0,0,TODAY()-Stock[[#This Row],[NGÀY MUA]]+1))</f>
        <v>0</v>
      </c>
      <c r="AA2771" s="121" t="str">
        <f>IFERROR(Stock[[#This Row],[CỔ TỨC TIỀN MẶT]]+Stock[[#This Row],[LÃI/(LỖ) TỪ BÁN CK
(auto-fill)]],"")</f>
        <v/>
      </c>
      <c r="AB27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1" s="79"/>
      <c r="AE2771" s="146" t="str">
        <f>IF(Stock[[#This Row],[TRẠNG THÁI
(auto-fill)]]="NẮM GIỮ",Stock[[#This Row],[GIÁ THỊ TRƯỜNG]]-Stock[[#This Row],[GIÁ MUA]],"")</f>
        <v/>
      </c>
      <c r="AF2771" s="150" t="str">
        <f>IFERROR(Stock[[#This Row],[TĂNG/
(GIẢM )]]/Stock[[#This Row],[GIÁ MUA]],"")</f>
        <v/>
      </c>
      <c r="AG2771" s="129" t="str">
        <f>IF(Stock[[#This Row],[GIÁ THỊ TRƯỜNG]]&gt;0,Stock[[#This Row],[GIÁ THỊ TRƯỜNG]]*Stock[[#This Row],[SỐ LƯỢNG CÒN LẠI
(auto-fill)]],"")</f>
        <v/>
      </c>
    </row>
    <row r="2772" spans="2:33">
      <c r="B2772" s="109" t="str">
        <f>IF(AND(Stock[[#This Row],[SỐ LƯỢNG MUA]]&gt;0,Stock[[#This Row],[SỐ LƯỢNG CÒN LẠI
(auto-fill)]]=0),"BÁN",
IF(AND(Stock[[#This Row],[SỐ LƯỢNG MUA]]&gt;0,Stock[[#This Row],[SỐ LƯỢNG CÒN LẠI
(auto-fill)]]&gt;0),"NẮM GIỮ",""))</f>
        <v/>
      </c>
      <c r="C2772" s="112">
        <f t="shared" si="43"/>
        <v>2759</v>
      </c>
      <c r="D2772" s="77"/>
      <c r="E2772" s="78"/>
      <c r="F2772" s="170"/>
      <c r="G2772" s="83"/>
      <c r="H2772" s="84"/>
      <c r="I2772" s="114" t="str">
        <f>IF(Stock[[#This Row],[SỐ LƯỢNG MUA]]&gt;0,Stock[[#This Row],[GIÁ MUA]]*Stock[[#This Row],[SỐ LƯỢNG MUA]]*$D$11,"")</f>
        <v/>
      </c>
      <c r="J2772" s="87"/>
      <c r="K2772" s="88"/>
      <c r="L2772" s="116" t="str">
        <f>IF(Stock[[#This Row],[SỐ LƯỢNG MUA]]&gt;0,Stock[[#This Row],[GIÁ MUA]]*(1+Stock[[#This Row],[% TĂNG KỲ VỌNG_1]]),"")</f>
        <v/>
      </c>
      <c r="M2772" s="89"/>
      <c r="N2772" s="116" t="str">
        <f>IF(Stock[[#This Row],[SỐ LƯỢNG MUA]]&gt;0,Stock[[#This Row],[GIÁ MUA]]*(1+Stock[[#This Row],[% TĂNG KỲ VỌNG_2]]),"")</f>
        <v/>
      </c>
      <c r="O2772" s="89"/>
      <c r="P2772" s="116" t="str">
        <f>IF(Stock[[#This Row],[SỐ LƯỢNG MUA]]&gt;0,Stock[[#This Row],[GIÁ MUA]]*(1+Stock[[#This Row],[% GIẢM ĐỂ CẮT LỖ]]),"")</f>
        <v/>
      </c>
      <c r="Q2772" s="103"/>
      <c r="R2772" s="117" t="str">
        <f>IF(Stock[[#This Row],[CỔ TỨC TIỀN MẶT]]&gt;0,Stock[[#This Row],[CỔ TỨC TIỀN MẶT]]/(Stock[[#This Row],[GIÁ MUA]]*Stock[[#This Row],[SỐ LƯỢNG MUA]]),"")</f>
        <v/>
      </c>
      <c r="S2772" s="103"/>
      <c r="T2772" s="77"/>
      <c r="U2772" s="95"/>
      <c r="V2772" s="96"/>
      <c r="W2772" s="125" t="str">
        <f>IF(Stock[[#This Row],[SỐ LƯỢNG BÁN]]&gt;0,Stock[[#This Row],[GIÁ BÁN]]*Stock[[#This Row],[SỐ LƯỢNG BÁN]]*$D$11+Stock[[#This Row],[GIÁ BÁN]]*Stock[[#This Row],[SỐ LƯỢNG BÁN]]*$D$12,"")</f>
        <v/>
      </c>
      <c r="X2772" s="120">
        <f>Stock[[#This Row],[SỐ LƯỢNG MUA]]+Stock[[#This Row],[CỔ TỨC BẰNG CỔ PHIẾU]]-Stock[[#This Row],[SỐ LƯỢNG BÁN]]</f>
        <v>0</v>
      </c>
      <c r="Y27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2" s="120">
        <f ca="1">IF(Stock[[#This Row],[NGÀY BÁN]]&gt;0,Stock[[#This Row],[NGÀY BÁN]]-Stock[[#This Row],[NGÀY MUA]]+1,IF(Stock[[#This Row],[NGÀY MUA]]=0,0,TODAY()-Stock[[#This Row],[NGÀY MUA]]+1))</f>
        <v>0</v>
      </c>
      <c r="AA2772" s="121" t="str">
        <f>IFERROR(Stock[[#This Row],[CỔ TỨC TIỀN MẶT]]+Stock[[#This Row],[LÃI/(LỖ) TỪ BÁN CK
(auto-fill)]],"")</f>
        <v/>
      </c>
      <c r="AB27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2" s="79"/>
      <c r="AE2772" s="146" t="str">
        <f>IF(Stock[[#This Row],[TRẠNG THÁI
(auto-fill)]]="NẮM GIỮ",Stock[[#This Row],[GIÁ THỊ TRƯỜNG]]-Stock[[#This Row],[GIÁ MUA]],"")</f>
        <v/>
      </c>
      <c r="AF2772" s="150" t="str">
        <f>IFERROR(Stock[[#This Row],[TĂNG/
(GIẢM )]]/Stock[[#This Row],[GIÁ MUA]],"")</f>
        <v/>
      </c>
      <c r="AG2772" s="129" t="str">
        <f>IF(Stock[[#This Row],[GIÁ THỊ TRƯỜNG]]&gt;0,Stock[[#This Row],[GIÁ THỊ TRƯỜNG]]*Stock[[#This Row],[SỐ LƯỢNG CÒN LẠI
(auto-fill)]],"")</f>
        <v/>
      </c>
    </row>
    <row r="2773" spans="2:33">
      <c r="B2773" s="109" t="str">
        <f>IF(AND(Stock[[#This Row],[SỐ LƯỢNG MUA]]&gt;0,Stock[[#This Row],[SỐ LƯỢNG CÒN LẠI
(auto-fill)]]=0),"BÁN",
IF(AND(Stock[[#This Row],[SỐ LƯỢNG MUA]]&gt;0,Stock[[#This Row],[SỐ LƯỢNG CÒN LẠI
(auto-fill)]]&gt;0),"NẮM GIỮ",""))</f>
        <v/>
      </c>
      <c r="C2773" s="112">
        <f t="shared" si="43"/>
        <v>2760</v>
      </c>
      <c r="D2773" s="77"/>
      <c r="E2773" s="78"/>
      <c r="F2773" s="170"/>
      <c r="G2773" s="83"/>
      <c r="H2773" s="84"/>
      <c r="I2773" s="114" t="str">
        <f>IF(Stock[[#This Row],[SỐ LƯỢNG MUA]]&gt;0,Stock[[#This Row],[GIÁ MUA]]*Stock[[#This Row],[SỐ LƯỢNG MUA]]*$D$11,"")</f>
        <v/>
      </c>
      <c r="J2773" s="87"/>
      <c r="K2773" s="88"/>
      <c r="L2773" s="116" t="str">
        <f>IF(Stock[[#This Row],[SỐ LƯỢNG MUA]]&gt;0,Stock[[#This Row],[GIÁ MUA]]*(1+Stock[[#This Row],[% TĂNG KỲ VỌNG_1]]),"")</f>
        <v/>
      </c>
      <c r="M2773" s="89"/>
      <c r="N2773" s="116" t="str">
        <f>IF(Stock[[#This Row],[SỐ LƯỢNG MUA]]&gt;0,Stock[[#This Row],[GIÁ MUA]]*(1+Stock[[#This Row],[% TĂNG KỲ VỌNG_2]]),"")</f>
        <v/>
      </c>
      <c r="O2773" s="89"/>
      <c r="P2773" s="116" t="str">
        <f>IF(Stock[[#This Row],[SỐ LƯỢNG MUA]]&gt;0,Stock[[#This Row],[GIÁ MUA]]*(1+Stock[[#This Row],[% GIẢM ĐỂ CẮT LỖ]]),"")</f>
        <v/>
      </c>
      <c r="Q2773" s="103"/>
      <c r="R2773" s="117" t="str">
        <f>IF(Stock[[#This Row],[CỔ TỨC TIỀN MẶT]]&gt;0,Stock[[#This Row],[CỔ TỨC TIỀN MẶT]]/(Stock[[#This Row],[GIÁ MUA]]*Stock[[#This Row],[SỐ LƯỢNG MUA]]),"")</f>
        <v/>
      </c>
      <c r="S2773" s="103"/>
      <c r="T2773" s="77"/>
      <c r="U2773" s="95"/>
      <c r="V2773" s="96"/>
      <c r="W2773" s="125" t="str">
        <f>IF(Stock[[#This Row],[SỐ LƯỢNG BÁN]]&gt;0,Stock[[#This Row],[GIÁ BÁN]]*Stock[[#This Row],[SỐ LƯỢNG BÁN]]*$D$11+Stock[[#This Row],[GIÁ BÁN]]*Stock[[#This Row],[SỐ LƯỢNG BÁN]]*$D$12,"")</f>
        <v/>
      </c>
      <c r="X2773" s="120">
        <f>Stock[[#This Row],[SỐ LƯỢNG MUA]]+Stock[[#This Row],[CỔ TỨC BẰNG CỔ PHIẾU]]-Stock[[#This Row],[SỐ LƯỢNG BÁN]]</f>
        <v>0</v>
      </c>
      <c r="Y27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3" s="120">
        <f ca="1">IF(Stock[[#This Row],[NGÀY BÁN]]&gt;0,Stock[[#This Row],[NGÀY BÁN]]-Stock[[#This Row],[NGÀY MUA]]+1,IF(Stock[[#This Row],[NGÀY MUA]]=0,0,TODAY()-Stock[[#This Row],[NGÀY MUA]]+1))</f>
        <v>0</v>
      </c>
      <c r="AA2773" s="121" t="str">
        <f>IFERROR(Stock[[#This Row],[CỔ TỨC TIỀN MẶT]]+Stock[[#This Row],[LÃI/(LỖ) TỪ BÁN CK
(auto-fill)]],"")</f>
        <v/>
      </c>
      <c r="AB27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3" s="79"/>
      <c r="AE2773" s="146" t="str">
        <f>IF(Stock[[#This Row],[TRẠNG THÁI
(auto-fill)]]="NẮM GIỮ",Stock[[#This Row],[GIÁ THỊ TRƯỜNG]]-Stock[[#This Row],[GIÁ MUA]],"")</f>
        <v/>
      </c>
      <c r="AF2773" s="150" t="str">
        <f>IFERROR(Stock[[#This Row],[TĂNG/
(GIẢM )]]/Stock[[#This Row],[GIÁ MUA]],"")</f>
        <v/>
      </c>
      <c r="AG2773" s="129" t="str">
        <f>IF(Stock[[#This Row],[GIÁ THỊ TRƯỜNG]]&gt;0,Stock[[#This Row],[GIÁ THỊ TRƯỜNG]]*Stock[[#This Row],[SỐ LƯỢNG CÒN LẠI
(auto-fill)]],"")</f>
        <v/>
      </c>
    </row>
    <row r="2774" spans="2:33">
      <c r="B2774" s="109" t="str">
        <f>IF(AND(Stock[[#This Row],[SỐ LƯỢNG MUA]]&gt;0,Stock[[#This Row],[SỐ LƯỢNG CÒN LẠI
(auto-fill)]]=0),"BÁN",
IF(AND(Stock[[#This Row],[SỐ LƯỢNG MUA]]&gt;0,Stock[[#This Row],[SỐ LƯỢNG CÒN LẠI
(auto-fill)]]&gt;0),"NẮM GIỮ",""))</f>
        <v/>
      </c>
      <c r="C2774" s="112">
        <f t="shared" si="43"/>
        <v>2761</v>
      </c>
      <c r="D2774" s="77"/>
      <c r="E2774" s="78"/>
      <c r="F2774" s="170"/>
      <c r="G2774" s="83"/>
      <c r="H2774" s="84"/>
      <c r="I2774" s="114" t="str">
        <f>IF(Stock[[#This Row],[SỐ LƯỢNG MUA]]&gt;0,Stock[[#This Row],[GIÁ MUA]]*Stock[[#This Row],[SỐ LƯỢNG MUA]]*$D$11,"")</f>
        <v/>
      </c>
      <c r="J2774" s="87"/>
      <c r="K2774" s="88"/>
      <c r="L2774" s="116" t="str">
        <f>IF(Stock[[#This Row],[SỐ LƯỢNG MUA]]&gt;0,Stock[[#This Row],[GIÁ MUA]]*(1+Stock[[#This Row],[% TĂNG KỲ VỌNG_1]]),"")</f>
        <v/>
      </c>
      <c r="M2774" s="89"/>
      <c r="N2774" s="116" t="str">
        <f>IF(Stock[[#This Row],[SỐ LƯỢNG MUA]]&gt;0,Stock[[#This Row],[GIÁ MUA]]*(1+Stock[[#This Row],[% TĂNG KỲ VỌNG_2]]),"")</f>
        <v/>
      </c>
      <c r="O2774" s="89"/>
      <c r="P2774" s="116" t="str">
        <f>IF(Stock[[#This Row],[SỐ LƯỢNG MUA]]&gt;0,Stock[[#This Row],[GIÁ MUA]]*(1+Stock[[#This Row],[% GIẢM ĐỂ CẮT LỖ]]),"")</f>
        <v/>
      </c>
      <c r="Q2774" s="103"/>
      <c r="R2774" s="117" t="str">
        <f>IF(Stock[[#This Row],[CỔ TỨC TIỀN MẶT]]&gt;0,Stock[[#This Row],[CỔ TỨC TIỀN MẶT]]/(Stock[[#This Row],[GIÁ MUA]]*Stock[[#This Row],[SỐ LƯỢNG MUA]]),"")</f>
        <v/>
      </c>
      <c r="S2774" s="103"/>
      <c r="T2774" s="77"/>
      <c r="U2774" s="95"/>
      <c r="V2774" s="96"/>
      <c r="W2774" s="125" t="str">
        <f>IF(Stock[[#This Row],[SỐ LƯỢNG BÁN]]&gt;0,Stock[[#This Row],[GIÁ BÁN]]*Stock[[#This Row],[SỐ LƯỢNG BÁN]]*$D$11+Stock[[#This Row],[GIÁ BÁN]]*Stock[[#This Row],[SỐ LƯỢNG BÁN]]*$D$12,"")</f>
        <v/>
      </c>
      <c r="X2774" s="120">
        <f>Stock[[#This Row],[SỐ LƯỢNG MUA]]+Stock[[#This Row],[CỔ TỨC BẰNG CỔ PHIẾU]]-Stock[[#This Row],[SỐ LƯỢNG BÁN]]</f>
        <v>0</v>
      </c>
      <c r="Y27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4" s="120">
        <f ca="1">IF(Stock[[#This Row],[NGÀY BÁN]]&gt;0,Stock[[#This Row],[NGÀY BÁN]]-Stock[[#This Row],[NGÀY MUA]]+1,IF(Stock[[#This Row],[NGÀY MUA]]=0,0,TODAY()-Stock[[#This Row],[NGÀY MUA]]+1))</f>
        <v>0</v>
      </c>
      <c r="AA2774" s="121" t="str">
        <f>IFERROR(Stock[[#This Row],[CỔ TỨC TIỀN MẶT]]+Stock[[#This Row],[LÃI/(LỖ) TỪ BÁN CK
(auto-fill)]],"")</f>
        <v/>
      </c>
      <c r="AB27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4" s="79"/>
      <c r="AE2774" s="146" t="str">
        <f>IF(Stock[[#This Row],[TRẠNG THÁI
(auto-fill)]]="NẮM GIỮ",Stock[[#This Row],[GIÁ THỊ TRƯỜNG]]-Stock[[#This Row],[GIÁ MUA]],"")</f>
        <v/>
      </c>
      <c r="AF2774" s="150" t="str">
        <f>IFERROR(Stock[[#This Row],[TĂNG/
(GIẢM )]]/Stock[[#This Row],[GIÁ MUA]],"")</f>
        <v/>
      </c>
      <c r="AG2774" s="129" t="str">
        <f>IF(Stock[[#This Row],[GIÁ THỊ TRƯỜNG]]&gt;0,Stock[[#This Row],[GIÁ THỊ TRƯỜNG]]*Stock[[#This Row],[SỐ LƯỢNG CÒN LẠI
(auto-fill)]],"")</f>
        <v/>
      </c>
    </row>
    <row r="2775" spans="2:33">
      <c r="B2775" s="109" t="str">
        <f>IF(AND(Stock[[#This Row],[SỐ LƯỢNG MUA]]&gt;0,Stock[[#This Row],[SỐ LƯỢNG CÒN LẠI
(auto-fill)]]=0),"BÁN",
IF(AND(Stock[[#This Row],[SỐ LƯỢNG MUA]]&gt;0,Stock[[#This Row],[SỐ LƯỢNG CÒN LẠI
(auto-fill)]]&gt;0),"NẮM GIỮ",""))</f>
        <v/>
      </c>
      <c r="C2775" s="112">
        <f t="shared" si="43"/>
        <v>2762</v>
      </c>
      <c r="D2775" s="77"/>
      <c r="E2775" s="78"/>
      <c r="F2775" s="170"/>
      <c r="G2775" s="83"/>
      <c r="H2775" s="84"/>
      <c r="I2775" s="114" t="str">
        <f>IF(Stock[[#This Row],[SỐ LƯỢNG MUA]]&gt;0,Stock[[#This Row],[GIÁ MUA]]*Stock[[#This Row],[SỐ LƯỢNG MUA]]*$D$11,"")</f>
        <v/>
      </c>
      <c r="J2775" s="87"/>
      <c r="K2775" s="88"/>
      <c r="L2775" s="116" t="str">
        <f>IF(Stock[[#This Row],[SỐ LƯỢNG MUA]]&gt;0,Stock[[#This Row],[GIÁ MUA]]*(1+Stock[[#This Row],[% TĂNG KỲ VỌNG_1]]),"")</f>
        <v/>
      </c>
      <c r="M2775" s="89"/>
      <c r="N2775" s="116" t="str">
        <f>IF(Stock[[#This Row],[SỐ LƯỢNG MUA]]&gt;0,Stock[[#This Row],[GIÁ MUA]]*(1+Stock[[#This Row],[% TĂNG KỲ VỌNG_2]]),"")</f>
        <v/>
      </c>
      <c r="O2775" s="89"/>
      <c r="P2775" s="116" t="str">
        <f>IF(Stock[[#This Row],[SỐ LƯỢNG MUA]]&gt;0,Stock[[#This Row],[GIÁ MUA]]*(1+Stock[[#This Row],[% GIẢM ĐỂ CẮT LỖ]]),"")</f>
        <v/>
      </c>
      <c r="Q2775" s="103"/>
      <c r="R2775" s="117" t="str">
        <f>IF(Stock[[#This Row],[CỔ TỨC TIỀN MẶT]]&gt;0,Stock[[#This Row],[CỔ TỨC TIỀN MẶT]]/(Stock[[#This Row],[GIÁ MUA]]*Stock[[#This Row],[SỐ LƯỢNG MUA]]),"")</f>
        <v/>
      </c>
      <c r="S2775" s="103"/>
      <c r="T2775" s="77"/>
      <c r="U2775" s="95"/>
      <c r="V2775" s="96"/>
      <c r="W2775" s="125" t="str">
        <f>IF(Stock[[#This Row],[SỐ LƯỢNG BÁN]]&gt;0,Stock[[#This Row],[GIÁ BÁN]]*Stock[[#This Row],[SỐ LƯỢNG BÁN]]*$D$11+Stock[[#This Row],[GIÁ BÁN]]*Stock[[#This Row],[SỐ LƯỢNG BÁN]]*$D$12,"")</f>
        <v/>
      </c>
      <c r="X2775" s="120">
        <f>Stock[[#This Row],[SỐ LƯỢNG MUA]]+Stock[[#This Row],[CỔ TỨC BẰNG CỔ PHIẾU]]-Stock[[#This Row],[SỐ LƯỢNG BÁN]]</f>
        <v>0</v>
      </c>
      <c r="Y27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5" s="120">
        <f ca="1">IF(Stock[[#This Row],[NGÀY BÁN]]&gt;0,Stock[[#This Row],[NGÀY BÁN]]-Stock[[#This Row],[NGÀY MUA]]+1,IF(Stock[[#This Row],[NGÀY MUA]]=0,0,TODAY()-Stock[[#This Row],[NGÀY MUA]]+1))</f>
        <v>0</v>
      </c>
      <c r="AA2775" s="121" t="str">
        <f>IFERROR(Stock[[#This Row],[CỔ TỨC TIỀN MẶT]]+Stock[[#This Row],[LÃI/(LỖ) TỪ BÁN CK
(auto-fill)]],"")</f>
        <v/>
      </c>
      <c r="AB27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5" s="79"/>
      <c r="AE2775" s="146" t="str">
        <f>IF(Stock[[#This Row],[TRẠNG THÁI
(auto-fill)]]="NẮM GIỮ",Stock[[#This Row],[GIÁ THỊ TRƯỜNG]]-Stock[[#This Row],[GIÁ MUA]],"")</f>
        <v/>
      </c>
      <c r="AF2775" s="150" t="str">
        <f>IFERROR(Stock[[#This Row],[TĂNG/
(GIẢM )]]/Stock[[#This Row],[GIÁ MUA]],"")</f>
        <v/>
      </c>
      <c r="AG2775" s="129" t="str">
        <f>IF(Stock[[#This Row],[GIÁ THỊ TRƯỜNG]]&gt;0,Stock[[#This Row],[GIÁ THỊ TRƯỜNG]]*Stock[[#This Row],[SỐ LƯỢNG CÒN LẠI
(auto-fill)]],"")</f>
        <v/>
      </c>
    </row>
    <row r="2776" spans="2:33">
      <c r="B2776" s="109" t="str">
        <f>IF(AND(Stock[[#This Row],[SỐ LƯỢNG MUA]]&gt;0,Stock[[#This Row],[SỐ LƯỢNG CÒN LẠI
(auto-fill)]]=0),"BÁN",
IF(AND(Stock[[#This Row],[SỐ LƯỢNG MUA]]&gt;0,Stock[[#This Row],[SỐ LƯỢNG CÒN LẠI
(auto-fill)]]&gt;0),"NẮM GIỮ",""))</f>
        <v/>
      </c>
      <c r="C2776" s="112">
        <f t="shared" si="43"/>
        <v>2763</v>
      </c>
      <c r="D2776" s="77"/>
      <c r="E2776" s="78"/>
      <c r="F2776" s="170"/>
      <c r="G2776" s="83"/>
      <c r="H2776" s="84"/>
      <c r="I2776" s="114" t="str">
        <f>IF(Stock[[#This Row],[SỐ LƯỢNG MUA]]&gt;0,Stock[[#This Row],[GIÁ MUA]]*Stock[[#This Row],[SỐ LƯỢNG MUA]]*$D$11,"")</f>
        <v/>
      </c>
      <c r="J2776" s="87"/>
      <c r="K2776" s="88"/>
      <c r="L2776" s="116" t="str">
        <f>IF(Stock[[#This Row],[SỐ LƯỢNG MUA]]&gt;0,Stock[[#This Row],[GIÁ MUA]]*(1+Stock[[#This Row],[% TĂNG KỲ VỌNG_1]]),"")</f>
        <v/>
      </c>
      <c r="M2776" s="89"/>
      <c r="N2776" s="116" t="str">
        <f>IF(Stock[[#This Row],[SỐ LƯỢNG MUA]]&gt;0,Stock[[#This Row],[GIÁ MUA]]*(1+Stock[[#This Row],[% TĂNG KỲ VỌNG_2]]),"")</f>
        <v/>
      </c>
      <c r="O2776" s="89"/>
      <c r="P2776" s="116" t="str">
        <f>IF(Stock[[#This Row],[SỐ LƯỢNG MUA]]&gt;0,Stock[[#This Row],[GIÁ MUA]]*(1+Stock[[#This Row],[% GIẢM ĐỂ CẮT LỖ]]),"")</f>
        <v/>
      </c>
      <c r="Q2776" s="103"/>
      <c r="R2776" s="117" t="str">
        <f>IF(Stock[[#This Row],[CỔ TỨC TIỀN MẶT]]&gt;0,Stock[[#This Row],[CỔ TỨC TIỀN MẶT]]/(Stock[[#This Row],[GIÁ MUA]]*Stock[[#This Row],[SỐ LƯỢNG MUA]]),"")</f>
        <v/>
      </c>
      <c r="S2776" s="103"/>
      <c r="T2776" s="77"/>
      <c r="U2776" s="95"/>
      <c r="V2776" s="96"/>
      <c r="W2776" s="125" t="str">
        <f>IF(Stock[[#This Row],[SỐ LƯỢNG BÁN]]&gt;0,Stock[[#This Row],[GIÁ BÁN]]*Stock[[#This Row],[SỐ LƯỢNG BÁN]]*$D$11+Stock[[#This Row],[GIÁ BÁN]]*Stock[[#This Row],[SỐ LƯỢNG BÁN]]*$D$12,"")</f>
        <v/>
      </c>
      <c r="X2776" s="120">
        <f>Stock[[#This Row],[SỐ LƯỢNG MUA]]+Stock[[#This Row],[CỔ TỨC BẰNG CỔ PHIẾU]]-Stock[[#This Row],[SỐ LƯỢNG BÁN]]</f>
        <v>0</v>
      </c>
      <c r="Y27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6" s="120">
        <f ca="1">IF(Stock[[#This Row],[NGÀY BÁN]]&gt;0,Stock[[#This Row],[NGÀY BÁN]]-Stock[[#This Row],[NGÀY MUA]]+1,IF(Stock[[#This Row],[NGÀY MUA]]=0,0,TODAY()-Stock[[#This Row],[NGÀY MUA]]+1))</f>
        <v>0</v>
      </c>
      <c r="AA2776" s="121" t="str">
        <f>IFERROR(Stock[[#This Row],[CỔ TỨC TIỀN MẶT]]+Stock[[#This Row],[LÃI/(LỖ) TỪ BÁN CK
(auto-fill)]],"")</f>
        <v/>
      </c>
      <c r="AB27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6" s="79"/>
      <c r="AE2776" s="146" t="str">
        <f>IF(Stock[[#This Row],[TRẠNG THÁI
(auto-fill)]]="NẮM GIỮ",Stock[[#This Row],[GIÁ THỊ TRƯỜNG]]-Stock[[#This Row],[GIÁ MUA]],"")</f>
        <v/>
      </c>
      <c r="AF2776" s="150" t="str">
        <f>IFERROR(Stock[[#This Row],[TĂNG/
(GIẢM )]]/Stock[[#This Row],[GIÁ MUA]],"")</f>
        <v/>
      </c>
      <c r="AG2776" s="129" t="str">
        <f>IF(Stock[[#This Row],[GIÁ THỊ TRƯỜNG]]&gt;0,Stock[[#This Row],[GIÁ THỊ TRƯỜNG]]*Stock[[#This Row],[SỐ LƯỢNG CÒN LẠI
(auto-fill)]],"")</f>
        <v/>
      </c>
    </row>
    <row r="2777" spans="2:33">
      <c r="B2777" s="109" t="str">
        <f>IF(AND(Stock[[#This Row],[SỐ LƯỢNG MUA]]&gt;0,Stock[[#This Row],[SỐ LƯỢNG CÒN LẠI
(auto-fill)]]=0),"BÁN",
IF(AND(Stock[[#This Row],[SỐ LƯỢNG MUA]]&gt;0,Stock[[#This Row],[SỐ LƯỢNG CÒN LẠI
(auto-fill)]]&gt;0),"NẮM GIỮ",""))</f>
        <v/>
      </c>
      <c r="C2777" s="112">
        <f t="shared" si="43"/>
        <v>2764</v>
      </c>
      <c r="D2777" s="77"/>
      <c r="E2777" s="78"/>
      <c r="F2777" s="170"/>
      <c r="G2777" s="83"/>
      <c r="H2777" s="84"/>
      <c r="I2777" s="114" t="str">
        <f>IF(Stock[[#This Row],[SỐ LƯỢNG MUA]]&gt;0,Stock[[#This Row],[GIÁ MUA]]*Stock[[#This Row],[SỐ LƯỢNG MUA]]*$D$11,"")</f>
        <v/>
      </c>
      <c r="J2777" s="87"/>
      <c r="K2777" s="88"/>
      <c r="L2777" s="116" t="str">
        <f>IF(Stock[[#This Row],[SỐ LƯỢNG MUA]]&gt;0,Stock[[#This Row],[GIÁ MUA]]*(1+Stock[[#This Row],[% TĂNG KỲ VỌNG_1]]),"")</f>
        <v/>
      </c>
      <c r="M2777" s="89"/>
      <c r="N2777" s="116" t="str">
        <f>IF(Stock[[#This Row],[SỐ LƯỢNG MUA]]&gt;0,Stock[[#This Row],[GIÁ MUA]]*(1+Stock[[#This Row],[% TĂNG KỲ VỌNG_2]]),"")</f>
        <v/>
      </c>
      <c r="O2777" s="89"/>
      <c r="P2777" s="116" t="str">
        <f>IF(Stock[[#This Row],[SỐ LƯỢNG MUA]]&gt;0,Stock[[#This Row],[GIÁ MUA]]*(1+Stock[[#This Row],[% GIẢM ĐỂ CẮT LỖ]]),"")</f>
        <v/>
      </c>
      <c r="Q2777" s="103"/>
      <c r="R2777" s="117" t="str">
        <f>IF(Stock[[#This Row],[CỔ TỨC TIỀN MẶT]]&gt;0,Stock[[#This Row],[CỔ TỨC TIỀN MẶT]]/(Stock[[#This Row],[GIÁ MUA]]*Stock[[#This Row],[SỐ LƯỢNG MUA]]),"")</f>
        <v/>
      </c>
      <c r="S2777" s="103"/>
      <c r="T2777" s="77"/>
      <c r="U2777" s="95"/>
      <c r="V2777" s="96"/>
      <c r="W2777" s="125" t="str">
        <f>IF(Stock[[#This Row],[SỐ LƯỢNG BÁN]]&gt;0,Stock[[#This Row],[GIÁ BÁN]]*Stock[[#This Row],[SỐ LƯỢNG BÁN]]*$D$11+Stock[[#This Row],[GIÁ BÁN]]*Stock[[#This Row],[SỐ LƯỢNG BÁN]]*$D$12,"")</f>
        <v/>
      </c>
      <c r="X2777" s="120">
        <f>Stock[[#This Row],[SỐ LƯỢNG MUA]]+Stock[[#This Row],[CỔ TỨC BẰNG CỔ PHIẾU]]-Stock[[#This Row],[SỐ LƯỢNG BÁN]]</f>
        <v>0</v>
      </c>
      <c r="Y27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7" s="120">
        <f ca="1">IF(Stock[[#This Row],[NGÀY BÁN]]&gt;0,Stock[[#This Row],[NGÀY BÁN]]-Stock[[#This Row],[NGÀY MUA]]+1,IF(Stock[[#This Row],[NGÀY MUA]]=0,0,TODAY()-Stock[[#This Row],[NGÀY MUA]]+1))</f>
        <v>0</v>
      </c>
      <c r="AA2777" s="121" t="str">
        <f>IFERROR(Stock[[#This Row],[CỔ TỨC TIỀN MẶT]]+Stock[[#This Row],[LÃI/(LỖ) TỪ BÁN CK
(auto-fill)]],"")</f>
        <v/>
      </c>
      <c r="AB27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7" s="79"/>
      <c r="AE2777" s="146" t="str">
        <f>IF(Stock[[#This Row],[TRẠNG THÁI
(auto-fill)]]="NẮM GIỮ",Stock[[#This Row],[GIÁ THỊ TRƯỜNG]]-Stock[[#This Row],[GIÁ MUA]],"")</f>
        <v/>
      </c>
      <c r="AF2777" s="150" t="str">
        <f>IFERROR(Stock[[#This Row],[TĂNG/
(GIẢM )]]/Stock[[#This Row],[GIÁ MUA]],"")</f>
        <v/>
      </c>
      <c r="AG2777" s="129" t="str">
        <f>IF(Stock[[#This Row],[GIÁ THỊ TRƯỜNG]]&gt;0,Stock[[#This Row],[GIÁ THỊ TRƯỜNG]]*Stock[[#This Row],[SỐ LƯỢNG CÒN LẠI
(auto-fill)]],"")</f>
        <v/>
      </c>
    </row>
    <row r="2778" spans="2:33">
      <c r="B2778" s="109" t="str">
        <f>IF(AND(Stock[[#This Row],[SỐ LƯỢNG MUA]]&gt;0,Stock[[#This Row],[SỐ LƯỢNG CÒN LẠI
(auto-fill)]]=0),"BÁN",
IF(AND(Stock[[#This Row],[SỐ LƯỢNG MUA]]&gt;0,Stock[[#This Row],[SỐ LƯỢNG CÒN LẠI
(auto-fill)]]&gt;0),"NẮM GIỮ",""))</f>
        <v/>
      </c>
      <c r="C2778" s="112">
        <f t="shared" si="43"/>
        <v>2765</v>
      </c>
      <c r="D2778" s="77"/>
      <c r="E2778" s="78"/>
      <c r="F2778" s="170"/>
      <c r="G2778" s="83"/>
      <c r="H2778" s="84"/>
      <c r="I2778" s="114" t="str">
        <f>IF(Stock[[#This Row],[SỐ LƯỢNG MUA]]&gt;0,Stock[[#This Row],[GIÁ MUA]]*Stock[[#This Row],[SỐ LƯỢNG MUA]]*$D$11,"")</f>
        <v/>
      </c>
      <c r="J2778" s="87"/>
      <c r="K2778" s="88"/>
      <c r="L2778" s="116" t="str">
        <f>IF(Stock[[#This Row],[SỐ LƯỢNG MUA]]&gt;0,Stock[[#This Row],[GIÁ MUA]]*(1+Stock[[#This Row],[% TĂNG KỲ VỌNG_1]]),"")</f>
        <v/>
      </c>
      <c r="M2778" s="89"/>
      <c r="N2778" s="116" t="str">
        <f>IF(Stock[[#This Row],[SỐ LƯỢNG MUA]]&gt;0,Stock[[#This Row],[GIÁ MUA]]*(1+Stock[[#This Row],[% TĂNG KỲ VỌNG_2]]),"")</f>
        <v/>
      </c>
      <c r="O2778" s="89"/>
      <c r="P2778" s="116" t="str">
        <f>IF(Stock[[#This Row],[SỐ LƯỢNG MUA]]&gt;0,Stock[[#This Row],[GIÁ MUA]]*(1+Stock[[#This Row],[% GIẢM ĐỂ CẮT LỖ]]),"")</f>
        <v/>
      </c>
      <c r="Q2778" s="103"/>
      <c r="R2778" s="117" t="str">
        <f>IF(Stock[[#This Row],[CỔ TỨC TIỀN MẶT]]&gt;0,Stock[[#This Row],[CỔ TỨC TIỀN MẶT]]/(Stock[[#This Row],[GIÁ MUA]]*Stock[[#This Row],[SỐ LƯỢNG MUA]]),"")</f>
        <v/>
      </c>
      <c r="S2778" s="103"/>
      <c r="T2778" s="77"/>
      <c r="U2778" s="95"/>
      <c r="V2778" s="96"/>
      <c r="W2778" s="125" t="str">
        <f>IF(Stock[[#This Row],[SỐ LƯỢNG BÁN]]&gt;0,Stock[[#This Row],[GIÁ BÁN]]*Stock[[#This Row],[SỐ LƯỢNG BÁN]]*$D$11+Stock[[#This Row],[GIÁ BÁN]]*Stock[[#This Row],[SỐ LƯỢNG BÁN]]*$D$12,"")</f>
        <v/>
      </c>
      <c r="X2778" s="120">
        <f>Stock[[#This Row],[SỐ LƯỢNG MUA]]+Stock[[#This Row],[CỔ TỨC BẰNG CỔ PHIẾU]]-Stock[[#This Row],[SỐ LƯỢNG BÁN]]</f>
        <v>0</v>
      </c>
      <c r="Y27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8" s="120">
        <f ca="1">IF(Stock[[#This Row],[NGÀY BÁN]]&gt;0,Stock[[#This Row],[NGÀY BÁN]]-Stock[[#This Row],[NGÀY MUA]]+1,IF(Stock[[#This Row],[NGÀY MUA]]=0,0,TODAY()-Stock[[#This Row],[NGÀY MUA]]+1))</f>
        <v>0</v>
      </c>
      <c r="AA2778" s="121" t="str">
        <f>IFERROR(Stock[[#This Row],[CỔ TỨC TIỀN MẶT]]+Stock[[#This Row],[LÃI/(LỖ) TỪ BÁN CK
(auto-fill)]],"")</f>
        <v/>
      </c>
      <c r="AB27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8" s="79"/>
      <c r="AE2778" s="146" t="str">
        <f>IF(Stock[[#This Row],[TRẠNG THÁI
(auto-fill)]]="NẮM GIỮ",Stock[[#This Row],[GIÁ THỊ TRƯỜNG]]-Stock[[#This Row],[GIÁ MUA]],"")</f>
        <v/>
      </c>
      <c r="AF2778" s="150" t="str">
        <f>IFERROR(Stock[[#This Row],[TĂNG/
(GIẢM )]]/Stock[[#This Row],[GIÁ MUA]],"")</f>
        <v/>
      </c>
      <c r="AG2778" s="129" t="str">
        <f>IF(Stock[[#This Row],[GIÁ THỊ TRƯỜNG]]&gt;0,Stock[[#This Row],[GIÁ THỊ TRƯỜNG]]*Stock[[#This Row],[SỐ LƯỢNG CÒN LẠI
(auto-fill)]],"")</f>
        <v/>
      </c>
    </row>
    <row r="2779" spans="2:33">
      <c r="B2779" s="109" t="str">
        <f>IF(AND(Stock[[#This Row],[SỐ LƯỢNG MUA]]&gt;0,Stock[[#This Row],[SỐ LƯỢNG CÒN LẠI
(auto-fill)]]=0),"BÁN",
IF(AND(Stock[[#This Row],[SỐ LƯỢNG MUA]]&gt;0,Stock[[#This Row],[SỐ LƯỢNG CÒN LẠI
(auto-fill)]]&gt;0),"NẮM GIỮ",""))</f>
        <v/>
      </c>
      <c r="C2779" s="112">
        <f t="shared" si="43"/>
        <v>2766</v>
      </c>
      <c r="D2779" s="77"/>
      <c r="E2779" s="78"/>
      <c r="F2779" s="170"/>
      <c r="G2779" s="83"/>
      <c r="H2779" s="84"/>
      <c r="I2779" s="114" t="str">
        <f>IF(Stock[[#This Row],[SỐ LƯỢNG MUA]]&gt;0,Stock[[#This Row],[GIÁ MUA]]*Stock[[#This Row],[SỐ LƯỢNG MUA]]*$D$11,"")</f>
        <v/>
      </c>
      <c r="J2779" s="87"/>
      <c r="K2779" s="88"/>
      <c r="L2779" s="116" t="str">
        <f>IF(Stock[[#This Row],[SỐ LƯỢNG MUA]]&gt;0,Stock[[#This Row],[GIÁ MUA]]*(1+Stock[[#This Row],[% TĂNG KỲ VỌNG_1]]),"")</f>
        <v/>
      </c>
      <c r="M2779" s="89"/>
      <c r="N2779" s="116" t="str">
        <f>IF(Stock[[#This Row],[SỐ LƯỢNG MUA]]&gt;0,Stock[[#This Row],[GIÁ MUA]]*(1+Stock[[#This Row],[% TĂNG KỲ VỌNG_2]]),"")</f>
        <v/>
      </c>
      <c r="O2779" s="89"/>
      <c r="P2779" s="116" t="str">
        <f>IF(Stock[[#This Row],[SỐ LƯỢNG MUA]]&gt;0,Stock[[#This Row],[GIÁ MUA]]*(1+Stock[[#This Row],[% GIẢM ĐỂ CẮT LỖ]]),"")</f>
        <v/>
      </c>
      <c r="Q2779" s="103"/>
      <c r="R2779" s="117" t="str">
        <f>IF(Stock[[#This Row],[CỔ TỨC TIỀN MẶT]]&gt;0,Stock[[#This Row],[CỔ TỨC TIỀN MẶT]]/(Stock[[#This Row],[GIÁ MUA]]*Stock[[#This Row],[SỐ LƯỢNG MUA]]),"")</f>
        <v/>
      </c>
      <c r="S2779" s="103"/>
      <c r="T2779" s="77"/>
      <c r="U2779" s="95"/>
      <c r="V2779" s="96"/>
      <c r="W2779" s="125" t="str">
        <f>IF(Stock[[#This Row],[SỐ LƯỢNG BÁN]]&gt;0,Stock[[#This Row],[GIÁ BÁN]]*Stock[[#This Row],[SỐ LƯỢNG BÁN]]*$D$11+Stock[[#This Row],[GIÁ BÁN]]*Stock[[#This Row],[SỐ LƯỢNG BÁN]]*$D$12,"")</f>
        <v/>
      </c>
      <c r="X2779" s="120">
        <f>Stock[[#This Row],[SỐ LƯỢNG MUA]]+Stock[[#This Row],[CỔ TỨC BẰNG CỔ PHIẾU]]-Stock[[#This Row],[SỐ LƯỢNG BÁN]]</f>
        <v>0</v>
      </c>
      <c r="Y27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9" s="120">
        <f ca="1">IF(Stock[[#This Row],[NGÀY BÁN]]&gt;0,Stock[[#This Row],[NGÀY BÁN]]-Stock[[#This Row],[NGÀY MUA]]+1,IF(Stock[[#This Row],[NGÀY MUA]]=0,0,TODAY()-Stock[[#This Row],[NGÀY MUA]]+1))</f>
        <v>0</v>
      </c>
      <c r="AA2779" s="121" t="str">
        <f>IFERROR(Stock[[#This Row],[CỔ TỨC TIỀN MẶT]]+Stock[[#This Row],[LÃI/(LỖ) TỪ BÁN CK
(auto-fill)]],"")</f>
        <v/>
      </c>
      <c r="AB27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79" s="79"/>
      <c r="AE2779" s="146" t="str">
        <f>IF(Stock[[#This Row],[TRẠNG THÁI
(auto-fill)]]="NẮM GIỮ",Stock[[#This Row],[GIÁ THỊ TRƯỜNG]]-Stock[[#This Row],[GIÁ MUA]],"")</f>
        <v/>
      </c>
      <c r="AF2779" s="150" t="str">
        <f>IFERROR(Stock[[#This Row],[TĂNG/
(GIẢM )]]/Stock[[#This Row],[GIÁ MUA]],"")</f>
        <v/>
      </c>
      <c r="AG2779" s="129" t="str">
        <f>IF(Stock[[#This Row],[GIÁ THỊ TRƯỜNG]]&gt;0,Stock[[#This Row],[GIÁ THỊ TRƯỜNG]]*Stock[[#This Row],[SỐ LƯỢNG CÒN LẠI
(auto-fill)]],"")</f>
        <v/>
      </c>
    </row>
    <row r="2780" spans="2:33">
      <c r="B2780" s="109" t="str">
        <f>IF(AND(Stock[[#This Row],[SỐ LƯỢNG MUA]]&gt;0,Stock[[#This Row],[SỐ LƯỢNG CÒN LẠI
(auto-fill)]]=0),"BÁN",
IF(AND(Stock[[#This Row],[SỐ LƯỢNG MUA]]&gt;0,Stock[[#This Row],[SỐ LƯỢNG CÒN LẠI
(auto-fill)]]&gt;0),"NẮM GIỮ",""))</f>
        <v/>
      </c>
      <c r="C2780" s="112">
        <f t="shared" si="43"/>
        <v>2767</v>
      </c>
      <c r="D2780" s="77"/>
      <c r="E2780" s="78"/>
      <c r="F2780" s="170"/>
      <c r="G2780" s="83"/>
      <c r="H2780" s="84"/>
      <c r="I2780" s="114" t="str">
        <f>IF(Stock[[#This Row],[SỐ LƯỢNG MUA]]&gt;0,Stock[[#This Row],[GIÁ MUA]]*Stock[[#This Row],[SỐ LƯỢNG MUA]]*$D$11,"")</f>
        <v/>
      </c>
      <c r="J2780" s="87"/>
      <c r="K2780" s="88"/>
      <c r="L2780" s="116" t="str">
        <f>IF(Stock[[#This Row],[SỐ LƯỢNG MUA]]&gt;0,Stock[[#This Row],[GIÁ MUA]]*(1+Stock[[#This Row],[% TĂNG KỲ VỌNG_1]]),"")</f>
        <v/>
      </c>
      <c r="M2780" s="89"/>
      <c r="N2780" s="116" t="str">
        <f>IF(Stock[[#This Row],[SỐ LƯỢNG MUA]]&gt;0,Stock[[#This Row],[GIÁ MUA]]*(1+Stock[[#This Row],[% TĂNG KỲ VỌNG_2]]),"")</f>
        <v/>
      </c>
      <c r="O2780" s="89"/>
      <c r="P2780" s="116" t="str">
        <f>IF(Stock[[#This Row],[SỐ LƯỢNG MUA]]&gt;0,Stock[[#This Row],[GIÁ MUA]]*(1+Stock[[#This Row],[% GIẢM ĐỂ CẮT LỖ]]),"")</f>
        <v/>
      </c>
      <c r="Q2780" s="103"/>
      <c r="R2780" s="117" t="str">
        <f>IF(Stock[[#This Row],[CỔ TỨC TIỀN MẶT]]&gt;0,Stock[[#This Row],[CỔ TỨC TIỀN MẶT]]/(Stock[[#This Row],[GIÁ MUA]]*Stock[[#This Row],[SỐ LƯỢNG MUA]]),"")</f>
        <v/>
      </c>
      <c r="S2780" s="103"/>
      <c r="T2780" s="77"/>
      <c r="U2780" s="95"/>
      <c r="V2780" s="96"/>
      <c r="W2780" s="125" t="str">
        <f>IF(Stock[[#This Row],[SỐ LƯỢNG BÁN]]&gt;0,Stock[[#This Row],[GIÁ BÁN]]*Stock[[#This Row],[SỐ LƯỢNG BÁN]]*$D$11+Stock[[#This Row],[GIÁ BÁN]]*Stock[[#This Row],[SỐ LƯỢNG BÁN]]*$D$12,"")</f>
        <v/>
      </c>
      <c r="X2780" s="120">
        <f>Stock[[#This Row],[SỐ LƯỢNG MUA]]+Stock[[#This Row],[CỔ TỨC BẰNG CỔ PHIẾU]]-Stock[[#This Row],[SỐ LƯỢNG BÁN]]</f>
        <v>0</v>
      </c>
      <c r="Y27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0" s="120">
        <f ca="1">IF(Stock[[#This Row],[NGÀY BÁN]]&gt;0,Stock[[#This Row],[NGÀY BÁN]]-Stock[[#This Row],[NGÀY MUA]]+1,IF(Stock[[#This Row],[NGÀY MUA]]=0,0,TODAY()-Stock[[#This Row],[NGÀY MUA]]+1))</f>
        <v>0</v>
      </c>
      <c r="AA2780" s="121" t="str">
        <f>IFERROR(Stock[[#This Row],[CỔ TỨC TIỀN MẶT]]+Stock[[#This Row],[LÃI/(LỖ) TỪ BÁN CK
(auto-fill)]],"")</f>
        <v/>
      </c>
      <c r="AB27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0" s="79"/>
      <c r="AE2780" s="146" t="str">
        <f>IF(Stock[[#This Row],[TRẠNG THÁI
(auto-fill)]]="NẮM GIỮ",Stock[[#This Row],[GIÁ THỊ TRƯỜNG]]-Stock[[#This Row],[GIÁ MUA]],"")</f>
        <v/>
      </c>
      <c r="AF2780" s="150" t="str">
        <f>IFERROR(Stock[[#This Row],[TĂNG/
(GIẢM )]]/Stock[[#This Row],[GIÁ MUA]],"")</f>
        <v/>
      </c>
      <c r="AG2780" s="129" t="str">
        <f>IF(Stock[[#This Row],[GIÁ THỊ TRƯỜNG]]&gt;0,Stock[[#This Row],[GIÁ THỊ TRƯỜNG]]*Stock[[#This Row],[SỐ LƯỢNG CÒN LẠI
(auto-fill)]],"")</f>
        <v/>
      </c>
    </row>
    <row r="2781" spans="2:33">
      <c r="B2781" s="109" t="str">
        <f>IF(AND(Stock[[#This Row],[SỐ LƯỢNG MUA]]&gt;0,Stock[[#This Row],[SỐ LƯỢNG CÒN LẠI
(auto-fill)]]=0),"BÁN",
IF(AND(Stock[[#This Row],[SỐ LƯỢNG MUA]]&gt;0,Stock[[#This Row],[SỐ LƯỢNG CÒN LẠI
(auto-fill)]]&gt;0),"NẮM GIỮ",""))</f>
        <v/>
      </c>
      <c r="C2781" s="112">
        <f t="shared" si="43"/>
        <v>2768</v>
      </c>
      <c r="D2781" s="77"/>
      <c r="E2781" s="78"/>
      <c r="F2781" s="170"/>
      <c r="G2781" s="83"/>
      <c r="H2781" s="84"/>
      <c r="I2781" s="114" t="str">
        <f>IF(Stock[[#This Row],[SỐ LƯỢNG MUA]]&gt;0,Stock[[#This Row],[GIÁ MUA]]*Stock[[#This Row],[SỐ LƯỢNG MUA]]*$D$11,"")</f>
        <v/>
      </c>
      <c r="J2781" s="87"/>
      <c r="K2781" s="88"/>
      <c r="L2781" s="116" t="str">
        <f>IF(Stock[[#This Row],[SỐ LƯỢNG MUA]]&gt;0,Stock[[#This Row],[GIÁ MUA]]*(1+Stock[[#This Row],[% TĂNG KỲ VỌNG_1]]),"")</f>
        <v/>
      </c>
      <c r="M2781" s="89"/>
      <c r="N2781" s="116" t="str">
        <f>IF(Stock[[#This Row],[SỐ LƯỢNG MUA]]&gt;0,Stock[[#This Row],[GIÁ MUA]]*(1+Stock[[#This Row],[% TĂNG KỲ VỌNG_2]]),"")</f>
        <v/>
      </c>
      <c r="O2781" s="89"/>
      <c r="P2781" s="116" t="str">
        <f>IF(Stock[[#This Row],[SỐ LƯỢNG MUA]]&gt;0,Stock[[#This Row],[GIÁ MUA]]*(1+Stock[[#This Row],[% GIẢM ĐỂ CẮT LỖ]]),"")</f>
        <v/>
      </c>
      <c r="Q2781" s="103"/>
      <c r="R2781" s="117" t="str">
        <f>IF(Stock[[#This Row],[CỔ TỨC TIỀN MẶT]]&gt;0,Stock[[#This Row],[CỔ TỨC TIỀN MẶT]]/(Stock[[#This Row],[GIÁ MUA]]*Stock[[#This Row],[SỐ LƯỢNG MUA]]),"")</f>
        <v/>
      </c>
      <c r="S2781" s="103"/>
      <c r="T2781" s="77"/>
      <c r="U2781" s="95"/>
      <c r="V2781" s="96"/>
      <c r="W2781" s="125" t="str">
        <f>IF(Stock[[#This Row],[SỐ LƯỢNG BÁN]]&gt;0,Stock[[#This Row],[GIÁ BÁN]]*Stock[[#This Row],[SỐ LƯỢNG BÁN]]*$D$11+Stock[[#This Row],[GIÁ BÁN]]*Stock[[#This Row],[SỐ LƯỢNG BÁN]]*$D$12,"")</f>
        <v/>
      </c>
      <c r="X2781" s="120">
        <f>Stock[[#This Row],[SỐ LƯỢNG MUA]]+Stock[[#This Row],[CỔ TỨC BẰNG CỔ PHIẾU]]-Stock[[#This Row],[SỐ LƯỢNG BÁN]]</f>
        <v>0</v>
      </c>
      <c r="Y27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1" s="120">
        <f ca="1">IF(Stock[[#This Row],[NGÀY BÁN]]&gt;0,Stock[[#This Row],[NGÀY BÁN]]-Stock[[#This Row],[NGÀY MUA]]+1,IF(Stock[[#This Row],[NGÀY MUA]]=0,0,TODAY()-Stock[[#This Row],[NGÀY MUA]]+1))</f>
        <v>0</v>
      </c>
      <c r="AA2781" s="121" t="str">
        <f>IFERROR(Stock[[#This Row],[CỔ TỨC TIỀN MẶT]]+Stock[[#This Row],[LÃI/(LỖ) TỪ BÁN CK
(auto-fill)]],"")</f>
        <v/>
      </c>
      <c r="AB27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1" s="79"/>
      <c r="AE2781" s="146" t="str">
        <f>IF(Stock[[#This Row],[TRẠNG THÁI
(auto-fill)]]="NẮM GIỮ",Stock[[#This Row],[GIÁ THỊ TRƯỜNG]]-Stock[[#This Row],[GIÁ MUA]],"")</f>
        <v/>
      </c>
      <c r="AF2781" s="150" t="str">
        <f>IFERROR(Stock[[#This Row],[TĂNG/
(GIẢM )]]/Stock[[#This Row],[GIÁ MUA]],"")</f>
        <v/>
      </c>
      <c r="AG2781" s="129" t="str">
        <f>IF(Stock[[#This Row],[GIÁ THỊ TRƯỜNG]]&gt;0,Stock[[#This Row],[GIÁ THỊ TRƯỜNG]]*Stock[[#This Row],[SỐ LƯỢNG CÒN LẠI
(auto-fill)]],"")</f>
        <v/>
      </c>
    </row>
    <row r="2782" spans="2:33">
      <c r="B2782" s="109" t="str">
        <f>IF(AND(Stock[[#This Row],[SỐ LƯỢNG MUA]]&gt;0,Stock[[#This Row],[SỐ LƯỢNG CÒN LẠI
(auto-fill)]]=0),"BÁN",
IF(AND(Stock[[#This Row],[SỐ LƯỢNG MUA]]&gt;0,Stock[[#This Row],[SỐ LƯỢNG CÒN LẠI
(auto-fill)]]&gt;0),"NẮM GIỮ",""))</f>
        <v/>
      </c>
      <c r="C2782" s="112">
        <f t="shared" si="43"/>
        <v>2769</v>
      </c>
      <c r="D2782" s="77"/>
      <c r="E2782" s="78"/>
      <c r="F2782" s="170"/>
      <c r="G2782" s="83"/>
      <c r="H2782" s="84"/>
      <c r="I2782" s="114" t="str">
        <f>IF(Stock[[#This Row],[SỐ LƯỢNG MUA]]&gt;0,Stock[[#This Row],[GIÁ MUA]]*Stock[[#This Row],[SỐ LƯỢNG MUA]]*$D$11,"")</f>
        <v/>
      </c>
      <c r="J2782" s="87"/>
      <c r="K2782" s="88"/>
      <c r="L2782" s="116" t="str">
        <f>IF(Stock[[#This Row],[SỐ LƯỢNG MUA]]&gt;0,Stock[[#This Row],[GIÁ MUA]]*(1+Stock[[#This Row],[% TĂNG KỲ VỌNG_1]]),"")</f>
        <v/>
      </c>
      <c r="M2782" s="89"/>
      <c r="N2782" s="116" t="str">
        <f>IF(Stock[[#This Row],[SỐ LƯỢNG MUA]]&gt;0,Stock[[#This Row],[GIÁ MUA]]*(1+Stock[[#This Row],[% TĂNG KỲ VỌNG_2]]),"")</f>
        <v/>
      </c>
      <c r="O2782" s="89"/>
      <c r="P2782" s="116" t="str">
        <f>IF(Stock[[#This Row],[SỐ LƯỢNG MUA]]&gt;0,Stock[[#This Row],[GIÁ MUA]]*(1+Stock[[#This Row],[% GIẢM ĐỂ CẮT LỖ]]),"")</f>
        <v/>
      </c>
      <c r="Q2782" s="103"/>
      <c r="R2782" s="117" t="str">
        <f>IF(Stock[[#This Row],[CỔ TỨC TIỀN MẶT]]&gt;0,Stock[[#This Row],[CỔ TỨC TIỀN MẶT]]/(Stock[[#This Row],[GIÁ MUA]]*Stock[[#This Row],[SỐ LƯỢNG MUA]]),"")</f>
        <v/>
      </c>
      <c r="S2782" s="103"/>
      <c r="T2782" s="77"/>
      <c r="U2782" s="95"/>
      <c r="V2782" s="96"/>
      <c r="W2782" s="125" t="str">
        <f>IF(Stock[[#This Row],[SỐ LƯỢNG BÁN]]&gt;0,Stock[[#This Row],[GIÁ BÁN]]*Stock[[#This Row],[SỐ LƯỢNG BÁN]]*$D$11+Stock[[#This Row],[GIÁ BÁN]]*Stock[[#This Row],[SỐ LƯỢNG BÁN]]*$D$12,"")</f>
        <v/>
      </c>
      <c r="X2782" s="120">
        <f>Stock[[#This Row],[SỐ LƯỢNG MUA]]+Stock[[#This Row],[CỔ TỨC BẰNG CỔ PHIẾU]]-Stock[[#This Row],[SỐ LƯỢNG BÁN]]</f>
        <v>0</v>
      </c>
      <c r="Y27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2" s="120">
        <f ca="1">IF(Stock[[#This Row],[NGÀY BÁN]]&gt;0,Stock[[#This Row],[NGÀY BÁN]]-Stock[[#This Row],[NGÀY MUA]]+1,IF(Stock[[#This Row],[NGÀY MUA]]=0,0,TODAY()-Stock[[#This Row],[NGÀY MUA]]+1))</f>
        <v>0</v>
      </c>
      <c r="AA2782" s="121" t="str">
        <f>IFERROR(Stock[[#This Row],[CỔ TỨC TIỀN MẶT]]+Stock[[#This Row],[LÃI/(LỖ) TỪ BÁN CK
(auto-fill)]],"")</f>
        <v/>
      </c>
      <c r="AB27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2" s="79"/>
      <c r="AE2782" s="146" t="str">
        <f>IF(Stock[[#This Row],[TRẠNG THÁI
(auto-fill)]]="NẮM GIỮ",Stock[[#This Row],[GIÁ THỊ TRƯỜNG]]-Stock[[#This Row],[GIÁ MUA]],"")</f>
        <v/>
      </c>
      <c r="AF2782" s="150" t="str">
        <f>IFERROR(Stock[[#This Row],[TĂNG/
(GIẢM )]]/Stock[[#This Row],[GIÁ MUA]],"")</f>
        <v/>
      </c>
      <c r="AG2782" s="129" t="str">
        <f>IF(Stock[[#This Row],[GIÁ THỊ TRƯỜNG]]&gt;0,Stock[[#This Row],[GIÁ THỊ TRƯỜNG]]*Stock[[#This Row],[SỐ LƯỢNG CÒN LẠI
(auto-fill)]],"")</f>
        <v/>
      </c>
    </row>
    <row r="2783" spans="2:33">
      <c r="B2783" s="109" t="str">
        <f>IF(AND(Stock[[#This Row],[SỐ LƯỢNG MUA]]&gt;0,Stock[[#This Row],[SỐ LƯỢNG CÒN LẠI
(auto-fill)]]=0),"BÁN",
IF(AND(Stock[[#This Row],[SỐ LƯỢNG MUA]]&gt;0,Stock[[#This Row],[SỐ LƯỢNG CÒN LẠI
(auto-fill)]]&gt;0),"NẮM GIỮ",""))</f>
        <v/>
      </c>
      <c r="C2783" s="112">
        <f t="shared" si="43"/>
        <v>2770</v>
      </c>
      <c r="D2783" s="77"/>
      <c r="E2783" s="78"/>
      <c r="F2783" s="170"/>
      <c r="G2783" s="83"/>
      <c r="H2783" s="84"/>
      <c r="I2783" s="114" t="str">
        <f>IF(Stock[[#This Row],[SỐ LƯỢNG MUA]]&gt;0,Stock[[#This Row],[GIÁ MUA]]*Stock[[#This Row],[SỐ LƯỢNG MUA]]*$D$11,"")</f>
        <v/>
      </c>
      <c r="J2783" s="87"/>
      <c r="K2783" s="88"/>
      <c r="L2783" s="116" t="str">
        <f>IF(Stock[[#This Row],[SỐ LƯỢNG MUA]]&gt;0,Stock[[#This Row],[GIÁ MUA]]*(1+Stock[[#This Row],[% TĂNG KỲ VỌNG_1]]),"")</f>
        <v/>
      </c>
      <c r="M2783" s="89"/>
      <c r="N2783" s="116" t="str">
        <f>IF(Stock[[#This Row],[SỐ LƯỢNG MUA]]&gt;0,Stock[[#This Row],[GIÁ MUA]]*(1+Stock[[#This Row],[% TĂNG KỲ VỌNG_2]]),"")</f>
        <v/>
      </c>
      <c r="O2783" s="89"/>
      <c r="P2783" s="116" t="str">
        <f>IF(Stock[[#This Row],[SỐ LƯỢNG MUA]]&gt;0,Stock[[#This Row],[GIÁ MUA]]*(1+Stock[[#This Row],[% GIẢM ĐỂ CẮT LỖ]]),"")</f>
        <v/>
      </c>
      <c r="Q2783" s="103"/>
      <c r="R2783" s="117" t="str">
        <f>IF(Stock[[#This Row],[CỔ TỨC TIỀN MẶT]]&gt;0,Stock[[#This Row],[CỔ TỨC TIỀN MẶT]]/(Stock[[#This Row],[GIÁ MUA]]*Stock[[#This Row],[SỐ LƯỢNG MUA]]),"")</f>
        <v/>
      </c>
      <c r="S2783" s="103"/>
      <c r="T2783" s="77"/>
      <c r="U2783" s="95"/>
      <c r="V2783" s="96"/>
      <c r="W2783" s="125" t="str">
        <f>IF(Stock[[#This Row],[SỐ LƯỢNG BÁN]]&gt;0,Stock[[#This Row],[GIÁ BÁN]]*Stock[[#This Row],[SỐ LƯỢNG BÁN]]*$D$11+Stock[[#This Row],[GIÁ BÁN]]*Stock[[#This Row],[SỐ LƯỢNG BÁN]]*$D$12,"")</f>
        <v/>
      </c>
      <c r="X2783" s="120">
        <f>Stock[[#This Row],[SỐ LƯỢNG MUA]]+Stock[[#This Row],[CỔ TỨC BẰNG CỔ PHIẾU]]-Stock[[#This Row],[SỐ LƯỢNG BÁN]]</f>
        <v>0</v>
      </c>
      <c r="Y27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3" s="120">
        <f ca="1">IF(Stock[[#This Row],[NGÀY BÁN]]&gt;0,Stock[[#This Row],[NGÀY BÁN]]-Stock[[#This Row],[NGÀY MUA]]+1,IF(Stock[[#This Row],[NGÀY MUA]]=0,0,TODAY()-Stock[[#This Row],[NGÀY MUA]]+1))</f>
        <v>0</v>
      </c>
      <c r="AA2783" s="121" t="str">
        <f>IFERROR(Stock[[#This Row],[CỔ TỨC TIỀN MẶT]]+Stock[[#This Row],[LÃI/(LỖ) TỪ BÁN CK
(auto-fill)]],"")</f>
        <v/>
      </c>
      <c r="AB27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3" s="79"/>
      <c r="AE2783" s="146" t="str">
        <f>IF(Stock[[#This Row],[TRẠNG THÁI
(auto-fill)]]="NẮM GIỮ",Stock[[#This Row],[GIÁ THỊ TRƯỜNG]]-Stock[[#This Row],[GIÁ MUA]],"")</f>
        <v/>
      </c>
      <c r="AF2783" s="150" t="str">
        <f>IFERROR(Stock[[#This Row],[TĂNG/
(GIẢM )]]/Stock[[#This Row],[GIÁ MUA]],"")</f>
        <v/>
      </c>
      <c r="AG2783" s="129" t="str">
        <f>IF(Stock[[#This Row],[GIÁ THỊ TRƯỜNG]]&gt;0,Stock[[#This Row],[GIÁ THỊ TRƯỜNG]]*Stock[[#This Row],[SỐ LƯỢNG CÒN LẠI
(auto-fill)]],"")</f>
        <v/>
      </c>
    </row>
    <row r="2784" spans="2:33">
      <c r="B2784" s="109" t="str">
        <f>IF(AND(Stock[[#This Row],[SỐ LƯỢNG MUA]]&gt;0,Stock[[#This Row],[SỐ LƯỢNG CÒN LẠI
(auto-fill)]]=0),"BÁN",
IF(AND(Stock[[#This Row],[SỐ LƯỢNG MUA]]&gt;0,Stock[[#This Row],[SỐ LƯỢNG CÒN LẠI
(auto-fill)]]&gt;0),"NẮM GIỮ",""))</f>
        <v/>
      </c>
      <c r="C2784" s="112">
        <f t="shared" si="43"/>
        <v>2771</v>
      </c>
      <c r="D2784" s="77"/>
      <c r="E2784" s="78"/>
      <c r="F2784" s="170"/>
      <c r="G2784" s="83"/>
      <c r="H2784" s="84"/>
      <c r="I2784" s="114" t="str">
        <f>IF(Stock[[#This Row],[SỐ LƯỢNG MUA]]&gt;0,Stock[[#This Row],[GIÁ MUA]]*Stock[[#This Row],[SỐ LƯỢNG MUA]]*$D$11,"")</f>
        <v/>
      </c>
      <c r="J2784" s="87"/>
      <c r="K2784" s="88"/>
      <c r="L2784" s="116" t="str">
        <f>IF(Stock[[#This Row],[SỐ LƯỢNG MUA]]&gt;0,Stock[[#This Row],[GIÁ MUA]]*(1+Stock[[#This Row],[% TĂNG KỲ VỌNG_1]]),"")</f>
        <v/>
      </c>
      <c r="M2784" s="89"/>
      <c r="N2784" s="116" t="str">
        <f>IF(Stock[[#This Row],[SỐ LƯỢNG MUA]]&gt;0,Stock[[#This Row],[GIÁ MUA]]*(1+Stock[[#This Row],[% TĂNG KỲ VỌNG_2]]),"")</f>
        <v/>
      </c>
      <c r="O2784" s="89"/>
      <c r="P2784" s="116" t="str">
        <f>IF(Stock[[#This Row],[SỐ LƯỢNG MUA]]&gt;0,Stock[[#This Row],[GIÁ MUA]]*(1+Stock[[#This Row],[% GIẢM ĐỂ CẮT LỖ]]),"")</f>
        <v/>
      </c>
      <c r="Q2784" s="103"/>
      <c r="R2784" s="117" t="str">
        <f>IF(Stock[[#This Row],[CỔ TỨC TIỀN MẶT]]&gt;0,Stock[[#This Row],[CỔ TỨC TIỀN MẶT]]/(Stock[[#This Row],[GIÁ MUA]]*Stock[[#This Row],[SỐ LƯỢNG MUA]]),"")</f>
        <v/>
      </c>
      <c r="S2784" s="103"/>
      <c r="T2784" s="77"/>
      <c r="U2784" s="95"/>
      <c r="V2784" s="96"/>
      <c r="W2784" s="125" t="str">
        <f>IF(Stock[[#This Row],[SỐ LƯỢNG BÁN]]&gt;0,Stock[[#This Row],[GIÁ BÁN]]*Stock[[#This Row],[SỐ LƯỢNG BÁN]]*$D$11+Stock[[#This Row],[GIÁ BÁN]]*Stock[[#This Row],[SỐ LƯỢNG BÁN]]*$D$12,"")</f>
        <v/>
      </c>
      <c r="X2784" s="120">
        <f>Stock[[#This Row],[SỐ LƯỢNG MUA]]+Stock[[#This Row],[CỔ TỨC BẰNG CỔ PHIẾU]]-Stock[[#This Row],[SỐ LƯỢNG BÁN]]</f>
        <v>0</v>
      </c>
      <c r="Y27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4" s="120">
        <f ca="1">IF(Stock[[#This Row],[NGÀY BÁN]]&gt;0,Stock[[#This Row],[NGÀY BÁN]]-Stock[[#This Row],[NGÀY MUA]]+1,IF(Stock[[#This Row],[NGÀY MUA]]=0,0,TODAY()-Stock[[#This Row],[NGÀY MUA]]+1))</f>
        <v>0</v>
      </c>
      <c r="AA2784" s="121" t="str">
        <f>IFERROR(Stock[[#This Row],[CỔ TỨC TIỀN MẶT]]+Stock[[#This Row],[LÃI/(LỖ) TỪ BÁN CK
(auto-fill)]],"")</f>
        <v/>
      </c>
      <c r="AB27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4" s="79"/>
      <c r="AE2784" s="146" t="str">
        <f>IF(Stock[[#This Row],[TRẠNG THÁI
(auto-fill)]]="NẮM GIỮ",Stock[[#This Row],[GIÁ THỊ TRƯỜNG]]-Stock[[#This Row],[GIÁ MUA]],"")</f>
        <v/>
      </c>
      <c r="AF2784" s="150" t="str">
        <f>IFERROR(Stock[[#This Row],[TĂNG/
(GIẢM )]]/Stock[[#This Row],[GIÁ MUA]],"")</f>
        <v/>
      </c>
      <c r="AG2784" s="129" t="str">
        <f>IF(Stock[[#This Row],[GIÁ THỊ TRƯỜNG]]&gt;0,Stock[[#This Row],[GIÁ THỊ TRƯỜNG]]*Stock[[#This Row],[SỐ LƯỢNG CÒN LẠI
(auto-fill)]],"")</f>
        <v/>
      </c>
    </row>
    <row r="2785" spans="2:33">
      <c r="B2785" s="109" t="str">
        <f>IF(AND(Stock[[#This Row],[SỐ LƯỢNG MUA]]&gt;0,Stock[[#This Row],[SỐ LƯỢNG CÒN LẠI
(auto-fill)]]=0),"BÁN",
IF(AND(Stock[[#This Row],[SỐ LƯỢNG MUA]]&gt;0,Stock[[#This Row],[SỐ LƯỢNG CÒN LẠI
(auto-fill)]]&gt;0),"NẮM GIỮ",""))</f>
        <v/>
      </c>
      <c r="C2785" s="112">
        <f t="shared" si="43"/>
        <v>2772</v>
      </c>
      <c r="D2785" s="77"/>
      <c r="E2785" s="78"/>
      <c r="F2785" s="170"/>
      <c r="G2785" s="83"/>
      <c r="H2785" s="84"/>
      <c r="I2785" s="114" t="str">
        <f>IF(Stock[[#This Row],[SỐ LƯỢNG MUA]]&gt;0,Stock[[#This Row],[GIÁ MUA]]*Stock[[#This Row],[SỐ LƯỢNG MUA]]*$D$11,"")</f>
        <v/>
      </c>
      <c r="J2785" s="87"/>
      <c r="K2785" s="88"/>
      <c r="L2785" s="116" t="str">
        <f>IF(Stock[[#This Row],[SỐ LƯỢNG MUA]]&gt;0,Stock[[#This Row],[GIÁ MUA]]*(1+Stock[[#This Row],[% TĂNG KỲ VỌNG_1]]),"")</f>
        <v/>
      </c>
      <c r="M2785" s="89"/>
      <c r="N2785" s="116" t="str">
        <f>IF(Stock[[#This Row],[SỐ LƯỢNG MUA]]&gt;0,Stock[[#This Row],[GIÁ MUA]]*(1+Stock[[#This Row],[% TĂNG KỲ VỌNG_2]]),"")</f>
        <v/>
      </c>
      <c r="O2785" s="89"/>
      <c r="P2785" s="116" t="str">
        <f>IF(Stock[[#This Row],[SỐ LƯỢNG MUA]]&gt;0,Stock[[#This Row],[GIÁ MUA]]*(1+Stock[[#This Row],[% GIẢM ĐỂ CẮT LỖ]]),"")</f>
        <v/>
      </c>
      <c r="Q2785" s="103"/>
      <c r="R2785" s="117" t="str">
        <f>IF(Stock[[#This Row],[CỔ TỨC TIỀN MẶT]]&gt;0,Stock[[#This Row],[CỔ TỨC TIỀN MẶT]]/(Stock[[#This Row],[GIÁ MUA]]*Stock[[#This Row],[SỐ LƯỢNG MUA]]),"")</f>
        <v/>
      </c>
      <c r="S2785" s="103"/>
      <c r="T2785" s="77"/>
      <c r="U2785" s="95"/>
      <c r="V2785" s="96"/>
      <c r="W2785" s="125" t="str">
        <f>IF(Stock[[#This Row],[SỐ LƯỢNG BÁN]]&gt;0,Stock[[#This Row],[GIÁ BÁN]]*Stock[[#This Row],[SỐ LƯỢNG BÁN]]*$D$11+Stock[[#This Row],[GIÁ BÁN]]*Stock[[#This Row],[SỐ LƯỢNG BÁN]]*$D$12,"")</f>
        <v/>
      </c>
      <c r="X2785" s="120">
        <f>Stock[[#This Row],[SỐ LƯỢNG MUA]]+Stock[[#This Row],[CỔ TỨC BẰNG CỔ PHIẾU]]-Stock[[#This Row],[SỐ LƯỢNG BÁN]]</f>
        <v>0</v>
      </c>
      <c r="Y27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5" s="120">
        <f ca="1">IF(Stock[[#This Row],[NGÀY BÁN]]&gt;0,Stock[[#This Row],[NGÀY BÁN]]-Stock[[#This Row],[NGÀY MUA]]+1,IF(Stock[[#This Row],[NGÀY MUA]]=0,0,TODAY()-Stock[[#This Row],[NGÀY MUA]]+1))</f>
        <v>0</v>
      </c>
      <c r="AA2785" s="121" t="str">
        <f>IFERROR(Stock[[#This Row],[CỔ TỨC TIỀN MẶT]]+Stock[[#This Row],[LÃI/(LỖ) TỪ BÁN CK
(auto-fill)]],"")</f>
        <v/>
      </c>
      <c r="AB27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5" s="79"/>
      <c r="AE2785" s="146" t="str">
        <f>IF(Stock[[#This Row],[TRẠNG THÁI
(auto-fill)]]="NẮM GIỮ",Stock[[#This Row],[GIÁ THỊ TRƯỜNG]]-Stock[[#This Row],[GIÁ MUA]],"")</f>
        <v/>
      </c>
      <c r="AF2785" s="150" t="str">
        <f>IFERROR(Stock[[#This Row],[TĂNG/
(GIẢM )]]/Stock[[#This Row],[GIÁ MUA]],"")</f>
        <v/>
      </c>
      <c r="AG2785" s="129" t="str">
        <f>IF(Stock[[#This Row],[GIÁ THỊ TRƯỜNG]]&gt;0,Stock[[#This Row],[GIÁ THỊ TRƯỜNG]]*Stock[[#This Row],[SỐ LƯỢNG CÒN LẠI
(auto-fill)]],"")</f>
        <v/>
      </c>
    </row>
    <row r="2786" spans="2:33">
      <c r="B2786" s="109" t="str">
        <f>IF(AND(Stock[[#This Row],[SỐ LƯỢNG MUA]]&gt;0,Stock[[#This Row],[SỐ LƯỢNG CÒN LẠI
(auto-fill)]]=0),"BÁN",
IF(AND(Stock[[#This Row],[SỐ LƯỢNG MUA]]&gt;0,Stock[[#This Row],[SỐ LƯỢNG CÒN LẠI
(auto-fill)]]&gt;0),"NẮM GIỮ",""))</f>
        <v/>
      </c>
      <c r="C2786" s="112">
        <f t="shared" si="43"/>
        <v>2773</v>
      </c>
      <c r="D2786" s="77"/>
      <c r="E2786" s="78"/>
      <c r="F2786" s="170"/>
      <c r="G2786" s="83"/>
      <c r="H2786" s="84"/>
      <c r="I2786" s="114" t="str">
        <f>IF(Stock[[#This Row],[SỐ LƯỢNG MUA]]&gt;0,Stock[[#This Row],[GIÁ MUA]]*Stock[[#This Row],[SỐ LƯỢNG MUA]]*$D$11,"")</f>
        <v/>
      </c>
      <c r="J2786" s="87"/>
      <c r="K2786" s="88"/>
      <c r="L2786" s="116" t="str">
        <f>IF(Stock[[#This Row],[SỐ LƯỢNG MUA]]&gt;0,Stock[[#This Row],[GIÁ MUA]]*(1+Stock[[#This Row],[% TĂNG KỲ VỌNG_1]]),"")</f>
        <v/>
      </c>
      <c r="M2786" s="89"/>
      <c r="N2786" s="116" t="str">
        <f>IF(Stock[[#This Row],[SỐ LƯỢNG MUA]]&gt;0,Stock[[#This Row],[GIÁ MUA]]*(1+Stock[[#This Row],[% TĂNG KỲ VỌNG_2]]),"")</f>
        <v/>
      </c>
      <c r="O2786" s="89"/>
      <c r="P2786" s="116" t="str">
        <f>IF(Stock[[#This Row],[SỐ LƯỢNG MUA]]&gt;0,Stock[[#This Row],[GIÁ MUA]]*(1+Stock[[#This Row],[% GIẢM ĐỂ CẮT LỖ]]),"")</f>
        <v/>
      </c>
      <c r="Q2786" s="103"/>
      <c r="R2786" s="117" t="str">
        <f>IF(Stock[[#This Row],[CỔ TỨC TIỀN MẶT]]&gt;0,Stock[[#This Row],[CỔ TỨC TIỀN MẶT]]/(Stock[[#This Row],[GIÁ MUA]]*Stock[[#This Row],[SỐ LƯỢNG MUA]]),"")</f>
        <v/>
      </c>
      <c r="S2786" s="103"/>
      <c r="T2786" s="77"/>
      <c r="U2786" s="95"/>
      <c r="V2786" s="96"/>
      <c r="W2786" s="125" t="str">
        <f>IF(Stock[[#This Row],[SỐ LƯỢNG BÁN]]&gt;0,Stock[[#This Row],[GIÁ BÁN]]*Stock[[#This Row],[SỐ LƯỢNG BÁN]]*$D$11+Stock[[#This Row],[GIÁ BÁN]]*Stock[[#This Row],[SỐ LƯỢNG BÁN]]*$D$12,"")</f>
        <v/>
      </c>
      <c r="X2786" s="120">
        <f>Stock[[#This Row],[SỐ LƯỢNG MUA]]+Stock[[#This Row],[CỔ TỨC BẰNG CỔ PHIẾU]]-Stock[[#This Row],[SỐ LƯỢNG BÁN]]</f>
        <v>0</v>
      </c>
      <c r="Y27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6" s="120">
        <f ca="1">IF(Stock[[#This Row],[NGÀY BÁN]]&gt;0,Stock[[#This Row],[NGÀY BÁN]]-Stock[[#This Row],[NGÀY MUA]]+1,IF(Stock[[#This Row],[NGÀY MUA]]=0,0,TODAY()-Stock[[#This Row],[NGÀY MUA]]+1))</f>
        <v>0</v>
      </c>
      <c r="AA2786" s="121" t="str">
        <f>IFERROR(Stock[[#This Row],[CỔ TỨC TIỀN MẶT]]+Stock[[#This Row],[LÃI/(LỖ) TỪ BÁN CK
(auto-fill)]],"")</f>
        <v/>
      </c>
      <c r="AB27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6" s="79"/>
      <c r="AE2786" s="146" t="str">
        <f>IF(Stock[[#This Row],[TRẠNG THÁI
(auto-fill)]]="NẮM GIỮ",Stock[[#This Row],[GIÁ THỊ TRƯỜNG]]-Stock[[#This Row],[GIÁ MUA]],"")</f>
        <v/>
      </c>
      <c r="AF2786" s="150" t="str">
        <f>IFERROR(Stock[[#This Row],[TĂNG/
(GIẢM )]]/Stock[[#This Row],[GIÁ MUA]],"")</f>
        <v/>
      </c>
      <c r="AG2786" s="129" t="str">
        <f>IF(Stock[[#This Row],[GIÁ THỊ TRƯỜNG]]&gt;0,Stock[[#This Row],[GIÁ THỊ TRƯỜNG]]*Stock[[#This Row],[SỐ LƯỢNG CÒN LẠI
(auto-fill)]],"")</f>
        <v/>
      </c>
    </row>
    <row r="2787" spans="2:33">
      <c r="B2787" s="109" t="str">
        <f>IF(AND(Stock[[#This Row],[SỐ LƯỢNG MUA]]&gt;0,Stock[[#This Row],[SỐ LƯỢNG CÒN LẠI
(auto-fill)]]=0),"BÁN",
IF(AND(Stock[[#This Row],[SỐ LƯỢNG MUA]]&gt;0,Stock[[#This Row],[SỐ LƯỢNG CÒN LẠI
(auto-fill)]]&gt;0),"NẮM GIỮ",""))</f>
        <v/>
      </c>
      <c r="C2787" s="112">
        <f t="shared" si="43"/>
        <v>2774</v>
      </c>
      <c r="D2787" s="77"/>
      <c r="E2787" s="78"/>
      <c r="F2787" s="170"/>
      <c r="G2787" s="83"/>
      <c r="H2787" s="84"/>
      <c r="I2787" s="114" t="str">
        <f>IF(Stock[[#This Row],[SỐ LƯỢNG MUA]]&gt;0,Stock[[#This Row],[GIÁ MUA]]*Stock[[#This Row],[SỐ LƯỢNG MUA]]*$D$11,"")</f>
        <v/>
      </c>
      <c r="J2787" s="87"/>
      <c r="K2787" s="88"/>
      <c r="L2787" s="116" t="str">
        <f>IF(Stock[[#This Row],[SỐ LƯỢNG MUA]]&gt;0,Stock[[#This Row],[GIÁ MUA]]*(1+Stock[[#This Row],[% TĂNG KỲ VỌNG_1]]),"")</f>
        <v/>
      </c>
      <c r="M2787" s="89"/>
      <c r="N2787" s="116" t="str">
        <f>IF(Stock[[#This Row],[SỐ LƯỢNG MUA]]&gt;0,Stock[[#This Row],[GIÁ MUA]]*(1+Stock[[#This Row],[% TĂNG KỲ VỌNG_2]]),"")</f>
        <v/>
      </c>
      <c r="O2787" s="89"/>
      <c r="P2787" s="116" t="str">
        <f>IF(Stock[[#This Row],[SỐ LƯỢNG MUA]]&gt;0,Stock[[#This Row],[GIÁ MUA]]*(1+Stock[[#This Row],[% GIẢM ĐỂ CẮT LỖ]]),"")</f>
        <v/>
      </c>
      <c r="Q2787" s="103"/>
      <c r="R2787" s="117" t="str">
        <f>IF(Stock[[#This Row],[CỔ TỨC TIỀN MẶT]]&gt;0,Stock[[#This Row],[CỔ TỨC TIỀN MẶT]]/(Stock[[#This Row],[GIÁ MUA]]*Stock[[#This Row],[SỐ LƯỢNG MUA]]),"")</f>
        <v/>
      </c>
      <c r="S2787" s="103"/>
      <c r="T2787" s="77"/>
      <c r="U2787" s="95"/>
      <c r="V2787" s="96"/>
      <c r="W2787" s="125" t="str">
        <f>IF(Stock[[#This Row],[SỐ LƯỢNG BÁN]]&gt;0,Stock[[#This Row],[GIÁ BÁN]]*Stock[[#This Row],[SỐ LƯỢNG BÁN]]*$D$11+Stock[[#This Row],[GIÁ BÁN]]*Stock[[#This Row],[SỐ LƯỢNG BÁN]]*$D$12,"")</f>
        <v/>
      </c>
      <c r="X2787" s="120">
        <f>Stock[[#This Row],[SỐ LƯỢNG MUA]]+Stock[[#This Row],[CỔ TỨC BẰNG CỔ PHIẾU]]-Stock[[#This Row],[SỐ LƯỢNG BÁN]]</f>
        <v>0</v>
      </c>
      <c r="Y27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7" s="120">
        <f ca="1">IF(Stock[[#This Row],[NGÀY BÁN]]&gt;0,Stock[[#This Row],[NGÀY BÁN]]-Stock[[#This Row],[NGÀY MUA]]+1,IF(Stock[[#This Row],[NGÀY MUA]]=0,0,TODAY()-Stock[[#This Row],[NGÀY MUA]]+1))</f>
        <v>0</v>
      </c>
      <c r="AA2787" s="121" t="str">
        <f>IFERROR(Stock[[#This Row],[CỔ TỨC TIỀN MẶT]]+Stock[[#This Row],[LÃI/(LỖ) TỪ BÁN CK
(auto-fill)]],"")</f>
        <v/>
      </c>
      <c r="AB27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7" s="79"/>
      <c r="AE2787" s="146" t="str">
        <f>IF(Stock[[#This Row],[TRẠNG THÁI
(auto-fill)]]="NẮM GIỮ",Stock[[#This Row],[GIÁ THỊ TRƯỜNG]]-Stock[[#This Row],[GIÁ MUA]],"")</f>
        <v/>
      </c>
      <c r="AF2787" s="150" t="str">
        <f>IFERROR(Stock[[#This Row],[TĂNG/
(GIẢM )]]/Stock[[#This Row],[GIÁ MUA]],"")</f>
        <v/>
      </c>
      <c r="AG2787" s="129" t="str">
        <f>IF(Stock[[#This Row],[GIÁ THỊ TRƯỜNG]]&gt;0,Stock[[#This Row],[GIÁ THỊ TRƯỜNG]]*Stock[[#This Row],[SỐ LƯỢNG CÒN LẠI
(auto-fill)]],"")</f>
        <v/>
      </c>
    </row>
    <row r="2788" spans="2:33">
      <c r="B2788" s="109" t="str">
        <f>IF(AND(Stock[[#This Row],[SỐ LƯỢNG MUA]]&gt;0,Stock[[#This Row],[SỐ LƯỢNG CÒN LẠI
(auto-fill)]]=0),"BÁN",
IF(AND(Stock[[#This Row],[SỐ LƯỢNG MUA]]&gt;0,Stock[[#This Row],[SỐ LƯỢNG CÒN LẠI
(auto-fill)]]&gt;0),"NẮM GIỮ",""))</f>
        <v/>
      </c>
      <c r="C2788" s="112">
        <f t="shared" si="43"/>
        <v>2775</v>
      </c>
      <c r="D2788" s="77"/>
      <c r="E2788" s="78"/>
      <c r="F2788" s="170"/>
      <c r="G2788" s="83"/>
      <c r="H2788" s="84"/>
      <c r="I2788" s="114" t="str">
        <f>IF(Stock[[#This Row],[SỐ LƯỢNG MUA]]&gt;0,Stock[[#This Row],[GIÁ MUA]]*Stock[[#This Row],[SỐ LƯỢNG MUA]]*$D$11,"")</f>
        <v/>
      </c>
      <c r="J2788" s="87"/>
      <c r="K2788" s="88"/>
      <c r="L2788" s="116" t="str">
        <f>IF(Stock[[#This Row],[SỐ LƯỢNG MUA]]&gt;0,Stock[[#This Row],[GIÁ MUA]]*(1+Stock[[#This Row],[% TĂNG KỲ VỌNG_1]]),"")</f>
        <v/>
      </c>
      <c r="M2788" s="89"/>
      <c r="N2788" s="116" t="str">
        <f>IF(Stock[[#This Row],[SỐ LƯỢNG MUA]]&gt;0,Stock[[#This Row],[GIÁ MUA]]*(1+Stock[[#This Row],[% TĂNG KỲ VỌNG_2]]),"")</f>
        <v/>
      </c>
      <c r="O2788" s="89"/>
      <c r="P2788" s="116" t="str">
        <f>IF(Stock[[#This Row],[SỐ LƯỢNG MUA]]&gt;0,Stock[[#This Row],[GIÁ MUA]]*(1+Stock[[#This Row],[% GIẢM ĐỂ CẮT LỖ]]),"")</f>
        <v/>
      </c>
      <c r="Q2788" s="103"/>
      <c r="R2788" s="117" t="str">
        <f>IF(Stock[[#This Row],[CỔ TỨC TIỀN MẶT]]&gt;0,Stock[[#This Row],[CỔ TỨC TIỀN MẶT]]/(Stock[[#This Row],[GIÁ MUA]]*Stock[[#This Row],[SỐ LƯỢNG MUA]]),"")</f>
        <v/>
      </c>
      <c r="S2788" s="103"/>
      <c r="T2788" s="77"/>
      <c r="U2788" s="95"/>
      <c r="V2788" s="96"/>
      <c r="W2788" s="125" t="str">
        <f>IF(Stock[[#This Row],[SỐ LƯỢNG BÁN]]&gt;0,Stock[[#This Row],[GIÁ BÁN]]*Stock[[#This Row],[SỐ LƯỢNG BÁN]]*$D$11+Stock[[#This Row],[GIÁ BÁN]]*Stock[[#This Row],[SỐ LƯỢNG BÁN]]*$D$12,"")</f>
        <v/>
      </c>
      <c r="X2788" s="120">
        <f>Stock[[#This Row],[SỐ LƯỢNG MUA]]+Stock[[#This Row],[CỔ TỨC BẰNG CỔ PHIẾU]]-Stock[[#This Row],[SỐ LƯỢNG BÁN]]</f>
        <v>0</v>
      </c>
      <c r="Y27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8" s="120">
        <f ca="1">IF(Stock[[#This Row],[NGÀY BÁN]]&gt;0,Stock[[#This Row],[NGÀY BÁN]]-Stock[[#This Row],[NGÀY MUA]]+1,IF(Stock[[#This Row],[NGÀY MUA]]=0,0,TODAY()-Stock[[#This Row],[NGÀY MUA]]+1))</f>
        <v>0</v>
      </c>
      <c r="AA2788" s="121" t="str">
        <f>IFERROR(Stock[[#This Row],[CỔ TỨC TIỀN MẶT]]+Stock[[#This Row],[LÃI/(LỖ) TỪ BÁN CK
(auto-fill)]],"")</f>
        <v/>
      </c>
      <c r="AB27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8" s="79"/>
      <c r="AE2788" s="146" t="str">
        <f>IF(Stock[[#This Row],[TRẠNG THÁI
(auto-fill)]]="NẮM GIỮ",Stock[[#This Row],[GIÁ THỊ TRƯỜNG]]-Stock[[#This Row],[GIÁ MUA]],"")</f>
        <v/>
      </c>
      <c r="AF2788" s="150" t="str">
        <f>IFERROR(Stock[[#This Row],[TĂNG/
(GIẢM )]]/Stock[[#This Row],[GIÁ MUA]],"")</f>
        <v/>
      </c>
      <c r="AG2788" s="129" t="str">
        <f>IF(Stock[[#This Row],[GIÁ THỊ TRƯỜNG]]&gt;0,Stock[[#This Row],[GIÁ THỊ TRƯỜNG]]*Stock[[#This Row],[SỐ LƯỢNG CÒN LẠI
(auto-fill)]],"")</f>
        <v/>
      </c>
    </row>
    <row r="2789" spans="2:33">
      <c r="B2789" s="109" t="str">
        <f>IF(AND(Stock[[#This Row],[SỐ LƯỢNG MUA]]&gt;0,Stock[[#This Row],[SỐ LƯỢNG CÒN LẠI
(auto-fill)]]=0),"BÁN",
IF(AND(Stock[[#This Row],[SỐ LƯỢNG MUA]]&gt;0,Stock[[#This Row],[SỐ LƯỢNG CÒN LẠI
(auto-fill)]]&gt;0),"NẮM GIỮ",""))</f>
        <v/>
      </c>
      <c r="C2789" s="112">
        <f t="shared" si="43"/>
        <v>2776</v>
      </c>
      <c r="D2789" s="77"/>
      <c r="E2789" s="78"/>
      <c r="F2789" s="170"/>
      <c r="G2789" s="83"/>
      <c r="H2789" s="84"/>
      <c r="I2789" s="114" t="str">
        <f>IF(Stock[[#This Row],[SỐ LƯỢNG MUA]]&gt;0,Stock[[#This Row],[GIÁ MUA]]*Stock[[#This Row],[SỐ LƯỢNG MUA]]*$D$11,"")</f>
        <v/>
      </c>
      <c r="J2789" s="87"/>
      <c r="K2789" s="88"/>
      <c r="L2789" s="116" t="str">
        <f>IF(Stock[[#This Row],[SỐ LƯỢNG MUA]]&gt;0,Stock[[#This Row],[GIÁ MUA]]*(1+Stock[[#This Row],[% TĂNG KỲ VỌNG_1]]),"")</f>
        <v/>
      </c>
      <c r="M2789" s="89"/>
      <c r="N2789" s="116" t="str">
        <f>IF(Stock[[#This Row],[SỐ LƯỢNG MUA]]&gt;0,Stock[[#This Row],[GIÁ MUA]]*(1+Stock[[#This Row],[% TĂNG KỲ VỌNG_2]]),"")</f>
        <v/>
      </c>
      <c r="O2789" s="89"/>
      <c r="P2789" s="116" t="str">
        <f>IF(Stock[[#This Row],[SỐ LƯỢNG MUA]]&gt;0,Stock[[#This Row],[GIÁ MUA]]*(1+Stock[[#This Row],[% GIẢM ĐỂ CẮT LỖ]]),"")</f>
        <v/>
      </c>
      <c r="Q2789" s="103"/>
      <c r="R2789" s="117" t="str">
        <f>IF(Stock[[#This Row],[CỔ TỨC TIỀN MẶT]]&gt;0,Stock[[#This Row],[CỔ TỨC TIỀN MẶT]]/(Stock[[#This Row],[GIÁ MUA]]*Stock[[#This Row],[SỐ LƯỢNG MUA]]),"")</f>
        <v/>
      </c>
      <c r="S2789" s="103"/>
      <c r="T2789" s="77"/>
      <c r="U2789" s="95"/>
      <c r="V2789" s="96"/>
      <c r="W2789" s="125" t="str">
        <f>IF(Stock[[#This Row],[SỐ LƯỢNG BÁN]]&gt;0,Stock[[#This Row],[GIÁ BÁN]]*Stock[[#This Row],[SỐ LƯỢNG BÁN]]*$D$11+Stock[[#This Row],[GIÁ BÁN]]*Stock[[#This Row],[SỐ LƯỢNG BÁN]]*$D$12,"")</f>
        <v/>
      </c>
      <c r="X2789" s="120">
        <f>Stock[[#This Row],[SỐ LƯỢNG MUA]]+Stock[[#This Row],[CỔ TỨC BẰNG CỔ PHIẾU]]-Stock[[#This Row],[SỐ LƯỢNG BÁN]]</f>
        <v>0</v>
      </c>
      <c r="Y27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9" s="120">
        <f ca="1">IF(Stock[[#This Row],[NGÀY BÁN]]&gt;0,Stock[[#This Row],[NGÀY BÁN]]-Stock[[#This Row],[NGÀY MUA]]+1,IF(Stock[[#This Row],[NGÀY MUA]]=0,0,TODAY()-Stock[[#This Row],[NGÀY MUA]]+1))</f>
        <v>0</v>
      </c>
      <c r="AA2789" s="121" t="str">
        <f>IFERROR(Stock[[#This Row],[CỔ TỨC TIỀN MẶT]]+Stock[[#This Row],[LÃI/(LỖ) TỪ BÁN CK
(auto-fill)]],"")</f>
        <v/>
      </c>
      <c r="AB27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89" s="79"/>
      <c r="AE2789" s="146" t="str">
        <f>IF(Stock[[#This Row],[TRẠNG THÁI
(auto-fill)]]="NẮM GIỮ",Stock[[#This Row],[GIÁ THỊ TRƯỜNG]]-Stock[[#This Row],[GIÁ MUA]],"")</f>
        <v/>
      </c>
      <c r="AF2789" s="150" t="str">
        <f>IFERROR(Stock[[#This Row],[TĂNG/
(GIẢM )]]/Stock[[#This Row],[GIÁ MUA]],"")</f>
        <v/>
      </c>
      <c r="AG2789" s="129" t="str">
        <f>IF(Stock[[#This Row],[GIÁ THỊ TRƯỜNG]]&gt;0,Stock[[#This Row],[GIÁ THỊ TRƯỜNG]]*Stock[[#This Row],[SỐ LƯỢNG CÒN LẠI
(auto-fill)]],"")</f>
        <v/>
      </c>
    </row>
    <row r="2790" spans="2:33">
      <c r="B2790" s="109" t="str">
        <f>IF(AND(Stock[[#This Row],[SỐ LƯỢNG MUA]]&gt;0,Stock[[#This Row],[SỐ LƯỢNG CÒN LẠI
(auto-fill)]]=0),"BÁN",
IF(AND(Stock[[#This Row],[SỐ LƯỢNG MUA]]&gt;0,Stock[[#This Row],[SỐ LƯỢNG CÒN LẠI
(auto-fill)]]&gt;0),"NẮM GIỮ",""))</f>
        <v/>
      </c>
      <c r="C2790" s="112">
        <f t="shared" si="43"/>
        <v>2777</v>
      </c>
      <c r="D2790" s="77"/>
      <c r="E2790" s="78"/>
      <c r="F2790" s="170"/>
      <c r="G2790" s="83"/>
      <c r="H2790" s="84"/>
      <c r="I2790" s="114" t="str">
        <f>IF(Stock[[#This Row],[SỐ LƯỢNG MUA]]&gt;0,Stock[[#This Row],[GIÁ MUA]]*Stock[[#This Row],[SỐ LƯỢNG MUA]]*$D$11,"")</f>
        <v/>
      </c>
      <c r="J2790" s="87"/>
      <c r="K2790" s="88"/>
      <c r="L2790" s="116" t="str">
        <f>IF(Stock[[#This Row],[SỐ LƯỢNG MUA]]&gt;0,Stock[[#This Row],[GIÁ MUA]]*(1+Stock[[#This Row],[% TĂNG KỲ VỌNG_1]]),"")</f>
        <v/>
      </c>
      <c r="M2790" s="89"/>
      <c r="N2790" s="116" t="str">
        <f>IF(Stock[[#This Row],[SỐ LƯỢNG MUA]]&gt;0,Stock[[#This Row],[GIÁ MUA]]*(1+Stock[[#This Row],[% TĂNG KỲ VỌNG_2]]),"")</f>
        <v/>
      </c>
      <c r="O2790" s="89"/>
      <c r="P2790" s="116" t="str">
        <f>IF(Stock[[#This Row],[SỐ LƯỢNG MUA]]&gt;0,Stock[[#This Row],[GIÁ MUA]]*(1+Stock[[#This Row],[% GIẢM ĐỂ CẮT LỖ]]),"")</f>
        <v/>
      </c>
      <c r="Q2790" s="103"/>
      <c r="R2790" s="117" t="str">
        <f>IF(Stock[[#This Row],[CỔ TỨC TIỀN MẶT]]&gt;0,Stock[[#This Row],[CỔ TỨC TIỀN MẶT]]/(Stock[[#This Row],[GIÁ MUA]]*Stock[[#This Row],[SỐ LƯỢNG MUA]]),"")</f>
        <v/>
      </c>
      <c r="S2790" s="103"/>
      <c r="T2790" s="77"/>
      <c r="U2790" s="95"/>
      <c r="V2790" s="96"/>
      <c r="W2790" s="125" t="str">
        <f>IF(Stock[[#This Row],[SỐ LƯỢNG BÁN]]&gt;0,Stock[[#This Row],[GIÁ BÁN]]*Stock[[#This Row],[SỐ LƯỢNG BÁN]]*$D$11+Stock[[#This Row],[GIÁ BÁN]]*Stock[[#This Row],[SỐ LƯỢNG BÁN]]*$D$12,"")</f>
        <v/>
      </c>
      <c r="X2790" s="120">
        <f>Stock[[#This Row],[SỐ LƯỢNG MUA]]+Stock[[#This Row],[CỔ TỨC BẰNG CỔ PHIẾU]]-Stock[[#This Row],[SỐ LƯỢNG BÁN]]</f>
        <v>0</v>
      </c>
      <c r="Y27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0" s="120">
        <f ca="1">IF(Stock[[#This Row],[NGÀY BÁN]]&gt;0,Stock[[#This Row],[NGÀY BÁN]]-Stock[[#This Row],[NGÀY MUA]]+1,IF(Stock[[#This Row],[NGÀY MUA]]=0,0,TODAY()-Stock[[#This Row],[NGÀY MUA]]+1))</f>
        <v>0</v>
      </c>
      <c r="AA2790" s="121" t="str">
        <f>IFERROR(Stock[[#This Row],[CỔ TỨC TIỀN MẶT]]+Stock[[#This Row],[LÃI/(LỖ) TỪ BÁN CK
(auto-fill)]],"")</f>
        <v/>
      </c>
      <c r="AB27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0" s="79"/>
      <c r="AE2790" s="146" t="str">
        <f>IF(Stock[[#This Row],[TRẠNG THÁI
(auto-fill)]]="NẮM GIỮ",Stock[[#This Row],[GIÁ THỊ TRƯỜNG]]-Stock[[#This Row],[GIÁ MUA]],"")</f>
        <v/>
      </c>
      <c r="AF2790" s="150" t="str">
        <f>IFERROR(Stock[[#This Row],[TĂNG/
(GIẢM )]]/Stock[[#This Row],[GIÁ MUA]],"")</f>
        <v/>
      </c>
      <c r="AG2790" s="129" t="str">
        <f>IF(Stock[[#This Row],[GIÁ THỊ TRƯỜNG]]&gt;0,Stock[[#This Row],[GIÁ THỊ TRƯỜNG]]*Stock[[#This Row],[SỐ LƯỢNG CÒN LẠI
(auto-fill)]],"")</f>
        <v/>
      </c>
    </row>
    <row r="2791" spans="2:33">
      <c r="B2791" s="109" t="str">
        <f>IF(AND(Stock[[#This Row],[SỐ LƯỢNG MUA]]&gt;0,Stock[[#This Row],[SỐ LƯỢNG CÒN LẠI
(auto-fill)]]=0),"BÁN",
IF(AND(Stock[[#This Row],[SỐ LƯỢNG MUA]]&gt;0,Stock[[#This Row],[SỐ LƯỢNG CÒN LẠI
(auto-fill)]]&gt;0),"NẮM GIỮ",""))</f>
        <v/>
      </c>
      <c r="C2791" s="112">
        <f t="shared" si="43"/>
        <v>2778</v>
      </c>
      <c r="D2791" s="77"/>
      <c r="E2791" s="78"/>
      <c r="F2791" s="170"/>
      <c r="G2791" s="83"/>
      <c r="H2791" s="84"/>
      <c r="I2791" s="114" t="str">
        <f>IF(Stock[[#This Row],[SỐ LƯỢNG MUA]]&gt;0,Stock[[#This Row],[GIÁ MUA]]*Stock[[#This Row],[SỐ LƯỢNG MUA]]*$D$11,"")</f>
        <v/>
      </c>
      <c r="J2791" s="87"/>
      <c r="K2791" s="88"/>
      <c r="L2791" s="116" t="str">
        <f>IF(Stock[[#This Row],[SỐ LƯỢNG MUA]]&gt;0,Stock[[#This Row],[GIÁ MUA]]*(1+Stock[[#This Row],[% TĂNG KỲ VỌNG_1]]),"")</f>
        <v/>
      </c>
      <c r="M2791" s="89"/>
      <c r="N2791" s="116" t="str">
        <f>IF(Stock[[#This Row],[SỐ LƯỢNG MUA]]&gt;0,Stock[[#This Row],[GIÁ MUA]]*(1+Stock[[#This Row],[% TĂNG KỲ VỌNG_2]]),"")</f>
        <v/>
      </c>
      <c r="O2791" s="89"/>
      <c r="P2791" s="116" t="str">
        <f>IF(Stock[[#This Row],[SỐ LƯỢNG MUA]]&gt;0,Stock[[#This Row],[GIÁ MUA]]*(1+Stock[[#This Row],[% GIẢM ĐỂ CẮT LỖ]]),"")</f>
        <v/>
      </c>
      <c r="Q2791" s="103"/>
      <c r="R2791" s="117" t="str">
        <f>IF(Stock[[#This Row],[CỔ TỨC TIỀN MẶT]]&gt;0,Stock[[#This Row],[CỔ TỨC TIỀN MẶT]]/(Stock[[#This Row],[GIÁ MUA]]*Stock[[#This Row],[SỐ LƯỢNG MUA]]),"")</f>
        <v/>
      </c>
      <c r="S2791" s="103"/>
      <c r="T2791" s="77"/>
      <c r="U2791" s="95"/>
      <c r="V2791" s="96"/>
      <c r="W2791" s="125" t="str">
        <f>IF(Stock[[#This Row],[SỐ LƯỢNG BÁN]]&gt;0,Stock[[#This Row],[GIÁ BÁN]]*Stock[[#This Row],[SỐ LƯỢNG BÁN]]*$D$11+Stock[[#This Row],[GIÁ BÁN]]*Stock[[#This Row],[SỐ LƯỢNG BÁN]]*$D$12,"")</f>
        <v/>
      </c>
      <c r="X2791" s="120">
        <f>Stock[[#This Row],[SỐ LƯỢNG MUA]]+Stock[[#This Row],[CỔ TỨC BẰNG CỔ PHIẾU]]-Stock[[#This Row],[SỐ LƯỢNG BÁN]]</f>
        <v>0</v>
      </c>
      <c r="Y27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1" s="120">
        <f ca="1">IF(Stock[[#This Row],[NGÀY BÁN]]&gt;0,Stock[[#This Row],[NGÀY BÁN]]-Stock[[#This Row],[NGÀY MUA]]+1,IF(Stock[[#This Row],[NGÀY MUA]]=0,0,TODAY()-Stock[[#This Row],[NGÀY MUA]]+1))</f>
        <v>0</v>
      </c>
      <c r="AA2791" s="121" t="str">
        <f>IFERROR(Stock[[#This Row],[CỔ TỨC TIỀN MẶT]]+Stock[[#This Row],[LÃI/(LỖ) TỪ BÁN CK
(auto-fill)]],"")</f>
        <v/>
      </c>
      <c r="AB27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1" s="79"/>
      <c r="AE2791" s="146" t="str">
        <f>IF(Stock[[#This Row],[TRẠNG THÁI
(auto-fill)]]="NẮM GIỮ",Stock[[#This Row],[GIÁ THỊ TRƯỜNG]]-Stock[[#This Row],[GIÁ MUA]],"")</f>
        <v/>
      </c>
      <c r="AF2791" s="150" t="str">
        <f>IFERROR(Stock[[#This Row],[TĂNG/
(GIẢM )]]/Stock[[#This Row],[GIÁ MUA]],"")</f>
        <v/>
      </c>
      <c r="AG2791" s="129" t="str">
        <f>IF(Stock[[#This Row],[GIÁ THỊ TRƯỜNG]]&gt;0,Stock[[#This Row],[GIÁ THỊ TRƯỜNG]]*Stock[[#This Row],[SỐ LƯỢNG CÒN LẠI
(auto-fill)]],"")</f>
        <v/>
      </c>
    </row>
    <row r="2792" spans="2:33">
      <c r="B2792" s="109" t="str">
        <f>IF(AND(Stock[[#This Row],[SỐ LƯỢNG MUA]]&gt;0,Stock[[#This Row],[SỐ LƯỢNG CÒN LẠI
(auto-fill)]]=0),"BÁN",
IF(AND(Stock[[#This Row],[SỐ LƯỢNG MUA]]&gt;0,Stock[[#This Row],[SỐ LƯỢNG CÒN LẠI
(auto-fill)]]&gt;0),"NẮM GIỮ",""))</f>
        <v/>
      </c>
      <c r="C2792" s="112">
        <f t="shared" si="43"/>
        <v>2779</v>
      </c>
      <c r="D2792" s="77"/>
      <c r="E2792" s="78"/>
      <c r="F2792" s="170"/>
      <c r="G2792" s="83"/>
      <c r="H2792" s="84"/>
      <c r="I2792" s="114" t="str">
        <f>IF(Stock[[#This Row],[SỐ LƯỢNG MUA]]&gt;0,Stock[[#This Row],[GIÁ MUA]]*Stock[[#This Row],[SỐ LƯỢNG MUA]]*$D$11,"")</f>
        <v/>
      </c>
      <c r="J2792" s="87"/>
      <c r="K2792" s="88"/>
      <c r="L2792" s="116" t="str">
        <f>IF(Stock[[#This Row],[SỐ LƯỢNG MUA]]&gt;0,Stock[[#This Row],[GIÁ MUA]]*(1+Stock[[#This Row],[% TĂNG KỲ VỌNG_1]]),"")</f>
        <v/>
      </c>
      <c r="M2792" s="89"/>
      <c r="N2792" s="116" t="str">
        <f>IF(Stock[[#This Row],[SỐ LƯỢNG MUA]]&gt;0,Stock[[#This Row],[GIÁ MUA]]*(1+Stock[[#This Row],[% TĂNG KỲ VỌNG_2]]),"")</f>
        <v/>
      </c>
      <c r="O2792" s="89"/>
      <c r="P2792" s="116" t="str">
        <f>IF(Stock[[#This Row],[SỐ LƯỢNG MUA]]&gt;0,Stock[[#This Row],[GIÁ MUA]]*(1+Stock[[#This Row],[% GIẢM ĐỂ CẮT LỖ]]),"")</f>
        <v/>
      </c>
      <c r="Q2792" s="103"/>
      <c r="R2792" s="117" t="str">
        <f>IF(Stock[[#This Row],[CỔ TỨC TIỀN MẶT]]&gt;0,Stock[[#This Row],[CỔ TỨC TIỀN MẶT]]/(Stock[[#This Row],[GIÁ MUA]]*Stock[[#This Row],[SỐ LƯỢNG MUA]]),"")</f>
        <v/>
      </c>
      <c r="S2792" s="103"/>
      <c r="T2792" s="77"/>
      <c r="U2792" s="95"/>
      <c r="V2792" s="96"/>
      <c r="W2792" s="125" t="str">
        <f>IF(Stock[[#This Row],[SỐ LƯỢNG BÁN]]&gt;0,Stock[[#This Row],[GIÁ BÁN]]*Stock[[#This Row],[SỐ LƯỢNG BÁN]]*$D$11+Stock[[#This Row],[GIÁ BÁN]]*Stock[[#This Row],[SỐ LƯỢNG BÁN]]*$D$12,"")</f>
        <v/>
      </c>
      <c r="X2792" s="120">
        <f>Stock[[#This Row],[SỐ LƯỢNG MUA]]+Stock[[#This Row],[CỔ TỨC BẰNG CỔ PHIẾU]]-Stock[[#This Row],[SỐ LƯỢNG BÁN]]</f>
        <v>0</v>
      </c>
      <c r="Y27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2" s="120">
        <f ca="1">IF(Stock[[#This Row],[NGÀY BÁN]]&gt;0,Stock[[#This Row],[NGÀY BÁN]]-Stock[[#This Row],[NGÀY MUA]]+1,IF(Stock[[#This Row],[NGÀY MUA]]=0,0,TODAY()-Stock[[#This Row],[NGÀY MUA]]+1))</f>
        <v>0</v>
      </c>
      <c r="AA2792" s="121" t="str">
        <f>IFERROR(Stock[[#This Row],[CỔ TỨC TIỀN MẶT]]+Stock[[#This Row],[LÃI/(LỖ) TỪ BÁN CK
(auto-fill)]],"")</f>
        <v/>
      </c>
      <c r="AB27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2" s="79"/>
      <c r="AE2792" s="146" t="str">
        <f>IF(Stock[[#This Row],[TRẠNG THÁI
(auto-fill)]]="NẮM GIỮ",Stock[[#This Row],[GIÁ THỊ TRƯỜNG]]-Stock[[#This Row],[GIÁ MUA]],"")</f>
        <v/>
      </c>
      <c r="AF2792" s="150" t="str">
        <f>IFERROR(Stock[[#This Row],[TĂNG/
(GIẢM )]]/Stock[[#This Row],[GIÁ MUA]],"")</f>
        <v/>
      </c>
      <c r="AG2792" s="129" t="str">
        <f>IF(Stock[[#This Row],[GIÁ THỊ TRƯỜNG]]&gt;0,Stock[[#This Row],[GIÁ THỊ TRƯỜNG]]*Stock[[#This Row],[SỐ LƯỢNG CÒN LẠI
(auto-fill)]],"")</f>
        <v/>
      </c>
    </row>
    <row r="2793" spans="2:33">
      <c r="B2793" s="109" t="str">
        <f>IF(AND(Stock[[#This Row],[SỐ LƯỢNG MUA]]&gt;0,Stock[[#This Row],[SỐ LƯỢNG CÒN LẠI
(auto-fill)]]=0),"BÁN",
IF(AND(Stock[[#This Row],[SỐ LƯỢNG MUA]]&gt;0,Stock[[#This Row],[SỐ LƯỢNG CÒN LẠI
(auto-fill)]]&gt;0),"NẮM GIỮ",""))</f>
        <v/>
      </c>
      <c r="C2793" s="112">
        <f t="shared" si="43"/>
        <v>2780</v>
      </c>
      <c r="D2793" s="77"/>
      <c r="E2793" s="78"/>
      <c r="F2793" s="170"/>
      <c r="G2793" s="83"/>
      <c r="H2793" s="84"/>
      <c r="I2793" s="114" t="str">
        <f>IF(Stock[[#This Row],[SỐ LƯỢNG MUA]]&gt;0,Stock[[#This Row],[GIÁ MUA]]*Stock[[#This Row],[SỐ LƯỢNG MUA]]*$D$11,"")</f>
        <v/>
      </c>
      <c r="J2793" s="87"/>
      <c r="K2793" s="88"/>
      <c r="L2793" s="116" t="str">
        <f>IF(Stock[[#This Row],[SỐ LƯỢNG MUA]]&gt;0,Stock[[#This Row],[GIÁ MUA]]*(1+Stock[[#This Row],[% TĂNG KỲ VỌNG_1]]),"")</f>
        <v/>
      </c>
      <c r="M2793" s="89"/>
      <c r="N2793" s="116" t="str">
        <f>IF(Stock[[#This Row],[SỐ LƯỢNG MUA]]&gt;0,Stock[[#This Row],[GIÁ MUA]]*(1+Stock[[#This Row],[% TĂNG KỲ VỌNG_2]]),"")</f>
        <v/>
      </c>
      <c r="O2793" s="89"/>
      <c r="P2793" s="116" t="str">
        <f>IF(Stock[[#This Row],[SỐ LƯỢNG MUA]]&gt;0,Stock[[#This Row],[GIÁ MUA]]*(1+Stock[[#This Row],[% GIẢM ĐỂ CẮT LỖ]]),"")</f>
        <v/>
      </c>
      <c r="Q2793" s="103"/>
      <c r="R2793" s="117" t="str">
        <f>IF(Stock[[#This Row],[CỔ TỨC TIỀN MẶT]]&gt;0,Stock[[#This Row],[CỔ TỨC TIỀN MẶT]]/(Stock[[#This Row],[GIÁ MUA]]*Stock[[#This Row],[SỐ LƯỢNG MUA]]),"")</f>
        <v/>
      </c>
      <c r="S2793" s="103"/>
      <c r="T2793" s="77"/>
      <c r="U2793" s="95"/>
      <c r="V2793" s="96"/>
      <c r="W2793" s="125" t="str">
        <f>IF(Stock[[#This Row],[SỐ LƯỢNG BÁN]]&gt;0,Stock[[#This Row],[GIÁ BÁN]]*Stock[[#This Row],[SỐ LƯỢNG BÁN]]*$D$11+Stock[[#This Row],[GIÁ BÁN]]*Stock[[#This Row],[SỐ LƯỢNG BÁN]]*$D$12,"")</f>
        <v/>
      </c>
      <c r="X2793" s="120">
        <f>Stock[[#This Row],[SỐ LƯỢNG MUA]]+Stock[[#This Row],[CỔ TỨC BẰNG CỔ PHIẾU]]-Stock[[#This Row],[SỐ LƯỢNG BÁN]]</f>
        <v>0</v>
      </c>
      <c r="Y27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3" s="120">
        <f ca="1">IF(Stock[[#This Row],[NGÀY BÁN]]&gt;0,Stock[[#This Row],[NGÀY BÁN]]-Stock[[#This Row],[NGÀY MUA]]+1,IF(Stock[[#This Row],[NGÀY MUA]]=0,0,TODAY()-Stock[[#This Row],[NGÀY MUA]]+1))</f>
        <v>0</v>
      </c>
      <c r="AA2793" s="121" t="str">
        <f>IFERROR(Stock[[#This Row],[CỔ TỨC TIỀN MẶT]]+Stock[[#This Row],[LÃI/(LỖ) TỪ BÁN CK
(auto-fill)]],"")</f>
        <v/>
      </c>
      <c r="AB27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3" s="79"/>
      <c r="AE2793" s="146" t="str">
        <f>IF(Stock[[#This Row],[TRẠNG THÁI
(auto-fill)]]="NẮM GIỮ",Stock[[#This Row],[GIÁ THỊ TRƯỜNG]]-Stock[[#This Row],[GIÁ MUA]],"")</f>
        <v/>
      </c>
      <c r="AF2793" s="150" t="str">
        <f>IFERROR(Stock[[#This Row],[TĂNG/
(GIẢM )]]/Stock[[#This Row],[GIÁ MUA]],"")</f>
        <v/>
      </c>
      <c r="AG2793" s="129" t="str">
        <f>IF(Stock[[#This Row],[GIÁ THỊ TRƯỜNG]]&gt;0,Stock[[#This Row],[GIÁ THỊ TRƯỜNG]]*Stock[[#This Row],[SỐ LƯỢNG CÒN LẠI
(auto-fill)]],"")</f>
        <v/>
      </c>
    </row>
    <row r="2794" spans="2:33">
      <c r="B2794" s="109" t="str">
        <f>IF(AND(Stock[[#This Row],[SỐ LƯỢNG MUA]]&gt;0,Stock[[#This Row],[SỐ LƯỢNG CÒN LẠI
(auto-fill)]]=0),"BÁN",
IF(AND(Stock[[#This Row],[SỐ LƯỢNG MUA]]&gt;0,Stock[[#This Row],[SỐ LƯỢNG CÒN LẠI
(auto-fill)]]&gt;0),"NẮM GIỮ",""))</f>
        <v/>
      </c>
      <c r="C2794" s="112">
        <f t="shared" si="43"/>
        <v>2781</v>
      </c>
      <c r="D2794" s="77"/>
      <c r="E2794" s="78"/>
      <c r="F2794" s="170"/>
      <c r="G2794" s="83"/>
      <c r="H2794" s="84"/>
      <c r="I2794" s="114" t="str">
        <f>IF(Stock[[#This Row],[SỐ LƯỢNG MUA]]&gt;0,Stock[[#This Row],[GIÁ MUA]]*Stock[[#This Row],[SỐ LƯỢNG MUA]]*$D$11,"")</f>
        <v/>
      </c>
      <c r="J2794" s="87"/>
      <c r="K2794" s="88"/>
      <c r="L2794" s="116" t="str">
        <f>IF(Stock[[#This Row],[SỐ LƯỢNG MUA]]&gt;0,Stock[[#This Row],[GIÁ MUA]]*(1+Stock[[#This Row],[% TĂNG KỲ VỌNG_1]]),"")</f>
        <v/>
      </c>
      <c r="M2794" s="89"/>
      <c r="N2794" s="116" t="str">
        <f>IF(Stock[[#This Row],[SỐ LƯỢNG MUA]]&gt;0,Stock[[#This Row],[GIÁ MUA]]*(1+Stock[[#This Row],[% TĂNG KỲ VỌNG_2]]),"")</f>
        <v/>
      </c>
      <c r="O2794" s="89"/>
      <c r="P2794" s="116" t="str">
        <f>IF(Stock[[#This Row],[SỐ LƯỢNG MUA]]&gt;0,Stock[[#This Row],[GIÁ MUA]]*(1+Stock[[#This Row],[% GIẢM ĐỂ CẮT LỖ]]),"")</f>
        <v/>
      </c>
      <c r="Q2794" s="103"/>
      <c r="R2794" s="117" t="str">
        <f>IF(Stock[[#This Row],[CỔ TỨC TIỀN MẶT]]&gt;0,Stock[[#This Row],[CỔ TỨC TIỀN MẶT]]/(Stock[[#This Row],[GIÁ MUA]]*Stock[[#This Row],[SỐ LƯỢNG MUA]]),"")</f>
        <v/>
      </c>
      <c r="S2794" s="103"/>
      <c r="T2794" s="77"/>
      <c r="U2794" s="95"/>
      <c r="V2794" s="96"/>
      <c r="W2794" s="125" t="str">
        <f>IF(Stock[[#This Row],[SỐ LƯỢNG BÁN]]&gt;0,Stock[[#This Row],[GIÁ BÁN]]*Stock[[#This Row],[SỐ LƯỢNG BÁN]]*$D$11+Stock[[#This Row],[GIÁ BÁN]]*Stock[[#This Row],[SỐ LƯỢNG BÁN]]*$D$12,"")</f>
        <v/>
      </c>
      <c r="X2794" s="120">
        <f>Stock[[#This Row],[SỐ LƯỢNG MUA]]+Stock[[#This Row],[CỔ TỨC BẰNG CỔ PHIẾU]]-Stock[[#This Row],[SỐ LƯỢNG BÁN]]</f>
        <v>0</v>
      </c>
      <c r="Y27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4" s="120">
        <f ca="1">IF(Stock[[#This Row],[NGÀY BÁN]]&gt;0,Stock[[#This Row],[NGÀY BÁN]]-Stock[[#This Row],[NGÀY MUA]]+1,IF(Stock[[#This Row],[NGÀY MUA]]=0,0,TODAY()-Stock[[#This Row],[NGÀY MUA]]+1))</f>
        <v>0</v>
      </c>
      <c r="AA2794" s="121" t="str">
        <f>IFERROR(Stock[[#This Row],[CỔ TỨC TIỀN MẶT]]+Stock[[#This Row],[LÃI/(LỖ) TỪ BÁN CK
(auto-fill)]],"")</f>
        <v/>
      </c>
      <c r="AB27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4" s="79"/>
      <c r="AE2794" s="146" t="str">
        <f>IF(Stock[[#This Row],[TRẠNG THÁI
(auto-fill)]]="NẮM GIỮ",Stock[[#This Row],[GIÁ THỊ TRƯỜNG]]-Stock[[#This Row],[GIÁ MUA]],"")</f>
        <v/>
      </c>
      <c r="AF2794" s="150" t="str">
        <f>IFERROR(Stock[[#This Row],[TĂNG/
(GIẢM )]]/Stock[[#This Row],[GIÁ MUA]],"")</f>
        <v/>
      </c>
      <c r="AG2794" s="129" t="str">
        <f>IF(Stock[[#This Row],[GIÁ THỊ TRƯỜNG]]&gt;0,Stock[[#This Row],[GIÁ THỊ TRƯỜNG]]*Stock[[#This Row],[SỐ LƯỢNG CÒN LẠI
(auto-fill)]],"")</f>
        <v/>
      </c>
    </row>
    <row r="2795" spans="2:33">
      <c r="B2795" s="109" t="str">
        <f>IF(AND(Stock[[#This Row],[SỐ LƯỢNG MUA]]&gt;0,Stock[[#This Row],[SỐ LƯỢNG CÒN LẠI
(auto-fill)]]=0),"BÁN",
IF(AND(Stock[[#This Row],[SỐ LƯỢNG MUA]]&gt;0,Stock[[#This Row],[SỐ LƯỢNG CÒN LẠI
(auto-fill)]]&gt;0),"NẮM GIỮ",""))</f>
        <v/>
      </c>
      <c r="C2795" s="112">
        <f t="shared" si="43"/>
        <v>2782</v>
      </c>
      <c r="D2795" s="77"/>
      <c r="E2795" s="78"/>
      <c r="F2795" s="170"/>
      <c r="G2795" s="83"/>
      <c r="H2795" s="84"/>
      <c r="I2795" s="114" t="str">
        <f>IF(Stock[[#This Row],[SỐ LƯỢNG MUA]]&gt;0,Stock[[#This Row],[GIÁ MUA]]*Stock[[#This Row],[SỐ LƯỢNG MUA]]*$D$11,"")</f>
        <v/>
      </c>
      <c r="J2795" s="87"/>
      <c r="K2795" s="88"/>
      <c r="L2795" s="116" t="str">
        <f>IF(Stock[[#This Row],[SỐ LƯỢNG MUA]]&gt;0,Stock[[#This Row],[GIÁ MUA]]*(1+Stock[[#This Row],[% TĂNG KỲ VỌNG_1]]),"")</f>
        <v/>
      </c>
      <c r="M2795" s="89"/>
      <c r="N2795" s="116" t="str">
        <f>IF(Stock[[#This Row],[SỐ LƯỢNG MUA]]&gt;0,Stock[[#This Row],[GIÁ MUA]]*(1+Stock[[#This Row],[% TĂNG KỲ VỌNG_2]]),"")</f>
        <v/>
      </c>
      <c r="O2795" s="89"/>
      <c r="P2795" s="116" t="str">
        <f>IF(Stock[[#This Row],[SỐ LƯỢNG MUA]]&gt;0,Stock[[#This Row],[GIÁ MUA]]*(1+Stock[[#This Row],[% GIẢM ĐỂ CẮT LỖ]]),"")</f>
        <v/>
      </c>
      <c r="Q2795" s="103"/>
      <c r="R2795" s="117" t="str">
        <f>IF(Stock[[#This Row],[CỔ TỨC TIỀN MẶT]]&gt;0,Stock[[#This Row],[CỔ TỨC TIỀN MẶT]]/(Stock[[#This Row],[GIÁ MUA]]*Stock[[#This Row],[SỐ LƯỢNG MUA]]),"")</f>
        <v/>
      </c>
      <c r="S2795" s="103"/>
      <c r="T2795" s="77"/>
      <c r="U2795" s="95"/>
      <c r="V2795" s="96"/>
      <c r="W2795" s="125" t="str">
        <f>IF(Stock[[#This Row],[SỐ LƯỢNG BÁN]]&gt;0,Stock[[#This Row],[GIÁ BÁN]]*Stock[[#This Row],[SỐ LƯỢNG BÁN]]*$D$11+Stock[[#This Row],[GIÁ BÁN]]*Stock[[#This Row],[SỐ LƯỢNG BÁN]]*$D$12,"")</f>
        <v/>
      </c>
      <c r="X2795" s="120">
        <f>Stock[[#This Row],[SỐ LƯỢNG MUA]]+Stock[[#This Row],[CỔ TỨC BẰNG CỔ PHIẾU]]-Stock[[#This Row],[SỐ LƯỢNG BÁN]]</f>
        <v>0</v>
      </c>
      <c r="Y27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5" s="120">
        <f ca="1">IF(Stock[[#This Row],[NGÀY BÁN]]&gt;0,Stock[[#This Row],[NGÀY BÁN]]-Stock[[#This Row],[NGÀY MUA]]+1,IF(Stock[[#This Row],[NGÀY MUA]]=0,0,TODAY()-Stock[[#This Row],[NGÀY MUA]]+1))</f>
        <v>0</v>
      </c>
      <c r="AA2795" s="121" t="str">
        <f>IFERROR(Stock[[#This Row],[CỔ TỨC TIỀN MẶT]]+Stock[[#This Row],[LÃI/(LỖ) TỪ BÁN CK
(auto-fill)]],"")</f>
        <v/>
      </c>
      <c r="AB27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5" s="79"/>
      <c r="AE2795" s="146" t="str">
        <f>IF(Stock[[#This Row],[TRẠNG THÁI
(auto-fill)]]="NẮM GIỮ",Stock[[#This Row],[GIÁ THỊ TRƯỜNG]]-Stock[[#This Row],[GIÁ MUA]],"")</f>
        <v/>
      </c>
      <c r="AF2795" s="150" t="str">
        <f>IFERROR(Stock[[#This Row],[TĂNG/
(GIẢM )]]/Stock[[#This Row],[GIÁ MUA]],"")</f>
        <v/>
      </c>
      <c r="AG2795" s="129" t="str">
        <f>IF(Stock[[#This Row],[GIÁ THỊ TRƯỜNG]]&gt;0,Stock[[#This Row],[GIÁ THỊ TRƯỜNG]]*Stock[[#This Row],[SỐ LƯỢNG CÒN LẠI
(auto-fill)]],"")</f>
        <v/>
      </c>
    </row>
    <row r="2796" spans="2:33">
      <c r="B2796" s="109" t="str">
        <f>IF(AND(Stock[[#This Row],[SỐ LƯỢNG MUA]]&gt;0,Stock[[#This Row],[SỐ LƯỢNG CÒN LẠI
(auto-fill)]]=0),"BÁN",
IF(AND(Stock[[#This Row],[SỐ LƯỢNG MUA]]&gt;0,Stock[[#This Row],[SỐ LƯỢNG CÒN LẠI
(auto-fill)]]&gt;0),"NẮM GIỮ",""))</f>
        <v/>
      </c>
      <c r="C2796" s="112">
        <f t="shared" si="43"/>
        <v>2783</v>
      </c>
      <c r="D2796" s="77"/>
      <c r="E2796" s="78"/>
      <c r="F2796" s="170"/>
      <c r="G2796" s="83"/>
      <c r="H2796" s="84"/>
      <c r="I2796" s="114" t="str">
        <f>IF(Stock[[#This Row],[SỐ LƯỢNG MUA]]&gt;0,Stock[[#This Row],[GIÁ MUA]]*Stock[[#This Row],[SỐ LƯỢNG MUA]]*$D$11,"")</f>
        <v/>
      </c>
      <c r="J2796" s="87"/>
      <c r="K2796" s="88"/>
      <c r="L2796" s="116" t="str">
        <f>IF(Stock[[#This Row],[SỐ LƯỢNG MUA]]&gt;0,Stock[[#This Row],[GIÁ MUA]]*(1+Stock[[#This Row],[% TĂNG KỲ VỌNG_1]]),"")</f>
        <v/>
      </c>
      <c r="M2796" s="89"/>
      <c r="N2796" s="116" t="str">
        <f>IF(Stock[[#This Row],[SỐ LƯỢNG MUA]]&gt;0,Stock[[#This Row],[GIÁ MUA]]*(1+Stock[[#This Row],[% TĂNG KỲ VỌNG_2]]),"")</f>
        <v/>
      </c>
      <c r="O2796" s="89"/>
      <c r="P2796" s="116" t="str">
        <f>IF(Stock[[#This Row],[SỐ LƯỢNG MUA]]&gt;0,Stock[[#This Row],[GIÁ MUA]]*(1+Stock[[#This Row],[% GIẢM ĐỂ CẮT LỖ]]),"")</f>
        <v/>
      </c>
      <c r="Q2796" s="103"/>
      <c r="R2796" s="117" t="str">
        <f>IF(Stock[[#This Row],[CỔ TỨC TIỀN MẶT]]&gt;0,Stock[[#This Row],[CỔ TỨC TIỀN MẶT]]/(Stock[[#This Row],[GIÁ MUA]]*Stock[[#This Row],[SỐ LƯỢNG MUA]]),"")</f>
        <v/>
      </c>
      <c r="S2796" s="103"/>
      <c r="T2796" s="77"/>
      <c r="U2796" s="95"/>
      <c r="V2796" s="96"/>
      <c r="W2796" s="125" t="str">
        <f>IF(Stock[[#This Row],[SỐ LƯỢNG BÁN]]&gt;0,Stock[[#This Row],[GIÁ BÁN]]*Stock[[#This Row],[SỐ LƯỢNG BÁN]]*$D$11+Stock[[#This Row],[GIÁ BÁN]]*Stock[[#This Row],[SỐ LƯỢNG BÁN]]*$D$12,"")</f>
        <v/>
      </c>
      <c r="X2796" s="120">
        <f>Stock[[#This Row],[SỐ LƯỢNG MUA]]+Stock[[#This Row],[CỔ TỨC BẰNG CỔ PHIẾU]]-Stock[[#This Row],[SỐ LƯỢNG BÁN]]</f>
        <v>0</v>
      </c>
      <c r="Y27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6" s="120">
        <f ca="1">IF(Stock[[#This Row],[NGÀY BÁN]]&gt;0,Stock[[#This Row],[NGÀY BÁN]]-Stock[[#This Row],[NGÀY MUA]]+1,IF(Stock[[#This Row],[NGÀY MUA]]=0,0,TODAY()-Stock[[#This Row],[NGÀY MUA]]+1))</f>
        <v>0</v>
      </c>
      <c r="AA2796" s="121" t="str">
        <f>IFERROR(Stock[[#This Row],[CỔ TỨC TIỀN MẶT]]+Stock[[#This Row],[LÃI/(LỖ) TỪ BÁN CK
(auto-fill)]],"")</f>
        <v/>
      </c>
      <c r="AB27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6" s="79"/>
      <c r="AE2796" s="146" t="str">
        <f>IF(Stock[[#This Row],[TRẠNG THÁI
(auto-fill)]]="NẮM GIỮ",Stock[[#This Row],[GIÁ THỊ TRƯỜNG]]-Stock[[#This Row],[GIÁ MUA]],"")</f>
        <v/>
      </c>
      <c r="AF2796" s="150" t="str">
        <f>IFERROR(Stock[[#This Row],[TĂNG/
(GIẢM )]]/Stock[[#This Row],[GIÁ MUA]],"")</f>
        <v/>
      </c>
      <c r="AG2796" s="129" t="str">
        <f>IF(Stock[[#This Row],[GIÁ THỊ TRƯỜNG]]&gt;0,Stock[[#This Row],[GIÁ THỊ TRƯỜNG]]*Stock[[#This Row],[SỐ LƯỢNG CÒN LẠI
(auto-fill)]],"")</f>
        <v/>
      </c>
    </row>
    <row r="2797" spans="2:33">
      <c r="B2797" s="109" t="str">
        <f>IF(AND(Stock[[#This Row],[SỐ LƯỢNG MUA]]&gt;0,Stock[[#This Row],[SỐ LƯỢNG CÒN LẠI
(auto-fill)]]=0),"BÁN",
IF(AND(Stock[[#This Row],[SỐ LƯỢNG MUA]]&gt;0,Stock[[#This Row],[SỐ LƯỢNG CÒN LẠI
(auto-fill)]]&gt;0),"NẮM GIỮ",""))</f>
        <v/>
      </c>
      <c r="C2797" s="112">
        <f t="shared" si="43"/>
        <v>2784</v>
      </c>
      <c r="D2797" s="77"/>
      <c r="E2797" s="78"/>
      <c r="F2797" s="170"/>
      <c r="G2797" s="83"/>
      <c r="H2797" s="84"/>
      <c r="I2797" s="114" t="str">
        <f>IF(Stock[[#This Row],[SỐ LƯỢNG MUA]]&gt;0,Stock[[#This Row],[GIÁ MUA]]*Stock[[#This Row],[SỐ LƯỢNG MUA]]*$D$11,"")</f>
        <v/>
      </c>
      <c r="J2797" s="87"/>
      <c r="K2797" s="88"/>
      <c r="L2797" s="116" t="str">
        <f>IF(Stock[[#This Row],[SỐ LƯỢNG MUA]]&gt;0,Stock[[#This Row],[GIÁ MUA]]*(1+Stock[[#This Row],[% TĂNG KỲ VỌNG_1]]),"")</f>
        <v/>
      </c>
      <c r="M2797" s="89"/>
      <c r="N2797" s="116" t="str">
        <f>IF(Stock[[#This Row],[SỐ LƯỢNG MUA]]&gt;0,Stock[[#This Row],[GIÁ MUA]]*(1+Stock[[#This Row],[% TĂNG KỲ VỌNG_2]]),"")</f>
        <v/>
      </c>
      <c r="O2797" s="89"/>
      <c r="P2797" s="116" t="str">
        <f>IF(Stock[[#This Row],[SỐ LƯỢNG MUA]]&gt;0,Stock[[#This Row],[GIÁ MUA]]*(1+Stock[[#This Row],[% GIẢM ĐỂ CẮT LỖ]]),"")</f>
        <v/>
      </c>
      <c r="Q2797" s="103"/>
      <c r="R2797" s="117" t="str">
        <f>IF(Stock[[#This Row],[CỔ TỨC TIỀN MẶT]]&gt;0,Stock[[#This Row],[CỔ TỨC TIỀN MẶT]]/(Stock[[#This Row],[GIÁ MUA]]*Stock[[#This Row],[SỐ LƯỢNG MUA]]),"")</f>
        <v/>
      </c>
      <c r="S2797" s="103"/>
      <c r="T2797" s="77"/>
      <c r="U2797" s="95"/>
      <c r="V2797" s="96"/>
      <c r="W2797" s="125" t="str">
        <f>IF(Stock[[#This Row],[SỐ LƯỢNG BÁN]]&gt;0,Stock[[#This Row],[GIÁ BÁN]]*Stock[[#This Row],[SỐ LƯỢNG BÁN]]*$D$11+Stock[[#This Row],[GIÁ BÁN]]*Stock[[#This Row],[SỐ LƯỢNG BÁN]]*$D$12,"")</f>
        <v/>
      </c>
      <c r="X2797" s="120">
        <f>Stock[[#This Row],[SỐ LƯỢNG MUA]]+Stock[[#This Row],[CỔ TỨC BẰNG CỔ PHIẾU]]-Stock[[#This Row],[SỐ LƯỢNG BÁN]]</f>
        <v>0</v>
      </c>
      <c r="Y27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7" s="120">
        <f ca="1">IF(Stock[[#This Row],[NGÀY BÁN]]&gt;0,Stock[[#This Row],[NGÀY BÁN]]-Stock[[#This Row],[NGÀY MUA]]+1,IF(Stock[[#This Row],[NGÀY MUA]]=0,0,TODAY()-Stock[[#This Row],[NGÀY MUA]]+1))</f>
        <v>0</v>
      </c>
      <c r="AA2797" s="121" t="str">
        <f>IFERROR(Stock[[#This Row],[CỔ TỨC TIỀN MẶT]]+Stock[[#This Row],[LÃI/(LỖ) TỪ BÁN CK
(auto-fill)]],"")</f>
        <v/>
      </c>
      <c r="AB27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7" s="79"/>
      <c r="AE2797" s="146" t="str">
        <f>IF(Stock[[#This Row],[TRẠNG THÁI
(auto-fill)]]="NẮM GIỮ",Stock[[#This Row],[GIÁ THỊ TRƯỜNG]]-Stock[[#This Row],[GIÁ MUA]],"")</f>
        <v/>
      </c>
      <c r="AF2797" s="150" t="str">
        <f>IFERROR(Stock[[#This Row],[TĂNG/
(GIẢM )]]/Stock[[#This Row],[GIÁ MUA]],"")</f>
        <v/>
      </c>
      <c r="AG2797" s="129" t="str">
        <f>IF(Stock[[#This Row],[GIÁ THỊ TRƯỜNG]]&gt;0,Stock[[#This Row],[GIÁ THỊ TRƯỜNG]]*Stock[[#This Row],[SỐ LƯỢNG CÒN LẠI
(auto-fill)]],"")</f>
        <v/>
      </c>
    </row>
    <row r="2798" spans="2:33">
      <c r="B2798" s="109" t="str">
        <f>IF(AND(Stock[[#This Row],[SỐ LƯỢNG MUA]]&gt;0,Stock[[#This Row],[SỐ LƯỢNG CÒN LẠI
(auto-fill)]]=0),"BÁN",
IF(AND(Stock[[#This Row],[SỐ LƯỢNG MUA]]&gt;0,Stock[[#This Row],[SỐ LƯỢNG CÒN LẠI
(auto-fill)]]&gt;0),"NẮM GIỮ",""))</f>
        <v/>
      </c>
      <c r="C2798" s="112">
        <f t="shared" si="43"/>
        <v>2785</v>
      </c>
      <c r="D2798" s="77"/>
      <c r="E2798" s="78"/>
      <c r="F2798" s="170"/>
      <c r="G2798" s="83"/>
      <c r="H2798" s="84"/>
      <c r="I2798" s="114" t="str">
        <f>IF(Stock[[#This Row],[SỐ LƯỢNG MUA]]&gt;0,Stock[[#This Row],[GIÁ MUA]]*Stock[[#This Row],[SỐ LƯỢNG MUA]]*$D$11,"")</f>
        <v/>
      </c>
      <c r="J2798" s="87"/>
      <c r="K2798" s="88"/>
      <c r="L2798" s="116" t="str">
        <f>IF(Stock[[#This Row],[SỐ LƯỢNG MUA]]&gt;0,Stock[[#This Row],[GIÁ MUA]]*(1+Stock[[#This Row],[% TĂNG KỲ VỌNG_1]]),"")</f>
        <v/>
      </c>
      <c r="M2798" s="89"/>
      <c r="N2798" s="116" t="str">
        <f>IF(Stock[[#This Row],[SỐ LƯỢNG MUA]]&gt;0,Stock[[#This Row],[GIÁ MUA]]*(1+Stock[[#This Row],[% TĂNG KỲ VỌNG_2]]),"")</f>
        <v/>
      </c>
      <c r="O2798" s="89"/>
      <c r="P2798" s="116" t="str">
        <f>IF(Stock[[#This Row],[SỐ LƯỢNG MUA]]&gt;0,Stock[[#This Row],[GIÁ MUA]]*(1+Stock[[#This Row],[% GIẢM ĐỂ CẮT LỖ]]),"")</f>
        <v/>
      </c>
      <c r="Q2798" s="103"/>
      <c r="R2798" s="117" t="str">
        <f>IF(Stock[[#This Row],[CỔ TỨC TIỀN MẶT]]&gt;0,Stock[[#This Row],[CỔ TỨC TIỀN MẶT]]/(Stock[[#This Row],[GIÁ MUA]]*Stock[[#This Row],[SỐ LƯỢNG MUA]]),"")</f>
        <v/>
      </c>
      <c r="S2798" s="103"/>
      <c r="T2798" s="77"/>
      <c r="U2798" s="95"/>
      <c r="V2798" s="96"/>
      <c r="W2798" s="125" t="str">
        <f>IF(Stock[[#This Row],[SỐ LƯỢNG BÁN]]&gt;0,Stock[[#This Row],[GIÁ BÁN]]*Stock[[#This Row],[SỐ LƯỢNG BÁN]]*$D$11+Stock[[#This Row],[GIÁ BÁN]]*Stock[[#This Row],[SỐ LƯỢNG BÁN]]*$D$12,"")</f>
        <v/>
      </c>
      <c r="X2798" s="120">
        <f>Stock[[#This Row],[SỐ LƯỢNG MUA]]+Stock[[#This Row],[CỔ TỨC BẰNG CỔ PHIẾU]]-Stock[[#This Row],[SỐ LƯỢNG BÁN]]</f>
        <v>0</v>
      </c>
      <c r="Y27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8" s="120">
        <f ca="1">IF(Stock[[#This Row],[NGÀY BÁN]]&gt;0,Stock[[#This Row],[NGÀY BÁN]]-Stock[[#This Row],[NGÀY MUA]]+1,IF(Stock[[#This Row],[NGÀY MUA]]=0,0,TODAY()-Stock[[#This Row],[NGÀY MUA]]+1))</f>
        <v>0</v>
      </c>
      <c r="AA2798" s="121" t="str">
        <f>IFERROR(Stock[[#This Row],[CỔ TỨC TIỀN MẶT]]+Stock[[#This Row],[LÃI/(LỖ) TỪ BÁN CK
(auto-fill)]],"")</f>
        <v/>
      </c>
      <c r="AB27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8" s="79"/>
      <c r="AE2798" s="146" t="str">
        <f>IF(Stock[[#This Row],[TRẠNG THÁI
(auto-fill)]]="NẮM GIỮ",Stock[[#This Row],[GIÁ THỊ TRƯỜNG]]-Stock[[#This Row],[GIÁ MUA]],"")</f>
        <v/>
      </c>
      <c r="AF2798" s="150" t="str">
        <f>IFERROR(Stock[[#This Row],[TĂNG/
(GIẢM )]]/Stock[[#This Row],[GIÁ MUA]],"")</f>
        <v/>
      </c>
      <c r="AG2798" s="129" t="str">
        <f>IF(Stock[[#This Row],[GIÁ THỊ TRƯỜNG]]&gt;0,Stock[[#This Row],[GIÁ THỊ TRƯỜNG]]*Stock[[#This Row],[SỐ LƯỢNG CÒN LẠI
(auto-fill)]],"")</f>
        <v/>
      </c>
    </row>
    <row r="2799" spans="2:33">
      <c r="B2799" s="109" t="str">
        <f>IF(AND(Stock[[#This Row],[SỐ LƯỢNG MUA]]&gt;0,Stock[[#This Row],[SỐ LƯỢNG CÒN LẠI
(auto-fill)]]=0),"BÁN",
IF(AND(Stock[[#This Row],[SỐ LƯỢNG MUA]]&gt;0,Stock[[#This Row],[SỐ LƯỢNG CÒN LẠI
(auto-fill)]]&gt;0),"NẮM GIỮ",""))</f>
        <v/>
      </c>
      <c r="C2799" s="112">
        <f t="shared" si="43"/>
        <v>2786</v>
      </c>
      <c r="D2799" s="77"/>
      <c r="E2799" s="78"/>
      <c r="F2799" s="170"/>
      <c r="G2799" s="83"/>
      <c r="H2799" s="84"/>
      <c r="I2799" s="114" t="str">
        <f>IF(Stock[[#This Row],[SỐ LƯỢNG MUA]]&gt;0,Stock[[#This Row],[GIÁ MUA]]*Stock[[#This Row],[SỐ LƯỢNG MUA]]*$D$11,"")</f>
        <v/>
      </c>
      <c r="J2799" s="87"/>
      <c r="K2799" s="88"/>
      <c r="L2799" s="116" t="str">
        <f>IF(Stock[[#This Row],[SỐ LƯỢNG MUA]]&gt;0,Stock[[#This Row],[GIÁ MUA]]*(1+Stock[[#This Row],[% TĂNG KỲ VỌNG_1]]),"")</f>
        <v/>
      </c>
      <c r="M2799" s="89"/>
      <c r="N2799" s="116" t="str">
        <f>IF(Stock[[#This Row],[SỐ LƯỢNG MUA]]&gt;0,Stock[[#This Row],[GIÁ MUA]]*(1+Stock[[#This Row],[% TĂNG KỲ VỌNG_2]]),"")</f>
        <v/>
      </c>
      <c r="O2799" s="89"/>
      <c r="P2799" s="116" t="str">
        <f>IF(Stock[[#This Row],[SỐ LƯỢNG MUA]]&gt;0,Stock[[#This Row],[GIÁ MUA]]*(1+Stock[[#This Row],[% GIẢM ĐỂ CẮT LỖ]]),"")</f>
        <v/>
      </c>
      <c r="Q2799" s="103"/>
      <c r="R2799" s="117" t="str">
        <f>IF(Stock[[#This Row],[CỔ TỨC TIỀN MẶT]]&gt;0,Stock[[#This Row],[CỔ TỨC TIỀN MẶT]]/(Stock[[#This Row],[GIÁ MUA]]*Stock[[#This Row],[SỐ LƯỢNG MUA]]),"")</f>
        <v/>
      </c>
      <c r="S2799" s="103"/>
      <c r="T2799" s="77"/>
      <c r="U2799" s="95"/>
      <c r="V2799" s="96"/>
      <c r="W2799" s="125" t="str">
        <f>IF(Stock[[#This Row],[SỐ LƯỢNG BÁN]]&gt;0,Stock[[#This Row],[GIÁ BÁN]]*Stock[[#This Row],[SỐ LƯỢNG BÁN]]*$D$11+Stock[[#This Row],[GIÁ BÁN]]*Stock[[#This Row],[SỐ LƯỢNG BÁN]]*$D$12,"")</f>
        <v/>
      </c>
      <c r="X2799" s="120">
        <f>Stock[[#This Row],[SỐ LƯỢNG MUA]]+Stock[[#This Row],[CỔ TỨC BẰNG CỔ PHIẾU]]-Stock[[#This Row],[SỐ LƯỢNG BÁN]]</f>
        <v>0</v>
      </c>
      <c r="Y27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9" s="120">
        <f ca="1">IF(Stock[[#This Row],[NGÀY BÁN]]&gt;0,Stock[[#This Row],[NGÀY BÁN]]-Stock[[#This Row],[NGÀY MUA]]+1,IF(Stock[[#This Row],[NGÀY MUA]]=0,0,TODAY()-Stock[[#This Row],[NGÀY MUA]]+1))</f>
        <v>0</v>
      </c>
      <c r="AA2799" s="121" t="str">
        <f>IFERROR(Stock[[#This Row],[CỔ TỨC TIỀN MẶT]]+Stock[[#This Row],[LÃI/(LỖ) TỪ BÁN CK
(auto-fill)]],"")</f>
        <v/>
      </c>
      <c r="AB27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99" s="79"/>
      <c r="AE2799" s="146" t="str">
        <f>IF(Stock[[#This Row],[TRẠNG THÁI
(auto-fill)]]="NẮM GIỮ",Stock[[#This Row],[GIÁ THỊ TRƯỜNG]]-Stock[[#This Row],[GIÁ MUA]],"")</f>
        <v/>
      </c>
      <c r="AF2799" s="150" t="str">
        <f>IFERROR(Stock[[#This Row],[TĂNG/
(GIẢM )]]/Stock[[#This Row],[GIÁ MUA]],"")</f>
        <v/>
      </c>
      <c r="AG2799" s="129" t="str">
        <f>IF(Stock[[#This Row],[GIÁ THỊ TRƯỜNG]]&gt;0,Stock[[#This Row],[GIÁ THỊ TRƯỜNG]]*Stock[[#This Row],[SỐ LƯỢNG CÒN LẠI
(auto-fill)]],"")</f>
        <v/>
      </c>
    </row>
    <row r="2800" spans="2:33">
      <c r="B2800" s="109" t="str">
        <f>IF(AND(Stock[[#This Row],[SỐ LƯỢNG MUA]]&gt;0,Stock[[#This Row],[SỐ LƯỢNG CÒN LẠI
(auto-fill)]]=0),"BÁN",
IF(AND(Stock[[#This Row],[SỐ LƯỢNG MUA]]&gt;0,Stock[[#This Row],[SỐ LƯỢNG CÒN LẠI
(auto-fill)]]&gt;0),"NẮM GIỮ",""))</f>
        <v/>
      </c>
      <c r="C2800" s="112">
        <f t="shared" si="43"/>
        <v>2787</v>
      </c>
      <c r="D2800" s="77"/>
      <c r="E2800" s="78"/>
      <c r="F2800" s="170"/>
      <c r="G2800" s="83"/>
      <c r="H2800" s="84"/>
      <c r="I2800" s="114" t="str">
        <f>IF(Stock[[#This Row],[SỐ LƯỢNG MUA]]&gt;0,Stock[[#This Row],[GIÁ MUA]]*Stock[[#This Row],[SỐ LƯỢNG MUA]]*$D$11,"")</f>
        <v/>
      </c>
      <c r="J2800" s="87"/>
      <c r="K2800" s="88"/>
      <c r="L2800" s="116" t="str">
        <f>IF(Stock[[#This Row],[SỐ LƯỢNG MUA]]&gt;0,Stock[[#This Row],[GIÁ MUA]]*(1+Stock[[#This Row],[% TĂNG KỲ VỌNG_1]]),"")</f>
        <v/>
      </c>
      <c r="M2800" s="89"/>
      <c r="N2800" s="116" t="str">
        <f>IF(Stock[[#This Row],[SỐ LƯỢNG MUA]]&gt;0,Stock[[#This Row],[GIÁ MUA]]*(1+Stock[[#This Row],[% TĂNG KỲ VỌNG_2]]),"")</f>
        <v/>
      </c>
      <c r="O2800" s="89"/>
      <c r="P2800" s="116" t="str">
        <f>IF(Stock[[#This Row],[SỐ LƯỢNG MUA]]&gt;0,Stock[[#This Row],[GIÁ MUA]]*(1+Stock[[#This Row],[% GIẢM ĐỂ CẮT LỖ]]),"")</f>
        <v/>
      </c>
      <c r="Q2800" s="103"/>
      <c r="R2800" s="117" t="str">
        <f>IF(Stock[[#This Row],[CỔ TỨC TIỀN MẶT]]&gt;0,Stock[[#This Row],[CỔ TỨC TIỀN MẶT]]/(Stock[[#This Row],[GIÁ MUA]]*Stock[[#This Row],[SỐ LƯỢNG MUA]]),"")</f>
        <v/>
      </c>
      <c r="S2800" s="103"/>
      <c r="T2800" s="77"/>
      <c r="U2800" s="95"/>
      <c r="V2800" s="96"/>
      <c r="W2800" s="125" t="str">
        <f>IF(Stock[[#This Row],[SỐ LƯỢNG BÁN]]&gt;0,Stock[[#This Row],[GIÁ BÁN]]*Stock[[#This Row],[SỐ LƯỢNG BÁN]]*$D$11+Stock[[#This Row],[GIÁ BÁN]]*Stock[[#This Row],[SỐ LƯỢNG BÁN]]*$D$12,"")</f>
        <v/>
      </c>
      <c r="X2800" s="120">
        <f>Stock[[#This Row],[SỐ LƯỢNG MUA]]+Stock[[#This Row],[CỔ TỨC BẰNG CỔ PHIẾU]]-Stock[[#This Row],[SỐ LƯỢNG BÁN]]</f>
        <v>0</v>
      </c>
      <c r="Y28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0" s="120">
        <f ca="1">IF(Stock[[#This Row],[NGÀY BÁN]]&gt;0,Stock[[#This Row],[NGÀY BÁN]]-Stock[[#This Row],[NGÀY MUA]]+1,IF(Stock[[#This Row],[NGÀY MUA]]=0,0,TODAY()-Stock[[#This Row],[NGÀY MUA]]+1))</f>
        <v>0</v>
      </c>
      <c r="AA2800" s="121" t="str">
        <f>IFERROR(Stock[[#This Row],[CỔ TỨC TIỀN MẶT]]+Stock[[#This Row],[LÃI/(LỖ) TỪ BÁN CK
(auto-fill)]],"")</f>
        <v/>
      </c>
      <c r="AB28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0" s="79"/>
      <c r="AE2800" s="146" t="str">
        <f>IF(Stock[[#This Row],[TRẠNG THÁI
(auto-fill)]]="NẮM GIỮ",Stock[[#This Row],[GIÁ THỊ TRƯỜNG]]-Stock[[#This Row],[GIÁ MUA]],"")</f>
        <v/>
      </c>
      <c r="AF2800" s="150" t="str">
        <f>IFERROR(Stock[[#This Row],[TĂNG/
(GIẢM )]]/Stock[[#This Row],[GIÁ MUA]],"")</f>
        <v/>
      </c>
      <c r="AG2800" s="129" t="str">
        <f>IF(Stock[[#This Row],[GIÁ THỊ TRƯỜNG]]&gt;0,Stock[[#This Row],[GIÁ THỊ TRƯỜNG]]*Stock[[#This Row],[SỐ LƯỢNG CÒN LẠI
(auto-fill)]],"")</f>
        <v/>
      </c>
    </row>
    <row r="2801" spans="2:33">
      <c r="B2801" s="109" t="str">
        <f>IF(AND(Stock[[#This Row],[SỐ LƯỢNG MUA]]&gt;0,Stock[[#This Row],[SỐ LƯỢNG CÒN LẠI
(auto-fill)]]=0),"BÁN",
IF(AND(Stock[[#This Row],[SỐ LƯỢNG MUA]]&gt;0,Stock[[#This Row],[SỐ LƯỢNG CÒN LẠI
(auto-fill)]]&gt;0),"NẮM GIỮ",""))</f>
        <v/>
      </c>
      <c r="C2801" s="112">
        <f t="shared" si="43"/>
        <v>2788</v>
      </c>
      <c r="D2801" s="77"/>
      <c r="E2801" s="78"/>
      <c r="F2801" s="170"/>
      <c r="G2801" s="83"/>
      <c r="H2801" s="84"/>
      <c r="I2801" s="114" t="str">
        <f>IF(Stock[[#This Row],[SỐ LƯỢNG MUA]]&gt;0,Stock[[#This Row],[GIÁ MUA]]*Stock[[#This Row],[SỐ LƯỢNG MUA]]*$D$11,"")</f>
        <v/>
      </c>
      <c r="J2801" s="87"/>
      <c r="K2801" s="88"/>
      <c r="L2801" s="116" t="str">
        <f>IF(Stock[[#This Row],[SỐ LƯỢNG MUA]]&gt;0,Stock[[#This Row],[GIÁ MUA]]*(1+Stock[[#This Row],[% TĂNG KỲ VỌNG_1]]),"")</f>
        <v/>
      </c>
      <c r="M2801" s="89"/>
      <c r="N2801" s="116" t="str">
        <f>IF(Stock[[#This Row],[SỐ LƯỢNG MUA]]&gt;0,Stock[[#This Row],[GIÁ MUA]]*(1+Stock[[#This Row],[% TĂNG KỲ VỌNG_2]]),"")</f>
        <v/>
      </c>
      <c r="O2801" s="89"/>
      <c r="P2801" s="116" t="str">
        <f>IF(Stock[[#This Row],[SỐ LƯỢNG MUA]]&gt;0,Stock[[#This Row],[GIÁ MUA]]*(1+Stock[[#This Row],[% GIẢM ĐỂ CẮT LỖ]]),"")</f>
        <v/>
      </c>
      <c r="Q2801" s="103"/>
      <c r="R2801" s="117" t="str">
        <f>IF(Stock[[#This Row],[CỔ TỨC TIỀN MẶT]]&gt;0,Stock[[#This Row],[CỔ TỨC TIỀN MẶT]]/(Stock[[#This Row],[GIÁ MUA]]*Stock[[#This Row],[SỐ LƯỢNG MUA]]),"")</f>
        <v/>
      </c>
      <c r="S2801" s="103"/>
      <c r="T2801" s="77"/>
      <c r="U2801" s="95"/>
      <c r="V2801" s="96"/>
      <c r="W2801" s="125" t="str">
        <f>IF(Stock[[#This Row],[SỐ LƯỢNG BÁN]]&gt;0,Stock[[#This Row],[GIÁ BÁN]]*Stock[[#This Row],[SỐ LƯỢNG BÁN]]*$D$11+Stock[[#This Row],[GIÁ BÁN]]*Stock[[#This Row],[SỐ LƯỢNG BÁN]]*$D$12,"")</f>
        <v/>
      </c>
      <c r="X2801" s="120">
        <f>Stock[[#This Row],[SỐ LƯỢNG MUA]]+Stock[[#This Row],[CỔ TỨC BẰNG CỔ PHIẾU]]-Stock[[#This Row],[SỐ LƯỢNG BÁN]]</f>
        <v>0</v>
      </c>
      <c r="Y28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1" s="120">
        <f ca="1">IF(Stock[[#This Row],[NGÀY BÁN]]&gt;0,Stock[[#This Row],[NGÀY BÁN]]-Stock[[#This Row],[NGÀY MUA]]+1,IF(Stock[[#This Row],[NGÀY MUA]]=0,0,TODAY()-Stock[[#This Row],[NGÀY MUA]]+1))</f>
        <v>0</v>
      </c>
      <c r="AA2801" s="121" t="str">
        <f>IFERROR(Stock[[#This Row],[CỔ TỨC TIỀN MẶT]]+Stock[[#This Row],[LÃI/(LỖ) TỪ BÁN CK
(auto-fill)]],"")</f>
        <v/>
      </c>
      <c r="AB28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1" s="79"/>
      <c r="AE2801" s="146" t="str">
        <f>IF(Stock[[#This Row],[TRẠNG THÁI
(auto-fill)]]="NẮM GIỮ",Stock[[#This Row],[GIÁ THỊ TRƯỜNG]]-Stock[[#This Row],[GIÁ MUA]],"")</f>
        <v/>
      </c>
      <c r="AF2801" s="150" t="str">
        <f>IFERROR(Stock[[#This Row],[TĂNG/
(GIẢM )]]/Stock[[#This Row],[GIÁ MUA]],"")</f>
        <v/>
      </c>
      <c r="AG2801" s="129" t="str">
        <f>IF(Stock[[#This Row],[GIÁ THỊ TRƯỜNG]]&gt;0,Stock[[#This Row],[GIÁ THỊ TRƯỜNG]]*Stock[[#This Row],[SỐ LƯỢNG CÒN LẠI
(auto-fill)]],"")</f>
        <v/>
      </c>
    </row>
    <row r="2802" spans="2:33">
      <c r="B2802" s="109" t="str">
        <f>IF(AND(Stock[[#This Row],[SỐ LƯỢNG MUA]]&gt;0,Stock[[#This Row],[SỐ LƯỢNG CÒN LẠI
(auto-fill)]]=0),"BÁN",
IF(AND(Stock[[#This Row],[SỐ LƯỢNG MUA]]&gt;0,Stock[[#This Row],[SỐ LƯỢNG CÒN LẠI
(auto-fill)]]&gt;0),"NẮM GIỮ",""))</f>
        <v/>
      </c>
      <c r="C2802" s="112">
        <f t="shared" si="43"/>
        <v>2789</v>
      </c>
      <c r="D2802" s="77"/>
      <c r="E2802" s="78"/>
      <c r="F2802" s="170"/>
      <c r="G2802" s="83"/>
      <c r="H2802" s="84"/>
      <c r="I2802" s="114" t="str">
        <f>IF(Stock[[#This Row],[SỐ LƯỢNG MUA]]&gt;0,Stock[[#This Row],[GIÁ MUA]]*Stock[[#This Row],[SỐ LƯỢNG MUA]]*$D$11,"")</f>
        <v/>
      </c>
      <c r="J2802" s="87"/>
      <c r="K2802" s="88"/>
      <c r="L2802" s="116" t="str">
        <f>IF(Stock[[#This Row],[SỐ LƯỢNG MUA]]&gt;0,Stock[[#This Row],[GIÁ MUA]]*(1+Stock[[#This Row],[% TĂNG KỲ VỌNG_1]]),"")</f>
        <v/>
      </c>
      <c r="M2802" s="89"/>
      <c r="N2802" s="116" t="str">
        <f>IF(Stock[[#This Row],[SỐ LƯỢNG MUA]]&gt;0,Stock[[#This Row],[GIÁ MUA]]*(1+Stock[[#This Row],[% TĂNG KỲ VỌNG_2]]),"")</f>
        <v/>
      </c>
      <c r="O2802" s="89"/>
      <c r="P2802" s="116" t="str">
        <f>IF(Stock[[#This Row],[SỐ LƯỢNG MUA]]&gt;0,Stock[[#This Row],[GIÁ MUA]]*(1+Stock[[#This Row],[% GIẢM ĐỂ CẮT LỖ]]),"")</f>
        <v/>
      </c>
      <c r="Q2802" s="103"/>
      <c r="R2802" s="117" t="str">
        <f>IF(Stock[[#This Row],[CỔ TỨC TIỀN MẶT]]&gt;0,Stock[[#This Row],[CỔ TỨC TIỀN MẶT]]/(Stock[[#This Row],[GIÁ MUA]]*Stock[[#This Row],[SỐ LƯỢNG MUA]]),"")</f>
        <v/>
      </c>
      <c r="S2802" s="103"/>
      <c r="T2802" s="77"/>
      <c r="U2802" s="95"/>
      <c r="V2802" s="96"/>
      <c r="W2802" s="125" t="str">
        <f>IF(Stock[[#This Row],[SỐ LƯỢNG BÁN]]&gt;0,Stock[[#This Row],[GIÁ BÁN]]*Stock[[#This Row],[SỐ LƯỢNG BÁN]]*$D$11+Stock[[#This Row],[GIÁ BÁN]]*Stock[[#This Row],[SỐ LƯỢNG BÁN]]*$D$12,"")</f>
        <v/>
      </c>
      <c r="X2802" s="120">
        <f>Stock[[#This Row],[SỐ LƯỢNG MUA]]+Stock[[#This Row],[CỔ TỨC BẰNG CỔ PHIẾU]]-Stock[[#This Row],[SỐ LƯỢNG BÁN]]</f>
        <v>0</v>
      </c>
      <c r="Y28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2" s="120">
        <f ca="1">IF(Stock[[#This Row],[NGÀY BÁN]]&gt;0,Stock[[#This Row],[NGÀY BÁN]]-Stock[[#This Row],[NGÀY MUA]]+1,IF(Stock[[#This Row],[NGÀY MUA]]=0,0,TODAY()-Stock[[#This Row],[NGÀY MUA]]+1))</f>
        <v>0</v>
      </c>
      <c r="AA2802" s="121" t="str">
        <f>IFERROR(Stock[[#This Row],[CỔ TỨC TIỀN MẶT]]+Stock[[#This Row],[LÃI/(LỖ) TỪ BÁN CK
(auto-fill)]],"")</f>
        <v/>
      </c>
      <c r="AB28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2" s="79"/>
      <c r="AE2802" s="146" t="str">
        <f>IF(Stock[[#This Row],[TRẠNG THÁI
(auto-fill)]]="NẮM GIỮ",Stock[[#This Row],[GIÁ THỊ TRƯỜNG]]-Stock[[#This Row],[GIÁ MUA]],"")</f>
        <v/>
      </c>
      <c r="AF2802" s="150" t="str">
        <f>IFERROR(Stock[[#This Row],[TĂNG/
(GIẢM )]]/Stock[[#This Row],[GIÁ MUA]],"")</f>
        <v/>
      </c>
      <c r="AG2802" s="129" t="str">
        <f>IF(Stock[[#This Row],[GIÁ THỊ TRƯỜNG]]&gt;0,Stock[[#This Row],[GIÁ THỊ TRƯỜNG]]*Stock[[#This Row],[SỐ LƯỢNG CÒN LẠI
(auto-fill)]],"")</f>
        <v/>
      </c>
    </row>
    <row r="2803" spans="2:33">
      <c r="B2803" s="109" t="str">
        <f>IF(AND(Stock[[#This Row],[SỐ LƯỢNG MUA]]&gt;0,Stock[[#This Row],[SỐ LƯỢNG CÒN LẠI
(auto-fill)]]=0),"BÁN",
IF(AND(Stock[[#This Row],[SỐ LƯỢNG MUA]]&gt;0,Stock[[#This Row],[SỐ LƯỢNG CÒN LẠI
(auto-fill)]]&gt;0),"NẮM GIỮ",""))</f>
        <v/>
      </c>
      <c r="C2803" s="112">
        <f t="shared" si="43"/>
        <v>2790</v>
      </c>
      <c r="D2803" s="77"/>
      <c r="E2803" s="78"/>
      <c r="F2803" s="170"/>
      <c r="G2803" s="83"/>
      <c r="H2803" s="84"/>
      <c r="I2803" s="114" t="str">
        <f>IF(Stock[[#This Row],[SỐ LƯỢNG MUA]]&gt;0,Stock[[#This Row],[GIÁ MUA]]*Stock[[#This Row],[SỐ LƯỢNG MUA]]*$D$11,"")</f>
        <v/>
      </c>
      <c r="J2803" s="87"/>
      <c r="K2803" s="88"/>
      <c r="L2803" s="116" t="str">
        <f>IF(Stock[[#This Row],[SỐ LƯỢNG MUA]]&gt;0,Stock[[#This Row],[GIÁ MUA]]*(1+Stock[[#This Row],[% TĂNG KỲ VỌNG_1]]),"")</f>
        <v/>
      </c>
      <c r="M2803" s="89"/>
      <c r="N2803" s="116" t="str">
        <f>IF(Stock[[#This Row],[SỐ LƯỢNG MUA]]&gt;0,Stock[[#This Row],[GIÁ MUA]]*(1+Stock[[#This Row],[% TĂNG KỲ VỌNG_2]]),"")</f>
        <v/>
      </c>
      <c r="O2803" s="89"/>
      <c r="P2803" s="116" t="str">
        <f>IF(Stock[[#This Row],[SỐ LƯỢNG MUA]]&gt;0,Stock[[#This Row],[GIÁ MUA]]*(1+Stock[[#This Row],[% GIẢM ĐỂ CẮT LỖ]]),"")</f>
        <v/>
      </c>
      <c r="Q2803" s="103"/>
      <c r="R2803" s="117" t="str">
        <f>IF(Stock[[#This Row],[CỔ TỨC TIỀN MẶT]]&gt;0,Stock[[#This Row],[CỔ TỨC TIỀN MẶT]]/(Stock[[#This Row],[GIÁ MUA]]*Stock[[#This Row],[SỐ LƯỢNG MUA]]),"")</f>
        <v/>
      </c>
      <c r="S2803" s="103"/>
      <c r="T2803" s="77"/>
      <c r="U2803" s="95"/>
      <c r="V2803" s="96"/>
      <c r="W2803" s="125" t="str">
        <f>IF(Stock[[#This Row],[SỐ LƯỢNG BÁN]]&gt;0,Stock[[#This Row],[GIÁ BÁN]]*Stock[[#This Row],[SỐ LƯỢNG BÁN]]*$D$11+Stock[[#This Row],[GIÁ BÁN]]*Stock[[#This Row],[SỐ LƯỢNG BÁN]]*$D$12,"")</f>
        <v/>
      </c>
      <c r="X2803" s="120">
        <f>Stock[[#This Row],[SỐ LƯỢNG MUA]]+Stock[[#This Row],[CỔ TỨC BẰNG CỔ PHIẾU]]-Stock[[#This Row],[SỐ LƯỢNG BÁN]]</f>
        <v>0</v>
      </c>
      <c r="Y28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3" s="120">
        <f ca="1">IF(Stock[[#This Row],[NGÀY BÁN]]&gt;0,Stock[[#This Row],[NGÀY BÁN]]-Stock[[#This Row],[NGÀY MUA]]+1,IF(Stock[[#This Row],[NGÀY MUA]]=0,0,TODAY()-Stock[[#This Row],[NGÀY MUA]]+1))</f>
        <v>0</v>
      </c>
      <c r="AA2803" s="121" t="str">
        <f>IFERROR(Stock[[#This Row],[CỔ TỨC TIỀN MẶT]]+Stock[[#This Row],[LÃI/(LỖ) TỪ BÁN CK
(auto-fill)]],"")</f>
        <v/>
      </c>
      <c r="AB28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3" s="79"/>
      <c r="AE2803" s="146" t="str">
        <f>IF(Stock[[#This Row],[TRẠNG THÁI
(auto-fill)]]="NẮM GIỮ",Stock[[#This Row],[GIÁ THỊ TRƯỜNG]]-Stock[[#This Row],[GIÁ MUA]],"")</f>
        <v/>
      </c>
      <c r="AF2803" s="150" t="str">
        <f>IFERROR(Stock[[#This Row],[TĂNG/
(GIẢM )]]/Stock[[#This Row],[GIÁ MUA]],"")</f>
        <v/>
      </c>
      <c r="AG2803" s="129" t="str">
        <f>IF(Stock[[#This Row],[GIÁ THỊ TRƯỜNG]]&gt;0,Stock[[#This Row],[GIÁ THỊ TRƯỜNG]]*Stock[[#This Row],[SỐ LƯỢNG CÒN LẠI
(auto-fill)]],"")</f>
        <v/>
      </c>
    </row>
    <row r="2804" spans="2:33">
      <c r="B2804" s="109" t="str">
        <f>IF(AND(Stock[[#This Row],[SỐ LƯỢNG MUA]]&gt;0,Stock[[#This Row],[SỐ LƯỢNG CÒN LẠI
(auto-fill)]]=0),"BÁN",
IF(AND(Stock[[#This Row],[SỐ LƯỢNG MUA]]&gt;0,Stock[[#This Row],[SỐ LƯỢNG CÒN LẠI
(auto-fill)]]&gt;0),"NẮM GIỮ",""))</f>
        <v/>
      </c>
      <c r="C2804" s="112">
        <f t="shared" si="43"/>
        <v>2791</v>
      </c>
      <c r="D2804" s="77"/>
      <c r="E2804" s="78"/>
      <c r="F2804" s="170"/>
      <c r="G2804" s="83"/>
      <c r="H2804" s="84"/>
      <c r="I2804" s="114" t="str">
        <f>IF(Stock[[#This Row],[SỐ LƯỢNG MUA]]&gt;0,Stock[[#This Row],[GIÁ MUA]]*Stock[[#This Row],[SỐ LƯỢNG MUA]]*$D$11,"")</f>
        <v/>
      </c>
      <c r="J2804" s="87"/>
      <c r="K2804" s="88"/>
      <c r="L2804" s="116" t="str">
        <f>IF(Stock[[#This Row],[SỐ LƯỢNG MUA]]&gt;0,Stock[[#This Row],[GIÁ MUA]]*(1+Stock[[#This Row],[% TĂNG KỲ VỌNG_1]]),"")</f>
        <v/>
      </c>
      <c r="M2804" s="89"/>
      <c r="N2804" s="116" t="str">
        <f>IF(Stock[[#This Row],[SỐ LƯỢNG MUA]]&gt;0,Stock[[#This Row],[GIÁ MUA]]*(1+Stock[[#This Row],[% TĂNG KỲ VỌNG_2]]),"")</f>
        <v/>
      </c>
      <c r="O2804" s="89"/>
      <c r="P2804" s="116" t="str">
        <f>IF(Stock[[#This Row],[SỐ LƯỢNG MUA]]&gt;0,Stock[[#This Row],[GIÁ MUA]]*(1+Stock[[#This Row],[% GIẢM ĐỂ CẮT LỖ]]),"")</f>
        <v/>
      </c>
      <c r="Q2804" s="103"/>
      <c r="R2804" s="117" t="str">
        <f>IF(Stock[[#This Row],[CỔ TỨC TIỀN MẶT]]&gt;0,Stock[[#This Row],[CỔ TỨC TIỀN MẶT]]/(Stock[[#This Row],[GIÁ MUA]]*Stock[[#This Row],[SỐ LƯỢNG MUA]]),"")</f>
        <v/>
      </c>
      <c r="S2804" s="103"/>
      <c r="T2804" s="77"/>
      <c r="U2804" s="95"/>
      <c r="V2804" s="96"/>
      <c r="W2804" s="125" t="str">
        <f>IF(Stock[[#This Row],[SỐ LƯỢNG BÁN]]&gt;0,Stock[[#This Row],[GIÁ BÁN]]*Stock[[#This Row],[SỐ LƯỢNG BÁN]]*$D$11+Stock[[#This Row],[GIÁ BÁN]]*Stock[[#This Row],[SỐ LƯỢNG BÁN]]*$D$12,"")</f>
        <v/>
      </c>
      <c r="X2804" s="120">
        <f>Stock[[#This Row],[SỐ LƯỢNG MUA]]+Stock[[#This Row],[CỔ TỨC BẰNG CỔ PHIẾU]]-Stock[[#This Row],[SỐ LƯỢNG BÁN]]</f>
        <v>0</v>
      </c>
      <c r="Y28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4" s="120">
        <f ca="1">IF(Stock[[#This Row],[NGÀY BÁN]]&gt;0,Stock[[#This Row],[NGÀY BÁN]]-Stock[[#This Row],[NGÀY MUA]]+1,IF(Stock[[#This Row],[NGÀY MUA]]=0,0,TODAY()-Stock[[#This Row],[NGÀY MUA]]+1))</f>
        <v>0</v>
      </c>
      <c r="AA2804" s="121" t="str">
        <f>IFERROR(Stock[[#This Row],[CỔ TỨC TIỀN MẶT]]+Stock[[#This Row],[LÃI/(LỖ) TỪ BÁN CK
(auto-fill)]],"")</f>
        <v/>
      </c>
      <c r="AB28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4" s="79"/>
      <c r="AE2804" s="146" t="str">
        <f>IF(Stock[[#This Row],[TRẠNG THÁI
(auto-fill)]]="NẮM GIỮ",Stock[[#This Row],[GIÁ THỊ TRƯỜNG]]-Stock[[#This Row],[GIÁ MUA]],"")</f>
        <v/>
      </c>
      <c r="AF2804" s="150" t="str">
        <f>IFERROR(Stock[[#This Row],[TĂNG/
(GIẢM )]]/Stock[[#This Row],[GIÁ MUA]],"")</f>
        <v/>
      </c>
      <c r="AG2804" s="129" t="str">
        <f>IF(Stock[[#This Row],[GIÁ THỊ TRƯỜNG]]&gt;0,Stock[[#This Row],[GIÁ THỊ TRƯỜNG]]*Stock[[#This Row],[SỐ LƯỢNG CÒN LẠI
(auto-fill)]],"")</f>
        <v/>
      </c>
    </row>
    <row r="2805" spans="2:33">
      <c r="B2805" s="109" t="str">
        <f>IF(AND(Stock[[#This Row],[SỐ LƯỢNG MUA]]&gt;0,Stock[[#This Row],[SỐ LƯỢNG CÒN LẠI
(auto-fill)]]=0),"BÁN",
IF(AND(Stock[[#This Row],[SỐ LƯỢNG MUA]]&gt;0,Stock[[#This Row],[SỐ LƯỢNG CÒN LẠI
(auto-fill)]]&gt;0),"NẮM GIỮ",""))</f>
        <v/>
      </c>
      <c r="C2805" s="112">
        <f t="shared" si="43"/>
        <v>2792</v>
      </c>
      <c r="D2805" s="77"/>
      <c r="E2805" s="78"/>
      <c r="F2805" s="170"/>
      <c r="G2805" s="83"/>
      <c r="H2805" s="84"/>
      <c r="I2805" s="114" t="str">
        <f>IF(Stock[[#This Row],[SỐ LƯỢNG MUA]]&gt;0,Stock[[#This Row],[GIÁ MUA]]*Stock[[#This Row],[SỐ LƯỢNG MUA]]*$D$11,"")</f>
        <v/>
      </c>
      <c r="J2805" s="87"/>
      <c r="K2805" s="88"/>
      <c r="L2805" s="116" t="str">
        <f>IF(Stock[[#This Row],[SỐ LƯỢNG MUA]]&gt;0,Stock[[#This Row],[GIÁ MUA]]*(1+Stock[[#This Row],[% TĂNG KỲ VỌNG_1]]),"")</f>
        <v/>
      </c>
      <c r="M2805" s="89"/>
      <c r="N2805" s="116" t="str">
        <f>IF(Stock[[#This Row],[SỐ LƯỢNG MUA]]&gt;0,Stock[[#This Row],[GIÁ MUA]]*(1+Stock[[#This Row],[% TĂNG KỲ VỌNG_2]]),"")</f>
        <v/>
      </c>
      <c r="O2805" s="89"/>
      <c r="P2805" s="116" t="str">
        <f>IF(Stock[[#This Row],[SỐ LƯỢNG MUA]]&gt;0,Stock[[#This Row],[GIÁ MUA]]*(1+Stock[[#This Row],[% GIẢM ĐỂ CẮT LỖ]]),"")</f>
        <v/>
      </c>
      <c r="Q2805" s="103"/>
      <c r="R2805" s="117" t="str">
        <f>IF(Stock[[#This Row],[CỔ TỨC TIỀN MẶT]]&gt;0,Stock[[#This Row],[CỔ TỨC TIỀN MẶT]]/(Stock[[#This Row],[GIÁ MUA]]*Stock[[#This Row],[SỐ LƯỢNG MUA]]),"")</f>
        <v/>
      </c>
      <c r="S2805" s="103"/>
      <c r="T2805" s="77"/>
      <c r="U2805" s="95"/>
      <c r="V2805" s="96"/>
      <c r="W2805" s="125" t="str">
        <f>IF(Stock[[#This Row],[SỐ LƯỢNG BÁN]]&gt;0,Stock[[#This Row],[GIÁ BÁN]]*Stock[[#This Row],[SỐ LƯỢNG BÁN]]*$D$11+Stock[[#This Row],[GIÁ BÁN]]*Stock[[#This Row],[SỐ LƯỢNG BÁN]]*$D$12,"")</f>
        <v/>
      </c>
      <c r="X2805" s="120">
        <f>Stock[[#This Row],[SỐ LƯỢNG MUA]]+Stock[[#This Row],[CỔ TỨC BẰNG CỔ PHIẾU]]-Stock[[#This Row],[SỐ LƯỢNG BÁN]]</f>
        <v>0</v>
      </c>
      <c r="Y28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5" s="120">
        <f ca="1">IF(Stock[[#This Row],[NGÀY BÁN]]&gt;0,Stock[[#This Row],[NGÀY BÁN]]-Stock[[#This Row],[NGÀY MUA]]+1,IF(Stock[[#This Row],[NGÀY MUA]]=0,0,TODAY()-Stock[[#This Row],[NGÀY MUA]]+1))</f>
        <v>0</v>
      </c>
      <c r="AA2805" s="121" t="str">
        <f>IFERROR(Stock[[#This Row],[CỔ TỨC TIỀN MẶT]]+Stock[[#This Row],[LÃI/(LỖ) TỪ BÁN CK
(auto-fill)]],"")</f>
        <v/>
      </c>
      <c r="AB28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5" s="79"/>
      <c r="AE2805" s="146" t="str">
        <f>IF(Stock[[#This Row],[TRẠNG THÁI
(auto-fill)]]="NẮM GIỮ",Stock[[#This Row],[GIÁ THỊ TRƯỜNG]]-Stock[[#This Row],[GIÁ MUA]],"")</f>
        <v/>
      </c>
      <c r="AF2805" s="150" t="str">
        <f>IFERROR(Stock[[#This Row],[TĂNG/
(GIẢM )]]/Stock[[#This Row],[GIÁ MUA]],"")</f>
        <v/>
      </c>
      <c r="AG2805" s="129" t="str">
        <f>IF(Stock[[#This Row],[GIÁ THỊ TRƯỜNG]]&gt;0,Stock[[#This Row],[GIÁ THỊ TRƯỜNG]]*Stock[[#This Row],[SỐ LƯỢNG CÒN LẠI
(auto-fill)]],"")</f>
        <v/>
      </c>
    </row>
    <row r="2806" spans="2:33">
      <c r="B2806" s="109" t="str">
        <f>IF(AND(Stock[[#This Row],[SỐ LƯỢNG MUA]]&gt;0,Stock[[#This Row],[SỐ LƯỢNG CÒN LẠI
(auto-fill)]]=0),"BÁN",
IF(AND(Stock[[#This Row],[SỐ LƯỢNG MUA]]&gt;0,Stock[[#This Row],[SỐ LƯỢNG CÒN LẠI
(auto-fill)]]&gt;0),"NẮM GIỮ",""))</f>
        <v/>
      </c>
      <c r="C2806" s="112">
        <f t="shared" si="43"/>
        <v>2793</v>
      </c>
      <c r="D2806" s="77"/>
      <c r="E2806" s="78"/>
      <c r="F2806" s="170"/>
      <c r="G2806" s="83"/>
      <c r="H2806" s="84"/>
      <c r="I2806" s="114" t="str">
        <f>IF(Stock[[#This Row],[SỐ LƯỢNG MUA]]&gt;0,Stock[[#This Row],[GIÁ MUA]]*Stock[[#This Row],[SỐ LƯỢNG MUA]]*$D$11,"")</f>
        <v/>
      </c>
      <c r="J2806" s="87"/>
      <c r="K2806" s="88"/>
      <c r="L2806" s="116" t="str">
        <f>IF(Stock[[#This Row],[SỐ LƯỢNG MUA]]&gt;0,Stock[[#This Row],[GIÁ MUA]]*(1+Stock[[#This Row],[% TĂNG KỲ VỌNG_1]]),"")</f>
        <v/>
      </c>
      <c r="M2806" s="89"/>
      <c r="N2806" s="116" t="str">
        <f>IF(Stock[[#This Row],[SỐ LƯỢNG MUA]]&gt;0,Stock[[#This Row],[GIÁ MUA]]*(1+Stock[[#This Row],[% TĂNG KỲ VỌNG_2]]),"")</f>
        <v/>
      </c>
      <c r="O2806" s="89"/>
      <c r="P2806" s="116" t="str">
        <f>IF(Stock[[#This Row],[SỐ LƯỢNG MUA]]&gt;0,Stock[[#This Row],[GIÁ MUA]]*(1+Stock[[#This Row],[% GIẢM ĐỂ CẮT LỖ]]),"")</f>
        <v/>
      </c>
      <c r="Q2806" s="103"/>
      <c r="R2806" s="117" t="str">
        <f>IF(Stock[[#This Row],[CỔ TỨC TIỀN MẶT]]&gt;0,Stock[[#This Row],[CỔ TỨC TIỀN MẶT]]/(Stock[[#This Row],[GIÁ MUA]]*Stock[[#This Row],[SỐ LƯỢNG MUA]]),"")</f>
        <v/>
      </c>
      <c r="S2806" s="103"/>
      <c r="T2806" s="77"/>
      <c r="U2806" s="95"/>
      <c r="V2806" s="96"/>
      <c r="W2806" s="125" t="str">
        <f>IF(Stock[[#This Row],[SỐ LƯỢNG BÁN]]&gt;0,Stock[[#This Row],[GIÁ BÁN]]*Stock[[#This Row],[SỐ LƯỢNG BÁN]]*$D$11+Stock[[#This Row],[GIÁ BÁN]]*Stock[[#This Row],[SỐ LƯỢNG BÁN]]*$D$12,"")</f>
        <v/>
      </c>
      <c r="X2806" s="120">
        <f>Stock[[#This Row],[SỐ LƯỢNG MUA]]+Stock[[#This Row],[CỔ TỨC BẰNG CỔ PHIẾU]]-Stock[[#This Row],[SỐ LƯỢNG BÁN]]</f>
        <v>0</v>
      </c>
      <c r="Y28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6" s="120">
        <f ca="1">IF(Stock[[#This Row],[NGÀY BÁN]]&gt;0,Stock[[#This Row],[NGÀY BÁN]]-Stock[[#This Row],[NGÀY MUA]]+1,IF(Stock[[#This Row],[NGÀY MUA]]=0,0,TODAY()-Stock[[#This Row],[NGÀY MUA]]+1))</f>
        <v>0</v>
      </c>
      <c r="AA2806" s="121" t="str">
        <f>IFERROR(Stock[[#This Row],[CỔ TỨC TIỀN MẶT]]+Stock[[#This Row],[LÃI/(LỖ) TỪ BÁN CK
(auto-fill)]],"")</f>
        <v/>
      </c>
      <c r="AB28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6" s="79"/>
      <c r="AE2806" s="146" t="str">
        <f>IF(Stock[[#This Row],[TRẠNG THÁI
(auto-fill)]]="NẮM GIỮ",Stock[[#This Row],[GIÁ THỊ TRƯỜNG]]-Stock[[#This Row],[GIÁ MUA]],"")</f>
        <v/>
      </c>
      <c r="AF2806" s="150" t="str">
        <f>IFERROR(Stock[[#This Row],[TĂNG/
(GIẢM )]]/Stock[[#This Row],[GIÁ MUA]],"")</f>
        <v/>
      </c>
      <c r="AG2806" s="129" t="str">
        <f>IF(Stock[[#This Row],[GIÁ THỊ TRƯỜNG]]&gt;0,Stock[[#This Row],[GIÁ THỊ TRƯỜNG]]*Stock[[#This Row],[SỐ LƯỢNG CÒN LẠI
(auto-fill)]],"")</f>
        <v/>
      </c>
    </row>
    <row r="2807" spans="2:33">
      <c r="B2807" s="109" t="str">
        <f>IF(AND(Stock[[#This Row],[SỐ LƯỢNG MUA]]&gt;0,Stock[[#This Row],[SỐ LƯỢNG CÒN LẠI
(auto-fill)]]=0),"BÁN",
IF(AND(Stock[[#This Row],[SỐ LƯỢNG MUA]]&gt;0,Stock[[#This Row],[SỐ LƯỢNG CÒN LẠI
(auto-fill)]]&gt;0),"NẮM GIỮ",""))</f>
        <v/>
      </c>
      <c r="C2807" s="112">
        <f t="shared" si="43"/>
        <v>2794</v>
      </c>
      <c r="D2807" s="77"/>
      <c r="E2807" s="78"/>
      <c r="F2807" s="170"/>
      <c r="G2807" s="83"/>
      <c r="H2807" s="84"/>
      <c r="I2807" s="114" t="str">
        <f>IF(Stock[[#This Row],[SỐ LƯỢNG MUA]]&gt;0,Stock[[#This Row],[GIÁ MUA]]*Stock[[#This Row],[SỐ LƯỢNG MUA]]*$D$11,"")</f>
        <v/>
      </c>
      <c r="J2807" s="87"/>
      <c r="K2807" s="88"/>
      <c r="L2807" s="116" t="str">
        <f>IF(Stock[[#This Row],[SỐ LƯỢNG MUA]]&gt;0,Stock[[#This Row],[GIÁ MUA]]*(1+Stock[[#This Row],[% TĂNG KỲ VỌNG_1]]),"")</f>
        <v/>
      </c>
      <c r="M2807" s="89"/>
      <c r="N2807" s="116" t="str">
        <f>IF(Stock[[#This Row],[SỐ LƯỢNG MUA]]&gt;0,Stock[[#This Row],[GIÁ MUA]]*(1+Stock[[#This Row],[% TĂNG KỲ VỌNG_2]]),"")</f>
        <v/>
      </c>
      <c r="O2807" s="89"/>
      <c r="P2807" s="116" t="str">
        <f>IF(Stock[[#This Row],[SỐ LƯỢNG MUA]]&gt;0,Stock[[#This Row],[GIÁ MUA]]*(1+Stock[[#This Row],[% GIẢM ĐỂ CẮT LỖ]]),"")</f>
        <v/>
      </c>
      <c r="Q2807" s="103"/>
      <c r="R2807" s="117" t="str">
        <f>IF(Stock[[#This Row],[CỔ TỨC TIỀN MẶT]]&gt;0,Stock[[#This Row],[CỔ TỨC TIỀN MẶT]]/(Stock[[#This Row],[GIÁ MUA]]*Stock[[#This Row],[SỐ LƯỢNG MUA]]),"")</f>
        <v/>
      </c>
      <c r="S2807" s="103"/>
      <c r="T2807" s="77"/>
      <c r="U2807" s="95"/>
      <c r="V2807" s="96"/>
      <c r="W2807" s="125" t="str">
        <f>IF(Stock[[#This Row],[SỐ LƯỢNG BÁN]]&gt;0,Stock[[#This Row],[GIÁ BÁN]]*Stock[[#This Row],[SỐ LƯỢNG BÁN]]*$D$11+Stock[[#This Row],[GIÁ BÁN]]*Stock[[#This Row],[SỐ LƯỢNG BÁN]]*$D$12,"")</f>
        <v/>
      </c>
      <c r="X2807" s="120">
        <f>Stock[[#This Row],[SỐ LƯỢNG MUA]]+Stock[[#This Row],[CỔ TỨC BẰNG CỔ PHIẾU]]-Stock[[#This Row],[SỐ LƯỢNG BÁN]]</f>
        <v>0</v>
      </c>
      <c r="Y28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7" s="120">
        <f ca="1">IF(Stock[[#This Row],[NGÀY BÁN]]&gt;0,Stock[[#This Row],[NGÀY BÁN]]-Stock[[#This Row],[NGÀY MUA]]+1,IF(Stock[[#This Row],[NGÀY MUA]]=0,0,TODAY()-Stock[[#This Row],[NGÀY MUA]]+1))</f>
        <v>0</v>
      </c>
      <c r="AA2807" s="121" t="str">
        <f>IFERROR(Stock[[#This Row],[CỔ TỨC TIỀN MẶT]]+Stock[[#This Row],[LÃI/(LỖ) TỪ BÁN CK
(auto-fill)]],"")</f>
        <v/>
      </c>
      <c r="AB28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7" s="79"/>
      <c r="AE2807" s="146" t="str">
        <f>IF(Stock[[#This Row],[TRẠNG THÁI
(auto-fill)]]="NẮM GIỮ",Stock[[#This Row],[GIÁ THỊ TRƯỜNG]]-Stock[[#This Row],[GIÁ MUA]],"")</f>
        <v/>
      </c>
      <c r="AF2807" s="150" t="str">
        <f>IFERROR(Stock[[#This Row],[TĂNG/
(GIẢM )]]/Stock[[#This Row],[GIÁ MUA]],"")</f>
        <v/>
      </c>
      <c r="AG2807" s="129" t="str">
        <f>IF(Stock[[#This Row],[GIÁ THỊ TRƯỜNG]]&gt;0,Stock[[#This Row],[GIÁ THỊ TRƯỜNG]]*Stock[[#This Row],[SỐ LƯỢNG CÒN LẠI
(auto-fill)]],"")</f>
        <v/>
      </c>
    </row>
    <row r="2808" spans="2:33">
      <c r="B2808" s="109" t="str">
        <f>IF(AND(Stock[[#This Row],[SỐ LƯỢNG MUA]]&gt;0,Stock[[#This Row],[SỐ LƯỢNG CÒN LẠI
(auto-fill)]]=0),"BÁN",
IF(AND(Stock[[#This Row],[SỐ LƯỢNG MUA]]&gt;0,Stock[[#This Row],[SỐ LƯỢNG CÒN LẠI
(auto-fill)]]&gt;0),"NẮM GIỮ",""))</f>
        <v/>
      </c>
      <c r="C2808" s="112">
        <f t="shared" si="43"/>
        <v>2795</v>
      </c>
      <c r="D2808" s="77"/>
      <c r="E2808" s="78"/>
      <c r="F2808" s="170"/>
      <c r="G2808" s="83"/>
      <c r="H2808" s="84"/>
      <c r="I2808" s="114" t="str">
        <f>IF(Stock[[#This Row],[SỐ LƯỢNG MUA]]&gt;0,Stock[[#This Row],[GIÁ MUA]]*Stock[[#This Row],[SỐ LƯỢNG MUA]]*$D$11,"")</f>
        <v/>
      </c>
      <c r="J2808" s="87"/>
      <c r="K2808" s="88"/>
      <c r="L2808" s="116" t="str">
        <f>IF(Stock[[#This Row],[SỐ LƯỢNG MUA]]&gt;0,Stock[[#This Row],[GIÁ MUA]]*(1+Stock[[#This Row],[% TĂNG KỲ VỌNG_1]]),"")</f>
        <v/>
      </c>
      <c r="M2808" s="89"/>
      <c r="N2808" s="116" t="str">
        <f>IF(Stock[[#This Row],[SỐ LƯỢNG MUA]]&gt;0,Stock[[#This Row],[GIÁ MUA]]*(1+Stock[[#This Row],[% TĂNG KỲ VỌNG_2]]),"")</f>
        <v/>
      </c>
      <c r="O2808" s="89"/>
      <c r="P2808" s="116" t="str">
        <f>IF(Stock[[#This Row],[SỐ LƯỢNG MUA]]&gt;0,Stock[[#This Row],[GIÁ MUA]]*(1+Stock[[#This Row],[% GIẢM ĐỂ CẮT LỖ]]),"")</f>
        <v/>
      </c>
      <c r="Q2808" s="103"/>
      <c r="R2808" s="117" t="str">
        <f>IF(Stock[[#This Row],[CỔ TỨC TIỀN MẶT]]&gt;0,Stock[[#This Row],[CỔ TỨC TIỀN MẶT]]/(Stock[[#This Row],[GIÁ MUA]]*Stock[[#This Row],[SỐ LƯỢNG MUA]]),"")</f>
        <v/>
      </c>
      <c r="S2808" s="103"/>
      <c r="T2808" s="77"/>
      <c r="U2808" s="95"/>
      <c r="V2808" s="96"/>
      <c r="W2808" s="125" t="str">
        <f>IF(Stock[[#This Row],[SỐ LƯỢNG BÁN]]&gt;0,Stock[[#This Row],[GIÁ BÁN]]*Stock[[#This Row],[SỐ LƯỢNG BÁN]]*$D$11+Stock[[#This Row],[GIÁ BÁN]]*Stock[[#This Row],[SỐ LƯỢNG BÁN]]*$D$12,"")</f>
        <v/>
      </c>
      <c r="X2808" s="120">
        <f>Stock[[#This Row],[SỐ LƯỢNG MUA]]+Stock[[#This Row],[CỔ TỨC BẰNG CỔ PHIẾU]]-Stock[[#This Row],[SỐ LƯỢNG BÁN]]</f>
        <v>0</v>
      </c>
      <c r="Y28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8" s="120">
        <f ca="1">IF(Stock[[#This Row],[NGÀY BÁN]]&gt;0,Stock[[#This Row],[NGÀY BÁN]]-Stock[[#This Row],[NGÀY MUA]]+1,IF(Stock[[#This Row],[NGÀY MUA]]=0,0,TODAY()-Stock[[#This Row],[NGÀY MUA]]+1))</f>
        <v>0</v>
      </c>
      <c r="AA2808" s="121" t="str">
        <f>IFERROR(Stock[[#This Row],[CỔ TỨC TIỀN MẶT]]+Stock[[#This Row],[LÃI/(LỖ) TỪ BÁN CK
(auto-fill)]],"")</f>
        <v/>
      </c>
      <c r="AB28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8" s="79"/>
      <c r="AE2808" s="146" t="str">
        <f>IF(Stock[[#This Row],[TRẠNG THÁI
(auto-fill)]]="NẮM GIỮ",Stock[[#This Row],[GIÁ THỊ TRƯỜNG]]-Stock[[#This Row],[GIÁ MUA]],"")</f>
        <v/>
      </c>
      <c r="AF2808" s="150" t="str">
        <f>IFERROR(Stock[[#This Row],[TĂNG/
(GIẢM )]]/Stock[[#This Row],[GIÁ MUA]],"")</f>
        <v/>
      </c>
      <c r="AG2808" s="129" t="str">
        <f>IF(Stock[[#This Row],[GIÁ THỊ TRƯỜNG]]&gt;0,Stock[[#This Row],[GIÁ THỊ TRƯỜNG]]*Stock[[#This Row],[SỐ LƯỢNG CÒN LẠI
(auto-fill)]],"")</f>
        <v/>
      </c>
    </row>
    <row r="2809" spans="2:33">
      <c r="B2809" s="109" t="str">
        <f>IF(AND(Stock[[#This Row],[SỐ LƯỢNG MUA]]&gt;0,Stock[[#This Row],[SỐ LƯỢNG CÒN LẠI
(auto-fill)]]=0),"BÁN",
IF(AND(Stock[[#This Row],[SỐ LƯỢNG MUA]]&gt;0,Stock[[#This Row],[SỐ LƯỢNG CÒN LẠI
(auto-fill)]]&gt;0),"NẮM GIỮ",""))</f>
        <v/>
      </c>
      <c r="C2809" s="112">
        <f t="shared" si="43"/>
        <v>2796</v>
      </c>
      <c r="D2809" s="77"/>
      <c r="E2809" s="78"/>
      <c r="F2809" s="170"/>
      <c r="G2809" s="83"/>
      <c r="H2809" s="84"/>
      <c r="I2809" s="114" t="str">
        <f>IF(Stock[[#This Row],[SỐ LƯỢNG MUA]]&gt;0,Stock[[#This Row],[GIÁ MUA]]*Stock[[#This Row],[SỐ LƯỢNG MUA]]*$D$11,"")</f>
        <v/>
      </c>
      <c r="J2809" s="87"/>
      <c r="K2809" s="88"/>
      <c r="L2809" s="116" t="str">
        <f>IF(Stock[[#This Row],[SỐ LƯỢNG MUA]]&gt;0,Stock[[#This Row],[GIÁ MUA]]*(1+Stock[[#This Row],[% TĂNG KỲ VỌNG_1]]),"")</f>
        <v/>
      </c>
      <c r="M2809" s="89"/>
      <c r="N2809" s="116" t="str">
        <f>IF(Stock[[#This Row],[SỐ LƯỢNG MUA]]&gt;0,Stock[[#This Row],[GIÁ MUA]]*(1+Stock[[#This Row],[% TĂNG KỲ VỌNG_2]]),"")</f>
        <v/>
      </c>
      <c r="O2809" s="89"/>
      <c r="P2809" s="116" t="str">
        <f>IF(Stock[[#This Row],[SỐ LƯỢNG MUA]]&gt;0,Stock[[#This Row],[GIÁ MUA]]*(1+Stock[[#This Row],[% GIẢM ĐỂ CẮT LỖ]]),"")</f>
        <v/>
      </c>
      <c r="Q2809" s="103"/>
      <c r="R2809" s="117" t="str">
        <f>IF(Stock[[#This Row],[CỔ TỨC TIỀN MẶT]]&gt;0,Stock[[#This Row],[CỔ TỨC TIỀN MẶT]]/(Stock[[#This Row],[GIÁ MUA]]*Stock[[#This Row],[SỐ LƯỢNG MUA]]),"")</f>
        <v/>
      </c>
      <c r="S2809" s="103"/>
      <c r="T2809" s="77"/>
      <c r="U2809" s="95"/>
      <c r="V2809" s="96"/>
      <c r="W2809" s="125" t="str">
        <f>IF(Stock[[#This Row],[SỐ LƯỢNG BÁN]]&gt;0,Stock[[#This Row],[GIÁ BÁN]]*Stock[[#This Row],[SỐ LƯỢNG BÁN]]*$D$11+Stock[[#This Row],[GIÁ BÁN]]*Stock[[#This Row],[SỐ LƯỢNG BÁN]]*$D$12,"")</f>
        <v/>
      </c>
      <c r="X2809" s="120">
        <f>Stock[[#This Row],[SỐ LƯỢNG MUA]]+Stock[[#This Row],[CỔ TỨC BẰNG CỔ PHIẾU]]-Stock[[#This Row],[SỐ LƯỢNG BÁN]]</f>
        <v>0</v>
      </c>
      <c r="Y28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9" s="120">
        <f ca="1">IF(Stock[[#This Row],[NGÀY BÁN]]&gt;0,Stock[[#This Row],[NGÀY BÁN]]-Stock[[#This Row],[NGÀY MUA]]+1,IF(Stock[[#This Row],[NGÀY MUA]]=0,0,TODAY()-Stock[[#This Row],[NGÀY MUA]]+1))</f>
        <v>0</v>
      </c>
      <c r="AA2809" s="121" t="str">
        <f>IFERROR(Stock[[#This Row],[CỔ TỨC TIỀN MẶT]]+Stock[[#This Row],[LÃI/(LỖ) TỪ BÁN CK
(auto-fill)]],"")</f>
        <v/>
      </c>
      <c r="AB28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09" s="79"/>
      <c r="AE2809" s="146" t="str">
        <f>IF(Stock[[#This Row],[TRẠNG THÁI
(auto-fill)]]="NẮM GIỮ",Stock[[#This Row],[GIÁ THỊ TRƯỜNG]]-Stock[[#This Row],[GIÁ MUA]],"")</f>
        <v/>
      </c>
      <c r="AF2809" s="150" t="str">
        <f>IFERROR(Stock[[#This Row],[TĂNG/
(GIẢM )]]/Stock[[#This Row],[GIÁ MUA]],"")</f>
        <v/>
      </c>
      <c r="AG2809" s="129" t="str">
        <f>IF(Stock[[#This Row],[GIÁ THỊ TRƯỜNG]]&gt;0,Stock[[#This Row],[GIÁ THỊ TRƯỜNG]]*Stock[[#This Row],[SỐ LƯỢNG CÒN LẠI
(auto-fill)]],"")</f>
        <v/>
      </c>
    </row>
    <row r="2810" spans="2:33">
      <c r="B2810" s="109" t="str">
        <f>IF(AND(Stock[[#This Row],[SỐ LƯỢNG MUA]]&gt;0,Stock[[#This Row],[SỐ LƯỢNG CÒN LẠI
(auto-fill)]]=0),"BÁN",
IF(AND(Stock[[#This Row],[SỐ LƯỢNG MUA]]&gt;0,Stock[[#This Row],[SỐ LƯỢNG CÒN LẠI
(auto-fill)]]&gt;0),"NẮM GIỮ",""))</f>
        <v/>
      </c>
      <c r="C2810" s="112">
        <f t="shared" si="43"/>
        <v>2797</v>
      </c>
      <c r="D2810" s="77"/>
      <c r="E2810" s="78"/>
      <c r="F2810" s="170"/>
      <c r="G2810" s="83"/>
      <c r="H2810" s="84"/>
      <c r="I2810" s="114" t="str">
        <f>IF(Stock[[#This Row],[SỐ LƯỢNG MUA]]&gt;0,Stock[[#This Row],[GIÁ MUA]]*Stock[[#This Row],[SỐ LƯỢNG MUA]]*$D$11,"")</f>
        <v/>
      </c>
      <c r="J2810" s="87"/>
      <c r="K2810" s="88"/>
      <c r="L2810" s="116" t="str">
        <f>IF(Stock[[#This Row],[SỐ LƯỢNG MUA]]&gt;0,Stock[[#This Row],[GIÁ MUA]]*(1+Stock[[#This Row],[% TĂNG KỲ VỌNG_1]]),"")</f>
        <v/>
      </c>
      <c r="M2810" s="89"/>
      <c r="N2810" s="116" t="str">
        <f>IF(Stock[[#This Row],[SỐ LƯỢNG MUA]]&gt;0,Stock[[#This Row],[GIÁ MUA]]*(1+Stock[[#This Row],[% TĂNG KỲ VỌNG_2]]),"")</f>
        <v/>
      </c>
      <c r="O2810" s="89"/>
      <c r="P2810" s="116" t="str">
        <f>IF(Stock[[#This Row],[SỐ LƯỢNG MUA]]&gt;0,Stock[[#This Row],[GIÁ MUA]]*(1+Stock[[#This Row],[% GIẢM ĐỂ CẮT LỖ]]),"")</f>
        <v/>
      </c>
      <c r="Q2810" s="103"/>
      <c r="R2810" s="117" t="str">
        <f>IF(Stock[[#This Row],[CỔ TỨC TIỀN MẶT]]&gt;0,Stock[[#This Row],[CỔ TỨC TIỀN MẶT]]/(Stock[[#This Row],[GIÁ MUA]]*Stock[[#This Row],[SỐ LƯỢNG MUA]]),"")</f>
        <v/>
      </c>
      <c r="S2810" s="103"/>
      <c r="T2810" s="77"/>
      <c r="U2810" s="95"/>
      <c r="V2810" s="96"/>
      <c r="W2810" s="125" t="str">
        <f>IF(Stock[[#This Row],[SỐ LƯỢNG BÁN]]&gt;0,Stock[[#This Row],[GIÁ BÁN]]*Stock[[#This Row],[SỐ LƯỢNG BÁN]]*$D$11+Stock[[#This Row],[GIÁ BÁN]]*Stock[[#This Row],[SỐ LƯỢNG BÁN]]*$D$12,"")</f>
        <v/>
      </c>
      <c r="X2810" s="120">
        <f>Stock[[#This Row],[SỐ LƯỢNG MUA]]+Stock[[#This Row],[CỔ TỨC BẰNG CỔ PHIẾU]]-Stock[[#This Row],[SỐ LƯỢNG BÁN]]</f>
        <v>0</v>
      </c>
      <c r="Y28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0" s="120">
        <f ca="1">IF(Stock[[#This Row],[NGÀY BÁN]]&gt;0,Stock[[#This Row],[NGÀY BÁN]]-Stock[[#This Row],[NGÀY MUA]]+1,IF(Stock[[#This Row],[NGÀY MUA]]=0,0,TODAY()-Stock[[#This Row],[NGÀY MUA]]+1))</f>
        <v>0</v>
      </c>
      <c r="AA2810" s="121" t="str">
        <f>IFERROR(Stock[[#This Row],[CỔ TỨC TIỀN MẶT]]+Stock[[#This Row],[LÃI/(LỖ) TỪ BÁN CK
(auto-fill)]],"")</f>
        <v/>
      </c>
      <c r="AB28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0" s="79"/>
      <c r="AE2810" s="146" t="str">
        <f>IF(Stock[[#This Row],[TRẠNG THÁI
(auto-fill)]]="NẮM GIỮ",Stock[[#This Row],[GIÁ THỊ TRƯỜNG]]-Stock[[#This Row],[GIÁ MUA]],"")</f>
        <v/>
      </c>
      <c r="AF2810" s="150" t="str">
        <f>IFERROR(Stock[[#This Row],[TĂNG/
(GIẢM )]]/Stock[[#This Row],[GIÁ MUA]],"")</f>
        <v/>
      </c>
      <c r="AG2810" s="129" t="str">
        <f>IF(Stock[[#This Row],[GIÁ THỊ TRƯỜNG]]&gt;0,Stock[[#This Row],[GIÁ THỊ TRƯỜNG]]*Stock[[#This Row],[SỐ LƯỢNG CÒN LẠI
(auto-fill)]],"")</f>
        <v/>
      </c>
    </row>
    <row r="2811" spans="2:33">
      <c r="B2811" s="109" t="str">
        <f>IF(AND(Stock[[#This Row],[SỐ LƯỢNG MUA]]&gt;0,Stock[[#This Row],[SỐ LƯỢNG CÒN LẠI
(auto-fill)]]=0),"BÁN",
IF(AND(Stock[[#This Row],[SỐ LƯỢNG MUA]]&gt;0,Stock[[#This Row],[SỐ LƯỢNG CÒN LẠI
(auto-fill)]]&gt;0),"NẮM GIỮ",""))</f>
        <v/>
      </c>
      <c r="C2811" s="112">
        <f t="shared" si="43"/>
        <v>2798</v>
      </c>
      <c r="D2811" s="77"/>
      <c r="E2811" s="78"/>
      <c r="F2811" s="170"/>
      <c r="G2811" s="83"/>
      <c r="H2811" s="84"/>
      <c r="I2811" s="114" t="str">
        <f>IF(Stock[[#This Row],[SỐ LƯỢNG MUA]]&gt;0,Stock[[#This Row],[GIÁ MUA]]*Stock[[#This Row],[SỐ LƯỢNG MUA]]*$D$11,"")</f>
        <v/>
      </c>
      <c r="J2811" s="87"/>
      <c r="K2811" s="88"/>
      <c r="L2811" s="116" t="str">
        <f>IF(Stock[[#This Row],[SỐ LƯỢNG MUA]]&gt;0,Stock[[#This Row],[GIÁ MUA]]*(1+Stock[[#This Row],[% TĂNG KỲ VỌNG_1]]),"")</f>
        <v/>
      </c>
      <c r="M2811" s="89"/>
      <c r="N2811" s="116" t="str">
        <f>IF(Stock[[#This Row],[SỐ LƯỢNG MUA]]&gt;0,Stock[[#This Row],[GIÁ MUA]]*(1+Stock[[#This Row],[% TĂNG KỲ VỌNG_2]]),"")</f>
        <v/>
      </c>
      <c r="O2811" s="89"/>
      <c r="P2811" s="116" t="str">
        <f>IF(Stock[[#This Row],[SỐ LƯỢNG MUA]]&gt;0,Stock[[#This Row],[GIÁ MUA]]*(1+Stock[[#This Row],[% GIẢM ĐỂ CẮT LỖ]]),"")</f>
        <v/>
      </c>
      <c r="Q2811" s="103"/>
      <c r="R2811" s="117" t="str">
        <f>IF(Stock[[#This Row],[CỔ TỨC TIỀN MẶT]]&gt;0,Stock[[#This Row],[CỔ TỨC TIỀN MẶT]]/(Stock[[#This Row],[GIÁ MUA]]*Stock[[#This Row],[SỐ LƯỢNG MUA]]),"")</f>
        <v/>
      </c>
      <c r="S2811" s="103"/>
      <c r="T2811" s="77"/>
      <c r="U2811" s="95"/>
      <c r="V2811" s="96"/>
      <c r="W2811" s="125" t="str">
        <f>IF(Stock[[#This Row],[SỐ LƯỢNG BÁN]]&gt;0,Stock[[#This Row],[GIÁ BÁN]]*Stock[[#This Row],[SỐ LƯỢNG BÁN]]*$D$11+Stock[[#This Row],[GIÁ BÁN]]*Stock[[#This Row],[SỐ LƯỢNG BÁN]]*$D$12,"")</f>
        <v/>
      </c>
      <c r="X2811" s="120">
        <f>Stock[[#This Row],[SỐ LƯỢNG MUA]]+Stock[[#This Row],[CỔ TỨC BẰNG CỔ PHIẾU]]-Stock[[#This Row],[SỐ LƯỢNG BÁN]]</f>
        <v>0</v>
      </c>
      <c r="Y28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1" s="120">
        <f ca="1">IF(Stock[[#This Row],[NGÀY BÁN]]&gt;0,Stock[[#This Row],[NGÀY BÁN]]-Stock[[#This Row],[NGÀY MUA]]+1,IF(Stock[[#This Row],[NGÀY MUA]]=0,0,TODAY()-Stock[[#This Row],[NGÀY MUA]]+1))</f>
        <v>0</v>
      </c>
      <c r="AA2811" s="121" t="str">
        <f>IFERROR(Stock[[#This Row],[CỔ TỨC TIỀN MẶT]]+Stock[[#This Row],[LÃI/(LỖ) TỪ BÁN CK
(auto-fill)]],"")</f>
        <v/>
      </c>
      <c r="AB28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1" s="79"/>
      <c r="AE2811" s="146" t="str">
        <f>IF(Stock[[#This Row],[TRẠNG THÁI
(auto-fill)]]="NẮM GIỮ",Stock[[#This Row],[GIÁ THỊ TRƯỜNG]]-Stock[[#This Row],[GIÁ MUA]],"")</f>
        <v/>
      </c>
      <c r="AF2811" s="150" t="str">
        <f>IFERROR(Stock[[#This Row],[TĂNG/
(GIẢM )]]/Stock[[#This Row],[GIÁ MUA]],"")</f>
        <v/>
      </c>
      <c r="AG2811" s="129" t="str">
        <f>IF(Stock[[#This Row],[GIÁ THỊ TRƯỜNG]]&gt;0,Stock[[#This Row],[GIÁ THỊ TRƯỜNG]]*Stock[[#This Row],[SỐ LƯỢNG CÒN LẠI
(auto-fill)]],"")</f>
        <v/>
      </c>
    </row>
    <row r="2812" spans="2:33">
      <c r="B2812" s="109" t="str">
        <f>IF(AND(Stock[[#This Row],[SỐ LƯỢNG MUA]]&gt;0,Stock[[#This Row],[SỐ LƯỢNG CÒN LẠI
(auto-fill)]]=0),"BÁN",
IF(AND(Stock[[#This Row],[SỐ LƯỢNG MUA]]&gt;0,Stock[[#This Row],[SỐ LƯỢNG CÒN LẠI
(auto-fill)]]&gt;0),"NẮM GIỮ",""))</f>
        <v/>
      </c>
      <c r="C2812" s="112">
        <f t="shared" si="43"/>
        <v>2799</v>
      </c>
      <c r="D2812" s="77"/>
      <c r="E2812" s="78"/>
      <c r="F2812" s="170"/>
      <c r="G2812" s="83"/>
      <c r="H2812" s="84"/>
      <c r="I2812" s="114" t="str">
        <f>IF(Stock[[#This Row],[SỐ LƯỢNG MUA]]&gt;0,Stock[[#This Row],[GIÁ MUA]]*Stock[[#This Row],[SỐ LƯỢNG MUA]]*$D$11,"")</f>
        <v/>
      </c>
      <c r="J2812" s="87"/>
      <c r="K2812" s="88"/>
      <c r="L2812" s="116" t="str">
        <f>IF(Stock[[#This Row],[SỐ LƯỢNG MUA]]&gt;0,Stock[[#This Row],[GIÁ MUA]]*(1+Stock[[#This Row],[% TĂNG KỲ VỌNG_1]]),"")</f>
        <v/>
      </c>
      <c r="M2812" s="89"/>
      <c r="N2812" s="116" t="str">
        <f>IF(Stock[[#This Row],[SỐ LƯỢNG MUA]]&gt;0,Stock[[#This Row],[GIÁ MUA]]*(1+Stock[[#This Row],[% TĂNG KỲ VỌNG_2]]),"")</f>
        <v/>
      </c>
      <c r="O2812" s="89"/>
      <c r="P2812" s="116" t="str">
        <f>IF(Stock[[#This Row],[SỐ LƯỢNG MUA]]&gt;0,Stock[[#This Row],[GIÁ MUA]]*(1+Stock[[#This Row],[% GIẢM ĐỂ CẮT LỖ]]),"")</f>
        <v/>
      </c>
      <c r="Q2812" s="103"/>
      <c r="R2812" s="117" t="str">
        <f>IF(Stock[[#This Row],[CỔ TỨC TIỀN MẶT]]&gt;0,Stock[[#This Row],[CỔ TỨC TIỀN MẶT]]/(Stock[[#This Row],[GIÁ MUA]]*Stock[[#This Row],[SỐ LƯỢNG MUA]]),"")</f>
        <v/>
      </c>
      <c r="S2812" s="103"/>
      <c r="T2812" s="77"/>
      <c r="U2812" s="95"/>
      <c r="V2812" s="96"/>
      <c r="W2812" s="125" t="str">
        <f>IF(Stock[[#This Row],[SỐ LƯỢNG BÁN]]&gt;0,Stock[[#This Row],[GIÁ BÁN]]*Stock[[#This Row],[SỐ LƯỢNG BÁN]]*$D$11+Stock[[#This Row],[GIÁ BÁN]]*Stock[[#This Row],[SỐ LƯỢNG BÁN]]*$D$12,"")</f>
        <v/>
      </c>
      <c r="X2812" s="120">
        <f>Stock[[#This Row],[SỐ LƯỢNG MUA]]+Stock[[#This Row],[CỔ TỨC BẰNG CỔ PHIẾU]]-Stock[[#This Row],[SỐ LƯỢNG BÁN]]</f>
        <v>0</v>
      </c>
      <c r="Y28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2" s="120">
        <f ca="1">IF(Stock[[#This Row],[NGÀY BÁN]]&gt;0,Stock[[#This Row],[NGÀY BÁN]]-Stock[[#This Row],[NGÀY MUA]]+1,IF(Stock[[#This Row],[NGÀY MUA]]=0,0,TODAY()-Stock[[#This Row],[NGÀY MUA]]+1))</f>
        <v>0</v>
      </c>
      <c r="AA2812" s="121" t="str">
        <f>IFERROR(Stock[[#This Row],[CỔ TỨC TIỀN MẶT]]+Stock[[#This Row],[LÃI/(LỖ) TỪ BÁN CK
(auto-fill)]],"")</f>
        <v/>
      </c>
      <c r="AB28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2" s="79"/>
      <c r="AE2812" s="146" t="str">
        <f>IF(Stock[[#This Row],[TRẠNG THÁI
(auto-fill)]]="NẮM GIỮ",Stock[[#This Row],[GIÁ THỊ TRƯỜNG]]-Stock[[#This Row],[GIÁ MUA]],"")</f>
        <v/>
      </c>
      <c r="AF2812" s="150" t="str">
        <f>IFERROR(Stock[[#This Row],[TĂNG/
(GIẢM )]]/Stock[[#This Row],[GIÁ MUA]],"")</f>
        <v/>
      </c>
      <c r="AG2812" s="129" t="str">
        <f>IF(Stock[[#This Row],[GIÁ THỊ TRƯỜNG]]&gt;0,Stock[[#This Row],[GIÁ THỊ TRƯỜNG]]*Stock[[#This Row],[SỐ LƯỢNG CÒN LẠI
(auto-fill)]],"")</f>
        <v/>
      </c>
    </row>
    <row r="2813" spans="2:33">
      <c r="B2813" s="109" t="str">
        <f>IF(AND(Stock[[#This Row],[SỐ LƯỢNG MUA]]&gt;0,Stock[[#This Row],[SỐ LƯỢNG CÒN LẠI
(auto-fill)]]=0),"BÁN",
IF(AND(Stock[[#This Row],[SỐ LƯỢNG MUA]]&gt;0,Stock[[#This Row],[SỐ LƯỢNG CÒN LẠI
(auto-fill)]]&gt;0),"NẮM GIỮ",""))</f>
        <v/>
      </c>
      <c r="C2813" s="112">
        <f t="shared" si="43"/>
        <v>2800</v>
      </c>
      <c r="D2813" s="77"/>
      <c r="E2813" s="78"/>
      <c r="F2813" s="170"/>
      <c r="G2813" s="83"/>
      <c r="H2813" s="84"/>
      <c r="I2813" s="114" t="str">
        <f>IF(Stock[[#This Row],[SỐ LƯỢNG MUA]]&gt;0,Stock[[#This Row],[GIÁ MUA]]*Stock[[#This Row],[SỐ LƯỢNG MUA]]*$D$11,"")</f>
        <v/>
      </c>
      <c r="J2813" s="87"/>
      <c r="K2813" s="88"/>
      <c r="L2813" s="116" t="str">
        <f>IF(Stock[[#This Row],[SỐ LƯỢNG MUA]]&gt;0,Stock[[#This Row],[GIÁ MUA]]*(1+Stock[[#This Row],[% TĂNG KỲ VỌNG_1]]),"")</f>
        <v/>
      </c>
      <c r="M2813" s="89"/>
      <c r="N2813" s="116" t="str">
        <f>IF(Stock[[#This Row],[SỐ LƯỢNG MUA]]&gt;0,Stock[[#This Row],[GIÁ MUA]]*(1+Stock[[#This Row],[% TĂNG KỲ VỌNG_2]]),"")</f>
        <v/>
      </c>
      <c r="O2813" s="89"/>
      <c r="P2813" s="116" t="str">
        <f>IF(Stock[[#This Row],[SỐ LƯỢNG MUA]]&gt;0,Stock[[#This Row],[GIÁ MUA]]*(1+Stock[[#This Row],[% GIẢM ĐỂ CẮT LỖ]]),"")</f>
        <v/>
      </c>
      <c r="Q2813" s="103"/>
      <c r="R2813" s="117" t="str">
        <f>IF(Stock[[#This Row],[CỔ TỨC TIỀN MẶT]]&gt;0,Stock[[#This Row],[CỔ TỨC TIỀN MẶT]]/(Stock[[#This Row],[GIÁ MUA]]*Stock[[#This Row],[SỐ LƯỢNG MUA]]),"")</f>
        <v/>
      </c>
      <c r="S2813" s="103"/>
      <c r="T2813" s="77"/>
      <c r="U2813" s="95"/>
      <c r="V2813" s="96"/>
      <c r="W2813" s="125" t="str">
        <f>IF(Stock[[#This Row],[SỐ LƯỢNG BÁN]]&gt;0,Stock[[#This Row],[GIÁ BÁN]]*Stock[[#This Row],[SỐ LƯỢNG BÁN]]*$D$11+Stock[[#This Row],[GIÁ BÁN]]*Stock[[#This Row],[SỐ LƯỢNG BÁN]]*$D$12,"")</f>
        <v/>
      </c>
      <c r="X2813" s="120">
        <f>Stock[[#This Row],[SỐ LƯỢNG MUA]]+Stock[[#This Row],[CỔ TỨC BẰNG CỔ PHIẾU]]-Stock[[#This Row],[SỐ LƯỢNG BÁN]]</f>
        <v>0</v>
      </c>
      <c r="Y28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3" s="120">
        <f ca="1">IF(Stock[[#This Row],[NGÀY BÁN]]&gt;0,Stock[[#This Row],[NGÀY BÁN]]-Stock[[#This Row],[NGÀY MUA]]+1,IF(Stock[[#This Row],[NGÀY MUA]]=0,0,TODAY()-Stock[[#This Row],[NGÀY MUA]]+1))</f>
        <v>0</v>
      </c>
      <c r="AA2813" s="121" t="str">
        <f>IFERROR(Stock[[#This Row],[CỔ TỨC TIỀN MẶT]]+Stock[[#This Row],[LÃI/(LỖ) TỪ BÁN CK
(auto-fill)]],"")</f>
        <v/>
      </c>
      <c r="AB28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3" s="79"/>
      <c r="AE2813" s="146" t="str">
        <f>IF(Stock[[#This Row],[TRẠNG THÁI
(auto-fill)]]="NẮM GIỮ",Stock[[#This Row],[GIÁ THỊ TRƯỜNG]]-Stock[[#This Row],[GIÁ MUA]],"")</f>
        <v/>
      </c>
      <c r="AF2813" s="150" t="str">
        <f>IFERROR(Stock[[#This Row],[TĂNG/
(GIẢM )]]/Stock[[#This Row],[GIÁ MUA]],"")</f>
        <v/>
      </c>
      <c r="AG2813" s="129" t="str">
        <f>IF(Stock[[#This Row],[GIÁ THỊ TRƯỜNG]]&gt;0,Stock[[#This Row],[GIÁ THỊ TRƯỜNG]]*Stock[[#This Row],[SỐ LƯỢNG CÒN LẠI
(auto-fill)]],"")</f>
        <v/>
      </c>
    </row>
    <row r="2814" spans="2:33">
      <c r="B2814" s="109" t="str">
        <f>IF(AND(Stock[[#This Row],[SỐ LƯỢNG MUA]]&gt;0,Stock[[#This Row],[SỐ LƯỢNG CÒN LẠI
(auto-fill)]]=0),"BÁN",
IF(AND(Stock[[#This Row],[SỐ LƯỢNG MUA]]&gt;0,Stock[[#This Row],[SỐ LƯỢNG CÒN LẠI
(auto-fill)]]&gt;0),"NẮM GIỮ",""))</f>
        <v/>
      </c>
      <c r="C2814" s="112">
        <f t="shared" si="43"/>
        <v>2801</v>
      </c>
      <c r="D2814" s="77"/>
      <c r="E2814" s="78"/>
      <c r="F2814" s="170"/>
      <c r="G2814" s="83"/>
      <c r="H2814" s="84"/>
      <c r="I2814" s="114" t="str">
        <f>IF(Stock[[#This Row],[SỐ LƯỢNG MUA]]&gt;0,Stock[[#This Row],[GIÁ MUA]]*Stock[[#This Row],[SỐ LƯỢNG MUA]]*$D$11,"")</f>
        <v/>
      </c>
      <c r="J2814" s="87"/>
      <c r="K2814" s="88"/>
      <c r="L2814" s="116" t="str">
        <f>IF(Stock[[#This Row],[SỐ LƯỢNG MUA]]&gt;0,Stock[[#This Row],[GIÁ MUA]]*(1+Stock[[#This Row],[% TĂNG KỲ VỌNG_1]]),"")</f>
        <v/>
      </c>
      <c r="M2814" s="89"/>
      <c r="N2814" s="116" t="str">
        <f>IF(Stock[[#This Row],[SỐ LƯỢNG MUA]]&gt;0,Stock[[#This Row],[GIÁ MUA]]*(1+Stock[[#This Row],[% TĂNG KỲ VỌNG_2]]),"")</f>
        <v/>
      </c>
      <c r="O2814" s="89"/>
      <c r="P2814" s="116" t="str">
        <f>IF(Stock[[#This Row],[SỐ LƯỢNG MUA]]&gt;0,Stock[[#This Row],[GIÁ MUA]]*(1+Stock[[#This Row],[% GIẢM ĐỂ CẮT LỖ]]),"")</f>
        <v/>
      </c>
      <c r="Q2814" s="103"/>
      <c r="R2814" s="117" t="str">
        <f>IF(Stock[[#This Row],[CỔ TỨC TIỀN MẶT]]&gt;0,Stock[[#This Row],[CỔ TỨC TIỀN MẶT]]/(Stock[[#This Row],[GIÁ MUA]]*Stock[[#This Row],[SỐ LƯỢNG MUA]]),"")</f>
        <v/>
      </c>
      <c r="S2814" s="103"/>
      <c r="T2814" s="77"/>
      <c r="U2814" s="95"/>
      <c r="V2814" s="96"/>
      <c r="W2814" s="125" t="str">
        <f>IF(Stock[[#This Row],[SỐ LƯỢNG BÁN]]&gt;0,Stock[[#This Row],[GIÁ BÁN]]*Stock[[#This Row],[SỐ LƯỢNG BÁN]]*$D$11+Stock[[#This Row],[GIÁ BÁN]]*Stock[[#This Row],[SỐ LƯỢNG BÁN]]*$D$12,"")</f>
        <v/>
      </c>
      <c r="X2814" s="120">
        <f>Stock[[#This Row],[SỐ LƯỢNG MUA]]+Stock[[#This Row],[CỔ TỨC BẰNG CỔ PHIẾU]]-Stock[[#This Row],[SỐ LƯỢNG BÁN]]</f>
        <v>0</v>
      </c>
      <c r="Y28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4" s="120">
        <f ca="1">IF(Stock[[#This Row],[NGÀY BÁN]]&gt;0,Stock[[#This Row],[NGÀY BÁN]]-Stock[[#This Row],[NGÀY MUA]]+1,IF(Stock[[#This Row],[NGÀY MUA]]=0,0,TODAY()-Stock[[#This Row],[NGÀY MUA]]+1))</f>
        <v>0</v>
      </c>
      <c r="AA2814" s="121" t="str">
        <f>IFERROR(Stock[[#This Row],[CỔ TỨC TIỀN MẶT]]+Stock[[#This Row],[LÃI/(LỖ) TỪ BÁN CK
(auto-fill)]],"")</f>
        <v/>
      </c>
      <c r="AB28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4" s="79"/>
      <c r="AE2814" s="146" t="str">
        <f>IF(Stock[[#This Row],[TRẠNG THÁI
(auto-fill)]]="NẮM GIỮ",Stock[[#This Row],[GIÁ THỊ TRƯỜNG]]-Stock[[#This Row],[GIÁ MUA]],"")</f>
        <v/>
      </c>
      <c r="AF2814" s="150" t="str">
        <f>IFERROR(Stock[[#This Row],[TĂNG/
(GIẢM )]]/Stock[[#This Row],[GIÁ MUA]],"")</f>
        <v/>
      </c>
      <c r="AG2814" s="129" t="str">
        <f>IF(Stock[[#This Row],[GIÁ THỊ TRƯỜNG]]&gt;0,Stock[[#This Row],[GIÁ THỊ TRƯỜNG]]*Stock[[#This Row],[SỐ LƯỢNG CÒN LẠI
(auto-fill)]],"")</f>
        <v/>
      </c>
    </row>
    <row r="2815" spans="2:33">
      <c r="B2815" s="109" t="str">
        <f>IF(AND(Stock[[#This Row],[SỐ LƯỢNG MUA]]&gt;0,Stock[[#This Row],[SỐ LƯỢNG CÒN LẠI
(auto-fill)]]=0),"BÁN",
IF(AND(Stock[[#This Row],[SỐ LƯỢNG MUA]]&gt;0,Stock[[#This Row],[SỐ LƯỢNG CÒN LẠI
(auto-fill)]]&gt;0),"NẮM GIỮ",""))</f>
        <v/>
      </c>
      <c r="C2815" s="112">
        <f t="shared" si="43"/>
        <v>2802</v>
      </c>
      <c r="D2815" s="77"/>
      <c r="E2815" s="78"/>
      <c r="F2815" s="170"/>
      <c r="G2815" s="83"/>
      <c r="H2815" s="84"/>
      <c r="I2815" s="114" t="str">
        <f>IF(Stock[[#This Row],[SỐ LƯỢNG MUA]]&gt;0,Stock[[#This Row],[GIÁ MUA]]*Stock[[#This Row],[SỐ LƯỢNG MUA]]*$D$11,"")</f>
        <v/>
      </c>
      <c r="J2815" s="87"/>
      <c r="K2815" s="88"/>
      <c r="L2815" s="116" t="str">
        <f>IF(Stock[[#This Row],[SỐ LƯỢNG MUA]]&gt;0,Stock[[#This Row],[GIÁ MUA]]*(1+Stock[[#This Row],[% TĂNG KỲ VỌNG_1]]),"")</f>
        <v/>
      </c>
      <c r="M2815" s="89"/>
      <c r="N2815" s="116" t="str">
        <f>IF(Stock[[#This Row],[SỐ LƯỢNG MUA]]&gt;0,Stock[[#This Row],[GIÁ MUA]]*(1+Stock[[#This Row],[% TĂNG KỲ VỌNG_2]]),"")</f>
        <v/>
      </c>
      <c r="O2815" s="89"/>
      <c r="P2815" s="116" t="str">
        <f>IF(Stock[[#This Row],[SỐ LƯỢNG MUA]]&gt;0,Stock[[#This Row],[GIÁ MUA]]*(1+Stock[[#This Row],[% GIẢM ĐỂ CẮT LỖ]]),"")</f>
        <v/>
      </c>
      <c r="Q2815" s="103"/>
      <c r="R2815" s="117" t="str">
        <f>IF(Stock[[#This Row],[CỔ TỨC TIỀN MẶT]]&gt;0,Stock[[#This Row],[CỔ TỨC TIỀN MẶT]]/(Stock[[#This Row],[GIÁ MUA]]*Stock[[#This Row],[SỐ LƯỢNG MUA]]),"")</f>
        <v/>
      </c>
      <c r="S2815" s="103"/>
      <c r="T2815" s="77"/>
      <c r="U2815" s="95"/>
      <c r="V2815" s="96"/>
      <c r="W2815" s="125" t="str">
        <f>IF(Stock[[#This Row],[SỐ LƯỢNG BÁN]]&gt;0,Stock[[#This Row],[GIÁ BÁN]]*Stock[[#This Row],[SỐ LƯỢNG BÁN]]*$D$11+Stock[[#This Row],[GIÁ BÁN]]*Stock[[#This Row],[SỐ LƯỢNG BÁN]]*$D$12,"")</f>
        <v/>
      </c>
      <c r="X2815" s="120">
        <f>Stock[[#This Row],[SỐ LƯỢNG MUA]]+Stock[[#This Row],[CỔ TỨC BẰNG CỔ PHIẾU]]-Stock[[#This Row],[SỐ LƯỢNG BÁN]]</f>
        <v>0</v>
      </c>
      <c r="Y28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5" s="120">
        <f ca="1">IF(Stock[[#This Row],[NGÀY BÁN]]&gt;0,Stock[[#This Row],[NGÀY BÁN]]-Stock[[#This Row],[NGÀY MUA]]+1,IF(Stock[[#This Row],[NGÀY MUA]]=0,0,TODAY()-Stock[[#This Row],[NGÀY MUA]]+1))</f>
        <v>0</v>
      </c>
      <c r="AA2815" s="121" t="str">
        <f>IFERROR(Stock[[#This Row],[CỔ TỨC TIỀN MẶT]]+Stock[[#This Row],[LÃI/(LỖ) TỪ BÁN CK
(auto-fill)]],"")</f>
        <v/>
      </c>
      <c r="AB28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5" s="79"/>
      <c r="AE2815" s="146" t="str">
        <f>IF(Stock[[#This Row],[TRẠNG THÁI
(auto-fill)]]="NẮM GIỮ",Stock[[#This Row],[GIÁ THỊ TRƯỜNG]]-Stock[[#This Row],[GIÁ MUA]],"")</f>
        <v/>
      </c>
      <c r="AF2815" s="150" t="str">
        <f>IFERROR(Stock[[#This Row],[TĂNG/
(GIẢM )]]/Stock[[#This Row],[GIÁ MUA]],"")</f>
        <v/>
      </c>
      <c r="AG2815" s="129" t="str">
        <f>IF(Stock[[#This Row],[GIÁ THỊ TRƯỜNG]]&gt;0,Stock[[#This Row],[GIÁ THỊ TRƯỜNG]]*Stock[[#This Row],[SỐ LƯỢNG CÒN LẠI
(auto-fill)]],"")</f>
        <v/>
      </c>
    </row>
    <row r="2816" spans="2:33">
      <c r="B2816" s="109" t="str">
        <f>IF(AND(Stock[[#This Row],[SỐ LƯỢNG MUA]]&gt;0,Stock[[#This Row],[SỐ LƯỢNG CÒN LẠI
(auto-fill)]]=0),"BÁN",
IF(AND(Stock[[#This Row],[SỐ LƯỢNG MUA]]&gt;0,Stock[[#This Row],[SỐ LƯỢNG CÒN LẠI
(auto-fill)]]&gt;0),"NẮM GIỮ",""))</f>
        <v/>
      </c>
      <c r="C2816" s="112">
        <f t="shared" si="43"/>
        <v>2803</v>
      </c>
      <c r="D2816" s="77"/>
      <c r="E2816" s="78"/>
      <c r="F2816" s="170"/>
      <c r="G2816" s="83"/>
      <c r="H2816" s="84"/>
      <c r="I2816" s="114" t="str">
        <f>IF(Stock[[#This Row],[SỐ LƯỢNG MUA]]&gt;0,Stock[[#This Row],[GIÁ MUA]]*Stock[[#This Row],[SỐ LƯỢNG MUA]]*$D$11,"")</f>
        <v/>
      </c>
      <c r="J2816" s="87"/>
      <c r="K2816" s="88"/>
      <c r="L2816" s="116" t="str">
        <f>IF(Stock[[#This Row],[SỐ LƯỢNG MUA]]&gt;0,Stock[[#This Row],[GIÁ MUA]]*(1+Stock[[#This Row],[% TĂNG KỲ VỌNG_1]]),"")</f>
        <v/>
      </c>
      <c r="M2816" s="89"/>
      <c r="N2816" s="116" t="str">
        <f>IF(Stock[[#This Row],[SỐ LƯỢNG MUA]]&gt;0,Stock[[#This Row],[GIÁ MUA]]*(1+Stock[[#This Row],[% TĂNG KỲ VỌNG_2]]),"")</f>
        <v/>
      </c>
      <c r="O2816" s="89"/>
      <c r="P2816" s="116" t="str">
        <f>IF(Stock[[#This Row],[SỐ LƯỢNG MUA]]&gt;0,Stock[[#This Row],[GIÁ MUA]]*(1+Stock[[#This Row],[% GIẢM ĐỂ CẮT LỖ]]),"")</f>
        <v/>
      </c>
      <c r="Q2816" s="103"/>
      <c r="R2816" s="117" t="str">
        <f>IF(Stock[[#This Row],[CỔ TỨC TIỀN MẶT]]&gt;0,Stock[[#This Row],[CỔ TỨC TIỀN MẶT]]/(Stock[[#This Row],[GIÁ MUA]]*Stock[[#This Row],[SỐ LƯỢNG MUA]]),"")</f>
        <v/>
      </c>
      <c r="S2816" s="103"/>
      <c r="T2816" s="77"/>
      <c r="U2816" s="95"/>
      <c r="V2816" s="96"/>
      <c r="W2816" s="125" t="str">
        <f>IF(Stock[[#This Row],[SỐ LƯỢNG BÁN]]&gt;0,Stock[[#This Row],[GIÁ BÁN]]*Stock[[#This Row],[SỐ LƯỢNG BÁN]]*$D$11+Stock[[#This Row],[GIÁ BÁN]]*Stock[[#This Row],[SỐ LƯỢNG BÁN]]*$D$12,"")</f>
        <v/>
      </c>
      <c r="X2816" s="120">
        <f>Stock[[#This Row],[SỐ LƯỢNG MUA]]+Stock[[#This Row],[CỔ TỨC BẰNG CỔ PHIẾU]]-Stock[[#This Row],[SỐ LƯỢNG BÁN]]</f>
        <v>0</v>
      </c>
      <c r="Y28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6" s="120">
        <f ca="1">IF(Stock[[#This Row],[NGÀY BÁN]]&gt;0,Stock[[#This Row],[NGÀY BÁN]]-Stock[[#This Row],[NGÀY MUA]]+1,IF(Stock[[#This Row],[NGÀY MUA]]=0,0,TODAY()-Stock[[#This Row],[NGÀY MUA]]+1))</f>
        <v>0</v>
      </c>
      <c r="AA2816" s="121" t="str">
        <f>IFERROR(Stock[[#This Row],[CỔ TỨC TIỀN MẶT]]+Stock[[#This Row],[LÃI/(LỖ) TỪ BÁN CK
(auto-fill)]],"")</f>
        <v/>
      </c>
      <c r="AB28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6" s="79"/>
      <c r="AE2816" s="146" t="str">
        <f>IF(Stock[[#This Row],[TRẠNG THÁI
(auto-fill)]]="NẮM GIỮ",Stock[[#This Row],[GIÁ THỊ TRƯỜNG]]-Stock[[#This Row],[GIÁ MUA]],"")</f>
        <v/>
      </c>
      <c r="AF2816" s="150" t="str">
        <f>IFERROR(Stock[[#This Row],[TĂNG/
(GIẢM )]]/Stock[[#This Row],[GIÁ MUA]],"")</f>
        <v/>
      </c>
      <c r="AG2816" s="129" t="str">
        <f>IF(Stock[[#This Row],[GIÁ THỊ TRƯỜNG]]&gt;0,Stock[[#This Row],[GIÁ THỊ TRƯỜNG]]*Stock[[#This Row],[SỐ LƯỢNG CÒN LẠI
(auto-fill)]],"")</f>
        <v/>
      </c>
    </row>
    <row r="2817" spans="2:33">
      <c r="B2817" s="109" t="str">
        <f>IF(AND(Stock[[#This Row],[SỐ LƯỢNG MUA]]&gt;0,Stock[[#This Row],[SỐ LƯỢNG CÒN LẠI
(auto-fill)]]=0),"BÁN",
IF(AND(Stock[[#This Row],[SỐ LƯỢNG MUA]]&gt;0,Stock[[#This Row],[SỐ LƯỢNG CÒN LẠI
(auto-fill)]]&gt;0),"NẮM GIỮ",""))</f>
        <v/>
      </c>
      <c r="C2817" s="112">
        <f t="shared" si="43"/>
        <v>2804</v>
      </c>
      <c r="D2817" s="77"/>
      <c r="E2817" s="78"/>
      <c r="F2817" s="170"/>
      <c r="G2817" s="83"/>
      <c r="H2817" s="84"/>
      <c r="I2817" s="114" t="str">
        <f>IF(Stock[[#This Row],[SỐ LƯỢNG MUA]]&gt;0,Stock[[#This Row],[GIÁ MUA]]*Stock[[#This Row],[SỐ LƯỢNG MUA]]*$D$11,"")</f>
        <v/>
      </c>
      <c r="J2817" s="87"/>
      <c r="K2817" s="88"/>
      <c r="L2817" s="116" t="str">
        <f>IF(Stock[[#This Row],[SỐ LƯỢNG MUA]]&gt;0,Stock[[#This Row],[GIÁ MUA]]*(1+Stock[[#This Row],[% TĂNG KỲ VỌNG_1]]),"")</f>
        <v/>
      </c>
      <c r="M2817" s="89"/>
      <c r="N2817" s="116" t="str">
        <f>IF(Stock[[#This Row],[SỐ LƯỢNG MUA]]&gt;0,Stock[[#This Row],[GIÁ MUA]]*(1+Stock[[#This Row],[% TĂNG KỲ VỌNG_2]]),"")</f>
        <v/>
      </c>
      <c r="O2817" s="89"/>
      <c r="P2817" s="116" t="str">
        <f>IF(Stock[[#This Row],[SỐ LƯỢNG MUA]]&gt;0,Stock[[#This Row],[GIÁ MUA]]*(1+Stock[[#This Row],[% GIẢM ĐỂ CẮT LỖ]]),"")</f>
        <v/>
      </c>
      <c r="Q2817" s="103"/>
      <c r="R2817" s="117" t="str">
        <f>IF(Stock[[#This Row],[CỔ TỨC TIỀN MẶT]]&gt;0,Stock[[#This Row],[CỔ TỨC TIỀN MẶT]]/(Stock[[#This Row],[GIÁ MUA]]*Stock[[#This Row],[SỐ LƯỢNG MUA]]),"")</f>
        <v/>
      </c>
      <c r="S2817" s="103"/>
      <c r="T2817" s="77"/>
      <c r="U2817" s="95"/>
      <c r="V2817" s="96"/>
      <c r="W2817" s="125" t="str">
        <f>IF(Stock[[#This Row],[SỐ LƯỢNG BÁN]]&gt;0,Stock[[#This Row],[GIÁ BÁN]]*Stock[[#This Row],[SỐ LƯỢNG BÁN]]*$D$11+Stock[[#This Row],[GIÁ BÁN]]*Stock[[#This Row],[SỐ LƯỢNG BÁN]]*$D$12,"")</f>
        <v/>
      </c>
      <c r="X2817" s="120">
        <f>Stock[[#This Row],[SỐ LƯỢNG MUA]]+Stock[[#This Row],[CỔ TỨC BẰNG CỔ PHIẾU]]-Stock[[#This Row],[SỐ LƯỢNG BÁN]]</f>
        <v>0</v>
      </c>
      <c r="Y28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7" s="120">
        <f ca="1">IF(Stock[[#This Row],[NGÀY BÁN]]&gt;0,Stock[[#This Row],[NGÀY BÁN]]-Stock[[#This Row],[NGÀY MUA]]+1,IF(Stock[[#This Row],[NGÀY MUA]]=0,0,TODAY()-Stock[[#This Row],[NGÀY MUA]]+1))</f>
        <v>0</v>
      </c>
      <c r="AA2817" s="121" t="str">
        <f>IFERROR(Stock[[#This Row],[CỔ TỨC TIỀN MẶT]]+Stock[[#This Row],[LÃI/(LỖ) TỪ BÁN CK
(auto-fill)]],"")</f>
        <v/>
      </c>
      <c r="AB28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7" s="79"/>
      <c r="AE2817" s="146" t="str">
        <f>IF(Stock[[#This Row],[TRẠNG THÁI
(auto-fill)]]="NẮM GIỮ",Stock[[#This Row],[GIÁ THỊ TRƯỜNG]]-Stock[[#This Row],[GIÁ MUA]],"")</f>
        <v/>
      </c>
      <c r="AF2817" s="150" t="str">
        <f>IFERROR(Stock[[#This Row],[TĂNG/
(GIẢM )]]/Stock[[#This Row],[GIÁ MUA]],"")</f>
        <v/>
      </c>
      <c r="AG2817" s="129" t="str">
        <f>IF(Stock[[#This Row],[GIÁ THỊ TRƯỜNG]]&gt;0,Stock[[#This Row],[GIÁ THỊ TRƯỜNG]]*Stock[[#This Row],[SỐ LƯỢNG CÒN LẠI
(auto-fill)]],"")</f>
        <v/>
      </c>
    </row>
    <row r="2818" spans="2:33">
      <c r="B2818" s="109" t="str">
        <f>IF(AND(Stock[[#This Row],[SỐ LƯỢNG MUA]]&gt;0,Stock[[#This Row],[SỐ LƯỢNG CÒN LẠI
(auto-fill)]]=0),"BÁN",
IF(AND(Stock[[#This Row],[SỐ LƯỢNG MUA]]&gt;0,Stock[[#This Row],[SỐ LƯỢNG CÒN LẠI
(auto-fill)]]&gt;0),"NẮM GIỮ",""))</f>
        <v/>
      </c>
      <c r="C2818" s="112">
        <f t="shared" si="43"/>
        <v>2805</v>
      </c>
      <c r="D2818" s="77"/>
      <c r="E2818" s="78"/>
      <c r="F2818" s="170"/>
      <c r="G2818" s="83"/>
      <c r="H2818" s="84"/>
      <c r="I2818" s="114" t="str">
        <f>IF(Stock[[#This Row],[SỐ LƯỢNG MUA]]&gt;0,Stock[[#This Row],[GIÁ MUA]]*Stock[[#This Row],[SỐ LƯỢNG MUA]]*$D$11,"")</f>
        <v/>
      </c>
      <c r="J2818" s="87"/>
      <c r="K2818" s="88"/>
      <c r="L2818" s="116" t="str">
        <f>IF(Stock[[#This Row],[SỐ LƯỢNG MUA]]&gt;0,Stock[[#This Row],[GIÁ MUA]]*(1+Stock[[#This Row],[% TĂNG KỲ VỌNG_1]]),"")</f>
        <v/>
      </c>
      <c r="M2818" s="89"/>
      <c r="N2818" s="116" t="str">
        <f>IF(Stock[[#This Row],[SỐ LƯỢNG MUA]]&gt;0,Stock[[#This Row],[GIÁ MUA]]*(1+Stock[[#This Row],[% TĂNG KỲ VỌNG_2]]),"")</f>
        <v/>
      </c>
      <c r="O2818" s="89"/>
      <c r="P2818" s="116" t="str">
        <f>IF(Stock[[#This Row],[SỐ LƯỢNG MUA]]&gt;0,Stock[[#This Row],[GIÁ MUA]]*(1+Stock[[#This Row],[% GIẢM ĐỂ CẮT LỖ]]),"")</f>
        <v/>
      </c>
      <c r="Q2818" s="103"/>
      <c r="R2818" s="117" t="str">
        <f>IF(Stock[[#This Row],[CỔ TỨC TIỀN MẶT]]&gt;0,Stock[[#This Row],[CỔ TỨC TIỀN MẶT]]/(Stock[[#This Row],[GIÁ MUA]]*Stock[[#This Row],[SỐ LƯỢNG MUA]]),"")</f>
        <v/>
      </c>
      <c r="S2818" s="103"/>
      <c r="T2818" s="77"/>
      <c r="U2818" s="95"/>
      <c r="V2818" s="96"/>
      <c r="W2818" s="125" t="str">
        <f>IF(Stock[[#This Row],[SỐ LƯỢNG BÁN]]&gt;0,Stock[[#This Row],[GIÁ BÁN]]*Stock[[#This Row],[SỐ LƯỢNG BÁN]]*$D$11+Stock[[#This Row],[GIÁ BÁN]]*Stock[[#This Row],[SỐ LƯỢNG BÁN]]*$D$12,"")</f>
        <v/>
      </c>
      <c r="X2818" s="120">
        <f>Stock[[#This Row],[SỐ LƯỢNG MUA]]+Stock[[#This Row],[CỔ TỨC BẰNG CỔ PHIẾU]]-Stock[[#This Row],[SỐ LƯỢNG BÁN]]</f>
        <v>0</v>
      </c>
      <c r="Y28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8" s="120">
        <f ca="1">IF(Stock[[#This Row],[NGÀY BÁN]]&gt;0,Stock[[#This Row],[NGÀY BÁN]]-Stock[[#This Row],[NGÀY MUA]]+1,IF(Stock[[#This Row],[NGÀY MUA]]=0,0,TODAY()-Stock[[#This Row],[NGÀY MUA]]+1))</f>
        <v>0</v>
      </c>
      <c r="AA2818" s="121" t="str">
        <f>IFERROR(Stock[[#This Row],[CỔ TỨC TIỀN MẶT]]+Stock[[#This Row],[LÃI/(LỖ) TỪ BÁN CK
(auto-fill)]],"")</f>
        <v/>
      </c>
      <c r="AB28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8" s="79"/>
      <c r="AE2818" s="146" t="str">
        <f>IF(Stock[[#This Row],[TRẠNG THÁI
(auto-fill)]]="NẮM GIỮ",Stock[[#This Row],[GIÁ THỊ TRƯỜNG]]-Stock[[#This Row],[GIÁ MUA]],"")</f>
        <v/>
      </c>
      <c r="AF2818" s="150" t="str">
        <f>IFERROR(Stock[[#This Row],[TĂNG/
(GIẢM )]]/Stock[[#This Row],[GIÁ MUA]],"")</f>
        <v/>
      </c>
      <c r="AG2818" s="129" t="str">
        <f>IF(Stock[[#This Row],[GIÁ THỊ TRƯỜNG]]&gt;0,Stock[[#This Row],[GIÁ THỊ TRƯỜNG]]*Stock[[#This Row],[SỐ LƯỢNG CÒN LẠI
(auto-fill)]],"")</f>
        <v/>
      </c>
    </row>
    <row r="2819" spans="2:33">
      <c r="B2819" s="109" t="str">
        <f>IF(AND(Stock[[#This Row],[SỐ LƯỢNG MUA]]&gt;0,Stock[[#This Row],[SỐ LƯỢNG CÒN LẠI
(auto-fill)]]=0),"BÁN",
IF(AND(Stock[[#This Row],[SỐ LƯỢNG MUA]]&gt;0,Stock[[#This Row],[SỐ LƯỢNG CÒN LẠI
(auto-fill)]]&gt;0),"NẮM GIỮ",""))</f>
        <v/>
      </c>
      <c r="C2819" s="112">
        <f t="shared" si="43"/>
        <v>2806</v>
      </c>
      <c r="D2819" s="77"/>
      <c r="E2819" s="78"/>
      <c r="F2819" s="170"/>
      <c r="G2819" s="83"/>
      <c r="H2819" s="84"/>
      <c r="I2819" s="114" t="str">
        <f>IF(Stock[[#This Row],[SỐ LƯỢNG MUA]]&gt;0,Stock[[#This Row],[GIÁ MUA]]*Stock[[#This Row],[SỐ LƯỢNG MUA]]*$D$11,"")</f>
        <v/>
      </c>
      <c r="J2819" s="87"/>
      <c r="K2819" s="88"/>
      <c r="L2819" s="116" t="str">
        <f>IF(Stock[[#This Row],[SỐ LƯỢNG MUA]]&gt;0,Stock[[#This Row],[GIÁ MUA]]*(1+Stock[[#This Row],[% TĂNG KỲ VỌNG_1]]),"")</f>
        <v/>
      </c>
      <c r="M2819" s="89"/>
      <c r="N2819" s="116" t="str">
        <f>IF(Stock[[#This Row],[SỐ LƯỢNG MUA]]&gt;0,Stock[[#This Row],[GIÁ MUA]]*(1+Stock[[#This Row],[% TĂNG KỲ VỌNG_2]]),"")</f>
        <v/>
      </c>
      <c r="O2819" s="89"/>
      <c r="P2819" s="116" t="str">
        <f>IF(Stock[[#This Row],[SỐ LƯỢNG MUA]]&gt;0,Stock[[#This Row],[GIÁ MUA]]*(1+Stock[[#This Row],[% GIẢM ĐỂ CẮT LỖ]]),"")</f>
        <v/>
      </c>
      <c r="Q2819" s="103"/>
      <c r="R2819" s="117" t="str">
        <f>IF(Stock[[#This Row],[CỔ TỨC TIỀN MẶT]]&gt;0,Stock[[#This Row],[CỔ TỨC TIỀN MẶT]]/(Stock[[#This Row],[GIÁ MUA]]*Stock[[#This Row],[SỐ LƯỢNG MUA]]),"")</f>
        <v/>
      </c>
      <c r="S2819" s="103"/>
      <c r="T2819" s="77"/>
      <c r="U2819" s="95"/>
      <c r="V2819" s="96"/>
      <c r="W2819" s="125" t="str">
        <f>IF(Stock[[#This Row],[SỐ LƯỢNG BÁN]]&gt;0,Stock[[#This Row],[GIÁ BÁN]]*Stock[[#This Row],[SỐ LƯỢNG BÁN]]*$D$11+Stock[[#This Row],[GIÁ BÁN]]*Stock[[#This Row],[SỐ LƯỢNG BÁN]]*$D$12,"")</f>
        <v/>
      </c>
      <c r="X2819" s="120">
        <f>Stock[[#This Row],[SỐ LƯỢNG MUA]]+Stock[[#This Row],[CỔ TỨC BẰNG CỔ PHIẾU]]-Stock[[#This Row],[SỐ LƯỢNG BÁN]]</f>
        <v>0</v>
      </c>
      <c r="Y28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9" s="120">
        <f ca="1">IF(Stock[[#This Row],[NGÀY BÁN]]&gt;0,Stock[[#This Row],[NGÀY BÁN]]-Stock[[#This Row],[NGÀY MUA]]+1,IF(Stock[[#This Row],[NGÀY MUA]]=0,0,TODAY()-Stock[[#This Row],[NGÀY MUA]]+1))</f>
        <v>0</v>
      </c>
      <c r="AA2819" s="121" t="str">
        <f>IFERROR(Stock[[#This Row],[CỔ TỨC TIỀN MẶT]]+Stock[[#This Row],[LÃI/(LỖ) TỪ BÁN CK
(auto-fill)]],"")</f>
        <v/>
      </c>
      <c r="AB28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19" s="79"/>
      <c r="AE2819" s="146" t="str">
        <f>IF(Stock[[#This Row],[TRẠNG THÁI
(auto-fill)]]="NẮM GIỮ",Stock[[#This Row],[GIÁ THỊ TRƯỜNG]]-Stock[[#This Row],[GIÁ MUA]],"")</f>
        <v/>
      </c>
      <c r="AF2819" s="150" t="str">
        <f>IFERROR(Stock[[#This Row],[TĂNG/
(GIẢM )]]/Stock[[#This Row],[GIÁ MUA]],"")</f>
        <v/>
      </c>
      <c r="AG2819" s="129" t="str">
        <f>IF(Stock[[#This Row],[GIÁ THỊ TRƯỜNG]]&gt;0,Stock[[#This Row],[GIÁ THỊ TRƯỜNG]]*Stock[[#This Row],[SỐ LƯỢNG CÒN LẠI
(auto-fill)]],"")</f>
        <v/>
      </c>
    </row>
    <row r="2820" spans="2:33">
      <c r="B2820" s="109" t="str">
        <f>IF(AND(Stock[[#This Row],[SỐ LƯỢNG MUA]]&gt;0,Stock[[#This Row],[SỐ LƯỢNG CÒN LẠI
(auto-fill)]]=0),"BÁN",
IF(AND(Stock[[#This Row],[SỐ LƯỢNG MUA]]&gt;0,Stock[[#This Row],[SỐ LƯỢNG CÒN LẠI
(auto-fill)]]&gt;0),"NẮM GIỮ",""))</f>
        <v/>
      </c>
      <c r="C2820" s="112">
        <f t="shared" si="43"/>
        <v>2807</v>
      </c>
      <c r="D2820" s="77"/>
      <c r="E2820" s="78"/>
      <c r="F2820" s="170"/>
      <c r="G2820" s="83"/>
      <c r="H2820" s="84"/>
      <c r="I2820" s="114" t="str">
        <f>IF(Stock[[#This Row],[SỐ LƯỢNG MUA]]&gt;0,Stock[[#This Row],[GIÁ MUA]]*Stock[[#This Row],[SỐ LƯỢNG MUA]]*$D$11,"")</f>
        <v/>
      </c>
      <c r="J2820" s="87"/>
      <c r="K2820" s="88"/>
      <c r="L2820" s="116" t="str">
        <f>IF(Stock[[#This Row],[SỐ LƯỢNG MUA]]&gt;0,Stock[[#This Row],[GIÁ MUA]]*(1+Stock[[#This Row],[% TĂNG KỲ VỌNG_1]]),"")</f>
        <v/>
      </c>
      <c r="M2820" s="89"/>
      <c r="N2820" s="116" t="str">
        <f>IF(Stock[[#This Row],[SỐ LƯỢNG MUA]]&gt;0,Stock[[#This Row],[GIÁ MUA]]*(1+Stock[[#This Row],[% TĂNG KỲ VỌNG_2]]),"")</f>
        <v/>
      </c>
      <c r="O2820" s="89"/>
      <c r="P2820" s="116" t="str">
        <f>IF(Stock[[#This Row],[SỐ LƯỢNG MUA]]&gt;0,Stock[[#This Row],[GIÁ MUA]]*(1+Stock[[#This Row],[% GIẢM ĐỂ CẮT LỖ]]),"")</f>
        <v/>
      </c>
      <c r="Q2820" s="103"/>
      <c r="R2820" s="117" t="str">
        <f>IF(Stock[[#This Row],[CỔ TỨC TIỀN MẶT]]&gt;0,Stock[[#This Row],[CỔ TỨC TIỀN MẶT]]/(Stock[[#This Row],[GIÁ MUA]]*Stock[[#This Row],[SỐ LƯỢNG MUA]]),"")</f>
        <v/>
      </c>
      <c r="S2820" s="103"/>
      <c r="T2820" s="77"/>
      <c r="U2820" s="95"/>
      <c r="V2820" s="96"/>
      <c r="W2820" s="125" t="str">
        <f>IF(Stock[[#This Row],[SỐ LƯỢNG BÁN]]&gt;0,Stock[[#This Row],[GIÁ BÁN]]*Stock[[#This Row],[SỐ LƯỢNG BÁN]]*$D$11+Stock[[#This Row],[GIÁ BÁN]]*Stock[[#This Row],[SỐ LƯỢNG BÁN]]*$D$12,"")</f>
        <v/>
      </c>
      <c r="X2820" s="120">
        <f>Stock[[#This Row],[SỐ LƯỢNG MUA]]+Stock[[#This Row],[CỔ TỨC BẰNG CỔ PHIẾU]]-Stock[[#This Row],[SỐ LƯỢNG BÁN]]</f>
        <v>0</v>
      </c>
      <c r="Y28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0" s="120">
        <f ca="1">IF(Stock[[#This Row],[NGÀY BÁN]]&gt;0,Stock[[#This Row],[NGÀY BÁN]]-Stock[[#This Row],[NGÀY MUA]]+1,IF(Stock[[#This Row],[NGÀY MUA]]=0,0,TODAY()-Stock[[#This Row],[NGÀY MUA]]+1))</f>
        <v>0</v>
      </c>
      <c r="AA2820" s="121" t="str">
        <f>IFERROR(Stock[[#This Row],[CỔ TỨC TIỀN MẶT]]+Stock[[#This Row],[LÃI/(LỖ) TỪ BÁN CK
(auto-fill)]],"")</f>
        <v/>
      </c>
      <c r="AB28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0" s="79"/>
      <c r="AE2820" s="146" t="str">
        <f>IF(Stock[[#This Row],[TRẠNG THÁI
(auto-fill)]]="NẮM GIỮ",Stock[[#This Row],[GIÁ THỊ TRƯỜNG]]-Stock[[#This Row],[GIÁ MUA]],"")</f>
        <v/>
      </c>
      <c r="AF2820" s="150" t="str">
        <f>IFERROR(Stock[[#This Row],[TĂNG/
(GIẢM )]]/Stock[[#This Row],[GIÁ MUA]],"")</f>
        <v/>
      </c>
      <c r="AG2820" s="129" t="str">
        <f>IF(Stock[[#This Row],[GIÁ THỊ TRƯỜNG]]&gt;0,Stock[[#This Row],[GIÁ THỊ TRƯỜNG]]*Stock[[#This Row],[SỐ LƯỢNG CÒN LẠI
(auto-fill)]],"")</f>
        <v/>
      </c>
    </row>
    <row r="2821" spans="2:33">
      <c r="B2821" s="109" t="str">
        <f>IF(AND(Stock[[#This Row],[SỐ LƯỢNG MUA]]&gt;0,Stock[[#This Row],[SỐ LƯỢNG CÒN LẠI
(auto-fill)]]=0),"BÁN",
IF(AND(Stock[[#This Row],[SỐ LƯỢNG MUA]]&gt;0,Stock[[#This Row],[SỐ LƯỢNG CÒN LẠI
(auto-fill)]]&gt;0),"NẮM GIỮ",""))</f>
        <v/>
      </c>
      <c r="C2821" s="112">
        <f t="shared" si="43"/>
        <v>2808</v>
      </c>
      <c r="D2821" s="77"/>
      <c r="E2821" s="78"/>
      <c r="F2821" s="170"/>
      <c r="G2821" s="83"/>
      <c r="H2821" s="84"/>
      <c r="I2821" s="114" t="str">
        <f>IF(Stock[[#This Row],[SỐ LƯỢNG MUA]]&gt;0,Stock[[#This Row],[GIÁ MUA]]*Stock[[#This Row],[SỐ LƯỢNG MUA]]*$D$11,"")</f>
        <v/>
      </c>
      <c r="J2821" s="87"/>
      <c r="K2821" s="88"/>
      <c r="L2821" s="116" t="str">
        <f>IF(Stock[[#This Row],[SỐ LƯỢNG MUA]]&gt;0,Stock[[#This Row],[GIÁ MUA]]*(1+Stock[[#This Row],[% TĂNG KỲ VỌNG_1]]),"")</f>
        <v/>
      </c>
      <c r="M2821" s="89"/>
      <c r="N2821" s="116" t="str">
        <f>IF(Stock[[#This Row],[SỐ LƯỢNG MUA]]&gt;0,Stock[[#This Row],[GIÁ MUA]]*(1+Stock[[#This Row],[% TĂNG KỲ VỌNG_2]]),"")</f>
        <v/>
      </c>
      <c r="O2821" s="89"/>
      <c r="P2821" s="116" t="str">
        <f>IF(Stock[[#This Row],[SỐ LƯỢNG MUA]]&gt;0,Stock[[#This Row],[GIÁ MUA]]*(1+Stock[[#This Row],[% GIẢM ĐỂ CẮT LỖ]]),"")</f>
        <v/>
      </c>
      <c r="Q2821" s="103"/>
      <c r="R2821" s="117" t="str">
        <f>IF(Stock[[#This Row],[CỔ TỨC TIỀN MẶT]]&gt;0,Stock[[#This Row],[CỔ TỨC TIỀN MẶT]]/(Stock[[#This Row],[GIÁ MUA]]*Stock[[#This Row],[SỐ LƯỢNG MUA]]),"")</f>
        <v/>
      </c>
      <c r="S2821" s="103"/>
      <c r="T2821" s="77"/>
      <c r="U2821" s="95"/>
      <c r="V2821" s="96"/>
      <c r="W2821" s="125" t="str">
        <f>IF(Stock[[#This Row],[SỐ LƯỢNG BÁN]]&gt;0,Stock[[#This Row],[GIÁ BÁN]]*Stock[[#This Row],[SỐ LƯỢNG BÁN]]*$D$11+Stock[[#This Row],[GIÁ BÁN]]*Stock[[#This Row],[SỐ LƯỢNG BÁN]]*$D$12,"")</f>
        <v/>
      </c>
      <c r="X2821" s="120">
        <f>Stock[[#This Row],[SỐ LƯỢNG MUA]]+Stock[[#This Row],[CỔ TỨC BẰNG CỔ PHIẾU]]-Stock[[#This Row],[SỐ LƯỢNG BÁN]]</f>
        <v>0</v>
      </c>
      <c r="Y28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1" s="120">
        <f ca="1">IF(Stock[[#This Row],[NGÀY BÁN]]&gt;0,Stock[[#This Row],[NGÀY BÁN]]-Stock[[#This Row],[NGÀY MUA]]+1,IF(Stock[[#This Row],[NGÀY MUA]]=0,0,TODAY()-Stock[[#This Row],[NGÀY MUA]]+1))</f>
        <v>0</v>
      </c>
      <c r="AA2821" s="121" t="str">
        <f>IFERROR(Stock[[#This Row],[CỔ TỨC TIỀN MẶT]]+Stock[[#This Row],[LÃI/(LỖ) TỪ BÁN CK
(auto-fill)]],"")</f>
        <v/>
      </c>
      <c r="AB28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1" s="79"/>
      <c r="AE2821" s="146" t="str">
        <f>IF(Stock[[#This Row],[TRẠNG THÁI
(auto-fill)]]="NẮM GIỮ",Stock[[#This Row],[GIÁ THỊ TRƯỜNG]]-Stock[[#This Row],[GIÁ MUA]],"")</f>
        <v/>
      </c>
      <c r="AF2821" s="150" t="str">
        <f>IFERROR(Stock[[#This Row],[TĂNG/
(GIẢM )]]/Stock[[#This Row],[GIÁ MUA]],"")</f>
        <v/>
      </c>
      <c r="AG2821" s="129" t="str">
        <f>IF(Stock[[#This Row],[GIÁ THỊ TRƯỜNG]]&gt;0,Stock[[#This Row],[GIÁ THỊ TRƯỜNG]]*Stock[[#This Row],[SỐ LƯỢNG CÒN LẠI
(auto-fill)]],"")</f>
        <v/>
      </c>
    </row>
    <row r="2822" spans="2:33">
      <c r="B2822" s="109" t="str">
        <f>IF(AND(Stock[[#This Row],[SỐ LƯỢNG MUA]]&gt;0,Stock[[#This Row],[SỐ LƯỢNG CÒN LẠI
(auto-fill)]]=0),"BÁN",
IF(AND(Stock[[#This Row],[SỐ LƯỢNG MUA]]&gt;0,Stock[[#This Row],[SỐ LƯỢNG CÒN LẠI
(auto-fill)]]&gt;0),"NẮM GIỮ",""))</f>
        <v/>
      </c>
      <c r="C2822" s="112">
        <f t="shared" si="43"/>
        <v>2809</v>
      </c>
      <c r="D2822" s="77"/>
      <c r="E2822" s="78"/>
      <c r="F2822" s="170"/>
      <c r="G2822" s="83"/>
      <c r="H2822" s="84"/>
      <c r="I2822" s="114" t="str">
        <f>IF(Stock[[#This Row],[SỐ LƯỢNG MUA]]&gt;0,Stock[[#This Row],[GIÁ MUA]]*Stock[[#This Row],[SỐ LƯỢNG MUA]]*$D$11,"")</f>
        <v/>
      </c>
      <c r="J2822" s="87"/>
      <c r="K2822" s="88"/>
      <c r="L2822" s="116" t="str">
        <f>IF(Stock[[#This Row],[SỐ LƯỢNG MUA]]&gt;0,Stock[[#This Row],[GIÁ MUA]]*(1+Stock[[#This Row],[% TĂNG KỲ VỌNG_1]]),"")</f>
        <v/>
      </c>
      <c r="M2822" s="89"/>
      <c r="N2822" s="116" t="str">
        <f>IF(Stock[[#This Row],[SỐ LƯỢNG MUA]]&gt;0,Stock[[#This Row],[GIÁ MUA]]*(1+Stock[[#This Row],[% TĂNG KỲ VỌNG_2]]),"")</f>
        <v/>
      </c>
      <c r="O2822" s="89"/>
      <c r="P2822" s="116" t="str">
        <f>IF(Stock[[#This Row],[SỐ LƯỢNG MUA]]&gt;0,Stock[[#This Row],[GIÁ MUA]]*(1+Stock[[#This Row],[% GIẢM ĐỂ CẮT LỖ]]),"")</f>
        <v/>
      </c>
      <c r="Q2822" s="103"/>
      <c r="R2822" s="117" t="str">
        <f>IF(Stock[[#This Row],[CỔ TỨC TIỀN MẶT]]&gt;0,Stock[[#This Row],[CỔ TỨC TIỀN MẶT]]/(Stock[[#This Row],[GIÁ MUA]]*Stock[[#This Row],[SỐ LƯỢNG MUA]]),"")</f>
        <v/>
      </c>
      <c r="S2822" s="103"/>
      <c r="T2822" s="77"/>
      <c r="U2822" s="95"/>
      <c r="V2822" s="96"/>
      <c r="W2822" s="125" t="str">
        <f>IF(Stock[[#This Row],[SỐ LƯỢNG BÁN]]&gt;0,Stock[[#This Row],[GIÁ BÁN]]*Stock[[#This Row],[SỐ LƯỢNG BÁN]]*$D$11+Stock[[#This Row],[GIÁ BÁN]]*Stock[[#This Row],[SỐ LƯỢNG BÁN]]*$D$12,"")</f>
        <v/>
      </c>
      <c r="X2822" s="120">
        <f>Stock[[#This Row],[SỐ LƯỢNG MUA]]+Stock[[#This Row],[CỔ TỨC BẰNG CỔ PHIẾU]]-Stock[[#This Row],[SỐ LƯỢNG BÁN]]</f>
        <v>0</v>
      </c>
      <c r="Y28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2" s="120">
        <f ca="1">IF(Stock[[#This Row],[NGÀY BÁN]]&gt;0,Stock[[#This Row],[NGÀY BÁN]]-Stock[[#This Row],[NGÀY MUA]]+1,IF(Stock[[#This Row],[NGÀY MUA]]=0,0,TODAY()-Stock[[#This Row],[NGÀY MUA]]+1))</f>
        <v>0</v>
      </c>
      <c r="AA2822" s="121" t="str">
        <f>IFERROR(Stock[[#This Row],[CỔ TỨC TIỀN MẶT]]+Stock[[#This Row],[LÃI/(LỖ) TỪ BÁN CK
(auto-fill)]],"")</f>
        <v/>
      </c>
      <c r="AB28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2" s="79"/>
      <c r="AE2822" s="146" t="str">
        <f>IF(Stock[[#This Row],[TRẠNG THÁI
(auto-fill)]]="NẮM GIỮ",Stock[[#This Row],[GIÁ THỊ TRƯỜNG]]-Stock[[#This Row],[GIÁ MUA]],"")</f>
        <v/>
      </c>
      <c r="AF2822" s="150" t="str">
        <f>IFERROR(Stock[[#This Row],[TĂNG/
(GIẢM )]]/Stock[[#This Row],[GIÁ MUA]],"")</f>
        <v/>
      </c>
      <c r="AG2822" s="129" t="str">
        <f>IF(Stock[[#This Row],[GIÁ THỊ TRƯỜNG]]&gt;0,Stock[[#This Row],[GIÁ THỊ TRƯỜNG]]*Stock[[#This Row],[SỐ LƯỢNG CÒN LẠI
(auto-fill)]],"")</f>
        <v/>
      </c>
    </row>
    <row r="2823" spans="2:33">
      <c r="B2823" s="109" t="str">
        <f>IF(AND(Stock[[#This Row],[SỐ LƯỢNG MUA]]&gt;0,Stock[[#This Row],[SỐ LƯỢNG CÒN LẠI
(auto-fill)]]=0),"BÁN",
IF(AND(Stock[[#This Row],[SỐ LƯỢNG MUA]]&gt;0,Stock[[#This Row],[SỐ LƯỢNG CÒN LẠI
(auto-fill)]]&gt;0),"NẮM GIỮ",""))</f>
        <v/>
      </c>
      <c r="C2823" s="112">
        <f t="shared" si="43"/>
        <v>2810</v>
      </c>
      <c r="D2823" s="77"/>
      <c r="E2823" s="78"/>
      <c r="F2823" s="170"/>
      <c r="G2823" s="83"/>
      <c r="H2823" s="84"/>
      <c r="I2823" s="114" t="str">
        <f>IF(Stock[[#This Row],[SỐ LƯỢNG MUA]]&gt;0,Stock[[#This Row],[GIÁ MUA]]*Stock[[#This Row],[SỐ LƯỢNG MUA]]*$D$11,"")</f>
        <v/>
      </c>
      <c r="J2823" s="87"/>
      <c r="K2823" s="88"/>
      <c r="L2823" s="116" t="str">
        <f>IF(Stock[[#This Row],[SỐ LƯỢNG MUA]]&gt;0,Stock[[#This Row],[GIÁ MUA]]*(1+Stock[[#This Row],[% TĂNG KỲ VỌNG_1]]),"")</f>
        <v/>
      </c>
      <c r="M2823" s="89"/>
      <c r="N2823" s="116" t="str">
        <f>IF(Stock[[#This Row],[SỐ LƯỢNG MUA]]&gt;0,Stock[[#This Row],[GIÁ MUA]]*(1+Stock[[#This Row],[% TĂNG KỲ VỌNG_2]]),"")</f>
        <v/>
      </c>
      <c r="O2823" s="89"/>
      <c r="P2823" s="116" t="str">
        <f>IF(Stock[[#This Row],[SỐ LƯỢNG MUA]]&gt;0,Stock[[#This Row],[GIÁ MUA]]*(1+Stock[[#This Row],[% GIẢM ĐỂ CẮT LỖ]]),"")</f>
        <v/>
      </c>
      <c r="Q2823" s="103"/>
      <c r="R2823" s="117" t="str">
        <f>IF(Stock[[#This Row],[CỔ TỨC TIỀN MẶT]]&gt;0,Stock[[#This Row],[CỔ TỨC TIỀN MẶT]]/(Stock[[#This Row],[GIÁ MUA]]*Stock[[#This Row],[SỐ LƯỢNG MUA]]),"")</f>
        <v/>
      </c>
      <c r="S2823" s="103"/>
      <c r="T2823" s="77"/>
      <c r="U2823" s="95"/>
      <c r="V2823" s="96"/>
      <c r="W2823" s="125" t="str">
        <f>IF(Stock[[#This Row],[SỐ LƯỢNG BÁN]]&gt;0,Stock[[#This Row],[GIÁ BÁN]]*Stock[[#This Row],[SỐ LƯỢNG BÁN]]*$D$11+Stock[[#This Row],[GIÁ BÁN]]*Stock[[#This Row],[SỐ LƯỢNG BÁN]]*$D$12,"")</f>
        <v/>
      </c>
      <c r="X2823" s="120">
        <f>Stock[[#This Row],[SỐ LƯỢNG MUA]]+Stock[[#This Row],[CỔ TỨC BẰNG CỔ PHIẾU]]-Stock[[#This Row],[SỐ LƯỢNG BÁN]]</f>
        <v>0</v>
      </c>
      <c r="Y28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3" s="120">
        <f ca="1">IF(Stock[[#This Row],[NGÀY BÁN]]&gt;0,Stock[[#This Row],[NGÀY BÁN]]-Stock[[#This Row],[NGÀY MUA]]+1,IF(Stock[[#This Row],[NGÀY MUA]]=0,0,TODAY()-Stock[[#This Row],[NGÀY MUA]]+1))</f>
        <v>0</v>
      </c>
      <c r="AA2823" s="121" t="str">
        <f>IFERROR(Stock[[#This Row],[CỔ TỨC TIỀN MẶT]]+Stock[[#This Row],[LÃI/(LỖ) TỪ BÁN CK
(auto-fill)]],"")</f>
        <v/>
      </c>
      <c r="AB28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3" s="79"/>
      <c r="AE2823" s="146" t="str">
        <f>IF(Stock[[#This Row],[TRẠNG THÁI
(auto-fill)]]="NẮM GIỮ",Stock[[#This Row],[GIÁ THỊ TRƯỜNG]]-Stock[[#This Row],[GIÁ MUA]],"")</f>
        <v/>
      </c>
      <c r="AF2823" s="150" t="str">
        <f>IFERROR(Stock[[#This Row],[TĂNG/
(GIẢM )]]/Stock[[#This Row],[GIÁ MUA]],"")</f>
        <v/>
      </c>
      <c r="AG2823" s="129" t="str">
        <f>IF(Stock[[#This Row],[GIÁ THỊ TRƯỜNG]]&gt;0,Stock[[#This Row],[GIÁ THỊ TRƯỜNG]]*Stock[[#This Row],[SỐ LƯỢNG CÒN LẠI
(auto-fill)]],"")</f>
        <v/>
      </c>
    </row>
    <row r="2824" spans="2:33">
      <c r="B2824" s="109" t="str">
        <f>IF(AND(Stock[[#This Row],[SỐ LƯỢNG MUA]]&gt;0,Stock[[#This Row],[SỐ LƯỢNG CÒN LẠI
(auto-fill)]]=0),"BÁN",
IF(AND(Stock[[#This Row],[SỐ LƯỢNG MUA]]&gt;0,Stock[[#This Row],[SỐ LƯỢNG CÒN LẠI
(auto-fill)]]&gt;0),"NẮM GIỮ",""))</f>
        <v/>
      </c>
      <c r="C2824" s="112">
        <f t="shared" si="43"/>
        <v>2811</v>
      </c>
      <c r="D2824" s="77"/>
      <c r="E2824" s="78"/>
      <c r="F2824" s="170"/>
      <c r="G2824" s="83"/>
      <c r="H2824" s="84"/>
      <c r="I2824" s="114" t="str">
        <f>IF(Stock[[#This Row],[SỐ LƯỢNG MUA]]&gt;0,Stock[[#This Row],[GIÁ MUA]]*Stock[[#This Row],[SỐ LƯỢNG MUA]]*$D$11,"")</f>
        <v/>
      </c>
      <c r="J2824" s="87"/>
      <c r="K2824" s="88"/>
      <c r="L2824" s="116" t="str">
        <f>IF(Stock[[#This Row],[SỐ LƯỢNG MUA]]&gt;0,Stock[[#This Row],[GIÁ MUA]]*(1+Stock[[#This Row],[% TĂNG KỲ VỌNG_1]]),"")</f>
        <v/>
      </c>
      <c r="M2824" s="89"/>
      <c r="N2824" s="116" t="str">
        <f>IF(Stock[[#This Row],[SỐ LƯỢNG MUA]]&gt;0,Stock[[#This Row],[GIÁ MUA]]*(1+Stock[[#This Row],[% TĂNG KỲ VỌNG_2]]),"")</f>
        <v/>
      </c>
      <c r="O2824" s="89"/>
      <c r="P2824" s="116" t="str">
        <f>IF(Stock[[#This Row],[SỐ LƯỢNG MUA]]&gt;0,Stock[[#This Row],[GIÁ MUA]]*(1+Stock[[#This Row],[% GIẢM ĐỂ CẮT LỖ]]),"")</f>
        <v/>
      </c>
      <c r="Q2824" s="103"/>
      <c r="R2824" s="117" t="str">
        <f>IF(Stock[[#This Row],[CỔ TỨC TIỀN MẶT]]&gt;0,Stock[[#This Row],[CỔ TỨC TIỀN MẶT]]/(Stock[[#This Row],[GIÁ MUA]]*Stock[[#This Row],[SỐ LƯỢNG MUA]]),"")</f>
        <v/>
      </c>
      <c r="S2824" s="103"/>
      <c r="T2824" s="77"/>
      <c r="U2824" s="95"/>
      <c r="V2824" s="96"/>
      <c r="W2824" s="125" t="str">
        <f>IF(Stock[[#This Row],[SỐ LƯỢNG BÁN]]&gt;0,Stock[[#This Row],[GIÁ BÁN]]*Stock[[#This Row],[SỐ LƯỢNG BÁN]]*$D$11+Stock[[#This Row],[GIÁ BÁN]]*Stock[[#This Row],[SỐ LƯỢNG BÁN]]*$D$12,"")</f>
        <v/>
      </c>
      <c r="X2824" s="120">
        <f>Stock[[#This Row],[SỐ LƯỢNG MUA]]+Stock[[#This Row],[CỔ TỨC BẰNG CỔ PHIẾU]]-Stock[[#This Row],[SỐ LƯỢNG BÁN]]</f>
        <v>0</v>
      </c>
      <c r="Y28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4" s="120">
        <f ca="1">IF(Stock[[#This Row],[NGÀY BÁN]]&gt;0,Stock[[#This Row],[NGÀY BÁN]]-Stock[[#This Row],[NGÀY MUA]]+1,IF(Stock[[#This Row],[NGÀY MUA]]=0,0,TODAY()-Stock[[#This Row],[NGÀY MUA]]+1))</f>
        <v>0</v>
      </c>
      <c r="AA2824" s="121" t="str">
        <f>IFERROR(Stock[[#This Row],[CỔ TỨC TIỀN MẶT]]+Stock[[#This Row],[LÃI/(LỖ) TỪ BÁN CK
(auto-fill)]],"")</f>
        <v/>
      </c>
      <c r="AB28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4" s="79"/>
      <c r="AE2824" s="146" t="str">
        <f>IF(Stock[[#This Row],[TRẠNG THÁI
(auto-fill)]]="NẮM GIỮ",Stock[[#This Row],[GIÁ THỊ TRƯỜNG]]-Stock[[#This Row],[GIÁ MUA]],"")</f>
        <v/>
      </c>
      <c r="AF2824" s="150" t="str">
        <f>IFERROR(Stock[[#This Row],[TĂNG/
(GIẢM )]]/Stock[[#This Row],[GIÁ MUA]],"")</f>
        <v/>
      </c>
      <c r="AG2824" s="129" t="str">
        <f>IF(Stock[[#This Row],[GIÁ THỊ TRƯỜNG]]&gt;0,Stock[[#This Row],[GIÁ THỊ TRƯỜNG]]*Stock[[#This Row],[SỐ LƯỢNG CÒN LẠI
(auto-fill)]],"")</f>
        <v/>
      </c>
    </row>
    <row r="2825" spans="2:33">
      <c r="B2825" s="109" t="str">
        <f>IF(AND(Stock[[#This Row],[SỐ LƯỢNG MUA]]&gt;0,Stock[[#This Row],[SỐ LƯỢNG CÒN LẠI
(auto-fill)]]=0),"BÁN",
IF(AND(Stock[[#This Row],[SỐ LƯỢNG MUA]]&gt;0,Stock[[#This Row],[SỐ LƯỢNG CÒN LẠI
(auto-fill)]]&gt;0),"NẮM GIỮ",""))</f>
        <v/>
      </c>
      <c r="C2825" s="112">
        <f t="shared" si="43"/>
        <v>2812</v>
      </c>
      <c r="D2825" s="77"/>
      <c r="E2825" s="78"/>
      <c r="F2825" s="170"/>
      <c r="G2825" s="83"/>
      <c r="H2825" s="84"/>
      <c r="I2825" s="114" t="str">
        <f>IF(Stock[[#This Row],[SỐ LƯỢNG MUA]]&gt;0,Stock[[#This Row],[GIÁ MUA]]*Stock[[#This Row],[SỐ LƯỢNG MUA]]*$D$11,"")</f>
        <v/>
      </c>
      <c r="J2825" s="87"/>
      <c r="K2825" s="88"/>
      <c r="L2825" s="116" t="str">
        <f>IF(Stock[[#This Row],[SỐ LƯỢNG MUA]]&gt;0,Stock[[#This Row],[GIÁ MUA]]*(1+Stock[[#This Row],[% TĂNG KỲ VỌNG_1]]),"")</f>
        <v/>
      </c>
      <c r="M2825" s="89"/>
      <c r="N2825" s="116" t="str">
        <f>IF(Stock[[#This Row],[SỐ LƯỢNG MUA]]&gt;0,Stock[[#This Row],[GIÁ MUA]]*(1+Stock[[#This Row],[% TĂNG KỲ VỌNG_2]]),"")</f>
        <v/>
      </c>
      <c r="O2825" s="89"/>
      <c r="P2825" s="116" t="str">
        <f>IF(Stock[[#This Row],[SỐ LƯỢNG MUA]]&gt;0,Stock[[#This Row],[GIÁ MUA]]*(1+Stock[[#This Row],[% GIẢM ĐỂ CẮT LỖ]]),"")</f>
        <v/>
      </c>
      <c r="Q2825" s="103"/>
      <c r="R2825" s="117" t="str">
        <f>IF(Stock[[#This Row],[CỔ TỨC TIỀN MẶT]]&gt;0,Stock[[#This Row],[CỔ TỨC TIỀN MẶT]]/(Stock[[#This Row],[GIÁ MUA]]*Stock[[#This Row],[SỐ LƯỢNG MUA]]),"")</f>
        <v/>
      </c>
      <c r="S2825" s="103"/>
      <c r="T2825" s="77"/>
      <c r="U2825" s="95"/>
      <c r="V2825" s="96"/>
      <c r="W2825" s="125" t="str">
        <f>IF(Stock[[#This Row],[SỐ LƯỢNG BÁN]]&gt;0,Stock[[#This Row],[GIÁ BÁN]]*Stock[[#This Row],[SỐ LƯỢNG BÁN]]*$D$11+Stock[[#This Row],[GIÁ BÁN]]*Stock[[#This Row],[SỐ LƯỢNG BÁN]]*$D$12,"")</f>
        <v/>
      </c>
      <c r="X2825" s="120">
        <f>Stock[[#This Row],[SỐ LƯỢNG MUA]]+Stock[[#This Row],[CỔ TỨC BẰNG CỔ PHIẾU]]-Stock[[#This Row],[SỐ LƯỢNG BÁN]]</f>
        <v>0</v>
      </c>
      <c r="Y28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5" s="120">
        <f ca="1">IF(Stock[[#This Row],[NGÀY BÁN]]&gt;0,Stock[[#This Row],[NGÀY BÁN]]-Stock[[#This Row],[NGÀY MUA]]+1,IF(Stock[[#This Row],[NGÀY MUA]]=0,0,TODAY()-Stock[[#This Row],[NGÀY MUA]]+1))</f>
        <v>0</v>
      </c>
      <c r="AA2825" s="121" t="str">
        <f>IFERROR(Stock[[#This Row],[CỔ TỨC TIỀN MẶT]]+Stock[[#This Row],[LÃI/(LỖ) TỪ BÁN CK
(auto-fill)]],"")</f>
        <v/>
      </c>
      <c r="AB28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5" s="79"/>
      <c r="AE2825" s="146" t="str">
        <f>IF(Stock[[#This Row],[TRẠNG THÁI
(auto-fill)]]="NẮM GIỮ",Stock[[#This Row],[GIÁ THỊ TRƯỜNG]]-Stock[[#This Row],[GIÁ MUA]],"")</f>
        <v/>
      </c>
      <c r="AF2825" s="150" t="str">
        <f>IFERROR(Stock[[#This Row],[TĂNG/
(GIẢM )]]/Stock[[#This Row],[GIÁ MUA]],"")</f>
        <v/>
      </c>
      <c r="AG2825" s="129" t="str">
        <f>IF(Stock[[#This Row],[GIÁ THỊ TRƯỜNG]]&gt;0,Stock[[#This Row],[GIÁ THỊ TRƯỜNG]]*Stock[[#This Row],[SỐ LƯỢNG CÒN LẠI
(auto-fill)]],"")</f>
        <v/>
      </c>
    </row>
    <row r="2826" spans="2:33">
      <c r="B2826" s="109" t="str">
        <f>IF(AND(Stock[[#This Row],[SỐ LƯỢNG MUA]]&gt;0,Stock[[#This Row],[SỐ LƯỢNG CÒN LẠI
(auto-fill)]]=0),"BÁN",
IF(AND(Stock[[#This Row],[SỐ LƯỢNG MUA]]&gt;0,Stock[[#This Row],[SỐ LƯỢNG CÒN LẠI
(auto-fill)]]&gt;0),"NẮM GIỮ",""))</f>
        <v/>
      </c>
      <c r="C2826" s="112">
        <f t="shared" si="43"/>
        <v>2813</v>
      </c>
      <c r="D2826" s="77"/>
      <c r="E2826" s="78"/>
      <c r="F2826" s="170"/>
      <c r="G2826" s="83"/>
      <c r="H2826" s="84"/>
      <c r="I2826" s="114" t="str">
        <f>IF(Stock[[#This Row],[SỐ LƯỢNG MUA]]&gt;0,Stock[[#This Row],[GIÁ MUA]]*Stock[[#This Row],[SỐ LƯỢNG MUA]]*$D$11,"")</f>
        <v/>
      </c>
      <c r="J2826" s="87"/>
      <c r="K2826" s="88"/>
      <c r="L2826" s="116" t="str">
        <f>IF(Stock[[#This Row],[SỐ LƯỢNG MUA]]&gt;0,Stock[[#This Row],[GIÁ MUA]]*(1+Stock[[#This Row],[% TĂNG KỲ VỌNG_1]]),"")</f>
        <v/>
      </c>
      <c r="M2826" s="89"/>
      <c r="N2826" s="116" t="str">
        <f>IF(Stock[[#This Row],[SỐ LƯỢNG MUA]]&gt;0,Stock[[#This Row],[GIÁ MUA]]*(1+Stock[[#This Row],[% TĂNG KỲ VỌNG_2]]),"")</f>
        <v/>
      </c>
      <c r="O2826" s="89"/>
      <c r="P2826" s="116" t="str">
        <f>IF(Stock[[#This Row],[SỐ LƯỢNG MUA]]&gt;0,Stock[[#This Row],[GIÁ MUA]]*(1+Stock[[#This Row],[% GIẢM ĐỂ CẮT LỖ]]),"")</f>
        <v/>
      </c>
      <c r="Q2826" s="103"/>
      <c r="R2826" s="117" t="str">
        <f>IF(Stock[[#This Row],[CỔ TỨC TIỀN MẶT]]&gt;0,Stock[[#This Row],[CỔ TỨC TIỀN MẶT]]/(Stock[[#This Row],[GIÁ MUA]]*Stock[[#This Row],[SỐ LƯỢNG MUA]]),"")</f>
        <v/>
      </c>
      <c r="S2826" s="103"/>
      <c r="T2826" s="77"/>
      <c r="U2826" s="95"/>
      <c r="V2826" s="96"/>
      <c r="W2826" s="125" t="str">
        <f>IF(Stock[[#This Row],[SỐ LƯỢNG BÁN]]&gt;0,Stock[[#This Row],[GIÁ BÁN]]*Stock[[#This Row],[SỐ LƯỢNG BÁN]]*$D$11+Stock[[#This Row],[GIÁ BÁN]]*Stock[[#This Row],[SỐ LƯỢNG BÁN]]*$D$12,"")</f>
        <v/>
      </c>
      <c r="X2826" s="120">
        <f>Stock[[#This Row],[SỐ LƯỢNG MUA]]+Stock[[#This Row],[CỔ TỨC BẰNG CỔ PHIẾU]]-Stock[[#This Row],[SỐ LƯỢNG BÁN]]</f>
        <v>0</v>
      </c>
      <c r="Y28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6" s="120">
        <f ca="1">IF(Stock[[#This Row],[NGÀY BÁN]]&gt;0,Stock[[#This Row],[NGÀY BÁN]]-Stock[[#This Row],[NGÀY MUA]]+1,IF(Stock[[#This Row],[NGÀY MUA]]=0,0,TODAY()-Stock[[#This Row],[NGÀY MUA]]+1))</f>
        <v>0</v>
      </c>
      <c r="AA2826" s="121" t="str">
        <f>IFERROR(Stock[[#This Row],[CỔ TỨC TIỀN MẶT]]+Stock[[#This Row],[LÃI/(LỖ) TỪ BÁN CK
(auto-fill)]],"")</f>
        <v/>
      </c>
      <c r="AB28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6" s="79"/>
      <c r="AE2826" s="146" t="str">
        <f>IF(Stock[[#This Row],[TRẠNG THÁI
(auto-fill)]]="NẮM GIỮ",Stock[[#This Row],[GIÁ THỊ TRƯỜNG]]-Stock[[#This Row],[GIÁ MUA]],"")</f>
        <v/>
      </c>
      <c r="AF2826" s="150" t="str">
        <f>IFERROR(Stock[[#This Row],[TĂNG/
(GIẢM )]]/Stock[[#This Row],[GIÁ MUA]],"")</f>
        <v/>
      </c>
      <c r="AG2826" s="129" t="str">
        <f>IF(Stock[[#This Row],[GIÁ THỊ TRƯỜNG]]&gt;0,Stock[[#This Row],[GIÁ THỊ TRƯỜNG]]*Stock[[#This Row],[SỐ LƯỢNG CÒN LẠI
(auto-fill)]],"")</f>
        <v/>
      </c>
    </row>
    <row r="2827" spans="2:33">
      <c r="B2827" s="109" t="str">
        <f>IF(AND(Stock[[#This Row],[SỐ LƯỢNG MUA]]&gt;0,Stock[[#This Row],[SỐ LƯỢNG CÒN LẠI
(auto-fill)]]=0),"BÁN",
IF(AND(Stock[[#This Row],[SỐ LƯỢNG MUA]]&gt;0,Stock[[#This Row],[SỐ LƯỢNG CÒN LẠI
(auto-fill)]]&gt;0),"NẮM GIỮ",""))</f>
        <v/>
      </c>
      <c r="C2827" s="112">
        <f t="shared" si="43"/>
        <v>2814</v>
      </c>
      <c r="D2827" s="77"/>
      <c r="E2827" s="78"/>
      <c r="F2827" s="170"/>
      <c r="G2827" s="83"/>
      <c r="H2827" s="84"/>
      <c r="I2827" s="114" t="str">
        <f>IF(Stock[[#This Row],[SỐ LƯỢNG MUA]]&gt;0,Stock[[#This Row],[GIÁ MUA]]*Stock[[#This Row],[SỐ LƯỢNG MUA]]*$D$11,"")</f>
        <v/>
      </c>
      <c r="J2827" s="87"/>
      <c r="K2827" s="88"/>
      <c r="L2827" s="116" t="str">
        <f>IF(Stock[[#This Row],[SỐ LƯỢNG MUA]]&gt;0,Stock[[#This Row],[GIÁ MUA]]*(1+Stock[[#This Row],[% TĂNG KỲ VỌNG_1]]),"")</f>
        <v/>
      </c>
      <c r="M2827" s="89"/>
      <c r="N2827" s="116" t="str">
        <f>IF(Stock[[#This Row],[SỐ LƯỢNG MUA]]&gt;0,Stock[[#This Row],[GIÁ MUA]]*(1+Stock[[#This Row],[% TĂNG KỲ VỌNG_2]]),"")</f>
        <v/>
      </c>
      <c r="O2827" s="89"/>
      <c r="P2827" s="116" t="str">
        <f>IF(Stock[[#This Row],[SỐ LƯỢNG MUA]]&gt;0,Stock[[#This Row],[GIÁ MUA]]*(1+Stock[[#This Row],[% GIẢM ĐỂ CẮT LỖ]]),"")</f>
        <v/>
      </c>
      <c r="Q2827" s="103"/>
      <c r="R2827" s="117" t="str">
        <f>IF(Stock[[#This Row],[CỔ TỨC TIỀN MẶT]]&gt;0,Stock[[#This Row],[CỔ TỨC TIỀN MẶT]]/(Stock[[#This Row],[GIÁ MUA]]*Stock[[#This Row],[SỐ LƯỢNG MUA]]),"")</f>
        <v/>
      </c>
      <c r="S2827" s="103"/>
      <c r="T2827" s="77"/>
      <c r="U2827" s="95"/>
      <c r="V2827" s="96"/>
      <c r="W2827" s="125" t="str">
        <f>IF(Stock[[#This Row],[SỐ LƯỢNG BÁN]]&gt;0,Stock[[#This Row],[GIÁ BÁN]]*Stock[[#This Row],[SỐ LƯỢNG BÁN]]*$D$11+Stock[[#This Row],[GIÁ BÁN]]*Stock[[#This Row],[SỐ LƯỢNG BÁN]]*$D$12,"")</f>
        <v/>
      </c>
      <c r="X2827" s="120">
        <f>Stock[[#This Row],[SỐ LƯỢNG MUA]]+Stock[[#This Row],[CỔ TỨC BẰNG CỔ PHIẾU]]-Stock[[#This Row],[SỐ LƯỢNG BÁN]]</f>
        <v>0</v>
      </c>
      <c r="Y28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7" s="120">
        <f ca="1">IF(Stock[[#This Row],[NGÀY BÁN]]&gt;0,Stock[[#This Row],[NGÀY BÁN]]-Stock[[#This Row],[NGÀY MUA]]+1,IF(Stock[[#This Row],[NGÀY MUA]]=0,0,TODAY()-Stock[[#This Row],[NGÀY MUA]]+1))</f>
        <v>0</v>
      </c>
      <c r="AA2827" s="121" t="str">
        <f>IFERROR(Stock[[#This Row],[CỔ TỨC TIỀN MẶT]]+Stock[[#This Row],[LÃI/(LỖ) TỪ BÁN CK
(auto-fill)]],"")</f>
        <v/>
      </c>
      <c r="AB28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7" s="79"/>
      <c r="AE2827" s="146" t="str">
        <f>IF(Stock[[#This Row],[TRẠNG THÁI
(auto-fill)]]="NẮM GIỮ",Stock[[#This Row],[GIÁ THỊ TRƯỜNG]]-Stock[[#This Row],[GIÁ MUA]],"")</f>
        <v/>
      </c>
      <c r="AF2827" s="150" t="str">
        <f>IFERROR(Stock[[#This Row],[TĂNG/
(GIẢM )]]/Stock[[#This Row],[GIÁ MUA]],"")</f>
        <v/>
      </c>
      <c r="AG2827" s="129" t="str">
        <f>IF(Stock[[#This Row],[GIÁ THỊ TRƯỜNG]]&gt;0,Stock[[#This Row],[GIÁ THỊ TRƯỜNG]]*Stock[[#This Row],[SỐ LƯỢNG CÒN LẠI
(auto-fill)]],"")</f>
        <v/>
      </c>
    </row>
    <row r="2828" spans="2:33">
      <c r="B2828" s="109" t="str">
        <f>IF(AND(Stock[[#This Row],[SỐ LƯỢNG MUA]]&gt;0,Stock[[#This Row],[SỐ LƯỢNG CÒN LẠI
(auto-fill)]]=0),"BÁN",
IF(AND(Stock[[#This Row],[SỐ LƯỢNG MUA]]&gt;0,Stock[[#This Row],[SỐ LƯỢNG CÒN LẠI
(auto-fill)]]&gt;0),"NẮM GIỮ",""))</f>
        <v/>
      </c>
      <c r="C2828" s="112">
        <f t="shared" si="43"/>
        <v>2815</v>
      </c>
      <c r="D2828" s="77"/>
      <c r="E2828" s="78"/>
      <c r="F2828" s="170"/>
      <c r="G2828" s="83"/>
      <c r="H2828" s="84"/>
      <c r="I2828" s="114" t="str">
        <f>IF(Stock[[#This Row],[SỐ LƯỢNG MUA]]&gt;0,Stock[[#This Row],[GIÁ MUA]]*Stock[[#This Row],[SỐ LƯỢNG MUA]]*$D$11,"")</f>
        <v/>
      </c>
      <c r="J2828" s="87"/>
      <c r="K2828" s="88"/>
      <c r="L2828" s="116" t="str">
        <f>IF(Stock[[#This Row],[SỐ LƯỢNG MUA]]&gt;0,Stock[[#This Row],[GIÁ MUA]]*(1+Stock[[#This Row],[% TĂNG KỲ VỌNG_1]]),"")</f>
        <v/>
      </c>
      <c r="M2828" s="89"/>
      <c r="N2828" s="116" t="str">
        <f>IF(Stock[[#This Row],[SỐ LƯỢNG MUA]]&gt;0,Stock[[#This Row],[GIÁ MUA]]*(1+Stock[[#This Row],[% TĂNG KỲ VỌNG_2]]),"")</f>
        <v/>
      </c>
      <c r="O2828" s="89"/>
      <c r="P2828" s="116" t="str">
        <f>IF(Stock[[#This Row],[SỐ LƯỢNG MUA]]&gt;0,Stock[[#This Row],[GIÁ MUA]]*(1+Stock[[#This Row],[% GIẢM ĐỂ CẮT LỖ]]),"")</f>
        <v/>
      </c>
      <c r="Q2828" s="103"/>
      <c r="R2828" s="117" t="str">
        <f>IF(Stock[[#This Row],[CỔ TỨC TIỀN MẶT]]&gt;0,Stock[[#This Row],[CỔ TỨC TIỀN MẶT]]/(Stock[[#This Row],[GIÁ MUA]]*Stock[[#This Row],[SỐ LƯỢNG MUA]]),"")</f>
        <v/>
      </c>
      <c r="S2828" s="103"/>
      <c r="T2828" s="77"/>
      <c r="U2828" s="95"/>
      <c r="V2828" s="96"/>
      <c r="W2828" s="125" t="str">
        <f>IF(Stock[[#This Row],[SỐ LƯỢNG BÁN]]&gt;0,Stock[[#This Row],[GIÁ BÁN]]*Stock[[#This Row],[SỐ LƯỢNG BÁN]]*$D$11+Stock[[#This Row],[GIÁ BÁN]]*Stock[[#This Row],[SỐ LƯỢNG BÁN]]*$D$12,"")</f>
        <v/>
      </c>
      <c r="X2828" s="120">
        <f>Stock[[#This Row],[SỐ LƯỢNG MUA]]+Stock[[#This Row],[CỔ TỨC BẰNG CỔ PHIẾU]]-Stock[[#This Row],[SỐ LƯỢNG BÁN]]</f>
        <v>0</v>
      </c>
      <c r="Y28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8" s="120">
        <f ca="1">IF(Stock[[#This Row],[NGÀY BÁN]]&gt;0,Stock[[#This Row],[NGÀY BÁN]]-Stock[[#This Row],[NGÀY MUA]]+1,IF(Stock[[#This Row],[NGÀY MUA]]=0,0,TODAY()-Stock[[#This Row],[NGÀY MUA]]+1))</f>
        <v>0</v>
      </c>
      <c r="AA2828" s="121" t="str">
        <f>IFERROR(Stock[[#This Row],[CỔ TỨC TIỀN MẶT]]+Stock[[#This Row],[LÃI/(LỖ) TỪ BÁN CK
(auto-fill)]],"")</f>
        <v/>
      </c>
      <c r="AB28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8" s="79"/>
      <c r="AE2828" s="146" t="str">
        <f>IF(Stock[[#This Row],[TRẠNG THÁI
(auto-fill)]]="NẮM GIỮ",Stock[[#This Row],[GIÁ THỊ TRƯỜNG]]-Stock[[#This Row],[GIÁ MUA]],"")</f>
        <v/>
      </c>
      <c r="AF2828" s="150" t="str">
        <f>IFERROR(Stock[[#This Row],[TĂNG/
(GIẢM )]]/Stock[[#This Row],[GIÁ MUA]],"")</f>
        <v/>
      </c>
      <c r="AG2828" s="129" t="str">
        <f>IF(Stock[[#This Row],[GIÁ THỊ TRƯỜNG]]&gt;0,Stock[[#This Row],[GIÁ THỊ TRƯỜNG]]*Stock[[#This Row],[SỐ LƯỢNG CÒN LẠI
(auto-fill)]],"")</f>
        <v/>
      </c>
    </row>
    <row r="2829" spans="2:33">
      <c r="B2829" s="109" t="str">
        <f>IF(AND(Stock[[#This Row],[SỐ LƯỢNG MUA]]&gt;0,Stock[[#This Row],[SỐ LƯỢNG CÒN LẠI
(auto-fill)]]=0),"BÁN",
IF(AND(Stock[[#This Row],[SỐ LƯỢNG MUA]]&gt;0,Stock[[#This Row],[SỐ LƯỢNG CÒN LẠI
(auto-fill)]]&gt;0),"NẮM GIỮ",""))</f>
        <v/>
      </c>
      <c r="C2829" s="112">
        <f t="shared" si="43"/>
        <v>2816</v>
      </c>
      <c r="D2829" s="77"/>
      <c r="E2829" s="78"/>
      <c r="F2829" s="170"/>
      <c r="G2829" s="83"/>
      <c r="H2829" s="84"/>
      <c r="I2829" s="114" t="str">
        <f>IF(Stock[[#This Row],[SỐ LƯỢNG MUA]]&gt;0,Stock[[#This Row],[GIÁ MUA]]*Stock[[#This Row],[SỐ LƯỢNG MUA]]*$D$11,"")</f>
        <v/>
      </c>
      <c r="J2829" s="87"/>
      <c r="K2829" s="88"/>
      <c r="L2829" s="116" t="str">
        <f>IF(Stock[[#This Row],[SỐ LƯỢNG MUA]]&gt;0,Stock[[#This Row],[GIÁ MUA]]*(1+Stock[[#This Row],[% TĂNG KỲ VỌNG_1]]),"")</f>
        <v/>
      </c>
      <c r="M2829" s="89"/>
      <c r="N2829" s="116" t="str">
        <f>IF(Stock[[#This Row],[SỐ LƯỢNG MUA]]&gt;0,Stock[[#This Row],[GIÁ MUA]]*(1+Stock[[#This Row],[% TĂNG KỲ VỌNG_2]]),"")</f>
        <v/>
      </c>
      <c r="O2829" s="89"/>
      <c r="P2829" s="116" t="str">
        <f>IF(Stock[[#This Row],[SỐ LƯỢNG MUA]]&gt;0,Stock[[#This Row],[GIÁ MUA]]*(1+Stock[[#This Row],[% GIẢM ĐỂ CẮT LỖ]]),"")</f>
        <v/>
      </c>
      <c r="Q2829" s="103"/>
      <c r="R2829" s="117" t="str">
        <f>IF(Stock[[#This Row],[CỔ TỨC TIỀN MẶT]]&gt;0,Stock[[#This Row],[CỔ TỨC TIỀN MẶT]]/(Stock[[#This Row],[GIÁ MUA]]*Stock[[#This Row],[SỐ LƯỢNG MUA]]),"")</f>
        <v/>
      </c>
      <c r="S2829" s="103"/>
      <c r="T2829" s="77"/>
      <c r="U2829" s="95"/>
      <c r="V2829" s="96"/>
      <c r="W2829" s="125" t="str">
        <f>IF(Stock[[#This Row],[SỐ LƯỢNG BÁN]]&gt;0,Stock[[#This Row],[GIÁ BÁN]]*Stock[[#This Row],[SỐ LƯỢNG BÁN]]*$D$11+Stock[[#This Row],[GIÁ BÁN]]*Stock[[#This Row],[SỐ LƯỢNG BÁN]]*$D$12,"")</f>
        <v/>
      </c>
      <c r="X2829" s="120">
        <f>Stock[[#This Row],[SỐ LƯỢNG MUA]]+Stock[[#This Row],[CỔ TỨC BẰNG CỔ PHIẾU]]-Stock[[#This Row],[SỐ LƯỢNG BÁN]]</f>
        <v>0</v>
      </c>
      <c r="Y28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9" s="120">
        <f ca="1">IF(Stock[[#This Row],[NGÀY BÁN]]&gt;0,Stock[[#This Row],[NGÀY BÁN]]-Stock[[#This Row],[NGÀY MUA]]+1,IF(Stock[[#This Row],[NGÀY MUA]]=0,0,TODAY()-Stock[[#This Row],[NGÀY MUA]]+1))</f>
        <v>0</v>
      </c>
      <c r="AA2829" s="121" t="str">
        <f>IFERROR(Stock[[#This Row],[CỔ TỨC TIỀN MẶT]]+Stock[[#This Row],[LÃI/(LỖ) TỪ BÁN CK
(auto-fill)]],"")</f>
        <v/>
      </c>
      <c r="AB28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29" s="79"/>
      <c r="AE2829" s="146" t="str">
        <f>IF(Stock[[#This Row],[TRẠNG THÁI
(auto-fill)]]="NẮM GIỮ",Stock[[#This Row],[GIÁ THỊ TRƯỜNG]]-Stock[[#This Row],[GIÁ MUA]],"")</f>
        <v/>
      </c>
      <c r="AF2829" s="150" t="str">
        <f>IFERROR(Stock[[#This Row],[TĂNG/
(GIẢM )]]/Stock[[#This Row],[GIÁ MUA]],"")</f>
        <v/>
      </c>
      <c r="AG2829" s="129" t="str">
        <f>IF(Stock[[#This Row],[GIÁ THỊ TRƯỜNG]]&gt;0,Stock[[#This Row],[GIÁ THỊ TRƯỜNG]]*Stock[[#This Row],[SỐ LƯỢNG CÒN LẠI
(auto-fill)]],"")</f>
        <v/>
      </c>
    </row>
    <row r="2830" spans="2:33">
      <c r="B2830" s="109" t="str">
        <f>IF(AND(Stock[[#This Row],[SỐ LƯỢNG MUA]]&gt;0,Stock[[#This Row],[SỐ LƯỢNG CÒN LẠI
(auto-fill)]]=0),"BÁN",
IF(AND(Stock[[#This Row],[SỐ LƯỢNG MUA]]&gt;0,Stock[[#This Row],[SỐ LƯỢNG CÒN LẠI
(auto-fill)]]&gt;0),"NẮM GIỮ",""))</f>
        <v/>
      </c>
      <c r="C2830" s="112">
        <f t="shared" si="43"/>
        <v>2817</v>
      </c>
      <c r="D2830" s="77"/>
      <c r="E2830" s="78"/>
      <c r="F2830" s="170"/>
      <c r="G2830" s="83"/>
      <c r="H2830" s="84"/>
      <c r="I2830" s="114" t="str">
        <f>IF(Stock[[#This Row],[SỐ LƯỢNG MUA]]&gt;0,Stock[[#This Row],[GIÁ MUA]]*Stock[[#This Row],[SỐ LƯỢNG MUA]]*$D$11,"")</f>
        <v/>
      </c>
      <c r="J2830" s="87"/>
      <c r="K2830" s="88"/>
      <c r="L2830" s="116" t="str">
        <f>IF(Stock[[#This Row],[SỐ LƯỢNG MUA]]&gt;0,Stock[[#This Row],[GIÁ MUA]]*(1+Stock[[#This Row],[% TĂNG KỲ VỌNG_1]]),"")</f>
        <v/>
      </c>
      <c r="M2830" s="89"/>
      <c r="N2830" s="116" t="str">
        <f>IF(Stock[[#This Row],[SỐ LƯỢNG MUA]]&gt;0,Stock[[#This Row],[GIÁ MUA]]*(1+Stock[[#This Row],[% TĂNG KỲ VỌNG_2]]),"")</f>
        <v/>
      </c>
      <c r="O2830" s="89"/>
      <c r="P2830" s="116" t="str">
        <f>IF(Stock[[#This Row],[SỐ LƯỢNG MUA]]&gt;0,Stock[[#This Row],[GIÁ MUA]]*(1+Stock[[#This Row],[% GIẢM ĐỂ CẮT LỖ]]),"")</f>
        <v/>
      </c>
      <c r="Q2830" s="103"/>
      <c r="R2830" s="117" t="str">
        <f>IF(Stock[[#This Row],[CỔ TỨC TIỀN MẶT]]&gt;0,Stock[[#This Row],[CỔ TỨC TIỀN MẶT]]/(Stock[[#This Row],[GIÁ MUA]]*Stock[[#This Row],[SỐ LƯỢNG MUA]]),"")</f>
        <v/>
      </c>
      <c r="S2830" s="103"/>
      <c r="T2830" s="77"/>
      <c r="U2830" s="95"/>
      <c r="V2830" s="96"/>
      <c r="W2830" s="125" t="str">
        <f>IF(Stock[[#This Row],[SỐ LƯỢNG BÁN]]&gt;0,Stock[[#This Row],[GIÁ BÁN]]*Stock[[#This Row],[SỐ LƯỢNG BÁN]]*$D$11+Stock[[#This Row],[GIÁ BÁN]]*Stock[[#This Row],[SỐ LƯỢNG BÁN]]*$D$12,"")</f>
        <v/>
      </c>
      <c r="X2830" s="120">
        <f>Stock[[#This Row],[SỐ LƯỢNG MUA]]+Stock[[#This Row],[CỔ TỨC BẰNG CỔ PHIẾU]]-Stock[[#This Row],[SỐ LƯỢNG BÁN]]</f>
        <v>0</v>
      </c>
      <c r="Y28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0" s="120">
        <f ca="1">IF(Stock[[#This Row],[NGÀY BÁN]]&gt;0,Stock[[#This Row],[NGÀY BÁN]]-Stock[[#This Row],[NGÀY MUA]]+1,IF(Stock[[#This Row],[NGÀY MUA]]=0,0,TODAY()-Stock[[#This Row],[NGÀY MUA]]+1))</f>
        <v>0</v>
      </c>
      <c r="AA2830" s="121" t="str">
        <f>IFERROR(Stock[[#This Row],[CỔ TỨC TIỀN MẶT]]+Stock[[#This Row],[LÃI/(LỖ) TỪ BÁN CK
(auto-fill)]],"")</f>
        <v/>
      </c>
      <c r="AB28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0" s="79"/>
      <c r="AE2830" s="146" t="str">
        <f>IF(Stock[[#This Row],[TRẠNG THÁI
(auto-fill)]]="NẮM GIỮ",Stock[[#This Row],[GIÁ THỊ TRƯỜNG]]-Stock[[#This Row],[GIÁ MUA]],"")</f>
        <v/>
      </c>
      <c r="AF2830" s="150" t="str">
        <f>IFERROR(Stock[[#This Row],[TĂNG/
(GIẢM )]]/Stock[[#This Row],[GIÁ MUA]],"")</f>
        <v/>
      </c>
      <c r="AG2830" s="129" t="str">
        <f>IF(Stock[[#This Row],[GIÁ THỊ TRƯỜNG]]&gt;0,Stock[[#This Row],[GIÁ THỊ TRƯỜNG]]*Stock[[#This Row],[SỐ LƯỢNG CÒN LẠI
(auto-fill)]],"")</f>
        <v/>
      </c>
    </row>
    <row r="2831" spans="2:33">
      <c r="B2831" s="109" t="str">
        <f>IF(AND(Stock[[#This Row],[SỐ LƯỢNG MUA]]&gt;0,Stock[[#This Row],[SỐ LƯỢNG CÒN LẠI
(auto-fill)]]=0),"BÁN",
IF(AND(Stock[[#This Row],[SỐ LƯỢNG MUA]]&gt;0,Stock[[#This Row],[SỐ LƯỢNG CÒN LẠI
(auto-fill)]]&gt;0),"NẮM GIỮ",""))</f>
        <v/>
      </c>
      <c r="C2831" s="112">
        <f t="shared" si="43"/>
        <v>2818</v>
      </c>
      <c r="D2831" s="77"/>
      <c r="E2831" s="78"/>
      <c r="F2831" s="170"/>
      <c r="G2831" s="83"/>
      <c r="H2831" s="84"/>
      <c r="I2831" s="114" t="str">
        <f>IF(Stock[[#This Row],[SỐ LƯỢNG MUA]]&gt;0,Stock[[#This Row],[GIÁ MUA]]*Stock[[#This Row],[SỐ LƯỢNG MUA]]*$D$11,"")</f>
        <v/>
      </c>
      <c r="J2831" s="87"/>
      <c r="K2831" s="88"/>
      <c r="L2831" s="116" t="str">
        <f>IF(Stock[[#This Row],[SỐ LƯỢNG MUA]]&gt;0,Stock[[#This Row],[GIÁ MUA]]*(1+Stock[[#This Row],[% TĂNG KỲ VỌNG_1]]),"")</f>
        <v/>
      </c>
      <c r="M2831" s="89"/>
      <c r="N2831" s="116" t="str">
        <f>IF(Stock[[#This Row],[SỐ LƯỢNG MUA]]&gt;0,Stock[[#This Row],[GIÁ MUA]]*(1+Stock[[#This Row],[% TĂNG KỲ VỌNG_2]]),"")</f>
        <v/>
      </c>
      <c r="O2831" s="89"/>
      <c r="P2831" s="116" t="str">
        <f>IF(Stock[[#This Row],[SỐ LƯỢNG MUA]]&gt;0,Stock[[#This Row],[GIÁ MUA]]*(1+Stock[[#This Row],[% GIẢM ĐỂ CẮT LỖ]]),"")</f>
        <v/>
      </c>
      <c r="Q2831" s="103"/>
      <c r="R2831" s="117" t="str">
        <f>IF(Stock[[#This Row],[CỔ TỨC TIỀN MẶT]]&gt;0,Stock[[#This Row],[CỔ TỨC TIỀN MẶT]]/(Stock[[#This Row],[GIÁ MUA]]*Stock[[#This Row],[SỐ LƯỢNG MUA]]),"")</f>
        <v/>
      </c>
      <c r="S2831" s="103"/>
      <c r="T2831" s="77"/>
      <c r="U2831" s="95"/>
      <c r="V2831" s="96"/>
      <c r="W2831" s="125" t="str">
        <f>IF(Stock[[#This Row],[SỐ LƯỢNG BÁN]]&gt;0,Stock[[#This Row],[GIÁ BÁN]]*Stock[[#This Row],[SỐ LƯỢNG BÁN]]*$D$11+Stock[[#This Row],[GIÁ BÁN]]*Stock[[#This Row],[SỐ LƯỢNG BÁN]]*$D$12,"")</f>
        <v/>
      </c>
      <c r="X2831" s="120">
        <f>Stock[[#This Row],[SỐ LƯỢNG MUA]]+Stock[[#This Row],[CỔ TỨC BẰNG CỔ PHIẾU]]-Stock[[#This Row],[SỐ LƯỢNG BÁN]]</f>
        <v>0</v>
      </c>
      <c r="Y28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1" s="120">
        <f ca="1">IF(Stock[[#This Row],[NGÀY BÁN]]&gt;0,Stock[[#This Row],[NGÀY BÁN]]-Stock[[#This Row],[NGÀY MUA]]+1,IF(Stock[[#This Row],[NGÀY MUA]]=0,0,TODAY()-Stock[[#This Row],[NGÀY MUA]]+1))</f>
        <v>0</v>
      </c>
      <c r="AA2831" s="121" t="str">
        <f>IFERROR(Stock[[#This Row],[CỔ TỨC TIỀN MẶT]]+Stock[[#This Row],[LÃI/(LỖ) TỪ BÁN CK
(auto-fill)]],"")</f>
        <v/>
      </c>
      <c r="AB28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1" s="79"/>
      <c r="AE2831" s="146" t="str">
        <f>IF(Stock[[#This Row],[TRẠNG THÁI
(auto-fill)]]="NẮM GIỮ",Stock[[#This Row],[GIÁ THỊ TRƯỜNG]]-Stock[[#This Row],[GIÁ MUA]],"")</f>
        <v/>
      </c>
      <c r="AF2831" s="150" t="str">
        <f>IFERROR(Stock[[#This Row],[TĂNG/
(GIẢM )]]/Stock[[#This Row],[GIÁ MUA]],"")</f>
        <v/>
      </c>
      <c r="AG2831" s="129" t="str">
        <f>IF(Stock[[#This Row],[GIÁ THỊ TRƯỜNG]]&gt;0,Stock[[#This Row],[GIÁ THỊ TRƯỜNG]]*Stock[[#This Row],[SỐ LƯỢNG CÒN LẠI
(auto-fill)]],"")</f>
        <v/>
      </c>
    </row>
    <row r="2832" spans="2:33">
      <c r="B2832" s="109" t="str">
        <f>IF(AND(Stock[[#This Row],[SỐ LƯỢNG MUA]]&gt;0,Stock[[#This Row],[SỐ LƯỢNG CÒN LẠI
(auto-fill)]]=0),"BÁN",
IF(AND(Stock[[#This Row],[SỐ LƯỢNG MUA]]&gt;0,Stock[[#This Row],[SỐ LƯỢNG CÒN LẠI
(auto-fill)]]&gt;0),"NẮM GIỮ",""))</f>
        <v/>
      </c>
      <c r="C2832" s="112">
        <f t="shared" ref="C2832:C2895" si="44">C2831+1</f>
        <v>2819</v>
      </c>
      <c r="D2832" s="77"/>
      <c r="E2832" s="78"/>
      <c r="F2832" s="170"/>
      <c r="G2832" s="83"/>
      <c r="H2832" s="84"/>
      <c r="I2832" s="114" t="str">
        <f>IF(Stock[[#This Row],[SỐ LƯỢNG MUA]]&gt;0,Stock[[#This Row],[GIÁ MUA]]*Stock[[#This Row],[SỐ LƯỢNG MUA]]*$D$11,"")</f>
        <v/>
      </c>
      <c r="J2832" s="87"/>
      <c r="K2832" s="88"/>
      <c r="L2832" s="116" t="str">
        <f>IF(Stock[[#This Row],[SỐ LƯỢNG MUA]]&gt;0,Stock[[#This Row],[GIÁ MUA]]*(1+Stock[[#This Row],[% TĂNG KỲ VỌNG_1]]),"")</f>
        <v/>
      </c>
      <c r="M2832" s="89"/>
      <c r="N2832" s="116" t="str">
        <f>IF(Stock[[#This Row],[SỐ LƯỢNG MUA]]&gt;0,Stock[[#This Row],[GIÁ MUA]]*(1+Stock[[#This Row],[% TĂNG KỲ VỌNG_2]]),"")</f>
        <v/>
      </c>
      <c r="O2832" s="89"/>
      <c r="P2832" s="116" t="str">
        <f>IF(Stock[[#This Row],[SỐ LƯỢNG MUA]]&gt;0,Stock[[#This Row],[GIÁ MUA]]*(1+Stock[[#This Row],[% GIẢM ĐỂ CẮT LỖ]]),"")</f>
        <v/>
      </c>
      <c r="Q2832" s="103"/>
      <c r="R2832" s="117" t="str">
        <f>IF(Stock[[#This Row],[CỔ TỨC TIỀN MẶT]]&gt;0,Stock[[#This Row],[CỔ TỨC TIỀN MẶT]]/(Stock[[#This Row],[GIÁ MUA]]*Stock[[#This Row],[SỐ LƯỢNG MUA]]),"")</f>
        <v/>
      </c>
      <c r="S2832" s="103"/>
      <c r="T2832" s="77"/>
      <c r="U2832" s="95"/>
      <c r="V2832" s="96"/>
      <c r="W2832" s="125" t="str">
        <f>IF(Stock[[#This Row],[SỐ LƯỢNG BÁN]]&gt;0,Stock[[#This Row],[GIÁ BÁN]]*Stock[[#This Row],[SỐ LƯỢNG BÁN]]*$D$11+Stock[[#This Row],[GIÁ BÁN]]*Stock[[#This Row],[SỐ LƯỢNG BÁN]]*$D$12,"")</f>
        <v/>
      </c>
      <c r="X2832" s="120">
        <f>Stock[[#This Row],[SỐ LƯỢNG MUA]]+Stock[[#This Row],[CỔ TỨC BẰNG CỔ PHIẾU]]-Stock[[#This Row],[SỐ LƯỢNG BÁN]]</f>
        <v>0</v>
      </c>
      <c r="Y28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2" s="120">
        <f ca="1">IF(Stock[[#This Row],[NGÀY BÁN]]&gt;0,Stock[[#This Row],[NGÀY BÁN]]-Stock[[#This Row],[NGÀY MUA]]+1,IF(Stock[[#This Row],[NGÀY MUA]]=0,0,TODAY()-Stock[[#This Row],[NGÀY MUA]]+1))</f>
        <v>0</v>
      </c>
      <c r="AA2832" s="121" t="str">
        <f>IFERROR(Stock[[#This Row],[CỔ TỨC TIỀN MẶT]]+Stock[[#This Row],[LÃI/(LỖ) TỪ BÁN CK
(auto-fill)]],"")</f>
        <v/>
      </c>
      <c r="AB28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2" s="79"/>
      <c r="AE2832" s="146" t="str">
        <f>IF(Stock[[#This Row],[TRẠNG THÁI
(auto-fill)]]="NẮM GIỮ",Stock[[#This Row],[GIÁ THỊ TRƯỜNG]]-Stock[[#This Row],[GIÁ MUA]],"")</f>
        <v/>
      </c>
      <c r="AF2832" s="150" t="str">
        <f>IFERROR(Stock[[#This Row],[TĂNG/
(GIẢM )]]/Stock[[#This Row],[GIÁ MUA]],"")</f>
        <v/>
      </c>
      <c r="AG2832" s="129" t="str">
        <f>IF(Stock[[#This Row],[GIÁ THỊ TRƯỜNG]]&gt;0,Stock[[#This Row],[GIÁ THỊ TRƯỜNG]]*Stock[[#This Row],[SỐ LƯỢNG CÒN LẠI
(auto-fill)]],"")</f>
        <v/>
      </c>
    </row>
    <row r="2833" spans="2:33">
      <c r="B2833" s="109" t="str">
        <f>IF(AND(Stock[[#This Row],[SỐ LƯỢNG MUA]]&gt;0,Stock[[#This Row],[SỐ LƯỢNG CÒN LẠI
(auto-fill)]]=0),"BÁN",
IF(AND(Stock[[#This Row],[SỐ LƯỢNG MUA]]&gt;0,Stock[[#This Row],[SỐ LƯỢNG CÒN LẠI
(auto-fill)]]&gt;0),"NẮM GIỮ",""))</f>
        <v/>
      </c>
      <c r="C2833" s="112">
        <f t="shared" si="44"/>
        <v>2820</v>
      </c>
      <c r="D2833" s="77"/>
      <c r="E2833" s="78"/>
      <c r="F2833" s="170"/>
      <c r="G2833" s="83"/>
      <c r="H2833" s="84"/>
      <c r="I2833" s="114" t="str">
        <f>IF(Stock[[#This Row],[SỐ LƯỢNG MUA]]&gt;0,Stock[[#This Row],[GIÁ MUA]]*Stock[[#This Row],[SỐ LƯỢNG MUA]]*$D$11,"")</f>
        <v/>
      </c>
      <c r="J2833" s="87"/>
      <c r="K2833" s="88"/>
      <c r="L2833" s="116" t="str">
        <f>IF(Stock[[#This Row],[SỐ LƯỢNG MUA]]&gt;0,Stock[[#This Row],[GIÁ MUA]]*(1+Stock[[#This Row],[% TĂNG KỲ VỌNG_1]]),"")</f>
        <v/>
      </c>
      <c r="M2833" s="89"/>
      <c r="N2833" s="116" t="str">
        <f>IF(Stock[[#This Row],[SỐ LƯỢNG MUA]]&gt;0,Stock[[#This Row],[GIÁ MUA]]*(1+Stock[[#This Row],[% TĂNG KỲ VỌNG_2]]),"")</f>
        <v/>
      </c>
      <c r="O2833" s="89"/>
      <c r="P2833" s="116" t="str">
        <f>IF(Stock[[#This Row],[SỐ LƯỢNG MUA]]&gt;0,Stock[[#This Row],[GIÁ MUA]]*(1+Stock[[#This Row],[% GIẢM ĐỂ CẮT LỖ]]),"")</f>
        <v/>
      </c>
      <c r="Q2833" s="103"/>
      <c r="R2833" s="117" t="str">
        <f>IF(Stock[[#This Row],[CỔ TỨC TIỀN MẶT]]&gt;0,Stock[[#This Row],[CỔ TỨC TIỀN MẶT]]/(Stock[[#This Row],[GIÁ MUA]]*Stock[[#This Row],[SỐ LƯỢNG MUA]]),"")</f>
        <v/>
      </c>
      <c r="S2833" s="103"/>
      <c r="T2833" s="77"/>
      <c r="U2833" s="95"/>
      <c r="V2833" s="96"/>
      <c r="W2833" s="125" t="str">
        <f>IF(Stock[[#This Row],[SỐ LƯỢNG BÁN]]&gt;0,Stock[[#This Row],[GIÁ BÁN]]*Stock[[#This Row],[SỐ LƯỢNG BÁN]]*$D$11+Stock[[#This Row],[GIÁ BÁN]]*Stock[[#This Row],[SỐ LƯỢNG BÁN]]*$D$12,"")</f>
        <v/>
      </c>
      <c r="X2833" s="120">
        <f>Stock[[#This Row],[SỐ LƯỢNG MUA]]+Stock[[#This Row],[CỔ TỨC BẰNG CỔ PHIẾU]]-Stock[[#This Row],[SỐ LƯỢNG BÁN]]</f>
        <v>0</v>
      </c>
      <c r="Y28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3" s="120">
        <f ca="1">IF(Stock[[#This Row],[NGÀY BÁN]]&gt;0,Stock[[#This Row],[NGÀY BÁN]]-Stock[[#This Row],[NGÀY MUA]]+1,IF(Stock[[#This Row],[NGÀY MUA]]=0,0,TODAY()-Stock[[#This Row],[NGÀY MUA]]+1))</f>
        <v>0</v>
      </c>
      <c r="AA2833" s="121" t="str">
        <f>IFERROR(Stock[[#This Row],[CỔ TỨC TIỀN MẶT]]+Stock[[#This Row],[LÃI/(LỖ) TỪ BÁN CK
(auto-fill)]],"")</f>
        <v/>
      </c>
      <c r="AB28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3" s="79"/>
      <c r="AE2833" s="146" t="str">
        <f>IF(Stock[[#This Row],[TRẠNG THÁI
(auto-fill)]]="NẮM GIỮ",Stock[[#This Row],[GIÁ THỊ TRƯỜNG]]-Stock[[#This Row],[GIÁ MUA]],"")</f>
        <v/>
      </c>
      <c r="AF2833" s="150" t="str">
        <f>IFERROR(Stock[[#This Row],[TĂNG/
(GIẢM )]]/Stock[[#This Row],[GIÁ MUA]],"")</f>
        <v/>
      </c>
      <c r="AG2833" s="129" t="str">
        <f>IF(Stock[[#This Row],[GIÁ THỊ TRƯỜNG]]&gt;0,Stock[[#This Row],[GIÁ THỊ TRƯỜNG]]*Stock[[#This Row],[SỐ LƯỢNG CÒN LẠI
(auto-fill)]],"")</f>
        <v/>
      </c>
    </row>
    <row r="2834" spans="2:33">
      <c r="B2834" s="109" t="str">
        <f>IF(AND(Stock[[#This Row],[SỐ LƯỢNG MUA]]&gt;0,Stock[[#This Row],[SỐ LƯỢNG CÒN LẠI
(auto-fill)]]=0),"BÁN",
IF(AND(Stock[[#This Row],[SỐ LƯỢNG MUA]]&gt;0,Stock[[#This Row],[SỐ LƯỢNG CÒN LẠI
(auto-fill)]]&gt;0),"NẮM GIỮ",""))</f>
        <v/>
      </c>
      <c r="C2834" s="112">
        <f t="shared" si="44"/>
        <v>2821</v>
      </c>
      <c r="D2834" s="77"/>
      <c r="E2834" s="78"/>
      <c r="F2834" s="170"/>
      <c r="G2834" s="83"/>
      <c r="H2834" s="84"/>
      <c r="I2834" s="114" t="str">
        <f>IF(Stock[[#This Row],[SỐ LƯỢNG MUA]]&gt;0,Stock[[#This Row],[GIÁ MUA]]*Stock[[#This Row],[SỐ LƯỢNG MUA]]*$D$11,"")</f>
        <v/>
      </c>
      <c r="J2834" s="87"/>
      <c r="K2834" s="88"/>
      <c r="L2834" s="116" t="str">
        <f>IF(Stock[[#This Row],[SỐ LƯỢNG MUA]]&gt;0,Stock[[#This Row],[GIÁ MUA]]*(1+Stock[[#This Row],[% TĂNG KỲ VỌNG_1]]),"")</f>
        <v/>
      </c>
      <c r="M2834" s="89"/>
      <c r="N2834" s="116" t="str">
        <f>IF(Stock[[#This Row],[SỐ LƯỢNG MUA]]&gt;0,Stock[[#This Row],[GIÁ MUA]]*(1+Stock[[#This Row],[% TĂNG KỲ VỌNG_2]]),"")</f>
        <v/>
      </c>
      <c r="O2834" s="89"/>
      <c r="P2834" s="116" t="str">
        <f>IF(Stock[[#This Row],[SỐ LƯỢNG MUA]]&gt;0,Stock[[#This Row],[GIÁ MUA]]*(1+Stock[[#This Row],[% GIẢM ĐỂ CẮT LỖ]]),"")</f>
        <v/>
      </c>
      <c r="Q2834" s="103"/>
      <c r="R2834" s="117" t="str">
        <f>IF(Stock[[#This Row],[CỔ TỨC TIỀN MẶT]]&gt;0,Stock[[#This Row],[CỔ TỨC TIỀN MẶT]]/(Stock[[#This Row],[GIÁ MUA]]*Stock[[#This Row],[SỐ LƯỢNG MUA]]),"")</f>
        <v/>
      </c>
      <c r="S2834" s="103"/>
      <c r="T2834" s="77"/>
      <c r="U2834" s="95"/>
      <c r="V2834" s="96"/>
      <c r="W2834" s="125" t="str">
        <f>IF(Stock[[#This Row],[SỐ LƯỢNG BÁN]]&gt;0,Stock[[#This Row],[GIÁ BÁN]]*Stock[[#This Row],[SỐ LƯỢNG BÁN]]*$D$11+Stock[[#This Row],[GIÁ BÁN]]*Stock[[#This Row],[SỐ LƯỢNG BÁN]]*$D$12,"")</f>
        <v/>
      </c>
      <c r="X2834" s="120">
        <f>Stock[[#This Row],[SỐ LƯỢNG MUA]]+Stock[[#This Row],[CỔ TỨC BẰNG CỔ PHIẾU]]-Stock[[#This Row],[SỐ LƯỢNG BÁN]]</f>
        <v>0</v>
      </c>
      <c r="Y28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4" s="120">
        <f ca="1">IF(Stock[[#This Row],[NGÀY BÁN]]&gt;0,Stock[[#This Row],[NGÀY BÁN]]-Stock[[#This Row],[NGÀY MUA]]+1,IF(Stock[[#This Row],[NGÀY MUA]]=0,0,TODAY()-Stock[[#This Row],[NGÀY MUA]]+1))</f>
        <v>0</v>
      </c>
      <c r="AA2834" s="121" t="str">
        <f>IFERROR(Stock[[#This Row],[CỔ TỨC TIỀN MẶT]]+Stock[[#This Row],[LÃI/(LỖ) TỪ BÁN CK
(auto-fill)]],"")</f>
        <v/>
      </c>
      <c r="AB28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4" s="79"/>
      <c r="AE2834" s="146" t="str">
        <f>IF(Stock[[#This Row],[TRẠNG THÁI
(auto-fill)]]="NẮM GIỮ",Stock[[#This Row],[GIÁ THỊ TRƯỜNG]]-Stock[[#This Row],[GIÁ MUA]],"")</f>
        <v/>
      </c>
      <c r="AF2834" s="150" t="str">
        <f>IFERROR(Stock[[#This Row],[TĂNG/
(GIẢM )]]/Stock[[#This Row],[GIÁ MUA]],"")</f>
        <v/>
      </c>
      <c r="AG2834" s="129" t="str">
        <f>IF(Stock[[#This Row],[GIÁ THỊ TRƯỜNG]]&gt;0,Stock[[#This Row],[GIÁ THỊ TRƯỜNG]]*Stock[[#This Row],[SỐ LƯỢNG CÒN LẠI
(auto-fill)]],"")</f>
        <v/>
      </c>
    </row>
    <row r="2835" spans="2:33">
      <c r="B2835" s="109" t="str">
        <f>IF(AND(Stock[[#This Row],[SỐ LƯỢNG MUA]]&gt;0,Stock[[#This Row],[SỐ LƯỢNG CÒN LẠI
(auto-fill)]]=0),"BÁN",
IF(AND(Stock[[#This Row],[SỐ LƯỢNG MUA]]&gt;0,Stock[[#This Row],[SỐ LƯỢNG CÒN LẠI
(auto-fill)]]&gt;0),"NẮM GIỮ",""))</f>
        <v/>
      </c>
      <c r="C2835" s="112">
        <f t="shared" si="44"/>
        <v>2822</v>
      </c>
      <c r="D2835" s="77"/>
      <c r="E2835" s="78"/>
      <c r="F2835" s="170"/>
      <c r="G2835" s="83"/>
      <c r="H2835" s="84"/>
      <c r="I2835" s="114" t="str">
        <f>IF(Stock[[#This Row],[SỐ LƯỢNG MUA]]&gt;0,Stock[[#This Row],[GIÁ MUA]]*Stock[[#This Row],[SỐ LƯỢNG MUA]]*$D$11,"")</f>
        <v/>
      </c>
      <c r="J2835" s="87"/>
      <c r="K2835" s="88"/>
      <c r="L2835" s="116" t="str">
        <f>IF(Stock[[#This Row],[SỐ LƯỢNG MUA]]&gt;0,Stock[[#This Row],[GIÁ MUA]]*(1+Stock[[#This Row],[% TĂNG KỲ VỌNG_1]]),"")</f>
        <v/>
      </c>
      <c r="M2835" s="89"/>
      <c r="N2835" s="116" t="str">
        <f>IF(Stock[[#This Row],[SỐ LƯỢNG MUA]]&gt;0,Stock[[#This Row],[GIÁ MUA]]*(1+Stock[[#This Row],[% TĂNG KỲ VỌNG_2]]),"")</f>
        <v/>
      </c>
      <c r="O2835" s="89"/>
      <c r="P2835" s="116" t="str">
        <f>IF(Stock[[#This Row],[SỐ LƯỢNG MUA]]&gt;0,Stock[[#This Row],[GIÁ MUA]]*(1+Stock[[#This Row],[% GIẢM ĐỂ CẮT LỖ]]),"")</f>
        <v/>
      </c>
      <c r="Q2835" s="103"/>
      <c r="R2835" s="117" t="str">
        <f>IF(Stock[[#This Row],[CỔ TỨC TIỀN MẶT]]&gt;0,Stock[[#This Row],[CỔ TỨC TIỀN MẶT]]/(Stock[[#This Row],[GIÁ MUA]]*Stock[[#This Row],[SỐ LƯỢNG MUA]]),"")</f>
        <v/>
      </c>
      <c r="S2835" s="103"/>
      <c r="T2835" s="77"/>
      <c r="U2835" s="95"/>
      <c r="V2835" s="96"/>
      <c r="W2835" s="125" t="str">
        <f>IF(Stock[[#This Row],[SỐ LƯỢNG BÁN]]&gt;0,Stock[[#This Row],[GIÁ BÁN]]*Stock[[#This Row],[SỐ LƯỢNG BÁN]]*$D$11+Stock[[#This Row],[GIÁ BÁN]]*Stock[[#This Row],[SỐ LƯỢNG BÁN]]*$D$12,"")</f>
        <v/>
      </c>
      <c r="X2835" s="120">
        <f>Stock[[#This Row],[SỐ LƯỢNG MUA]]+Stock[[#This Row],[CỔ TỨC BẰNG CỔ PHIẾU]]-Stock[[#This Row],[SỐ LƯỢNG BÁN]]</f>
        <v>0</v>
      </c>
      <c r="Y28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5" s="120">
        <f ca="1">IF(Stock[[#This Row],[NGÀY BÁN]]&gt;0,Stock[[#This Row],[NGÀY BÁN]]-Stock[[#This Row],[NGÀY MUA]]+1,IF(Stock[[#This Row],[NGÀY MUA]]=0,0,TODAY()-Stock[[#This Row],[NGÀY MUA]]+1))</f>
        <v>0</v>
      </c>
      <c r="AA2835" s="121" t="str">
        <f>IFERROR(Stock[[#This Row],[CỔ TỨC TIỀN MẶT]]+Stock[[#This Row],[LÃI/(LỖ) TỪ BÁN CK
(auto-fill)]],"")</f>
        <v/>
      </c>
      <c r="AB28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5" s="79"/>
      <c r="AE2835" s="146" t="str">
        <f>IF(Stock[[#This Row],[TRẠNG THÁI
(auto-fill)]]="NẮM GIỮ",Stock[[#This Row],[GIÁ THỊ TRƯỜNG]]-Stock[[#This Row],[GIÁ MUA]],"")</f>
        <v/>
      </c>
      <c r="AF2835" s="150" t="str">
        <f>IFERROR(Stock[[#This Row],[TĂNG/
(GIẢM )]]/Stock[[#This Row],[GIÁ MUA]],"")</f>
        <v/>
      </c>
      <c r="AG2835" s="129" t="str">
        <f>IF(Stock[[#This Row],[GIÁ THỊ TRƯỜNG]]&gt;0,Stock[[#This Row],[GIÁ THỊ TRƯỜNG]]*Stock[[#This Row],[SỐ LƯỢNG CÒN LẠI
(auto-fill)]],"")</f>
        <v/>
      </c>
    </row>
    <row r="2836" spans="2:33">
      <c r="B2836" s="109" t="str">
        <f>IF(AND(Stock[[#This Row],[SỐ LƯỢNG MUA]]&gt;0,Stock[[#This Row],[SỐ LƯỢNG CÒN LẠI
(auto-fill)]]=0),"BÁN",
IF(AND(Stock[[#This Row],[SỐ LƯỢNG MUA]]&gt;0,Stock[[#This Row],[SỐ LƯỢNG CÒN LẠI
(auto-fill)]]&gt;0),"NẮM GIỮ",""))</f>
        <v/>
      </c>
      <c r="C2836" s="112">
        <f t="shared" si="44"/>
        <v>2823</v>
      </c>
      <c r="D2836" s="77"/>
      <c r="E2836" s="78"/>
      <c r="F2836" s="170"/>
      <c r="G2836" s="83"/>
      <c r="H2836" s="84"/>
      <c r="I2836" s="114" t="str">
        <f>IF(Stock[[#This Row],[SỐ LƯỢNG MUA]]&gt;0,Stock[[#This Row],[GIÁ MUA]]*Stock[[#This Row],[SỐ LƯỢNG MUA]]*$D$11,"")</f>
        <v/>
      </c>
      <c r="J2836" s="87"/>
      <c r="K2836" s="88"/>
      <c r="L2836" s="116" t="str">
        <f>IF(Stock[[#This Row],[SỐ LƯỢNG MUA]]&gt;0,Stock[[#This Row],[GIÁ MUA]]*(1+Stock[[#This Row],[% TĂNG KỲ VỌNG_1]]),"")</f>
        <v/>
      </c>
      <c r="M2836" s="89"/>
      <c r="N2836" s="116" t="str">
        <f>IF(Stock[[#This Row],[SỐ LƯỢNG MUA]]&gt;0,Stock[[#This Row],[GIÁ MUA]]*(1+Stock[[#This Row],[% TĂNG KỲ VỌNG_2]]),"")</f>
        <v/>
      </c>
      <c r="O2836" s="89"/>
      <c r="P2836" s="116" t="str">
        <f>IF(Stock[[#This Row],[SỐ LƯỢNG MUA]]&gt;0,Stock[[#This Row],[GIÁ MUA]]*(1+Stock[[#This Row],[% GIẢM ĐỂ CẮT LỖ]]),"")</f>
        <v/>
      </c>
      <c r="Q2836" s="103"/>
      <c r="R2836" s="117" t="str">
        <f>IF(Stock[[#This Row],[CỔ TỨC TIỀN MẶT]]&gt;0,Stock[[#This Row],[CỔ TỨC TIỀN MẶT]]/(Stock[[#This Row],[GIÁ MUA]]*Stock[[#This Row],[SỐ LƯỢNG MUA]]),"")</f>
        <v/>
      </c>
      <c r="S2836" s="103"/>
      <c r="T2836" s="77"/>
      <c r="U2836" s="95"/>
      <c r="V2836" s="96"/>
      <c r="W2836" s="125" t="str">
        <f>IF(Stock[[#This Row],[SỐ LƯỢNG BÁN]]&gt;0,Stock[[#This Row],[GIÁ BÁN]]*Stock[[#This Row],[SỐ LƯỢNG BÁN]]*$D$11+Stock[[#This Row],[GIÁ BÁN]]*Stock[[#This Row],[SỐ LƯỢNG BÁN]]*$D$12,"")</f>
        <v/>
      </c>
      <c r="X2836" s="120">
        <f>Stock[[#This Row],[SỐ LƯỢNG MUA]]+Stock[[#This Row],[CỔ TỨC BẰNG CỔ PHIẾU]]-Stock[[#This Row],[SỐ LƯỢNG BÁN]]</f>
        <v>0</v>
      </c>
      <c r="Y28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6" s="120">
        <f ca="1">IF(Stock[[#This Row],[NGÀY BÁN]]&gt;0,Stock[[#This Row],[NGÀY BÁN]]-Stock[[#This Row],[NGÀY MUA]]+1,IF(Stock[[#This Row],[NGÀY MUA]]=0,0,TODAY()-Stock[[#This Row],[NGÀY MUA]]+1))</f>
        <v>0</v>
      </c>
      <c r="AA2836" s="121" t="str">
        <f>IFERROR(Stock[[#This Row],[CỔ TỨC TIỀN MẶT]]+Stock[[#This Row],[LÃI/(LỖ) TỪ BÁN CK
(auto-fill)]],"")</f>
        <v/>
      </c>
      <c r="AB28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6" s="79"/>
      <c r="AE2836" s="146" t="str">
        <f>IF(Stock[[#This Row],[TRẠNG THÁI
(auto-fill)]]="NẮM GIỮ",Stock[[#This Row],[GIÁ THỊ TRƯỜNG]]-Stock[[#This Row],[GIÁ MUA]],"")</f>
        <v/>
      </c>
      <c r="AF2836" s="150" t="str">
        <f>IFERROR(Stock[[#This Row],[TĂNG/
(GIẢM )]]/Stock[[#This Row],[GIÁ MUA]],"")</f>
        <v/>
      </c>
      <c r="AG2836" s="129" t="str">
        <f>IF(Stock[[#This Row],[GIÁ THỊ TRƯỜNG]]&gt;0,Stock[[#This Row],[GIÁ THỊ TRƯỜNG]]*Stock[[#This Row],[SỐ LƯỢNG CÒN LẠI
(auto-fill)]],"")</f>
        <v/>
      </c>
    </row>
    <row r="2837" spans="2:33">
      <c r="B2837" s="109" t="str">
        <f>IF(AND(Stock[[#This Row],[SỐ LƯỢNG MUA]]&gt;0,Stock[[#This Row],[SỐ LƯỢNG CÒN LẠI
(auto-fill)]]=0),"BÁN",
IF(AND(Stock[[#This Row],[SỐ LƯỢNG MUA]]&gt;0,Stock[[#This Row],[SỐ LƯỢNG CÒN LẠI
(auto-fill)]]&gt;0),"NẮM GIỮ",""))</f>
        <v/>
      </c>
      <c r="C2837" s="112">
        <f t="shared" si="44"/>
        <v>2824</v>
      </c>
      <c r="D2837" s="77"/>
      <c r="E2837" s="78"/>
      <c r="F2837" s="170"/>
      <c r="G2837" s="83"/>
      <c r="H2837" s="84"/>
      <c r="I2837" s="114" t="str">
        <f>IF(Stock[[#This Row],[SỐ LƯỢNG MUA]]&gt;0,Stock[[#This Row],[GIÁ MUA]]*Stock[[#This Row],[SỐ LƯỢNG MUA]]*$D$11,"")</f>
        <v/>
      </c>
      <c r="J2837" s="87"/>
      <c r="K2837" s="88"/>
      <c r="L2837" s="116" t="str">
        <f>IF(Stock[[#This Row],[SỐ LƯỢNG MUA]]&gt;0,Stock[[#This Row],[GIÁ MUA]]*(1+Stock[[#This Row],[% TĂNG KỲ VỌNG_1]]),"")</f>
        <v/>
      </c>
      <c r="M2837" s="89"/>
      <c r="N2837" s="116" t="str">
        <f>IF(Stock[[#This Row],[SỐ LƯỢNG MUA]]&gt;0,Stock[[#This Row],[GIÁ MUA]]*(1+Stock[[#This Row],[% TĂNG KỲ VỌNG_2]]),"")</f>
        <v/>
      </c>
      <c r="O2837" s="89"/>
      <c r="P2837" s="116" t="str">
        <f>IF(Stock[[#This Row],[SỐ LƯỢNG MUA]]&gt;0,Stock[[#This Row],[GIÁ MUA]]*(1+Stock[[#This Row],[% GIẢM ĐỂ CẮT LỖ]]),"")</f>
        <v/>
      </c>
      <c r="Q2837" s="103"/>
      <c r="R2837" s="117" t="str">
        <f>IF(Stock[[#This Row],[CỔ TỨC TIỀN MẶT]]&gt;0,Stock[[#This Row],[CỔ TỨC TIỀN MẶT]]/(Stock[[#This Row],[GIÁ MUA]]*Stock[[#This Row],[SỐ LƯỢNG MUA]]),"")</f>
        <v/>
      </c>
      <c r="S2837" s="103"/>
      <c r="T2837" s="77"/>
      <c r="U2837" s="95"/>
      <c r="V2837" s="96"/>
      <c r="W2837" s="125" t="str">
        <f>IF(Stock[[#This Row],[SỐ LƯỢNG BÁN]]&gt;0,Stock[[#This Row],[GIÁ BÁN]]*Stock[[#This Row],[SỐ LƯỢNG BÁN]]*$D$11+Stock[[#This Row],[GIÁ BÁN]]*Stock[[#This Row],[SỐ LƯỢNG BÁN]]*$D$12,"")</f>
        <v/>
      </c>
      <c r="X2837" s="120">
        <f>Stock[[#This Row],[SỐ LƯỢNG MUA]]+Stock[[#This Row],[CỔ TỨC BẰNG CỔ PHIẾU]]-Stock[[#This Row],[SỐ LƯỢNG BÁN]]</f>
        <v>0</v>
      </c>
      <c r="Y28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7" s="120">
        <f ca="1">IF(Stock[[#This Row],[NGÀY BÁN]]&gt;0,Stock[[#This Row],[NGÀY BÁN]]-Stock[[#This Row],[NGÀY MUA]]+1,IF(Stock[[#This Row],[NGÀY MUA]]=0,0,TODAY()-Stock[[#This Row],[NGÀY MUA]]+1))</f>
        <v>0</v>
      </c>
      <c r="AA2837" s="121" t="str">
        <f>IFERROR(Stock[[#This Row],[CỔ TỨC TIỀN MẶT]]+Stock[[#This Row],[LÃI/(LỖ) TỪ BÁN CK
(auto-fill)]],"")</f>
        <v/>
      </c>
      <c r="AB28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7" s="79"/>
      <c r="AE2837" s="146" t="str">
        <f>IF(Stock[[#This Row],[TRẠNG THÁI
(auto-fill)]]="NẮM GIỮ",Stock[[#This Row],[GIÁ THỊ TRƯỜNG]]-Stock[[#This Row],[GIÁ MUA]],"")</f>
        <v/>
      </c>
      <c r="AF2837" s="150" t="str">
        <f>IFERROR(Stock[[#This Row],[TĂNG/
(GIẢM )]]/Stock[[#This Row],[GIÁ MUA]],"")</f>
        <v/>
      </c>
      <c r="AG2837" s="129" t="str">
        <f>IF(Stock[[#This Row],[GIÁ THỊ TRƯỜNG]]&gt;0,Stock[[#This Row],[GIÁ THỊ TRƯỜNG]]*Stock[[#This Row],[SỐ LƯỢNG CÒN LẠI
(auto-fill)]],"")</f>
        <v/>
      </c>
    </row>
    <row r="2838" spans="2:33">
      <c r="B2838" s="109" t="str">
        <f>IF(AND(Stock[[#This Row],[SỐ LƯỢNG MUA]]&gt;0,Stock[[#This Row],[SỐ LƯỢNG CÒN LẠI
(auto-fill)]]=0),"BÁN",
IF(AND(Stock[[#This Row],[SỐ LƯỢNG MUA]]&gt;0,Stock[[#This Row],[SỐ LƯỢNG CÒN LẠI
(auto-fill)]]&gt;0),"NẮM GIỮ",""))</f>
        <v/>
      </c>
      <c r="C2838" s="112">
        <f t="shared" si="44"/>
        <v>2825</v>
      </c>
      <c r="D2838" s="77"/>
      <c r="E2838" s="78"/>
      <c r="F2838" s="170"/>
      <c r="G2838" s="83"/>
      <c r="H2838" s="84"/>
      <c r="I2838" s="114" t="str">
        <f>IF(Stock[[#This Row],[SỐ LƯỢNG MUA]]&gt;0,Stock[[#This Row],[GIÁ MUA]]*Stock[[#This Row],[SỐ LƯỢNG MUA]]*$D$11,"")</f>
        <v/>
      </c>
      <c r="J2838" s="87"/>
      <c r="K2838" s="88"/>
      <c r="L2838" s="116" t="str">
        <f>IF(Stock[[#This Row],[SỐ LƯỢNG MUA]]&gt;0,Stock[[#This Row],[GIÁ MUA]]*(1+Stock[[#This Row],[% TĂNG KỲ VỌNG_1]]),"")</f>
        <v/>
      </c>
      <c r="M2838" s="89"/>
      <c r="N2838" s="116" t="str">
        <f>IF(Stock[[#This Row],[SỐ LƯỢNG MUA]]&gt;0,Stock[[#This Row],[GIÁ MUA]]*(1+Stock[[#This Row],[% TĂNG KỲ VỌNG_2]]),"")</f>
        <v/>
      </c>
      <c r="O2838" s="89"/>
      <c r="P2838" s="116" t="str">
        <f>IF(Stock[[#This Row],[SỐ LƯỢNG MUA]]&gt;0,Stock[[#This Row],[GIÁ MUA]]*(1+Stock[[#This Row],[% GIẢM ĐỂ CẮT LỖ]]),"")</f>
        <v/>
      </c>
      <c r="Q2838" s="103"/>
      <c r="R2838" s="117" t="str">
        <f>IF(Stock[[#This Row],[CỔ TỨC TIỀN MẶT]]&gt;0,Stock[[#This Row],[CỔ TỨC TIỀN MẶT]]/(Stock[[#This Row],[GIÁ MUA]]*Stock[[#This Row],[SỐ LƯỢNG MUA]]),"")</f>
        <v/>
      </c>
      <c r="S2838" s="103"/>
      <c r="T2838" s="77"/>
      <c r="U2838" s="95"/>
      <c r="V2838" s="96"/>
      <c r="W2838" s="125" t="str">
        <f>IF(Stock[[#This Row],[SỐ LƯỢNG BÁN]]&gt;0,Stock[[#This Row],[GIÁ BÁN]]*Stock[[#This Row],[SỐ LƯỢNG BÁN]]*$D$11+Stock[[#This Row],[GIÁ BÁN]]*Stock[[#This Row],[SỐ LƯỢNG BÁN]]*$D$12,"")</f>
        <v/>
      </c>
      <c r="X2838" s="120">
        <f>Stock[[#This Row],[SỐ LƯỢNG MUA]]+Stock[[#This Row],[CỔ TỨC BẰNG CỔ PHIẾU]]-Stock[[#This Row],[SỐ LƯỢNG BÁN]]</f>
        <v>0</v>
      </c>
      <c r="Y28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8" s="120">
        <f ca="1">IF(Stock[[#This Row],[NGÀY BÁN]]&gt;0,Stock[[#This Row],[NGÀY BÁN]]-Stock[[#This Row],[NGÀY MUA]]+1,IF(Stock[[#This Row],[NGÀY MUA]]=0,0,TODAY()-Stock[[#This Row],[NGÀY MUA]]+1))</f>
        <v>0</v>
      </c>
      <c r="AA2838" s="121" t="str">
        <f>IFERROR(Stock[[#This Row],[CỔ TỨC TIỀN MẶT]]+Stock[[#This Row],[LÃI/(LỖ) TỪ BÁN CK
(auto-fill)]],"")</f>
        <v/>
      </c>
      <c r="AB28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8" s="79"/>
      <c r="AE2838" s="146" t="str">
        <f>IF(Stock[[#This Row],[TRẠNG THÁI
(auto-fill)]]="NẮM GIỮ",Stock[[#This Row],[GIÁ THỊ TRƯỜNG]]-Stock[[#This Row],[GIÁ MUA]],"")</f>
        <v/>
      </c>
      <c r="AF2838" s="150" t="str">
        <f>IFERROR(Stock[[#This Row],[TĂNG/
(GIẢM )]]/Stock[[#This Row],[GIÁ MUA]],"")</f>
        <v/>
      </c>
      <c r="AG2838" s="129" t="str">
        <f>IF(Stock[[#This Row],[GIÁ THỊ TRƯỜNG]]&gt;0,Stock[[#This Row],[GIÁ THỊ TRƯỜNG]]*Stock[[#This Row],[SỐ LƯỢNG CÒN LẠI
(auto-fill)]],"")</f>
        <v/>
      </c>
    </row>
    <row r="2839" spans="2:33">
      <c r="B2839" s="109" t="str">
        <f>IF(AND(Stock[[#This Row],[SỐ LƯỢNG MUA]]&gt;0,Stock[[#This Row],[SỐ LƯỢNG CÒN LẠI
(auto-fill)]]=0),"BÁN",
IF(AND(Stock[[#This Row],[SỐ LƯỢNG MUA]]&gt;0,Stock[[#This Row],[SỐ LƯỢNG CÒN LẠI
(auto-fill)]]&gt;0),"NẮM GIỮ",""))</f>
        <v/>
      </c>
      <c r="C2839" s="112">
        <f t="shared" si="44"/>
        <v>2826</v>
      </c>
      <c r="D2839" s="77"/>
      <c r="E2839" s="78"/>
      <c r="F2839" s="170"/>
      <c r="G2839" s="83"/>
      <c r="H2839" s="84"/>
      <c r="I2839" s="114" t="str">
        <f>IF(Stock[[#This Row],[SỐ LƯỢNG MUA]]&gt;0,Stock[[#This Row],[GIÁ MUA]]*Stock[[#This Row],[SỐ LƯỢNG MUA]]*$D$11,"")</f>
        <v/>
      </c>
      <c r="J2839" s="87"/>
      <c r="K2839" s="88"/>
      <c r="L2839" s="116" t="str">
        <f>IF(Stock[[#This Row],[SỐ LƯỢNG MUA]]&gt;0,Stock[[#This Row],[GIÁ MUA]]*(1+Stock[[#This Row],[% TĂNG KỲ VỌNG_1]]),"")</f>
        <v/>
      </c>
      <c r="M2839" s="89"/>
      <c r="N2839" s="116" t="str">
        <f>IF(Stock[[#This Row],[SỐ LƯỢNG MUA]]&gt;0,Stock[[#This Row],[GIÁ MUA]]*(1+Stock[[#This Row],[% TĂNG KỲ VỌNG_2]]),"")</f>
        <v/>
      </c>
      <c r="O2839" s="89"/>
      <c r="P2839" s="116" t="str">
        <f>IF(Stock[[#This Row],[SỐ LƯỢNG MUA]]&gt;0,Stock[[#This Row],[GIÁ MUA]]*(1+Stock[[#This Row],[% GIẢM ĐỂ CẮT LỖ]]),"")</f>
        <v/>
      </c>
      <c r="Q2839" s="103"/>
      <c r="R2839" s="117" t="str">
        <f>IF(Stock[[#This Row],[CỔ TỨC TIỀN MẶT]]&gt;0,Stock[[#This Row],[CỔ TỨC TIỀN MẶT]]/(Stock[[#This Row],[GIÁ MUA]]*Stock[[#This Row],[SỐ LƯỢNG MUA]]),"")</f>
        <v/>
      </c>
      <c r="S2839" s="103"/>
      <c r="T2839" s="77"/>
      <c r="U2839" s="95"/>
      <c r="V2839" s="96"/>
      <c r="W2839" s="125" t="str">
        <f>IF(Stock[[#This Row],[SỐ LƯỢNG BÁN]]&gt;0,Stock[[#This Row],[GIÁ BÁN]]*Stock[[#This Row],[SỐ LƯỢNG BÁN]]*$D$11+Stock[[#This Row],[GIÁ BÁN]]*Stock[[#This Row],[SỐ LƯỢNG BÁN]]*$D$12,"")</f>
        <v/>
      </c>
      <c r="X2839" s="120">
        <f>Stock[[#This Row],[SỐ LƯỢNG MUA]]+Stock[[#This Row],[CỔ TỨC BẰNG CỔ PHIẾU]]-Stock[[#This Row],[SỐ LƯỢNG BÁN]]</f>
        <v>0</v>
      </c>
      <c r="Y28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9" s="120">
        <f ca="1">IF(Stock[[#This Row],[NGÀY BÁN]]&gt;0,Stock[[#This Row],[NGÀY BÁN]]-Stock[[#This Row],[NGÀY MUA]]+1,IF(Stock[[#This Row],[NGÀY MUA]]=0,0,TODAY()-Stock[[#This Row],[NGÀY MUA]]+1))</f>
        <v>0</v>
      </c>
      <c r="AA2839" s="121" t="str">
        <f>IFERROR(Stock[[#This Row],[CỔ TỨC TIỀN MẶT]]+Stock[[#This Row],[LÃI/(LỖ) TỪ BÁN CK
(auto-fill)]],"")</f>
        <v/>
      </c>
      <c r="AB28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39" s="79"/>
      <c r="AE2839" s="146" t="str">
        <f>IF(Stock[[#This Row],[TRẠNG THÁI
(auto-fill)]]="NẮM GIỮ",Stock[[#This Row],[GIÁ THỊ TRƯỜNG]]-Stock[[#This Row],[GIÁ MUA]],"")</f>
        <v/>
      </c>
      <c r="AF2839" s="150" t="str">
        <f>IFERROR(Stock[[#This Row],[TĂNG/
(GIẢM )]]/Stock[[#This Row],[GIÁ MUA]],"")</f>
        <v/>
      </c>
      <c r="AG2839" s="129" t="str">
        <f>IF(Stock[[#This Row],[GIÁ THỊ TRƯỜNG]]&gt;0,Stock[[#This Row],[GIÁ THỊ TRƯỜNG]]*Stock[[#This Row],[SỐ LƯỢNG CÒN LẠI
(auto-fill)]],"")</f>
        <v/>
      </c>
    </row>
    <row r="2840" spans="2:33">
      <c r="B2840" s="109" t="str">
        <f>IF(AND(Stock[[#This Row],[SỐ LƯỢNG MUA]]&gt;0,Stock[[#This Row],[SỐ LƯỢNG CÒN LẠI
(auto-fill)]]=0),"BÁN",
IF(AND(Stock[[#This Row],[SỐ LƯỢNG MUA]]&gt;0,Stock[[#This Row],[SỐ LƯỢNG CÒN LẠI
(auto-fill)]]&gt;0),"NẮM GIỮ",""))</f>
        <v/>
      </c>
      <c r="C2840" s="112">
        <f t="shared" si="44"/>
        <v>2827</v>
      </c>
      <c r="D2840" s="77"/>
      <c r="E2840" s="78"/>
      <c r="F2840" s="170"/>
      <c r="G2840" s="83"/>
      <c r="H2840" s="84"/>
      <c r="I2840" s="114" t="str">
        <f>IF(Stock[[#This Row],[SỐ LƯỢNG MUA]]&gt;0,Stock[[#This Row],[GIÁ MUA]]*Stock[[#This Row],[SỐ LƯỢNG MUA]]*$D$11,"")</f>
        <v/>
      </c>
      <c r="J2840" s="87"/>
      <c r="K2840" s="88"/>
      <c r="L2840" s="116" t="str">
        <f>IF(Stock[[#This Row],[SỐ LƯỢNG MUA]]&gt;0,Stock[[#This Row],[GIÁ MUA]]*(1+Stock[[#This Row],[% TĂNG KỲ VỌNG_1]]),"")</f>
        <v/>
      </c>
      <c r="M2840" s="89"/>
      <c r="N2840" s="116" t="str">
        <f>IF(Stock[[#This Row],[SỐ LƯỢNG MUA]]&gt;0,Stock[[#This Row],[GIÁ MUA]]*(1+Stock[[#This Row],[% TĂNG KỲ VỌNG_2]]),"")</f>
        <v/>
      </c>
      <c r="O2840" s="89"/>
      <c r="P2840" s="116" t="str">
        <f>IF(Stock[[#This Row],[SỐ LƯỢNG MUA]]&gt;0,Stock[[#This Row],[GIÁ MUA]]*(1+Stock[[#This Row],[% GIẢM ĐỂ CẮT LỖ]]),"")</f>
        <v/>
      </c>
      <c r="Q2840" s="103"/>
      <c r="R2840" s="117" t="str">
        <f>IF(Stock[[#This Row],[CỔ TỨC TIỀN MẶT]]&gt;0,Stock[[#This Row],[CỔ TỨC TIỀN MẶT]]/(Stock[[#This Row],[GIÁ MUA]]*Stock[[#This Row],[SỐ LƯỢNG MUA]]),"")</f>
        <v/>
      </c>
      <c r="S2840" s="103"/>
      <c r="T2840" s="77"/>
      <c r="U2840" s="95"/>
      <c r="V2840" s="96"/>
      <c r="W2840" s="125" t="str">
        <f>IF(Stock[[#This Row],[SỐ LƯỢNG BÁN]]&gt;0,Stock[[#This Row],[GIÁ BÁN]]*Stock[[#This Row],[SỐ LƯỢNG BÁN]]*$D$11+Stock[[#This Row],[GIÁ BÁN]]*Stock[[#This Row],[SỐ LƯỢNG BÁN]]*$D$12,"")</f>
        <v/>
      </c>
      <c r="X2840" s="120">
        <f>Stock[[#This Row],[SỐ LƯỢNG MUA]]+Stock[[#This Row],[CỔ TỨC BẰNG CỔ PHIẾU]]-Stock[[#This Row],[SỐ LƯỢNG BÁN]]</f>
        <v>0</v>
      </c>
      <c r="Y28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0" s="120">
        <f ca="1">IF(Stock[[#This Row],[NGÀY BÁN]]&gt;0,Stock[[#This Row],[NGÀY BÁN]]-Stock[[#This Row],[NGÀY MUA]]+1,IF(Stock[[#This Row],[NGÀY MUA]]=0,0,TODAY()-Stock[[#This Row],[NGÀY MUA]]+1))</f>
        <v>0</v>
      </c>
      <c r="AA2840" s="121" t="str">
        <f>IFERROR(Stock[[#This Row],[CỔ TỨC TIỀN MẶT]]+Stock[[#This Row],[LÃI/(LỖ) TỪ BÁN CK
(auto-fill)]],"")</f>
        <v/>
      </c>
      <c r="AB28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0" s="79"/>
      <c r="AE2840" s="146" t="str">
        <f>IF(Stock[[#This Row],[TRẠNG THÁI
(auto-fill)]]="NẮM GIỮ",Stock[[#This Row],[GIÁ THỊ TRƯỜNG]]-Stock[[#This Row],[GIÁ MUA]],"")</f>
        <v/>
      </c>
      <c r="AF2840" s="150" t="str">
        <f>IFERROR(Stock[[#This Row],[TĂNG/
(GIẢM )]]/Stock[[#This Row],[GIÁ MUA]],"")</f>
        <v/>
      </c>
      <c r="AG2840" s="129" t="str">
        <f>IF(Stock[[#This Row],[GIÁ THỊ TRƯỜNG]]&gt;0,Stock[[#This Row],[GIÁ THỊ TRƯỜNG]]*Stock[[#This Row],[SỐ LƯỢNG CÒN LẠI
(auto-fill)]],"")</f>
        <v/>
      </c>
    </row>
    <row r="2841" spans="2:33">
      <c r="B2841" s="109" t="str">
        <f>IF(AND(Stock[[#This Row],[SỐ LƯỢNG MUA]]&gt;0,Stock[[#This Row],[SỐ LƯỢNG CÒN LẠI
(auto-fill)]]=0),"BÁN",
IF(AND(Stock[[#This Row],[SỐ LƯỢNG MUA]]&gt;0,Stock[[#This Row],[SỐ LƯỢNG CÒN LẠI
(auto-fill)]]&gt;0),"NẮM GIỮ",""))</f>
        <v/>
      </c>
      <c r="C2841" s="112">
        <f t="shared" si="44"/>
        <v>2828</v>
      </c>
      <c r="D2841" s="77"/>
      <c r="E2841" s="78"/>
      <c r="F2841" s="170"/>
      <c r="G2841" s="83"/>
      <c r="H2841" s="84"/>
      <c r="I2841" s="114" t="str">
        <f>IF(Stock[[#This Row],[SỐ LƯỢNG MUA]]&gt;0,Stock[[#This Row],[GIÁ MUA]]*Stock[[#This Row],[SỐ LƯỢNG MUA]]*$D$11,"")</f>
        <v/>
      </c>
      <c r="J2841" s="87"/>
      <c r="K2841" s="88"/>
      <c r="L2841" s="116" t="str">
        <f>IF(Stock[[#This Row],[SỐ LƯỢNG MUA]]&gt;0,Stock[[#This Row],[GIÁ MUA]]*(1+Stock[[#This Row],[% TĂNG KỲ VỌNG_1]]),"")</f>
        <v/>
      </c>
      <c r="M2841" s="89"/>
      <c r="N2841" s="116" t="str">
        <f>IF(Stock[[#This Row],[SỐ LƯỢNG MUA]]&gt;0,Stock[[#This Row],[GIÁ MUA]]*(1+Stock[[#This Row],[% TĂNG KỲ VỌNG_2]]),"")</f>
        <v/>
      </c>
      <c r="O2841" s="89"/>
      <c r="P2841" s="116" t="str">
        <f>IF(Stock[[#This Row],[SỐ LƯỢNG MUA]]&gt;0,Stock[[#This Row],[GIÁ MUA]]*(1+Stock[[#This Row],[% GIẢM ĐỂ CẮT LỖ]]),"")</f>
        <v/>
      </c>
      <c r="Q2841" s="103"/>
      <c r="R2841" s="117" t="str">
        <f>IF(Stock[[#This Row],[CỔ TỨC TIỀN MẶT]]&gt;0,Stock[[#This Row],[CỔ TỨC TIỀN MẶT]]/(Stock[[#This Row],[GIÁ MUA]]*Stock[[#This Row],[SỐ LƯỢNG MUA]]),"")</f>
        <v/>
      </c>
      <c r="S2841" s="103"/>
      <c r="T2841" s="77"/>
      <c r="U2841" s="95"/>
      <c r="V2841" s="96"/>
      <c r="W2841" s="125" t="str">
        <f>IF(Stock[[#This Row],[SỐ LƯỢNG BÁN]]&gt;0,Stock[[#This Row],[GIÁ BÁN]]*Stock[[#This Row],[SỐ LƯỢNG BÁN]]*$D$11+Stock[[#This Row],[GIÁ BÁN]]*Stock[[#This Row],[SỐ LƯỢNG BÁN]]*$D$12,"")</f>
        <v/>
      </c>
      <c r="X2841" s="120">
        <f>Stock[[#This Row],[SỐ LƯỢNG MUA]]+Stock[[#This Row],[CỔ TỨC BẰNG CỔ PHIẾU]]-Stock[[#This Row],[SỐ LƯỢNG BÁN]]</f>
        <v>0</v>
      </c>
      <c r="Y28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1" s="120">
        <f ca="1">IF(Stock[[#This Row],[NGÀY BÁN]]&gt;0,Stock[[#This Row],[NGÀY BÁN]]-Stock[[#This Row],[NGÀY MUA]]+1,IF(Stock[[#This Row],[NGÀY MUA]]=0,0,TODAY()-Stock[[#This Row],[NGÀY MUA]]+1))</f>
        <v>0</v>
      </c>
      <c r="AA2841" s="121" t="str">
        <f>IFERROR(Stock[[#This Row],[CỔ TỨC TIỀN MẶT]]+Stock[[#This Row],[LÃI/(LỖ) TỪ BÁN CK
(auto-fill)]],"")</f>
        <v/>
      </c>
      <c r="AB28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1" s="79"/>
      <c r="AE2841" s="146" t="str">
        <f>IF(Stock[[#This Row],[TRẠNG THÁI
(auto-fill)]]="NẮM GIỮ",Stock[[#This Row],[GIÁ THỊ TRƯỜNG]]-Stock[[#This Row],[GIÁ MUA]],"")</f>
        <v/>
      </c>
      <c r="AF2841" s="150" t="str">
        <f>IFERROR(Stock[[#This Row],[TĂNG/
(GIẢM )]]/Stock[[#This Row],[GIÁ MUA]],"")</f>
        <v/>
      </c>
      <c r="AG2841" s="129" t="str">
        <f>IF(Stock[[#This Row],[GIÁ THỊ TRƯỜNG]]&gt;0,Stock[[#This Row],[GIÁ THỊ TRƯỜNG]]*Stock[[#This Row],[SỐ LƯỢNG CÒN LẠI
(auto-fill)]],"")</f>
        <v/>
      </c>
    </row>
    <row r="2842" spans="2:33">
      <c r="B2842" s="109" t="str">
        <f>IF(AND(Stock[[#This Row],[SỐ LƯỢNG MUA]]&gt;0,Stock[[#This Row],[SỐ LƯỢNG CÒN LẠI
(auto-fill)]]=0),"BÁN",
IF(AND(Stock[[#This Row],[SỐ LƯỢNG MUA]]&gt;0,Stock[[#This Row],[SỐ LƯỢNG CÒN LẠI
(auto-fill)]]&gt;0),"NẮM GIỮ",""))</f>
        <v/>
      </c>
      <c r="C2842" s="112">
        <f t="shared" si="44"/>
        <v>2829</v>
      </c>
      <c r="D2842" s="77"/>
      <c r="E2842" s="78"/>
      <c r="F2842" s="170"/>
      <c r="G2842" s="83"/>
      <c r="H2842" s="84"/>
      <c r="I2842" s="114" t="str">
        <f>IF(Stock[[#This Row],[SỐ LƯỢNG MUA]]&gt;0,Stock[[#This Row],[GIÁ MUA]]*Stock[[#This Row],[SỐ LƯỢNG MUA]]*$D$11,"")</f>
        <v/>
      </c>
      <c r="J2842" s="87"/>
      <c r="K2842" s="88"/>
      <c r="L2842" s="116" t="str">
        <f>IF(Stock[[#This Row],[SỐ LƯỢNG MUA]]&gt;0,Stock[[#This Row],[GIÁ MUA]]*(1+Stock[[#This Row],[% TĂNG KỲ VỌNG_1]]),"")</f>
        <v/>
      </c>
      <c r="M2842" s="89"/>
      <c r="N2842" s="116" t="str">
        <f>IF(Stock[[#This Row],[SỐ LƯỢNG MUA]]&gt;0,Stock[[#This Row],[GIÁ MUA]]*(1+Stock[[#This Row],[% TĂNG KỲ VỌNG_2]]),"")</f>
        <v/>
      </c>
      <c r="O2842" s="89"/>
      <c r="P2842" s="116" t="str">
        <f>IF(Stock[[#This Row],[SỐ LƯỢNG MUA]]&gt;0,Stock[[#This Row],[GIÁ MUA]]*(1+Stock[[#This Row],[% GIẢM ĐỂ CẮT LỖ]]),"")</f>
        <v/>
      </c>
      <c r="Q2842" s="103"/>
      <c r="R2842" s="117" t="str">
        <f>IF(Stock[[#This Row],[CỔ TỨC TIỀN MẶT]]&gt;0,Stock[[#This Row],[CỔ TỨC TIỀN MẶT]]/(Stock[[#This Row],[GIÁ MUA]]*Stock[[#This Row],[SỐ LƯỢNG MUA]]),"")</f>
        <v/>
      </c>
      <c r="S2842" s="103"/>
      <c r="T2842" s="77"/>
      <c r="U2842" s="95"/>
      <c r="V2842" s="96"/>
      <c r="W2842" s="125" t="str">
        <f>IF(Stock[[#This Row],[SỐ LƯỢNG BÁN]]&gt;0,Stock[[#This Row],[GIÁ BÁN]]*Stock[[#This Row],[SỐ LƯỢNG BÁN]]*$D$11+Stock[[#This Row],[GIÁ BÁN]]*Stock[[#This Row],[SỐ LƯỢNG BÁN]]*$D$12,"")</f>
        <v/>
      </c>
      <c r="X2842" s="120">
        <f>Stock[[#This Row],[SỐ LƯỢNG MUA]]+Stock[[#This Row],[CỔ TỨC BẰNG CỔ PHIẾU]]-Stock[[#This Row],[SỐ LƯỢNG BÁN]]</f>
        <v>0</v>
      </c>
      <c r="Y28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2" s="120">
        <f ca="1">IF(Stock[[#This Row],[NGÀY BÁN]]&gt;0,Stock[[#This Row],[NGÀY BÁN]]-Stock[[#This Row],[NGÀY MUA]]+1,IF(Stock[[#This Row],[NGÀY MUA]]=0,0,TODAY()-Stock[[#This Row],[NGÀY MUA]]+1))</f>
        <v>0</v>
      </c>
      <c r="AA2842" s="121" t="str">
        <f>IFERROR(Stock[[#This Row],[CỔ TỨC TIỀN MẶT]]+Stock[[#This Row],[LÃI/(LỖ) TỪ BÁN CK
(auto-fill)]],"")</f>
        <v/>
      </c>
      <c r="AB28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2" s="79"/>
      <c r="AE2842" s="146" t="str">
        <f>IF(Stock[[#This Row],[TRẠNG THÁI
(auto-fill)]]="NẮM GIỮ",Stock[[#This Row],[GIÁ THỊ TRƯỜNG]]-Stock[[#This Row],[GIÁ MUA]],"")</f>
        <v/>
      </c>
      <c r="AF2842" s="150" t="str">
        <f>IFERROR(Stock[[#This Row],[TĂNG/
(GIẢM )]]/Stock[[#This Row],[GIÁ MUA]],"")</f>
        <v/>
      </c>
      <c r="AG2842" s="129" t="str">
        <f>IF(Stock[[#This Row],[GIÁ THỊ TRƯỜNG]]&gt;0,Stock[[#This Row],[GIÁ THỊ TRƯỜNG]]*Stock[[#This Row],[SỐ LƯỢNG CÒN LẠI
(auto-fill)]],"")</f>
        <v/>
      </c>
    </row>
    <row r="2843" spans="2:33">
      <c r="B2843" s="109" t="str">
        <f>IF(AND(Stock[[#This Row],[SỐ LƯỢNG MUA]]&gt;0,Stock[[#This Row],[SỐ LƯỢNG CÒN LẠI
(auto-fill)]]=0),"BÁN",
IF(AND(Stock[[#This Row],[SỐ LƯỢNG MUA]]&gt;0,Stock[[#This Row],[SỐ LƯỢNG CÒN LẠI
(auto-fill)]]&gt;0),"NẮM GIỮ",""))</f>
        <v/>
      </c>
      <c r="C2843" s="112">
        <f t="shared" si="44"/>
        <v>2830</v>
      </c>
      <c r="D2843" s="77"/>
      <c r="E2843" s="78"/>
      <c r="F2843" s="170"/>
      <c r="G2843" s="83"/>
      <c r="H2843" s="84"/>
      <c r="I2843" s="114" t="str">
        <f>IF(Stock[[#This Row],[SỐ LƯỢNG MUA]]&gt;0,Stock[[#This Row],[GIÁ MUA]]*Stock[[#This Row],[SỐ LƯỢNG MUA]]*$D$11,"")</f>
        <v/>
      </c>
      <c r="J2843" s="87"/>
      <c r="K2843" s="88"/>
      <c r="L2843" s="116" t="str">
        <f>IF(Stock[[#This Row],[SỐ LƯỢNG MUA]]&gt;0,Stock[[#This Row],[GIÁ MUA]]*(1+Stock[[#This Row],[% TĂNG KỲ VỌNG_1]]),"")</f>
        <v/>
      </c>
      <c r="M2843" s="89"/>
      <c r="N2843" s="116" t="str">
        <f>IF(Stock[[#This Row],[SỐ LƯỢNG MUA]]&gt;0,Stock[[#This Row],[GIÁ MUA]]*(1+Stock[[#This Row],[% TĂNG KỲ VỌNG_2]]),"")</f>
        <v/>
      </c>
      <c r="O2843" s="89"/>
      <c r="P2843" s="116" t="str">
        <f>IF(Stock[[#This Row],[SỐ LƯỢNG MUA]]&gt;0,Stock[[#This Row],[GIÁ MUA]]*(1+Stock[[#This Row],[% GIẢM ĐỂ CẮT LỖ]]),"")</f>
        <v/>
      </c>
      <c r="Q2843" s="103"/>
      <c r="R2843" s="117" t="str">
        <f>IF(Stock[[#This Row],[CỔ TỨC TIỀN MẶT]]&gt;0,Stock[[#This Row],[CỔ TỨC TIỀN MẶT]]/(Stock[[#This Row],[GIÁ MUA]]*Stock[[#This Row],[SỐ LƯỢNG MUA]]),"")</f>
        <v/>
      </c>
      <c r="S2843" s="103"/>
      <c r="T2843" s="77"/>
      <c r="U2843" s="95"/>
      <c r="V2843" s="96"/>
      <c r="W2843" s="125" t="str">
        <f>IF(Stock[[#This Row],[SỐ LƯỢNG BÁN]]&gt;0,Stock[[#This Row],[GIÁ BÁN]]*Stock[[#This Row],[SỐ LƯỢNG BÁN]]*$D$11+Stock[[#This Row],[GIÁ BÁN]]*Stock[[#This Row],[SỐ LƯỢNG BÁN]]*$D$12,"")</f>
        <v/>
      </c>
      <c r="X2843" s="120">
        <f>Stock[[#This Row],[SỐ LƯỢNG MUA]]+Stock[[#This Row],[CỔ TỨC BẰNG CỔ PHIẾU]]-Stock[[#This Row],[SỐ LƯỢNG BÁN]]</f>
        <v>0</v>
      </c>
      <c r="Y28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3" s="120">
        <f ca="1">IF(Stock[[#This Row],[NGÀY BÁN]]&gt;0,Stock[[#This Row],[NGÀY BÁN]]-Stock[[#This Row],[NGÀY MUA]]+1,IF(Stock[[#This Row],[NGÀY MUA]]=0,0,TODAY()-Stock[[#This Row],[NGÀY MUA]]+1))</f>
        <v>0</v>
      </c>
      <c r="AA2843" s="121" t="str">
        <f>IFERROR(Stock[[#This Row],[CỔ TỨC TIỀN MẶT]]+Stock[[#This Row],[LÃI/(LỖ) TỪ BÁN CK
(auto-fill)]],"")</f>
        <v/>
      </c>
      <c r="AB28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3" s="79"/>
      <c r="AE2843" s="146" t="str">
        <f>IF(Stock[[#This Row],[TRẠNG THÁI
(auto-fill)]]="NẮM GIỮ",Stock[[#This Row],[GIÁ THỊ TRƯỜNG]]-Stock[[#This Row],[GIÁ MUA]],"")</f>
        <v/>
      </c>
      <c r="AF2843" s="150" t="str">
        <f>IFERROR(Stock[[#This Row],[TĂNG/
(GIẢM )]]/Stock[[#This Row],[GIÁ MUA]],"")</f>
        <v/>
      </c>
      <c r="AG2843" s="129" t="str">
        <f>IF(Stock[[#This Row],[GIÁ THỊ TRƯỜNG]]&gt;0,Stock[[#This Row],[GIÁ THỊ TRƯỜNG]]*Stock[[#This Row],[SỐ LƯỢNG CÒN LẠI
(auto-fill)]],"")</f>
        <v/>
      </c>
    </row>
    <row r="2844" spans="2:33">
      <c r="B2844" s="109" t="str">
        <f>IF(AND(Stock[[#This Row],[SỐ LƯỢNG MUA]]&gt;0,Stock[[#This Row],[SỐ LƯỢNG CÒN LẠI
(auto-fill)]]=0),"BÁN",
IF(AND(Stock[[#This Row],[SỐ LƯỢNG MUA]]&gt;0,Stock[[#This Row],[SỐ LƯỢNG CÒN LẠI
(auto-fill)]]&gt;0),"NẮM GIỮ",""))</f>
        <v/>
      </c>
      <c r="C2844" s="112">
        <f t="shared" si="44"/>
        <v>2831</v>
      </c>
      <c r="D2844" s="77"/>
      <c r="E2844" s="78"/>
      <c r="F2844" s="170"/>
      <c r="G2844" s="83"/>
      <c r="H2844" s="84"/>
      <c r="I2844" s="114" t="str">
        <f>IF(Stock[[#This Row],[SỐ LƯỢNG MUA]]&gt;0,Stock[[#This Row],[GIÁ MUA]]*Stock[[#This Row],[SỐ LƯỢNG MUA]]*$D$11,"")</f>
        <v/>
      </c>
      <c r="J2844" s="87"/>
      <c r="K2844" s="88"/>
      <c r="L2844" s="116" t="str">
        <f>IF(Stock[[#This Row],[SỐ LƯỢNG MUA]]&gt;0,Stock[[#This Row],[GIÁ MUA]]*(1+Stock[[#This Row],[% TĂNG KỲ VỌNG_1]]),"")</f>
        <v/>
      </c>
      <c r="M2844" s="89"/>
      <c r="N2844" s="116" t="str">
        <f>IF(Stock[[#This Row],[SỐ LƯỢNG MUA]]&gt;0,Stock[[#This Row],[GIÁ MUA]]*(1+Stock[[#This Row],[% TĂNG KỲ VỌNG_2]]),"")</f>
        <v/>
      </c>
      <c r="O2844" s="89"/>
      <c r="P2844" s="116" t="str">
        <f>IF(Stock[[#This Row],[SỐ LƯỢNG MUA]]&gt;0,Stock[[#This Row],[GIÁ MUA]]*(1+Stock[[#This Row],[% GIẢM ĐỂ CẮT LỖ]]),"")</f>
        <v/>
      </c>
      <c r="Q2844" s="103"/>
      <c r="R2844" s="117" t="str">
        <f>IF(Stock[[#This Row],[CỔ TỨC TIỀN MẶT]]&gt;0,Stock[[#This Row],[CỔ TỨC TIỀN MẶT]]/(Stock[[#This Row],[GIÁ MUA]]*Stock[[#This Row],[SỐ LƯỢNG MUA]]),"")</f>
        <v/>
      </c>
      <c r="S2844" s="103"/>
      <c r="T2844" s="77"/>
      <c r="U2844" s="95"/>
      <c r="V2844" s="96"/>
      <c r="W2844" s="125" t="str">
        <f>IF(Stock[[#This Row],[SỐ LƯỢNG BÁN]]&gt;0,Stock[[#This Row],[GIÁ BÁN]]*Stock[[#This Row],[SỐ LƯỢNG BÁN]]*$D$11+Stock[[#This Row],[GIÁ BÁN]]*Stock[[#This Row],[SỐ LƯỢNG BÁN]]*$D$12,"")</f>
        <v/>
      </c>
      <c r="X2844" s="120">
        <f>Stock[[#This Row],[SỐ LƯỢNG MUA]]+Stock[[#This Row],[CỔ TỨC BẰNG CỔ PHIẾU]]-Stock[[#This Row],[SỐ LƯỢNG BÁN]]</f>
        <v>0</v>
      </c>
      <c r="Y28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4" s="120">
        <f ca="1">IF(Stock[[#This Row],[NGÀY BÁN]]&gt;0,Stock[[#This Row],[NGÀY BÁN]]-Stock[[#This Row],[NGÀY MUA]]+1,IF(Stock[[#This Row],[NGÀY MUA]]=0,0,TODAY()-Stock[[#This Row],[NGÀY MUA]]+1))</f>
        <v>0</v>
      </c>
      <c r="AA2844" s="121" t="str">
        <f>IFERROR(Stock[[#This Row],[CỔ TỨC TIỀN MẶT]]+Stock[[#This Row],[LÃI/(LỖ) TỪ BÁN CK
(auto-fill)]],"")</f>
        <v/>
      </c>
      <c r="AB28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4" s="79"/>
      <c r="AE2844" s="146" t="str">
        <f>IF(Stock[[#This Row],[TRẠNG THÁI
(auto-fill)]]="NẮM GIỮ",Stock[[#This Row],[GIÁ THỊ TRƯỜNG]]-Stock[[#This Row],[GIÁ MUA]],"")</f>
        <v/>
      </c>
      <c r="AF2844" s="150" t="str">
        <f>IFERROR(Stock[[#This Row],[TĂNG/
(GIẢM )]]/Stock[[#This Row],[GIÁ MUA]],"")</f>
        <v/>
      </c>
      <c r="AG2844" s="129" t="str">
        <f>IF(Stock[[#This Row],[GIÁ THỊ TRƯỜNG]]&gt;0,Stock[[#This Row],[GIÁ THỊ TRƯỜNG]]*Stock[[#This Row],[SỐ LƯỢNG CÒN LẠI
(auto-fill)]],"")</f>
        <v/>
      </c>
    </row>
    <row r="2845" spans="2:33">
      <c r="B2845" s="109" t="str">
        <f>IF(AND(Stock[[#This Row],[SỐ LƯỢNG MUA]]&gt;0,Stock[[#This Row],[SỐ LƯỢNG CÒN LẠI
(auto-fill)]]=0),"BÁN",
IF(AND(Stock[[#This Row],[SỐ LƯỢNG MUA]]&gt;0,Stock[[#This Row],[SỐ LƯỢNG CÒN LẠI
(auto-fill)]]&gt;0),"NẮM GIỮ",""))</f>
        <v/>
      </c>
      <c r="C2845" s="112">
        <f t="shared" si="44"/>
        <v>2832</v>
      </c>
      <c r="D2845" s="77"/>
      <c r="E2845" s="78"/>
      <c r="F2845" s="170"/>
      <c r="G2845" s="83"/>
      <c r="H2845" s="84"/>
      <c r="I2845" s="114" t="str">
        <f>IF(Stock[[#This Row],[SỐ LƯỢNG MUA]]&gt;0,Stock[[#This Row],[GIÁ MUA]]*Stock[[#This Row],[SỐ LƯỢNG MUA]]*$D$11,"")</f>
        <v/>
      </c>
      <c r="J2845" s="87"/>
      <c r="K2845" s="88"/>
      <c r="L2845" s="116" t="str">
        <f>IF(Stock[[#This Row],[SỐ LƯỢNG MUA]]&gt;0,Stock[[#This Row],[GIÁ MUA]]*(1+Stock[[#This Row],[% TĂNG KỲ VỌNG_1]]),"")</f>
        <v/>
      </c>
      <c r="M2845" s="89"/>
      <c r="N2845" s="116" t="str">
        <f>IF(Stock[[#This Row],[SỐ LƯỢNG MUA]]&gt;0,Stock[[#This Row],[GIÁ MUA]]*(1+Stock[[#This Row],[% TĂNG KỲ VỌNG_2]]),"")</f>
        <v/>
      </c>
      <c r="O2845" s="89"/>
      <c r="P2845" s="116" t="str">
        <f>IF(Stock[[#This Row],[SỐ LƯỢNG MUA]]&gt;0,Stock[[#This Row],[GIÁ MUA]]*(1+Stock[[#This Row],[% GIẢM ĐỂ CẮT LỖ]]),"")</f>
        <v/>
      </c>
      <c r="Q2845" s="103"/>
      <c r="R2845" s="117" t="str">
        <f>IF(Stock[[#This Row],[CỔ TỨC TIỀN MẶT]]&gt;0,Stock[[#This Row],[CỔ TỨC TIỀN MẶT]]/(Stock[[#This Row],[GIÁ MUA]]*Stock[[#This Row],[SỐ LƯỢNG MUA]]),"")</f>
        <v/>
      </c>
      <c r="S2845" s="103"/>
      <c r="T2845" s="77"/>
      <c r="U2845" s="95"/>
      <c r="V2845" s="96"/>
      <c r="W2845" s="125" t="str">
        <f>IF(Stock[[#This Row],[SỐ LƯỢNG BÁN]]&gt;0,Stock[[#This Row],[GIÁ BÁN]]*Stock[[#This Row],[SỐ LƯỢNG BÁN]]*$D$11+Stock[[#This Row],[GIÁ BÁN]]*Stock[[#This Row],[SỐ LƯỢNG BÁN]]*$D$12,"")</f>
        <v/>
      </c>
      <c r="X2845" s="120">
        <f>Stock[[#This Row],[SỐ LƯỢNG MUA]]+Stock[[#This Row],[CỔ TỨC BẰNG CỔ PHIẾU]]-Stock[[#This Row],[SỐ LƯỢNG BÁN]]</f>
        <v>0</v>
      </c>
      <c r="Y28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5" s="120">
        <f ca="1">IF(Stock[[#This Row],[NGÀY BÁN]]&gt;0,Stock[[#This Row],[NGÀY BÁN]]-Stock[[#This Row],[NGÀY MUA]]+1,IF(Stock[[#This Row],[NGÀY MUA]]=0,0,TODAY()-Stock[[#This Row],[NGÀY MUA]]+1))</f>
        <v>0</v>
      </c>
      <c r="AA2845" s="121" t="str">
        <f>IFERROR(Stock[[#This Row],[CỔ TỨC TIỀN MẶT]]+Stock[[#This Row],[LÃI/(LỖ) TỪ BÁN CK
(auto-fill)]],"")</f>
        <v/>
      </c>
      <c r="AB28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5" s="79"/>
      <c r="AE2845" s="146" t="str">
        <f>IF(Stock[[#This Row],[TRẠNG THÁI
(auto-fill)]]="NẮM GIỮ",Stock[[#This Row],[GIÁ THỊ TRƯỜNG]]-Stock[[#This Row],[GIÁ MUA]],"")</f>
        <v/>
      </c>
      <c r="AF2845" s="150" t="str">
        <f>IFERROR(Stock[[#This Row],[TĂNG/
(GIẢM )]]/Stock[[#This Row],[GIÁ MUA]],"")</f>
        <v/>
      </c>
      <c r="AG2845" s="129" t="str">
        <f>IF(Stock[[#This Row],[GIÁ THỊ TRƯỜNG]]&gt;0,Stock[[#This Row],[GIÁ THỊ TRƯỜNG]]*Stock[[#This Row],[SỐ LƯỢNG CÒN LẠI
(auto-fill)]],"")</f>
        <v/>
      </c>
    </row>
    <row r="2846" spans="2:33">
      <c r="B2846" s="109" t="str">
        <f>IF(AND(Stock[[#This Row],[SỐ LƯỢNG MUA]]&gt;0,Stock[[#This Row],[SỐ LƯỢNG CÒN LẠI
(auto-fill)]]=0),"BÁN",
IF(AND(Stock[[#This Row],[SỐ LƯỢNG MUA]]&gt;0,Stock[[#This Row],[SỐ LƯỢNG CÒN LẠI
(auto-fill)]]&gt;0),"NẮM GIỮ",""))</f>
        <v/>
      </c>
      <c r="C2846" s="112">
        <f t="shared" si="44"/>
        <v>2833</v>
      </c>
      <c r="D2846" s="77"/>
      <c r="E2846" s="78"/>
      <c r="F2846" s="170"/>
      <c r="G2846" s="83"/>
      <c r="H2846" s="84"/>
      <c r="I2846" s="114" t="str">
        <f>IF(Stock[[#This Row],[SỐ LƯỢNG MUA]]&gt;0,Stock[[#This Row],[GIÁ MUA]]*Stock[[#This Row],[SỐ LƯỢNG MUA]]*$D$11,"")</f>
        <v/>
      </c>
      <c r="J2846" s="87"/>
      <c r="K2846" s="88"/>
      <c r="L2846" s="116" t="str">
        <f>IF(Stock[[#This Row],[SỐ LƯỢNG MUA]]&gt;0,Stock[[#This Row],[GIÁ MUA]]*(1+Stock[[#This Row],[% TĂNG KỲ VỌNG_1]]),"")</f>
        <v/>
      </c>
      <c r="M2846" s="89"/>
      <c r="N2846" s="116" t="str">
        <f>IF(Stock[[#This Row],[SỐ LƯỢNG MUA]]&gt;0,Stock[[#This Row],[GIÁ MUA]]*(1+Stock[[#This Row],[% TĂNG KỲ VỌNG_2]]),"")</f>
        <v/>
      </c>
      <c r="O2846" s="89"/>
      <c r="P2846" s="116" t="str">
        <f>IF(Stock[[#This Row],[SỐ LƯỢNG MUA]]&gt;0,Stock[[#This Row],[GIÁ MUA]]*(1+Stock[[#This Row],[% GIẢM ĐỂ CẮT LỖ]]),"")</f>
        <v/>
      </c>
      <c r="Q2846" s="103"/>
      <c r="R2846" s="117" t="str">
        <f>IF(Stock[[#This Row],[CỔ TỨC TIỀN MẶT]]&gt;0,Stock[[#This Row],[CỔ TỨC TIỀN MẶT]]/(Stock[[#This Row],[GIÁ MUA]]*Stock[[#This Row],[SỐ LƯỢNG MUA]]),"")</f>
        <v/>
      </c>
      <c r="S2846" s="103"/>
      <c r="T2846" s="77"/>
      <c r="U2846" s="95"/>
      <c r="V2846" s="96"/>
      <c r="W2846" s="125" t="str">
        <f>IF(Stock[[#This Row],[SỐ LƯỢNG BÁN]]&gt;0,Stock[[#This Row],[GIÁ BÁN]]*Stock[[#This Row],[SỐ LƯỢNG BÁN]]*$D$11+Stock[[#This Row],[GIÁ BÁN]]*Stock[[#This Row],[SỐ LƯỢNG BÁN]]*$D$12,"")</f>
        <v/>
      </c>
      <c r="X2846" s="120">
        <f>Stock[[#This Row],[SỐ LƯỢNG MUA]]+Stock[[#This Row],[CỔ TỨC BẰNG CỔ PHIẾU]]-Stock[[#This Row],[SỐ LƯỢNG BÁN]]</f>
        <v>0</v>
      </c>
      <c r="Y28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6" s="120">
        <f ca="1">IF(Stock[[#This Row],[NGÀY BÁN]]&gt;0,Stock[[#This Row],[NGÀY BÁN]]-Stock[[#This Row],[NGÀY MUA]]+1,IF(Stock[[#This Row],[NGÀY MUA]]=0,0,TODAY()-Stock[[#This Row],[NGÀY MUA]]+1))</f>
        <v>0</v>
      </c>
      <c r="AA2846" s="121" t="str">
        <f>IFERROR(Stock[[#This Row],[CỔ TỨC TIỀN MẶT]]+Stock[[#This Row],[LÃI/(LỖ) TỪ BÁN CK
(auto-fill)]],"")</f>
        <v/>
      </c>
      <c r="AB28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6" s="79"/>
      <c r="AE2846" s="146" t="str">
        <f>IF(Stock[[#This Row],[TRẠNG THÁI
(auto-fill)]]="NẮM GIỮ",Stock[[#This Row],[GIÁ THỊ TRƯỜNG]]-Stock[[#This Row],[GIÁ MUA]],"")</f>
        <v/>
      </c>
      <c r="AF2846" s="150" t="str">
        <f>IFERROR(Stock[[#This Row],[TĂNG/
(GIẢM )]]/Stock[[#This Row],[GIÁ MUA]],"")</f>
        <v/>
      </c>
      <c r="AG2846" s="129" t="str">
        <f>IF(Stock[[#This Row],[GIÁ THỊ TRƯỜNG]]&gt;0,Stock[[#This Row],[GIÁ THỊ TRƯỜNG]]*Stock[[#This Row],[SỐ LƯỢNG CÒN LẠI
(auto-fill)]],"")</f>
        <v/>
      </c>
    </row>
    <row r="2847" spans="2:33">
      <c r="B2847" s="109" t="str">
        <f>IF(AND(Stock[[#This Row],[SỐ LƯỢNG MUA]]&gt;0,Stock[[#This Row],[SỐ LƯỢNG CÒN LẠI
(auto-fill)]]=0),"BÁN",
IF(AND(Stock[[#This Row],[SỐ LƯỢNG MUA]]&gt;0,Stock[[#This Row],[SỐ LƯỢNG CÒN LẠI
(auto-fill)]]&gt;0),"NẮM GIỮ",""))</f>
        <v/>
      </c>
      <c r="C2847" s="112">
        <f t="shared" si="44"/>
        <v>2834</v>
      </c>
      <c r="D2847" s="77"/>
      <c r="E2847" s="78"/>
      <c r="F2847" s="170"/>
      <c r="G2847" s="83"/>
      <c r="H2847" s="84"/>
      <c r="I2847" s="114" t="str">
        <f>IF(Stock[[#This Row],[SỐ LƯỢNG MUA]]&gt;0,Stock[[#This Row],[GIÁ MUA]]*Stock[[#This Row],[SỐ LƯỢNG MUA]]*$D$11,"")</f>
        <v/>
      </c>
      <c r="J2847" s="87"/>
      <c r="K2847" s="88"/>
      <c r="L2847" s="116" t="str">
        <f>IF(Stock[[#This Row],[SỐ LƯỢNG MUA]]&gt;0,Stock[[#This Row],[GIÁ MUA]]*(1+Stock[[#This Row],[% TĂNG KỲ VỌNG_1]]),"")</f>
        <v/>
      </c>
      <c r="M2847" s="89"/>
      <c r="N2847" s="116" t="str">
        <f>IF(Stock[[#This Row],[SỐ LƯỢNG MUA]]&gt;0,Stock[[#This Row],[GIÁ MUA]]*(1+Stock[[#This Row],[% TĂNG KỲ VỌNG_2]]),"")</f>
        <v/>
      </c>
      <c r="O2847" s="89"/>
      <c r="P2847" s="116" t="str">
        <f>IF(Stock[[#This Row],[SỐ LƯỢNG MUA]]&gt;0,Stock[[#This Row],[GIÁ MUA]]*(1+Stock[[#This Row],[% GIẢM ĐỂ CẮT LỖ]]),"")</f>
        <v/>
      </c>
      <c r="Q2847" s="103"/>
      <c r="R2847" s="117" t="str">
        <f>IF(Stock[[#This Row],[CỔ TỨC TIỀN MẶT]]&gt;0,Stock[[#This Row],[CỔ TỨC TIỀN MẶT]]/(Stock[[#This Row],[GIÁ MUA]]*Stock[[#This Row],[SỐ LƯỢNG MUA]]),"")</f>
        <v/>
      </c>
      <c r="S2847" s="103"/>
      <c r="T2847" s="77"/>
      <c r="U2847" s="95"/>
      <c r="V2847" s="96"/>
      <c r="W2847" s="125" t="str">
        <f>IF(Stock[[#This Row],[SỐ LƯỢNG BÁN]]&gt;0,Stock[[#This Row],[GIÁ BÁN]]*Stock[[#This Row],[SỐ LƯỢNG BÁN]]*$D$11+Stock[[#This Row],[GIÁ BÁN]]*Stock[[#This Row],[SỐ LƯỢNG BÁN]]*$D$12,"")</f>
        <v/>
      </c>
      <c r="X2847" s="120">
        <f>Stock[[#This Row],[SỐ LƯỢNG MUA]]+Stock[[#This Row],[CỔ TỨC BẰNG CỔ PHIẾU]]-Stock[[#This Row],[SỐ LƯỢNG BÁN]]</f>
        <v>0</v>
      </c>
      <c r="Y28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7" s="120">
        <f ca="1">IF(Stock[[#This Row],[NGÀY BÁN]]&gt;0,Stock[[#This Row],[NGÀY BÁN]]-Stock[[#This Row],[NGÀY MUA]]+1,IF(Stock[[#This Row],[NGÀY MUA]]=0,0,TODAY()-Stock[[#This Row],[NGÀY MUA]]+1))</f>
        <v>0</v>
      </c>
      <c r="AA2847" s="121" t="str">
        <f>IFERROR(Stock[[#This Row],[CỔ TỨC TIỀN MẶT]]+Stock[[#This Row],[LÃI/(LỖ) TỪ BÁN CK
(auto-fill)]],"")</f>
        <v/>
      </c>
      <c r="AB28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7" s="79"/>
      <c r="AE2847" s="146" t="str">
        <f>IF(Stock[[#This Row],[TRẠNG THÁI
(auto-fill)]]="NẮM GIỮ",Stock[[#This Row],[GIÁ THỊ TRƯỜNG]]-Stock[[#This Row],[GIÁ MUA]],"")</f>
        <v/>
      </c>
      <c r="AF2847" s="150" t="str">
        <f>IFERROR(Stock[[#This Row],[TĂNG/
(GIẢM )]]/Stock[[#This Row],[GIÁ MUA]],"")</f>
        <v/>
      </c>
      <c r="AG2847" s="129" t="str">
        <f>IF(Stock[[#This Row],[GIÁ THỊ TRƯỜNG]]&gt;0,Stock[[#This Row],[GIÁ THỊ TRƯỜNG]]*Stock[[#This Row],[SỐ LƯỢNG CÒN LẠI
(auto-fill)]],"")</f>
        <v/>
      </c>
    </row>
    <row r="2848" spans="2:33">
      <c r="B2848" s="109" t="str">
        <f>IF(AND(Stock[[#This Row],[SỐ LƯỢNG MUA]]&gt;0,Stock[[#This Row],[SỐ LƯỢNG CÒN LẠI
(auto-fill)]]=0),"BÁN",
IF(AND(Stock[[#This Row],[SỐ LƯỢNG MUA]]&gt;0,Stock[[#This Row],[SỐ LƯỢNG CÒN LẠI
(auto-fill)]]&gt;0),"NẮM GIỮ",""))</f>
        <v/>
      </c>
      <c r="C2848" s="112">
        <f t="shared" si="44"/>
        <v>2835</v>
      </c>
      <c r="D2848" s="77"/>
      <c r="E2848" s="78"/>
      <c r="F2848" s="170"/>
      <c r="G2848" s="83"/>
      <c r="H2848" s="84"/>
      <c r="I2848" s="114" t="str">
        <f>IF(Stock[[#This Row],[SỐ LƯỢNG MUA]]&gt;0,Stock[[#This Row],[GIÁ MUA]]*Stock[[#This Row],[SỐ LƯỢNG MUA]]*$D$11,"")</f>
        <v/>
      </c>
      <c r="J2848" s="87"/>
      <c r="K2848" s="88"/>
      <c r="L2848" s="116" t="str">
        <f>IF(Stock[[#This Row],[SỐ LƯỢNG MUA]]&gt;0,Stock[[#This Row],[GIÁ MUA]]*(1+Stock[[#This Row],[% TĂNG KỲ VỌNG_1]]),"")</f>
        <v/>
      </c>
      <c r="M2848" s="89"/>
      <c r="N2848" s="116" t="str">
        <f>IF(Stock[[#This Row],[SỐ LƯỢNG MUA]]&gt;0,Stock[[#This Row],[GIÁ MUA]]*(1+Stock[[#This Row],[% TĂNG KỲ VỌNG_2]]),"")</f>
        <v/>
      </c>
      <c r="O2848" s="89"/>
      <c r="P2848" s="116" t="str">
        <f>IF(Stock[[#This Row],[SỐ LƯỢNG MUA]]&gt;0,Stock[[#This Row],[GIÁ MUA]]*(1+Stock[[#This Row],[% GIẢM ĐỂ CẮT LỖ]]),"")</f>
        <v/>
      </c>
      <c r="Q2848" s="103"/>
      <c r="R2848" s="117" t="str">
        <f>IF(Stock[[#This Row],[CỔ TỨC TIỀN MẶT]]&gt;0,Stock[[#This Row],[CỔ TỨC TIỀN MẶT]]/(Stock[[#This Row],[GIÁ MUA]]*Stock[[#This Row],[SỐ LƯỢNG MUA]]),"")</f>
        <v/>
      </c>
      <c r="S2848" s="103"/>
      <c r="T2848" s="77"/>
      <c r="U2848" s="95"/>
      <c r="V2848" s="96"/>
      <c r="W2848" s="125" t="str">
        <f>IF(Stock[[#This Row],[SỐ LƯỢNG BÁN]]&gt;0,Stock[[#This Row],[GIÁ BÁN]]*Stock[[#This Row],[SỐ LƯỢNG BÁN]]*$D$11+Stock[[#This Row],[GIÁ BÁN]]*Stock[[#This Row],[SỐ LƯỢNG BÁN]]*$D$12,"")</f>
        <v/>
      </c>
      <c r="X2848" s="120">
        <f>Stock[[#This Row],[SỐ LƯỢNG MUA]]+Stock[[#This Row],[CỔ TỨC BẰNG CỔ PHIẾU]]-Stock[[#This Row],[SỐ LƯỢNG BÁN]]</f>
        <v>0</v>
      </c>
      <c r="Y28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8" s="120">
        <f ca="1">IF(Stock[[#This Row],[NGÀY BÁN]]&gt;0,Stock[[#This Row],[NGÀY BÁN]]-Stock[[#This Row],[NGÀY MUA]]+1,IF(Stock[[#This Row],[NGÀY MUA]]=0,0,TODAY()-Stock[[#This Row],[NGÀY MUA]]+1))</f>
        <v>0</v>
      </c>
      <c r="AA2848" s="121" t="str">
        <f>IFERROR(Stock[[#This Row],[CỔ TỨC TIỀN MẶT]]+Stock[[#This Row],[LÃI/(LỖ) TỪ BÁN CK
(auto-fill)]],"")</f>
        <v/>
      </c>
      <c r="AB28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8" s="79"/>
      <c r="AE2848" s="146" t="str">
        <f>IF(Stock[[#This Row],[TRẠNG THÁI
(auto-fill)]]="NẮM GIỮ",Stock[[#This Row],[GIÁ THỊ TRƯỜNG]]-Stock[[#This Row],[GIÁ MUA]],"")</f>
        <v/>
      </c>
      <c r="AF2848" s="150" t="str">
        <f>IFERROR(Stock[[#This Row],[TĂNG/
(GIẢM )]]/Stock[[#This Row],[GIÁ MUA]],"")</f>
        <v/>
      </c>
      <c r="AG2848" s="129" t="str">
        <f>IF(Stock[[#This Row],[GIÁ THỊ TRƯỜNG]]&gt;0,Stock[[#This Row],[GIÁ THỊ TRƯỜNG]]*Stock[[#This Row],[SỐ LƯỢNG CÒN LẠI
(auto-fill)]],"")</f>
        <v/>
      </c>
    </row>
    <row r="2849" spans="2:33">
      <c r="B2849" s="109" t="str">
        <f>IF(AND(Stock[[#This Row],[SỐ LƯỢNG MUA]]&gt;0,Stock[[#This Row],[SỐ LƯỢNG CÒN LẠI
(auto-fill)]]=0),"BÁN",
IF(AND(Stock[[#This Row],[SỐ LƯỢNG MUA]]&gt;0,Stock[[#This Row],[SỐ LƯỢNG CÒN LẠI
(auto-fill)]]&gt;0),"NẮM GIỮ",""))</f>
        <v/>
      </c>
      <c r="C2849" s="112">
        <f t="shared" si="44"/>
        <v>2836</v>
      </c>
      <c r="D2849" s="77"/>
      <c r="E2849" s="78"/>
      <c r="F2849" s="170"/>
      <c r="G2849" s="83"/>
      <c r="H2849" s="84"/>
      <c r="I2849" s="114" t="str">
        <f>IF(Stock[[#This Row],[SỐ LƯỢNG MUA]]&gt;0,Stock[[#This Row],[GIÁ MUA]]*Stock[[#This Row],[SỐ LƯỢNG MUA]]*$D$11,"")</f>
        <v/>
      </c>
      <c r="J2849" s="87"/>
      <c r="K2849" s="88"/>
      <c r="L2849" s="116" t="str">
        <f>IF(Stock[[#This Row],[SỐ LƯỢNG MUA]]&gt;0,Stock[[#This Row],[GIÁ MUA]]*(1+Stock[[#This Row],[% TĂNG KỲ VỌNG_1]]),"")</f>
        <v/>
      </c>
      <c r="M2849" s="89"/>
      <c r="N2849" s="116" t="str">
        <f>IF(Stock[[#This Row],[SỐ LƯỢNG MUA]]&gt;0,Stock[[#This Row],[GIÁ MUA]]*(1+Stock[[#This Row],[% TĂNG KỲ VỌNG_2]]),"")</f>
        <v/>
      </c>
      <c r="O2849" s="89"/>
      <c r="P2849" s="116" t="str">
        <f>IF(Stock[[#This Row],[SỐ LƯỢNG MUA]]&gt;0,Stock[[#This Row],[GIÁ MUA]]*(1+Stock[[#This Row],[% GIẢM ĐỂ CẮT LỖ]]),"")</f>
        <v/>
      </c>
      <c r="Q2849" s="103"/>
      <c r="R2849" s="117" t="str">
        <f>IF(Stock[[#This Row],[CỔ TỨC TIỀN MẶT]]&gt;0,Stock[[#This Row],[CỔ TỨC TIỀN MẶT]]/(Stock[[#This Row],[GIÁ MUA]]*Stock[[#This Row],[SỐ LƯỢNG MUA]]),"")</f>
        <v/>
      </c>
      <c r="S2849" s="103"/>
      <c r="T2849" s="77"/>
      <c r="U2849" s="95"/>
      <c r="V2849" s="96"/>
      <c r="W2849" s="125" t="str">
        <f>IF(Stock[[#This Row],[SỐ LƯỢNG BÁN]]&gt;0,Stock[[#This Row],[GIÁ BÁN]]*Stock[[#This Row],[SỐ LƯỢNG BÁN]]*$D$11+Stock[[#This Row],[GIÁ BÁN]]*Stock[[#This Row],[SỐ LƯỢNG BÁN]]*$D$12,"")</f>
        <v/>
      </c>
      <c r="X2849" s="120">
        <f>Stock[[#This Row],[SỐ LƯỢNG MUA]]+Stock[[#This Row],[CỔ TỨC BẰNG CỔ PHIẾU]]-Stock[[#This Row],[SỐ LƯỢNG BÁN]]</f>
        <v>0</v>
      </c>
      <c r="Y28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9" s="120">
        <f ca="1">IF(Stock[[#This Row],[NGÀY BÁN]]&gt;0,Stock[[#This Row],[NGÀY BÁN]]-Stock[[#This Row],[NGÀY MUA]]+1,IF(Stock[[#This Row],[NGÀY MUA]]=0,0,TODAY()-Stock[[#This Row],[NGÀY MUA]]+1))</f>
        <v>0</v>
      </c>
      <c r="AA2849" s="121" t="str">
        <f>IFERROR(Stock[[#This Row],[CỔ TỨC TIỀN MẶT]]+Stock[[#This Row],[LÃI/(LỖ) TỪ BÁN CK
(auto-fill)]],"")</f>
        <v/>
      </c>
      <c r="AB28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49" s="79"/>
      <c r="AE2849" s="146" t="str">
        <f>IF(Stock[[#This Row],[TRẠNG THÁI
(auto-fill)]]="NẮM GIỮ",Stock[[#This Row],[GIÁ THỊ TRƯỜNG]]-Stock[[#This Row],[GIÁ MUA]],"")</f>
        <v/>
      </c>
      <c r="AF2849" s="150" t="str">
        <f>IFERROR(Stock[[#This Row],[TĂNG/
(GIẢM )]]/Stock[[#This Row],[GIÁ MUA]],"")</f>
        <v/>
      </c>
      <c r="AG2849" s="129" t="str">
        <f>IF(Stock[[#This Row],[GIÁ THỊ TRƯỜNG]]&gt;0,Stock[[#This Row],[GIÁ THỊ TRƯỜNG]]*Stock[[#This Row],[SỐ LƯỢNG CÒN LẠI
(auto-fill)]],"")</f>
        <v/>
      </c>
    </row>
    <row r="2850" spans="2:33">
      <c r="B2850" s="109" t="str">
        <f>IF(AND(Stock[[#This Row],[SỐ LƯỢNG MUA]]&gt;0,Stock[[#This Row],[SỐ LƯỢNG CÒN LẠI
(auto-fill)]]=0),"BÁN",
IF(AND(Stock[[#This Row],[SỐ LƯỢNG MUA]]&gt;0,Stock[[#This Row],[SỐ LƯỢNG CÒN LẠI
(auto-fill)]]&gt;0),"NẮM GIỮ",""))</f>
        <v/>
      </c>
      <c r="C2850" s="112">
        <f t="shared" si="44"/>
        <v>2837</v>
      </c>
      <c r="D2850" s="77"/>
      <c r="E2850" s="78"/>
      <c r="F2850" s="170"/>
      <c r="G2850" s="83"/>
      <c r="H2850" s="84"/>
      <c r="I2850" s="114" t="str">
        <f>IF(Stock[[#This Row],[SỐ LƯỢNG MUA]]&gt;0,Stock[[#This Row],[GIÁ MUA]]*Stock[[#This Row],[SỐ LƯỢNG MUA]]*$D$11,"")</f>
        <v/>
      </c>
      <c r="J2850" s="87"/>
      <c r="K2850" s="88"/>
      <c r="L2850" s="116" t="str">
        <f>IF(Stock[[#This Row],[SỐ LƯỢNG MUA]]&gt;0,Stock[[#This Row],[GIÁ MUA]]*(1+Stock[[#This Row],[% TĂNG KỲ VỌNG_1]]),"")</f>
        <v/>
      </c>
      <c r="M2850" s="89"/>
      <c r="N2850" s="116" t="str">
        <f>IF(Stock[[#This Row],[SỐ LƯỢNG MUA]]&gt;0,Stock[[#This Row],[GIÁ MUA]]*(1+Stock[[#This Row],[% TĂNG KỲ VỌNG_2]]),"")</f>
        <v/>
      </c>
      <c r="O2850" s="89"/>
      <c r="P2850" s="116" t="str">
        <f>IF(Stock[[#This Row],[SỐ LƯỢNG MUA]]&gt;0,Stock[[#This Row],[GIÁ MUA]]*(1+Stock[[#This Row],[% GIẢM ĐỂ CẮT LỖ]]),"")</f>
        <v/>
      </c>
      <c r="Q2850" s="103"/>
      <c r="R2850" s="117" t="str">
        <f>IF(Stock[[#This Row],[CỔ TỨC TIỀN MẶT]]&gt;0,Stock[[#This Row],[CỔ TỨC TIỀN MẶT]]/(Stock[[#This Row],[GIÁ MUA]]*Stock[[#This Row],[SỐ LƯỢNG MUA]]),"")</f>
        <v/>
      </c>
      <c r="S2850" s="103"/>
      <c r="T2850" s="77"/>
      <c r="U2850" s="95"/>
      <c r="V2850" s="96"/>
      <c r="W2850" s="125" t="str">
        <f>IF(Stock[[#This Row],[SỐ LƯỢNG BÁN]]&gt;0,Stock[[#This Row],[GIÁ BÁN]]*Stock[[#This Row],[SỐ LƯỢNG BÁN]]*$D$11+Stock[[#This Row],[GIÁ BÁN]]*Stock[[#This Row],[SỐ LƯỢNG BÁN]]*$D$12,"")</f>
        <v/>
      </c>
      <c r="X2850" s="120">
        <f>Stock[[#This Row],[SỐ LƯỢNG MUA]]+Stock[[#This Row],[CỔ TỨC BẰNG CỔ PHIẾU]]-Stock[[#This Row],[SỐ LƯỢNG BÁN]]</f>
        <v>0</v>
      </c>
      <c r="Y28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0" s="120">
        <f ca="1">IF(Stock[[#This Row],[NGÀY BÁN]]&gt;0,Stock[[#This Row],[NGÀY BÁN]]-Stock[[#This Row],[NGÀY MUA]]+1,IF(Stock[[#This Row],[NGÀY MUA]]=0,0,TODAY()-Stock[[#This Row],[NGÀY MUA]]+1))</f>
        <v>0</v>
      </c>
      <c r="AA2850" s="121" t="str">
        <f>IFERROR(Stock[[#This Row],[CỔ TỨC TIỀN MẶT]]+Stock[[#This Row],[LÃI/(LỖ) TỪ BÁN CK
(auto-fill)]],"")</f>
        <v/>
      </c>
      <c r="AB28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0" s="79"/>
      <c r="AE2850" s="146" t="str">
        <f>IF(Stock[[#This Row],[TRẠNG THÁI
(auto-fill)]]="NẮM GIỮ",Stock[[#This Row],[GIÁ THỊ TRƯỜNG]]-Stock[[#This Row],[GIÁ MUA]],"")</f>
        <v/>
      </c>
      <c r="AF2850" s="150" t="str">
        <f>IFERROR(Stock[[#This Row],[TĂNG/
(GIẢM )]]/Stock[[#This Row],[GIÁ MUA]],"")</f>
        <v/>
      </c>
      <c r="AG2850" s="129" t="str">
        <f>IF(Stock[[#This Row],[GIÁ THỊ TRƯỜNG]]&gt;0,Stock[[#This Row],[GIÁ THỊ TRƯỜNG]]*Stock[[#This Row],[SỐ LƯỢNG CÒN LẠI
(auto-fill)]],"")</f>
        <v/>
      </c>
    </row>
    <row r="2851" spans="2:33">
      <c r="B2851" s="109" t="str">
        <f>IF(AND(Stock[[#This Row],[SỐ LƯỢNG MUA]]&gt;0,Stock[[#This Row],[SỐ LƯỢNG CÒN LẠI
(auto-fill)]]=0),"BÁN",
IF(AND(Stock[[#This Row],[SỐ LƯỢNG MUA]]&gt;0,Stock[[#This Row],[SỐ LƯỢNG CÒN LẠI
(auto-fill)]]&gt;0),"NẮM GIỮ",""))</f>
        <v/>
      </c>
      <c r="C2851" s="112">
        <f t="shared" si="44"/>
        <v>2838</v>
      </c>
      <c r="D2851" s="77"/>
      <c r="E2851" s="78"/>
      <c r="F2851" s="170"/>
      <c r="G2851" s="83"/>
      <c r="H2851" s="84"/>
      <c r="I2851" s="114" t="str">
        <f>IF(Stock[[#This Row],[SỐ LƯỢNG MUA]]&gt;0,Stock[[#This Row],[GIÁ MUA]]*Stock[[#This Row],[SỐ LƯỢNG MUA]]*$D$11,"")</f>
        <v/>
      </c>
      <c r="J2851" s="87"/>
      <c r="K2851" s="88"/>
      <c r="L2851" s="116" t="str">
        <f>IF(Stock[[#This Row],[SỐ LƯỢNG MUA]]&gt;0,Stock[[#This Row],[GIÁ MUA]]*(1+Stock[[#This Row],[% TĂNG KỲ VỌNG_1]]),"")</f>
        <v/>
      </c>
      <c r="M2851" s="89"/>
      <c r="N2851" s="116" t="str">
        <f>IF(Stock[[#This Row],[SỐ LƯỢNG MUA]]&gt;0,Stock[[#This Row],[GIÁ MUA]]*(1+Stock[[#This Row],[% TĂNG KỲ VỌNG_2]]),"")</f>
        <v/>
      </c>
      <c r="O2851" s="89"/>
      <c r="P2851" s="116" t="str">
        <f>IF(Stock[[#This Row],[SỐ LƯỢNG MUA]]&gt;0,Stock[[#This Row],[GIÁ MUA]]*(1+Stock[[#This Row],[% GIẢM ĐỂ CẮT LỖ]]),"")</f>
        <v/>
      </c>
      <c r="Q2851" s="103"/>
      <c r="R2851" s="117" t="str">
        <f>IF(Stock[[#This Row],[CỔ TỨC TIỀN MẶT]]&gt;0,Stock[[#This Row],[CỔ TỨC TIỀN MẶT]]/(Stock[[#This Row],[GIÁ MUA]]*Stock[[#This Row],[SỐ LƯỢNG MUA]]),"")</f>
        <v/>
      </c>
      <c r="S2851" s="103"/>
      <c r="T2851" s="77"/>
      <c r="U2851" s="95"/>
      <c r="V2851" s="96"/>
      <c r="W2851" s="125" t="str">
        <f>IF(Stock[[#This Row],[SỐ LƯỢNG BÁN]]&gt;0,Stock[[#This Row],[GIÁ BÁN]]*Stock[[#This Row],[SỐ LƯỢNG BÁN]]*$D$11+Stock[[#This Row],[GIÁ BÁN]]*Stock[[#This Row],[SỐ LƯỢNG BÁN]]*$D$12,"")</f>
        <v/>
      </c>
      <c r="X2851" s="120">
        <f>Stock[[#This Row],[SỐ LƯỢNG MUA]]+Stock[[#This Row],[CỔ TỨC BẰNG CỔ PHIẾU]]-Stock[[#This Row],[SỐ LƯỢNG BÁN]]</f>
        <v>0</v>
      </c>
      <c r="Y28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1" s="120">
        <f ca="1">IF(Stock[[#This Row],[NGÀY BÁN]]&gt;0,Stock[[#This Row],[NGÀY BÁN]]-Stock[[#This Row],[NGÀY MUA]]+1,IF(Stock[[#This Row],[NGÀY MUA]]=0,0,TODAY()-Stock[[#This Row],[NGÀY MUA]]+1))</f>
        <v>0</v>
      </c>
      <c r="AA2851" s="121" t="str">
        <f>IFERROR(Stock[[#This Row],[CỔ TỨC TIỀN MẶT]]+Stock[[#This Row],[LÃI/(LỖ) TỪ BÁN CK
(auto-fill)]],"")</f>
        <v/>
      </c>
      <c r="AB28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1" s="79"/>
      <c r="AE2851" s="146" t="str">
        <f>IF(Stock[[#This Row],[TRẠNG THÁI
(auto-fill)]]="NẮM GIỮ",Stock[[#This Row],[GIÁ THỊ TRƯỜNG]]-Stock[[#This Row],[GIÁ MUA]],"")</f>
        <v/>
      </c>
      <c r="AF2851" s="150" t="str">
        <f>IFERROR(Stock[[#This Row],[TĂNG/
(GIẢM )]]/Stock[[#This Row],[GIÁ MUA]],"")</f>
        <v/>
      </c>
      <c r="AG2851" s="129" t="str">
        <f>IF(Stock[[#This Row],[GIÁ THỊ TRƯỜNG]]&gt;0,Stock[[#This Row],[GIÁ THỊ TRƯỜNG]]*Stock[[#This Row],[SỐ LƯỢNG CÒN LẠI
(auto-fill)]],"")</f>
        <v/>
      </c>
    </row>
    <row r="2852" spans="2:33">
      <c r="B2852" s="109" t="str">
        <f>IF(AND(Stock[[#This Row],[SỐ LƯỢNG MUA]]&gt;0,Stock[[#This Row],[SỐ LƯỢNG CÒN LẠI
(auto-fill)]]=0),"BÁN",
IF(AND(Stock[[#This Row],[SỐ LƯỢNG MUA]]&gt;0,Stock[[#This Row],[SỐ LƯỢNG CÒN LẠI
(auto-fill)]]&gt;0),"NẮM GIỮ",""))</f>
        <v/>
      </c>
      <c r="C2852" s="112">
        <f t="shared" si="44"/>
        <v>2839</v>
      </c>
      <c r="D2852" s="77"/>
      <c r="E2852" s="78"/>
      <c r="F2852" s="170"/>
      <c r="G2852" s="83"/>
      <c r="H2852" s="84"/>
      <c r="I2852" s="114" t="str">
        <f>IF(Stock[[#This Row],[SỐ LƯỢNG MUA]]&gt;0,Stock[[#This Row],[GIÁ MUA]]*Stock[[#This Row],[SỐ LƯỢNG MUA]]*$D$11,"")</f>
        <v/>
      </c>
      <c r="J2852" s="87"/>
      <c r="K2852" s="88"/>
      <c r="L2852" s="116" t="str">
        <f>IF(Stock[[#This Row],[SỐ LƯỢNG MUA]]&gt;0,Stock[[#This Row],[GIÁ MUA]]*(1+Stock[[#This Row],[% TĂNG KỲ VỌNG_1]]),"")</f>
        <v/>
      </c>
      <c r="M2852" s="89"/>
      <c r="N2852" s="116" t="str">
        <f>IF(Stock[[#This Row],[SỐ LƯỢNG MUA]]&gt;0,Stock[[#This Row],[GIÁ MUA]]*(1+Stock[[#This Row],[% TĂNG KỲ VỌNG_2]]),"")</f>
        <v/>
      </c>
      <c r="O2852" s="89"/>
      <c r="P2852" s="116" t="str">
        <f>IF(Stock[[#This Row],[SỐ LƯỢNG MUA]]&gt;0,Stock[[#This Row],[GIÁ MUA]]*(1+Stock[[#This Row],[% GIẢM ĐỂ CẮT LỖ]]),"")</f>
        <v/>
      </c>
      <c r="Q2852" s="103"/>
      <c r="R2852" s="117" t="str">
        <f>IF(Stock[[#This Row],[CỔ TỨC TIỀN MẶT]]&gt;0,Stock[[#This Row],[CỔ TỨC TIỀN MẶT]]/(Stock[[#This Row],[GIÁ MUA]]*Stock[[#This Row],[SỐ LƯỢNG MUA]]),"")</f>
        <v/>
      </c>
      <c r="S2852" s="103"/>
      <c r="T2852" s="77"/>
      <c r="U2852" s="95"/>
      <c r="V2852" s="96"/>
      <c r="W2852" s="125" t="str">
        <f>IF(Stock[[#This Row],[SỐ LƯỢNG BÁN]]&gt;0,Stock[[#This Row],[GIÁ BÁN]]*Stock[[#This Row],[SỐ LƯỢNG BÁN]]*$D$11+Stock[[#This Row],[GIÁ BÁN]]*Stock[[#This Row],[SỐ LƯỢNG BÁN]]*$D$12,"")</f>
        <v/>
      </c>
      <c r="X2852" s="120">
        <f>Stock[[#This Row],[SỐ LƯỢNG MUA]]+Stock[[#This Row],[CỔ TỨC BẰNG CỔ PHIẾU]]-Stock[[#This Row],[SỐ LƯỢNG BÁN]]</f>
        <v>0</v>
      </c>
      <c r="Y28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2" s="120">
        <f ca="1">IF(Stock[[#This Row],[NGÀY BÁN]]&gt;0,Stock[[#This Row],[NGÀY BÁN]]-Stock[[#This Row],[NGÀY MUA]]+1,IF(Stock[[#This Row],[NGÀY MUA]]=0,0,TODAY()-Stock[[#This Row],[NGÀY MUA]]+1))</f>
        <v>0</v>
      </c>
      <c r="AA2852" s="121" t="str">
        <f>IFERROR(Stock[[#This Row],[CỔ TỨC TIỀN MẶT]]+Stock[[#This Row],[LÃI/(LỖ) TỪ BÁN CK
(auto-fill)]],"")</f>
        <v/>
      </c>
      <c r="AB28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2" s="79"/>
      <c r="AE2852" s="146" t="str">
        <f>IF(Stock[[#This Row],[TRẠNG THÁI
(auto-fill)]]="NẮM GIỮ",Stock[[#This Row],[GIÁ THỊ TRƯỜNG]]-Stock[[#This Row],[GIÁ MUA]],"")</f>
        <v/>
      </c>
      <c r="AF2852" s="150" t="str">
        <f>IFERROR(Stock[[#This Row],[TĂNG/
(GIẢM )]]/Stock[[#This Row],[GIÁ MUA]],"")</f>
        <v/>
      </c>
      <c r="AG2852" s="129" t="str">
        <f>IF(Stock[[#This Row],[GIÁ THỊ TRƯỜNG]]&gt;0,Stock[[#This Row],[GIÁ THỊ TRƯỜNG]]*Stock[[#This Row],[SỐ LƯỢNG CÒN LẠI
(auto-fill)]],"")</f>
        <v/>
      </c>
    </row>
    <row r="2853" spans="2:33">
      <c r="B2853" s="109" t="str">
        <f>IF(AND(Stock[[#This Row],[SỐ LƯỢNG MUA]]&gt;0,Stock[[#This Row],[SỐ LƯỢNG CÒN LẠI
(auto-fill)]]=0),"BÁN",
IF(AND(Stock[[#This Row],[SỐ LƯỢNG MUA]]&gt;0,Stock[[#This Row],[SỐ LƯỢNG CÒN LẠI
(auto-fill)]]&gt;0),"NẮM GIỮ",""))</f>
        <v/>
      </c>
      <c r="C2853" s="112">
        <f t="shared" si="44"/>
        <v>2840</v>
      </c>
      <c r="D2853" s="77"/>
      <c r="E2853" s="78"/>
      <c r="F2853" s="170"/>
      <c r="G2853" s="83"/>
      <c r="H2853" s="84"/>
      <c r="I2853" s="114" t="str">
        <f>IF(Stock[[#This Row],[SỐ LƯỢNG MUA]]&gt;0,Stock[[#This Row],[GIÁ MUA]]*Stock[[#This Row],[SỐ LƯỢNG MUA]]*$D$11,"")</f>
        <v/>
      </c>
      <c r="J2853" s="87"/>
      <c r="K2853" s="88"/>
      <c r="L2853" s="116" t="str">
        <f>IF(Stock[[#This Row],[SỐ LƯỢNG MUA]]&gt;0,Stock[[#This Row],[GIÁ MUA]]*(1+Stock[[#This Row],[% TĂNG KỲ VỌNG_1]]),"")</f>
        <v/>
      </c>
      <c r="M2853" s="89"/>
      <c r="N2853" s="116" t="str">
        <f>IF(Stock[[#This Row],[SỐ LƯỢNG MUA]]&gt;0,Stock[[#This Row],[GIÁ MUA]]*(1+Stock[[#This Row],[% TĂNG KỲ VỌNG_2]]),"")</f>
        <v/>
      </c>
      <c r="O2853" s="89"/>
      <c r="P2853" s="116" t="str">
        <f>IF(Stock[[#This Row],[SỐ LƯỢNG MUA]]&gt;0,Stock[[#This Row],[GIÁ MUA]]*(1+Stock[[#This Row],[% GIẢM ĐỂ CẮT LỖ]]),"")</f>
        <v/>
      </c>
      <c r="Q2853" s="103"/>
      <c r="R2853" s="117" t="str">
        <f>IF(Stock[[#This Row],[CỔ TỨC TIỀN MẶT]]&gt;0,Stock[[#This Row],[CỔ TỨC TIỀN MẶT]]/(Stock[[#This Row],[GIÁ MUA]]*Stock[[#This Row],[SỐ LƯỢNG MUA]]),"")</f>
        <v/>
      </c>
      <c r="S2853" s="103"/>
      <c r="T2853" s="77"/>
      <c r="U2853" s="95"/>
      <c r="V2853" s="96"/>
      <c r="W2853" s="125" t="str">
        <f>IF(Stock[[#This Row],[SỐ LƯỢNG BÁN]]&gt;0,Stock[[#This Row],[GIÁ BÁN]]*Stock[[#This Row],[SỐ LƯỢNG BÁN]]*$D$11+Stock[[#This Row],[GIÁ BÁN]]*Stock[[#This Row],[SỐ LƯỢNG BÁN]]*$D$12,"")</f>
        <v/>
      </c>
      <c r="X2853" s="120">
        <f>Stock[[#This Row],[SỐ LƯỢNG MUA]]+Stock[[#This Row],[CỔ TỨC BẰNG CỔ PHIẾU]]-Stock[[#This Row],[SỐ LƯỢNG BÁN]]</f>
        <v>0</v>
      </c>
      <c r="Y28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3" s="120">
        <f ca="1">IF(Stock[[#This Row],[NGÀY BÁN]]&gt;0,Stock[[#This Row],[NGÀY BÁN]]-Stock[[#This Row],[NGÀY MUA]]+1,IF(Stock[[#This Row],[NGÀY MUA]]=0,0,TODAY()-Stock[[#This Row],[NGÀY MUA]]+1))</f>
        <v>0</v>
      </c>
      <c r="AA2853" s="121" t="str">
        <f>IFERROR(Stock[[#This Row],[CỔ TỨC TIỀN MẶT]]+Stock[[#This Row],[LÃI/(LỖ) TỪ BÁN CK
(auto-fill)]],"")</f>
        <v/>
      </c>
      <c r="AB28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3" s="79"/>
      <c r="AE2853" s="146" t="str">
        <f>IF(Stock[[#This Row],[TRẠNG THÁI
(auto-fill)]]="NẮM GIỮ",Stock[[#This Row],[GIÁ THỊ TRƯỜNG]]-Stock[[#This Row],[GIÁ MUA]],"")</f>
        <v/>
      </c>
      <c r="AF2853" s="150" t="str">
        <f>IFERROR(Stock[[#This Row],[TĂNG/
(GIẢM )]]/Stock[[#This Row],[GIÁ MUA]],"")</f>
        <v/>
      </c>
      <c r="AG2853" s="129" t="str">
        <f>IF(Stock[[#This Row],[GIÁ THỊ TRƯỜNG]]&gt;0,Stock[[#This Row],[GIÁ THỊ TRƯỜNG]]*Stock[[#This Row],[SỐ LƯỢNG CÒN LẠI
(auto-fill)]],"")</f>
        <v/>
      </c>
    </row>
    <row r="2854" spans="2:33">
      <c r="B2854" s="109" t="str">
        <f>IF(AND(Stock[[#This Row],[SỐ LƯỢNG MUA]]&gt;0,Stock[[#This Row],[SỐ LƯỢNG CÒN LẠI
(auto-fill)]]=0),"BÁN",
IF(AND(Stock[[#This Row],[SỐ LƯỢNG MUA]]&gt;0,Stock[[#This Row],[SỐ LƯỢNG CÒN LẠI
(auto-fill)]]&gt;0),"NẮM GIỮ",""))</f>
        <v/>
      </c>
      <c r="C2854" s="112">
        <f t="shared" si="44"/>
        <v>2841</v>
      </c>
      <c r="D2854" s="77"/>
      <c r="E2854" s="78"/>
      <c r="F2854" s="170"/>
      <c r="G2854" s="83"/>
      <c r="H2854" s="84"/>
      <c r="I2854" s="114" t="str">
        <f>IF(Stock[[#This Row],[SỐ LƯỢNG MUA]]&gt;0,Stock[[#This Row],[GIÁ MUA]]*Stock[[#This Row],[SỐ LƯỢNG MUA]]*$D$11,"")</f>
        <v/>
      </c>
      <c r="J2854" s="87"/>
      <c r="K2854" s="88"/>
      <c r="L2854" s="116" t="str">
        <f>IF(Stock[[#This Row],[SỐ LƯỢNG MUA]]&gt;0,Stock[[#This Row],[GIÁ MUA]]*(1+Stock[[#This Row],[% TĂNG KỲ VỌNG_1]]),"")</f>
        <v/>
      </c>
      <c r="M2854" s="89"/>
      <c r="N2854" s="116" t="str">
        <f>IF(Stock[[#This Row],[SỐ LƯỢNG MUA]]&gt;0,Stock[[#This Row],[GIÁ MUA]]*(1+Stock[[#This Row],[% TĂNG KỲ VỌNG_2]]),"")</f>
        <v/>
      </c>
      <c r="O2854" s="89"/>
      <c r="P2854" s="116" t="str">
        <f>IF(Stock[[#This Row],[SỐ LƯỢNG MUA]]&gt;0,Stock[[#This Row],[GIÁ MUA]]*(1+Stock[[#This Row],[% GIẢM ĐỂ CẮT LỖ]]),"")</f>
        <v/>
      </c>
      <c r="Q2854" s="103"/>
      <c r="R2854" s="117" t="str">
        <f>IF(Stock[[#This Row],[CỔ TỨC TIỀN MẶT]]&gt;0,Stock[[#This Row],[CỔ TỨC TIỀN MẶT]]/(Stock[[#This Row],[GIÁ MUA]]*Stock[[#This Row],[SỐ LƯỢNG MUA]]),"")</f>
        <v/>
      </c>
      <c r="S2854" s="103"/>
      <c r="T2854" s="77"/>
      <c r="U2854" s="95"/>
      <c r="V2854" s="96"/>
      <c r="W2854" s="125" t="str">
        <f>IF(Stock[[#This Row],[SỐ LƯỢNG BÁN]]&gt;0,Stock[[#This Row],[GIÁ BÁN]]*Stock[[#This Row],[SỐ LƯỢNG BÁN]]*$D$11+Stock[[#This Row],[GIÁ BÁN]]*Stock[[#This Row],[SỐ LƯỢNG BÁN]]*$D$12,"")</f>
        <v/>
      </c>
      <c r="X2854" s="120">
        <f>Stock[[#This Row],[SỐ LƯỢNG MUA]]+Stock[[#This Row],[CỔ TỨC BẰNG CỔ PHIẾU]]-Stock[[#This Row],[SỐ LƯỢNG BÁN]]</f>
        <v>0</v>
      </c>
      <c r="Y28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4" s="120">
        <f ca="1">IF(Stock[[#This Row],[NGÀY BÁN]]&gt;0,Stock[[#This Row],[NGÀY BÁN]]-Stock[[#This Row],[NGÀY MUA]]+1,IF(Stock[[#This Row],[NGÀY MUA]]=0,0,TODAY()-Stock[[#This Row],[NGÀY MUA]]+1))</f>
        <v>0</v>
      </c>
      <c r="AA2854" s="121" t="str">
        <f>IFERROR(Stock[[#This Row],[CỔ TỨC TIỀN MẶT]]+Stock[[#This Row],[LÃI/(LỖ) TỪ BÁN CK
(auto-fill)]],"")</f>
        <v/>
      </c>
      <c r="AB28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4" s="79"/>
      <c r="AE2854" s="146" t="str">
        <f>IF(Stock[[#This Row],[TRẠNG THÁI
(auto-fill)]]="NẮM GIỮ",Stock[[#This Row],[GIÁ THỊ TRƯỜNG]]-Stock[[#This Row],[GIÁ MUA]],"")</f>
        <v/>
      </c>
      <c r="AF2854" s="150" t="str">
        <f>IFERROR(Stock[[#This Row],[TĂNG/
(GIẢM )]]/Stock[[#This Row],[GIÁ MUA]],"")</f>
        <v/>
      </c>
      <c r="AG2854" s="129" t="str">
        <f>IF(Stock[[#This Row],[GIÁ THỊ TRƯỜNG]]&gt;0,Stock[[#This Row],[GIÁ THỊ TRƯỜNG]]*Stock[[#This Row],[SỐ LƯỢNG CÒN LẠI
(auto-fill)]],"")</f>
        <v/>
      </c>
    </row>
    <row r="2855" spans="2:33">
      <c r="B2855" s="109" t="str">
        <f>IF(AND(Stock[[#This Row],[SỐ LƯỢNG MUA]]&gt;0,Stock[[#This Row],[SỐ LƯỢNG CÒN LẠI
(auto-fill)]]=0),"BÁN",
IF(AND(Stock[[#This Row],[SỐ LƯỢNG MUA]]&gt;0,Stock[[#This Row],[SỐ LƯỢNG CÒN LẠI
(auto-fill)]]&gt;0),"NẮM GIỮ",""))</f>
        <v/>
      </c>
      <c r="C2855" s="112">
        <f t="shared" si="44"/>
        <v>2842</v>
      </c>
      <c r="D2855" s="77"/>
      <c r="E2855" s="78"/>
      <c r="F2855" s="170"/>
      <c r="G2855" s="83"/>
      <c r="H2855" s="84"/>
      <c r="I2855" s="114" t="str">
        <f>IF(Stock[[#This Row],[SỐ LƯỢNG MUA]]&gt;0,Stock[[#This Row],[GIÁ MUA]]*Stock[[#This Row],[SỐ LƯỢNG MUA]]*$D$11,"")</f>
        <v/>
      </c>
      <c r="J2855" s="87"/>
      <c r="K2855" s="88"/>
      <c r="L2855" s="116" t="str">
        <f>IF(Stock[[#This Row],[SỐ LƯỢNG MUA]]&gt;0,Stock[[#This Row],[GIÁ MUA]]*(1+Stock[[#This Row],[% TĂNG KỲ VỌNG_1]]),"")</f>
        <v/>
      </c>
      <c r="M2855" s="89"/>
      <c r="N2855" s="116" t="str">
        <f>IF(Stock[[#This Row],[SỐ LƯỢNG MUA]]&gt;0,Stock[[#This Row],[GIÁ MUA]]*(1+Stock[[#This Row],[% TĂNG KỲ VỌNG_2]]),"")</f>
        <v/>
      </c>
      <c r="O2855" s="89"/>
      <c r="P2855" s="116" t="str">
        <f>IF(Stock[[#This Row],[SỐ LƯỢNG MUA]]&gt;0,Stock[[#This Row],[GIÁ MUA]]*(1+Stock[[#This Row],[% GIẢM ĐỂ CẮT LỖ]]),"")</f>
        <v/>
      </c>
      <c r="Q2855" s="103"/>
      <c r="R2855" s="117" t="str">
        <f>IF(Stock[[#This Row],[CỔ TỨC TIỀN MẶT]]&gt;0,Stock[[#This Row],[CỔ TỨC TIỀN MẶT]]/(Stock[[#This Row],[GIÁ MUA]]*Stock[[#This Row],[SỐ LƯỢNG MUA]]),"")</f>
        <v/>
      </c>
      <c r="S2855" s="103"/>
      <c r="T2855" s="77"/>
      <c r="U2855" s="95"/>
      <c r="V2855" s="96"/>
      <c r="W2855" s="125" t="str">
        <f>IF(Stock[[#This Row],[SỐ LƯỢNG BÁN]]&gt;0,Stock[[#This Row],[GIÁ BÁN]]*Stock[[#This Row],[SỐ LƯỢNG BÁN]]*$D$11+Stock[[#This Row],[GIÁ BÁN]]*Stock[[#This Row],[SỐ LƯỢNG BÁN]]*$D$12,"")</f>
        <v/>
      </c>
      <c r="X2855" s="120">
        <f>Stock[[#This Row],[SỐ LƯỢNG MUA]]+Stock[[#This Row],[CỔ TỨC BẰNG CỔ PHIẾU]]-Stock[[#This Row],[SỐ LƯỢNG BÁN]]</f>
        <v>0</v>
      </c>
      <c r="Y28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5" s="120">
        <f ca="1">IF(Stock[[#This Row],[NGÀY BÁN]]&gt;0,Stock[[#This Row],[NGÀY BÁN]]-Stock[[#This Row],[NGÀY MUA]]+1,IF(Stock[[#This Row],[NGÀY MUA]]=0,0,TODAY()-Stock[[#This Row],[NGÀY MUA]]+1))</f>
        <v>0</v>
      </c>
      <c r="AA2855" s="121" t="str">
        <f>IFERROR(Stock[[#This Row],[CỔ TỨC TIỀN MẶT]]+Stock[[#This Row],[LÃI/(LỖ) TỪ BÁN CK
(auto-fill)]],"")</f>
        <v/>
      </c>
      <c r="AB28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5" s="79"/>
      <c r="AE2855" s="146" t="str">
        <f>IF(Stock[[#This Row],[TRẠNG THÁI
(auto-fill)]]="NẮM GIỮ",Stock[[#This Row],[GIÁ THỊ TRƯỜNG]]-Stock[[#This Row],[GIÁ MUA]],"")</f>
        <v/>
      </c>
      <c r="AF2855" s="150" t="str">
        <f>IFERROR(Stock[[#This Row],[TĂNG/
(GIẢM )]]/Stock[[#This Row],[GIÁ MUA]],"")</f>
        <v/>
      </c>
      <c r="AG2855" s="129" t="str">
        <f>IF(Stock[[#This Row],[GIÁ THỊ TRƯỜNG]]&gt;0,Stock[[#This Row],[GIÁ THỊ TRƯỜNG]]*Stock[[#This Row],[SỐ LƯỢNG CÒN LẠI
(auto-fill)]],"")</f>
        <v/>
      </c>
    </row>
    <row r="2856" spans="2:33">
      <c r="B2856" s="109" t="str">
        <f>IF(AND(Stock[[#This Row],[SỐ LƯỢNG MUA]]&gt;0,Stock[[#This Row],[SỐ LƯỢNG CÒN LẠI
(auto-fill)]]=0),"BÁN",
IF(AND(Stock[[#This Row],[SỐ LƯỢNG MUA]]&gt;0,Stock[[#This Row],[SỐ LƯỢNG CÒN LẠI
(auto-fill)]]&gt;0),"NẮM GIỮ",""))</f>
        <v/>
      </c>
      <c r="C2856" s="112">
        <f t="shared" si="44"/>
        <v>2843</v>
      </c>
      <c r="D2856" s="77"/>
      <c r="E2856" s="78"/>
      <c r="F2856" s="170"/>
      <c r="G2856" s="83"/>
      <c r="H2856" s="84"/>
      <c r="I2856" s="114" t="str">
        <f>IF(Stock[[#This Row],[SỐ LƯỢNG MUA]]&gt;0,Stock[[#This Row],[GIÁ MUA]]*Stock[[#This Row],[SỐ LƯỢNG MUA]]*$D$11,"")</f>
        <v/>
      </c>
      <c r="J2856" s="87"/>
      <c r="K2856" s="88"/>
      <c r="L2856" s="116" t="str">
        <f>IF(Stock[[#This Row],[SỐ LƯỢNG MUA]]&gt;0,Stock[[#This Row],[GIÁ MUA]]*(1+Stock[[#This Row],[% TĂNG KỲ VỌNG_1]]),"")</f>
        <v/>
      </c>
      <c r="M2856" s="89"/>
      <c r="N2856" s="116" t="str">
        <f>IF(Stock[[#This Row],[SỐ LƯỢNG MUA]]&gt;0,Stock[[#This Row],[GIÁ MUA]]*(1+Stock[[#This Row],[% TĂNG KỲ VỌNG_2]]),"")</f>
        <v/>
      </c>
      <c r="O2856" s="89"/>
      <c r="P2856" s="116" t="str">
        <f>IF(Stock[[#This Row],[SỐ LƯỢNG MUA]]&gt;0,Stock[[#This Row],[GIÁ MUA]]*(1+Stock[[#This Row],[% GIẢM ĐỂ CẮT LỖ]]),"")</f>
        <v/>
      </c>
      <c r="Q2856" s="103"/>
      <c r="R2856" s="117" t="str">
        <f>IF(Stock[[#This Row],[CỔ TỨC TIỀN MẶT]]&gt;0,Stock[[#This Row],[CỔ TỨC TIỀN MẶT]]/(Stock[[#This Row],[GIÁ MUA]]*Stock[[#This Row],[SỐ LƯỢNG MUA]]),"")</f>
        <v/>
      </c>
      <c r="S2856" s="103"/>
      <c r="T2856" s="77"/>
      <c r="U2856" s="95"/>
      <c r="V2856" s="96"/>
      <c r="W2856" s="125" t="str">
        <f>IF(Stock[[#This Row],[SỐ LƯỢNG BÁN]]&gt;0,Stock[[#This Row],[GIÁ BÁN]]*Stock[[#This Row],[SỐ LƯỢNG BÁN]]*$D$11+Stock[[#This Row],[GIÁ BÁN]]*Stock[[#This Row],[SỐ LƯỢNG BÁN]]*$D$12,"")</f>
        <v/>
      </c>
      <c r="X2856" s="120">
        <f>Stock[[#This Row],[SỐ LƯỢNG MUA]]+Stock[[#This Row],[CỔ TỨC BẰNG CỔ PHIẾU]]-Stock[[#This Row],[SỐ LƯỢNG BÁN]]</f>
        <v>0</v>
      </c>
      <c r="Y28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6" s="120">
        <f ca="1">IF(Stock[[#This Row],[NGÀY BÁN]]&gt;0,Stock[[#This Row],[NGÀY BÁN]]-Stock[[#This Row],[NGÀY MUA]]+1,IF(Stock[[#This Row],[NGÀY MUA]]=0,0,TODAY()-Stock[[#This Row],[NGÀY MUA]]+1))</f>
        <v>0</v>
      </c>
      <c r="AA2856" s="121" t="str">
        <f>IFERROR(Stock[[#This Row],[CỔ TỨC TIỀN MẶT]]+Stock[[#This Row],[LÃI/(LỖ) TỪ BÁN CK
(auto-fill)]],"")</f>
        <v/>
      </c>
      <c r="AB28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6" s="79"/>
      <c r="AE2856" s="146" t="str">
        <f>IF(Stock[[#This Row],[TRẠNG THÁI
(auto-fill)]]="NẮM GIỮ",Stock[[#This Row],[GIÁ THỊ TRƯỜNG]]-Stock[[#This Row],[GIÁ MUA]],"")</f>
        <v/>
      </c>
      <c r="AF2856" s="150" t="str">
        <f>IFERROR(Stock[[#This Row],[TĂNG/
(GIẢM )]]/Stock[[#This Row],[GIÁ MUA]],"")</f>
        <v/>
      </c>
      <c r="AG2856" s="129" t="str">
        <f>IF(Stock[[#This Row],[GIÁ THỊ TRƯỜNG]]&gt;0,Stock[[#This Row],[GIÁ THỊ TRƯỜNG]]*Stock[[#This Row],[SỐ LƯỢNG CÒN LẠI
(auto-fill)]],"")</f>
        <v/>
      </c>
    </row>
    <row r="2857" spans="2:33">
      <c r="B2857" s="109" t="str">
        <f>IF(AND(Stock[[#This Row],[SỐ LƯỢNG MUA]]&gt;0,Stock[[#This Row],[SỐ LƯỢNG CÒN LẠI
(auto-fill)]]=0),"BÁN",
IF(AND(Stock[[#This Row],[SỐ LƯỢNG MUA]]&gt;0,Stock[[#This Row],[SỐ LƯỢNG CÒN LẠI
(auto-fill)]]&gt;0),"NẮM GIỮ",""))</f>
        <v/>
      </c>
      <c r="C2857" s="112">
        <f t="shared" si="44"/>
        <v>2844</v>
      </c>
      <c r="D2857" s="77"/>
      <c r="E2857" s="78"/>
      <c r="F2857" s="170"/>
      <c r="G2857" s="83"/>
      <c r="H2857" s="84"/>
      <c r="I2857" s="114" t="str">
        <f>IF(Stock[[#This Row],[SỐ LƯỢNG MUA]]&gt;0,Stock[[#This Row],[GIÁ MUA]]*Stock[[#This Row],[SỐ LƯỢNG MUA]]*$D$11,"")</f>
        <v/>
      </c>
      <c r="J2857" s="87"/>
      <c r="K2857" s="88"/>
      <c r="L2857" s="116" t="str">
        <f>IF(Stock[[#This Row],[SỐ LƯỢNG MUA]]&gt;0,Stock[[#This Row],[GIÁ MUA]]*(1+Stock[[#This Row],[% TĂNG KỲ VỌNG_1]]),"")</f>
        <v/>
      </c>
      <c r="M2857" s="89"/>
      <c r="N2857" s="116" t="str">
        <f>IF(Stock[[#This Row],[SỐ LƯỢNG MUA]]&gt;0,Stock[[#This Row],[GIÁ MUA]]*(1+Stock[[#This Row],[% TĂNG KỲ VỌNG_2]]),"")</f>
        <v/>
      </c>
      <c r="O2857" s="89"/>
      <c r="P2857" s="116" t="str">
        <f>IF(Stock[[#This Row],[SỐ LƯỢNG MUA]]&gt;0,Stock[[#This Row],[GIÁ MUA]]*(1+Stock[[#This Row],[% GIẢM ĐỂ CẮT LỖ]]),"")</f>
        <v/>
      </c>
      <c r="Q2857" s="103"/>
      <c r="R2857" s="117" t="str">
        <f>IF(Stock[[#This Row],[CỔ TỨC TIỀN MẶT]]&gt;0,Stock[[#This Row],[CỔ TỨC TIỀN MẶT]]/(Stock[[#This Row],[GIÁ MUA]]*Stock[[#This Row],[SỐ LƯỢNG MUA]]),"")</f>
        <v/>
      </c>
      <c r="S2857" s="103"/>
      <c r="T2857" s="77"/>
      <c r="U2857" s="95"/>
      <c r="V2857" s="96"/>
      <c r="W2857" s="125" t="str">
        <f>IF(Stock[[#This Row],[SỐ LƯỢNG BÁN]]&gt;0,Stock[[#This Row],[GIÁ BÁN]]*Stock[[#This Row],[SỐ LƯỢNG BÁN]]*$D$11+Stock[[#This Row],[GIÁ BÁN]]*Stock[[#This Row],[SỐ LƯỢNG BÁN]]*$D$12,"")</f>
        <v/>
      </c>
      <c r="X2857" s="120">
        <f>Stock[[#This Row],[SỐ LƯỢNG MUA]]+Stock[[#This Row],[CỔ TỨC BẰNG CỔ PHIẾU]]-Stock[[#This Row],[SỐ LƯỢNG BÁN]]</f>
        <v>0</v>
      </c>
      <c r="Y28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7" s="120">
        <f ca="1">IF(Stock[[#This Row],[NGÀY BÁN]]&gt;0,Stock[[#This Row],[NGÀY BÁN]]-Stock[[#This Row],[NGÀY MUA]]+1,IF(Stock[[#This Row],[NGÀY MUA]]=0,0,TODAY()-Stock[[#This Row],[NGÀY MUA]]+1))</f>
        <v>0</v>
      </c>
      <c r="AA2857" s="121" t="str">
        <f>IFERROR(Stock[[#This Row],[CỔ TỨC TIỀN MẶT]]+Stock[[#This Row],[LÃI/(LỖ) TỪ BÁN CK
(auto-fill)]],"")</f>
        <v/>
      </c>
      <c r="AB28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7" s="79"/>
      <c r="AE2857" s="146" t="str">
        <f>IF(Stock[[#This Row],[TRẠNG THÁI
(auto-fill)]]="NẮM GIỮ",Stock[[#This Row],[GIÁ THỊ TRƯỜNG]]-Stock[[#This Row],[GIÁ MUA]],"")</f>
        <v/>
      </c>
      <c r="AF2857" s="150" t="str">
        <f>IFERROR(Stock[[#This Row],[TĂNG/
(GIẢM )]]/Stock[[#This Row],[GIÁ MUA]],"")</f>
        <v/>
      </c>
      <c r="AG2857" s="129" t="str">
        <f>IF(Stock[[#This Row],[GIÁ THỊ TRƯỜNG]]&gt;0,Stock[[#This Row],[GIÁ THỊ TRƯỜNG]]*Stock[[#This Row],[SỐ LƯỢNG CÒN LẠI
(auto-fill)]],"")</f>
        <v/>
      </c>
    </row>
    <row r="2858" spans="2:33">
      <c r="B2858" s="109" t="str">
        <f>IF(AND(Stock[[#This Row],[SỐ LƯỢNG MUA]]&gt;0,Stock[[#This Row],[SỐ LƯỢNG CÒN LẠI
(auto-fill)]]=0),"BÁN",
IF(AND(Stock[[#This Row],[SỐ LƯỢNG MUA]]&gt;0,Stock[[#This Row],[SỐ LƯỢNG CÒN LẠI
(auto-fill)]]&gt;0),"NẮM GIỮ",""))</f>
        <v/>
      </c>
      <c r="C2858" s="112">
        <f t="shared" si="44"/>
        <v>2845</v>
      </c>
      <c r="D2858" s="77"/>
      <c r="E2858" s="78"/>
      <c r="F2858" s="170"/>
      <c r="G2858" s="83"/>
      <c r="H2858" s="84"/>
      <c r="I2858" s="114" t="str">
        <f>IF(Stock[[#This Row],[SỐ LƯỢNG MUA]]&gt;0,Stock[[#This Row],[GIÁ MUA]]*Stock[[#This Row],[SỐ LƯỢNG MUA]]*$D$11,"")</f>
        <v/>
      </c>
      <c r="J2858" s="87"/>
      <c r="K2858" s="88"/>
      <c r="L2858" s="116" t="str">
        <f>IF(Stock[[#This Row],[SỐ LƯỢNG MUA]]&gt;0,Stock[[#This Row],[GIÁ MUA]]*(1+Stock[[#This Row],[% TĂNG KỲ VỌNG_1]]),"")</f>
        <v/>
      </c>
      <c r="M2858" s="89"/>
      <c r="N2858" s="116" t="str">
        <f>IF(Stock[[#This Row],[SỐ LƯỢNG MUA]]&gt;0,Stock[[#This Row],[GIÁ MUA]]*(1+Stock[[#This Row],[% TĂNG KỲ VỌNG_2]]),"")</f>
        <v/>
      </c>
      <c r="O2858" s="89"/>
      <c r="P2858" s="116" t="str">
        <f>IF(Stock[[#This Row],[SỐ LƯỢNG MUA]]&gt;0,Stock[[#This Row],[GIÁ MUA]]*(1+Stock[[#This Row],[% GIẢM ĐỂ CẮT LỖ]]),"")</f>
        <v/>
      </c>
      <c r="Q2858" s="103"/>
      <c r="R2858" s="117" t="str">
        <f>IF(Stock[[#This Row],[CỔ TỨC TIỀN MẶT]]&gt;0,Stock[[#This Row],[CỔ TỨC TIỀN MẶT]]/(Stock[[#This Row],[GIÁ MUA]]*Stock[[#This Row],[SỐ LƯỢNG MUA]]),"")</f>
        <v/>
      </c>
      <c r="S2858" s="103"/>
      <c r="T2858" s="77"/>
      <c r="U2858" s="95"/>
      <c r="V2858" s="96"/>
      <c r="W2858" s="125" t="str">
        <f>IF(Stock[[#This Row],[SỐ LƯỢNG BÁN]]&gt;0,Stock[[#This Row],[GIÁ BÁN]]*Stock[[#This Row],[SỐ LƯỢNG BÁN]]*$D$11+Stock[[#This Row],[GIÁ BÁN]]*Stock[[#This Row],[SỐ LƯỢNG BÁN]]*$D$12,"")</f>
        <v/>
      </c>
      <c r="X2858" s="120">
        <f>Stock[[#This Row],[SỐ LƯỢNG MUA]]+Stock[[#This Row],[CỔ TỨC BẰNG CỔ PHIẾU]]-Stock[[#This Row],[SỐ LƯỢNG BÁN]]</f>
        <v>0</v>
      </c>
      <c r="Y28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8" s="120">
        <f ca="1">IF(Stock[[#This Row],[NGÀY BÁN]]&gt;0,Stock[[#This Row],[NGÀY BÁN]]-Stock[[#This Row],[NGÀY MUA]]+1,IF(Stock[[#This Row],[NGÀY MUA]]=0,0,TODAY()-Stock[[#This Row],[NGÀY MUA]]+1))</f>
        <v>0</v>
      </c>
      <c r="AA2858" s="121" t="str">
        <f>IFERROR(Stock[[#This Row],[CỔ TỨC TIỀN MẶT]]+Stock[[#This Row],[LÃI/(LỖ) TỪ BÁN CK
(auto-fill)]],"")</f>
        <v/>
      </c>
      <c r="AB28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8" s="79"/>
      <c r="AE2858" s="146" t="str">
        <f>IF(Stock[[#This Row],[TRẠNG THÁI
(auto-fill)]]="NẮM GIỮ",Stock[[#This Row],[GIÁ THỊ TRƯỜNG]]-Stock[[#This Row],[GIÁ MUA]],"")</f>
        <v/>
      </c>
      <c r="AF2858" s="150" t="str">
        <f>IFERROR(Stock[[#This Row],[TĂNG/
(GIẢM )]]/Stock[[#This Row],[GIÁ MUA]],"")</f>
        <v/>
      </c>
      <c r="AG2858" s="129" t="str">
        <f>IF(Stock[[#This Row],[GIÁ THỊ TRƯỜNG]]&gt;0,Stock[[#This Row],[GIÁ THỊ TRƯỜNG]]*Stock[[#This Row],[SỐ LƯỢNG CÒN LẠI
(auto-fill)]],"")</f>
        <v/>
      </c>
    </row>
    <row r="2859" spans="2:33">
      <c r="B2859" s="109" t="str">
        <f>IF(AND(Stock[[#This Row],[SỐ LƯỢNG MUA]]&gt;0,Stock[[#This Row],[SỐ LƯỢNG CÒN LẠI
(auto-fill)]]=0),"BÁN",
IF(AND(Stock[[#This Row],[SỐ LƯỢNG MUA]]&gt;0,Stock[[#This Row],[SỐ LƯỢNG CÒN LẠI
(auto-fill)]]&gt;0),"NẮM GIỮ",""))</f>
        <v/>
      </c>
      <c r="C2859" s="112">
        <f t="shared" si="44"/>
        <v>2846</v>
      </c>
      <c r="D2859" s="77"/>
      <c r="E2859" s="78"/>
      <c r="F2859" s="170"/>
      <c r="G2859" s="83"/>
      <c r="H2859" s="84"/>
      <c r="I2859" s="114" t="str">
        <f>IF(Stock[[#This Row],[SỐ LƯỢNG MUA]]&gt;0,Stock[[#This Row],[GIÁ MUA]]*Stock[[#This Row],[SỐ LƯỢNG MUA]]*$D$11,"")</f>
        <v/>
      </c>
      <c r="J2859" s="87"/>
      <c r="K2859" s="88"/>
      <c r="L2859" s="116" t="str">
        <f>IF(Stock[[#This Row],[SỐ LƯỢNG MUA]]&gt;0,Stock[[#This Row],[GIÁ MUA]]*(1+Stock[[#This Row],[% TĂNG KỲ VỌNG_1]]),"")</f>
        <v/>
      </c>
      <c r="M2859" s="89"/>
      <c r="N2859" s="116" t="str">
        <f>IF(Stock[[#This Row],[SỐ LƯỢNG MUA]]&gt;0,Stock[[#This Row],[GIÁ MUA]]*(1+Stock[[#This Row],[% TĂNG KỲ VỌNG_2]]),"")</f>
        <v/>
      </c>
      <c r="O2859" s="89"/>
      <c r="P2859" s="116" t="str">
        <f>IF(Stock[[#This Row],[SỐ LƯỢNG MUA]]&gt;0,Stock[[#This Row],[GIÁ MUA]]*(1+Stock[[#This Row],[% GIẢM ĐỂ CẮT LỖ]]),"")</f>
        <v/>
      </c>
      <c r="Q2859" s="103"/>
      <c r="R2859" s="117" t="str">
        <f>IF(Stock[[#This Row],[CỔ TỨC TIỀN MẶT]]&gt;0,Stock[[#This Row],[CỔ TỨC TIỀN MẶT]]/(Stock[[#This Row],[GIÁ MUA]]*Stock[[#This Row],[SỐ LƯỢNG MUA]]),"")</f>
        <v/>
      </c>
      <c r="S2859" s="103"/>
      <c r="T2859" s="77"/>
      <c r="U2859" s="95"/>
      <c r="V2859" s="96"/>
      <c r="W2859" s="125" t="str">
        <f>IF(Stock[[#This Row],[SỐ LƯỢNG BÁN]]&gt;0,Stock[[#This Row],[GIÁ BÁN]]*Stock[[#This Row],[SỐ LƯỢNG BÁN]]*$D$11+Stock[[#This Row],[GIÁ BÁN]]*Stock[[#This Row],[SỐ LƯỢNG BÁN]]*$D$12,"")</f>
        <v/>
      </c>
      <c r="X2859" s="120">
        <f>Stock[[#This Row],[SỐ LƯỢNG MUA]]+Stock[[#This Row],[CỔ TỨC BẰNG CỔ PHIẾU]]-Stock[[#This Row],[SỐ LƯỢNG BÁN]]</f>
        <v>0</v>
      </c>
      <c r="Y28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9" s="120">
        <f ca="1">IF(Stock[[#This Row],[NGÀY BÁN]]&gt;0,Stock[[#This Row],[NGÀY BÁN]]-Stock[[#This Row],[NGÀY MUA]]+1,IF(Stock[[#This Row],[NGÀY MUA]]=0,0,TODAY()-Stock[[#This Row],[NGÀY MUA]]+1))</f>
        <v>0</v>
      </c>
      <c r="AA2859" s="121" t="str">
        <f>IFERROR(Stock[[#This Row],[CỔ TỨC TIỀN MẶT]]+Stock[[#This Row],[LÃI/(LỖ) TỪ BÁN CK
(auto-fill)]],"")</f>
        <v/>
      </c>
      <c r="AB28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59" s="79"/>
      <c r="AE2859" s="146" t="str">
        <f>IF(Stock[[#This Row],[TRẠNG THÁI
(auto-fill)]]="NẮM GIỮ",Stock[[#This Row],[GIÁ THỊ TRƯỜNG]]-Stock[[#This Row],[GIÁ MUA]],"")</f>
        <v/>
      </c>
      <c r="AF2859" s="150" t="str">
        <f>IFERROR(Stock[[#This Row],[TĂNG/
(GIẢM )]]/Stock[[#This Row],[GIÁ MUA]],"")</f>
        <v/>
      </c>
      <c r="AG2859" s="129" t="str">
        <f>IF(Stock[[#This Row],[GIÁ THỊ TRƯỜNG]]&gt;0,Stock[[#This Row],[GIÁ THỊ TRƯỜNG]]*Stock[[#This Row],[SỐ LƯỢNG CÒN LẠI
(auto-fill)]],"")</f>
        <v/>
      </c>
    </row>
    <row r="2860" spans="2:33">
      <c r="B2860" s="109" t="str">
        <f>IF(AND(Stock[[#This Row],[SỐ LƯỢNG MUA]]&gt;0,Stock[[#This Row],[SỐ LƯỢNG CÒN LẠI
(auto-fill)]]=0),"BÁN",
IF(AND(Stock[[#This Row],[SỐ LƯỢNG MUA]]&gt;0,Stock[[#This Row],[SỐ LƯỢNG CÒN LẠI
(auto-fill)]]&gt;0),"NẮM GIỮ",""))</f>
        <v/>
      </c>
      <c r="C2860" s="112">
        <f t="shared" si="44"/>
        <v>2847</v>
      </c>
      <c r="D2860" s="77"/>
      <c r="E2860" s="78"/>
      <c r="F2860" s="170"/>
      <c r="G2860" s="83"/>
      <c r="H2860" s="84"/>
      <c r="I2860" s="114" t="str">
        <f>IF(Stock[[#This Row],[SỐ LƯỢNG MUA]]&gt;0,Stock[[#This Row],[GIÁ MUA]]*Stock[[#This Row],[SỐ LƯỢNG MUA]]*$D$11,"")</f>
        <v/>
      </c>
      <c r="J2860" s="87"/>
      <c r="K2860" s="88"/>
      <c r="L2860" s="116" t="str">
        <f>IF(Stock[[#This Row],[SỐ LƯỢNG MUA]]&gt;0,Stock[[#This Row],[GIÁ MUA]]*(1+Stock[[#This Row],[% TĂNG KỲ VỌNG_1]]),"")</f>
        <v/>
      </c>
      <c r="M2860" s="89"/>
      <c r="N2860" s="116" t="str">
        <f>IF(Stock[[#This Row],[SỐ LƯỢNG MUA]]&gt;0,Stock[[#This Row],[GIÁ MUA]]*(1+Stock[[#This Row],[% TĂNG KỲ VỌNG_2]]),"")</f>
        <v/>
      </c>
      <c r="O2860" s="89"/>
      <c r="P2860" s="116" t="str">
        <f>IF(Stock[[#This Row],[SỐ LƯỢNG MUA]]&gt;0,Stock[[#This Row],[GIÁ MUA]]*(1+Stock[[#This Row],[% GIẢM ĐỂ CẮT LỖ]]),"")</f>
        <v/>
      </c>
      <c r="Q2860" s="103"/>
      <c r="R2860" s="117" t="str">
        <f>IF(Stock[[#This Row],[CỔ TỨC TIỀN MẶT]]&gt;0,Stock[[#This Row],[CỔ TỨC TIỀN MẶT]]/(Stock[[#This Row],[GIÁ MUA]]*Stock[[#This Row],[SỐ LƯỢNG MUA]]),"")</f>
        <v/>
      </c>
      <c r="S2860" s="103"/>
      <c r="T2860" s="77"/>
      <c r="U2860" s="95"/>
      <c r="V2860" s="96"/>
      <c r="W2860" s="125" t="str">
        <f>IF(Stock[[#This Row],[SỐ LƯỢNG BÁN]]&gt;0,Stock[[#This Row],[GIÁ BÁN]]*Stock[[#This Row],[SỐ LƯỢNG BÁN]]*$D$11+Stock[[#This Row],[GIÁ BÁN]]*Stock[[#This Row],[SỐ LƯỢNG BÁN]]*$D$12,"")</f>
        <v/>
      </c>
      <c r="X2860" s="120">
        <f>Stock[[#This Row],[SỐ LƯỢNG MUA]]+Stock[[#This Row],[CỔ TỨC BẰNG CỔ PHIẾU]]-Stock[[#This Row],[SỐ LƯỢNG BÁN]]</f>
        <v>0</v>
      </c>
      <c r="Y28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0" s="120">
        <f ca="1">IF(Stock[[#This Row],[NGÀY BÁN]]&gt;0,Stock[[#This Row],[NGÀY BÁN]]-Stock[[#This Row],[NGÀY MUA]]+1,IF(Stock[[#This Row],[NGÀY MUA]]=0,0,TODAY()-Stock[[#This Row],[NGÀY MUA]]+1))</f>
        <v>0</v>
      </c>
      <c r="AA2860" s="121" t="str">
        <f>IFERROR(Stock[[#This Row],[CỔ TỨC TIỀN MẶT]]+Stock[[#This Row],[LÃI/(LỖ) TỪ BÁN CK
(auto-fill)]],"")</f>
        <v/>
      </c>
      <c r="AB28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0" s="79"/>
      <c r="AE2860" s="146" t="str">
        <f>IF(Stock[[#This Row],[TRẠNG THÁI
(auto-fill)]]="NẮM GIỮ",Stock[[#This Row],[GIÁ THỊ TRƯỜNG]]-Stock[[#This Row],[GIÁ MUA]],"")</f>
        <v/>
      </c>
      <c r="AF2860" s="150" t="str">
        <f>IFERROR(Stock[[#This Row],[TĂNG/
(GIẢM )]]/Stock[[#This Row],[GIÁ MUA]],"")</f>
        <v/>
      </c>
      <c r="AG2860" s="129" t="str">
        <f>IF(Stock[[#This Row],[GIÁ THỊ TRƯỜNG]]&gt;0,Stock[[#This Row],[GIÁ THỊ TRƯỜNG]]*Stock[[#This Row],[SỐ LƯỢNG CÒN LẠI
(auto-fill)]],"")</f>
        <v/>
      </c>
    </row>
    <row r="2861" spans="2:33">
      <c r="B2861" s="109" t="str">
        <f>IF(AND(Stock[[#This Row],[SỐ LƯỢNG MUA]]&gt;0,Stock[[#This Row],[SỐ LƯỢNG CÒN LẠI
(auto-fill)]]=0),"BÁN",
IF(AND(Stock[[#This Row],[SỐ LƯỢNG MUA]]&gt;0,Stock[[#This Row],[SỐ LƯỢNG CÒN LẠI
(auto-fill)]]&gt;0),"NẮM GIỮ",""))</f>
        <v/>
      </c>
      <c r="C2861" s="112">
        <f t="shared" si="44"/>
        <v>2848</v>
      </c>
      <c r="D2861" s="77"/>
      <c r="E2861" s="78"/>
      <c r="F2861" s="170"/>
      <c r="G2861" s="83"/>
      <c r="H2861" s="84"/>
      <c r="I2861" s="114" t="str">
        <f>IF(Stock[[#This Row],[SỐ LƯỢNG MUA]]&gt;0,Stock[[#This Row],[GIÁ MUA]]*Stock[[#This Row],[SỐ LƯỢNG MUA]]*$D$11,"")</f>
        <v/>
      </c>
      <c r="J2861" s="87"/>
      <c r="K2861" s="88"/>
      <c r="L2861" s="116" t="str">
        <f>IF(Stock[[#This Row],[SỐ LƯỢNG MUA]]&gt;0,Stock[[#This Row],[GIÁ MUA]]*(1+Stock[[#This Row],[% TĂNG KỲ VỌNG_1]]),"")</f>
        <v/>
      </c>
      <c r="M2861" s="89"/>
      <c r="N2861" s="116" t="str">
        <f>IF(Stock[[#This Row],[SỐ LƯỢNG MUA]]&gt;0,Stock[[#This Row],[GIÁ MUA]]*(1+Stock[[#This Row],[% TĂNG KỲ VỌNG_2]]),"")</f>
        <v/>
      </c>
      <c r="O2861" s="89"/>
      <c r="P2861" s="116" t="str">
        <f>IF(Stock[[#This Row],[SỐ LƯỢNG MUA]]&gt;0,Stock[[#This Row],[GIÁ MUA]]*(1+Stock[[#This Row],[% GIẢM ĐỂ CẮT LỖ]]),"")</f>
        <v/>
      </c>
      <c r="Q2861" s="103"/>
      <c r="R2861" s="117" t="str">
        <f>IF(Stock[[#This Row],[CỔ TỨC TIỀN MẶT]]&gt;0,Stock[[#This Row],[CỔ TỨC TIỀN MẶT]]/(Stock[[#This Row],[GIÁ MUA]]*Stock[[#This Row],[SỐ LƯỢNG MUA]]),"")</f>
        <v/>
      </c>
      <c r="S2861" s="103"/>
      <c r="T2861" s="77"/>
      <c r="U2861" s="95"/>
      <c r="V2861" s="96"/>
      <c r="W2861" s="125" t="str">
        <f>IF(Stock[[#This Row],[SỐ LƯỢNG BÁN]]&gt;0,Stock[[#This Row],[GIÁ BÁN]]*Stock[[#This Row],[SỐ LƯỢNG BÁN]]*$D$11+Stock[[#This Row],[GIÁ BÁN]]*Stock[[#This Row],[SỐ LƯỢNG BÁN]]*$D$12,"")</f>
        <v/>
      </c>
      <c r="X2861" s="120">
        <f>Stock[[#This Row],[SỐ LƯỢNG MUA]]+Stock[[#This Row],[CỔ TỨC BẰNG CỔ PHIẾU]]-Stock[[#This Row],[SỐ LƯỢNG BÁN]]</f>
        <v>0</v>
      </c>
      <c r="Y28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1" s="120">
        <f ca="1">IF(Stock[[#This Row],[NGÀY BÁN]]&gt;0,Stock[[#This Row],[NGÀY BÁN]]-Stock[[#This Row],[NGÀY MUA]]+1,IF(Stock[[#This Row],[NGÀY MUA]]=0,0,TODAY()-Stock[[#This Row],[NGÀY MUA]]+1))</f>
        <v>0</v>
      </c>
      <c r="AA2861" s="121" t="str">
        <f>IFERROR(Stock[[#This Row],[CỔ TỨC TIỀN MẶT]]+Stock[[#This Row],[LÃI/(LỖ) TỪ BÁN CK
(auto-fill)]],"")</f>
        <v/>
      </c>
      <c r="AB28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1" s="79"/>
      <c r="AE2861" s="146" t="str">
        <f>IF(Stock[[#This Row],[TRẠNG THÁI
(auto-fill)]]="NẮM GIỮ",Stock[[#This Row],[GIÁ THỊ TRƯỜNG]]-Stock[[#This Row],[GIÁ MUA]],"")</f>
        <v/>
      </c>
      <c r="AF2861" s="150" t="str">
        <f>IFERROR(Stock[[#This Row],[TĂNG/
(GIẢM )]]/Stock[[#This Row],[GIÁ MUA]],"")</f>
        <v/>
      </c>
      <c r="AG2861" s="129" t="str">
        <f>IF(Stock[[#This Row],[GIÁ THỊ TRƯỜNG]]&gt;0,Stock[[#This Row],[GIÁ THỊ TRƯỜNG]]*Stock[[#This Row],[SỐ LƯỢNG CÒN LẠI
(auto-fill)]],"")</f>
        <v/>
      </c>
    </row>
    <row r="2862" spans="2:33">
      <c r="B2862" s="109" t="str">
        <f>IF(AND(Stock[[#This Row],[SỐ LƯỢNG MUA]]&gt;0,Stock[[#This Row],[SỐ LƯỢNG CÒN LẠI
(auto-fill)]]=0),"BÁN",
IF(AND(Stock[[#This Row],[SỐ LƯỢNG MUA]]&gt;0,Stock[[#This Row],[SỐ LƯỢNG CÒN LẠI
(auto-fill)]]&gt;0),"NẮM GIỮ",""))</f>
        <v/>
      </c>
      <c r="C2862" s="112">
        <f t="shared" si="44"/>
        <v>2849</v>
      </c>
      <c r="D2862" s="77"/>
      <c r="E2862" s="78"/>
      <c r="F2862" s="170"/>
      <c r="G2862" s="83"/>
      <c r="H2862" s="84"/>
      <c r="I2862" s="114" t="str">
        <f>IF(Stock[[#This Row],[SỐ LƯỢNG MUA]]&gt;0,Stock[[#This Row],[GIÁ MUA]]*Stock[[#This Row],[SỐ LƯỢNG MUA]]*$D$11,"")</f>
        <v/>
      </c>
      <c r="J2862" s="87"/>
      <c r="K2862" s="88"/>
      <c r="L2862" s="116" t="str">
        <f>IF(Stock[[#This Row],[SỐ LƯỢNG MUA]]&gt;0,Stock[[#This Row],[GIÁ MUA]]*(1+Stock[[#This Row],[% TĂNG KỲ VỌNG_1]]),"")</f>
        <v/>
      </c>
      <c r="M2862" s="89"/>
      <c r="N2862" s="116" t="str">
        <f>IF(Stock[[#This Row],[SỐ LƯỢNG MUA]]&gt;0,Stock[[#This Row],[GIÁ MUA]]*(1+Stock[[#This Row],[% TĂNG KỲ VỌNG_2]]),"")</f>
        <v/>
      </c>
      <c r="O2862" s="89"/>
      <c r="P2862" s="116" t="str">
        <f>IF(Stock[[#This Row],[SỐ LƯỢNG MUA]]&gt;0,Stock[[#This Row],[GIÁ MUA]]*(1+Stock[[#This Row],[% GIẢM ĐỂ CẮT LỖ]]),"")</f>
        <v/>
      </c>
      <c r="Q2862" s="103"/>
      <c r="R2862" s="117" t="str">
        <f>IF(Stock[[#This Row],[CỔ TỨC TIỀN MẶT]]&gt;0,Stock[[#This Row],[CỔ TỨC TIỀN MẶT]]/(Stock[[#This Row],[GIÁ MUA]]*Stock[[#This Row],[SỐ LƯỢNG MUA]]),"")</f>
        <v/>
      </c>
      <c r="S2862" s="103"/>
      <c r="T2862" s="77"/>
      <c r="U2862" s="95"/>
      <c r="V2862" s="96"/>
      <c r="W2862" s="125" t="str">
        <f>IF(Stock[[#This Row],[SỐ LƯỢNG BÁN]]&gt;0,Stock[[#This Row],[GIÁ BÁN]]*Stock[[#This Row],[SỐ LƯỢNG BÁN]]*$D$11+Stock[[#This Row],[GIÁ BÁN]]*Stock[[#This Row],[SỐ LƯỢNG BÁN]]*$D$12,"")</f>
        <v/>
      </c>
      <c r="X2862" s="120">
        <f>Stock[[#This Row],[SỐ LƯỢNG MUA]]+Stock[[#This Row],[CỔ TỨC BẰNG CỔ PHIẾU]]-Stock[[#This Row],[SỐ LƯỢNG BÁN]]</f>
        <v>0</v>
      </c>
      <c r="Y28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2" s="120">
        <f ca="1">IF(Stock[[#This Row],[NGÀY BÁN]]&gt;0,Stock[[#This Row],[NGÀY BÁN]]-Stock[[#This Row],[NGÀY MUA]]+1,IF(Stock[[#This Row],[NGÀY MUA]]=0,0,TODAY()-Stock[[#This Row],[NGÀY MUA]]+1))</f>
        <v>0</v>
      </c>
      <c r="AA2862" s="121" t="str">
        <f>IFERROR(Stock[[#This Row],[CỔ TỨC TIỀN MẶT]]+Stock[[#This Row],[LÃI/(LỖ) TỪ BÁN CK
(auto-fill)]],"")</f>
        <v/>
      </c>
      <c r="AB28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2" s="79"/>
      <c r="AE2862" s="146" t="str">
        <f>IF(Stock[[#This Row],[TRẠNG THÁI
(auto-fill)]]="NẮM GIỮ",Stock[[#This Row],[GIÁ THỊ TRƯỜNG]]-Stock[[#This Row],[GIÁ MUA]],"")</f>
        <v/>
      </c>
      <c r="AF2862" s="150" t="str">
        <f>IFERROR(Stock[[#This Row],[TĂNG/
(GIẢM )]]/Stock[[#This Row],[GIÁ MUA]],"")</f>
        <v/>
      </c>
      <c r="AG2862" s="129" t="str">
        <f>IF(Stock[[#This Row],[GIÁ THỊ TRƯỜNG]]&gt;0,Stock[[#This Row],[GIÁ THỊ TRƯỜNG]]*Stock[[#This Row],[SỐ LƯỢNG CÒN LẠI
(auto-fill)]],"")</f>
        <v/>
      </c>
    </row>
    <row r="2863" spans="2:33">
      <c r="B2863" s="109" t="str">
        <f>IF(AND(Stock[[#This Row],[SỐ LƯỢNG MUA]]&gt;0,Stock[[#This Row],[SỐ LƯỢNG CÒN LẠI
(auto-fill)]]=0),"BÁN",
IF(AND(Stock[[#This Row],[SỐ LƯỢNG MUA]]&gt;0,Stock[[#This Row],[SỐ LƯỢNG CÒN LẠI
(auto-fill)]]&gt;0),"NẮM GIỮ",""))</f>
        <v/>
      </c>
      <c r="C2863" s="112">
        <f t="shared" si="44"/>
        <v>2850</v>
      </c>
      <c r="D2863" s="77"/>
      <c r="E2863" s="78"/>
      <c r="F2863" s="170"/>
      <c r="G2863" s="83"/>
      <c r="H2863" s="84"/>
      <c r="I2863" s="114" t="str">
        <f>IF(Stock[[#This Row],[SỐ LƯỢNG MUA]]&gt;0,Stock[[#This Row],[GIÁ MUA]]*Stock[[#This Row],[SỐ LƯỢNG MUA]]*$D$11,"")</f>
        <v/>
      </c>
      <c r="J2863" s="87"/>
      <c r="K2863" s="88"/>
      <c r="L2863" s="116" t="str">
        <f>IF(Stock[[#This Row],[SỐ LƯỢNG MUA]]&gt;0,Stock[[#This Row],[GIÁ MUA]]*(1+Stock[[#This Row],[% TĂNG KỲ VỌNG_1]]),"")</f>
        <v/>
      </c>
      <c r="M2863" s="89"/>
      <c r="N2863" s="116" t="str">
        <f>IF(Stock[[#This Row],[SỐ LƯỢNG MUA]]&gt;0,Stock[[#This Row],[GIÁ MUA]]*(1+Stock[[#This Row],[% TĂNG KỲ VỌNG_2]]),"")</f>
        <v/>
      </c>
      <c r="O2863" s="89"/>
      <c r="P2863" s="116" t="str">
        <f>IF(Stock[[#This Row],[SỐ LƯỢNG MUA]]&gt;0,Stock[[#This Row],[GIÁ MUA]]*(1+Stock[[#This Row],[% GIẢM ĐỂ CẮT LỖ]]),"")</f>
        <v/>
      </c>
      <c r="Q2863" s="103"/>
      <c r="R2863" s="117" t="str">
        <f>IF(Stock[[#This Row],[CỔ TỨC TIỀN MẶT]]&gt;0,Stock[[#This Row],[CỔ TỨC TIỀN MẶT]]/(Stock[[#This Row],[GIÁ MUA]]*Stock[[#This Row],[SỐ LƯỢNG MUA]]),"")</f>
        <v/>
      </c>
      <c r="S2863" s="103"/>
      <c r="T2863" s="77"/>
      <c r="U2863" s="95"/>
      <c r="V2863" s="96"/>
      <c r="W2863" s="125" t="str">
        <f>IF(Stock[[#This Row],[SỐ LƯỢNG BÁN]]&gt;0,Stock[[#This Row],[GIÁ BÁN]]*Stock[[#This Row],[SỐ LƯỢNG BÁN]]*$D$11+Stock[[#This Row],[GIÁ BÁN]]*Stock[[#This Row],[SỐ LƯỢNG BÁN]]*$D$12,"")</f>
        <v/>
      </c>
      <c r="X2863" s="120">
        <f>Stock[[#This Row],[SỐ LƯỢNG MUA]]+Stock[[#This Row],[CỔ TỨC BẰNG CỔ PHIẾU]]-Stock[[#This Row],[SỐ LƯỢNG BÁN]]</f>
        <v>0</v>
      </c>
      <c r="Y28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3" s="120">
        <f ca="1">IF(Stock[[#This Row],[NGÀY BÁN]]&gt;0,Stock[[#This Row],[NGÀY BÁN]]-Stock[[#This Row],[NGÀY MUA]]+1,IF(Stock[[#This Row],[NGÀY MUA]]=0,0,TODAY()-Stock[[#This Row],[NGÀY MUA]]+1))</f>
        <v>0</v>
      </c>
      <c r="AA2863" s="121" t="str">
        <f>IFERROR(Stock[[#This Row],[CỔ TỨC TIỀN MẶT]]+Stock[[#This Row],[LÃI/(LỖ) TỪ BÁN CK
(auto-fill)]],"")</f>
        <v/>
      </c>
      <c r="AB28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3" s="79"/>
      <c r="AE2863" s="146" t="str">
        <f>IF(Stock[[#This Row],[TRẠNG THÁI
(auto-fill)]]="NẮM GIỮ",Stock[[#This Row],[GIÁ THỊ TRƯỜNG]]-Stock[[#This Row],[GIÁ MUA]],"")</f>
        <v/>
      </c>
      <c r="AF2863" s="150" t="str">
        <f>IFERROR(Stock[[#This Row],[TĂNG/
(GIẢM )]]/Stock[[#This Row],[GIÁ MUA]],"")</f>
        <v/>
      </c>
      <c r="AG2863" s="129" t="str">
        <f>IF(Stock[[#This Row],[GIÁ THỊ TRƯỜNG]]&gt;0,Stock[[#This Row],[GIÁ THỊ TRƯỜNG]]*Stock[[#This Row],[SỐ LƯỢNG CÒN LẠI
(auto-fill)]],"")</f>
        <v/>
      </c>
    </row>
    <row r="2864" spans="2:33">
      <c r="B2864" s="109" t="str">
        <f>IF(AND(Stock[[#This Row],[SỐ LƯỢNG MUA]]&gt;0,Stock[[#This Row],[SỐ LƯỢNG CÒN LẠI
(auto-fill)]]=0),"BÁN",
IF(AND(Stock[[#This Row],[SỐ LƯỢNG MUA]]&gt;0,Stock[[#This Row],[SỐ LƯỢNG CÒN LẠI
(auto-fill)]]&gt;0),"NẮM GIỮ",""))</f>
        <v/>
      </c>
      <c r="C2864" s="112">
        <f t="shared" si="44"/>
        <v>2851</v>
      </c>
      <c r="D2864" s="77"/>
      <c r="E2864" s="78"/>
      <c r="F2864" s="170"/>
      <c r="G2864" s="83"/>
      <c r="H2864" s="84"/>
      <c r="I2864" s="114" t="str">
        <f>IF(Stock[[#This Row],[SỐ LƯỢNG MUA]]&gt;0,Stock[[#This Row],[GIÁ MUA]]*Stock[[#This Row],[SỐ LƯỢNG MUA]]*$D$11,"")</f>
        <v/>
      </c>
      <c r="J2864" s="87"/>
      <c r="K2864" s="88"/>
      <c r="L2864" s="116" t="str">
        <f>IF(Stock[[#This Row],[SỐ LƯỢNG MUA]]&gt;0,Stock[[#This Row],[GIÁ MUA]]*(1+Stock[[#This Row],[% TĂNG KỲ VỌNG_1]]),"")</f>
        <v/>
      </c>
      <c r="M2864" s="89"/>
      <c r="N2864" s="116" t="str">
        <f>IF(Stock[[#This Row],[SỐ LƯỢNG MUA]]&gt;0,Stock[[#This Row],[GIÁ MUA]]*(1+Stock[[#This Row],[% TĂNG KỲ VỌNG_2]]),"")</f>
        <v/>
      </c>
      <c r="O2864" s="89"/>
      <c r="P2864" s="116" t="str">
        <f>IF(Stock[[#This Row],[SỐ LƯỢNG MUA]]&gt;0,Stock[[#This Row],[GIÁ MUA]]*(1+Stock[[#This Row],[% GIẢM ĐỂ CẮT LỖ]]),"")</f>
        <v/>
      </c>
      <c r="Q2864" s="103"/>
      <c r="R2864" s="117" t="str">
        <f>IF(Stock[[#This Row],[CỔ TỨC TIỀN MẶT]]&gt;0,Stock[[#This Row],[CỔ TỨC TIỀN MẶT]]/(Stock[[#This Row],[GIÁ MUA]]*Stock[[#This Row],[SỐ LƯỢNG MUA]]),"")</f>
        <v/>
      </c>
      <c r="S2864" s="103"/>
      <c r="T2864" s="77"/>
      <c r="U2864" s="95"/>
      <c r="V2864" s="96"/>
      <c r="W2864" s="125" t="str">
        <f>IF(Stock[[#This Row],[SỐ LƯỢNG BÁN]]&gt;0,Stock[[#This Row],[GIÁ BÁN]]*Stock[[#This Row],[SỐ LƯỢNG BÁN]]*$D$11+Stock[[#This Row],[GIÁ BÁN]]*Stock[[#This Row],[SỐ LƯỢNG BÁN]]*$D$12,"")</f>
        <v/>
      </c>
      <c r="X2864" s="120">
        <f>Stock[[#This Row],[SỐ LƯỢNG MUA]]+Stock[[#This Row],[CỔ TỨC BẰNG CỔ PHIẾU]]-Stock[[#This Row],[SỐ LƯỢNG BÁN]]</f>
        <v>0</v>
      </c>
      <c r="Y28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4" s="120">
        <f ca="1">IF(Stock[[#This Row],[NGÀY BÁN]]&gt;0,Stock[[#This Row],[NGÀY BÁN]]-Stock[[#This Row],[NGÀY MUA]]+1,IF(Stock[[#This Row],[NGÀY MUA]]=0,0,TODAY()-Stock[[#This Row],[NGÀY MUA]]+1))</f>
        <v>0</v>
      </c>
      <c r="AA2864" s="121" t="str">
        <f>IFERROR(Stock[[#This Row],[CỔ TỨC TIỀN MẶT]]+Stock[[#This Row],[LÃI/(LỖ) TỪ BÁN CK
(auto-fill)]],"")</f>
        <v/>
      </c>
      <c r="AB28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4" s="79"/>
      <c r="AE2864" s="146" t="str">
        <f>IF(Stock[[#This Row],[TRẠNG THÁI
(auto-fill)]]="NẮM GIỮ",Stock[[#This Row],[GIÁ THỊ TRƯỜNG]]-Stock[[#This Row],[GIÁ MUA]],"")</f>
        <v/>
      </c>
      <c r="AF2864" s="150" t="str">
        <f>IFERROR(Stock[[#This Row],[TĂNG/
(GIẢM )]]/Stock[[#This Row],[GIÁ MUA]],"")</f>
        <v/>
      </c>
      <c r="AG2864" s="129" t="str">
        <f>IF(Stock[[#This Row],[GIÁ THỊ TRƯỜNG]]&gt;0,Stock[[#This Row],[GIÁ THỊ TRƯỜNG]]*Stock[[#This Row],[SỐ LƯỢNG CÒN LẠI
(auto-fill)]],"")</f>
        <v/>
      </c>
    </row>
    <row r="2865" spans="2:33">
      <c r="B2865" s="109" t="str">
        <f>IF(AND(Stock[[#This Row],[SỐ LƯỢNG MUA]]&gt;0,Stock[[#This Row],[SỐ LƯỢNG CÒN LẠI
(auto-fill)]]=0),"BÁN",
IF(AND(Stock[[#This Row],[SỐ LƯỢNG MUA]]&gt;0,Stock[[#This Row],[SỐ LƯỢNG CÒN LẠI
(auto-fill)]]&gt;0),"NẮM GIỮ",""))</f>
        <v/>
      </c>
      <c r="C2865" s="112">
        <f t="shared" si="44"/>
        <v>2852</v>
      </c>
      <c r="D2865" s="77"/>
      <c r="E2865" s="78"/>
      <c r="F2865" s="170"/>
      <c r="G2865" s="83"/>
      <c r="H2865" s="84"/>
      <c r="I2865" s="114" t="str">
        <f>IF(Stock[[#This Row],[SỐ LƯỢNG MUA]]&gt;0,Stock[[#This Row],[GIÁ MUA]]*Stock[[#This Row],[SỐ LƯỢNG MUA]]*$D$11,"")</f>
        <v/>
      </c>
      <c r="J2865" s="87"/>
      <c r="K2865" s="88"/>
      <c r="L2865" s="116" t="str">
        <f>IF(Stock[[#This Row],[SỐ LƯỢNG MUA]]&gt;0,Stock[[#This Row],[GIÁ MUA]]*(1+Stock[[#This Row],[% TĂNG KỲ VỌNG_1]]),"")</f>
        <v/>
      </c>
      <c r="M2865" s="89"/>
      <c r="N2865" s="116" t="str">
        <f>IF(Stock[[#This Row],[SỐ LƯỢNG MUA]]&gt;0,Stock[[#This Row],[GIÁ MUA]]*(1+Stock[[#This Row],[% TĂNG KỲ VỌNG_2]]),"")</f>
        <v/>
      </c>
      <c r="O2865" s="89"/>
      <c r="P2865" s="116" t="str">
        <f>IF(Stock[[#This Row],[SỐ LƯỢNG MUA]]&gt;0,Stock[[#This Row],[GIÁ MUA]]*(1+Stock[[#This Row],[% GIẢM ĐỂ CẮT LỖ]]),"")</f>
        <v/>
      </c>
      <c r="Q2865" s="103"/>
      <c r="R2865" s="117" t="str">
        <f>IF(Stock[[#This Row],[CỔ TỨC TIỀN MẶT]]&gt;0,Stock[[#This Row],[CỔ TỨC TIỀN MẶT]]/(Stock[[#This Row],[GIÁ MUA]]*Stock[[#This Row],[SỐ LƯỢNG MUA]]),"")</f>
        <v/>
      </c>
      <c r="S2865" s="103"/>
      <c r="T2865" s="77"/>
      <c r="U2865" s="95"/>
      <c r="V2865" s="96"/>
      <c r="W2865" s="125" t="str">
        <f>IF(Stock[[#This Row],[SỐ LƯỢNG BÁN]]&gt;0,Stock[[#This Row],[GIÁ BÁN]]*Stock[[#This Row],[SỐ LƯỢNG BÁN]]*$D$11+Stock[[#This Row],[GIÁ BÁN]]*Stock[[#This Row],[SỐ LƯỢNG BÁN]]*$D$12,"")</f>
        <v/>
      </c>
      <c r="X2865" s="120">
        <f>Stock[[#This Row],[SỐ LƯỢNG MUA]]+Stock[[#This Row],[CỔ TỨC BẰNG CỔ PHIẾU]]-Stock[[#This Row],[SỐ LƯỢNG BÁN]]</f>
        <v>0</v>
      </c>
      <c r="Y28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5" s="120">
        <f ca="1">IF(Stock[[#This Row],[NGÀY BÁN]]&gt;0,Stock[[#This Row],[NGÀY BÁN]]-Stock[[#This Row],[NGÀY MUA]]+1,IF(Stock[[#This Row],[NGÀY MUA]]=0,0,TODAY()-Stock[[#This Row],[NGÀY MUA]]+1))</f>
        <v>0</v>
      </c>
      <c r="AA2865" s="121" t="str">
        <f>IFERROR(Stock[[#This Row],[CỔ TỨC TIỀN MẶT]]+Stock[[#This Row],[LÃI/(LỖ) TỪ BÁN CK
(auto-fill)]],"")</f>
        <v/>
      </c>
      <c r="AB28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5" s="79"/>
      <c r="AE2865" s="146" t="str">
        <f>IF(Stock[[#This Row],[TRẠNG THÁI
(auto-fill)]]="NẮM GIỮ",Stock[[#This Row],[GIÁ THỊ TRƯỜNG]]-Stock[[#This Row],[GIÁ MUA]],"")</f>
        <v/>
      </c>
      <c r="AF2865" s="150" t="str">
        <f>IFERROR(Stock[[#This Row],[TĂNG/
(GIẢM )]]/Stock[[#This Row],[GIÁ MUA]],"")</f>
        <v/>
      </c>
      <c r="AG2865" s="129" t="str">
        <f>IF(Stock[[#This Row],[GIÁ THỊ TRƯỜNG]]&gt;0,Stock[[#This Row],[GIÁ THỊ TRƯỜNG]]*Stock[[#This Row],[SỐ LƯỢNG CÒN LẠI
(auto-fill)]],"")</f>
        <v/>
      </c>
    </row>
    <row r="2866" spans="2:33">
      <c r="B2866" s="109" t="str">
        <f>IF(AND(Stock[[#This Row],[SỐ LƯỢNG MUA]]&gt;0,Stock[[#This Row],[SỐ LƯỢNG CÒN LẠI
(auto-fill)]]=0),"BÁN",
IF(AND(Stock[[#This Row],[SỐ LƯỢNG MUA]]&gt;0,Stock[[#This Row],[SỐ LƯỢNG CÒN LẠI
(auto-fill)]]&gt;0),"NẮM GIỮ",""))</f>
        <v/>
      </c>
      <c r="C2866" s="112">
        <f t="shared" si="44"/>
        <v>2853</v>
      </c>
      <c r="D2866" s="77"/>
      <c r="E2866" s="78"/>
      <c r="F2866" s="170"/>
      <c r="G2866" s="83"/>
      <c r="H2866" s="84"/>
      <c r="I2866" s="114" t="str">
        <f>IF(Stock[[#This Row],[SỐ LƯỢNG MUA]]&gt;0,Stock[[#This Row],[GIÁ MUA]]*Stock[[#This Row],[SỐ LƯỢNG MUA]]*$D$11,"")</f>
        <v/>
      </c>
      <c r="J2866" s="87"/>
      <c r="K2866" s="88"/>
      <c r="L2866" s="116" t="str">
        <f>IF(Stock[[#This Row],[SỐ LƯỢNG MUA]]&gt;0,Stock[[#This Row],[GIÁ MUA]]*(1+Stock[[#This Row],[% TĂNG KỲ VỌNG_1]]),"")</f>
        <v/>
      </c>
      <c r="M2866" s="89"/>
      <c r="N2866" s="116" t="str">
        <f>IF(Stock[[#This Row],[SỐ LƯỢNG MUA]]&gt;0,Stock[[#This Row],[GIÁ MUA]]*(1+Stock[[#This Row],[% TĂNG KỲ VỌNG_2]]),"")</f>
        <v/>
      </c>
      <c r="O2866" s="89"/>
      <c r="P2866" s="116" t="str">
        <f>IF(Stock[[#This Row],[SỐ LƯỢNG MUA]]&gt;0,Stock[[#This Row],[GIÁ MUA]]*(1+Stock[[#This Row],[% GIẢM ĐỂ CẮT LỖ]]),"")</f>
        <v/>
      </c>
      <c r="Q2866" s="103"/>
      <c r="R2866" s="117" t="str">
        <f>IF(Stock[[#This Row],[CỔ TỨC TIỀN MẶT]]&gt;0,Stock[[#This Row],[CỔ TỨC TIỀN MẶT]]/(Stock[[#This Row],[GIÁ MUA]]*Stock[[#This Row],[SỐ LƯỢNG MUA]]),"")</f>
        <v/>
      </c>
      <c r="S2866" s="103"/>
      <c r="T2866" s="77"/>
      <c r="U2866" s="95"/>
      <c r="V2866" s="96"/>
      <c r="W2866" s="125" t="str">
        <f>IF(Stock[[#This Row],[SỐ LƯỢNG BÁN]]&gt;0,Stock[[#This Row],[GIÁ BÁN]]*Stock[[#This Row],[SỐ LƯỢNG BÁN]]*$D$11+Stock[[#This Row],[GIÁ BÁN]]*Stock[[#This Row],[SỐ LƯỢNG BÁN]]*$D$12,"")</f>
        <v/>
      </c>
      <c r="X2866" s="120">
        <f>Stock[[#This Row],[SỐ LƯỢNG MUA]]+Stock[[#This Row],[CỔ TỨC BẰNG CỔ PHIẾU]]-Stock[[#This Row],[SỐ LƯỢNG BÁN]]</f>
        <v>0</v>
      </c>
      <c r="Y28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6" s="120">
        <f ca="1">IF(Stock[[#This Row],[NGÀY BÁN]]&gt;0,Stock[[#This Row],[NGÀY BÁN]]-Stock[[#This Row],[NGÀY MUA]]+1,IF(Stock[[#This Row],[NGÀY MUA]]=0,0,TODAY()-Stock[[#This Row],[NGÀY MUA]]+1))</f>
        <v>0</v>
      </c>
      <c r="AA2866" s="121" t="str">
        <f>IFERROR(Stock[[#This Row],[CỔ TỨC TIỀN MẶT]]+Stock[[#This Row],[LÃI/(LỖ) TỪ BÁN CK
(auto-fill)]],"")</f>
        <v/>
      </c>
      <c r="AB28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6" s="79"/>
      <c r="AE2866" s="146" t="str">
        <f>IF(Stock[[#This Row],[TRẠNG THÁI
(auto-fill)]]="NẮM GIỮ",Stock[[#This Row],[GIÁ THỊ TRƯỜNG]]-Stock[[#This Row],[GIÁ MUA]],"")</f>
        <v/>
      </c>
      <c r="AF2866" s="150" t="str">
        <f>IFERROR(Stock[[#This Row],[TĂNG/
(GIẢM )]]/Stock[[#This Row],[GIÁ MUA]],"")</f>
        <v/>
      </c>
      <c r="AG2866" s="129" t="str">
        <f>IF(Stock[[#This Row],[GIÁ THỊ TRƯỜNG]]&gt;0,Stock[[#This Row],[GIÁ THỊ TRƯỜNG]]*Stock[[#This Row],[SỐ LƯỢNG CÒN LẠI
(auto-fill)]],"")</f>
        <v/>
      </c>
    </row>
    <row r="2867" spans="2:33">
      <c r="B2867" s="109" t="str">
        <f>IF(AND(Stock[[#This Row],[SỐ LƯỢNG MUA]]&gt;0,Stock[[#This Row],[SỐ LƯỢNG CÒN LẠI
(auto-fill)]]=0),"BÁN",
IF(AND(Stock[[#This Row],[SỐ LƯỢNG MUA]]&gt;0,Stock[[#This Row],[SỐ LƯỢNG CÒN LẠI
(auto-fill)]]&gt;0),"NẮM GIỮ",""))</f>
        <v/>
      </c>
      <c r="C2867" s="112">
        <f t="shared" si="44"/>
        <v>2854</v>
      </c>
      <c r="D2867" s="77"/>
      <c r="E2867" s="78"/>
      <c r="F2867" s="170"/>
      <c r="G2867" s="83"/>
      <c r="H2867" s="84"/>
      <c r="I2867" s="114" t="str">
        <f>IF(Stock[[#This Row],[SỐ LƯỢNG MUA]]&gt;0,Stock[[#This Row],[GIÁ MUA]]*Stock[[#This Row],[SỐ LƯỢNG MUA]]*$D$11,"")</f>
        <v/>
      </c>
      <c r="J2867" s="87"/>
      <c r="K2867" s="88"/>
      <c r="L2867" s="116" t="str">
        <f>IF(Stock[[#This Row],[SỐ LƯỢNG MUA]]&gt;0,Stock[[#This Row],[GIÁ MUA]]*(1+Stock[[#This Row],[% TĂNG KỲ VỌNG_1]]),"")</f>
        <v/>
      </c>
      <c r="M2867" s="89"/>
      <c r="N2867" s="116" t="str">
        <f>IF(Stock[[#This Row],[SỐ LƯỢNG MUA]]&gt;0,Stock[[#This Row],[GIÁ MUA]]*(1+Stock[[#This Row],[% TĂNG KỲ VỌNG_2]]),"")</f>
        <v/>
      </c>
      <c r="O2867" s="89"/>
      <c r="P2867" s="116" t="str">
        <f>IF(Stock[[#This Row],[SỐ LƯỢNG MUA]]&gt;0,Stock[[#This Row],[GIÁ MUA]]*(1+Stock[[#This Row],[% GIẢM ĐỂ CẮT LỖ]]),"")</f>
        <v/>
      </c>
      <c r="Q2867" s="103"/>
      <c r="R2867" s="117" t="str">
        <f>IF(Stock[[#This Row],[CỔ TỨC TIỀN MẶT]]&gt;0,Stock[[#This Row],[CỔ TỨC TIỀN MẶT]]/(Stock[[#This Row],[GIÁ MUA]]*Stock[[#This Row],[SỐ LƯỢNG MUA]]),"")</f>
        <v/>
      </c>
      <c r="S2867" s="103"/>
      <c r="T2867" s="77"/>
      <c r="U2867" s="95"/>
      <c r="V2867" s="96"/>
      <c r="W2867" s="125" t="str">
        <f>IF(Stock[[#This Row],[SỐ LƯỢNG BÁN]]&gt;0,Stock[[#This Row],[GIÁ BÁN]]*Stock[[#This Row],[SỐ LƯỢNG BÁN]]*$D$11+Stock[[#This Row],[GIÁ BÁN]]*Stock[[#This Row],[SỐ LƯỢNG BÁN]]*$D$12,"")</f>
        <v/>
      </c>
      <c r="X2867" s="120">
        <f>Stock[[#This Row],[SỐ LƯỢNG MUA]]+Stock[[#This Row],[CỔ TỨC BẰNG CỔ PHIẾU]]-Stock[[#This Row],[SỐ LƯỢNG BÁN]]</f>
        <v>0</v>
      </c>
      <c r="Y28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7" s="120">
        <f ca="1">IF(Stock[[#This Row],[NGÀY BÁN]]&gt;0,Stock[[#This Row],[NGÀY BÁN]]-Stock[[#This Row],[NGÀY MUA]]+1,IF(Stock[[#This Row],[NGÀY MUA]]=0,0,TODAY()-Stock[[#This Row],[NGÀY MUA]]+1))</f>
        <v>0</v>
      </c>
      <c r="AA2867" s="121" t="str">
        <f>IFERROR(Stock[[#This Row],[CỔ TỨC TIỀN MẶT]]+Stock[[#This Row],[LÃI/(LỖ) TỪ BÁN CK
(auto-fill)]],"")</f>
        <v/>
      </c>
      <c r="AB28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7" s="79"/>
      <c r="AE2867" s="146" t="str">
        <f>IF(Stock[[#This Row],[TRẠNG THÁI
(auto-fill)]]="NẮM GIỮ",Stock[[#This Row],[GIÁ THỊ TRƯỜNG]]-Stock[[#This Row],[GIÁ MUA]],"")</f>
        <v/>
      </c>
      <c r="AF2867" s="150" t="str">
        <f>IFERROR(Stock[[#This Row],[TĂNG/
(GIẢM )]]/Stock[[#This Row],[GIÁ MUA]],"")</f>
        <v/>
      </c>
      <c r="AG2867" s="129" t="str">
        <f>IF(Stock[[#This Row],[GIÁ THỊ TRƯỜNG]]&gt;0,Stock[[#This Row],[GIÁ THỊ TRƯỜNG]]*Stock[[#This Row],[SỐ LƯỢNG CÒN LẠI
(auto-fill)]],"")</f>
        <v/>
      </c>
    </row>
    <row r="2868" spans="2:33">
      <c r="B2868" s="109" t="str">
        <f>IF(AND(Stock[[#This Row],[SỐ LƯỢNG MUA]]&gt;0,Stock[[#This Row],[SỐ LƯỢNG CÒN LẠI
(auto-fill)]]=0),"BÁN",
IF(AND(Stock[[#This Row],[SỐ LƯỢNG MUA]]&gt;0,Stock[[#This Row],[SỐ LƯỢNG CÒN LẠI
(auto-fill)]]&gt;0),"NẮM GIỮ",""))</f>
        <v/>
      </c>
      <c r="C2868" s="112">
        <f t="shared" si="44"/>
        <v>2855</v>
      </c>
      <c r="D2868" s="77"/>
      <c r="E2868" s="78"/>
      <c r="F2868" s="170"/>
      <c r="G2868" s="83"/>
      <c r="H2868" s="84"/>
      <c r="I2868" s="114" t="str">
        <f>IF(Stock[[#This Row],[SỐ LƯỢNG MUA]]&gt;0,Stock[[#This Row],[GIÁ MUA]]*Stock[[#This Row],[SỐ LƯỢNG MUA]]*$D$11,"")</f>
        <v/>
      </c>
      <c r="J2868" s="87"/>
      <c r="K2868" s="88"/>
      <c r="L2868" s="116" t="str">
        <f>IF(Stock[[#This Row],[SỐ LƯỢNG MUA]]&gt;0,Stock[[#This Row],[GIÁ MUA]]*(1+Stock[[#This Row],[% TĂNG KỲ VỌNG_1]]),"")</f>
        <v/>
      </c>
      <c r="M2868" s="89"/>
      <c r="N2868" s="116" t="str">
        <f>IF(Stock[[#This Row],[SỐ LƯỢNG MUA]]&gt;0,Stock[[#This Row],[GIÁ MUA]]*(1+Stock[[#This Row],[% TĂNG KỲ VỌNG_2]]),"")</f>
        <v/>
      </c>
      <c r="O2868" s="89"/>
      <c r="P2868" s="116" t="str">
        <f>IF(Stock[[#This Row],[SỐ LƯỢNG MUA]]&gt;0,Stock[[#This Row],[GIÁ MUA]]*(1+Stock[[#This Row],[% GIẢM ĐỂ CẮT LỖ]]),"")</f>
        <v/>
      </c>
      <c r="Q2868" s="103"/>
      <c r="R2868" s="117" t="str">
        <f>IF(Stock[[#This Row],[CỔ TỨC TIỀN MẶT]]&gt;0,Stock[[#This Row],[CỔ TỨC TIỀN MẶT]]/(Stock[[#This Row],[GIÁ MUA]]*Stock[[#This Row],[SỐ LƯỢNG MUA]]),"")</f>
        <v/>
      </c>
      <c r="S2868" s="103"/>
      <c r="T2868" s="77"/>
      <c r="U2868" s="95"/>
      <c r="V2868" s="96"/>
      <c r="W2868" s="125" t="str">
        <f>IF(Stock[[#This Row],[SỐ LƯỢNG BÁN]]&gt;0,Stock[[#This Row],[GIÁ BÁN]]*Stock[[#This Row],[SỐ LƯỢNG BÁN]]*$D$11+Stock[[#This Row],[GIÁ BÁN]]*Stock[[#This Row],[SỐ LƯỢNG BÁN]]*$D$12,"")</f>
        <v/>
      </c>
      <c r="X2868" s="120">
        <f>Stock[[#This Row],[SỐ LƯỢNG MUA]]+Stock[[#This Row],[CỔ TỨC BẰNG CỔ PHIẾU]]-Stock[[#This Row],[SỐ LƯỢNG BÁN]]</f>
        <v>0</v>
      </c>
      <c r="Y28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8" s="120">
        <f ca="1">IF(Stock[[#This Row],[NGÀY BÁN]]&gt;0,Stock[[#This Row],[NGÀY BÁN]]-Stock[[#This Row],[NGÀY MUA]]+1,IF(Stock[[#This Row],[NGÀY MUA]]=0,0,TODAY()-Stock[[#This Row],[NGÀY MUA]]+1))</f>
        <v>0</v>
      </c>
      <c r="AA2868" s="121" t="str">
        <f>IFERROR(Stock[[#This Row],[CỔ TỨC TIỀN MẶT]]+Stock[[#This Row],[LÃI/(LỖ) TỪ BÁN CK
(auto-fill)]],"")</f>
        <v/>
      </c>
      <c r="AB28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8" s="79"/>
      <c r="AE2868" s="146" t="str">
        <f>IF(Stock[[#This Row],[TRẠNG THÁI
(auto-fill)]]="NẮM GIỮ",Stock[[#This Row],[GIÁ THỊ TRƯỜNG]]-Stock[[#This Row],[GIÁ MUA]],"")</f>
        <v/>
      </c>
      <c r="AF2868" s="150" t="str">
        <f>IFERROR(Stock[[#This Row],[TĂNG/
(GIẢM )]]/Stock[[#This Row],[GIÁ MUA]],"")</f>
        <v/>
      </c>
      <c r="AG2868" s="129" t="str">
        <f>IF(Stock[[#This Row],[GIÁ THỊ TRƯỜNG]]&gt;0,Stock[[#This Row],[GIÁ THỊ TRƯỜNG]]*Stock[[#This Row],[SỐ LƯỢNG CÒN LẠI
(auto-fill)]],"")</f>
        <v/>
      </c>
    </row>
    <row r="2869" spans="2:33">
      <c r="B2869" s="109" t="str">
        <f>IF(AND(Stock[[#This Row],[SỐ LƯỢNG MUA]]&gt;0,Stock[[#This Row],[SỐ LƯỢNG CÒN LẠI
(auto-fill)]]=0),"BÁN",
IF(AND(Stock[[#This Row],[SỐ LƯỢNG MUA]]&gt;0,Stock[[#This Row],[SỐ LƯỢNG CÒN LẠI
(auto-fill)]]&gt;0),"NẮM GIỮ",""))</f>
        <v/>
      </c>
      <c r="C2869" s="112">
        <f t="shared" si="44"/>
        <v>2856</v>
      </c>
      <c r="D2869" s="77"/>
      <c r="E2869" s="78"/>
      <c r="F2869" s="170"/>
      <c r="G2869" s="83"/>
      <c r="H2869" s="84"/>
      <c r="I2869" s="114" t="str">
        <f>IF(Stock[[#This Row],[SỐ LƯỢNG MUA]]&gt;0,Stock[[#This Row],[GIÁ MUA]]*Stock[[#This Row],[SỐ LƯỢNG MUA]]*$D$11,"")</f>
        <v/>
      </c>
      <c r="J2869" s="87"/>
      <c r="K2869" s="88"/>
      <c r="L2869" s="116" t="str">
        <f>IF(Stock[[#This Row],[SỐ LƯỢNG MUA]]&gt;0,Stock[[#This Row],[GIÁ MUA]]*(1+Stock[[#This Row],[% TĂNG KỲ VỌNG_1]]),"")</f>
        <v/>
      </c>
      <c r="M2869" s="89"/>
      <c r="N2869" s="116" t="str">
        <f>IF(Stock[[#This Row],[SỐ LƯỢNG MUA]]&gt;0,Stock[[#This Row],[GIÁ MUA]]*(1+Stock[[#This Row],[% TĂNG KỲ VỌNG_2]]),"")</f>
        <v/>
      </c>
      <c r="O2869" s="89"/>
      <c r="P2869" s="116" t="str">
        <f>IF(Stock[[#This Row],[SỐ LƯỢNG MUA]]&gt;0,Stock[[#This Row],[GIÁ MUA]]*(1+Stock[[#This Row],[% GIẢM ĐỂ CẮT LỖ]]),"")</f>
        <v/>
      </c>
      <c r="Q2869" s="103"/>
      <c r="R2869" s="117" t="str">
        <f>IF(Stock[[#This Row],[CỔ TỨC TIỀN MẶT]]&gt;0,Stock[[#This Row],[CỔ TỨC TIỀN MẶT]]/(Stock[[#This Row],[GIÁ MUA]]*Stock[[#This Row],[SỐ LƯỢNG MUA]]),"")</f>
        <v/>
      </c>
      <c r="S2869" s="103"/>
      <c r="T2869" s="77"/>
      <c r="U2869" s="95"/>
      <c r="V2869" s="96"/>
      <c r="W2869" s="125" t="str">
        <f>IF(Stock[[#This Row],[SỐ LƯỢNG BÁN]]&gt;0,Stock[[#This Row],[GIÁ BÁN]]*Stock[[#This Row],[SỐ LƯỢNG BÁN]]*$D$11+Stock[[#This Row],[GIÁ BÁN]]*Stock[[#This Row],[SỐ LƯỢNG BÁN]]*$D$12,"")</f>
        <v/>
      </c>
      <c r="X2869" s="120">
        <f>Stock[[#This Row],[SỐ LƯỢNG MUA]]+Stock[[#This Row],[CỔ TỨC BẰNG CỔ PHIẾU]]-Stock[[#This Row],[SỐ LƯỢNG BÁN]]</f>
        <v>0</v>
      </c>
      <c r="Y28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9" s="120">
        <f ca="1">IF(Stock[[#This Row],[NGÀY BÁN]]&gt;0,Stock[[#This Row],[NGÀY BÁN]]-Stock[[#This Row],[NGÀY MUA]]+1,IF(Stock[[#This Row],[NGÀY MUA]]=0,0,TODAY()-Stock[[#This Row],[NGÀY MUA]]+1))</f>
        <v>0</v>
      </c>
      <c r="AA2869" s="121" t="str">
        <f>IFERROR(Stock[[#This Row],[CỔ TỨC TIỀN MẶT]]+Stock[[#This Row],[LÃI/(LỖ) TỪ BÁN CK
(auto-fill)]],"")</f>
        <v/>
      </c>
      <c r="AB28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69" s="79"/>
      <c r="AE2869" s="146" t="str">
        <f>IF(Stock[[#This Row],[TRẠNG THÁI
(auto-fill)]]="NẮM GIỮ",Stock[[#This Row],[GIÁ THỊ TRƯỜNG]]-Stock[[#This Row],[GIÁ MUA]],"")</f>
        <v/>
      </c>
      <c r="AF2869" s="150" t="str">
        <f>IFERROR(Stock[[#This Row],[TĂNG/
(GIẢM )]]/Stock[[#This Row],[GIÁ MUA]],"")</f>
        <v/>
      </c>
      <c r="AG2869" s="129" t="str">
        <f>IF(Stock[[#This Row],[GIÁ THỊ TRƯỜNG]]&gt;0,Stock[[#This Row],[GIÁ THỊ TRƯỜNG]]*Stock[[#This Row],[SỐ LƯỢNG CÒN LẠI
(auto-fill)]],"")</f>
        <v/>
      </c>
    </row>
    <row r="2870" spans="2:33">
      <c r="B2870" s="109" t="str">
        <f>IF(AND(Stock[[#This Row],[SỐ LƯỢNG MUA]]&gt;0,Stock[[#This Row],[SỐ LƯỢNG CÒN LẠI
(auto-fill)]]=0),"BÁN",
IF(AND(Stock[[#This Row],[SỐ LƯỢNG MUA]]&gt;0,Stock[[#This Row],[SỐ LƯỢNG CÒN LẠI
(auto-fill)]]&gt;0),"NẮM GIỮ",""))</f>
        <v/>
      </c>
      <c r="C2870" s="112">
        <f t="shared" si="44"/>
        <v>2857</v>
      </c>
      <c r="D2870" s="77"/>
      <c r="E2870" s="78"/>
      <c r="F2870" s="170"/>
      <c r="G2870" s="83"/>
      <c r="H2870" s="84"/>
      <c r="I2870" s="114" t="str">
        <f>IF(Stock[[#This Row],[SỐ LƯỢNG MUA]]&gt;0,Stock[[#This Row],[GIÁ MUA]]*Stock[[#This Row],[SỐ LƯỢNG MUA]]*$D$11,"")</f>
        <v/>
      </c>
      <c r="J2870" s="87"/>
      <c r="K2870" s="88"/>
      <c r="L2870" s="116" t="str">
        <f>IF(Stock[[#This Row],[SỐ LƯỢNG MUA]]&gt;0,Stock[[#This Row],[GIÁ MUA]]*(1+Stock[[#This Row],[% TĂNG KỲ VỌNG_1]]),"")</f>
        <v/>
      </c>
      <c r="M2870" s="89"/>
      <c r="N2870" s="116" t="str">
        <f>IF(Stock[[#This Row],[SỐ LƯỢNG MUA]]&gt;0,Stock[[#This Row],[GIÁ MUA]]*(1+Stock[[#This Row],[% TĂNG KỲ VỌNG_2]]),"")</f>
        <v/>
      </c>
      <c r="O2870" s="89"/>
      <c r="P2870" s="116" t="str">
        <f>IF(Stock[[#This Row],[SỐ LƯỢNG MUA]]&gt;0,Stock[[#This Row],[GIÁ MUA]]*(1+Stock[[#This Row],[% GIẢM ĐỂ CẮT LỖ]]),"")</f>
        <v/>
      </c>
      <c r="Q2870" s="103"/>
      <c r="R2870" s="117" t="str">
        <f>IF(Stock[[#This Row],[CỔ TỨC TIỀN MẶT]]&gt;0,Stock[[#This Row],[CỔ TỨC TIỀN MẶT]]/(Stock[[#This Row],[GIÁ MUA]]*Stock[[#This Row],[SỐ LƯỢNG MUA]]),"")</f>
        <v/>
      </c>
      <c r="S2870" s="103"/>
      <c r="T2870" s="77"/>
      <c r="U2870" s="95"/>
      <c r="V2870" s="96"/>
      <c r="W2870" s="125" t="str">
        <f>IF(Stock[[#This Row],[SỐ LƯỢNG BÁN]]&gt;0,Stock[[#This Row],[GIÁ BÁN]]*Stock[[#This Row],[SỐ LƯỢNG BÁN]]*$D$11+Stock[[#This Row],[GIÁ BÁN]]*Stock[[#This Row],[SỐ LƯỢNG BÁN]]*$D$12,"")</f>
        <v/>
      </c>
      <c r="X2870" s="120">
        <f>Stock[[#This Row],[SỐ LƯỢNG MUA]]+Stock[[#This Row],[CỔ TỨC BẰNG CỔ PHIẾU]]-Stock[[#This Row],[SỐ LƯỢNG BÁN]]</f>
        <v>0</v>
      </c>
      <c r="Y28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0" s="120">
        <f ca="1">IF(Stock[[#This Row],[NGÀY BÁN]]&gt;0,Stock[[#This Row],[NGÀY BÁN]]-Stock[[#This Row],[NGÀY MUA]]+1,IF(Stock[[#This Row],[NGÀY MUA]]=0,0,TODAY()-Stock[[#This Row],[NGÀY MUA]]+1))</f>
        <v>0</v>
      </c>
      <c r="AA2870" s="121" t="str">
        <f>IFERROR(Stock[[#This Row],[CỔ TỨC TIỀN MẶT]]+Stock[[#This Row],[LÃI/(LỖ) TỪ BÁN CK
(auto-fill)]],"")</f>
        <v/>
      </c>
      <c r="AB28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0" s="79"/>
      <c r="AE2870" s="146" t="str">
        <f>IF(Stock[[#This Row],[TRẠNG THÁI
(auto-fill)]]="NẮM GIỮ",Stock[[#This Row],[GIÁ THỊ TRƯỜNG]]-Stock[[#This Row],[GIÁ MUA]],"")</f>
        <v/>
      </c>
      <c r="AF2870" s="150" t="str">
        <f>IFERROR(Stock[[#This Row],[TĂNG/
(GIẢM )]]/Stock[[#This Row],[GIÁ MUA]],"")</f>
        <v/>
      </c>
      <c r="AG2870" s="129" t="str">
        <f>IF(Stock[[#This Row],[GIÁ THỊ TRƯỜNG]]&gt;0,Stock[[#This Row],[GIÁ THỊ TRƯỜNG]]*Stock[[#This Row],[SỐ LƯỢNG CÒN LẠI
(auto-fill)]],"")</f>
        <v/>
      </c>
    </row>
    <row r="2871" spans="2:33">
      <c r="B2871" s="109" t="str">
        <f>IF(AND(Stock[[#This Row],[SỐ LƯỢNG MUA]]&gt;0,Stock[[#This Row],[SỐ LƯỢNG CÒN LẠI
(auto-fill)]]=0),"BÁN",
IF(AND(Stock[[#This Row],[SỐ LƯỢNG MUA]]&gt;0,Stock[[#This Row],[SỐ LƯỢNG CÒN LẠI
(auto-fill)]]&gt;0),"NẮM GIỮ",""))</f>
        <v/>
      </c>
      <c r="C2871" s="112">
        <f t="shared" si="44"/>
        <v>2858</v>
      </c>
      <c r="D2871" s="77"/>
      <c r="E2871" s="78"/>
      <c r="F2871" s="170"/>
      <c r="G2871" s="83"/>
      <c r="H2871" s="84"/>
      <c r="I2871" s="114" t="str">
        <f>IF(Stock[[#This Row],[SỐ LƯỢNG MUA]]&gt;0,Stock[[#This Row],[GIÁ MUA]]*Stock[[#This Row],[SỐ LƯỢNG MUA]]*$D$11,"")</f>
        <v/>
      </c>
      <c r="J2871" s="87"/>
      <c r="K2871" s="88"/>
      <c r="L2871" s="116" t="str">
        <f>IF(Stock[[#This Row],[SỐ LƯỢNG MUA]]&gt;0,Stock[[#This Row],[GIÁ MUA]]*(1+Stock[[#This Row],[% TĂNG KỲ VỌNG_1]]),"")</f>
        <v/>
      </c>
      <c r="M2871" s="89"/>
      <c r="N2871" s="116" t="str">
        <f>IF(Stock[[#This Row],[SỐ LƯỢNG MUA]]&gt;0,Stock[[#This Row],[GIÁ MUA]]*(1+Stock[[#This Row],[% TĂNG KỲ VỌNG_2]]),"")</f>
        <v/>
      </c>
      <c r="O2871" s="89"/>
      <c r="P2871" s="116" t="str">
        <f>IF(Stock[[#This Row],[SỐ LƯỢNG MUA]]&gt;0,Stock[[#This Row],[GIÁ MUA]]*(1+Stock[[#This Row],[% GIẢM ĐỂ CẮT LỖ]]),"")</f>
        <v/>
      </c>
      <c r="Q2871" s="103"/>
      <c r="R2871" s="117" t="str">
        <f>IF(Stock[[#This Row],[CỔ TỨC TIỀN MẶT]]&gt;0,Stock[[#This Row],[CỔ TỨC TIỀN MẶT]]/(Stock[[#This Row],[GIÁ MUA]]*Stock[[#This Row],[SỐ LƯỢNG MUA]]),"")</f>
        <v/>
      </c>
      <c r="S2871" s="103"/>
      <c r="T2871" s="77"/>
      <c r="U2871" s="95"/>
      <c r="V2871" s="96"/>
      <c r="W2871" s="125" t="str">
        <f>IF(Stock[[#This Row],[SỐ LƯỢNG BÁN]]&gt;0,Stock[[#This Row],[GIÁ BÁN]]*Stock[[#This Row],[SỐ LƯỢNG BÁN]]*$D$11+Stock[[#This Row],[GIÁ BÁN]]*Stock[[#This Row],[SỐ LƯỢNG BÁN]]*$D$12,"")</f>
        <v/>
      </c>
      <c r="X2871" s="120">
        <f>Stock[[#This Row],[SỐ LƯỢNG MUA]]+Stock[[#This Row],[CỔ TỨC BẰNG CỔ PHIẾU]]-Stock[[#This Row],[SỐ LƯỢNG BÁN]]</f>
        <v>0</v>
      </c>
      <c r="Y28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1" s="120">
        <f ca="1">IF(Stock[[#This Row],[NGÀY BÁN]]&gt;0,Stock[[#This Row],[NGÀY BÁN]]-Stock[[#This Row],[NGÀY MUA]]+1,IF(Stock[[#This Row],[NGÀY MUA]]=0,0,TODAY()-Stock[[#This Row],[NGÀY MUA]]+1))</f>
        <v>0</v>
      </c>
      <c r="AA2871" s="121" t="str">
        <f>IFERROR(Stock[[#This Row],[CỔ TỨC TIỀN MẶT]]+Stock[[#This Row],[LÃI/(LỖ) TỪ BÁN CK
(auto-fill)]],"")</f>
        <v/>
      </c>
      <c r="AB28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1" s="79"/>
      <c r="AE2871" s="146" t="str">
        <f>IF(Stock[[#This Row],[TRẠNG THÁI
(auto-fill)]]="NẮM GIỮ",Stock[[#This Row],[GIÁ THỊ TRƯỜNG]]-Stock[[#This Row],[GIÁ MUA]],"")</f>
        <v/>
      </c>
      <c r="AF2871" s="150" t="str">
        <f>IFERROR(Stock[[#This Row],[TĂNG/
(GIẢM )]]/Stock[[#This Row],[GIÁ MUA]],"")</f>
        <v/>
      </c>
      <c r="AG2871" s="129" t="str">
        <f>IF(Stock[[#This Row],[GIÁ THỊ TRƯỜNG]]&gt;0,Stock[[#This Row],[GIÁ THỊ TRƯỜNG]]*Stock[[#This Row],[SỐ LƯỢNG CÒN LẠI
(auto-fill)]],"")</f>
        <v/>
      </c>
    </row>
    <row r="2872" spans="2:33">
      <c r="B2872" s="109" t="str">
        <f>IF(AND(Stock[[#This Row],[SỐ LƯỢNG MUA]]&gt;0,Stock[[#This Row],[SỐ LƯỢNG CÒN LẠI
(auto-fill)]]=0),"BÁN",
IF(AND(Stock[[#This Row],[SỐ LƯỢNG MUA]]&gt;0,Stock[[#This Row],[SỐ LƯỢNG CÒN LẠI
(auto-fill)]]&gt;0),"NẮM GIỮ",""))</f>
        <v/>
      </c>
      <c r="C2872" s="112">
        <f t="shared" si="44"/>
        <v>2859</v>
      </c>
      <c r="D2872" s="77"/>
      <c r="E2872" s="78"/>
      <c r="F2872" s="170"/>
      <c r="G2872" s="83"/>
      <c r="H2872" s="84"/>
      <c r="I2872" s="114" t="str">
        <f>IF(Stock[[#This Row],[SỐ LƯỢNG MUA]]&gt;0,Stock[[#This Row],[GIÁ MUA]]*Stock[[#This Row],[SỐ LƯỢNG MUA]]*$D$11,"")</f>
        <v/>
      </c>
      <c r="J2872" s="87"/>
      <c r="K2872" s="88"/>
      <c r="L2872" s="116" t="str">
        <f>IF(Stock[[#This Row],[SỐ LƯỢNG MUA]]&gt;0,Stock[[#This Row],[GIÁ MUA]]*(1+Stock[[#This Row],[% TĂNG KỲ VỌNG_1]]),"")</f>
        <v/>
      </c>
      <c r="M2872" s="89"/>
      <c r="N2872" s="116" t="str">
        <f>IF(Stock[[#This Row],[SỐ LƯỢNG MUA]]&gt;0,Stock[[#This Row],[GIÁ MUA]]*(1+Stock[[#This Row],[% TĂNG KỲ VỌNG_2]]),"")</f>
        <v/>
      </c>
      <c r="O2872" s="89"/>
      <c r="P2872" s="116" t="str">
        <f>IF(Stock[[#This Row],[SỐ LƯỢNG MUA]]&gt;0,Stock[[#This Row],[GIÁ MUA]]*(1+Stock[[#This Row],[% GIẢM ĐỂ CẮT LỖ]]),"")</f>
        <v/>
      </c>
      <c r="Q2872" s="103"/>
      <c r="R2872" s="117" t="str">
        <f>IF(Stock[[#This Row],[CỔ TỨC TIỀN MẶT]]&gt;0,Stock[[#This Row],[CỔ TỨC TIỀN MẶT]]/(Stock[[#This Row],[GIÁ MUA]]*Stock[[#This Row],[SỐ LƯỢNG MUA]]),"")</f>
        <v/>
      </c>
      <c r="S2872" s="103"/>
      <c r="T2872" s="77"/>
      <c r="U2872" s="95"/>
      <c r="V2872" s="96"/>
      <c r="W2872" s="125" t="str">
        <f>IF(Stock[[#This Row],[SỐ LƯỢNG BÁN]]&gt;0,Stock[[#This Row],[GIÁ BÁN]]*Stock[[#This Row],[SỐ LƯỢNG BÁN]]*$D$11+Stock[[#This Row],[GIÁ BÁN]]*Stock[[#This Row],[SỐ LƯỢNG BÁN]]*$D$12,"")</f>
        <v/>
      </c>
      <c r="X2872" s="120">
        <f>Stock[[#This Row],[SỐ LƯỢNG MUA]]+Stock[[#This Row],[CỔ TỨC BẰNG CỔ PHIẾU]]-Stock[[#This Row],[SỐ LƯỢNG BÁN]]</f>
        <v>0</v>
      </c>
      <c r="Y28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2" s="120">
        <f ca="1">IF(Stock[[#This Row],[NGÀY BÁN]]&gt;0,Stock[[#This Row],[NGÀY BÁN]]-Stock[[#This Row],[NGÀY MUA]]+1,IF(Stock[[#This Row],[NGÀY MUA]]=0,0,TODAY()-Stock[[#This Row],[NGÀY MUA]]+1))</f>
        <v>0</v>
      </c>
      <c r="AA2872" s="121" t="str">
        <f>IFERROR(Stock[[#This Row],[CỔ TỨC TIỀN MẶT]]+Stock[[#This Row],[LÃI/(LỖ) TỪ BÁN CK
(auto-fill)]],"")</f>
        <v/>
      </c>
      <c r="AB28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2" s="79"/>
      <c r="AE2872" s="146" t="str">
        <f>IF(Stock[[#This Row],[TRẠNG THÁI
(auto-fill)]]="NẮM GIỮ",Stock[[#This Row],[GIÁ THỊ TRƯỜNG]]-Stock[[#This Row],[GIÁ MUA]],"")</f>
        <v/>
      </c>
      <c r="AF2872" s="150" t="str">
        <f>IFERROR(Stock[[#This Row],[TĂNG/
(GIẢM )]]/Stock[[#This Row],[GIÁ MUA]],"")</f>
        <v/>
      </c>
      <c r="AG2872" s="129" t="str">
        <f>IF(Stock[[#This Row],[GIÁ THỊ TRƯỜNG]]&gt;0,Stock[[#This Row],[GIÁ THỊ TRƯỜNG]]*Stock[[#This Row],[SỐ LƯỢNG CÒN LẠI
(auto-fill)]],"")</f>
        <v/>
      </c>
    </row>
    <row r="2873" spans="2:33">
      <c r="B2873" s="109" t="str">
        <f>IF(AND(Stock[[#This Row],[SỐ LƯỢNG MUA]]&gt;0,Stock[[#This Row],[SỐ LƯỢNG CÒN LẠI
(auto-fill)]]=0),"BÁN",
IF(AND(Stock[[#This Row],[SỐ LƯỢNG MUA]]&gt;0,Stock[[#This Row],[SỐ LƯỢNG CÒN LẠI
(auto-fill)]]&gt;0),"NẮM GIỮ",""))</f>
        <v/>
      </c>
      <c r="C2873" s="112">
        <f t="shared" si="44"/>
        <v>2860</v>
      </c>
      <c r="D2873" s="77"/>
      <c r="E2873" s="78"/>
      <c r="F2873" s="170"/>
      <c r="G2873" s="83"/>
      <c r="H2873" s="84"/>
      <c r="I2873" s="114" t="str">
        <f>IF(Stock[[#This Row],[SỐ LƯỢNG MUA]]&gt;0,Stock[[#This Row],[GIÁ MUA]]*Stock[[#This Row],[SỐ LƯỢNG MUA]]*$D$11,"")</f>
        <v/>
      </c>
      <c r="J2873" s="87"/>
      <c r="K2873" s="88"/>
      <c r="L2873" s="116" t="str">
        <f>IF(Stock[[#This Row],[SỐ LƯỢNG MUA]]&gt;0,Stock[[#This Row],[GIÁ MUA]]*(1+Stock[[#This Row],[% TĂNG KỲ VỌNG_1]]),"")</f>
        <v/>
      </c>
      <c r="M2873" s="89"/>
      <c r="N2873" s="116" t="str">
        <f>IF(Stock[[#This Row],[SỐ LƯỢNG MUA]]&gt;0,Stock[[#This Row],[GIÁ MUA]]*(1+Stock[[#This Row],[% TĂNG KỲ VỌNG_2]]),"")</f>
        <v/>
      </c>
      <c r="O2873" s="89"/>
      <c r="P2873" s="116" t="str">
        <f>IF(Stock[[#This Row],[SỐ LƯỢNG MUA]]&gt;0,Stock[[#This Row],[GIÁ MUA]]*(1+Stock[[#This Row],[% GIẢM ĐỂ CẮT LỖ]]),"")</f>
        <v/>
      </c>
      <c r="Q2873" s="103"/>
      <c r="R2873" s="117" t="str">
        <f>IF(Stock[[#This Row],[CỔ TỨC TIỀN MẶT]]&gt;0,Stock[[#This Row],[CỔ TỨC TIỀN MẶT]]/(Stock[[#This Row],[GIÁ MUA]]*Stock[[#This Row],[SỐ LƯỢNG MUA]]),"")</f>
        <v/>
      </c>
      <c r="S2873" s="103"/>
      <c r="T2873" s="77"/>
      <c r="U2873" s="95"/>
      <c r="V2873" s="96"/>
      <c r="W2873" s="125" t="str">
        <f>IF(Stock[[#This Row],[SỐ LƯỢNG BÁN]]&gt;0,Stock[[#This Row],[GIÁ BÁN]]*Stock[[#This Row],[SỐ LƯỢNG BÁN]]*$D$11+Stock[[#This Row],[GIÁ BÁN]]*Stock[[#This Row],[SỐ LƯỢNG BÁN]]*$D$12,"")</f>
        <v/>
      </c>
      <c r="X2873" s="120">
        <f>Stock[[#This Row],[SỐ LƯỢNG MUA]]+Stock[[#This Row],[CỔ TỨC BẰNG CỔ PHIẾU]]-Stock[[#This Row],[SỐ LƯỢNG BÁN]]</f>
        <v>0</v>
      </c>
      <c r="Y28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3" s="120">
        <f ca="1">IF(Stock[[#This Row],[NGÀY BÁN]]&gt;0,Stock[[#This Row],[NGÀY BÁN]]-Stock[[#This Row],[NGÀY MUA]]+1,IF(Stock[[#This Row],[NGÀY MUA]]=0,0,TODAY()-Stock[[#This Row],[NGÀY MUA]]+1))</f>
        <v>0</v>
      </c>
      <c r="AA2873" s="121" t="str">
        <f>IFERROR(Stock[[#This Row],[CỔ TỨC TIỀN MẶT]]+Stock[[#This Row],[LÃI/(LỖ) TỪ BÁN CK
(auto-fill)]],"")</f>
        <v/>
      </c>
      <c r="AB28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3" s="79"/>
      <c r="AE2873" s="146" t="str">
        <f>IF(Stock[[#This Row],[TRẠNG THÁI
(auto-fill)]]="NẮM GIỮ",Stock[[#This Row],[GIÁ THỊ TRƯỜNG]]-Stock[[#This Row],[GIÁ MUA]],"")</f>
        <v/>
      </c>
      <c r="AF2873" s="150" t="str">
        <f>IFERROR(Stock[[#This Row],[TĂNG/
(GIẢM )]]/Stock[[#This Row],[GIÁ MUA]],"")</f>
        <v/>
      </c>
      <c r="AG2873" s="129" t="str">
        <f>IF(Stock[[#This Row],[GIÁ THỊ TRƯỜNG]]&gt;0,Stock[[#This Row],[GIÁ THỊ TRƯỜNG]]*Stock[[#This Row],[SỐ LƯỢNG CÒN LẠI
(auto-fill)]],"")</f>
        <v/>
      </c>
    </row>
    <row r="2874" spans="2:33">
      <c r="B2874" s="109" t="str">
        <f>IF(AND(Stock[[#This Row],[SỐ LƯỢNG MUA]]&gt;0,Stock[[#This Row],[SỐ LƯỢNG CÒN LẠI
(auto-fill)]]=0),"BÁN",
IF(AND(Stock[[#This Row],[SỐ LƯỢNG MUA]]&gt;0,Stock[[#This Row],[SỐ LƯỢNG CÒN LẠI
(auto-fill)]]&gt;0),"NẮM GIỮ",""))</f>
        <v/>
      </c>
      <c r="C2874" s="112">
        <f t="shared" si="44"/>
        <v>2861</v>
      </c>
      <c r="D2874" s="77"/>
      <c r="E2874" s="78"/>
      <c r="F2874" s="170"/>
      <c r="G2874" s="83"/>
      <c r="H2874" s="84"/>
      <c r="I2874" s="114" t="str">
        <f>IF(Stock[[#This Row],[SỐ LƯỢNG MUA]]&gt;0,Stock[[#This Row],[GIÁ MUA]]*Stock[[#This Row],[SỐ LƯỢNG MUA]]*$D$11,"")</f>
        <v/>
      </c>
      <c r="J2874" s="87"/>
      <c r="K2874" s="88"/>
      <c r="L2874" s="116" t="str">
        <f>IF(Stock[[#This Row],[SỐ LƯỢNG MUA]]&gt;0,Stock[[#This Row],[GIÁ MUA]]*(1+Stock[[#This Row],[% TĂNG KỲ VỌNG_1]]),"")</f>
        <v/>
      </c>
      <c r="M2874" s="89"/>
      <c r="N2874" s="116" t="str">
        <f>IF(Stock[[#This Row],[SỐ LƯỢNG MUA]]&gt;0,Stock[[#This Row],[GIÁ MUA]]*(1+Stock[[#This Row],[% TĂNG KỲ VỌNG_2]]),"")</f>
        <v/>
      </c>
      <c r="O2874" s="89"/>
      <c r="P2874" s="116" t="str">
        <f>IF(Stock[[#This Row],[SỐ LƯỢNG MUA]]&gt;0,Stock[[#This Row],[GIÁ MUA]]*(1+Stock[[#This Row],[% GIẢM ĐỂ CẮT LỖ]]),"")</f>
        <v/>
      </c>
      <c r="Q2874" s="103"/>
      <c r="R2874" s="117" t="str">
        <f>IF(Stock[[#This Row],[CỔ TỨC TIỀN MẶT]]&gt;0,Stock[[#This Row],[CỔ TỨC TIỀN MẶT]]/(Stock[[#This Row],[GIÁ MUA]]*Stock[[#This Row],[SỐ LƯỢNG MUA]]),"")</f>
        <v/>
      </c>
      <c r="S2874" s="103"/>
      <c r="T2874" s="77"/>
      <c r="U2874" s="95"/>
      <c r="V2874" s="96"/>
      <c r="W2874" s="125" t="str">
        <f>IF(Stock[[#This Row],[SỐ LƯỢNG BÁN]]&gt;0,Stock[[#This Row],[GIÁ BÁN]]*Stock[[#This Row],[SỐ LƯỢNG BÁN]]*$D$11+Stock[[#This Row],[GIÁ BÁN]]*Stock[[#This Row],[SỐ LƯỢNG BÁN]]*$D$12,"")</f>
        <v/>
      </c>
      <c r="X2874" s="120">
        <f>Stock[[#This Row],[SỐ LƯỢNG MUA]]+Stock[[#This Row],[CỔ TỨC BẰNG CỔ PHIẾU]]-Stock[[#This Row],[SỐ LƯỢNG BÁN]]</f>
        <v>0</v>
      </c>
      <c r="Y28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4" s="120">
        <f ca="1">IF(Stock[[#This Row],[NGÀY BÁN]]&gt;0,Stock[[#This Row],[NGÀY BÁN]]-Stock[[#This Row],[NGÀY MUA]]+1,IF(Stock[[#This Row],[NGÀY MUA]]=0,0,TODAY()-Stock[[#This Row],[NGÀY MUA]]+1))</f>
        <v>0</v>
      </c>
      <c r="AA2874" s="121" t="str">
        <f>IFERROR(Stock[[#This Row],[CỔ TỨC TIỀN MẶT]]+Stock[[#This Row],[LÃI/(LỖ) TỪ BÁN CK
(auto-fill)]],"")</f>
        <v/>
      </c>
      <c r="AB28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4" s="79"/>
      <c r="AE2874" s="146" t="str">
        <f>IF(Stock[[#This Row],[TRẠNG THÁI
(auto-fill)]]="NẮM GIỮ",Stock[[#This Row],[GIÁ THỊ TRƯỜNG]]-Stock[[#This Row],[GIÁ MUA]],"")</f>
        <v/>
      </c>
      <c r="AF2874" s="150" t="str">
        <f>IFERROR(Stock[[#This Row],[TĂNG/
(GIẢM )]]/Stock[[#This Row],[GIÁ MUA]],"")</f>
        <v/>
      </c>
      <c r="AG2874" s="129" t="str">
        <f>IF(Stock[[#This Row],[GIÁ THỊ TRƯỜNG]]&gt;0,Stock[[#This Row],[GIÁ THỊ TRƯỜNG]]*Stock[[#This Row],[SỐ LƯỢNG CÒN LẠI
(auto-fill)]],"")</f>
        <v/>
      </c>
    </row>
    <row r="2875" spans="2:33">
      <c r="B2875" s="109" t="str">
        <f>IF(AND(Stock[[#This Row],[SỐ LƯỢNG MUA]]&gt;0,Stock[[#This Row],[SỐ LƯỢNG CÒN LẠI
(auto-fill)]]=0),"BÁN",
IF(AND(Stock[[#This Row],[SỐ LƯỢNG MUA]]&gt;0,Stock[[#This Row],[SỐ LƯỢNG CÒN LẠI
(auto-fill)]]&gt;0),"NẮM GIỮ",""))</f>
        <v/>
      </c>
      <c r="C2875" s="112">
        <f t="shared" si="44"/>
        <v>2862</v>
      </c>
      <c r="D2875" s="77"/>
      <c r="E2875" s="78"/>
      <c r="F2875" s="170"/>
      <c r="G2875" s="83"/>
      <c r="H2875" s="84"/>
      <c r="I2875" s="114" t="str">
        <f>IF(Stock[[#This Row],[SỐ LƯỢNG MUA]]&gt;0,Stock[[#This Row],[GIÁ MUA]]*Stock[[#This Row],[SỐ LƯỢNG MUA]]*$D$11,"")</f>
        <v/>
      </c>
      <c r="J2875" s="87"/>
      <c r="K2875" s="88"/>
      <c r="L2875" s="116" t="str">
        <f>IF(Stock[[#This Row],[SỐ LƯỢNG MUA]]&gt;0,Stock[[#This Row],[GIÁ MUA]]*(1+Stock[[#This Row],[% TĂNG KỲ VỌNG_1]]),"")</f>
        <v/>
      </c>
      <c r="M2875" s="89"/>
      <c r="N2875" s="116" t="str">
        <f>IF(Stock[[#This Row],[SỐ LƯỢNG MUA]]&gt;0,Stock[[#This Row],[GIÁ MUA]]*(1+Stock[[#This Row],[% TĂNG KỲ VỌNG_2]]),"")</f>
        <v/>
      </c>
      <c r="O2875" s="89"/>
      <c r="P2875" s="116" t="str">
        <f>IF(Stock[[#This Row],[SỐ LƯỢNG MUA]]&gt;0,Stock[[#This Row],[GIÁ MUA]]*(1+Stock[[#This Row],[% GIẢM ĐỂ CẮT LỖ]]),"")</f>
        <v/>
      </c>
      <c r="Q2875" s="103"/>
      <c r="R2875" s="117" t="str">
        <f>IF(Stock[[#This Row],[CỔ TỨC TIỀN MẶT]]&gt;0,Stock[[#This Row],[CỔ TỨC TIỀN MẶT]]/(Stock[[#This Row],[GIÁ MUA]]*Stock[[#This Row],[SỐ LƯỢNG MUA]]),"")</f>
        <v/>
      </c>
      <c r="S2875" s="103"/>
      <c r="T2875" s="77"/>
      <c r="U2875" s="95"/>
      <c r="V2875" s="96"/>
      <c r="W2875" s="125" t="str">
        <f>IF(Stock[[#This Row],[SỐ LƯỢNG BÁN]]&gt;0,Stock[[#This Row],[GIÁ BÁN]]*Stock[[#This Row],[SỐ LƯỢNG BÁN]]*$D$11+Stock[[#This Row],[GIÁ BÁN]]*Stock[[#This Row],[SỐ LƯỢNG BÁN]]*$D$12,"")</f>
        <v/>
      </c>
      <c r="X2875" s="120">
        <f>Stock[[#This Row],[SỐ LƯỢNG MUA]]+Stock[[#This Row],[CỔ TỨC BẰNG CỔ PHIẾU]]-Stock[[#This Row],[SỐ LƯỢNG BÁN]]</f>
        <v>0</v>
      </c>
      <c r="Y28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5" s="120">
        <f ca="1">IF(Stock[[#This Row],[NGÀY BÁN]]&gt;0,Stock[[#This Row],[NGÀY BÁN]]-Stock[[#This Row],[NGÀY MUA]]+1,IF(Stock[[#This Row],[NGÀY MUA]]=0,0,TODAY()-Stock[[#This Row],[NGÀY MUA]]+1))</f>
        <v>0</v>
      </c>
      <c r="AA2875" s="121" t="str">
        <f>IFERROR(Stock[[#This Row],[CỔ TỨC TIỀN MẶT]]+Stock[[#This Row],[LÃI/(LỖ) TỪ BÁN CK
(auto-fill)]],"")</f>
        <v/>
      </c>
      <c r="AB28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5" s="79"/>
      <c r="AE2875" s="146" t="str">
        <f>IF(Stock[[#This Row],[TRẠNG THÁI
(auto-fill)]]="NẮM GIỮ",Stock[[#This Row],[GIÁ THỊ TRƯỜNG]]-Stock[[#This Row],[GIÁ MUA]],"")</f>
        <v/>
      </c>
      <c r="AF2875" s="150" t="str">
        <f>IFERROR(Stock[[#This Row],[TĂNG/
(GIẢM )]]/Stock[[#This Row],[GIÁ MUA]],"")</f>
        <v/>
      </c>
      <c r="AG2875" s="129" t="str">
        <f>IF(Stock[[#This Row],[GIÁ THỊ TRƯỜNG]]&gt;0,Stock[[#This Row],[GIÁ THỊ TRƯỜNG]]*Stock[[#This Row],[SỐ LƯỢNG CÒN LẠI
(auto-fill)]],"")</f>
        <v/>
      </c>
    </row>
    <row r="2876" spans="2:33">
      <c r="B2876" s="109" t="str">
        <f>IF(AND(Stock[[#This Row],[SỐ LƯỢNG MUA]]&gt;0,Stock[[#This Row],[SỐ LƯỢNG CÒN LẠI
(auto-fill)]]=0),"BÁN",
IF(AND(Stock[[#This Row],[SỐ LƯỢNG MUA]]&gt;0,Stock[[#This Row],[SỐ LƯỢNG CÒN LẠI
(auto-fill)]]&gt;0),"NẮM GIỮ",""))</f>
        <v/>
      </c>
      <c r="C2876" s="112">
        <f t="shared" si="44"/>
        <v>2863</v>
      </c>
      <c r="D2876" s="77"/>
      <c r="E2876" s="78"/>
      <c r="F2876" s="170"/>
      <c r="G2876" s="83"/>
      <c r="H2876" s="84"/>
      <c r="I2876" s="114" t="str">
        <f>IF(Stock[[#This Row],[SỐ LƯỢNG MUA]]&gt;0,Stock[[#This Row],[GIÁ MUA]]*Stock[[#This Row],[SỐ LƯỢNG MUA]]*$D$11,"")</f>
        <v/>
      </c>
      <c r="J2876" s="87"/>
      <c r="K2876" s="88"/>
      <c r="L2876" s="116" t="str">
        <f>IF(Stock[[#This Row],[SỐ LƯỢNG MUA]]&gt;0,Stock[[#This Row],[GIÁ MUA]]*(1+Stock[[#This Row],[% TĂNG KỲ VỌNG_1]]),"")</f>
        <v/>
      </c>
      <c r="M2876" s="89"/>
      <c r="N2876" s="116" t="str">
        <f>IF(Stock[[#This Row],[SỐ LƯỢNG MUA]]&gt;0,Stock[[#This Row],[GIÁ MUA]]*(1+Stock[[#This Row],[% TĂNG KỲ VỌNG_2]]),"")</f>
        <v/>
      </c>
      <c r="O2876" s="89"/>
      <c r="P2876" s="116" t="str">
        <f>IF(Stock[[#This Row],[SỐ LƯỢNG MUA]]&gt;0,Stock[[#This Row],[GIÁ MUA]]*(1+Stock[[#This Row],[% GIẢM ĐỂ CẮT LỖ]]),"")</f>
        <v/>
      </c>
      <c r="Q2876" s="103"/>
      <c r="R2876" s="117" t="str">
        <f>IF(Stock[[#This Row],[CỔ TỨC TIỀN MẶT]]&gt;0,Stock[[#This Row],[CỔ TỨC TIỀN MẶT]]/(Stock[[#This Row],[GIÁ MUA]]*Stock[[#This Row],[SỐ LƯỢNG MUA]]),"")</f>
        <v/>
      </c>
      <c r="S2876" s="103"/>
      <c r="T2876" s="77"/>
      <c r="U2876" s="95"/>
      <c r="V2876" s="96"/>
      <c r="W2876" s="125" t="str">
        <f>IF(Stock[[#This Row],[SỐ LƯỢNG BÁN]]&gt;0,Stock[[#This Row],[GIÁ BÁN]]*Stock[[#This Row],[SỐ LƯỢNG BÁN]]*$D$11+Stock[[#This Row],[GIÁ BÁN]]*Stock[[#This Row],[SỐ LƯỢNG BÁN]]*$D$12,"")</f>
        <v/>
      </c>
      <c r="X2876" s="120">
        <f>Stock[[#This Row],[SỐ LƯỢNG MUA]]+Stock[[#This Row],[CỔ TỨC BẰNG CỔ PHIẾU]]-Stock[[#This Row],[SỐ LƯỢNG BÁN]]</f>
        <v>0</v>
      </c>
      <c r="Y28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6" s="120">
        <f ca="1">IF(Stock[[#This Row],[NGÀY BÁN]]&gt;0,Stock[[#This Row],[NGÀY BÁN]]-Stock[[#This Row],[NGÀY MUA]]+1,IF(Stock[[#This Row],[NGÀY MUA]]=0,0,TODAY()-Stock[[#This Row],[NGÀY MUA]]+1))</f>
        <v>0</v>
      </c>
      <c r="AA2876" s="121" t="str">
        <f>IFERROR(Stock[[#This Row],[CỔ TỨC TIỀN MẶT]]+Stock[[#This Row],[LÃI/(LỖ) TỪ BÁN CK
(auto-fill)]],"")</f>
        <v/>
      </c>
      <c r="AB28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6" s="79"/>
      <c r="AE2876" s="146" t="str">
        <f>IF(Stock[[#This Row],[TRẠNG THÁI
(auto-fill)]]="NẮM GIỮ",Stock[[#This Row],[GIÁ THỊ TRƯỜNG]]-Stock[[#This Row],[GIÁ MUA]],"")</f>
        <v/>
      </c>
      <c r="AF2876" s="150" t="str">
        <f>IFERROR(Stock[[#This Row],[TĂNG/
(GIẢM )]]/Stock[[#This Row],[GIÁ MUA]],"")</f>
        <v/>
      </c>
      <c r="AG2876" s="129" t="str">
        <f>IF(Stock[[#This Row],[GIÁ THỊ TRƯỜNG]]&gt;0,Stock[[#This Row],[GIÁ THỊ TRƯỜNG]]*Stock[[#This Row],[SỐ LƯỢNG CÒN LẠI
(auto-fill)]],"")</f>
        <v/>
      </c>
    </row>
    <row r="2877" spans="2:33">
      <c r="B2877" s="109" t="str">
        <f>IF(AND(Stock[[#This Row],[SỐ LƯỢNG MUA]]&gt;0,Stock[[#This Row],[SỐ LƯỢNG CÒN LẠI
(auto-fill)]]=0),"BÁN",
IF(AND(Stock[[#This Row],[SỐ LƯỢNG MUA]]&gt;0,Stock[[#This Row],[SỐ LƯỢNG CÒN LẠI
(auto-fill)]]&gt;0),"NẮM GIỮ",""))</f>
        <v/>
      </c>
      <c r="C2877" s="112">
        <f t="shared" si="44"/>
        <v>2864</v>
      </c>
      <c r="D2877" s="77"/>
      <c r="E2877" s="78"/>
      <c r="F2877" s="170"/>
      <c r="G2877" s="83"/>
      <c r="H2877" s="84"/>
      <c r="I2877" s="114" t="str">
        <f>IF(Stock[[#This Row],[SỐ LƯỢNG MUA]]&gt;0,Stock[[#This Row],[GIÁ MUA]]*Stock[[#This Row],[SỐ LƯỢNG MUA]]*$D$11,"")</f>
        <v/>
      </c>
      <c r="J2877" s="87"/>
      <c r="K2877" s="88"/>
      <c r="L2877" s="116" t="str">
        <f>IF(Stock[[#This Row],[SỐ LƯỢNG MUA]]&gt;0,Stock[[#This Row],[GIÁ MUA]]*(1+Stock[[#This Row],[% TĂNG KỲ VỌNG_1]]),"")</f>
        <v/>
      </c>
      <c r="M2877" s="89"/>
      <c r="N2877" s="116" t="str">
        <f>IF(Stock[[#This Row],[SỐ LƯỢNG MUA]]&gt;0,Stock[[#This Row],[GIÁ MUA]]*(1+Stock[[#This Row],[% TĂNG KỲ VỌNG_2]]),"")</f>
        <v/>
      </c>
      <c r="O2877" s="89"/>
      <c r="P2877" s="116" t="str">
        <f>IF(Stock[[#This Row],[SỐ LƯỢNG MUA]]&gt;0,Stock[[#This Row],[GIÁ MUA]]*(1+Stock[[#This Row],[% GIẢM ĐỂ CẮT LỖ]]),"")</f>
        <v/>
      </c>
      <c r="Q2877" s="103"/>
      <c r="R2877" s="117" t="str">
        <f>IF(Stock[[#This Row],[CỔ TỨC TIỀN MẶT]]&gt;0,Stock[[#This Row],[CỔ TỨC TIỀN MẶT]]/(Stock[[#This Row],[GIÁ MUA]]*Stock[[#This Row],[SỐ LƯỢNG MUA]]),"")</f>
        <v/>
      </c>
      <c r="S2877" s="103"/>
      <c r="T2877" s="77"/>
      <c r="U2877" s="95"/>
      <c r="V2877" s="96"/>
      <c r="W2877" s="125" t="str">
        <f>IF(Stock[[#This Row],[SỐ LƯỢNG BÁN]]&gt;0,Stock[[#This Row],[GIÁ BÁN]]*Stock[[#This Row],[SỐ LƯỢNG BÁN]]*$D$11+Stock[[#This Row],[GIÁ BÁN]]*Stock[[#This Row],[SỐ LƯỢNG BÁN]]*$D$12,"")</f>
        <v/>
      </c>
      <c r="X2877" s="120">
        <f>Stock[[#This Row],[SỐ LƯỢNG MUA]]+Stock[[#This Row],[CỔ TỨC BẰNG CỔ PHIẾU]]-Stock[[#This Row],[SỐ LƯỢNG BÁN]]</f>
        <v>0</v>
      </c>
      <c r="Y28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7" s="120">
        <f ca="1">IF(Stock[[#This Row],[NGÀY BÁN]]&gt;0,Stock[[#This Row],[NGÀY BÁN]]-Stock[[#This Row],[NGÀY MUA]]+1,IF(Stock[[#This Row],[NGÀY MUA]]=0,0,TODAY()-Stock[[#This Row],[NGÀY MUA]]+1))</f>
        <v>0</v>
      </c>
      <c r="AA2877" s="121" t="str">
        <f>IFERROR(Stock[[#This Row],[CỔ TỨC TIỀN MẶT]]+Stock[[#This Row],[LÃI/(LỖ) TỪ BÁN CK
(auto-fill)]],"")</f>
        <v/>
      </c>
      <c r="AB28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7" s="79"/>
      <c r="AE2877" s="146" t="str">
        <f>IF(Stock[[#This Row],[TRẠNG THÁI
(auto-fill)]]="NẮM GIỮ",Stock[[#This Row],[GIÁ THỊ TRƯỜNG]]-Stock[[#This Row],[GIÁ MUA]],"")</f>
        <v/>
      </c>
      <c r="AF2877" s="150" t="str">
        <f>IFERROR(Stock[[#This Row],[TĂNG/
(GIẢM )]]/Stock[[#This Row],[GIÁ MUA]],"")</f>
        <v/>
      </c>
      <c r="AG2877" s="129" t="str">
        <f>IF(Stock[[#This Row],[GIÁ THỊ TRƯỜNG]]&gt;0,Stock[[#This Row],[GIÁ THỊ TRƯỜNG]]*Stock[[#This Row],[SỐ LƯỢNG CÒN LẠI
(auto-fill)]],"")</f>
        <v/>
      </c>
    </row>
    <row r="2878" spans="2:33">
      <c r="B2878" s="109" t="str">
        <f>IF(AND(Stock[[#This Row],[SỐ LƯỢNG MUA]]&gt;0,Stock[[#This Row],[SỐ LƯỢNG CÒN LẠI
(auto-fill)]]=0),"BÁN",
IF(AND(Stock[[#This Row],[SỐ LƯỢNG MUA]]&gt;0,Stock[[#This Row],[SỐ LƯỢNG CÒN LẠI
(auto-fill)]]&gt;0),"NẮM GIỮ",""))</f>
        <v/>
      </c>
      <c r="C2878" s="112">
        <f t="shared" si="44"/>
        <v>2865</v>
      </c>
      <c r="D2878" s="77"/>
      <c r="E2878" s="78"/>
      <c r="F2878" s="170"/>
      <c r="G2878" s="83"/>
      <c r="H2878" s="84"/>
      <c r="I2878" s="114" t="str">
        <f>IF(Stock[[#This Row],[SỐ LƯỢNG MUA]]&gt;0,Stock[[#This Row],[GIÁ MUA]]*Stock[[#This Row],[SỐ LƯỢNG MUA]]*$D$11,"")</f>
        <v/>
      </c>
      <c r="J2878" s="87"/>
      <c r="K2878" s="88"/>
      <c r="L2878" s="116" t="str">
        <f>IF(Stock[[#This Row],[SỐ LƯỢNG MUA]]&gt;0,Stock[[#This Row],[GIÁ MUA]]*(1+Stock[[#This Row],[% TĂNG KỲ VỌNG_1]]),"")</f>
        <v/>
      </c>
      <c r="M2878" s="89"/>
      <c r="N2878" s="116" t="str">
        <f>IF(Stock[[#This Row],[SỐ LƯỢNG MUA]]&gt;0,Stock[[#This Row],[GIÁ MUA]]*(1+Stock[[#This Row],[% TĂNG KỲ VỌNG_2]]),"")</f>
        <v/>
      </c>
      <c r="O2878" s="89"/>
      <c r="P2878" s="116" t="str">
        <f>IF(Stock[[#This Row],[SỐ LƯỢNG MUA]]&gt;0,Stock[[#This Row],[GIÁ MUA]]*(1+Stock[[#This Row],[% GIẢM ĐỂ CẮT LỖ]]),"")</f>
        <v/>
      </c>
      <c r="Q2878" s="103"/>
      <c r="R2878" s="117" t="str">
        <f>IF(Stock[[#This Row],[CỔ TỨC TIỀN MẶT]]&gt;0,Stock[[#This Row],[CỔ TỨC TIỀN MẶT]]/(Stock[[#This Row],[GIÁ MUA]]*Stock[[#This Row],[SỐ LƯỢNG MUA]]),"")</f>
        <v/>
      </c>
      <c r="S2878" s="103"/>
      <c r="T2878" s="77"/>
      <c r="U2878" s="95"/>
      <c r="V2878" s="96"/>
      <c r="W2878" s="125" t="str">
        <f>IF(Stock[[#This Row],[SỐ LƯỢNG BÁN]]&gt;0,Stock[[#This Row],[GIÁ BÁN]]*Stock[[#This Row],[SỐ LƯỢNG BÁN]]*$D$11+Stock[[#This Row],[GIÁ BÁN]]*Stock[[#This Row],[SỐ LƯỢNG BÁN]]*$D$12,"")</f>
        <v/>
      </c>
      <c r="X2878" s="120">
        <f>Stock[[#This Row],[SỐ LƯỢNG MUA]]+Stock[[#This Row],[CỔ TỨC BẰNG CỔ PHIẾU]]-Stock[[#This Row],[SỐ LƯỢNG BÁN]]</f>
        <v>0</v>
      </c>
      <c r="Y28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8" s="120">
        <f ca="1">IF(Stock[[#This Row],[NGÀY BÁN]]&gt;0,Stock[[#This Row],[NGÀY BÁN]]-Stock[[#This Row],[NGÀY MUA]]+1,IF(Stock[[#This Row],[NGÀY MUA]]=0,0,TODAY()-Stock[[#This Row],[NGÀY MUA]]+1))</f>
        <v>0</v>
      </c>
      <c r="AA2878" s="121" t="str">
        <f>IFERROR(Stock[[#This Row],[CỔ TỨC TIỀN MẶT]]+Stock[[#This Row],[LÃI/(LỖ) TỪ BÁN CK
(auto-fill)]],"")</f>
        <v/>
      </c>
      <c r="AB28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8" s="79"/>
      <c r="AE2878" s="146" t="str">
        <f>IF(Stock[[#This Row],[TRẠNG THÁI
(auto-fill)]]="NẮM GIỮ",Stock[[#This Row],[GIÁ THỊ TRƯỜNG]]-Stock[[#This Row],[GIÁ MUA]],"")</f>
        <v/>
      </c>
      <c r="AF2878" s="150" t="str">
        <f>IFERROR(Stock[[#This Row],[TĂNG/
(GIẢM )]]/Stock[[#This Row],[GIÁ MUA]],"")</f>
        <v/>
      </c>
      <c r="AG2878" s="129" t="str">
        <f>IF(Stock[[#This Row],[GIÁ THỊ TRƯỜNG]]&gt;0,Stock[[#This Row],[GIÁ THỊ TRƯỜNG]]*Stock[[#This Row],[SỐ LƯỢNG CÒN LẠI
(auto-fill)]],"")</f>
        <v/>
      </c>
    </row>
    <row r="2879" spans="2:33">
      <c r="B2879" s="109" t="str">
        <f>IF(AND(Stock[[#This Row],[SỐ LƯỢNG MUA]]&gt;0,Stock[[#This Row],[SỐ LƯỢNG CÒN LẠI
(auto-fill)]]=0),"BÁN",
IF(AND(Stock[[#This Row],[SỐ LƯỢNG MUA]]&gt;0,Stock[[#This Row],[SỐ LƯỢNG CÒN LẠI
(auto-fill)]]&gt;0),"NẮM GIỮ",""))</f>
        <v/>
      </c>
      <c r="C2879" s="112">
        <f t="shared" si="44"/>
        <v>2866</v>
      </c>
      <c r="D2879" s="77"/>
      <c r="E2879" s="78"/>
      <c r="F2879" s="170"/>
      <c r="G2879" s="83"/>
      <c r="H2879" s="84"/>
      <c r="I2879" s="114" t="str">
        <f>IF(Stock[[#This Row],[SỐ LƯỢNG MUA]]&gt;0,Stock[[#This Row],[GIÁ MUA]]*Stock[[#This Row],[SỐ LƯỢNG MUA]]*$D$11,"")</f>
        <v/>
      </c>
      <c r="J2879" s="87"/>
      <c r="K2879" s="88"/>
      <c r="L2879" s="116" t="str">
        <f>IF(Stock[[#This Row],[SỐ LƯỢNG MUA]]&gt;0,Stock[[#This Row],[GIÁ MUA]]*(1+Stock[[#This Row],[% TĂNG KỲ VỌNG_1]]),"")</f>
        <v/>
      </c>
      <c r="M2879" s="89"/>
      <c r="N2879" s="116" t="str">
        <f>IF(Stock[[#This Row],[SỐ LƯỢNG MUA]]&gt;0,Stock[[#This Row],[GIÁ MUA]]*(1+Stock[[#This Row],[% TĂNG KỲ VỌNG_2]]),"")</f>
        <v/>
      </c>
      <c r="O2879" s="89"/>
      <c r="P2879" s="116" t="str">
        <f>IF(Stock[[#This Row],[SỐ LƯỢNG MUA]]&gt;0,Stock[[#This Row],[GIÁ MUA]]*(1+Stock[[#This Row],[% GIẢM ĐỂ CẮT LỖ]]),"")</f>
        <v/>
      </c>
      <c r="Q2879" s="103"/>
      <c r="R2879" s="117" t="str">
        <f>IF(Stock[[#This Row],[CỔ TỨC TIỀN MẶT]]&gt;0,Stock[[#This Row],[CỔ TỨC TIỀN MẶT]]/(Stock[[#This Row],[GIÁ MUA]]*Stock[[#This Row],[SỐ LƯỢNG MUA]]),"")</f>
        <v/>
      </c>
      <c r="S2879" s="103"/>
      <c r="T2879" s="77"/>
      <c r="U2879" s="95"/>
      <c r="V2879" s="96"/>
      <c r="W2879" s="125" t="str">
        <f>IF(Stock[[#This Row],[SỐ LƯỢNG BÁN]]&gt;0,Stock[[#This Row],[GIÁ BÁN]]*Stock[[#This Row],[SỐ LƯỢNG BÁN]]*$D$11+Stock[[#This Row],[GIÁ BÁN]]*Stock[[#This Row],[SỐ LƯỢNG BÁN]]*$D$12,"")</f>
        <v/>
      </c>
      <c r="X2879" s="120">
        <f>Stock[[#This Row],[SỐ LƯỢNG MUA]]+Stock[[#This Row],[CỔ TỨC BẰNG CỔ PHIẾU]]-Stock[[#This Row],[SỐ LƯỢNG BÁN]]</f>
        <v>0</v>
      </c>
      <c r="Y28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9" s="120">
        <f ca="1">IF(Stock[[#This Row],[NGÀY BÁN]]&gt;0,Stock[[#This Row],[NGÀY BÁN]]-Stock[[#This Row],[NGÀY MUA]]+1,IF(Stock[[#This Row],[NGÀY MUA]]=0,0,TODAY()-Stock[[#This Row],[NGÀY MUA]]+1))</f>
        <v>0</v>
      </c>
      <c r="AA2879" s="121" t="str">
        <f>IFERROR(Stock[[#This Row],[CỔ TỨC TIỀN MẶT]]+Stock[[#This Row],[LÃI/(LỖ) TỪ BÁN CK
(auto-fill)]],"")</f>
        <v/>
      </c>
      <c r="AB28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79" s="79"/>
      <c r="AE2879" s="146" t="str">
        <f>IF(Stock[[#This Row],[TRẠNG THÁI
(auto-fill)]]="NẮM GIỮ",Stock[[#This Row],[GIÁ THỊ TRƯỜNG]]-Stock[[#This Row],[GIÁ MUA]],"")</f>
        <v/>
      </c>
      <c r="AF2879" s="150" t="str">
        <f>IFERROR(Stock[[#This Row],[TĂNG/
(GIẢM )]]/Stock[[#This Row],[GIÁ MUA]],"")</f>
        <v/>
      </c>
      <c r="AG2879" s="129" t="str">
        <f>IF(Stock[[#This Row],[GIÁ THỊ TRƯỜNG]]&gt;0,Stock[[#This Row],[GIÁ THỊ TRƯỜNG]]*Stock[[#This Row],[SỐ LƯỢNG CÒN LẠI
(auto-fill)]],"")</f>
        <v/>
      </c>
    </row>
    <row r="2880" spans="2:33">
      <c r="B2880" s="109" t="str">
        <f>IF(AND(Stock[[#This Row],[SỐ LƯỢNG MUA]]&gt;0,Stock[[#This Row],[SỐ LƯỢNG CÒN LẠI
(auto-fill)]]=0),"BÁN",
IF(AND(Stock[[#This Row],[SỐ LƯỢNG MUA]]&gt;0,Stock[[#This Row],[SỐ LƯỢNG CÒN LẠI
(auto-fill)]]&gt;0),"NẮM GIỮ",""))</f>
        <v/>
      </c>
      <c r="C2880" s="112">
        <f t="shared" si="44"/>
        <v>2867</v>
      </c>
      <c r="D2880" s="77"/>
      <c r="E2880" s="78"/>
      <c r="F2880" s="170"/>
      <c r="G2880" s="83"/>
      <c r="H2880" s="84"/>
      <c r="I2880" s="114" t="str">
        <f>IF(Stock[[#This Row],[SỐ LƯỢNG MUA]]&gt;0,Stock[[#This Row],[GIÁ MUA]]*Stock[[#This Row],[SỐ LƯỢNG MUA]]*$D$11,"")</f>
        <v/>
      </c>
      <c r="J2880" s="87"/>
      <c r="K2880" s="88"/>
      <c r="L2880" s="116" t="str">
        <f>IF(Stock[[#This Row],[SỐ LƯỢNG MUA]]&gt;0,Stock[[#This Row],[GIÁ MUA]]*(1+Stock[[#This Row],[% TĂNG KỲ VỌNG_1]]),"")</f>
        <v/>
      </c>
      <c r="M2880" s="89"/>
      <c r="N2880" s="116" t="str">
        <f>IF(Stock[[#This Row],[SỐ LƯỢNG MUA]]&gt;0,Stock[[#This Row],[GIÁ MUA]]*(1+Stock[[#This Row],[% TĂNG KỲ VỌNG_2]]),"")</f>
        <v/>
      </c>
      <c r="O2880" s="89"/>
      <c r="P2880" s="116" t="str">
        <f>IF(Stock[[#This Row],[SỐ LƯỢNG MUA]]&gt;0,Stock[[#This Row],[GIÁ MUA]]*(1+Stock[[#This Row],[% GIẢM ĐỂ CẮT LỖ]]),"")</f>
        <v/>
      </c>
      <c r="Q2880" s="103"/>
      <c r="R2880" s="117" t="str">
        <f>IF(Stock[[#This Row],[CỔ TỨC TIỀN MẶT]]&gt;0,Stock[[#This Row],[CỔ TỨC TIỀN MẶT]]/(Stock[[#This Row],[GIÁ MUA]]*Stock[[#This Row],[SỐ LƯỢNG MUA]]),"")</f>
        <v/>
      </c>
      <c r="S2880" s="103"/>
      <c r="T2880" s="77"/>
      <c r="U2880" s="95"/>
      <c r="V2880" s="96"/>
      <c r="W2880" s="125" t="str">
        <f>IF(Stock[[#This Row],[SỐ LƯỢNG BÁN]]&gt;0,Stock[[#This Row],[GIÁ BÁN]]*Stock[[#This Row],[SỐ LƯỢNG BÁN]]*$D$11+Stock[[#This Row],[GIÁ BÁN]]*Stock[[#This Row],[SỐ LƯỢNG BÁN]]*$D$12,"")</f>
        <v/>
      </c>
      <c r="X2880" s="120">
        <f>Stock[[#This Row],[SỐ LƯỢNG MUA]]+Stock[[#This Row],[CỔ TỨC BẰNG CỔ PHIẾU]]-Stock[[#This Row],[SỐ LƯỢNG BÁN]]</f>
        <v>0</v>
      </c>
      <c r="Y28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0" s="120">
        <f ca="1">IF(Stock[[#This Row],[NGÀY BÁN]]&gt;0,Stock[[#This Row],[NGÀY BÁN]]-Stock[[#This Row],[NGÀY MUA]]+1,IF(Stock[[#This Row],[NGÀY MUA]]=0,0,TODAY()-Stock[[#This Row],[NGÀY MUA]]+1))</f>
        <v>0</v>
      </c>
      <c r="AA2880" s="121" t="str">
        <f>IFERROR(Stock[[#This Row],[CỔ TỨC TIỀN MẶT]]+Stock[[#This Row],[LÃI/(LỖ) TỪ BÁN CK
(auto-fill)]],"")</f>
        <v/>
      </c>
      <c r="AB28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0" s="79"/>
      <c r="AE2880" s="146" t="str">
        <f>IF(Stock[[#This Row],[TRẠNG THÁI
(auto-fill)]]="NẮM GIỮ",Stock[[#This Row],[GIÁ THỊ TRƯỜNG]]-Stock[[#This Row],[GIÁ MUA]],"")</f>
        <v/>
      </c>
      <c r="AF2880" s="150" t="str">
        <f>IFERROR(Stock[[#This Row],[TĂNG/
(GIẢM )]]/Stock[[#This Row],[GIÁ MUA]],"")</f>
        <v/>
      </c>
      <c r="AG2880" s="129" t="str">
        <f>IF(Stock[[#This Row],[GIÁ THỊ TRƯỜNG]]&gt;0,Stock[[#This Row],[GIÁ THỊ TRƯỜNG]]*Stock[[#This Row],[SỐ LƯỢNG CÒN LẠI
(auto-fill)]],"")</f>
        <v/>
      </c>
    </row>
    <row r="2881" spans="2:33">
      <c r="B2881" s="109" t="str">
        <f>IF(AND(Stock[[#This Row],[SỐ LƯỢNG MUA]]&gt;0,Stock[[#This Row],[SỐ LƯỢNG CÒN LẠI
(auto-fill)]]=0),"BÁN",
IF(AND(Stock[[#This Row],[SỐ LƯỢNG MUA]]&gt;0,Stock[[#This Row],[SỐ LƯỢNG CÒN LẠI
(auto-fill)]]&gt;0),"NẮM GIỮ",""))</f>
        <v/>
      </c>
      <c r="C2881" s="112">
        <f t="shared" si="44"/>
        <v>2868</v>
      </c>
      <c r="D2881" s="77"/>
      <c r="E2881" s="78"/>
      <c r="F2881" s="170"/>
      <c r="G2881" s="83"/>
      <c r="H2881" s="84"/>
      <c r="I2881" s="114" t="str">
        <f>IF(Stock[[#This Row],[SỐ LƯỢNG MUA]]&gt;0,Stock[[#This Row],[GIÁ MUA]]*Stock[[#This Row],[SỐ LƯỢNG MUA]]*$D$11,"")</f>
        <v/>
      </c>
      <c r="J2881" s="87"/>
      <c r="K2881" s="88"/>
      <c r="L2881" s="116" t="str">
        <f>IF(Stock[[#This Row],[SỐ LƯỢNG MUA]]&gt;0,Stock[[#This Row],[GIÁ MUA]]*(1+Stock[[#This Row],[% TĂNG KỲ VỌNG_1]]),"")</f>
        <v/>
      </c>
      <c r="M2881" s="89"/>
      <c r="N2881" s="116" t="str">
        <f>IF(Stock[[#This Row],[SỐ LƯỢNG MUA]]&gt;0,Stock[[#This Row],[GIÁ MUA]]*(1+Stock[[#This Row],[% TĂNG KỲ VỌNG_2]]),"")</f>
        <v/>
      </c>
      <c r="O2881" s="89"/>
      <c r="P2881" s="116" t="str">
        <f>IF(Stock[[#This Row],[SỐ LƯỢNG MUA]]&gt;0,Stock[[#This Row],[GIÁ MUA]]*(1+Stock[[#This Row],[% GIẢM ĐỂ CẮT LỖ]]),"")</f>
        <v/>
      </c>
      <c r="Q2881" s="103"/>
      <c r="R2881" s="117" t="str">
        <f>IF(Stock[[#This Row],[CỔ TỨC TIỀN MẶT]]&gt;0,Stock[[#This Row],[CỔ TỨC TIỀN MẶT]]/(Stock[[#This Row],[GIÁ MUA]]*Stock[[#This Row],[SỐ LƯỢNG MUA]]),"")</f>
        <v/>
      </c>
      <c r="S2881" s="103"/>
      <c r="T2881" s="77"/>
      <c r="U2881" s="95"/>
      <c r="V2881" s="96"/>
      <c r="W2881" s="125" t="str">
        <f>IF(Stock[[#This Row],[SỐ LƯỢNG BÁN]]&gt;0,Stock[[#This Row],[GIÁ BÁN]]*Stock[[#This Row],[SỐ LƯỢNG BÁN]]*$D$11+Stock[[#This Row],[GIÁ BÁN]]*Stock[[#This Row],[SỐ LƯỢNG BÁN]]*$D$12,"")</f>
        <v/>
      </c>
      <c r="X2881" s="120">
        <f>Stock[[#This Row],[SỐ LƯỢNG MUA]]+Stock[[#This Row],[CỔ TỨC BẰNG CỔ PHIẾU]]-Stock[[#This Row],[SỐ LƯỢNG BÁN]]</f>
        <v>0</v>
      </c>
      <c r="Y28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1" s="120">
        <f ca="1">IF(Stock[[#This Row],[NGÀY BÁN]]&gt;0,Stock[[#This Row],[NGÀY BÁN]]-Stock[[#This Row],[NGÀY MUA]]+1,IF(Stock[[#This Row],[NGÀY MUA]]=0,0,TODAY()-Stock[[#This Row],[NGÀY MUA]]+1))</f>
        <v>0</v>
      </c>
      <c r="AA2881" s="121" t="str">
        <f>IFERROR(Stock[[#This Row],[CỔ TỨC TIỀN MẶT]]+Stock[[#This Row],[LÃI/(LỖ) TỪ BÁN CK
(auto-fill)]],"")</f>
        <v/>
      </c>
      <c r="AB28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1" s="79"/>
      <c r="AE2881" s="146" t="str">
        <f>IF(Stock[[#This Row],[TRẠNG THÁI
(auto-fill)]]="NẮM GIỮ",Stock[[#This Row],[GIÁ THỊ TRƯỜNG]]-Stock[[#This Row],[GIÁ MUA]],"")</f>
        <v/>
      </c>
      <c r="AF2881" s="150" t="str">
        <f>IFERROR(Stock[[#This Row],[TĂNG/
(GIẢM )]]/Stock[[#This Row],[GIÁ MUA]],"")</f>
        <v/>
      </c>
      <c r="AG2881" s="129" t="str">
        <f>IF(Stock[[#This Row],[GIÁ THỊ TRƯỜNG]]&gt;0,Stock[[#This Row],[GIÁ THỊ TRƯỜNG]]*Stock[[#This Row],[SỐ LƯỢNG CÒN LẠI
(auto-fill)]],"")</f>
        <v/>
      </c>
    </row>
    <row r="2882" spans="2:33">
      <c r="B2882" s="109" t="str">
        <f>IF(AND(Stock[[#This Row],[SỐ LƯỢNG MUA]]&gt;0,Stock[[#This Row],[SỐ LƯỢNG CÒN LẠI
(auto-fill)]]=0),"BÁN",
IF(AND(Stock[[#This Row],[SỐ LƯỢNG MUA]]&gt;0,Stock[[#This Row],[SỐ LƯỢNG CÒN LẠI
(auto-fill)]]&gt;0),"NẮM GIỮ",""))</f>
        <v/>
      </c>
      <c r="C2882" s="112">
        <f t="shared" si="44"/>
        <v>2869</v>
      </c>
      <c r="D2882" s="77"/>
      <c r="E2882" s="78"/>
      <c r="F2882" s="170"/>
      <c r="G2882" s="83"/>
      <c r="H2882" s="84"/>
      <c r="I2882" s="114" t="str">
        <f>IF(Stock[[#This Row],[SỐ LƯỢNG MUA]]&gt;0,Stock[[#This Row],[GIÁ MUA]]*Stock[[#This Row],[SỐ LƯỢNG MUA]]*$D$11,"")</f>
        <v/>
      </c>
      <c r="J2882" s="87"/>
      <c r="K2882" s="88"/>
      <c r="L2882" s="116" t="str">
        <f>IF(Stock[[#This Row],[SỐ LƯỢNG MUA]]&gt;0,Stock[[#This Row],[GIÁ MUA]]*(1+Stock[[#This Row],[% TĂNG KỲ VỌNG_1]]),"")</f>
        <v/>
      </c>
      <c r="M2882" s="89"/>
      <c r="N2882" s="116" t="str">
        <f>IF(Stock[[#This Row],[SỐ LƯỢNG MUA]]&gt;0,Stock[[#This Row],[GIÁ MUA]]*(1+Stock[[#This Row],[% TĂNG KỲ VỌNG_2]]),"")</f>
        <v/>
      </c>
      <c r="O2882" s="89"/>
      <c r="P2882" s="116" t="str">
        <f>IF(Stock[[#This Row],[SỐ LƯỢNG MUA]]&gt;0,Stock[[#This Row],[GIÁ MUA]]*(1+Stock[[#This Row],[% GIẢM ĐỂ CẮT LỖ]]),"")</f>
        <v/>
      </c>
      <c r="Q2882" s="103"/>
      <c r="R2882" s="117" t="str">
        <f>IF(Stock[[#This Row],[CỔ TỨC TIỀN MẶT]]&gt;0,Stock[[#This Row],[CỔ TỨC TIỀN MẶT]]/(Stock[[#This Row],[GIÁ MUA]]*Stock[[#This Row],[SỐ LƯỢNG MUA]]),"")</f>
        <v/>
      </c>
      <c r="S2882" s="103"/>
      <c r="T2882" s="77"/>
      <c r="U2882" s="95"/>
      <c r="V2882" s="96"/>
      <c r="W2882" s="125" t="str">
        <f>IF(Stock[[#This Row],[SỐ LƯỢNG BÁN]]&gt;0,Stock[[#This Row],[GIÁ BÁN]]*Stock[[#This Row],[SỐ LƯỢNG BÁN]]*$D$11+Stock[[#This Row],[GIÁ BÁN]]*Stock[[#This Row],[SỐ LƯỢNG BÁN]]*$D$12,"")</f>
        <v/>
      </c>
      <c r="X2882" s="120">
        <f>Stock[[#This Row],[SỐ LƯỢNG MUA]]+Stock[[#This Row],[CỔ TỨC BẰNG CỔ PHIẾU]]-Stock[[#This Row],[SỐ LƯỢNG BÁN]]</f>
        <v>0</v>
      </c>
      <c r="Y28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2" s="120">
        <f ca="1">IF(Stock[[#This Row],[NGÀY BÁN]]&gt;0,Stock[[#This Row],[NGÀY BÁN]]-Stock[[#This Row],[NGÀY MUA]]+1,IF(Stock[[#This Row],[NGÀY MUA]]=0,0,TODAY()-Stock[[#This Row],[NGÀY MUA]]+1))</f>
        <v>0</v>
      </c>
      <c r="AA2882" s="121" t="str">
        <f>IFERROR(Stock[[#This Row],[CỔ TỨC TIỀN MẶT]]+Stock[[#This Row],[LÃI/(LỖ) TỪ BÁN CK
(auto-fill)]],"")</f>
        <v/>
      </c>
      <c r="AB28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2" s="79"/>
      <c r="AE2882" s="146" t="str">
        <f>IF(Stock[[#This Row],[TRẠNG THÁI
(auto-fill)]]="NẮM GIỮ",Stock[[#This Row],[GIÁ THỊ TRƯỜNG]]-Stock[[#This Row],[GIÁ MUA]],"")</f>
        <v/>
      </c>
      <c r="AF2882" s="150" t="str">
        <f>IFERROR(Stock[[#This Row],[TĂNG/
(GIẢM )]]/Stock[[#This Row],[GIÁ MUA]],"")</f>
        <v/>
      </c>
      <c r="AG2882" s="129" t="str">
        <f>IF(Stock[[#This Row],[GIÁ THỊ TRƯỜNG]]&gt;0,Stock[[#This Row],[GIÁ THỊ TRƯỜNG]]*Stock[[#This Row],[SỐ LƯỢNG CÒN LẠI
(auto-fill)]],"")</f>
        <v/>
      </c>
    </row>
    <row r="2883" spans="2:33">
      <c r="B2883" s="109" t="str">
        <f>IF(AND(Stock[[#This Row],[SỐ LƯỢNG MUA]]&gt;0,Stock[[#This Row],[SỐ LƯỢNG CÒN LẠI
(auto-fill)]]=0),"BÁN",
IF(AND(Stock[[#This Row],[SỐ LƯỢNG MUA]]&gt;0,Stock[[#This Row],[SỐ LƯỢNG CÒN LẠI
(auto-fill)]]&gt;0),"NẮM GIỮ",""))</f>
        <v/>
      </c>
      <c r="C2883" s="112">
        <f t="shared" si="44"/>
        <v>2870</v>
      </c>
      <c r="D2883" s="77"/>
      <c r="E2883" s="78"/>
      <c r="F2883" s="170"/>
      <c r="G2883" s="83"/>
      <c r="H2883" s="84"/>
      <c r="I2883" s="114" t="str">
        <f>IF(Stock[[#This Row],[SỐ LƯỢNG MUA]]&gt;0,Stock[[#This Row],[GIÁ MUA]]*Stock[[#This Row],[SỐ LƯỢNG MUA]]*$D$11,"")</f>
        <v/>
      </c>
      <c r="J2883" s="87"/>
      <c r="K2883" s="88"/>
      <c r="L2883" s="116" t="str">
        <f>IF(Stock[[#This Row],[SỐ LƯỢNG MUA]]&gt;0,Stock[[#This Row],[GIÁ MUA]]*(1+Stock[[#This Row],[% TĂNG KỲ VỌNG_1]]),"")</f>
        <v/>
      </c>
      <c r="M2883" s="89"/>
      <c r="N2883" s="116" t="str">
        <f>IF(Stock[[#This Row],[SỐ LƯỢNG MUA]]&gt;0,Stock[[#This Row],[GIÁ MUA]]*(1+Stock[[#This Row],[% TĂNG KỲ VỌNG_2]]),"")</f>
        <v/>
      </c>
      <c r="O2883" s="89"/>
      <c r="P2883" s="116" t="str">
        <f>IF(Stock[[#This Row],[SỐ LƯỢNG MUA]]&gt;0,Stock[[#This Row],[GIÁ MUA]]*(1+Stock[[#This Row],[% GIẢM ĐỂ CẮT LỖ]]),"")</f>
        <v/>
      </c>
      <c r="Q2883" s="103"/>
      <c r="R2883" s="117" t="str">
        <f>IF(Stock[[#This Row],[CỔ TỨC TIỀN MẶT]]&gt;0,Stock[[#This Row],[CỔ TỨC TIỀN MẶT]]/(Stock[[#This Row],[GIÁ MUA]]*Stock[[#This Row],[SỐ LƯỢNG MUA]]),"")</f>
        <v/>
      </c>
      <c r="S2883" s="103"/>
      <c r="T2883" s="77"/>
      <c r="U2883" s="95"/>
      <c r="V2883" s="96"/>
      <c r="W2883" s="125" t="str">
        <f>IF(Stock[[#This Row],[SỐ LƯỢNG BÁN]]&gt;0,Stock[[#This Row],[GIÁ BÁN]]*Stock[[#This Row],[SỐ LƯỢNG BÁN]]*$D$11+Stock[[#This Row],[GIÁ BÁN]]*Stock[[#This Row],[SỐ LƯỢNG BÁN]]*$D$12,"")</f>
        <v/>
      </c>
      <c r="X2883" s="120">
        <f>Stock[[#This Row],[SỐ LƯỢNG MUA]]+Stock[[#This Row],[CỔ TỨC BẰNG CỔ PHIẾU]]-Stock[[#This Row],[SỐ LƯỢNG BÁN]]</f>
        <v>0</v>
      </c>
      <c r="Y28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3" s="120">
        <f ca="1">IF(Stock[[#This Row],[NGÀY BÁN]]&gt;0,Stock[[#This Row],[NGÀY BÁN]]-Stock[[#This Row],[NGÀY MUA]]+1,IF(Stock[[#This Row],[NGÀY MUA]]=0,0,TODAY()-Stock[[#This Row],[NGÀY MUA]]+1))</f>
        <v>0</v>
      </c>
      <c r="AA2883" s="121" t="str">
        <f>IFERROR(Stock[[#This Row],[CỔ TỨC TIỀN MẶT]]+Stock[[#This Row],[LÃI/(LỖ) TỪ BÁN CK
(auto-fill)]],"")</f>
        <v/>
      </c>
      <c r="AB28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3" s="79"/>
      <c r="AE2883" s="146" t="str">
        <f>IF(Stock[[#This Row],[TRẠNG THÁI
(auto-fill)]]="NẮM GIỮ",Stock[[#This Row],[GIÁ THỊ TRƯỜNG]]-Stock[[#This Row],[GIÁ MUA]],"")</f>
        <v/>
      </c>
      <c r="AF2883" s="150" t="str">
        <f>IFERROR(Stock[[#This Row],[TĂNG/
(GIẢM )]]/Stock[[#This Row],[GIÁ MUA]],"")</f>
        <v/>
      </c>
      <c r="AG2883" s="129" t="str">
        <f>IF(Stock[[#This Row],[GIÁ THỊ TRƯỜNG]]&gt;0,Stock[[#This Row],[GIÁ THỊ TRƯỜNG]]*Stock[[#This Row],[SỐ LƯỢNG CÒN LẠI
(auto-fill)]],"")</f>
        <v/>
      </c>
    </row>
    <row r="2884" spans="2:33">
      <c r="B2884" s="109" t="str">
        <f>IF(AND(Stock[[#This Row],[SỐ LƯỢNG MUA]]&gt;0,Stock[[#This Row],[SỐ LƯỢNG CÒN LẠI
(auto-fill)]]=0),"BÁN",
IF(AND(Stock[[#This Row],[SỐ LƯỢNG MUA]]&gt;0,Stock[[#This Row],[SỐ LƯỢNG CÒN LẠI
(auto-fill)]]&gt;0),"NẮM GIỮ",""))</f>
        <v/>
      </c>
      <c r="C2884" s="112">
        <f t="shared" si="44"/>
        <v>2871</v>
      </c>
      <c r="D2884" s="77"/>
      <c r="E2884" s="78"/>
      <c r="F2884" s="170"/>
      <c r="G2884" s="83"/>
      <c r="H2884" s="84"/>
      <c r="I2884" s="114" t="str">
        <f>IF(Stock[[#This Row],[SỐ LƯỢNG MUA]]&gt;0,Stock[[#This Row],[GIÁ MUA]]*Stock[[#This Row],[SỐ LƯỢNG MUA]]*$D$11,"")</f>
        <v/>
      </c>
      <c r="J2884" s="87"/>
      <c r="K2884" s="88"/>
      <c r="L2884" s="116" t="str">
        <f>IF(Stock[[#This Row],[SỐ LƯỢNG MUA]]&gt;0,Stock[[#This Row],[GIÁ MUA]]*(1+Stock[[#This Row],[% TĂNG KỲ VỌNG_1]]),"")</f>
        <v/>
      </c>
      <c r="M2884" s="89"/>
      <c r="N2884" s="116" t="str">
        <f>IF(Stock[[#This Row],[SỐ LƯỢNG MUA]]&gt;0,Stock[[#This Row],[GIÁ MUA]]*(1+Stock[[#This Row],[% TĂNG KỲ VỌNG_2]]),"")</f>
        <v/>
      </c>
      <c r="O2884" s="89"/>
      <c r="P2884" s="116" t="str">
        <f>IF(Stock[[#This Row],[SỐ LƯỢNG MUA]]&gt;0,Stock[[#This Row],[GIÁ MUA]]*(1+Stock[[#This Row],[% GIẢM ĐỂ CẮT LỖ]]),"")</f>
        <v/>
      </c>
      <c r="Q2884" s="103"/>
      <c r="R2884" s="117" t="str">
        <f>IF(Stock[[#This Row],[CỔ TỨC TIỀN MẶT]]&gt;0,Stock[[#This Row],[CỔ TỨC TIỀN MẶT]]/(Stock[[#This Row],[GIÁ MUA]]*Stock[[#This Row],[SỐ LƯỢNG MUA]]),"")</f>
        <v/>
      </c>
      <c r="S2884" s="103"/>
      <c r="T2884" s="77"/>
      <c r="U2884" s="95"/>
      <c r="V2884" s="96"/>
      <c r="W2884" s="125" t="str">
        <f>IF(Stock[[#This Row],[SỐ LƯỢNG BÁN]]&gt;0,Stock[[#This Row],[GIÁ BÁN]]*Stock[[#This Row],[SỐ LƯỢNG BÁN]]*$D$11+Stock[[#This Row],[GIÁ BÁN]]*Stock[[#This Row],[SỐ LƯỢNG BÁN]]*$D$12,"")</f>
        <v/>
      </c>
      <c r="X2884" s="120">
        <f>Stock[[#This Row],[SỐ LƯỢNG MUA]]+Stock[[#This Row],[CỔ TỨC BẰNG CỔ PHIẾU]]-Stock[[#This Row],[SỐ LƯỢNG BÁN]]</f>
        <v>0</v>
      </c>
      <c r="Y28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4" s="120">
        <f ca="1">IF(Stock[[#This Row],[NGÀY BÁN]]&gt;0,Stock[[#This Row],[NGÀY BÁN]]-Stock[[#This Row],[NGÀY MUA]]+1,IF(Stock[[#This Row],[NGÀY MUA]]=0,0,TODAY()-Stock[[#This Row],[NGÀY MUA]]+1))</f>
        <v>0</v>
      </c>
      <c r="AA2884" s="121" t="str">
        <f>IFERROR(Stock[[#This Row],[CỔ TỨC TIỀN MẶT]]+Stock[[#This Row],[LÃI/(LỖ) TỪ BÁN CK
(auto-fill)]],"")</f>
        <v/>
      </c>
      <c r="AB28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4" s="79"/>
      <c r="AE2884" s="146" t="str">
        <f>IF(Stock[[#This Row],[TRẠNG THÁI
(auto-fill)]]="NẮM GIỮ",Stock[[#This Row],[GIÁ THỊ TRƯỜNG]]-Stock[[#This Row],[GIÁ MUA]],"")</f>
        <v/>
      </c>
      <c r="AF2884" s="150" t="str">
        <f>IFERROR(Stock[[#This Row],[TĂNG/
(GIẢM )]]/Stock[[#This Row],[GIÁ MUA]],"")</f>
        <v/>
      </c>
      <c r="AG2884" s="129" t="str">
        <f>IF(Stock[[#This Row],[GIÁ THỊ TRƯỜNG]]&gt;0,Stock[[#This Row],[GIÁ THỊ TRƯỜNG]]*Stock[[#This Row],[SỐ LƯỢNG CÒN LẠI
(auto-fill)]],"")</f>
        <v/>
      </c>
    </row>
    <row r="2885" spans="2:33">
      <c r="B2885" s="109" t="str">
        <f>IF(AND(Stock[[#This Row],[SỐ LƯỢNG MUA]]&gt;0,Stock[[#This Row],[SỐ LƯỢNG CÒN LẠI
(auto-fill)]]=0),"BÁN",
IF(AND(Stock[[#This Row],[SỐ LƯỢNG MUA]]&gt;0,Stock[[#This Row],[SỐ LƯỢNG CÒN LẠI
(auto-fill)]]&gt;0),"NẮM GIỮ",""))</f>
        <v/>
      </c>
      <c r="C2885" s="112">
        <f t="shared" si="44"/>
        <v>2872</v>
      </c>
      <c r="D2885" s="77"/>
      <c r="E2885" s="78"/>
      <c r="F2885" s="170"/>
      <c r="G2885" s="83"/>
      <c r="H2885" s="84"/>
      <c r="I2885" s="114" t="str">
        <f>IF(Stock[[#This Row],[SỐ LƯỢNG MUA]]&gt;0,Stock[[#This Row],[GIÁ MUA]]*Stock[[#This Row],[SỐ LƯỢNG MUA]]*$D$11,"")</f>
        <v/>
      </c>
      <c r="J2885" s="87"/>
      <c r="K2885" s="88"/>
      <c r="L2885" s="116" t="str">
        <f>IF(Stock[[#This Row],[SỐ LƯỢNG MUA]]&gt;0,Stock[[#This Row],[GIÁ MUA]]*(1+Stock[[#This Row],[% TĂNG KỲ VỌNG_1]]),"")</f>
        <v/>
      </c>
      <c r="M2885" s="89"/>
      <c r="N2885" s="116" t="str">
        <f>IF(Stock[[#This Row],[SỐ LƯỢNG MUA]]&gt;0,Stock[[#This Row],[GIÁ MUA]]*(1+Stock[[#This Row],[% TĂNG KỲ VỌNG_2]]),"")</f>
        <v/>
      </c>
      <c r="O2885" s="89"/>
      <c r="P2885" s="116" t="str">
        <f>IF(Stock[[#This Row],[SỐ LƯỢNG MUA]]&gt;0,Stock[[#This Row],[GIÁ MUA]]*(1+Stock[[#This Row],[% GIẢM ĐỂ CẮT LỖ]]),"")</f>
        <v/>
      </c>
      <c r="Q2885" s="103"/>
      <c r="R2885" s="117" t="str">
        <f>IF(Stock[[#This Row],[CỔ TỨC TIỀN MẶT]]&gt;0,Stock[[#This Row],[CỔ TỨC TIỀN MẶT]]/(Stock[[#This Row],[GIÁ MUA]]*Stock[[#This Row],[SỐ LƯỢNG MUA]]),"")</f>
        <v/>
      </c>
      <c r="S2885" s="103"/>
      <c r="T2885" s="77"/>
      <c r="U2885" s="95"/>
      <c r="V2885" s="96"/>
      <c r="W2885" s="125" t="str">
        <f>IF(Stock[[#This Row],[SỐ LƯỢNG BÁN]]&gt;0,Stock[[#This Row],[GIÁ BÁN]]*Stock[[#This Row],[SỐ LƯỢNG BÁN]]*$D$11+Stock[[#This Row],[GIÁ BÁN]]*Stock[[#This Row],[SỐ LƯỢNG BÁN]]*$D$12,"")</f>
        <v/>
      </c>
      <c r="X2885" s="120">
        <f>Stock[[#This Row],[SỐ LƯỢNG MUA]]+Stock[[#This Row],[CỔ TỨC BẰNG CỔ PHIẾU]]-Stock[[#This Row],[SỐ LƯỢNG BÁN]]</f>
        <v>0</v>
      </c>
      <c r="Y28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5" s="120">
        <f ca="1">IF(Stock[[#This Row],[NGÀY BÁN]]&gt;0,Stock[[#This Row],[NGÀY BÁN]]-Stock[[#This Row],[NGÀY MUA]]+1,IF(Stock[[#This Row],[NGÀY MUA]]=0,0,TODAY()-Stock[[#This Row],[NGÀY MUA]]+1))</f>
        <v>0</v>
      </c>
      <c r="AA2885" s="121" t="str">
        <f>IFERROR(Stock[[#This Row],[CỔ TỨC TIỀN MẶT]]+Stock[[#This Row],[LÃI/(LỖ) TỪ BÁN CK
(auto-fill)]],"")</f>
        <v/>
      </c>
      <c r="AB28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5" s="79"/>
      <c r="AE2885" s="146" t="str">
        <f>IF(Stock[[#This Row],[TRẠNG THÁI
(auto-fill)]]="NẮM GIỮ",Stock[[#This Row],[GIÁ THỊ TRƯỜNG]]-Stock[[#This Row],[GIÁ MUA]],"")</f>
        <v/>
      </c>
      <c r="AF2885" s="150" t="str">
        <f>IFERROR(Stock[[#This Row],[TĂNG/
(GIẢM )]]/Stock[[#This Row],[GIÁ MUA]],"")</f>
        <v/>
      </c>
      <c r="AG2885" s="129" t="str">
        <f>IF(Stock[[#This Row],[GIÁ THỊ TRƯỜNG]]&gt;0,Stock[[#This Row],[GIÁ THỊ TRƯỜNG]]*Stock[[#This Row],[SỐ LƯỢNG CÒN LẠI
(auto-fill)]],"")</f>
        <v/>
      </c>
    </row>
    <row r="2886" spans="2:33">
      <c r="B2886" s="109" t="str">
        <f>IF(AND(Stock[[#This Row],[SỐ LƯỢNG MUA]]&gt;0,Stock[[#This Row],[SỐ LƯỢNG CÒN LẠI
(auto-fill)]]=0),"BÁN",
IF(AND(Stock[[#This Row],[SỐ LƯỢNG MUA]]&gt;0,Stock[[#This Row],[SỐ LƯỢNG CÒN LẠI
(auto-fill)]]&gt;0),"NẮM GIỮ",""))</f>
        <v/>
      </c>
      <c r="C2886" s="112">
        <f t="shared" si="44"/>
        <v>2873</v>
      </c>
      <c r="D2886" s="77"/>
      <c r="E2886" s="78"/>
      <c r="F2886" s="170"/>
      <c r="G2886" s="83"/>
      <c r="H2886" s="84"/>
      <c r="I2886" s="114" t="str">
        <f>IF(Stock[[#This Row],[SỐ LƯỢNG MUA]]&gt;0,Stock[[#This Row],[GIÁ MUA]]*Stock[[#This Row],[SỐ LƯỢNG MUA]]*$D$11,"")</f>
        <v/>
      </c>
      <c r="J2886" s="87"/>
      <c r="K2886" s="88"/>
      <c r="L2886" s="116" t="str">
        <f>IF(Stock[[#This Row],[SỐ LƯỢNG MUA]]&gt;0,Stock[[#This Row],[GIÁ MUA]]*(1+Stock[[#This Row],[% TĂNG KỲ VỌNG_1]]),"")</f>
        <v/>
      </c>
      <c r="M2886" s="89"/>
      <c r="N2886" s="116" t="str">
        <f>IF(Stock[[#This Row],[SỐ LƯỢNG MUA]]&gt;0,Stock[[#This Row],[GIÁ MUA]]*(1+Stock[[#This Row],[% TĂNG KỲ VỌNG_2]]),"")</f>
        <v/>
      </c>
      <c r="O2886" s="89"/>
      <c r="P2886" s="116" t="str">
        <f>IF(Stock[[#This Row],[SỐ LƯỢNG MUA]]&gt;0,Stock[[#This Row],[GIÁ MUA]]*(1+Stock[[#This Row],[% GIẢM ĐỂ CẮT LỖ]]),"")</f>
        <v/>
      </c>
      <c r="Q2886" s="103"/>
      <c r="R2886" s="117" t="str">
        <f>IF(Stock[[#This Row],[CỔ TỨC TIỀN MẶT]]&gt;0,Stock[[#This Row],[CỔ TỨC TIỀN MẶT]]/(Stock[[#This Row],[GIÁ MUA]]*Stock[[#This Row],[SỐ LƯỢNG MUA]]),"")</f>
        <v/>
      </c>
      <c r="S2886" s="103"/>
      <c r="T2886" s="77"/>
      <c r="U2886" s="95"/>
      <c r="V2886" s="96"/>
      <c r="W2886" s="125" t="str">
        <f>IF(Stock[[#This Row],[SỐ LƯỢNG BÁN]]&gt;0,Stock[[#This Row],[GIÁ BÁN]]*Stock[[#This Row],[SỐ LƯỢNG BÁN]]*$D$11+Stock[[#This Row],[GIÁ BÁN]]*Stock[[#This Row],[SỐ LƯỢNG BÁN]]*$D$12,"")</f>
        <v/>
      </c>
      <c r="X2886" s="120">
        <f>Stock[[#This Row],[SỐ LƯỢNG MUA]]+Stock[[#This Row],[CỔ TỨC BẰNG CỔ PHIẾU]]-Stock[[#This Row],[SỐ LƯỢNG BÁN]]</f>
        <v>0</v>
      </c>
      <c r="Y28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6" s="120">
        <f ca="1">IF(Stock[[#This Row],[NGÀY BÁN]]&gt;0,Stock[[#This Row],[NGÀY BÁN]]-Stock[[#This Row],[NGÀY MUA]]+1,IF(Stock[[#This Row],[NGÀY MUA]]=0,0,TODAY()-Stock[[#This Row],[NGÀY MUA]]+1))</f>
        <v>0</v>
      </c>
      <c r="AA2886" s="121" t="str">
        <f>IFERROR(Stock[[#This Row],[CỔ TỨC TIỀN MẶT]]+Stock[[#This Row],[LÃI/(LỖ) TỪ BÁN CK
(auto-fill)]],"")</f>
        <v/>
      </c>
      <c r="AB28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6" s="79"/>
      <c r="AE2886" s="146" t="str">
        <f>IF(Stock[[#This Row],[TRẠNG THÁI
(auto-fill)]]="NẮM GIỮ",Stock[[#This Row],[GIÁ THỊ TRƯỜNG]]-Stock[[#This Row],[GIÁ MUA]],"")</f>
        <v/>
      </c>
      <c r="AF2886" s="150" t="str">
        <f>IFERROR(Stock[[#This Row],[TĂNG/
(GIẢM )]]/Stock[[#This Row],[GIÁ MUA]],"")</f>
        <v/>
      </c>
      <c r="AG2886" s="129" t="str">
        <f>IF(Stock[[#This Row],[GIÁ THỊ TRƯỜNG]]&gt;0,Stock[[#This Row],[GIÁ THỊ TRƯỜNG]]*Stock[[#This Row],[SỐ LƯỢNG CÒN LẠI
(auto-fill)]],"")</f>
        <v/>
      </c>
    </row>
    <row r="2887" spans="2:33">
      <c r="B2887" s="109" t="str">
        <f>IF(AND(Stock[[#This Row],[SỐ LƯỢNG MUA]]&gt;0,Stock[[#This Row],[SỐ LƯỢNG CÒN LẠI
(auto-fill)]]=0),"BÁN",
IF(AND(Stock[[#This Row],[SỐ LƯỢNG MUA]]&gt;0,Stock[[#This Row],[SỐ LƯỢNG CÒN LẠI
(auto-fill)]]&gt;0),"NẮM GIỮ",""))</f>
        <v/>
      </c>
      <c r="C2887" s="112">
        <f t="shared" si="44"/>
        <v>2874</v>
      </c>
      <c r="D2887" s="77"/>
      <c r="E2887" s="78"/>
      <c r="F2887" s="170"/>
      <c r="G2887" s="83"/>
      <c r="H2887" s="84"/>
      <c r="I2887" s="114" t="str">
        <f>IF(Stock[[#This Row],[SỐ LƯỢNG MUA]]&gt;0,Stock[[#This Row],[GIÁ MUA]]*Stock[[#This Row],[SỐ LƯỢNG MUA]]*$D$11,"")</f>
        <v/>
      </c>
      <c r="J2887" s="87"/>
      <c r="K2887" s="88"/>
      <c r="L2887" s="116" t="str">
        <f>IF(Stock[[#This Row],[SỐ LƯỢNG MUA]]&gt;0,Stock[[#This Row],[GIÁ MUA]]*(1+Stock[[#This Row],[% TĂNG KỲ VỌNG_1]]),"")</f>
        <v/>
      </c>
      <c r="M2887" s="89"/>
      <c r="N2887" s="116" t="str">
        <f>IF(Stock[[#This Row],[SỐ LƯỢNG MUA]]&gt;0,Stock[[#This Row],[GIÁ MUA]]*(1+Stock[[#This Row],[% TĂNG KỲ VỌNG_2]]),"")</f>
        <v/>
      </c>
      <c r="O2887" s="89"/>
      <c r="P2887" s="116" t="str">
        <f>IF(Stock[[#This Row],[SỐ LƯỢNG MUA]]&gt;0,Stock[[#This Row],[GIÁ MUA]]*(1+Stock[[#This Row],[% GIẢM ĐỂ CẮT LỖ]]),"")</f>
        <v/>
      </c>
      <c r="Q2887" s="103"/>
      <c r="R2887" s="117" t="str">
        <f>IF(Stock[[#This Row],[CỔ TỨC TIỀN MẶT]]&gt;0,Stock[[#This Row],[CỔ TỨC TIỀN MẶT]]/(Stock[[#This Row],[GIÁ MUA]]*Stock[[#This Row],[SỐ LƯỢNG MUA]]),"")</f>
        <v/>
      </c>
      <c r="S2887" s="103"/>
      <c r="T2887" s="77"/>
      <c r="U2887" s="95"/>
      <c r="V2887" s="96"/>
      <c r="W2887" s="125" t="str">
        <f>IF(Stock[[#This Row],[SỐ LƯỢNG BÁN]]&gt;0,Stock[[#This Row],[GIÁ BÁN]]*Stock[[#This Row],[SỐ LƯỢNG BÁN]]*$D$11+Stock[[#This Row],[GIÁ BÁN]]*Stock[[#This Row],[SỐ LƯỢNG BÁN]]*$D$12,"")</f>
        <v/>
      </c>
      <c r="X2887" s="120">
        <f>Stock[[#This Row],[SỐ LƯỢNG MUA]]+Stock[[#This Row],[CỔ TỨC BẰNG CỔ PHIẾU]]-Stock[[#This Row],[SỐ LƯỢNG BÁN]]</f>
        <v>0</v>
      </c>
      <c r="Y28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7" s="120">
        <f ca="1">IF(Stock[[#This Row],[NGÀY BÁN]]&gt;0,Stock[[#This Row],[NGÀY BÁN]]-Stock[[#This Row],[NGÀY MUA]]+1,IF(Stock[[#This Row],[NGÀY MUA]]=0,0,TODAY()-Stock[[#This Row],[NGÀY MUA]]+1))</f>
        <v>0</v>
      </c>
      <c r="AA2887" s="121" t="str">
        <f>IFERROR(Stock[[#This Row],[CỔ TỨC TIỀN MẶT]]+Stock[[#This Row],[LÃI/(LỖ) TỪ BÁN CK
(auto-fill)]],"")</f>
        <v/>
      </c>
      <c r="AB28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7" s="79"/>
      <c r="AE2887" s="146" t="str">
        <f>IF(Stock[[#This Row],[TRẠNG THÁI
(auto-fill)]]="NẮM GIỮ",Stock[[#This Row],[GIÁ THỊ TRƯỜNG]]-Stock[[#This Row],[GIÁ MUA]],"")</f>
        <v/>
      </c>
      <c r="AF2887" s="150" t="str">
        <f>IFERROR(Stock[[#This Row],[TĂNG/
(GIẢM )]]/Stock[[#This Row],[GIÁ MUA]],"")</f>
        <v/>
      </c>
      <c r="AG2887" s="129" t="str">
        <f>IF(Stock[[#This Row],[GIÁ THỊ TRƯỜNG]]&gt;0,Stock[[#This Row],[GIÁ THỊ TRƯỜNG]]*Stock[[#This Row],[SỐ LƯỢNG CÒN LẠI
(auto-fill)]],"")</f>
        <v/>
      </c>
    </row>
    <row r="2888" spans="2:33">
      <c r="B2888" s="109" t="str">
        <f>IF(AND(Stock[[#This Row],[SỐ LƯỢNG MUA]]&gt;0,Stock[[#This Row],[SỐ LƯỢNG CÒN LẠI
(auto-fill)]]=0),"BÁN",
IF(AND(Stock[[#This Row],[SỐ LƯỢNG MUA]]&gt;0,Stock[[#This Row],[SỐ LƯỢNG CÒN LẠI
(auto-fill)]]&gt;0),"NẮM GIỮ",""))</f>
        <v/>
      </c>
      <c r="C2888" s="112">
        <f t="shared" si="44"/>
        <v>2875</v>
      </c>
      <c r="D2888" s="77"/>
      <c r="E2888" s="78"/>
      <c r="F2888" s="170"/>
      <c r="G2888" s="83"/>
      <c r="H2888" s="84"/>
      <c r="I2888" s="114" t="str">
        <f>IF(Stock[[#This Row],[SỐ LƯỢNG MUA]]&gt;0,Stock[[#This Row],[GIÁ MUA]]*Stock[[#This Row],[SỐ LƯỢNG MUA]]*$D$11,"")</f>
        <v/>
      </c>
      <c r="J2888" s="87"/>
      <c r="K2888" s="88"/>
      <c r="L2888" s="116" t="str">
        <f>IF(Stock[[#This Row],[SỐ LƯỢNG MUA]]&gt;0,Stock[[#This Row],[GIÁ MUA]]*(1+Stock[[#This Row],[% TĂNG KỲ VỌNG_1]]),"")</f>
        <v/>
      </c>
      <c r="M2888" s="89"/>
      <c r="N2888" s="116" t="str">
        <f>IF(Stock[[#This Row],[SỐ LƯỢNG MUA]]&gt;0,Stock[[#This Row],[GIÁ MUA]]*(1+Stock[[#This Row],[% TĂNG KỲ VỌNG_2]]),"")</f>
        <v/>
      </c>
      <c r="O2888" s="89"/>
      <c r="P2888" s="116" t="str">
        <f>IF(Stock[[#This Row],[SỐ LƯỢNG MUA]]&gt;0,Stock[[#This Row],[GIÁ MUA]]*(1+Stock[[#This Row],[% GIẢM ĐỂ CẮT LỖ]]),"")</f>
        <v/>
      </c>
      <c r="Q2888" s="103"/>
      <c r="R2888" s="117" t="str">
        <f>IF(Stock[[#This Row],[CỔ TỨC TIỀN MẶT]]&gt;0,Stock[[#This Row],[CỔ TỨC TIỀN MẶT]]/(Stock[[#This Row],[GIÁ MUA]]*Stock[[#This Row],[SỐ LƯỢNG MUA]]),"")</f>
        <v/>
      </c>
      <c r="S2888" s="103"/>
      <c r="T2888" s="77"/>
      <c r="U2888" s="95"/>
      <c r="V2888" s="96"/>
      <c r="W2888" s="125" t="str">
        <f>IF(Stock[[#This Row],[SỐ LƯỢNG BÁN]]&gt;0,Stock[[#This Row],[GIÁ BÁN]]*Stock[[#This Row],[SỐ LƯỢNG BÁN]]*$D$11+Stock[[#This Row],[GIÁ BÁN]]*Stock[[#This Row],[SỐ LƯỢNG BÁN]]*$D$12,"")</f>
        <v/>
      </c>
      <c r="X2888" s="120">
        <f>Stock[[#This Row],[SỐ LƯỢNG MUA]]+Stock[[#This Row],[CỔ TỨC BẰNG CỔ PHIẾU]]-Stock[[#This Row],[SỐ LƯỢNG BÁN]]</f>
        <v>0</v>
      </c>
      <c r="Y28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8" s="120">
        <f ca="1">IF(Stock[[#This Row],[NGÀY BÁN]]&gt;0,Stock[[#This Row],[NGÀY BÁN]]-Stock[[#This Row],[NGÀY MUA]]+1,IF(Stock[[#This Row],[NGÀY MUA]]=0,0,TODAY()-Stock[[#This Row],[NGÀY MUA]]+1))</f>
        <v>0</v>
      </c>
      <c r="AA2888" s="121" t="str">
        <f>IFERROR(Stock[[#This Row],[CỔ TỨC TIỀN MẶT]]+Stock[[#This Row],[LÃI/(LỖ) TỪ BÁN CK
(auto-fill)]],"")</f>
        <v/>
      </c>
      <c r="AB28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8" s="79"/>
      <c r="AE2888" s="146" t="str">
        <f>IF(Stock[[#This Row],[TRẠNG THÁI
(auto-fill)]]="NẮM GIỮ",Stock[[#This Row],[GIÁ THỊ TRƯỜNG]]-Stock[[#This Row],[GIÁ MUA]],"")</f>
        <v/>
      </c>
      <c r="AF2888" s="150" t="str">
        <f>IFERROR(Stock[[#This Row],[TĂNG/
(GIẢM )]]/Stock[[#This Row],[GIÁ MUA]],"")</f>
        <v/>
      </c>
      <c r="AG2888" s="129" t="str">
        <f>IF(Stock[[#This Row],[GIÁ THỊ TRƯỜNG]]&gt;0,Stock[[#This Row],[GIÁ THỊ TRƯỜNG]]*Stock[[#This Row],[SỐ LƯỢNG CÒN LẠI
(auto-fill)]],"")</f>
        <v/>
      </c>
    </row>
    <row r="2889" spans="2:33">
      <c r="B2889" s="109" t="str">
        <f>IF(AND(Stock[[#This Row],[SỐ LƯỢNG MUA]]&gt;0,Stock[[#This Row],[SỐ LƯỢNG CÒN LẠI
(auto-fill)]]=0),"BÁN",
IF(AND(Stock[[#This Row],[SỐ LƯỢNG MUA]]&gt;0,Stock[[#This Row],[SỐ LƯỢNG CÒN LẠI
(auto-fill)]]&gt;0),"NẮM GIỮ",""))</f>
        <v/>
      </c>
      <c r="C2889" s="112">
        <f t="shared" si="44"/>
        <v>2876</v>
      </c>
      <c r="D2889" s="77"/>
      <c r="E2889" s="78"/>
      <c r="F2889" s="170"/>
      <c r="G2889" s="83"/>
      <c r="H2889" s="84"/>
      <c r="I2889" s="114" t="str">
        <f>IF(Stock[[#This Row],[SỐ LƯỢNG MUA]]&gt;0,Stock[[#This Row],[GIÁ MUA]]*Stock[[#This Row],[SỐ LƯỢNG MUA]]*$D$11,"")</f>
        <v/>
      </c>
      <c r="J2889" s="87"/>
      <c r="K2889" s="88"/>
      <c r="L2889" s="116" t="str">
        <f>IF(Stock[[#This Row],[SỐ LƯỢNG MUA]]&gt;0,Stock[[#This Row],[GIÁ MUA]]*(1+Stock[[#This Row],[% TĂNG KỲ VỌNG_1]]),"")</f>
        <v/>
      </c>
      <c r="M2889" s="89"/>
      <c r="N2889" s="116" t="str">
        <f>IF(Stock[[#This Row],[SỐ LƯỢNG MUA]]&gt;0,Stock[[#This Row],[GIÁ MUA]]*(1+Stock[[#This Row],[% TĂNG KỲ VỌNG_2]]),"")</f>
        <v/>
      </c>
      <c r="O2889" s="89"/>
      <c r="P2889" s="116" t="str">
        <f>IF(Stock[[#This Row],[SỐ LƯỢNG MUA]]&gt;0,Stock[[#This Row],[GIÁ MUA]]*(1+Stock[[#This Row],[% GIẢM ĐỂ CẮT LỖ]]),"")</f>
        <v/>
      </c>
      <c r="Q2889" s="103"/>
      <c r="R2889" s="117" t="str">
        <f>IF(Stock[[#This Row],[CỔ TỨC TIỀN MẶT]]&gt;0,Stock[[#This Row],[CỔ TỨC TIỀN MẶT]]/(Stock[[#This Row],[GIÁ MUA]]*Stock[[#This Row],[SỐ LƯỢNG MUA]]),"")</f>
        <v/>
      </c>
      <c r="S2889" s="103"/>
      <c r="T2889" s="77"/>
      <c r="U2889" s="95"/>
      <c r="V2889" s="96"/>
      <c r="W2889" s="125" t="str">
        <f>IF(Stock[[#This Row],[SỐ LƯỢNG BÁN]]&gt;0,Stock[[#This Row],[GIÁ BÁN]]*Stock[[#This Row],[SỐ LƯỢNG BÁN]]*$D$11+Stock[[#This Row],[GIÁ BÁN]]*Stock[[#This Row],[SỐ LƯỢNG BÁN]]*$D$12,"")</f>
        <v/>
      </c>
      <c r="X2889" s="120">
        <f>Stock[[#This Row],[SỐ LƯỢNG MUA]]+Stock[[#This Row],[CỔ TỨC BẰNG CỔ PHIẾU]]-Stock[[#This Row],[SỐ LƯỢNG BÁN]]</f>
        <v>0</v>
      </c>
      <c r="Y28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9" s="120">
        <f ca="1">IF(Stock[[#This Row],[NGÀY BÁN]]&gt;0,Stock[[#This Row],[NGÀY BÁN]]-Stock[[#This Row],[NGÀY MUA]]+1,IF(Stock[[#This Row],[NGÀY MUA]]=0,0,TODAY()-Stock[[#This Row],[NGÀY MUA]]+1))</f>
        <v>0</v>
      </c>
      <c r="AA2889" s="121" t="str">
        <f>IFERROR(Stock[[#This Row],[CỔ TỨC TIỀN MẶT]]+Stock[[#This Row],[LÃI/(LỖ) TỪ BÁN CK
(auto-fill)]],"")</f>
        <v/>
      </c>
      <c r="AB28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89" s="79"/>
      <c r="AE2889" s="146" t="str">
        <f>IF(Stock[[#This Row],[TRẠNG THÁI
(auto-fill)]]="NẮM GIỮ",Stock[[#This Row],[GIÁ THỊ TRƯỜNG]]-Stock[[#This Row],[GIÁ MUA]],"")</f>
        <v/>
      </c>
      <c r="AF2889" s="150" t="str">
        <f>IFERROR(Stock[[#This Row],[TĂNG/
(GIẢM )]]/Stock[[#This Row],[GIÁ MUA]],"")</f>
        <v/>
      </c>
      <c r="AG2889" s="129" t="str">
        <f>IF(Stock[[#This Row],[GIÁ THỊ TRƯỜNG]]&gt;0,Stock[[#This Row],[GIÁ THỊ TRƯỜNG]]*Stock[[#This Row],[SỐ LƯỢNG CÒN LẠI
(auto-fill)]],"")</f>
        <v/>
      </c>
    </row>
    <row r="2890" spans="2:33">
      <c r="B2890" s="109" t="str">
        <f>IF(AND(Stock[[#This Row],[SỐ LƯỢNG MUA]]&gt;0,Stock[[#This Row],[SỐ LƯỢNG CÒN LẠI
(auto-fill)]]=0),"BÁN",
IF(AND(Stock[[#This Row],[SỐ LƯỢNG MUA]]&gt;0,Stock[[#This Row],[SỐ LƯỢNG CÒN LẠI
(auto-fill)]]&gt;0),"NẮM GIỮ",""))</f>
        <v/>
      </c>
      <c r="C2890" s="112">
        <f t="shared" si="44"/>
        <v>2877</v>
      </c>
      <c r="D2890" s="77"/>
      <c r="E2890" s="78"/>
      <c r="F2890" s="170"/>
      <c r="G2890" s="83"/>
      <c r="H2890" s="84"/>
      <c r="I2890" s="114" t="str">
        <f>IF(Stock[[#This Row],[SỐ LƯỢNG MUA]]&gt;0,Stock[[#This Row],[GIÁ MUA]]*Stock[[#This Row],[SỐ LƯỢNG MUA]]*$D$11,"")</f>
        <v/>
      </c>
      <c r="J2890" s="87"/>
      <c r="K2890" s="88"/>
      <c r="L2890" s="116" t="str">
        <f>IF(Stock[[#This Row],[SỐ LƯỢNG MUA]]&gt;0,Stock[[#This Row],[GIÁ MUA]]*(1+Stock[[#This Row],[% TĂNG KỲ VỌNG_1]]),"")</f>
        <v/>
      </c>
      <c r="M2890" s="89"/>
      <c r="N2890" s="116" t="str">
        <f>IF(Stock[[#This Row],[SỐ LƯỢNG MUA]]&gt;0,Stock[[#This Row],[GIÁ MUA]]*(1+Stock[[#This Row],[% TĂNG KỲ VỌNG_2]]),"")</f>
        <v/>
      </c>
      <c r="O2890" s="89"/>
      <c r="P2890" s="116" t="str">
        <f>IF(Stock[[#This Row],[SỐ LƯỢNG MUA]]&gt;0,Stock[[#This Row],[GIÁ MUA]]*(1+Stock[[#This Row],[% GIẢM ĐỂ CẮT LỖ]]),"")</f>
        <v/>
      </c>
      <c r="Q2890" s="103"/>
      <c r="R2890" s="117" t="str">
        <f>IF(Stock[[#This Row],[CỔ TỨC TIỀN MẶT]]&gt;0,Stock[[#This Row],[CỔ TỨC TIỀN MẶT]]/(Stock[[#This Row],[GIÁ MUA]]*Stock[[#This Row],[SỐ LƯỢNG MUA]]),"")</f>
        <v/>
      </c>
      <c r="S2890" s="103"/>
      <c r="T2890" s="77"/>
      <c r="U2890" s="95"/>
      <c r="V2890" s="96"/>
      <c r="W2890" s="125" t="str">
        <f>IF(Stock[[#This Row],[SỐ LƯỢNG BÁN]]&gt;0,Stock[[#This Row],[GIÁ BÁN]]*Stock[[#This Row],[SỐ LƯỢNG BÁN]]*$D$11+Stock[[#This Row],[GIÁ BÁN]]*Stock[[#This Row],[SỐ LƯỢNG BÁN]]*$D$12,"")</f>
        <v/>
      </c>
      <c r="X2890" s="120">
        <f>Stock[[#This Row],[SỐ LƯỢNG MUA]]+Stock[[#This Row],[CỔ TỨC BẰNG CỔ PHIẾU]]-Stock[[#This Row],[SỐ LƯỢNG BÁN]]</f>
        <v>0</v>
      </c>
      <c r="Y28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0" s="120">
        <f ca="1">IF(Stock[[#This Row],[NGÀY BÁN]]&gt;0,Stock[[#This Row],[NGÀY BÁN]]-Stock[[#This Row],[NGÀY MUA]]+1,IF(Stock[[#This Row],[NGÀY MUA]]=0,0,TODAY()-Stock[[#This Row],[NGÀY MUA]]+1))</f>
        <v>0</v>
      </c>
      <c r="AA2890" s="121" t="str">
        <f>IFERROR(Stock[[#This Row],[CỔ TỨC TIỀN MẶT]]+Stock[[#This Row],[LÃI/(LỖ) TỪ BÁN CK
(auto-fill)]],"")</f>
        <v/>
      </c>
      <c r="AB28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0" s="79"/>
      <c r="AE2890" s="146" t="str">
        <f>IF(Stock[[#This Row],[TRẠNG THÁI
(auto-fill)]]="NẮM GIỮ",Stock[[#This Row],[GIÁ THỊ TRƯỜNG]]-Stock[[#This Row],[GIÁ MUA]],"")</f>
        <v/>
      </c>
      <c r="AF2890" s="150" t="str">
        <f>IFERROR(Stock[[#This Row],[TĂNG/
(GIẢM )]]/Stock[[#This Row],[GIÁ MUA]],"")</f>
        <v/>
      </c>
      <c r="AG2890" s="129" t="str">
        <f>IF(Stock[[#This Row],[GIÁ THỊ TRƯỜNG]]&gt;0,Stock[[#This Row],[GIÁ THỊ TRƯỜNG]]*Stock[[#This Row],[SỐ LƯỢNG CÒN LẠI
(auto-fill)]],"")</f>
        <v/>
      </c>
    </row>
    <row r="2891" spans="2:33">
      <c r="B2891" s="109" t="str">
        <f>IF(AND(Stock[[#This Row],[SỐ LƯỢNG MUA]]&gt;0,Stock[[#This Row],[SỐ LƯỢNG CÒN LẠI
(auto-fill)]]=0),"BÁN",
IF(AND(Stock[[#This Row],[SỐ LƯỢNG MUA]]&gt;0,Stock[[#This Row],[SỐ LƯỢNG CÒN LẠI
(auto-fill)]]&gt;0),"NẮM GIỮ",""))</f>
        <v/>
      </c>
      <c r="C2891" s="112">
        <f t="shared" si="44"/>
        <v>2878</v>
      </c>
      <c r="D2891" s="77"/>
      <c r="E2891" s="78"/>
      <c r="F2891" s="170"/>
      <c r="G2891" s="83"/>
      <c r="H2891" s="84"/>
      <c r="I2891" s="114" t="str">
        <f>IF(Stock[[#This Row],[SỐ LƯỢNG MUA]]&gt;0,Stock[[#This Row],[GIÁ MUA]]*Stock[[#This Row],[SỐ LƯỢNG MUA]]*$D$11,"")</f>
        <v/>
      </c>
      <c r="J2891" s="87"/>
      <c r="K2891" s="88"/>
      <c r="L2891" s="116" t="str">
        <f>IF(Stock[[#This Row],[SỐ LƯỢNG MUA]]&gt;0,Stock[[#This Row],[GIÁ MUA]]*(1+Stock[[#This Row],[% TĂNG KỲ VỌNG_1]]),"")</f>
        <v/>
      </c>
      <c r="M2891" s="89"/>
      <c r="N2891" s="116" t="str">
        <f>IF(Stock[[#This Row],[SỐ LƯỢNG MUA]]&gt;0,Stock[[#This Row],[GIÁ MUA]]*(1+Stock[[#This Row],[% TĂNG KỲ VỌNG_2]]),"")</f>
        <v/>
      </c>
      <c r="O2891" s="89"/>
      <c r="P2891" s="116" t="str">
        <f>IF(Stock[[#This Row],[SỐ LƯỢNG MUA]]&gt;0,Stock[[#This Row],[GIÁ MUA]]*(1+Stock[[#This Row],[% GIẢM ĐỂ CẮT LỖ]]),"")</f>
        <v/>
      </c>
      <c r="Q2891" s="103"/>
      <c r="R2891" s="117" t="str">
        <f>IF(Stock[[#This Row],[CỔ TỨC TIỀN MẶT]]&gt;0,Stock[[#This Row],[CỔ TỨC TIỀN MẶT]]/(Stock[[#This Row],[GIÁ MUA]]*Stock[[#This Row],[SỐ LƯỢNG MUA]]),"")</f>
        <v/>
      </c>
      <c r="S2891" s="103"/>
      <c r="T2891" s="77"/>
      <c r="U2891" s="95"/>
      <c r="V2891" s="96"/>
      <c r="W2891" s="125" t="str">
        <f>IF(Stock[[#This Row],[SỐ LƯỢNG BÁN]]&gt;0,Stock[[#This Row],[GIÁ BÁN]]*Stock[[#This Row],[SỐ LƯỢNG BÁN]]*$D$11+Stock[[#This Row],[GIÁ BÁN]]*Stock[[#This Row],[SỐ LƯỢNG BÁN]]*$D$12,"")</f>
        <v/>
      </c>
      <c r="X2891" s="120">
        <f>Stock[[#This Row],[SỐ LƯỢNG MUA]]+Stock[[#This Row],[CỔ TỨC BẰNG CỔ PHIẾU]]-Stock[[#This Row],[SỐ LƯỢNG BÁN]]</f>
        <v>0</v>
      </c>
      <c r="Y28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1" s="120">
        <f ca="1">IF(Stock[[#This Row],[NGÀY BÁN]]&gt;0,Stock[[#This Row],[NGÀY BÁN]]-Stock[[#This Row],[NGÀY MUA]]+1,IF(Stock[[#This Row],[NGÀY MUA]]=0,0,TODAY()-Stock[[#This Row],[NGÀY MUA]]+1))</f>
        <v>0</v>
      </c>
      <c r="AA2891" s="121" t="str">
        <f>IFERROR(Stock[[#This Row],[CỔ TỨC TIỀN MẶT]]+Stock[[#This Row],[LÃI/(LỖ) TỪ BÁN CK
(auto-fill)]],"")</f>
        <v/>
      </c>
      <c r="AB28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1" s="79"/>
      <c r="AE2891" s="146" t="str">
        <f>IF(Stock[[#This Row],[TRẠNG THÁI
(auto-fill)]]="NẮM GIỮ",Stock[[#This Row],[GIÁ THỊ TRƯỜNG]]-Stock[[#This Row],[GIÁ MUA]],"")</f>
        <v/>
      </c>
      <c r="AF2891" s="150" t="str">
        <f>IFERROR(Stock[[#This Row],[TĂNG/
(GIẢM )]]/Stock[[#This Row],[GIÁ MUA]],"")</f>
        <v/>
      </c>
      <c r="AG2891" s="129" t="str">
        <f>IF(Stock[[#This Row],[GIÁ THỊ TRƯỜNG]]&gt;0,Stock[[#This Row],[GIÁ THỊ TRƯỜNG]]*Stock[[#This Row],[SỐ LƯỢNG CÒN LẠI
(auto-fill)]],"")</f>
        <v/>
      </c>
    </row>
    <row r="2892" spans="2:33">
      <c r="B2892" s="109" t="str">
        <f>IF(AND(Stock[[#This Row],[SỐ LƯỢNG MUA]]&gt;0,Stock[[#This Row],[SỐ LƯỢNG CÒN LẠI
(auto-fill)]]=0),"BÁN",
IF(AND(Stock[[#This Row],[SỐ LƯỢNG MUA]]&gt;0,Stock[[#This Row],[SỐ LƯỢNG CÒN LẠI
(auto-fill)]]&gt;0),"NẮM GIỮ",""))</f>
        <v/>
      </c>
      <c r="C2892" s="112">
        <f t="shared" si="44"/>
        <v>2879</v>
      </c>
      <c r="D2892" s="77"/>
      <c r="E2892" s="78"/>
      <c r="F2892" s="170"/>
      <c r="G2892" s="83"/>
      <c r="H2892" s="84"/>
      <c r="I2892" s="114" t="str">
        <f>IF(Stock[[#This Row],[SỐ LƯỢNG MUA]]&gt;0,Stock[[#This Row],[GIÁ MUA]]*Stock[[#This Row],[SỐ LƯỢNG MUA]]*$D$11,"")</f>
        <v/>
      </c>
      <c r="J2892" s="87"/>
      <c r="K2892" s="88"/>
      <c r="L2892" s="116" t="str">
        <f>IF(Stock[[#This Row],[SỐ LƯỢNG MUA]]&gt;0,Stock[[#This Row],[GIÁ MUA]]*(1+Stock[[#This Row],[% TĂNG KỲ VỌNG_1]]),"")</f>
        <v/>
      </c>
      <c r="M2892" s="89"/>
      <c r="N2892" s="116" t="str">
        <f>IF(Stock[[#This Row],[SỐ LƯỢNG MUA]]&gt;0,Stock[[#This Row],[GIÁ MUA]]*(1+Stock[[#This Row],[% TĂNG KỲ VỌNG_2]]),"")</f>
        <v/>
      </c>
      <c r="O2892" s="89"/>
      <c r="P2892" s="116" t="str">
        <f>IF(Stock[[#This Row],[SỐ LƯỢNG MUA]]&gt;0,Stock[[#This Row],[GIÁ MUA]]*(1+Stock[[#This Row],[% GIẢM ĐỂ CẮT LỖ]]),"")</f>
        <v/>
      </c>
      <c r="Q2892" s="103"/>
      <c r="R2892" s="117" t="str">
        <f>IF(Stock[[#This Row],[CỔ TỨC TIỀN MẶT]]&gt;0,Stock[[#This Row],[CỔ TỨC TIỀN MẶT]]/(Stock[[#This Row],[GIÁ MUA]]*Stock[[#This Row],[SỐ LƯỢNG MUA]]),"")</f>
        <v/>
      </c>
      <c r="S2892" s="103"/>
      <c r="T2892" s="77"/>
      <c r="U2892" s="95"/>
      <c r="V2892" s="96"/>
      <c r="W2892" s="125" t="str">
        <f>IF(Stock[[#This Row],[SỐ LƯỢNG BÁN]]&gt;0,Stock[[#This Row],[GIÁ BÁN]]*Stock[[#This Row],[SỐ LƯỢNG BÁN]]*$D$11+Stock[[#This Row],[GIÁ BÁN]]*Stock[[#This Row],[SỐ LƯỢNG BÁN]]*$D$12,"")</f>
        <v/>
      </c>
      <c r="X2892" s="120">
        <f>Stock[[#This Row],[SỐ LƯỢNG MUA]]+Stock[[#This Row],[CỔ TỨC BẰNG CỔ PHIẾU]]-Stock[[#This Row],[SỐ LƯỢNG BÁN]]</f>
        <v>0</v>
      </c>
      <c r="Y28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2" s="120">
        <f ca="1">IF(Stock[[#This Row],[NGÀY BÁN]]&gt;0,Stock[[#This Row],[NGÀY BÁN]]-Stock[[#This Row],[NGÀY MUA]]+1,IF(Stock[[#This Row],[NGÀY MUA]]=0,0,TODAY()-Stock[[#This Row],[NGÀY MUA]]+1))</f>
        <v>0</v>
      </c>
      <c r="AA2892" s="121" t="str">
        <f>IFERROR(Stock[[#This Row],[CỔ TỨC TIỀN MẶT]]+Stock[[#This Row],[LÃI/(LỖ) TỪ BÁN CK
(auto-fill)]],"")</f>
        <v/>
      </c>
      <c r="AB28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2" s="79"/>
      <c r="AE2892" s="146" t="str">
        <f>IF(Stock[[#This Row],[TRẠNG THÁI
(auto-fill)]]="NẮM GIỮ",Stock[[#This Row],[GIÁ THỊ TRƯỜNG]]-Stock[[#This Row],[GIÁ MUA]],"")</f>
        <v/>
      </c>
      <c r="AF2892" s="150" t="str">
        <f>IFERROR(Stock[[#This Row],[TĂNG/
(GIẢM )]]/Stock[[#This Row],[GIÁ MUA]],"")</f>
        <v/>
      </c>
      <c r="AG2892" s="129" t="str">
        <f>IF(Stock[[#This Row],[GIÁ THỊ TRƯỜNG]]&gt;0,Stock[[#This Row],[GIÁ THỊ TRƯỜNG]]*Stock[[#This Row],[SỐ LƯỢNG CÒN LẠI
(auto-fill)]],"")</f>
        <v/>
      </c>
    </row>
    <row r="2893" spans="2:33">
      <c r="B2893" s="109" t="str">
        <f>IF(AND(Stock[[#This Row],[SỐ LƯỢNG MUA]]&gt;0,Stock[[#This Row],[SỐ LƯỢNG CÒN LẠI
(auto-fill)]]=0),"BÁN",
IF(AND(Stock[[#This Row],[SỐ LƯỢNG MUA]]&gt;0,Stock[[#This Row],[SỐ LƯỢNG CÒN LẠI
(auto-fill)]]&gt;0),"NẮM GIỮ",""))</f>
        <v/>
      </c>
      <c r="C2893" s="112">
        <f t="shared" si="44"/>
        <v>2880</v>
      </c>
      <c r="D2893" s="77"/>
      <c r="E2893" s="78"/>
      <c r="F2893" s="170"/>
      <c r="G2893" s="83"/>
      <c r="H2893" s="84"/>
      <c r="I2893" s="114" t="str">
        <f>IF(Stock[[#This Row],[SỐ LƯỢNG MUA]]&gt;0,Stock[[#This Row],[GIÁ MUA]]*Stock[[#This Row],[SỐ LƯỢNG MUA]]*$D$11,"")</f>
        <v/>
      </c>
      <c r="J2893" s="87"/>
      <c r="K2893" s="88"/>
      <c r="L2893" s="116" t="str">
        <f>IF(Stock[[#This Row],[SỐ LƯỢNG MUA]]&gt;0,Stock[[#This Row],[GIÁ MUA]]*(1+Stock[[#This Row],[% TĂNG KỲ VỌNG_1]]),"")</f>
        <v/>
      </c>
      <c r="M2893" s="89"/>
      <c r="N2893" s="116" t="str">
        <f>IF(Stock[[#This Row],[SỐ LƯỢNG MUA]]&gt;0,Stock[[#This Row],[GIÁ MUA]]*(1+Stock[[#This Row],[% TĂNG KỲ VỌNG_2]]),"")</f>
        <v/>
      </c>
      <c r="O2893" s="89"/>
      <c r="P2893" s="116" t="str">
        <f>IF(Stock[[#This Row],[SỐ LƯỢNG MUA]]&gt;0,Stock[[#This Row],[GIÁ MUA]]*(1+Stock[[#This Row],[% GIẢM ĐỂ CẮT LỖ]]),"")</f>
        <v/>
      </c>
      <c r="Q2893" s="103"/>
      <c r="R2893" s="117" t="str">
        <f>IF(Stock[[#This Row],[CỔ TỨC TIỀN MẶT]]&gt;0,Stock[[#This Row],[CỔ TỨC TIỀN MẶT]]/(Stock[[#This Row],[GIÁ MUA]]*Stock[[#This Row],[SỐ LƯỢNG MUA]]),"")</f>
        <v/>
      </c>
      <c r="S2893" s="103"/>
      <c r="T2893" s="77"/>
      <c r="U2893" s="95"/>
      <c r="V2893" s="96"/>
      <c r="W2893" s="125" t="str">
        <f>IF(Stock[[#This Row],[SỐ LƯỢNG BÁN]]&gt;0,Stock[[#This Row],[GIÁ BÁN]]*Stock[[#This Row],[SỐ LƯỢNG BÁN]]*$D$11+Stock[[#This Row],[GIÁ BÁN]]*Stock[[#This Row],[SỐ LƯỢNG BÁN]]*$D$12,"")</f>
        <v/>
      </c>
      <c r="X2893" s="120">
        <f>Stock[[#This Row],[SỐ LƯỢNG MUA]]+Stock[[#This Row],[CỔ TỨC BẰNG CỔ PHIẾU]]-Stock[[#This Row],[SỐ LƯỢNG BÁN]]</f>
        <v>0</v>
      </c>
      <c r="Y28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3" s="120">
        <f ca="1">IF(Stock[[#This Row],[NGÀY BÁN]]&gt;0,Stock[[#This Row],[NGÀY BÁN]]-Stock[[#This Row],[NGÀY MUA]]+1,IF(Stock[[#This Row],[NGÀY MUA]]=0,0,TODAY()-Stock[[#This Row],[NGÀY MUA]]+1))</f>
        <v>0</v>
      </c>
      <c r="AA2893" s="121" t="str">
        <f>IFERROR(Stock[[#This Row],[CỔ TỨC TIỀN MẶT]]+Stock[[#This Row],[LÃI/(LỖ) TỪ BÁN CK
(auto-fill)]],"")</f>
        <v/>
      </c>
      <c r="AB28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3" s="79"/>
      <c r="AE2893" s="146" t="str">
        <f>IF(Stock[[#This Row],[TRẠNG THÁI
(auto-fill)]]="NẮM GIỮ",Stock[[#This Row],[GIÁ THỊ TRƯỜNG]]-Stock[[#This Row],[GIÁ MUA]],"")</f>
        <v/>
      </c>
      <c r="AF2893" s="150" t="str">
        <f>IFERROR(Stock[[#This Row],[TĂNG/
(GIẢM )]]/Stock[[#This Row],[GIÁ MUA]],"")</f>
        <v/>
      </c>
      <c r="AG2893" s="129" t="str">
        <f>IF(Stock[[#This Row],[GIÁ THỊ TRƯỜNG]]&gt;0,Stock[[#This Row],[GIÁ THỊ TRƯỜNG]]*Stock[[#This Row],[SỐ LƯỢNG CÒN LẠI
(auto-fill)]],"")</f>
        <v/>
      </c>
    </row>
    <row r="2894" spans="2:33">
      <c r="B2894" s="109" t="str">
        <f>IF(AND(Stock[[#This Row],[SỐ LƯỢNG MUA]]&gt;0,Stock[[#This Row],[SỐ LƯỢNG CÒN LẠI
(auto-fill)]]=0),"BÁN",
IF(AND(Stock[[#This Row],[SỐ LƯỢNG MUA]]&gt;0,Stock[[#This Row],[SỐ LƯỢNG CÒN LẠI
(auto-fill)]]&gt;0),"NẮM GIỮ",""))</f>
        <v/>
      </c>
      <c r="C2894" s="112">
        <f t="shared" si="44"/>
        <v>2881</v>
      </c>
      <c r="D2894" s="77"/>
      <c r="E2894" s="78"/>
      <c r="F2894" s="170"/>
      <c r="G2894" s="83"/>
      <c r="H2894" s="84"/>
      <c r="I2894" s="114" t="str">
        <f>IF(Stock[[#This Row],[SỐ LƯỢNG MUA]]&gt;0,Stock[[#This Row],[GIÁ MUA]]*Stock[[#This Row],[SỐ LƯỢNG MUA]]*$D$11,"")</f>
        <v/>
      </c>
      <c r="J2894" s="87"/>
      <c r="K2894" s="88"/>
      <c r="L2894" s="116" t="str">
        <f>IF(Stock[[#This Row],[SỐ LƯỢNG MUA]]&gt;0,Stock[[#This Row],[GIÁ MUA]]*(1+Stock[[#This Row],[% TĂNG KỲ VỌNG_1]]),"")</f>
        <v/>
      </c>
      <c r="M2894" s="89"/>
      <c r="N2894" s="116" t="str">
        <f>IF(Stock[[#This Row],[SỐ LƯỢNG MUA]]&gt;0,Stock[[#This Row],[GIÁ MUA]]*(1+Stock[[#This Row],[% TĂNG KỲ VỌNG_2]]),"")</f>
        <v/>
      </c>
      <c r="O2894" s="89"/>
      <c r="P2894" s="116" t="str">
        <f>IF(Stock[[#This Row],[SỐ LƯỢNG MUA]]&gt;0,Stock[[#This Row],[GIÁ MUA]]*(1+Stock[[#This Row],[% GIẢM ĐỂ CẮT LỖ]]),"")</f>
        <v/>
      </c>
      <c r="Q2894" s="103"/>
      <c r="R2894" s="117" t="str">
        <f>IF(Stock[[#This Row],[CỔ TỨC TIỀN MẶT]]&gt;0,Stock[[#This Row],[CỔ TỨC TIỀN MẶT]]/(Stock[[#This Row],[GIÁ MUA]]*Stock[[#This Row],[SỐ LƯỢNG MUA]]),"")</f>
        <v/>
      </c>
      <c r="S2894" s="103"/>
      <c r="T2894" s="77"/>
      <c r="U2894" s="95"/>
      <c r="V2894" s="96"/>
      <c r="W2894" s="125" t="str">
        <f>IF(Stock[[#This Row],[SỐ LƯỢNG BÁN]]&gt;0,Stock[[#This Row],[GIÁ BÁN]]*Stock[[#This Row],[SỐ LƯỢNG BÁN]]*$D$11+Stock[[#This Row],[GIÁ BÁN]]*Stock[[#This Row],[SỐ LƯỢNG BÁN]]*$D$12,"")</f>
        <v/>
      </c>
      <c r="X2894" s="120">
        <f>Stock[[#This Row],[SỐ LƯỢNG MUA]]+Stock[[#This Row],[CỔ TỨC BẰNG CỔ PHIẾU]]-Stock[[#This Row],[SỐ LƯỢNG BÁN]]</f>
        <v>0</v>
      </c>
      <c r="Y28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4" s="120">
        <f ca="1">IF(Stock[[#This Row],[NGÀY BÁN]]&gt;0,Stock[[#This Row],[NGÀY BÁN]]-Stock[[#This Row],[NGÀY MUA]]+1,IF(Stock[[#This Row],[NGÀY MUA]]=0,0,TODAY()-Stock[[#This Row],[NGÀY MUA]]+1))</f>
        <v>0</v>
      </c>
      <c r="AA2894" s="121" t="str">
        <f>IFERROR(Stock[[#This Row],[CỔ TỨC TIỀN MẶT]]+Stock[[#This Row],[LÃI/(LỖ) TỪ BÁN CK
(auto-fill)]],"")</f>
        <v/>
      </c>
      <c r="AB28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4" s="79"/>
      <c r="AE2894" s="146" t="str">
        <f>IF(Stock[[#This Row],[TRẠNG THÁI
(auto-fill)]]="NẮM GIỮ",Stock[[#This Row],[GIÁ THỊ TRƯỜNG]]-Stock[[#This Row],[GIÁ MUA]],"")</f>
        <v/>
      </c>
      <c r="AF2894" s="150" t="str">
        <f>IFERROR(Stock[[#This Row],[TĂNG/
(GIẢM )]]/Stock[[#This Row],[GIÁ MUA]],"")</f>
        <v/>
      </c>
      <c r="AG2894" s="129" t="str">
        <f>IF(Stock[[#This Row],[GIÁ THỊ TRƯỜNG]]&gt;0,Stock[[#This Row],[GIÁ THỊ TRƯỜNG]]*Stock[[#This Row],[SỐ LƯỢNG CÒN LẠI
(auto-fill)]],"")</f>
        <v/>
      </c>
    </row>
    <row r="2895" spans="2:33">
      <c r="B2895" s="109" t="str">
        <f>IF(AND(Stock[[#This Row],[SỐ LƯỢNG MUA]]&gt;0,Stock[[#This Row],[SỐ LƯỢNG CÒN LẠI
(auto-fill)]]=0),"BÁN",
IF(AND(Stock[[#This Row],[SỐ LƯỢNG MUA]]&gt;0,Stock[[#This Row],[SỐ LƯỢNG CÒN LẠI
(auto-fill)]]&gt;0),"NẮM GIỮ",""))</f>
        <v/>
      </c>
      <c r="C2895" s="112">
        <f t="shared" si="44"/>
        <v>2882</v>
      </c>
      <c r="D2895" s="77"/>
      <c r="E2895" s="78"/>
      <c r="F2895" s="170"/>
      <c r="G2895" s="83"/>
      <c r="H2895" s="84"/>
      <c r="I2895" s="114" t="str">
        <f>IF(Stock[[#This Row],[SỐ LƯỢNG MUA]]&gt;0,Stock[[#This Row],[GIÁ MUA]]*Stock[[#This Row],[SỐ LƯỢNG MUA]]*$D$11,"")</f>
        <v/>
      </c>
      <c r="J2895" s="87"/>
      <c r="K2895" s="88"/>
      <c r="L2895" s="116" t="str">
        <f>IF(Stock[[#This Row],[SỐ LƯỢNG MUA]]&gt;0,Stock[[#This Row],[GIÁ MUA]]*(1+Stock[[#This Row],[% TĂNG KỲ VỌNG_1]]),"")</f>
        <v/>
      </c>
      <c r="M2895" s="89"/>
      <c r="N2895" s="116" t="str">
        <f>IF(Stock[[#This Row],[SỐ LƯỢNG MUA]]&gt;0,Stock[[#This Row],[GIÁ MUA]]*(1+Stock[[#This Row],[% TĂNG KỲ VỌNG_2]]),"")</f>
        <v/>
      </c>
      <c r="O2895" s="89"/>
      <c r="P2895" s="116" t="str">
        <f>IF(Stock[[#This Row],[SỐ LƯỢNG MUA]]&gt;0,Stock[[#This Row],[GIÁ MUA]]*(1+Stock[[#This Row],[% GIẢM ĐỂ CẮT LỖ]]),"")</f>
        <v/>
      </c>
      <c r="Q2895" s="103"/>
      <c r="R2895" s="117" t="str">
        <f>IF(Stock[[#This Row],[CỔ TỨC TIỀN MẶT]]&gt;0,Stock[[#This Row],[CỔ TỨC TIỀN MẶT]]/(Stock[[#This Row],[GIÁ MUA]]*Stock[[#This Row],[SỐ LƯỢNG MUA]]),"")</f>
        <v/>
      </c>
      <c r="S2895" s="103"/>
      <c r="T2895" s="77"/>
      <c r="U2895" s="95"/>
      <c r="V2895" s="96"/>
      <c r="W2895" s="125" t="str">
        <f>IF(Stock[[#This Row],[SỐ LƯỢNG BÁN]]&gt;0,Stock[[#This Row],[GIÁ BÁN]]*Stock[[#This Row],[SỐ LƯỢNG BÁN]]*$D$11+Stock[[#This Row],[GIÁ BÁN]]*Stock[[#This Row],[SỐ LƯỢNG BÁN]]*$D$12,"")</f>
        <v/>
      </c>
      <c r="X2895" s="120">
        <f>Stock[[#This Row],[SỐ LƯỢNG MUA]]+Stock[[#This Row],[CỔ TỨC BẰNG CỔ PHIẾU]]-Stock[[#This Row],[SỐ LƯỢNG BÁN]]</f>
        <v>0</v>
      </c>
      <c r="Y28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5" s="120">
        <f ca="1">IF(Stock[[#This Row],[NGÀY BÁN]]&gt;0,Stock[[#This Row],[NGÀY BÁN]]-Stock[[#This Row],[NGÀY MUA]]+1,IF(Stock[[#This Row],[NGÀY MUA]]=0,0,TODAY()-Stock[[#This Row],[NGÀY MUA]]+1))</f>
        <v>0</v>
      </c>
      <c r="AA2895" s="121" t="str">
        <f>IFERROR(Stock[[#This Row],[CỔ TỨC TIỀN MẶT]]+Stock[[#This Row],[LÃI/(LỖ) TỪ BÁN CK
(auto-fill)]],"")</f>
        <v/>
      </c>
      <c r="AB28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5" s="79"/>
      <c r="AE2895" s="146" t="str">
        <f>IF(Stock[[#This Row],[TRẠNG THÁI
(auto-fill)]]="NẮM GIỮ",Stock[[#This Row],[GIÁ THỊ TRƯỜNG]]-Stock[[#This Row],[GIÁ MUA]],"")</f>
        <v/>
      </c>
      <c r="AF2895" s="150" t="str">
        <f>IFERROR(Stock[[#This Row],[TĂNG/
(GIẢM )]]/Stock[[#This Row],[GIÁ MUA]],"")</f>
        <v/>
      </c>
      <c r="AG2895" s="129" t="str">
        <f>IF(Stock[[#This Row],[GIÁ THỊ TRƯỜNG]]&gt;0,Stock[[#This Row],[GIÁ THỊ TRƯỜNG]]*Stock[[#This Row],[SỐ LƯỢNG CÒN LẠI
(auto-fill)]],"")</f>
        <v/>
      </c>
    </row>
    <row r="2896" spans="2:33">
      <c r="B2896" s="109" t="str">
        <f>IF(AND(Stock[[#This Row],[SỐ LƯỢNG MUA]]&gt;0,Stock[[#This Row],[SỐ LƯỢNG CÒN LẠI
(auto-fill)]]=0),"BÁN",
IF(AND(Stock[[#This Row],[SỐ LƯỢNG MUA]]&gt;0,Stock[[#This Row],[SỐ LƯỢNG CÒN LẠI
(auto-fill)]]&gt;0),"NẮM GIỮ",""))</f>
        <v/>
      </c>
      <c r="C2896" s="112">
        <f t="shared" ref="C2896:C2959" si="45">C2895+1</f>
        <v>2883</v>
      </c>
      <c r="D2896" s="77"/>
      <c r="E2896" s="78"/>
      <c r="F2896" s="170"/>
      <c r="G2896" s="83"/>
      <c r="H2896" s="84"/>
      <c r="I2896" s="114" t="str">
        <f>IF(Stock[[#This Row],[SỐ LƯỢNG MUA]]&gt;0,Stock[[#This Row],[GIÁ MUA]]*Stock[[#This Row],[SỐ LƯỢNG MUA]]*$D$11,"")</f>
        <v/>
      </c>
      <c r="J2896" s="87"/>
      <c r="K2896" s="88"/>
      <c r="L2896" s="116" t="str">
        <f>IF(Stock[[#This Row],[SỐ LƯỢNG MUA]]&gt;0,Stock[[#This Row],[GIÁ MUA]]*(1+Stock[[#This Row],[% TĂNG KỲ VỌNG_1]]),"")</f>
        <v/>
      </c>
      <c r="M2896" s="89"/>
      <c r="N2896" s="116" t="str">
        <f>IF(Stock[[#This Row],[SỐ LƯỢNG MUA]]&gt;0,Stock[[#This Row],[GIÁ MUA]]*(1+Stock[[#This Row],[% TĂNG KỲ VỌNG_2]]),"")</f>
        <v/>
      </c>
      <c r="O2896" s="89"/>
      <c r="P2896" s="116" t="str">
        <f>IF(Stock[[#This Row],[SỐ LƯỢNG MUA]]&gt;0,Stock[[#This Row],[GIÁ MUA]]*(1+Stock[[#This Row],[% GIẢM ĐỂ CẮT LỖ]]),"")</f>
        <v/>
      </c>
      <c r="Q2896" s="103"/>
      <c r="R2896" s="117" t="str">
        <f>IF(Stock[[#This Row],[CỔ TỨC TIỀN MẶT]]&gt;0,Stock[[#This Row],[CỔ TỨC TIỀN MẶT]]/(Stock[[#This Row],[GIÁ MUA]]*Stock[[#This Row],[SỐ LƯỢNG MUA]]),"")</f>
        <v/>
      </c>
      <c r="S2896" s="103"/>
      <c r="T2896" s="77"/>
      <c r="U2896" s="95"/>
      <c r="V2896" s="96"/>
      <c r="W2896" s="125" t="str">
        <f>IF(Stock[[#This Row],[SỐ LƯỢNG BÁN]]&gt;0,Stock[[#This Row],[GIÁ BÁN]]*Stock[[#This Row],[SỐ LƯỢNG BÁN]]*$D$11+Stock[[#This Row],[GIÁ BÁN]]*Stock[[#This Row],[SỐ LƯỢNG BÁN]]*$D$12,"")</f>
        <v/>
      </c>
      <c r="X2896" s="120">
        <f>Stock[[#This Row],[SỐ LƯỢNG MUA]]+Stock[[#This Row],[CỔ TỨC BẰNG CỔ PHIẾU]]-Stock[[#This Row],[SỐ LƯỢNG BÁN]]</f>
        <v>0</v>
      </c>
      <c r="Y28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6" s="120">
        <f ca="1">IF(Stock[[#This Row],[NGÀY BÁN]]&gt;0,Stock[[#This Row],[NGÀY BÁN]]-Stock[[#This Row],[NGÀY MUA]]+1,IF(Stock[[#This Row],[NGÀY MUA]]=0,0,TODAY()-Stock[[#This Row],[NGÀY MUA]]+1))</f>
        <v>0</v>
      </c>
      <c r="AA2896" s="121" t="str">
        <f>IFERROR(Stock[[#This Row],[CỔ TỨC TIỀN MẶT]]+Stock[[#This Row],[LÃI/(LỖ) TỪ BÁN CK
(auto-fill)]],"")</f>
        <v/>
      </c>
      <c r="AB28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6" s="79"/>
      <c r="AE2896" s="146" t="str">
        <f>IF(Stock[[#This Row],[TRẠNG THÁI
(auto-fill)]]="NẮM GIỮ",Stock[[#This Row],[GIÁ THỊ TRƯỜNG]]-Stock[[#This Row],[GIÁ MUA]],"")</f>
        <v/>
      </c>
      <c r="AF2896" s="150" t="str">
        <f>IFERROR(Stock[[#This Row],[TĂNG/
(GIẢM )]]/Stock[[#This Row],[GIÁ MUA]],"")</f>
        <v/>
      </c>
      <c r="AG2896" s="129" t="str">
        <f>IF(Stock[[#This Row],[GIÁ THỊ TRƯỜNG]]&gt;0,Stock[[#This Row],[GIÁ THỊ TRƯỜNG]]*Stock[[#This Row],[SỐ LƯỢNG CÒN LẠI
(auto-fill)]],"")</f>
        <v/>
      </c>
    </row>
    <row r="2897" spans="2:33">
      <c r="B2897" s="109" t="str">
        <f>IF(AND(Stock[[#This Row],[SỐ LƯỢNG MUA]]&gt;0,Stock[[#This Row],[SỐ LƯỢNG CÒN LẠI
(auto-fill)]]=0),"BÁN",
IF(AND(Stock[[#This Row],[SỐ LƯỢNG MUA]]&gt;0,Stock[[#This Row],[SỐ LƯỢNG CÒN LẠI
(auto-fill)]]&gt;0),"NẮM GIỮ",""))</f>
        <v/>
      </c>
      <c r="C2897" s="112">
        <f t="shared" si="45"/>
        <v>2884</v>
      </c>
      <c r="D2897" s="77"/>
      <c r="E2897" s="78"/>
      <c r="F2897" s="170"/>
      <c r="G2897" s="83"/>
      <c r="H2897" s="84"/>
      <c r="I2897" s="114" t="str">
        <f>IF(Stock[[#This Row],[SỐ LƯỢNG MUA]]&gt;0,Stock[[#This Row],[GIÁ MUA]]*Stock[[#This Row],[SỐ LƯỢNG MUA]]*$D$11,"")</f>
        <v/>
      </c>
      <c r="J2897" s="87"/>
      <c r="K2897" s="88"/>
      <c r="L2897" s="116" t="str">
        <f>IF(Stock[[#This Row],[SỐ LƯỢNG MUA]]&gt;0,Stock[[#This Row],[GIÁ MUA]]*(1+Stock[[#This Row],[% TĂNG KỲ VỌNG_1]]),"")</f>
        <v/>
      </c>
      <c r="M2897" s="89"/>
      <c r="N2897" s="116" t="str">
        <f>IF(Stock[[#This Row],[SỐ LƯỢNG MUA]]&gt;0,Stock[[#This Row],[GIÁ MUA]]*(1+Stock[[#This Row],[% TĂNG KỲ VỌNG_2]]),"")</f>
        <v/>
      </c>
      <c r="O2897" s="89"/>
      <c r="P2897" s="116" t="str">
        <f>IF(Stock[[#This Row],[SỐ LƯỢNG MUA]]&gt;0,Stock[[#This Row],[GIÁ MUA]]*(1+Stock[[#This Row],[% GIẢM ĐỂ CẮT LỖ]]),"")</f>
        <v/>
      </c>
      <c r="Q2897" s="103"/>
      <c r="R2897" s="117" t="str">
        <f>IF(Stock[[#This Row],[CỔ TỨC TIỀN MẶT]]&gt;0,Stock[[#This Row],[CỔ TỨC TIỀN MẶT]]/(Stock[[#This Row],[GIÁ MUA]]*Stock[[#This Row],[SỐ LƯỢNG MUA]]),"")</f>
        <v/>
      </c>
      <c r="S2897" s="103"/>
      <c r="T2897" s="77"/>
      <c r="U2897" s="95"/>
      <c r="V2897" s="96"/>
      <c r="W2897" s="125" t="str">
        <f>IF(Stock[[#This Row],[SỐ LƯỢNG BÁN]]&gt;0,Stock[[#This Row],[GIÁ BÁN]]*Stock[[#This Row],[SỐ LƯỢNG BÁN]]*$D$11+Stock[[#This Row],[GIÁ BÁN]]*Stock[[#This Row],[SỐ LƯỢNG BÁN]]*$D$12,"")</f>
        <v/>
      </c>
      <c r="X2897" s="120">
        <f>Stock[[#This Row],[SỐ LƯỢNG MUA]]+Stock[[#This Row],[CỔ TỨC BẰNG CỔ PHIẾU]]-Stock[[#This Row],[SỐ LƯỢNG BÁN]]</f>
        <v>0</v>
      </c>
      <c r="Y28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7" s="120">
        <f ca="1">IF(Stock[[#This Row],[NGÀY BÁN]]&gt;0,Stock[[#This Row],[NGÀY BÁN]]-Stock[[#This Row],[NGÀY MUA]]+1,IF(Stock[[#This Row],[NGÀY MUA]]=0,0,TODAY()-Stock[[#This Row],[NGÀY MUA]]+1))</f>
        <v>0</v>
      </c>
      <c r="AA2897" s="121" t="str">
        <f>IFERROR(Stock[[#This Row],[CỔ TỨC TIỀN MẶT]]+Stock[[#This Row],[LÃI/(LỖ) TỪ BÁN CK
(auto-fill)]],"")</f>
        <v/>
      </c>
      <c r="AB28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7" s="79"/>
      <c r="AE2897" s="146" t="str">
        <f>IF(Stock[[#This Row],[TRẠNG THÁI
(auto-fill)]]="NẮM GIỮ",Stock[[#This Row],[GIÁ THỊ TRƯỜNG]]-Stock[[#This Row],[GIÁ MUA]],"")</f>
        <v/>
      </c>
      <c r="AF2897" s="150" t="str">
        <f>IFERROR(Stock[[#This Row],[TĂNG/
(GIẢM )]]/Stock[[#This Row],[GIÁ MUA]],"")</f>
        <v/>
      </c>
      <c r="AG2897" s="129" t="str">
        <f>IF(Stock[[#This Row],[GIÁ THỊ TRƯỜNG]]&gt;0,Stock[[#This Row],[GIÁ THỊ TRƯỜNG]]*Stock[[#This Row],[SỐ LƯỢNG CÒN LẠI
(auto-fill)]],"")</f>
        <v/>
      </c>
    </row>
    <row r="2898" spans="2:33">
      <c r="B2898" s="109" t="str">
        <f>IF(AND(Stock[[#This Row],[SỐ LƯỢNG MUA]]&gt;0,Stock[[#This Row],[SỐ LƯỢNG CÒN LẠI
(auto-fill)]]=0),"BÁN",
IF(AND(Stock[[#This Row],[SỐ LƯỢNG MUA]]&gt;0,Stock[[#This Row],[SỐ LƯỢNG CÒN LẠI
(auto-fill)]]&gt;0),"NẮM GIỮ",""))</f>
        <v/>
      </c>
      <c r="C2898" s="112">
        <f t="shared" si="45"/>
        <v>2885</v>
      </c>
      <c r="D2898" s="77"/>
      <c r="E2898" s="78"/>
      <c r="F2898" s="170"/>
      <c r="G2898" s="83"/>
      <c r="H2898" s="84"/>
      <c r="I2898" s="114" t="str">
        <f>IF(Stock[[#This Row],[SỐ LƯỢNG MUA]]&gt;0,Stock[[#This Row],[GIÁ MUA]]*Stock[[#This Row],[SỐ LƯỢNG MUA]]*$D$11,"")</f>
        <v/>
      </c>
      <c r="J2898" s="87"/>
      <c r="K2898" s="88"/>
      <c r="L2898" s="116" t="str">
        <f>IF(Stock[[#This Row],[SỐ LƯỢNG MUA]]&gt;0,Stock[[#This Row],[GIÁ MUA]]*(1+Stock[[#This Row],[% TĂNG KỲ VỌNG_1]]),"")</f>
        <v/>
      </c>
      <c r="M2898" s="89"/>
      <c r="N2898" s="116" t="str">
        <f>IF(Stock[[#This Row],[SỐ LƯỢNG MUA]]&gt;0,Stock[[#This Row],[GIÁ MUA]]*(1+Stock[[#This Row],[% TĂNG KỲ VỌNG_2]]),"")</f>
        <v/>
      </c>
      <c r="O2898" s="89"/>
      <c r="P2898" s="116" t="str">
        <f>IF(Stock[[#This Row],[SỐ LƯỢNG MUA]]&gt;0,Stock[[#This Row],[GIÁ MUA]]*(1+Stock[[#This Row],[% GIẢM ĐỂ CẮT LỖ]]),"")</f>
        <v/>
      </c>
      <c r="Q2898" s="103"/>
      <c r="R2898" s="117" t="str">
        <f>IF(Stock[[#This Row],[CỔ TỨC TIỀN MẶT]]&gt;0,Stock[[#This Row],[CỔ TỨC TIỀN MẶT]]/(Stock[[#This Row],[GIÁ MUA]]*Stock[[#This Row],[SỐ LƯỢNG MUA]]),"")</f>
        <v/>
      </c>
      <c r="S2898" s="103"/>
      <c r="T2898" s="77"/>
      <c r="U2898" s="95"/>
      <c r="V2898" s="96"/>
      <c r="W2898" s="125" t="str">
        <f>IF(Stock[[#This Row],[SỐ LƯỢNG BÁN]]&gt;0,Stock[[#This Row],[GIÁ BÁN]]*Stock[[#This Row],[SỐ LƯỢNG BÁN]]*$D$11+Stock[[#This Row],[GIÁ BÁN]]*Stock[[#This Row],[SỐ LƯỢNG BÁN]]*$D$12,"")</f>
        <v/>
      </c>
      <c r="X2898" s="120">
        <f>Stock[[#This Row],[SỐ LƯỢNG MUA]]+Stock[[#This Row],[CỔ TỨC BẰNG CỔ PHIẾU]]-Stock[[#This Row],[SỐ LƯỢNG BÁN]]</f>
        <v>0</v>
      </c>
      <c r="Y28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8" s="120">
        <f ca="1">IF(Stock[[#This Row],[NGÀY BÁN]]&gt;0,Stock[[#This Row],[NGÀY BÁN]]-Stock[[#This Row],[NGÀY MUA]]+1,IF(Stock[[#This Row],[NGÀY MUA]]=0,0,TODAY()-Stock[[#This Row],[NGÀY MUA]]+1))</f>
        <v>0</v>
      </c>
      <c r="AA2898" s="121" t="str">
        <f>IFERROR(Stock[[#This Row],[CỔ TỨC TIỀN MẶT]]+Stock[[#This Row],[LÃI/(LỖ) TỪ BÁN CK
(auto-fill)]],"")</f>
        <v/>
      </c>
      <c r="AB28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8" s="79"/>
      <c r="AE2898" s="146" t="str">
        <f>IF(Stock[[#This Row],[TRẠNG THÁI
(auto-fill)]]="NẮM GIỮ",Stock[[#This Row],[GIÁ THỊ TRƯỜNG]]-Stock[[#This Row],[GIÁ MUA]],"")</f>
        <v/>
      </c>
      <c r="AF2898" s="150" t="str">
        <f>IFERROR(Stock[[#This Row],[TĂNG/
(GIẢM )]]/Stock[[#This Row],[GIÁ MUA]],"")</f>
        <v/>
      </c>
      <c r="AG2898" s="129" t="str">
        <f>IF(Stock[[#This Row],[GIÁ THỊ TRƯỜNG]]&gt;0,Stock[[#This Row],[GIÁ THỊ TRƯỜNG]]*Stock[[#This Row],[SỐ LƯỢNG CÒN LẠI
(auto-fill)]],"")</f>
        <v/>
      </c>
    </row>
    <row r="2899" spans="2:33">
      <c r="B2899" s="109" t="str">
        <f>IF(AND(Stock[[#This Row],[SỐ LƯỢNG MUA]]&gt;0,Stock[[#This Row],[SỐ LƯỢNG CÒN LẠI
(auto-fill)]]=0),"BÁN",
IF(AND(Stock[[#This Row],[SỐ LƯỢNG MUA]]&gt;0,Stock[[#This Row],[SỐ LƯỢNG CÒN LẠI
(auto-fill)]]&gt;0),"NẮM GIỮ",""))</f>
        <v/>
      </c>
      <c r="C2899" s="112">
        <f t="shared" si="45"/>
        <v>2886</v>
      </c>
      <c r="D2899" s="77"/>
      <c r="E2899" s="78"/>
      <c r="F2899" s="170"/>
      <c r="G2899" s="83"/>
      <c r="H2899" s="84"/>
      <c r="I2899" s="114" t="str">
        <f>IF(Stock[[#This Row],[SỐ LƯỢNG MUA]]&gt;0,Stock[[#This Row],[GIÁ MUA]]*Stock[[#This Row],[SỐ LƯỢNG MUA]]*$D$11,"")</f>
        <v/>
      </c>
      <c r="J2899" s="87"/>
      <c r="K2899" s="88"/>
      <c r="L2899" s="116" t="str">
        <f>IF(Stock[[#This Row],[SỐ LƯỢNG MUA]]&gt;0,Stock[[#This Row],[GIÁ MUA]]*(1+Stock[[#This Row],[% TĂNG KỲ VỌNG_1]]),"")</f>
        <v/>
      </c>
      <c r="M2899" s="89"/>
      <c r="N2899" s="116" t="str">
        <f>IF(Stock[[#This Row],[SỐ LƯỢNG MUA]]&gt;0,Stock[[#This Row],[GIÁ MUA]]*(1+Stock[[#This Row],[% TĂNG KỲ VỌNG_2]]),"")</f>
        <v/>
      </c>
      <c r="O2899" s="89"/>
      <c r="P2899" s="116" t="str">
        <f>IF(Stock[[#This Row],[SỐ LƯỢNG MUA]]&gt;0,Stock[[#This Row],[GIÁ MUA]]*(1+Stock[[#This Row],[% GIẢM ĐỂ CẮT LỖ]]),"")</f>
        <v/>
      </c>
      <c r="Q2899" s="103"/>
      <c r="R2899" s="117" t="str">
        <f>IF(Stock[[#This Row],[CỔ TỨC TIỀN MẶT]]&gt;0,Stock[[#This Row],[CỔ TỨC TIỀN MẶT]]/(Stock[[#This Row],[GIÁ MUA]]*Stock[[#This Row],[SỐ LƯỢNG MUA]]),"")</f>
        <v/>
      </c>
      <c r="S2899" s="103"/>
      <c r="T2899" s="77"/>
      <c r="U2899" s="95"/>
      <c r="V2899" s="96"/>
      <c r="W2899" s="125" t="str">
        <f>IF(Stock[[#This Row],[SỐ LƯỢNG BÁN]]&gt;0,Stock[[#This Row],[GIÁ BÁN]]*Stock[[#This Row],[SỐ LƯỢNG BÁN]]*$D$11+Stock[[#This Row],[GIÁ BÁN]]*Stock[[#This Row],[SỐ LƯỢNG BÁN]]*$D$12,"")</f>
        <v/>
      </c>
      <c r="X2899" s="120">
        <f>Stock[[#This Row],[SỐ LƯỢNG MUA]]+Stock[[#This Row],[CỔ TỨC BẰNG CỔ PHIẾU]]-Stock[[#This Row],[SỐ LƯỢNG BÁN]]</f>
        <v>0</v>
      </c>
      <c r="Y28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9" s="120">
        <f ca="1">IF(Stock[[#This Row],[NGÀY BÁN]]&gt;0,Stock[[#This Row],[NGÀY BÁN]]-Stock[[#This Row],[NGÀY MUA]]+1,IF(Stock[[#This Row],[NGÀY MUA]]=0,0,TODAY()-Stock[[#This Row],[NGÀY MUA]]+1))</f>
        <v>0</v>
      </c>
      <c r="AA2899" s="121" t="str">
        <f>IFERROR(Stock[[#This Row],[CỔ TỨC TIỀN MẶT]]+Stock[[#This Row],[LÃI/(LỖ) TỪ BÁN CK
(auto-fill)]],"")</f>
        <v/>
      </c>
      <c r="AB28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899" s="79"/>
      <c r="AE2899" s="146" t="str">
        <f>IF(Stock[[#This Row],[TRẠNG THÁI
(auto-fill)]]="NẮM GIỮ",Stock[[#This Row],[GIÁ THỊ TRƯỜNG]]-Stock[[#This Row],[GIÁ MUA]],"")</f>
        <v/>
      </c>
      <c r="AF2899" s="150" t="str">
        <f>IFERROR(Stock[[#This Row],[TĂNG/
(GIẢM )]]/Stock[[#This Row],[GIÁ MUA]],"")</f>
        <v/>
      </c>
      <c r="AG2899" s="129" t="str">
        <f>IF(Stock[[#This Row],[GIÁ THỊ TRƯỜNG]]&gt;0,Stock[[#This Row],[GIÁ THỊ TRƯỜNG]]*Stock[[#This Row],[SỐ LƯỢNG CÒN LẠI
(auto-fill)]],"")</f>
        <v/>
      </c>
    </row>
    <row r="2900" spans="2:33">
      <c r="B2900" s="109" t="str">
        <f>IF(AND(Stock[[#This Row],[SỐ LƯỢNG MUA]]&gt;0,Stock[[#This Row],[SỐ LƯỢNG CÒN LẠI
(auto-fill)]]=0),"BÁN",
IF(AND(Stock[[#This Row],[SỐ LƯỢNG MUA]]&gt;0,Stock[[#This Row],[SỐ LƯỢNG CÒN LẠI
(auto-fill)]]&gt;0),"NẮM GIỮ",""))</f>
        <v/>
      </c>
      <c r="C2900" s="112">
        <f t="shared" si="45"/>
        <v>2887</v>
      </c>
      <c r="D2900" s="77"/>
      <c r="E2900" s="78"/>
      <c r="F2900" s="170"/>
      <c r="G2900" s="83"/>
      <c r="H2900" s="84"/>
      <c r="I2900" s="114" t="str">
        <f>IF(Stock[[#This Row],[SỐ LƯỢNG MUA]]&gt;0,Stock[[#This Row],[GIÁ MUA]]*Stock[[#This Row],[SỐ LƯỢNG MUA]]*$D$11,"")</f>
        <v/>
      </c>
      <c r="J2900" s="87"/>
      <c r="K2900" s="88"/>
      <c r="L2900" s="116" t="str">
        <f>IF(Stock[[#This Row],[SỐ LƯỢNG MUA]]&gt;0,Stock[[#This Row],[GIÁ MUA]]*(1+Stock[[#This Row],[% TĂNG KỲ VỌNG_1]]),"")</f>
        <v/>
      </c>
      <c r="M2900" s="89"/>
      <c r="N2900" s="116" t="str">
        <f>IF(Stock[[#This Row],[SỐ LƯỢNG MUA]]&gt;0,Stock[[#This Row],[GIÁ MUA]]*(1+Stock[[#This Row],[% TĂNG KỲ VỌNG_2]]),"")</f>
        <v/>
      </c>
      <c r="O2900" s="89"/>
      <c r="P2900" s="116" t="str">
        <f>IF(Stock[[#This Row],[SỐ LƯỢNG MUA]]&gt;0,Stock[[#This Row],[GIÁ MUA]]*(1+Stock[[#This Row],[% GIẢM ĐỂ CẮT LỖ]]),"")</f>
        <v/>
      </c>
      <c r="Q2900" s="103"/>
      <c r="R2900" s="117" t="str">
        <f>IF(Stock[[#This Row],[CỔ TỨC TIỀN MẶT]]&gt;0,Stock[[#This Row],[CỔ TỨC TIỀN MẶT]]/(Stock[[#This Row],[GIÁ MUA]]*Stock[[#This Row],[SỐ LƯỢNG MUA]]),"")</f>
        <v/>
      </c>
      <c r="S2900" s="103"/>
      <c r="T2900" s="77"/>
      <c r="U2900" s="95"/>
      <c r="V2900" s="96"/>
      <c r="W2900" s="125" t="str">
        <f>IF(Stock[[#This Row],[SỐ LƯỢNG BÁN]]&gt;0,Stock[[#This Row],[GIÁ BÁN]]*Stock[[#This Row],[SỐ LƯỢNG BÁN]]*$D$11+Stock[[#This Row],[GIÁ BÁN]]*Stock[[#This Row],[SỐ LƯỢNG BÁN]]*$D$12,"")</f>
        <v/>
      </c>
      <c r="X2900" s="120">
        <f>Stock[[#This Row],[SỐ LƯỢNG MUA]]+Stock[[#This Row],[CỔ TỨC BẰNG CỔ PHIẾU]]-Stock[[#This Row],[SỐ LƯỢNG BÁN]]</f>
        <v>0</v>
      </c>
      <c r="Y29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0" s="120">
        <f ca="1">IF(Stock[[#This Row],[NGÀY BÁN]]&gt;0,Stock[[#This Row],[NGÀY BÁN]]-Stock[[#This Row],[NGÀY MUA]]+1,IF(Stock[[#This Row],[NGÀY MUA]]=0,0,TODAY()-Stock[[#This Row],[NGÀY MUA]]+1))</f>
        <v>0</v>
      </c>
      <c r="AA2900" s="121" t="str">
        <f>IFERROR(Stock[[#This Row],[CỔ TỨC TIỀN MẶT]]+Stock[[#This Row],[LÃI/(LỖ) TỪ BÁN CK
(auto-fill)]],"")</f>
        <v/>
      </c>
      <c r="AB29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0" s="79"/>
      <c r="AE2900" s="146" t="str">
        <f>IF(Stock[[#This Row],[TRẠNG THÁI
(auto-fill)]]="NẮM GIỮ",Stock[[#This Row],[GIÁ THỊ TRƯỜNG]]-Stock[[#This Row],[GIÁ MUA]],"")</f>
        <v/>
      </c>
      <c r="AF2900" s="150" t="str">
        <f>IFERROR(Stock[[#This Row],[TĂNG/
(GIẢM )]]/Stock[[#This Row],[GIÁ MUA]],"")</f>
        <v/>
      </c>
      <c r="AG2900" s="129" t="str">
        <f>IF(Stock[[#This Row],[GIÁ THỊ TRƯỜNG]]&gt;0,Stock[[#This Row],[GIÁ THỊ TRƯỜNG]]*Stock[[#This Row],[SỐ LƯỢNG CÒN LẠI
(auto-fill)]],"")</f>
        <v/>
      </c>
    </row>
    <row r="2901" spans="2:33">
      <c r="B2901" s="109" t="str">
        <f>IF(AND(Stock[[#This Row],[SỐ LƯỢNG MUA]]&gt;0,Stock[[#This Row],[SỐ LƯỢNG CÒN LẠI
(auto-fill)]]=0),"BÁN",
IF(AND(Stock[[#This Row],[SỐ LƯỢNG MUA]]&gt;0,Stock[[#This Row],[SỐ LƯỢNG CÒN LẠI
(auto-fill)]]&gt;0),"NẮM GIỮ",""))</f>
        <v/>
      </c>
      <c r="C2901" s="112">
        <f t="shared" si="45"/>
        <v>2888</v>
      </c>
      <c r="D2901" s="77"/>
      <c r="E2901" s="78"/>
      <c r="F2901" s="170"/>
      <c r="G2901" s="83"/>
      <c r="H2901" s="84"/>
      <c r="I2901" s="114" t="str">
        <f>IF(Stock[[#This Row],[SỐ LƯỢNG MUA]]&gt;0,Stock[[#This Row],[GIÁ MUA]]*Stock[[#This Row],[SỐ LƯỢNG MUA]]*$D$11,"")</f>
        <v/>
      </c>
      <c r="J2901" s="87"/>
      <c r="K2901" s="88"/>
      <c r="L2901" s="116" t="str">
        <f>IF(Stock[[#This Row],[SỐ LƯỢNG MUA]]&gt;0,Stock[[#This Row],[GIÁ MUA]]*(1+Stock[[#This Row],[% TĂNG KỲ VỌNG_1]]),"")</f>
        <v/>
      </c>
      <c r="M2901" s="89"/>
      <c r="N2901" s="116" t="str">
        <f>IF(Stock[[#This Row],[SỐ LƯỢNG MUA]]&gt;0,Stock[[#This Row],[GIÁ MUA]]*(1+Stock[[#This Row],[% TĂNG KỲ VỌNG_2]]),"")</f>
        <v/>
      </c>
      <c r="O2901" s="89"/>
      <c r="P2901" s="116" t="str">
        <f>IF(Stock[[#This Row],[SỐ LƯỢNG MUA]]&gt;0,Stock[[#This Row],[GIÁ MUA]]*(1+Stock[[#This Row],[% GIẢM ĐỂ CẮT LỖ]]),"")</f>
        <v/>
      </c>
      <c r="Q2901" s="103"/>
      <c r="R2901" s="117" t="str">
        <f>IF(Stock[[#This Row],[CỔ TỨC TIỀN MẶT]]&gt;0,Stock[[#This Row],[CỔ TỨC TIỀN MẶT]]/(Stock[[#This Row],[GIÁ MUA]]*Stock[[#This Row],[SỐ LƯỢNG MUA]]),"")</f>
        <v/>
      </c>
      <c r="S2901" s="103"/>
      <c r="T2901" s="77"/>
      <c r="U2901" s="95"/>
      <c r="V2901" s="96"/>
      <c r="W2901" s="125" t="str">
        <f>IF(Stock[[#This Row],[SỐ LƯỢNG BÁN]]&gt;0,Stock[[#This Row],[GIÁ BÁN]]*Stock[[#This Row],[SỐ LƯỢNG BÁN]]*$D$11+Stock[[#This Row],[GIÁ BÁN]]*Stock[[#This Row],[SỐ LƯỢNG BÁN]]*$D$12,"")</f>
        <v/>
      </c>
      <c r="X2901" s="120">
        <f>Stock[[#This Row],[SỐ LƯỢNG MUA]]+Stock[[#This Row],[CỔ TỨC BẰNG CỔ PHIẾU]]-Stock[[#This Row],[SỐ LƯỢNG BÁN]]</f>
        <v>0</v>
      </c>
      <c r="Y29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1" s="120">
        <f ca="1">IF(Stock[[#This Row],[NGÀY BÁN]]&gt;0,Stock[[#This Row],[NGÀY BÁN]]-Stock[[#This Row],[NGÀY MUA]]+1,IF(Stock[[#This Row],[NGÀY MUA]]=0,0,TODAY()-Stock[[#This Row],[NGÀY MUA]]+1))</f>
        <v>0</v>
      </c>
      <c r="AA2901" s="121" t="str">
        <f>IFERROR(Stock[[#This Row],[CỔ TỨC TIỀN MẶT]]+Stock[[#This Row],[LÃI/(LỖ) TỪ BÁN CK
(auto-fill)]],"")</f>
        <v/>
      </c>
      <c r="AB29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1" s="79"/>
      <c r="AE2901" s="146" t="str">
        <f>IF(Stock[[#This Row],[TRẠNG THÁI
(auto-fill)]]="NẮM GIỮ",Stock[[#This Row],[GIÁ THỊ TRƯỜNG]]-Stock[[#This Row],[GIÁ MUA]],"")</f>
        <v/>
      </c>
      <c r="AF2901" s="150" t="str">
        <f>IFERROR(Stock[[#This Row],[TĂNG/
(GIẢM )]]/Stock[[#This Row],[GIÁ MUA]],"")</f>
        <v/>
      </c>
      <c r="AG2901" s="129" t="str">
        <f>IF(Stock[[#This Row],[GIÁ THỊ TRƯỜNG]]&gt;0,Stock[[#This Row],[GIÁ THỊ TRƯỜNG]]*Stock[[#This Row],[SỐ LƯỢNG CÒN LẠI
(auto-fill)]],"")</f>
        <v/>
      </c>
    </row>
    <row r="2902" spans="2:33">
      <c r="B2902" s="109" t="str">
        <f>IF(AND(Stock[[#This Row],[SỐ LƯỢNG MUA]]&gt;0,Stock[[#This Row],[SỐ LƯỢNG CÒN LẠI
(auto-fill)]]=0),"BÁN",
IF(AND(Stock[[#This Row],[SỐ LƯỢNG MUA]]&gt;0,Stock[[#This Row],[SỐ LƯỢNG CÒN LẠI
(auto-fill)]]&gt;0),"NẮM GIỮ",""))</f>
        <v/>
      </c>
      <c r="C2902" s="112">
        <f t="shared" si="45"/>
        <v>2889</v>
      </c>
      <c r="D2902" s="77"/>
      <c r="E2902" s="78"/>
      <c r="F2902" s="170"/>
      <c r="G2902" s="83"/>
      <c r="H2902" s="84"/>
      <c r="I2902" s="114" t="str">
        <f>IF(Stock[[#This Row],[SỐ LƯỢNG MUA]]&gt;0,Stock[[#This Row],[GIÁ MUA]]*Stock[[#This Row],[SỐ LƯỢNG MUA]]*$D$11,"")</f>
        <v/>
      </c>
      <c r="J2902" s="87"/>
      <c r="K2902" s="88"/>
      <c r="L2902" s="116" t="str">
        <f>IF(Stock[[#This Row],[SỐ LƯỢNG MUA]]&gt;0,Stock[[#This Row],[GIÁ MUA]]*(1+Stock[[#This Row],[% TĂNG KỲ VỌNG_1]]),"")</f>
        <v/>
      </c>
      <c r="M2902" s="89"/>
      <c r="N2902" s="116" t="str">
        <f>IF(Stock[[#This Row],[SỐ LƯỢNG MUA]]&gt;0,Stock[[#This Row],[GIÁ MUA]]*(1+Stock[[#This Row],[% TĂNG KỲ VỌNG_2]]),"")</f>
        <v/>
      </c>
      <c r="O2902" s="89"/>
      <c r="P2902" s="116" t="str">
        <f>IF(Stock[[#This Row],[SỐ LƯỢNG MUA]]&gt;0,Stock[[#This Row],[GIÁ MUA]]*(1+Stock[[#This Row],[% GIẢM ĐỂ CẮT LỖ]]),"")</f>
        <v/>
      </c>
      <c r="Q2902" s="103"/>
      <c r="R2902" s="117" t="str">
        <f>IF(Stock[[#This Row],[CỔ TỨC TIỀN MẶT]]&gt;0,Stock[[#This Row],[CỔ TỨC TIỀN MẶT]]/(Stock[[#This Row],[GIÁ MUA]]*Stock[[#This Row],[SỐ LƯỢNG MUA]]),"")</f>
        <v/>
      </c>
      <c r="S2902" s="103"/>
      <c r="T2902" s="77"/>
      <c r="U2902" s="95"/>
      <c r="V2902" s="96"/>
      <c r="W2902" s="125" t="str">
        <f>IF(Stock[[#This Row],[SỐ LƯỢNG BÁN]]&gt;0,Stock[[#This Row],[GIÁ BÁN]]*Stock[[#This Row],[SỐ LƯỢNG BÁN]]*$D$11+Stock[[#This Row],[GIÁ BÁN]]*Stock[[#This Row],[SỐ LƯỢNG BÁN]]*$D$12,"")</f>
        <v/>
      </c>
      <c r="X2902" s="120">
        <f>Stock[[#This Row],[SỐ LƯỢNG MUA]]+Stock[[#This Row],[CỔ TỨC BẰNG CỔ PHIẾU]]-Stock[[#This Row],[SỐ LƯỢNG BÁN]]</f>
        <v>0</v>
      </c>
      <c r="Y29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2" s="120">
        <f ca="1">IF(Stock[[#This Row],[NGÀY BÁN]]&gt;0,Stock[[#This Row],[NGÀY BÁN]]-Stock[[#This Row],[NGÀY MUA]]+1,IF(Stock[[#This Row],[NGÀY MUA]]=0,0,TODAY()-Stock[[#This Row],[NGÀY MUA]]+1))</f>
        <v>0</v>
      </c>
      <c r="AA2902" s="121" t="str">
        <f>IFERROR(Stock[[#This Row],[CỔ TỨC TIỀN MẶT]]+Stock[[#This Row],[LÃI/(LỖ) TỪ BÁN CK
(auto-fill)]],"")</f>
        <v/>
      </c>
      <c r="AB29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2" s="79"/>
      <c r="AE2902" s="146" t="str">
        <f>IF(Stock[[#This Row],[TRẠNG THÁI
(auto-fill)]]="NẮM GIỮ",Stock[[#This Row],[GIÁ THỊ TRƯỜNG]]-Stock[[#This Row],[GIÁ MUA]],"")</f>
        <v/>
      </c>
      <c r="AF2902" s="150" t="str">
        <f>IFERROR(Stock[[#This Row],[TĂNG/
(GIẢM )]]/Stock[[#This Row],[GIÁ MUA]],"")</f>
        <v/>
      </c>
      <c r="AG2902" s="129" t="str">
        <f>IF(Stock[[#This Row],[GIÁ THỊ TRƯỜNG]]&gt;0,Stock[[#This Row],[GIÁ THỊ TRƯỜNG]]*Stock[[#This Row],[SỐ LƯỢNG CÒN LẠI
(auto-fill)]],"")</f>
        <v/>
      </c>
    </row>
    <row r="2903" spans="2:33">
      <c r="B2903" s="109" t="str">
        <f>IF(AND(Stock[[#This Row],[SỐ LƯỢNG MUA]]&gt;0,Stock[[#This Row],[SỐ LƯỢNG CÒN LẠI
(auto-fill)]]=0),"BÁN",
IF(AND(Stock[[#This Row],[SỐ LƯỢNG MUA]]&gt;0,Stock[[#This Row],[SỐ LƯỢNG CÒN LẠI
(auto-fill)]]&gt;0),"NẮM GIỮ",""))</f>
        <v/>
      </c>
      <c r="C2903" s="112">
        <f t="shared" si="45"/>
        <v>2890</v>
      </c>
      <c r="D2903" s="77"/>
      <c r="E2903" s="78"/>
      <c r="F2903" s="170"/>
      <c r="G2903" s="83"/>
      <c r="H2903" s="84"/>
      <c r="I2903" s="114" t="str">
        <f>IF(Stock[[#This Row],[SỐ LƯỢNG MUA]]&gt;0,Stock[[#This Row],[GIÁ MUA]]*Stock[[#This Row],[SỐ LƯỢNG MUA]]*$D$11,"")</f>
        <v/>
      </c>
      <c r="J2903" s="87"/>
      <c r="K2903" s="88"/>
      <c r="L2903" s="116" t="str">
        <f>IF(Stock[[#This Row],[SỐ LƯỢNG MUA]]&gt;0,Stock[[#This Row],[GIÁ MUA]]*(1+Stock[[#This Row],[% TĂNG KỲ VỌNG_1]]),"")</f>
        <v/>
      </c>
      <c r="M2903" s="89"/>
      <c r="N2903" s="116" t="str">
        <f>IF(Stock[[#This Row],[SỐ LƯỢNG MUA]]&gt;0,Stock[[#This Row],[GIÁ MUA]]*(1+Stock[[#This Row],[% TĂNG KỲ VỌNG_2]]),"")</f>
        <v/>
      </c>
      <c r="O2903" s="89"/>
      <c r="P2903" s="116" t="str">
        <f>IF(Stock[[#This Row],[SỐ LƯỢNG MUA]]&gt;0,Stock[[#This Row],[GIÁ MUA]]*(1+Stock[[#This Row],[% GIẢM ĐỂ CẮT LỖ]]),"")</f>
        <v/>
      </c>
      <c r="Q2903" s="103"/>
      <c r="R2903" s="117" t="str">
        <f>IF(Stock[[#This Row],[CỔ TỨC TIỀN MẶT]]&gt;0,Stock[[#This Row],[CỔ TỨC TIỀN MẶT]]/(Stock[[#This Row],[GIÁ MUA]]*Stock[[#This Row],[SỐ LƯỢNG MUA]]),"")</f>
        <v/>
      </c>
      <c r="S2903" s="103"/>
      <c r="T2903" s="77"/>
      <c r="U2903" s="95"/>
      <c r="V2903" s="96"/>
      <c r="W2903" s="125" t="str">
        <f>IF(Stock[[#This Row],[SỐ LƯỢNG BÁN]]&gt;0,Stock[[#This Row],[GIÁ BÁN]]*Stock[[#This Row],[SỐ LƯỢNG BÁN]]*$D$11+Stock[[#This Row],[GIÁ BÁN]]*Stock[[#This Row],[SỐ LƯỢNG BÁN]]*$D$12,"")</f>
        <v/>
      </c>
      <c r="X2903" s="120">
        <f>Stock[[#This Row],[SỐ LƯỢNG MUA]]+Stock[[#This Row],[CỔ TỨC BẰNG CỔ PHIẾU]]-Stock[[#This Row],[SỐ LƯỢNG BÁN]]</f>
        <v>0</v>
      </c>
      <c r="Y29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3" s="120">
        <f ca="1">IF(Stock[[#This Row],[NGÀY BÁN]]&gt;0,Stock[[#This Row],[NGÀY BÁN]]-Stock[[#This Row],[NGÀY MUA]]+1,IF(Stock[[#This Row],[NGÀY MUA]]=0,0,TODAY()-Stock[[#This Row],[NGÀY MUA]]+1))</f>
        <v>0</v>
      </c>
      <c r="AA2903" s="121" t="str">
        <f>IFERROR(Stock[[#This Row],[CỔ TỨC TIỀN MẶT]]+Stock[[#This Row],[LÃI/(LỖ) TỪ BÁN CK
(auto-fill)]],"")</f>
        <v/>
      </c>
      <c r="AB29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3" s="79"/>
      <c r="AE2903" s="146" t="str">
        <f>IF(Stock[[#This Row],[TRẠNG THÁI
(auto-fill)]]="NẮM GIỮ",Stock[[#This Row],[GIÁ THỊ TRƯỜNG]]-Stock[[#This Row],[GIÁ MUA]],"")</f>
        <v/>
      </c>
      <c r="AF2903" s="150" t="str">
        <f>IFERROR(Stock[[#This Row],[TĂNG/
(GIẢM )]]/Stock[[#This Row],[GIÁ MUA]],"")</f>
        <v/>
      </c>
      <c r="AG2903" s="129" t="str">
        <f>IF(Stock[[#This Row],[GIÁ THỊ TRƯỜNG]]&gt;0,Stock[[#This Row],[GIÁ THỊ TRƯỜNG]]*Stock[[#This Row],[SỐ LƯỢNG CÒN LẠI
(auto-fill)]],"")</f>
        <v/>
      </c>
    </row>
    <row r="2904" spans="2:33">
      <c r="B2904" s="109" t="str">
        <f>IF(AND(Stock[[#This Row],[SỐ LƯỢNG MUA]]&gt;0,Stock[[#This Row],[SỐ LƯỢNG CÒN LẠI
(auto-fill)]]=0),"BÁN",
IF(AND(Stock[[#This Row],[SỐ LƯỢNG MUA]]&gt;0,Stock[[#This Row],[SỐ LƯỢNG CÒN LẠI
(auto-fill)]]&gt;0),"NẮM GIỮ",""))</f>
        <v/>
      </c>
      <c r="C2904" s="112">
        <f t="shared" si="45"/>
        <v>2891</v>
      </c>
      <c r="D2904" s="77"/>
      <c r="E2904" s="78"/>
      <c r="F2904" s="170"/>
      <c r="G2904" s="83"/>
      <c r="H2904" s="84"/>
      <c r="I2904" s="114" t="str">
        <f>IF(Stock[[#This Row],[SỐ LƯỢNG MUA]]&gt;0,Stock[[#This Row],[GIÁ MUA]]*Stock[[#This Row],[SỐ LƯỢNG MUA]]*$D$11,"")</f>
        <v/>
      </c>
      <c r="J2904" s="87"/>
      <c r="K2904" s="88"/>
      <c r="L2904" s="116" t="str">
        <f>IF(Stock[[#This Row],[SỐ LƯỢNG MUA]]&gt;0,Stock[[#This Row],[GIÁ MUA]]*(1+Stock[[#This Row],[% TĂNG KỲ VỌNG_1]]),"")</f>
        <v/>
      </c>
      <c r="M2904" s="89"/>
      <c r="N2904" s="116" t="str">
        <f>IF(Stock[[#This Row],[SỐ LƯỢNG MUA]]&gt;0,Stock[[#This Row],[GIÁ MUA]]*(1+Stock[[#This Row],[% TĂNG KỲ VỌNG_2]]),"")</f>
        <v/>
      </c>
      <c r="O2904" s="89"/>
      <c r="P2904" s="116" t="str">
        <f>IF(Stock[[#This Row],[SỐ LƯỢNG MUA]]&gt;0,Stock[[#This Row],[GIÁ MUA]]*(1+Stock[[#This Row],[% GIẢM ĐỂ CẮT LỖ]]),"")</f>
        <v/>
      </c>
      <c r="Q2904" s="103"/>
      <c r="R2904" s="117" t="str">
        <f>IF(Stock[[#This Row],[CỔ TỨC TIỀN MẶT]]&gt;0,Stock[[#This Row],[CỔ TỨC TIỀN MẶT]]/(Stock[[#This Row],[GIÁ MUA]]*Stock[[#This Row],[SỐ LƯỢNG MUA]]),"")</f>
        <v/>
      </c>
      <c r="S2904" s="103"/>
      <c r="T2904" s="77"/>
      <c r="U2904" s="95"/>
      <c r="V2904" s="96"/>
      <c r="W2904" s="125" t="str">
        <f>IF(Stock[[#This Row],[SỐ LƯỢNG BÁN]]&gt;0,Stock[[#This Row],[GIÁ BÁN]]*Stock[[#This Row],[SỐ LƯỢNG BÁN]]*$D$11+Stock[[#This Row],[GIÁ BÁN]]*Stock[[#This Row],[SỐ LƯỢNG BÁN]]*$D$12,"")</f>
        <v/>
      </c>
      <c r="X2904" s="120">
        <f>Stock[[#This Row],[SỐ LƯỢNG MUA]]+Stock[[#This Row],[CỔ TỨC BẰNG CỔ PHIẾU]]-Stock[[#This Row],[SỐ LƯỢNG BÁN]]</f>
        <v>0</v>
      </c>
      <c r="Y29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4" s="120">
        <f ca="1">IF(Stock[[#This Row],[NGÀY BÁN]]&gt;0,Stock[[#This Row],[NGÀY BÁN]]-Stock[[#This Row],[NGÀY MUA]]+1,IF(Stock[[#This Row],[NGÀY MUA]]=0,0,TODAY()-Stock[[#This Row],[NGÀY MUA]]+1))</f>
        <v>0</v>
      </c>
      <c r="AA2904" s="121" t="str">
        <f>IFERROR(Stock[[#This Row],[CỔ TỨC TIỀN MẶT]]+Stock[[#This Row],[LÃI/(LỖ) TỪ BÁN CK
(auto-fill)]],"")</f>
        <v/>
      </c>
      <c r="AB29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4" s="79"/>
      <c r="AE2904" s="146" t="str">
        <f>IF(Stock[[#This Row],[TRẠNG THÁI
(auto-fill)]]="NẮM GIỮ",Stock[[#This Row],[GIÁ THỊ TRƯỜNG]]-Stock[[#This Row],[GIÁ MUA]],"")</f>
        <v/>
      </c>
      <c r="AF2904" s="150" t="str">
        <f>IFERROR(Stock[[#This Row],[TĂNG/
(GIẢM )]]/Stock[[#This Row],[GIÁ MUA]],"")</f>
        <v/>
      </c>
      <c r="AG2904" s="129" t="str">
        <f>IF(Stock[[#This Row],[GIÁ THỊ TRƯỜNG]]&gt;0,Stock[[#This Row],[GIÁ THỊ TRƯỜNG]]*Stock[[#This Row],[SỐ LƯỢNG CÒN LẠI
(auto-fill)]],"")</f>
        <v/>
      </c>
    </row>
    <row r="2905" spans="2:33">
      <c r="B2905" s="109" t="str">
        <f>IF(AND(Stock[[#This Row],[SỐ LƯỢNG MUA]]&gt;0,Stock[[#This Row],[SỐ LƯỢNG CÒN LẠI
(auto-fill)]]=0),"BÁN",
IF(AND(Stock[[#This Row],[SỐ LƯỢNG MUA]]&gt;0,Stock[[#This Row],[SỐ LƯỢNG CÒN LẠI
(auto-fill)]]&gt;0),"NẮM GIỮ",""))</f>
        <v/>
      </c>
      <c r="C2905" s="112">
        <f t="shared" si="45"/>
        <v>2892</v>
      </c>
      <c r="D2905" s="77"/>
      <c r="E2905" s="78"/>
      <c r="F2905" s="170"/>
      <c r="G2905" s="83"/>
      <c r="H2905" s="84"/>
      <c r="I2905" s="114" t="str">
        <f>IF(Stock[[#This Row],[SỐ LƯỢNG MUA]]&gt;0,Stock[[#This Row],[GIÁ MUA]]*Stock[[#This Row],[SỐ LƯỢNG MUA]]*$D$11,"")</f>
        <v/>
      </c>
      <c r="J2905" s="87"/>
      <c r="K2905" s="88"/>
      <c r="L2905" s="116" t="str">
        <f>IF(Stock[[#This Row],[SỐ LƯỢNG MUA]]&gt;0,Stock[[#This Row],[GIÁ MUA]]*(1+Stock[[#This Row],[% TĂNG KỲ VỌNG_1]]),"")</f>
        <v/>
      </c>
      <c r="M2905" s="89"/>
      <c r="N2905" s="116" t="str">
        <f>IF(Stock[[#This Row],[SỐ LƯỢNG MUA]]&gt;0,Stock[[#This Row],[GIÁ MUA]]*(1+Stock[[#This Row],[% TĂNG KỲ VỌNG_2]]),"")</f>
        <v/>
      </c>
      <c r="O2905" s="89"/>
      <c r="P2905" s="116" t="str">
        <f>IF(Stock[[#This Row],[SỐ LƯỢNG MUA]]&gt;0,Stock[[#This Row],[GIÁ MUA]]*(1+Stock[[#This Row],[% GIẢM ĐỂ CẮT LỖ]]),"")</f>
        <v/>
      </c>
      <c r="Q2905" s="103"/>
      <c r="R2905" s="117" t="str">
        <f>IF(Stock[[#This Row],[CỔ TỨC TIỀN MẶT]]&gt;0,Stock[[#This Row],[CỔ TỨC TIỀN MẶT]]/(Stock[[#This Row],[GIÁ MUA]]*Stock[[#This Row],[SỐ LƯỢNG MUA]]),"")</f>
        <v/>
      </c>
      <c r="S2905" s="103"/>
      <c r="T2905" s="77"/>
      <c r="U2905" s="95"/>
      <c r="V2905" s="96"/>
      <c r="W2905" s="125" t="str">
        <f>IF(Stock[[#This Row],[SỐ LƯỢNG BÁN]]&gt;0,Stock[[#This Row],[GIÁ BÁN]]*Stock[[#This Row],[SỐ LƯỢNG BÁN]]*$D$11+Stock[[#This Row],[GIÁ BÁN]]*Stock[[#This Row],[SỐ LƯỢNG BÁN]]*$D$12,"")</f>
        <v/>
      </c>
      <c r="X2905" s="120">
        <f>Stock[[#This Row],[SỐ LƯỢNG MUA]]+Stock[[#This Row],[CỔ TỨC BẰNG CỔ PHIẾU]]-Stock[[#This Row],[SỐ LƯỢNG BÁN]]</f>
        <v>0</v>
      </c>
      <c r="Y29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5" s="120">
        <f ca="1">IF(Stock[[#This Row],[NGÀY BÁN]]&gt;0,Stock[[#This Row],[NGÀY BÁN]]-Stock[[#This Row],[NGÀY MUA]]+1,IF(Stock[[#This Row],[NGÀY MUA]]=0,0,TODAY()-Stock[[#This Row],[NGÀY MUA]]+1))</f>
        <v>0</v>
      </c>
      <c r="AA2905" s="121" t="str">
        <f>IFERROR(Stock[[#This Row],[CỔ TỨC TIỀN MẶT]]+Stock[[#This Row],[LÃI/(LỖ) TỪ BÁN CK
(auto-fill)]],"")</f>
        <v/>
      </c>
      <c r="AB29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5" s="79"/>
      <c r="AE2905" s="146" t="str">
        <f>IF(Stock[[#This Row],[TRẠNG THÁI
(auto-fill)]]="NẮM GIỮ",Stock[[#This Row],[GIÁ THỊ TRƯỜNG]]-Stock[[#This Row],[GIÁ MUA]],"")</f>
        <v/>
      </c>
      <c r="AF2905" s="150" t="str">
        <f>IFERROR(Stock[[#This Row],[TĂNG/
(GIẢM )]]/Stock[[#This Row],[GIÁ MUA]],"")</f>
        <v/>
      </c>
      <c r="AG2905" s="129" t="str">
        <f>IF(Stock[[#This Row],[GIÁ THỊ TRƯỜNG]]&gt;0,Stock[[#This Row],[GIÁ THỊ TRƯỜNG]]*Stock[[#This Row],[SỐ LƯỢNG CÒN LẠI
(auto-fill)]],"")</f>
        <v/>
      </c>
    </row>
    <row r="2906" spans="2:33">
      <c r="B2906" s="109" t="str">
        <f>IF(AND(Stock[[#This Row],[SỐ LƯỢNG MUA]]&gt;0,Stock[[#This Row],[SỐ LƯỢNG CÒN LẠI
(auto-fill)]]=0),"BÁN",
IF(AND(Stock[[#This Row],[SỐ LƯỢNG MUA]]&gt;0,Stock[[#This Row],[SỐ LƯỢNG CÒN LẠI
(auto-fill)]]&gt;0),"NẮM GIỮ",""))</f>
        <v/>
      </c>
      <c r="C2906" s="112">
        <f t="shared" si="45"/>
        <v>2893</v>
      </c>
      <c r="D2906" s="77"/>
      <c r="E2906" s="78"/>
      <c r="F2906" s="170"/>
      <c r="G2906" s="83"/>
      <c r="H2906" s="84"/>
      <c r="I2906" s="114" t="str">
        <f>IF(Stock[[#This Row],[SỐ LƯỢNG MUA]]&gt;0,Stock[[#This Row],[GIÁ MUA]]*Stock[[#This Row],[SỐ LƯỢNG MUA]]*$D$11,"")</f>
        <v/>
      </c>
      <c r="J2906" s="87"/>
      <c r="K2906" s="88"/>
      <c r="L2906" s="116" t="str">
        <f>IF(Stock[[#This Row],[SỐ LƯỢNG MUA]]&gt;0,Stock[[#This Row],[GIÁ MUA]]*(1+Stock[[#This Row],[% TĂNG KỲ VỌNG_1]]),"")</f>
        <v/>
      </c>
      <c r="M2906" s="89"/>
      <c r="N2906" s="116" t="str">
        <f>IF(Stock[[#This Row],[SỐ LƯỢNG MUA]]&gt;0,Stock[[#This Row],[GIÁ MUA]]*(1+Stock[[#This Row],[% TĂNG KỲ VỌNG_2]]),"")</f>
        <v/>
      </c>
      <c r="O2906" s="89"/>
      <c r="P2906" s="116" t="str">
        <f>IF(Stock[[#This Row],[SỐ LƯỢNG MUA]]&gt;0,Stock[[#This Row],[GIÁ MUA]]*(1+Stock[[#This Row],[% GIẢM ĐỂ CẮT LỖ]]),"")</f>
        <v/>
      </c>
      <c r="Q2906" s="103"/>
      <c r="R2906" s="117" t="str">
        <f>IF(Stock[[#This Row],[CỔ TỨC TIỀN MẶT]]&gt;0,Stock[[#This Row],[CỔ TỨC TIỀN MẶT]]/(Stock[[#This Row],[GIÁ MUA]]*Stock[[#This Row],[SỐ LƯỢNG MUA]]),"")</f>
        <v/>
      </c>
      <c r="S2906" s="103"/>
      <c r="T2906" s="77"/>
      <c r="U2906" s="95"/>
      <c r="V2906" s="96"/>
      <c r="W2906" s="125" t="str">
        <f>IF(Stock[[#This Row],[SỐ LƯỢNG BÁN]]&gt;0,Stock[[#This Row],[GIÁ BÁN]]*Stock[[#This Row],[SỐ LƯỢNG BÁN]]*$D$11+Stock[[#This Row],[GIÁ BÁN]]*Stock[[#This Row],[SỐ LƯỢNG BÁN]]*$D$12,"")</f>
        <v/>
      </c>
      <c r="X2906" s="120">
        <f>Stock[[#This Row],[SỐ LƯỢNG MUA]]+Stock[[#This Row],[CỔ TỨC BẰNG CỔ PHIẾU]]-Stock[[#This Row],[SỐ LƯỢNG BÁN]]</f>
        <v>0</v>
      </c>
      <c r="Y29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6" s="120">
        <f ca="1">IF(Stock[[#This Row],[NGÀY BÁN]]&gt;0,Stock[[#This Row],[NGÀY BÁN]]-Stock[[#This Row],[NGÀY MUA]]+1,IF(Stock[[#This Row],[NGÀY MUA]]=0,0,TODAY()-Stock[[#This Row],[NGÀY MUA]]+1))</f>
        <v>0</v>
      </c>
      <c r="AA2906" s="121" t="str">
        <f>IFERROR(Stock[[#This Row],[CỔ TỨC TIỀN MẶT]]+Stock[[#This Row],[LÃI/(LỖ) TỪ BÁN CK
(auto-fill)]],"")</f>
        <v/>
      </c>
      <c r="AB29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6" s="79"/>
      <c r="AE2906" s="146" t="str">
        <f>IF(Stock[[#This Row],[TRẠNG THÁI
(auto-fill)]]="NẮM GIỮ",Stock[[#This Row],[GIÁ THỊ TRƯỜNG]]-Stock[[#This Row],[GIÁ MUA]],"")</f>
        <v/>
      </c>
      <c r="AF2906" s="150" t="str">
        <f>IFERROR(Stock[[#This Row],[TĂNG/
(GIẢM )]]/Stock[[#This Row],[GIÁ MUA]],"")</f>
        <v/>
      </c>
      <c r="AG2906" s="129" t="str">
        <f>IF(Stock[[#This Row],[GIÁ THỊ TRƯỜNG]]&gt;0,Stock[[#This Row],[GIÁ THỊ TRƯỜNG]]*Stock[[#This Row],[SỐ LƯỢNG CÒN LẠI
(auto-fill)]],"")</f>
        <v/>
      </c>
    </row>
    <row r="2907" spans="2:33">
      <c r="B2907" s="109" t="str">
        <f>IF(AND(Stock[[#This Row],[SỐ LƯỢNG MUA]]&gt;0,Stock[[#This Row],[SỐ LƯỢNG CÒN LẠI
(auto-fill)]]=0),"BÁN",
IF(AND(Stock[[#This Row],[SỐ LƯỢNG MUA]]&gt;0,Stock[[#This Row],[SỐ LƯỢNG CÒN LẠI
(auto-fill)]]&gt;0),"NẮM GIỮ",""))</f>
        <v/>
      </c>
      <c r="C2907" s="112">
        <f t="shared" si="45"/>
        <v>2894</v>
      </c>
      <c r="D2907" s="77"/>
      <c r="E2907" s="78"/>
      <c r="F2907" s="170"/>
      <c r="G2907" s="83"/>
      <c r="H2907" s="84"/>
      <c r="I2907" s="114" t="str">
        <f>IF(Stock[[#This Row],[SỐ LƯỢNG MUA]]&gt;0,Stock[[#This Row],[GIÁ MUA]]*Stock[[#This Row],[SỐ LƯỢNG MUA]]*$D$11,"")</f>
        <v/>
      </c>
      <c r="J2907" s="87"/>
      <c r="K2907" s="88"/>
      <c r="L2907" s="116" t="str">
        <f>IF(Stock[[#This Row],[SỐ LƯỢNG MUA]]&gt;0,Stock[[#This Row],[GIÁ MUA]]*(1+Stock[[#This Row],[% TĂNG KỲ VỌNG_1]]),"")</f>
        <v/>
      </c>
      <c r="M2907" s="89"/>
      <c r="N2907" s="116" t="str">
        <f>IF(Stock[[#This Row],[SỐ LƯỢNG MUA]]&gt;0,Stock[[#This Row],[GIÁ MUA]]*(1+Stock[[#This Row],[% TĂNG KỲ VỌNG_2]]),"")</f>
        <v/>
      </c>
      <c r="O2907" s="89"/>
      <c r="P2907" s="116" t="str">
        <f>IF(Stock[[#This Row],[SỐ LƯỢNG MUA]]&gt;0,Stock[[#This Row],[GIÁ MUA]]*(1+Stock[[#This Row],[% GIẢM ĐỂ CẮT LỖ]]),"")</f>
        <v/>
      </c>
      <c r="Q2907" s="103"/>
      <c r="R2907" s="117" t="str">
        <f>IF(Stock[[#This Row],[CỔ TỨC TIỀN MẶT]]&gt;0,Stock[[#This Row],[CỔ TỨC TIỀN MẶT]]/(Stock[[#This Row],[GIÁ MUA]]*Stock[[#This Row],[SỐ LƯỢNG MUA]]),"")</f>
        <v/>
      </c>
      <c r="S2907" s="103"/>
      <c r="T2907" s="77"/>
      <c r="U2907" s="95"/>
      <c r="V2907" s="96"/>
      <c r="W2907" s="125" t="str">
        <f>IF(Stock[[#This Row],[SỐ LƯỢNG BÁN]]&gt;0,Stock[[#This Row],[GIÁ BÁN]]*Stock[[#This Row],[SỐ LƯỢNG BÁN]]*$D$11+Stock[[#This Row],[GIÁ BÁN]]*Stock[[#This Row],[SỐ LƯỢNG BÁN]]*$D$12,"")</f>
        <v/>
      </c>
      <c r="X2907" s="120">
        <f>Stock[[#This Row],[SỐ LƯỢNG MUA]]+Stock[[#This Row],[CỔ TỨC BẰNG CỔ PHIẾU]]-Stock[[#This Row],[SỐ LƯỢNG BÁN]]</f>
        <v>0</v>
      </c>
      <c r="Y29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7" s="120">
        <f ca="1">IF(Stock[[#This Row],[NGÀY BÁN]]&gt;0,Stock[[#This Row],[NGÀY BÁN]]-Stock[[#This Row],[NGÀY MUA]]+1,IF(Stock[[#This Row],[NGÀY MUA]]=0,0,TODAY()-Stock[[#This Row],[NGÀY MUA]]+1))</f>
        <v>0</v>
      </c>
      <c r="AA2907" s="121" t="str">
        <f>IFERROR(Stock[[#This Row],[CỔ TỨC TIỀN MẶT]]+Stock[[#This Row],[LÃI/(LỖ) TỪ BÁN CK
(auto-fill)]],"")</f>
        <v/>
      </c>
      <c r="AB29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7" s="79"/>
      <c r="AE2907" s="146" t="str">
        <f>IF(Stock[[#This Row],[TRẠNG THÁI
(auto-fill)]]="NẮM GIỮ",Stock[[#This Row],[GIÁ THỊ TRƯỜNG]]-Stock[[#This Row],[GIÁ MUA]],"")</f>
        <v/>
      </c>
      <c r="AF2907" s="150" t="str">
        <f>IFERROR(Stock[[#This Row],[TĂNG/
(GIẢM )]]/Stock[[#This Row],[GIÁ MUA]],"")</f>
        <v/>
      </c>
      <c r="AG2907" s="129" t="str">
        <f>IF(Stock[[#This Row],[GIÁ THỊ TRƯỜNG]]&gt;0,Stock[[#This Row],[GIÁ THỊ TRƯỜNG]]*Stock[[#This Row],[SỐ LƯỢNG CÒN LẠI
(auto-fill)]],"")</f>
        <v/>
      </c>
    </row>
    <row r="2908" spans="2:33">
      <c r="B2908" s="109" t="str">
        <f>IF(AND(Stock[[#This Row],[SỐ LƯỢNG MUA]]&gt;0,Stock[[#This Row],[SỐ LƯỢNG CÒN LẠI
(auto-fill)]]=0),"BÁN",
IF(AND(Stock[[#This Row],[SỐ LƯỢNG MUA]]&gt;0,Stock[[#This Row],[SỐ LƯỢNG CÒN LẠI
(auto-fill)]]&gt;0),"NẮM GIỮ",""))</f>
        <v/>
      </c>
      <c r="C2908" s="112">
        <f t="shared" si="45"/>
        <v>2895</v>
      </c>
      <c r="D2908" s="77"/>
      <c r="E2908" s="78"/>
      <c r="F2908" s="170"/>
      <c r="G2908" s="83"/>
      <c r="H2908" s="84"/>
      <c r="I2908" s="114" t="str">
        <f>IF(Stock[[#This Row],[SỐ LƯỢNG MUA]]&gt;0,Stock[[#This Row],[GIÁ MUA]]*Stock[[#This Row],[SỐ LƯỢNG MUA]]*$D$11,"")</f>
        <v/>
      </c>
      <c r="J2908" s="87"/>
      <c r="K2908" s="88"/>
      <c r="L2908" s="116" t="str">
        <f>IF(Stock[[#This Row],[SỐ LƯỢNG MUA]]&gt;0,Stock[[#This Row],[GIÁ MUA]]*(1+Stock[[#This Row],[% TĂNG KỲ VỌNG_1]]),"")</f>
        <v/>
      </c>
      <c r="M2908" s="89"/>
      <c r="N2908" s="116" t="str">
        <f>IF(Stock[[#This Row],[SỐ LƯỢNG MUA]]&gt;0,Stock[[#This Row],[GIÁ MUA]]*(1+Stock[[#This Row],[% TĂNG KỲ VỌNG_2]]),"")</f>
        <v/>
      </c>
      <c r="O2908" s="89"/>
      <c r="P2908" s="116" t="str">
        <f>IF(Stock[[#This Row],[SỐ LƯỢNG MUA]]&gt;0,Stock[[#This Row],[GIÁ MUA]]*(1+Stock[[#This Row],[% GIẢM ĐỂ CẮT LỖ]]),"")</f>
        <v/>
      </c>
      <c r="Q2908" s="103"/>
      <c r="R2908" s="117" t="str">
        <f>IF(Stock[[#This Row],[CỔ TỨC TIỀN MẶT]]&gt;0,Stock[[#This Row],[CỔ TỨC TIỀN MẶT]]/(Stock[[#This Row],[GIÁ MUA]]*Stock[[#This Row],[SỐ LƯỢNG MUA]]),"")</f>
        <v/>
      </c>
      <c r="S2908" s="103"/>
      <c r="T2908" s="77"/>
      <c r="U2908" s="95"/>
      <c r="V2908" s="96"/>
      <c r="W2908" s="125" t="str">
        <f>IF(Stock[[#This Row],[SỐ LƯỢNG BÁN]]&gt;0,Stock[[#This Row],[GIÁ BÁN]]*Stock[[#This Row],[SỐ LƯỢNG BÁN]]*$D$11+Stock[[#This Row],[GIÁ BÁN]]*Stock[[#This Row],[SỐ LƯỢNG BÁN]]*$D$12,"")</f>
        <v/>
      </c>
      <c r="X2908" s="120">
        <f>Stock[[#This Row],[SỐ LƯỢNG MUA]]+Stock[[#This Row],[CỔ TỨC BẰNG CỔ PHIẾU]]-Stock[[#This Row],[SỐ LƯỢNG BÁN]]</f>
        <v>0</v>
      </c>
      <c r="Y29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8" s="120">
        <f ca="1">IF(Stock[[#This Row],[NGÀY BÁN]]&gt;0,Stock[[#This Row],[NGÀY BÁN]]-Stock[[#This Row],[NGÀY MUA]]+1,IF(Stock[[#This Row],[NGÀY MUA]]=0,0,TODAY()-Stock[[#This Row],[NGÀY MUA]]+1))</f>
        <v>0</v>
      </c>
      <c r="AA2908" s="121" t="str">
        <f>IFERROR(Stock[[#This Row],[CỔ TỨC TIỀN MẶT]]+Stock[[#This Row],[LÃI/(LỖ) TỪ BÁN CK
(auto-fill)]],"")</f>
        <v/>
      </c>
      <c r="AB29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8" s="79"/>
      <c r="AE2908" s="146" t="str">
        <f>IF(Stock[[#This Row],[TRẠNG THÁI
(auto-fill)]]="NẮM GIỮ",Stock[[#This Row],[GIÁ THỊ TRƯỜNG]]-Stock[[#This Row],[GIÁ MUA]],"")</f>
        <v/>
      </c>
      <c r="AF2908" s="150" t="str">
        <f>IFERROR(Stock[[#This Row],[TĂNG/
(GIẢM )]]/Stock[[#This Row],[GIÁ MUA]],"")</f>
        <v/>
      </c>
      <c r="AG2908" s="129" t="str">
        <f>IF(Stock[[#This Row],[GIÁ THỊ TRƯỜNG]]&gt;0,Stock[[#This Row],[GIÁ THỊ TRƯỜNG]]*Stock[[#This Row],[SỐ LƯỢNG CÒN LẠI
(auto-fill)]],"")</f>
        <v/>
      </c>
    </row>
    <row r="2909" spans="2:33">
      <c r="B2909" s="109" t="str">
        <f>IF(AND(Stock[[#This Row],[SỐ LƯỢNG MUA]]&gt;0,Stock[[#This Row],[SỐ LƯỢNG CÒN LẠI
(auto-fill)]]=0),"BÁN",
IF(AND(Stock[[#This Row],[SỐ LƯỢNG MUA]]&gt;0,Stock[[#This Row],[SỐ LƯỢNG CÒN LẠI
(auto-fill)]]&gt;0),"NẮM GIỮ",""))</f>
        <v/>
      </c>
      <c r="C2909" s="112">
        <f t="shared" si="45"/>
        <v>2896</v>
      </c>
      <c r="D2909" s="77"/>
      <c r="E2909" s="78"/>
      <c r="F2909" s="170"/>
      <c r="G2909" s="83"/>
      <c r="H2909" s="84"/>
      <c r="I2909" s="114" t="str">
        <f>IF(Stock[[#This Row],[SỐ LƯỢNG MUA]]&gt;0,Stock[[#This Row],[GIÁ MUA]]*Stock[[#This Row],[SỐ LƯỢNG MUA]]*$D$11,"")</f>
        <v/>
      </c>
      <c r="J2909" s="87"/>
      <c r="K2909" s="88"/>
      <c r="L2909" s="116" t="str">
        <f>IF(Stock[[#This Row],[SỐ LƯỢNG MUA]]&gt;0,Stock[[#This Row],[GIÁ MUA]]*(1+Stock[[#This Row],[% TĂNG KỲ VỌNG_1]]),"")</f>
        <v/>
      </c>
      <c r="M2909" s="89"/>
      <c r="N2909" s="116" t="str">
        <f>IF(Stock[[#This Row],[SỐ LƯỢNG MUA]]&gt;0,Stock[[#This Row],[GIÁ MUA]]*(1+Stock[[#This Row],[% TĂNG KỲ VỌNG_2]]),"")</f>
        <v/>
      </c>
      <c r="O2909" s="89"/>
      <c r="P2909" s="116" t="str">
        <f>IF(Stock[[#This Row],[SỐ LƯỢNG MUA]]&gt;0,Stock[[#This Row],[GIÁ MUA]]*(1+Stock[[#This Row],[% GIẢM ĐỂ CẮT LỖ]]),"")</f>
        <v/>
      </c>
      <c r="Q2909" s="103"/>
      <c r="R2909" s="117" t="str">
        <f>IF(Stock[[#This Row],[CỔ TỨC TIỀN MẶT]]&gt;0,Stock[[#This Row],[CỔ TỨC TIỀN MẶT]]/(Stock[[#This Row],[GIÁ MUA]]*Stock[[#This Row],[SỐ LƯỢNG MUA]]),"")</f>
        <v/>
      </c>
      <c r="S2909" s="103"/>
      <c r="T2909" s="77"/>
      <c r="U2909" s="95"/>
      <c r="V2909" s="96"/>
      <c r="W2909" s="125" t="str">
        <f>IF(Stock[[#This Row],[SỐ LƯỢNG BÁN]]&gt;0,Stock[[#This Row],[GIÁ BÁN]]*Stock[[#This Row],[SỐ LƯỢNG BÁN]]*$D$11+Stock[[#This Row],[GIÁ BÁN]]*Stock[[#This Row],[SỐ LƯỢNG BÁN]]*$D$12,"")</f>
        <v/>
      </c>
      <c r="X2909" s="120">
        <f>Stock[[#This Row],[SỐ LƯỢNG MUA]]+Stock[[#This Row],[CỔ TỨC BẰNG CỔ PHIẾU]]-Stock[[#This Row],[SỐ LƯỢNG BÁN]]</f>
        <v>0</v>
      </c>
      <c r="Y29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9" s="120">
        <f ca="1">IF(Stock[[#This Row],[NGÀY BÁN]]&gt;0,Stock[[#This Row],[NGÀY BÁN]]-Stock[[#This Row],[NGÀY MUA]]+1,IF(Stock[[#This Row],[NGÀY MUA]]=0,0,TODAY()-Stock[[#This Row],[NGÀY MUA]]+1))</f>
        <v>0</v>
      </c>
      <c r="AA2909" s="121" t="str">
        <f>IFERROR(Stock[[#This Row],[CỔ TỨC TIỀN MẶT]]+Stock[[#This Row],[LÃI/(LỖ) TỪ BÁN CK
(auto-fill)]],"")</f>
        <v/>
      </c>
      <c r="AB29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09" s="79"/>
      <c r="AE2909" s="146" t="str">
        <f>IF(Stock[[#This Row],[TRẠNG THÁI
(auto-fill)]]="NẮM GIỮ",Stock[[#This Row],[GIÁ THỊ TRƯỜNG]]-Stock[[#This Row],[GIÁ MUA]],"")</f>
        <v/>
      </c>
      <c r="AF2909" s="150" t="str">
        <f>IFERROR(Stock[[#This Row],[TĂNG/
(GIẢM )]]/Stock[[#This Row],[GIÁ MUA]],"")</f>
        <v/>
      </c>
      <c r="AG2909" s="129" t="str">
        <f>IF(Stock[[#This Row],[GIÁ THỊ TRƯỜNG]]&gt;0,Stock[[#This Row],[GIÁ THỊ TRƯỜNG]]*Stock[[#This Row],[SỐ LƯỢNG CÒN LẠI
(auto-fill)]],"")</f>
        <v/>
      </c>
    </row>
    <row r="2910" spans="2:33">
      <c r="B2910" s="109" t="str">
        <f>IF(AND(Stock[[#This Row],[SỐ LƯỢNG MUA]]&gt;0,Stock[[#This Row],[SỐ LƯỢNG CÒN LẠI
(auto-fill)]]=0),"BÁN",
IF(AND(Stock[[#This Row],[SỐ LƯỢNG MUA]]&gt;0,Stock[[#This Row],[SỐ LƯỢNG CÒN LẠI
(auto-fill)]]&gt;0),"NẮM GIỮ",""))</f>
        <v/>
      </c>
      <c r="C2910" s="112">
        <f t="shared" si="45"/>
        <v>2897</v>
      </c>
      <c r="D2910" s="77"/>
      <c r="E2910" s="78"/>
      <c r="F2910" s="170"/>
      <c r="G2910" s="83"/>
      <c r="H2910" s="84"/>
      <c r="I2910" s="114" t="str">
        <f>IF(Stock[[#This Row],[SỐ LƯỢNG MUA]]&gt;0,Stock[[#This Row],[GIÁ MUA]]*Stock[[#This Row],[SỐ LƯỢNG MUA]]*$D$11,"")</f>
        <v/>
      </c>
      <c r="J2910" s="87"/>
      <c r="K2910" s="88"/>
      <c r="L2910" s="116" t="str">
        <f>IF(Stock[[#This Row],[SỐ LƯỢNG MUA]]&gt;0,Stock[[#This Row],[GIÁ MUA]]*(1+Stock[[#This Row],[% TĂNG KỲ VỌNG_1]]),"")</f>
        <v/>
      </c>
      <c r="M2910" s="89"/>
      <c r="N2910" s="116" t="str">
        <f>IF(Stock[[#This Row],[SỐ LƯỢNG MUA]]&gt;0,Stock[[#This Row],[GIÁ MUA]]*(1+Stock[[#This Row],[% TĂNG KỲ VỌNG_2]]),"")</f>
        <v/>
      </c>
      <c r="O2910" s="89"/>
      <c r="P2910" s="116" t="str">
        <f>IF(Stock[[#This Row],[SỐ LƯỢNG MUA]]&gt;0,Stock[[#This Row],[GIÁ MUA]]*(1+Stock[[#This Row],[% GIẢM ĐỂ CẮT LỖ]]),"")</f>
        <v/>
      </c>
      <c r="Q2910" s="103"/>
      <c r="R2910" s="117" t="str">
        <f>IF(Stock[[#This Row],[CỔ TỨC TIỀN MẶT]]&gt;0,Stock[[#This Row],[CỔ TỨC TIỀN MẶT]]/(Stock[[#This Row],[GIÁ MUA]]*Stock[[#This Row],[SỐ LƯỢNG MUA]]),"")</f>
        <v/>
      </c>
      <c r="S2910" s="103"/>
      <c r="T2910" s="77"/>
      <c r="U2910" s="95"/>
      <c r="V2910" s="96"/>
      <c r="W2910" s="125" t="str">
        <f>IF(Stock[[#This Row],[SỐ LƯỢNG BÁN]]&gt;0,Stock[[#This Row],[GIÁ BÁN]]*Stock[[#This Row],[SỐ LƯỢNG BÁN]]*$D$11+Stock[[#This Row],[GIÁ BÁN]]*Stock[[#This Row],[SỐ LƯỢNG BÁN]]*$D$12,"")</f>
        <v/>
      </c>
      <c r="X2910" s="120">
        <f>Stock[[#This Row],[SỐ LƯỢNG MUA]]+Stock[[#This Row],[CỔ TỨC BẰNG CỔ PHIẾU]]-Stock[[#This Row],[SỐ LƯỢNG BÁN]]</f>
        <v>0</v>
      </c>
      <c r="Y29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0" s="120">
        <f ca="1">IF(Stock[[#This Row],[NGÀY BÁN]]&gt;0,Stock[[#This Row],[NGÀY BÁN]]-Stock[[#This Row],[NGÀY MUA]]+1,IF(Stock[[#This Row],[NGÀY MUA]]=0,0,TODAY()-Stock[[#This Row],[NGÀY MUA]]+1))</f>
        <v>0</v>
      </c>
      <c r="AA2910" s="121" t="str">
        <f>IFERROR(Stock[[#This Row],[CỔ TỨC TIỀN MẶT]]+Stock[[#This Row],[LÃI/(LỖ) TỪ BÁN CK
(auto-fill)]],"")</f>
        <v/>
      </c>
      <c r="AB29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0" s="79"/>
      <c r="AE2910" s="146" t="str">
        <f>IF(Stock[[#This Row],[TRẠNG THÁI
(auto-fill)]]="NẮM GIỮ",Stock[[#This Row],[GIÁ THỊ TRƯỜNG]]-Stock[[#This Row],[GIÁ MUA]],"")</f>
        <v/>
      </c>
      <c r="AF2910" s="150" t="str">
        <f>IFERROR(Stock[[#This Row],[TĂNG/
(GIẢM )]]/Stock[[#This Row],[GIÁ MUA]],"")</f>
        <v/>
      </c>
      <c r="AG2910" s="129" t="str">
        <f>IF(Stock[[#This Row],[GIÁ THỊ TRƯỜNG]]&gt;0,Stock[[#This Row],[GIÁ THỊ TRƯỜNG]]*Stock[[#This Row],[SỐ LƯỢNG CÒN LẠI
(auto-fill)]],"")</f>
        <v/>
      </c>
    </row>
    <row r="2911" spans="2:33">
      <c r="B2911" s="109" t="str">
        <f>IF(AND(Stock[[#This Row],[SỐ LƯỢNG MUA]]&gt;0,Stock[[#This Row],[SỐ LƯỢNG CÒN LẠI
(auto-fill)]]=0),"BÁN",
IF(AND(Stock[[#This Row],[SỐ LƯỢNG MUA]]&gt;0,Stock[[#This Row],[SỐ LƯỢNG CÒN LẠI
(auto-fill)]]&gt;0),"NẮM GIỮ",""))</f>
        <v/>
      </c>
      <c r="C2911" s="112">
        <f t="shared" si="45"/>
        <v>2898</v>
      </c>
      <c r="D2911" s="77"/>
      <c r="E2911" s="78"/>
      <c r="F2911" s="170"/>
      <c r="G2911" s="83"/>
      <c r="H2911" s="84"/>
      <c r="I2911" s="114" t="str">
        <f>IF(Stock[[#This Row],[SỐ LƯỢNG MUA]]&gt;0,Stock[[#This Row],[GIÁ MUA]]*Stock[[#This Row],[SỐ LƯỢNG MUA]]*$D$11,"")</f>
        <v/>
      </c>
      <c r="J2911" s="87"/>
      <c r="K2911" s="88"/>
      <c r="L2911" s="116" t="str">
        <f>IF(Stock[[#This Row],[SỐ LƯỢNG MUA]]&gt;0,Stock[[#This Row],[GIÁ MUA]]*(1+Stock[[#This Row],[% TĂNG KỲ VỌNG_1]]),"")</f>
        <v/>
      </c>
      <c r="M2911" s="89"/>
      <c r="N2911" s="116" t="str">
        <f>IF(Stock[[#This Row],[SỐ LƯỢNG MUA]]&gt;0,Stock[[#This Row],[GIÁ MUA]]*(1+Stock[[#This Row],[% TĂNG KỲ VỌNG_2]]),"")</f>
        <v/>
      </c>
      <c r="O2911" s="89"/>
      <c r="P2911" s="116" t="str">
        <f>IF(Stock[[#This Row],[SỐ LƯỢNG MUA]]&gt;0,Stock[[#This Row],[GIÁ MUA]]*(1+Stock[[#This Row],[% GIẢM ĐỂ CẮT LỖ]]),"")</f>
        <v/>
      </c>
      <c r="Q2911" s="103"/>
      <c r="R2911" s="117" t="str">
        <f>IF(Stock[[#This Row],[CỔ TỨC TIỀN MẶT]]&gt;0,Stock[[#This Row],[CỔ TỨC TIỀN MẶT]]/(Stock[[#This Row],[GIÁ MUA]]*Stock[[#This Row],[SỐ LƯỢNG MUA]]),"")</f>
        <v/>
      </c>
      <c r="S2911" s="103"/>
      <c r="T2911" s="77"/>
      <c r="U2911" s="95"/>
      <c r="V2911" s="96"/>
      <c r="W2911" s="125" t="str">
        <f>IF(Stock[[#This Row],[SỐ LƯỢNG BÁN]]&gt;0,Stock[[#This Row],[GIÁ BÁN]]*Stock[[#This Row],[SỐ LƯỢNG BÁN]]*$D$11+Stock[[#This Row],[GIÁ BÁN]]*Stock[[#This Row],[SỐ LƯỢNG BÁN]]*$D$12,"")</f>
        <v/>
      </c>
      <c r="X2911" s="120">
        <f>Stock[[#This Row],[SỐ LƯỢNG MUA]]+Stock[[#This Row],[CỔ TỨC BẰNG CỔ PHIẾU]]-Stock[[#This Row],[SỐ LƯỢNG BÁN]]</f>
        <v>0</v>
      </c>
      <c r="Y29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1" s="120">
        <f ca="1">IF(Stock[[#This Row],[NGÀY BÁN]]&gt;0,Stock[[#This Row],[NGÀY BÁN]]-Stock[[#This Row],[NGÀY MUA]]+1,IF(Stock[[#This Row],[NGÀY MUA]]=0,0,TODAY()-Stock[[#This Row],[NGÀY MUA]]+1))</f>
        <v>0</v>
      </c>
      <c r="AA2911" s="121" t="str">
        <f>IFERROR(Stock[[#This Row],[CỔ TỨC TIỀN MẶT]]+Stock[[#This Row],[LÃI/(LỖ) TỪ BÁN CK
(auto-fill)]],"")</f>
        <v/>
      </c>
      <c r="AB29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1" s="79"/>
      <c r="AE2911" s="146" t="str">
        <f>IF(Stock[[#This Row],[TRẠNG THÁI
(auto-fill)]]="NẮM GIỮ",Stock[[#This Row],[GIÁ THỊ TRƯỜNG]]-Stock[[#This Row],[GIÁ MUA]],"")</f>
        <v/>
      </c>
      <c r="AF2911" s="150" t="str">
        <f>IFERROR(Stock[[#This Row],[TĂNG/
(GIẢM )]]/Stock[[#This Row],[GIÁ MUA]],"")</f>
        <v/>
      </c>
      <c r="AG2911" s="129" t="str">
        <f>IF(Stock[[#This Row],[GIÁ THỊ TRƯỜNG]]&gt;0,Stock[[#This Row],[GIÁ THỊ TRƯỜNG]]*Stock[[#This Row],[SỐ LƯỢNG CÒN LẠI
(auto-fill)]],"")</f>
        <v/>
      </c>
    </row>
    <row r="2912" spans="2:33">
      <c r="B2912" s="109" t="str">
        <f>IF(AND(Stock[[#This Row],[SỐ LƯỢNG MUA]]&gt;0,Stock[[#This Row],[SỐ LƯỢNG CÒN LẠI
(auto-fill)]]=0),"BÁN",
IF(AND(Stock[[#This Row],[SỐ LƯỢNG MUA]]&gt;0,Stock[[#This Row],[SỐ LƯỢNG CÒN LẠI
(auto-fill)]]&gt;0),"NẮM GIỮ",""))</f>
        <v/>
      </c>
      <c r="C2912" s="112">
        <f t="shared" si="45"/>
        <v>2899</v>
      </c>
      <c r="D2912" s="77"/>
      <c r="E2912" s="78"/>
      <c r="F2912" s="170"/>
      <c r="G2912" s="83"/>
      <c r="H2912" s="84"/>
      <c r="I2912" s="114" t="str">
        <f>IF(Stock[[#This Row],[SỐ LƯỢNG MUA]]&gt;0,Stock[[#This Row],[GIÁ MUA]]*Stock[[#This Row],[SỐ LƯỢNG MUA]]*$D$11,"")</f>
        <v/>
      </c>
      <c r="J2912" s="87"/>
      <c r="K2912" s="88"/>
      <c r="L2912" s="116" t="str">
        <f>IF(Stock[[#This Row],[SỐ LƯỢNG MUA]]&gt;0,Stock[[#This Row],[GIÁ MUA]]*(1+Stock[[#This Row],[% TĂNG KỲ VỌNG_1]]),"")</f>
        <v/>
      </c>
      <c r="M2912" s="89"/>
      <c r="N2912" s="116" t="str">
        <f>IF(Stock[[#This Row],[SỐ LƯỢNG MUA]]&gt;0,Stock[[#This Row],[GIÁ MUA]]*(1+Stock[[#This Row],[% TĂNG KỲ VỌNG_2]]),"")</f>
        <v/>
      </c>
      <c r="O2912" s="89"/>
      <c r="P2912" s="116" t="str">
        <f>IF(Stock[[#This Row],[SỐ LƯỢNG MUA]]&gt;0,Stock[[#This Row],[GIÁ MUA]]*(1+Stock[[#This Row],[% GIẢM ĐỂ CẮT LỖ]]),"")</f>
        <v/>
      </c>
      <c r="Q2912" s="103"/>
      <c r="R2912" s="117" t="str">
        <f>IF(Stock[[#This Row],[CỔ TỨC TIỀN MẶT]]&gt;0,Stock[[#This Row],[CỔ TỨC TIỀN MẶT]]/(Stock[[#This Row],[GIÁ MUA]]*Stock[[#This Row],[SỐ LƯỢNG MUA]]),"")</f>
        <v/>
      </c>
      <c r="S2912" s="103"/>
      <c r="T2912" s="77"/>
      <c r="U2912" s="95"/>
      <c r="V2912" s="96"/>
      <c r="W2912" s="125" t="str">
        <f>IF(Stock[[#This Row],[SỐ LƯỢNG BÁN]]&gt;0,Stock[[#This Row],[GIÁ BÁN]]*Stock[[#This Row],[SỐ LƯỢNG BÁN]]*$D$11+Stock[[#This Row],[GIÁ BÁN]]*Stock[[#This Row],[SỐ LƯỢNG BÁN]]*$D$12,"")</f>
        <v/>
      </c>
      <c r="X2912" s="120">
        <f>Stock[[#This Row],[SỐ LƯỢNG MUA]]+Stock[[#This Row],[CỔ TỨC BẰNG CỔ PHIẾU]]-Stock[[#This Row],[SỐ LƯỢNG BÁN]]</f>
        <v>0</v>
      </c>
      <c r="Y29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2" s="120">
        <f ca="1">IF(Stock[[#This Row],[NGÀY BÁN]]&gt;0,Stock[[#This Row],[NGÀY BÁN]]-Stock[[#This Row],[NGÀY MUA]]+1,IF(Stock[[#This Row],[NGÀY MUA]]=0,0,TODAY()-Stock[[#This Row],[NGÀY MUA]]+1))</f>
        <v>0</v>
      </c>
      <c r="AA2912" s="121" t="str">
        <f>IFERROR(Stock[[#This Row],[CỔ TỨC TIỀN MẶT]]+Stock[[#This Row],[LÃI/(LỖ) TỪ BÁN CK
(auto-fill)]],"")</f>
        <v/>
      </c>
      <c r="AB29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2" s="79"/>
      <c r="AE2912" s="146" t="str">
        <f>IF(Stock[[#This Row],[TRẠNG THÁI
(auto-fill)]]="NẮM GIỮ",Stock[[#This Row],[GIÁ THỊ TRƯỜNG]]-Stock[[#This Row],[GIÁ MUA]],"")</f>
        <v/>
      </c>
      <c r="AF2912" s="150" t="str">
        <f>IFERROR(Stock[[#This Row],[TĂNG/
(GIẢM )]]/Stock[[#This Row],[GIÁ MUA]],"")</f>
        <v/>
      </c>
      <c r="AG2912" s="129" t="str">
        <f>IF(Stock[[#This Row],[GIÁ THỊ TRƯỜNG]]&gt;0,Stock[[#This Row],[GIÁ THỊ TRƯỜNG]]*Stock[[#This Row],[SỐ LƯỢNG CÒN LẠI
(auto-fill)]],"")</f>
        <v/>
      </c>
    </row>
    <row r="2913" spans="2:33">
      <c r="B2913" s="109" t="str">
        <f>IF(AND(Stock[[#This Row],[SỐ LƯỢNG MUA]]&gt;0,Stock[[#This Row],[SỐ LƯỢNG CÒN LẠI
(auto-fill)]]=0),"BÁN",
IF(AND(Stock[[#This Row],[SỐ LƯỢNG MUA]]&gt;0,Stock[[#This Row],[SỐ LƯỢNG CÒN LẠI
(auto-fill)]]&gt;0),"NẮM GIỮ",""))</f>
        <v/>
      </c>
      <c r="C2913" s="112">
        <f t="shared" si="45"/>
        <v>2900</v>
      </c>
      <c r="D2913" s="77"/>
      <c r="E2913" s="78"/>
      <c r="F2913" s="170"/>
      <c r="G2913" s="83"/>
      <c r="H2913" s="84"/>
      <c r="I2913" s="114" t="str">
        <f>IF(Stock[[#This Row],[SỐ LƯỢNG MUA]]&gt;0,Stock[[#This Row],[GIÁ MUA]]*Stock[[#This Row],[SỐ LƯỢNG MUA]]*$D$11,"")</f>
        <v/>
      </c>
      <c r="J2913" s="87"/>
      <c r="K2913" s="88"/>
      <c r="L2913" s="116" t="str">
        <f>IF(Stock[[#This Row],[SỐ LƯỢNG MUA]]&gt;0,Stock[[#This Row],[GIÁ MUA]]*(1+Stock[[#This Row],[% TĂNG KỲ VỌNG_1]]),"")</f>
        <v/>
      </c>
      <c r="M2913" s="89"/>
      <c r="N2913" s="116" t="str">
        <f>IF(Stock[[#This Row],[SỐ LƯỢNG MUA]]&gt;0,Stock[[#This Row],[GIÁ MUA]]*(1+Stock[[#This Row],[% TĂNG KỲ VỌNG_2]]),"")</f>
        <v/>
      </c>
      <c r="O2913" s="89"/>
      <c r="P2913" s="116" t="str">
        <f>IF(Stock[[#This Row],[SỐ LƯỢNG MUA]]&gt;0,Stock[[#This Row],[GIÁ MUA]]*(1+Stock[[#This Row],[% GIẢM ĐỂ CẮT LỖ]]),"")</f>
        <v/>
      </c>
      <c r="Q2913" s="103"/>
      <c r="R2913" s="117" t="str">
        <f>IF(Stock[[#This Row],[CỔ TỨC TIỀN MẶT]]&gt;0,Stock[[#This Row],[CỔ TỨC TIỀN MẶT]]/(Stock[[#This Row],[GIÁ MUA]]*Stock[[#This Row],[SỐ LƯỢNG MUA]]),"")</f>
        <v/>
      </c>
      <c r="S2913" s="103"/>
      <c r="T2913" s="77"/>
      <c r="U2913" s="95"/>
      <c r="V2913" s="96"/>
      <c r="W2913" s="125" t="str">
        <f>IF(Stock[[#This Row],[SỐ LƯỢNG BÁN]]&gt;0,Stock[[#This Row],[GIÁ BÁN]]*Stock[[#This Row],[SỐ LƯỢNG BÁN]]*$D$11+Stock[[#This Row],[GIÁ BÁN]]*Stock[[#This Row],[SỐ LƯỢNG BÁN]]*$D$12,"")</f>
        <v/>
      </c>
      <c r="X2913" s="120">
        <f>Stock[[#This Row],[SỐ LƯỢNG MUA]]+Stock[[#This Row],[CỔ TỨC BẰNG CỔ PHIẾU]]-Stock[[#This Row],[SỐ LƯỢNG BÁN]]</f>
        <v>0</v>
      </c>
      <c r="Y29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3" s="120">
        <f ca="1">IF(Stock[[#This Row],[NGÀY BÁN]]&gt;0,Stock[[#This Row],[NGÀY BÁN]]-Stock[[#This Row],[NGÀY MUA]]+1,IF(Stock[[#This Row],[NGÀY MUA]]=0,0,TODAY()-Stock[[#This Row],[NGÀY MUA]]+1))</f>
        <v>0</v>
      </c>
      <c r="AA2913" s="121" t="str">
        <f>IFERROR(Stock[[#This Row],[CỔ TỨC TIỀN MẶT]]+Stock[[#This Row],[LÃI/(LỖ) TỪ BÁN CK
(auto-fill)]],"")</f>
        <v/>
      </c>
      <c r="AB29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3" s="79"/>
      <c r="AE2913" s="146" t="str">
        <f>IF(Stock[[#This Row],[TRẠNG THÁI
(auto-fill)]]="NẮM GIỮ",Stock[[#This Row],[GIÁ THỊ TRƯỜNG]]-Stock[[#This Row],[GIÁ MUA]],"")</f>
        <v/>
      </c>
      <c r="AF2913" s="150" t="str">
        <f>IFERROR(Stock[[#This Row],[TĂNG/
(GIẢM )]]/Stock[[#This Row],[GIÁ MUA]],"")</f>
        <v/>
      </c>
      <c r="AG2913" s="129" t="str">
        <f>IF(Stock[[#This Row],[GIÁ THỊ TRƯỜNG]]&gt;0,Stock[[#This Row],[GIÁ THỊ TRƯỜNG]]*Stock[[#This Row],[SỐ LƯỢNG CÒN LẠI
(auto-fill)]],"")</f>
        <v/>
      </c>
    </row>
    <row r="2914" spans="2:33">
      <c r="B2914" s="109" t="str">
        <f>IF(AND(Stock[[#This Row],[SỐ LƯỢNG MUA]]&gt;0,Stock[[#This Row],[SỐ LƯỢNG CÒN LẠI
(auto-fill)]]=0),"BÁN",
IF(AND(Stock[[#This Row],[SỐ LƯỢNG MUA]]&gt;0,Stock[[#This Row],[SỐ LƯỢNG CÒN LẠI
(auto-fill)]]&gt;0),"NẮM GIỮ",""))</f>
        <v/>
      </c>
      <c r="C2914" s="112">
        <f t="shared" si="45"/>
        <v>2901</v>
      </c>
      <c r="D2914" s="77"/>
      <c r="E2914" s="78"/>
      <c r="F2914" s="170"/>
      <c r="G2914" s="83"/>
      <c r="H2914" s="84"/>
      <c r="I2914" s="114" t="str">
        <f>IF(Stock[[#This Row],[SỐ LƯỢNG MUA]]&gt;0,Stock[[#This Row],[GIÁ MUA]]*Stock[[#This Row],[SỐ LƯỢNG MUA]]*$D$11,"")</f>
        <v/>
      </c>
      <c r="J2914" s="87"/>
      <c r="K2914" s="88"/>
      <c r="L2914" s="116" t="str">
        <f>IF(Stock[[#This Row],[SỐ LƯỢNG MUA]]&gt;0,Stock[[#This Row],[GIÁ MUA]]*(1+Stock[[#This Row],[% TĂNG KỲ VỌNG_1]]),"")</f>
        <v/>
      </c>
      <c r="M2914" s="89"/>
      <c r="N2914" s="116" t="str">
        <f>IF(Stock[[#This Row],[SỐ LƯỢNG MUA]]&gt;0,Stock[[#This Row],[GIÁ MUA]]*(1+Stock[[#This Row],[% TĂNG KỲ VỌNG_2]]),"")</f>
        <v/>
      </c>
      <c r="O2914" s="89"/>
      <c r="P2914" s="116" t="str">
        <f>IF(Stock[[#This Row],[SỐ LƯỢNG MUA]]&gt;0,Stock[[#This Row],[GIÁ MUA]]*(1+Stock[[#This Row],[% GIẢM ĐỂ CẮT LỖ]]),"")</f>
        <v/>
      </c>
      <c r="Q2914" s="103"/>
      <c r="R2914" s="117" t="str">
        <f>IF(Stock[[#This Row],[CỔ TỨC TIỀN MẶT]]&gt;0,Stock[[#This Row],[CỔ TỨC TIỀN MẶT]]/(Stock[[#This Row],[GIÁ MUA]]*Stock[[#This Row],[SỐ LƯỢNG MUA]]),"")</f>
        <v/>
      </c>
      <c r="S2914" s="103"/>
      <c r="T2914" s="77"/>
      <c r="U2914" s="95"/>
      <c r="V2914" s="96"/>
      <c r="W2914" s="125" t="str">
        <f>IF(Stock[[#This Row],[SỐ LƯỢNG BÁN]]&gt;0,Stock[[#This Row],[GIÁ BÁN]]*Stock[[#This Row],[SỐ LƯỢNG BÁN]]*$D$11+Stock[[#This Row],[GIÁ BÁN]]*Stock[[#This Row],[SỐ LƯỢNG BÁN]]*$D$12,"")</f>
        <v/>
      </c>
      <c r="X2914" s="120">
        <f>Stock[[#This Row],[SỐ LƯỢNG MUA]]+Stock[[#This Row],[CỔ TỨC BẰNG CỔ PHIẾU]]-Stock[[#This Row],[SỐ LƯỢNG BÁN]]</f>
        <v>0</v>
      </c>
      <c r="Y291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4" s="120">
        <f ca="1">IF(Stock[[#This Row],[NGÀY BÁN]]&gt;0,Stock[[#This Row],[NGÀY BÁN]]-Stock[[#This Row],[NGÀY MUA]]+1,IF(Stock[[#This Row],[NGÀY MUA]]=0,0,TODAY()-Stock[[#This Row],[NGÀY MUA]]+1))</f>
        <v>0</v>
      </c>
      <c r="AA2914" s="121" t="str">
        <f>IFERROR(Stock[[#This Row],[CỔ TỨC TIỀN MẶT]]+Stock[[#This Row],[LÃI/(LỖ) TỪ BÁN CK
(auto-fill)]],"")</f>
        <v/>
      </c>
      <c r="AB291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4" s="79"/>
      <c r="AE2914" s="146" t="str">
        <f>IF(Stock[[#This Row],[TRẠNG THÁI
(auto-fill)]]="NẮM GIỮ",Stock[[#This Row],[GIÁ THỊ TRƯỜNG]]-Stock[[#This Row],[GIÁ MUA]],"")</f>
        <v/>
      </c>
      <c r="AF2914" s="150" t="str">
        <f>IFERROR(Stock[[#This Row],[TĂNG/
(GIẢM )]]/Stock[[#This Row],[GIÁ MUA]],"")</f>
        <v/>
      </c>
      <c r="AG2914" s="129" t="str">
        <f>IF(Stock[[#This Row],[GIÁ THỊ TRƯỜNG]]&gt;0,Stock[[#This Row],[GIÁ THỊ TRƯỜNG]]*Stock[[#This Row],[SỐ LƯỢNG CÒN LẠI
(auto-fill)]],"")</f>
        <v/>
      </c>
    </row>
    <row r="2915" spans="2:33">
      <c r="B2915" s="109" t="str">
        <f>IF(AND(Stock[[#This Row],[SỐ LƯỢNG MUA]]&gt;0,Stock[[#This Row],[SỐ LƯỢNG CÒN LẠI
(auto-fill)]]=0),"BÁN",
IF(AND(Stock[[#This Row],[SỐ LƯỢNG MUA]]&gt;0,Stock[[#This Row],[SỐ LƯỢNG CÒN LẠI
(auto-fill)]]&gt;0),"NẮM GIỮ",""))</f>
        <v/>
      </c>
      <c r="C2915" s="112">
        <f t="shared" si="45"/>
        <v>2902</v>
      </c>
      <c r="D2915" s="77"/>
      <c r="E2915" s="78"/>
      <c r="F2915" s="170"/>
      <c r="G2915" s="83"/>
      <c r="H2915" s="84"/>
      <c r="I2915" s="114" t="str">
        <f>IF(Stock[[#This Row],[SỐ LƯỢNG MUA]]&gt;0,Stock[[#This Row],[GIÁ MUA]]*Stock[[#This Row],[SỐ LƯỢNG MUA]]*$D$11,"")</f>
        <v/>
      </c>
      <c r="J2915" s="87"/>
      <c r="K2915" s="88"/>
      <c r="L2915" s="116" t="str">
        <f>IF(Stock[[#This Row],[SỐ LƯỢNG MUA]]&gt;0,Stock[[#This Row],[GIÁ MUA]]*(1+Stock[[#This Row],[% TĂNG KỲ VỌNG_1]]),"")</f>
        <v/>
      </c>
      <c r="M2915" s="89"/>
      <c r="N2915" s="116" t="str">
        <f>IF(Stock[[#This Row],[SỐ LƯỢNG MUA]]&gt;0,Stock[[#This Row],[GIÁ MUA]]*(1+Stock[[#This Row],[% TĂNG KỲ VỌNG_2]]),"")</f>
        <v/>
      </c>
      <c r="O2915" s="89"/>
      <c r="P2915" s="116" t="str">
        <f>IF(Stock[[#This Row],[SỐ LƯỢNG MUA]]&gt;0,Stock[[#This Row],[GIÁ MUA]]*(1+Stock[[#This Row],[% GIẢM ĐỂ CẮT LỖ]]),"")</f>
        <v/>
      </c>
      <c r="Q2915" s="103"/>
      <c r="R2915" s="117" t="str">
        <f>IF(Stock[[#This Row],[CỔ TỨC TIỀN MẶT]]&gt;0,Stock[[#This Row],[CỔ TỨC TIỀN MẶT]]/(Stock[[#This Row],[GIÁ MUA]]*Stock[[#This Row],[SỐ LƯỢNG MUA]]),"")</f>
        <v/>
      </c>
      <c r="S2915" s="103"/>
      <c r="T2915" s="77"/>
      <c r="U2915" s="95"/>
      <c r="V2915" s="96"/>
      <c r="W2915" s="125" t="str">
        <f>IF(Stock[[#This Row],[SỐ LƯỢNG BÁN]]&gt;0,Stock[[#This Row],[GIÁ BÁN]]*Stock[[#This Row],[SỐ LƯỢNG BÁN]]*$D$11+Stock[[#This Row],[GIÁ BÁN]]*Stock[[#This Row],[SỐ LƯỢNG BÁN]]*$D$12,"")</f>
        <v/>
      </c>
      <c r="X2915" s="120">
        <f>Stock[[#This Row],[SỐ LƯỢNG MUA]]+Stock[[#This Row],[CỔ TỨC BẰNG CỔ PHIẾU]]-Stock[[#This Row],[SỐ LƯỢNG BÁN]]</f>
        <v>0</v>
      </c>
      <c r="Y291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5" s="120">
        <f ca="1">IF(Stock[[#This Row],[NGÀY BÁN]]&gt;0,Stock[[#This Row],[NGÀY BÁN]]-Stock[[#This Row],[NGÀY MUA]]+1,IF(Stock[[#This Row],[NGÀY MUA]]=0,0,TODAY()-Stock[[#This Row],[NGÀY MUA]]+1))</f>
        <v>0</v>
      </c>
      <c r="AA2915" s="121" t="str">
        <f>IFERROR(Stock[[#This Row],[CỔ TỨC TIỀN MẶT]]+Stock[[#This Row],[LÃI/(LỖ) TỪ BÁN CK
(auto-fill)]],"")</f>
        <v/>
      </c>
      <c r="AB291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5" s="79"/>
      <c r="AE2915" s="146" t="str">
        <f>IF(Stock[[#This Row],[TRẠNG THÁI
(auto-fill)]]="NẮM GIỮ",Stock[[#This Row],[GIÁ THỊ TRƯỜNG]]-Stock[[#This Row],[GIÁ MUA]],"")</f>
        <v/>
      </c>
      <c r="AF2915" s="150" t="str">
        <f>IFERROR(Stock[[#This Row],[TĂNG/
(GIẢM )]]/Stock[[#This Row],[GIÁ MUA]],"")</f>
        <v/>
      </c>
      <c r="AG2915" s="129" t="str">
        <f>IF(Stock[[#This Row],[GIÁ THỊ TRƯỜNG]]&gt;0,Stock[[#This Row],[GIÁ THỊ TRƯỜNG]]*Stock[[#This Row],[SỐ LƯỢNG CÒN LẠI
(auto-fill)]],"")</f>
        <v/>
      </c>
    </row>
    <row r="2916" spans="2:33">
      <c r="B2916" s="109" t="str">
        <f>IF(AND(Stock[[#This Row],[SỐ LƯỢNG MUA]]&gt;0,Stock[[#This Row],[SỐ LƯỢNG CÒN LẠI
(auto-fill)]]=0),"BÁN",
IF(AND(Stock[[#This Row],[SỐ LƯỢNG MUA]]&gt;0,Stock[[#This Row],[SỐ LƯỢNG CÒN LẠI
(auto-fill)]]&gt;0),"NẮM GIỮ",""))</f>
        <v/>
      </c>
      <c r="C2916" s="112">
        <f t="shared" si="45"/>
        <v>2903</v>
      </c>
      <c r="D2916" s="77"/>
      <c r="E2916" s="78"/>
      <c r="F2916" s="170"/>
      <c r="G2916" s="83"/>
      <c r="H2916" s="84"/>
      <c r="I2916" s="114" t="str">
        <f>IF(Stock[[#This Row],[SỐ LƯỢNG MUA]]&gt;0,Stock[[#This Row],[GIÁ MUA]]*Stock[[#This Row],[SỐ LƯỢNG MUA]]*$D$11,"")</f>
        <v/>
      </c>
      <c r="J2916" s="87"/>
      <c r="K2916" s="88"/>
      <c r="L2916" s="116" t="str">
        <f>IF(Stock[[#This Row],[SỐ LƯỢNG MUA]]&gt;0,Stock[[#This Row],[GIÁ MUA]]*(1+Stock[[#This Row],[% TĂNG KỲ VỌNG_1]]),"")</f>
        <v/>
      </c>
      <c r="M2916" s="89"/>
      <c r="N2916" s="116" t="str">
        <f>IF(Stock[[#This Row],[SỐ LƯỢNG MUA]]&gt;0,Stock[[#This Row],[GIÁ MUA]]*(1+Stock[[#This Row],[% TĂNG KỲ VỌNG_2]]),"")</f>
        <v/>
      </c>
      <c r="O2916" s="89"/>
      <c r="P2916" s="116" t="str">
        <f>IF(Stock[[#This Row],[SỐ LƯỢNG MUA]]&gt;0,Stock[[#This Row],[GIÁ MUA]]*(1+Stock[[#This Row],[% GIẢM ĐỂ CẮT LỖ]]),"")</f>
        <v/>
      </c>
      <c r="Q2916" s="103"/>
      <c r="R2916" s="117" t="str">
        <f>IF(Stock[[#This Row],[CỔ TỨC TIỀN MẶT]]&gt;0,Stock[[#This Row],[CỔ TỨC TIỀN MẶT]]/(Stock[[#This Row],[GIÁ MUA]]*Stock[[#This Row],[SỐ LƯỢNG MUA]]),"")</f>
        <v/>
      </c>
      <c r="S2916" s="103"/>
      <c r="T2916" s="77"/>
      <c r="U2916" s="95"/>
      <c r="V2916" s="96"/>
      <c r="W2916" s="125" t="str">
        <f>IF(Stock[[#This Row],[SỐ LƯỢNG BÁN]]&gt;0,Stock[[#This Row],[GIÁ BÁN]]*Stock[[#This Row],[SỐ LƯỢNG BÁN]]*$D$11+Stock[[#This Row],[GIÁ BÁN]]*Stock[[#This Row],[SỐ LƯỢNG BÁN]]*$D$12,"")</f>
        <v/>
      </c>
      <c r="X2916" s="120">
        <f>Stock[[#This Row],[SỐ LƯỢNG MUA]]+Stock[[#This Row],[CỔ TỨC BẰNG CỔ PHIẾU]]-Stock[[#This Row],[SỐ LƯỢNG BÁN]]</f>
        <v>0</v>
      </c>
      <c r="Y291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6" s="120">
        <f ca="1">IF(Stock[[#This Row],[NGÀY BÁN]]&gt;0,Stock[[#This Row],[NGÀY BÁN]]-Stock[[#This Row],[NGÀY MUA]]+1,IF(Stock[[#This Row],[NGÀY MUA]]=0,0,TODAY()-Stock[[#This Row],[NGÀY MUA]]+1))</f>
        <v>0</v>
      </c>
      <c r="AA2916" s="121" t="str">
        <f>IFERROR(Stock[[#This Row],[CỔ TỨC TIỀN MẶT]]+Stock[[#This Row],[LÃI/(LỖ) TỪ BÁN CK
(auto-fill)]],"")</f>
        <v/>
      </c>
      <c r="AB291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6" s="79"/>
      <c r="AE2916" s="146" t="str">
        <f>IF(Stock[[#This Row],[TRẠNG THÁI
(auto-fill)]]="NẮM GIỮ",Stock[[#This Row],[GIÁ THỊ TRƯỜNG]]-Stock[[#This Row],[GIÁ MUA]],"")</f>
        <v/>
      </c>
      <c r="AF2916" s="150" t="str">
        <f>IFERROR(Stock[[#This Row],[TĂNG/
(GIẢM )]]/Stock[[#This Row],[GIÁ MUA]],"")</f>
        <v/>
      </c>
      <c r="AG2916" s="129" t="str">
        <f>IF(Stock[[#This Row],[GIÁ THỊ TRƯỜNG]]&gt;0,Stock[[#This Row],[GIÁ THỊ TRƯỜNG]]*Stock[[#This Row],[SỐ LƯỢNG CÒN LẠI
(auto-fill)]],"")</f>
        <v/>
      </c>
    </row>
    <row r="2917" spans="2:33">
      <c r="B2917" s="109" t="str">
        <f>IF(AND(Stock[[#This Row],[SỐ LƯỢNG MUA]]&gt;0,Stock[[#This Row],[SỐ LƯỢNG CÒN LẠI
(auto-fill)]]=0),"BÁN",
IF(AND(Stock[[#This Row],[SỐ LƯỢNG MUA]]&gt;0,Stock[[#This Row],[SỐ LƯỢNG CÒN LẠI
(auto-fill)]]&gt;0),"NẮM GIỮ",""))</f>
        <v/>
      </c>
      <c r="C2917" s="112">
        <f t="shared" si="45"/>
        <v>2904</v>
      </c>
      <c r="D2917" s="77"/>
      <c r="E2917" s="78"/>
      <c r="F2917" s="170"/>
      <c r="G2917" s="83"/>
      <c r="H2917" s="84"/>
      <c r="I2917" s="114" t="str">
        <f>IF(Stock[[#This Row],[SỐ LƯỢNG MUA]]&gt;0,Stock[[#This Row],[GIÁ MUA]]*Stock[[#This Row],[SỐ LƯỢNG MUA]]*$D$11,"")</f>
        <v/>
      </c>
      <c r="J2917" s="87"/>
      <c r="K2917" s="88"/>
      <c r="L2917" s="116" t="str">
        <f>IF(Stock[[#This Row],[SỐ LƯỢNG MUA]]&gt;0,Stock[[#This Row],[GIÁ MUA]]*(1+Stock[[#This Row],[% TĂNG KỲ VỌNG_1]]),"")</f>
        <v/>
      </c>
      <c r="M2917" s="89"/>
      <c r="N2917" s="116" t="str">
        <f>IF(Stock[[#This Row],[SỐ LƯỢNG MUA]]&gt;0,Stock[[#This Row],[GIÁ MUA]]*(1+Stock[[#This Row],[% TĂNG KỲ VỌNG_2]]),"")</f>
        <v/>
      </c>
      <c r="O2917" s="89"/>
      <c r="P2917" s="116" t="str">
        <f>IF(Stock[[#This Row],[SỐ LƯỢNG MUA]]&gt;0,Stock[[#This Row],[GIÁ MUA]]*(1+Stock[[#This Row],[% GIẢM ĐỂ CẮT LỖ]]),"")</f>
        <v/>
      </c>
      <c r="Q2917" s="103"/>
      <c r="R2917" s="117" t="str">
        <f>IF(Stock[[#This Row],[CỔ TỨC TIỀN MẶT]]&gt;0,Stock[[#This Row],[CỔ TỨC TIỀN MẶT]]/(Stock[[#This Row],[GIÁ MUA]]*Stock[[#This Row],[SỐ LƯỢNG MUA]]),"")</f>
        <v/>
      </c>
      <c r="S2917" s="103"/>
      <c r="T2917" s="77"/>
      <c r="U2917" s="95"/>
      <c r="V2917" s="96"/>
      <c r="W2917" s="125" t="str">
        <f>IF(Stock[[#This Row],[SỐ LƯỢNG BÁN]]&gt;0,Stock[[#This Row],[GIÁ BÁN]]*Stock[[#This Row],[SỐ LƯỢNG BÁN]]*$D$11+Stock[[#This Row],[GIÁ BÁN]]*Stock[[#This Row],[SỐ LƯỢNG BÁN]]*$D$12,"")</f>
        <v/>
      </c>
      <c r="X2917" s="120">
        <f>Stock[[#This Row],[SỐ LƯỢNG MUA]]+Stock[[#This Row],[CỔ TỨC BẰNG CỔ PHIẾU]]-Stock[[#This Row],[SỐ LƯỢNG BÁN]]</f>
        <v>0</v>
      </c>
      <c r="Y291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7" s="120">
        <f ca="1">IF(Stock[[#This Row],[NGÀY BÁN]]&gt;0,Stock[[#This Row],[NGÀY BÁN]]-Stock[[#This Row],[NGÀY MUA]]+1,IF(Stock[[#This Row],[NGÀY MUA]]=0,0,TODAY()-Stock[[#This Row],[NGÀY MUA]]+1))</f>
        <v>0</v>
      </c>
      <c r="AA2917" s="121" t="str">
        <f>IFERROR(Stock[[#This Row],[CỔ TỨC TIỀN MẶT]]+Stock[[#This Row],[LÃI/(LỖ) TỪ BÁN CK
(auto-fill)]],"")</f>
        <v/>
      </c>
      <c r="AB291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7" s="79"/>
      <c r="AE2917" s="146" t="str">
        <f>IF(Stock[[#This Row],[TRẠNG THÁI
(auto-fill)]]="NẮM GIỮ",Stock[[#This Row],[GIÁ THỊ TRƯỜNG]]-Stock[[#This Row],[GIÁ MUA]],"")</f>
        <v/>
      </c>
      <c r="AF2917" s="150" t="str">
        <f>IFERROR(Stock[[#This Row],[TĂNG/
(GIẢM )]]/Stock[[#This Row],[GIÁ MUA]],"")</f>
        <v/>
      </c>
      <c r="AG2917" s="129" t="str">
        <f>IF(Stock[[#This Row],[GIÁ THỊ TRƯỜNG]]&gt;0,Stock[[#This Row],[GIÁ THỊ TRƯỜNG]]*Stock[[#This Row],[SỐ LƯỢNG CÒN LẠI
(auto-fill)]],"")</f>
        <v/>
      </c>
    </row>
    <row r="2918" spans="2:33">
      <c r="B2918" s="109" t="str">
        <f>IF(AND(Stock[[#This Row],[SỐ LƯỢNG MUA]]&gt;0,Stock[[#This Row],[SỐ LƯỢNG CÒN LẠI
(auto-fill)]]=0),"BÁN",
IF(AND(Stock[[#This Row],[SỐ LƯỢNG MUA]]&gt;0,Stock[[#This Row],[SỐ LƯỢNG CÒN LẠI
(auto-fill)]]&gt;0),"NẮM GIỮ",""))</f>
        <v/>
      </c>
      <c r="C2918" s="112">
        <f t="shared" si="45"/>
        <v>2905</v>
      </c>
      <c r="D2918" s="77"/>
      <c r="E2918" s="78"/>
      <c r="F2918" s="170"/>
      <c r="G2918" s="83"/>
      <c r="H2918" s="84"/>
      <c r="I2918" s="114" t="str">
        <f>IF(Stock[[#This Row],[SỐ LƯỢNG MUA]]&gt;0,Stock[[#This Row],[GIÁ MUA]]*Stock[[#This Row],[SỐ LƯỢNG MUA]]*$D$11,"")</f>
        <v/>
      </c>
      <c r="J2918" s="87"/>
      <c r="K2918" s="88"/>
      <c r="L2918" s="116" t="str">
        <f>IF(Stock[[#This Row],[SỐ LƯỢNG MUA]]&gt;0,Stock[[#This Row],[GIÁ MUA]]*(1+Stock[[#This Row],[% TĂNG KỲ VỌNG_1]]),"")</f>
        <v/>
      </c>
      <c r="M2918" s="89"/>
      <c r="N2918" s="116" t="str">
        <f>IF(Stock[[#This Row],[SỐ LƯỢNG MUA]]&gt;0,Stock[[#This Row],[GIÁ MUA]]*(1+Stock[[#This Row],[% TĂNG KỲ VỌNG_2]]),"")</f>
        <v/>
      </c>
      <c r="O2918" s="89"/>
      <c r="P2918" s="116" t="str">
        <f>IF(Stock[[#This Row],[SỐ LƯỢNG MUA]]&gt;0,Stock[[#This Row],[GIÁ MUA]]*(1+Stock[[#This Row],[% GIẢM ĐỂ CẮT LỖ]]),"")</f>
        <v/>
      </c>
      <c r="Q2918" s="103"/>
      <c r="R2918" s="117" t="str">
        <f>IF(Stock[[#This Row],[CỔ TỨC TIỀN MẶT]]&gt;0,Stock[[#This Row],[CỔ TỨC TIỀN MẶT]]/(Stock[[#This Row],[GIÁ MUA]]*Stock[[#This Row],[SỐ LƯỢNG MUA]]),"")</f>
        <v/>
      </c>
      <c r="S2918" s="103"/>
      <c r="T2918" s="77"/>
      <c r="U2918" s="95"/>
      <c r="V2918" s="96"/>
      <c r="W2918" s="125" t="str">
        <f>IF(Stock[[#This Row],[SỐ LƯỢNG BÁN]]&gt;0,Stock[[#This Row],[GIÁ BÁN]]*Stock[[#This Row],[SỐ LƯỢNG BÁN]]*$D$11+Stock[[#This Row],[GIÁ BÁN]]*Stock[[#This Row],[SỐ LƯỢNG BÁN]]*$D$12,"")</f>
        <v/>
      </c>
      <c r="X2918" s="120">
        <f>Stock[[#This Row],[SỐ LƯỢNG MUA]]+Stock[[#This Row],[CỔ TỨC BẰNG CỔ PHIẾU]]-Stock[[#This Row],[SỐ LƯỢNG BÁN]]</f>
        <v>0</v>
      </c>
      <c r="Y291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8" s="120">
        <f ca="1">IF(Stock[[#This Row],[NGÀY BÁN]]&gt;0,Stock[[#This Row],[NGÀY BÁN]]-Stock[[#This Row],[NGÀY MUA]]+1,IF(Stock[[#This Row],[NGÀY MUA]]=0,0,TODAY()-Stock[[#This Row],[NGÀY MUA]]+1))</f>
        <v>0</v>
      </c>
      <c r="AA2918" s="121" t="str">
        <f>IFERROR(Stock[[#This Row],[CỔ TỨC TIỀN MẶT]]+Stock[[#This Row],[LÃI/(LỖ) TỪ BÁN CK
(auto-fill)]],"")</f>
        <v/>
      </c>
      <c r="AB291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8" s="79"/>
      <c r="AE2918" s="146" t="str">
        <f>IF(Stock[[#This Row],[TRẠNG THÁI
(auto-fill)]]="NẮM GIỮ",Stock[[#This Row],[GIÁ THỊ TRƯỜNG]]-Stock[[#This Row],[GIÁ MUA]],"")</f>
        <v/>
      </c>
      <c r="AF2918" s="150" t="str">
        <f>IFERROR(Stock[[#This Row],[TĂNG/
(GIẢM )]]/Stock[[#This Row],[GIÁ MUA]],"")</f>
        <v/>
      </c>
      <c r="AG2918" s="129" t="str">
        <f>IF(Stock[[#This Row],[GIÁ THỊ TRƯỜNG]]&gt;0,Stock[[#This Row],[GIÁ THỊ TRƯỜNG]]*Stock[[#This Row],[SỐ LƯỢNG CÒN LẠI
(auto-fill)]],"")</f>
        <v/>
      </c>
    </row>
    <row r="2919" spans="2:33">
      <c r="B2919" s="109" t="str">
        <f>IF(AND(Stock[[#This Row],[SỐ LƯỢNG MUA]]&gt;0,Stock[[#This Row],[SỐ LƯỢNG CÒN LẠI
(auto-fill)]]=0),"BÁN",
IF(AND(Stock[[#This Row],[SỐ LƯỢNG MUA]]&gt;0,Stock[[#This Row],[SỐ LƯỢNG CÒN LẠI
(auto-fill)]]&gt;0),"NẮM GIỮ",""))</f>
        <v/>
      </c>
      <c r="C2919" s="112">
        <f t="shared" si="45"/>
        <v>2906</v>
      </c>
      <c r="D2919" s="77"/>
      <c r="E2919" s="78"/>
      <c r="F2919" s="170"/>
      <c r="G2919" s="83"/>
      <c r="H2919" s="84"/>
      <c r="I2919" s="114" t="str">
        <f>IF(Stock[[#This Row],[SỐ LƯỢNG MUA]]&gt;0,Stock[[#This Row],[GIÁ MUA]]*Stock[[#This Row],[SỐ LƯỢNG MUA]]*$D$11,"")</f>
        <v/>
      </c>
      <c r="J2919" s="87"/>
      <c r="K2919" s="88"/>
      <c r="L2919" s="116" t="str">
        <f>IF(Stock[[#This Row],[SỐ LƯỢNG MUA]]&gt;0,Stock[[#This Row],[GIÁ MUA]]*(1+Stock[[#This Row],[% TĂNG KỲ VỌNG_1]]),"")</f>
        <v/>
      </c>
      <c r="M2919" s="89"/>
      <c r="N2919" s="116" t="str">
        <f>IF(Stock[[#This Row],[SỐ LƯỢNG MUA]]&gt;0,Stock[[#This Row],[GIÁ MUA]]*(1+Stock[[#This Row],[% TĂNG KỲ VỌNG_2]]),"")</f>
        <v/>
      </c>
      <c r="O2919" s="89"/>
      <c r="P2919" s="116" t="str">
        <f>IF(Stock[[#This Row],[SỐ LƯỢNG MUA]]&gt;0,Stock[[#This Row],[GIÁ MUA]]*(1+Stock[[#This Row],[% GIẢM ĐỂ CẮT LỖ]]),"")</f>
        <v/>
      </c>
      <c r="Q2919" s="103"/>
      <c r="R2919" s="117" t="str">
        <f>IF(Stock[[#This Row],[CỔ TỨC TIỀN MẶT]]&gt;0,Stock[[#This Row],[CỔ TỨC TIỀN MẶT]]/(Stock[[#This Row],[GIÁ MUA]]*Stock[[#This Row],[SỐ LƯỢNG MUA]]),"")</f>
        <v/>
      </c>
      <c r="S2919" s="103"/>
      <c r="T2919" s="77"/>
      <c r="U2919" s="95"/>
      <c r="V2919" s="96"/>
      <c r="W2919" s="125" t="str">
        <f>IF(Stock[[#This Row],[SỐ LƯỢNG BÁN]]&gt;0,Stock[[#This Row],[GIÁ BÁN]]*Stock[[#This Row],[SỐ LƯỢNG BÁN]]*$D$11+Stock[[#This Row],[GIÁ BÁN]]*Stock[[#This Row],[SỐ LƯỢNG BÁN]]*$D$12,"")</f>
        <v/>
      </c>
      <c r="X2919" s="120">
        <f>Stock[[#This Row],[SỐ LƯỢNG MUA]]+Stock[[#This Row],[CỔ TỨC BẰNG CỔ PHIẾU]]-Stock[[#This Row],[SỐ LƯỢNG BÁN]]</f>
        <v>0</v>
      </c>
      <c r="Y291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9" s="120">
        <f ca="1">IF(Stock[[#This Row],[NGÀY BÁN]]&gt;0,Stock[[#This Row],[NGÀY BÁN]]-Stock[[#This Row],[NGÀY MUA]]+1,IF(Stock[[#This Row],[NGÀY MUA]]=0,0,TODAY()-Stock[[#This Row],[NGÀY MUA]]+1))</f>
        <v>0</v>
      </c>
      <c r="AA2919" s="121" t="str">
        <f>IFERROR(Stock[[#This Row],[CỔ TỨC TIỀN MẶT]]+Stock[[#This Row],[LÃI/(LỖ) TỪ BÁN CK
(auto-fill)]],"")</f>
        <v/>
      </c>
      <c r="AB291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19" s="79"/>
      <c r="AE2919" s="146" t="str">
        <f>IF(Stock[[#This Row],[TRẠNG THÁI
(auto-fill)]]="NẮM GIỮ",Stock[[#This Row],[GIÁ THỊ TRƯỜNG]]-Stock[[#This Row],[GIÁ MUA]],"")</f>
        <v/>
      </c>
      <c r="AF2919" s="150" t="str">
        <f>IFERROR(Stock[[#This Row],[TĂNG/
(GIẢM )]]/Stock[[#This Row],[GIÁ MUA]],"")</f>
        <v/>
      </c>
      <c r="AG2919" s="129" t="str">
        <f>IF(Stock[[#This Row],[GIÁ THỊ TRƯỜNG]]&gt;0,Stock[[#This Row],[GIÁ THỊ TRƯỜNG]]*Stock[[#This Row],[SỐ LƯỢNG CÒN LẠI
(auto-fill)]],"")</f>
        <v/>
      </c>
    </row>
    <row r="2920" spans="2:33">
      <c r="B2920" s="109" t="str">
        <f>IF(AND(Stock[[#This Row],[SỐ LƯỢNG MUA]]&gt;0,Stock[[#This Row],[SỐ LƯỢNG CÒN LẠI
(auto-fill)]]=0),"BÁN",
IF(AND(Stock[[#This Row],[SỐ LƯỢNG MUA]]&gt;0,Stock[[#This Row],[SỐ LƯỢNG CÒN LẠI
(auto-fill)]]&gt;0),"NẮM GIỮ",""))</f>
        <v/>
      </c>
      <c r="C2920" s="112">
        <f t="shared" si="45"/>
        <v>2907</v>
      </c>
      <c r="D2920" s="77"/>
      <c r="E2920" s="78"/>
      <c r="F2920" s="170"/>
      <c r="G2920" s="83"/>
      <c r="H2920" s="84"/>
      <c r="I2920" s="114" t="str">
        <f>IF(Stock[[#This Row],[SỐ LƯỢNG MUA]]&gt;0,Stock[[#This Row],[GIÁ MUA]]*Stock[[#This Row],[SỐ LƯỢNG MUA]]*$D$11,"")</f>
        <v/>
      </c>
      <c r="J2920" s="87"/>
      <c r="K2920" s="88"/>
      <c r="L2920" s="116" t="str">
        <f>IF(Stock[[#This Row],[SỐ LƯỢNG MUA]]&gt;0,Stock[[#This Row],[GIÁ MUA]]*(1+Stock[[#This Row],[% TĂNG KỲ VỌNG_1]]),"")</f>
        <v/>
      </c>
      <c r="M2920" s="89"/>
      <c r="N2920" s="116" t="str">
        <f>IF(Stock[[#This Row],[SỐ LƯỢNG MUA]]&gt;0,Stock[[#This Row],[GIÁ MUA]]*(1+Stock[[#This Row],[% TĂNG KỲ VỌNG_2]]),"")</f>
        <v/>
      </c>
      <c r="O2920" s="89"/>
      <c r="P2920" s="116" t="str">
        <f>IF(Stock[[#This Row],[SỐ LƯỢNG MUA]]&gt;0,Stock[[#This Row],[GIÁ MUA]]*(1+Stock[[#This Row],[% GIẢM ĐỂ CẮT LỖ]]),"")</f>
        <v/>
      </c>
      <c r="Q2920" s="103"/>
      <c r="R2920" s="117" t="str">
        <f>IF(Stock[[#This Row],[CỔ TỨC TIỀN MẶT]]&gt;0,Stock[[#This Row],[CỔ TỨC TIỀN MẶT]]/(Stock[[#This Row],[GIÁ MUA]]*Stock[[#This Row],[SỐ LƯỢNG MUA]]),"")</f>
        <v/>
      </c>
      <c r="S2920" s="103"/>
      <c r="T2920" s="77"/>
      <c r="U2920" s="95"/>
      <c r="V2920" s="96"/>
      <c r="W2920" s="125" t="str">
        <f>IF(Stock[[#This Row],[SỐ LƯỢNG BÁN]]&gt;0,Stock[[#This Row],[GIÁ BÁN]]*Stock[[#This Row],[SỐ LƯỢNG BÁN]]*$D$11+Stock[[#This Row],[GIÁ BÁN]]*Stock[[#This Row],[SỐ LƯỢNG BÁN]]*$D$12,"")</f>
        <v/>
      </c>
      <c r="X2920" s="120">
        <f>Stock[[#This Row],[SỐ LƯỢNG MUA]]+Stock[[#This Row],[CỔ TỨC BẰNG CỔ PHIẾU]]-Stock[[#This Row],[SỐ LƯỢNG BÁN]]</f>
        <v>0</v>
      </c>
      <c r="Y292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0" s="120">
        <f ca="1">IF(Stock[[#This Row],[NGÀY BÁN]]&gt;0,Stock[[#This Row],[NGÀY BÁN]]-Stock[[#This Row],[NGÀY MUA]]+1,IF(Stock[[#This Row],[NGÀY MUA]]=0,0,TODAY()-Stock[[#This Row],[NGÀY MUA]]+1))</f>
        <v>0</v>
      </c>
      <c r="AA2920" s="121" t="str">
        <f>IFERROR(Stock[[#This Row],[CỔ TỨC TIỀN MẶT]]+Stock[[#This Row],[LÃI/(LỖ) TỪ BÁN CK
(auto-fill)]],"")</f>
        <v/>
      </c>
      <c r="AB292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0" s="79"/>
      <c r="AE2920" s="146" t="str">
        <f>IF(Stock[[#This Row],[TRẠNG THÁI
(auto-fill)]]="NẮM GIỮ",Stock[[#This Row],[GIÁ THỊ TRƯỜNG]]-Stock[[#This Row],[GIÁ MUA]],"")</f>
        <v/>
      </c>
      <c r="AF2920" s="150" t="str">
        <f>IFERROR(Stock[[#This Row],[TĂNG/
(GIẢM )]]/Stock[[#This Row],[GIÁ MUA]],"")</f>
        <v/>
      </c>
      <c r="AG2920" s="129" t="str">
        <f>IF(Stock[[#This Row],[GIÁ THỊ TRƯỜNG]]&gt;0,Stock[[#This Row],[GIÁ THỊ TRƯỜNG]]*Stock[[#This Row],[SỐ LƯỢNG CÒN LẠI
(auto-fill)]],"")</f>
        <v/>
      </c>
    </row>
    <row r="2921" spans="2:33">
      <c r="B2921" s="109" t="str">
        <f>IF(AND(Stock[[#This Row],[SỐ LƯỢNG MUA]]&gt;0,Stock[[#This Row],[SỐ LƯỢNG CÒN LẠI
(auto-fill)]]=0),"BÁN",
IF(AND(Stock[[#This Row],[SỐ LƯỢNG MUA]]&gt;0,Stock[[#This Row],[SỐ LƯỢNG CÒN LẠI
(auto-fill)]]&gt;0),"NẮM GIỮ",""))</f>
        <v/>
      </c>
      <c r="C2921" s="112">
        <f t="shared" si="45"/>
        <v>2908</v>
      </c>
      <c r="D2921" s="77"/>
      <c r="E2921" s="78"/>
      <c r="F2921" s="170"/>
      <c r="G2921" s="83"/>
      <c r="H2921" s="84"/>
      <c r="I2921" s="114" t="str">
        <f>IF(Stock[[#This Row],[SỐ LƯỢNG MUA]]&gt;0,Stock[[#This Row],[GIÁ MUA]]*Stock[[#This Row],[SỐ LƯỢNG MUA]]*$D$11,"")</f>
        <v/>
      </c>
      <c r="J2921" s="87"/>
      <c r="K2921" s="88"/>
      <c r="L2921" s="116" t="str">
        <f>IF(Stock[[#This Row],[SỐ LƯỢNG MUA]]&gt;0,Stock[[#This Row],[GIÁ MUA]]*(1+Stock[[#This Row],[% TĂNG KỲ VỌNG_1]]),"")</f>
        <v/>
      </c>
      <c r="M2921" s="89"/>
      <c r="N2921" s="116" t="str">
        <f>IF(Stock[[#This Row],[SỐ LƯỢNG MUA]]&gt;0,Stock[[#This Row],[GIÁ MUA]]*(1+Stock[[#This Row],[% TĂNG KỲ VỌNG_2]]),"")</f>
        <v/>
      </c>
      <c r="O2921" s="89"/>
      <c r="P2921" s="116" t="str">
        <f>IF(Stock[[#This Row],[SỐ LƯỢNG MUA]]&gt;0,Stock[[#This Row],[GIÁ MUA]]*(1+Stock[[#This Row],[% GIẢM ĐỂ CẮT LỖ]]),"")</f>
        <v/>
      </c>
      <c r="Q2921" s="103"/>
      <c r="R2921" s="117" t="str">
        <f>IF(Stock[[#This Row],[CỔ TỨC TIỀN MẶT]]&gt;0,Stock[[#This Row],[CỔ TỨC TIỀN MẶT]]/(Stock[[#This Row],[GIÁ MUA]]*Stock[[#This Row],[SỐ LƯỢNG MUA]]),"")</f>
        <v/>
      </c>
      <c r="S2921" s="103"/>
      <c r="T2921" s="77"/>
      <c r="U2921" s="95"/>
      <c r="V2921" s="96"/>
      <c r="W2921" s="125" t="str">
        <f>IF(Stock[[#This Row],[SỐ LƯỢNG BÁN]]&gt;0,Stock[[#This Row],[GIÁ BÁN]]*Stock[[#This Row],[SỐ LƯỢNG BÁN]]*$D$11+Stock[[#This Row],[GIÁ BÁN]]*Stock[[#This Row],[SỐ LƯỢNG BÁN]]*$D$12,"")</f>
        <v/>
      </c>
      <c r="X2921" s="120">
        <f>Stock[[#This Row],[SỐ LƯỢNG MUA]]+Stock[[#This Row],[CỔ TỨC BẰNG CỔ PHIẾU]]-Stock[[#This Row],[SỐ LƯỢNG BÁN]]</f>
        <v>0</v>
      </c>
      <c r="Y292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1" s="120">
        <f ca="1">IF(Stock[[#This Row],[NGÀY BÁN]]&gt;0,Stock[[#This Row],[NGÀY BÁN]]-Stock[[#This Row],[NGÀY MUA]]+1,IF(Stock[[#This Row],[NGÀY MUA]]=0,0,TODAY()-Stock[[#This Row],[NGÀY MUA]]+1))</f>
        <v>0</v>
      </c>
      <c r="AA2921" s="121" t="str">
        <f>IFERROR(Stock[[#This Row],[CỔ TỨC TIỀN MẶT]]+Stock[[#This Row],[LÃI/(LỖ) TỪ BÁN CK
(auto-fill)]],"")</f>
        <v/>
      </c>
      <c r="AB292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1" s="79"/>
      <c r="AE2921" s="146" t="str">
        <f>IF(Stock[[#This Row],[TRẠNG THÁI
(auto-fill)]]="NẮM GIỮ",Stock[[#This Row],[GIÁ THỊ TRƯỜNG]]-Stock[[#This Row],[GIÁ MUA]],"")</f>
        <v/>
      </c>
      <c r="AF2921" s="150" t="str">
        <f>IFERROR(Stock[[#This Row],[TĂNG/
(GIẢM )]]/Stock[[#This Row],[GIÁ MUA]],"")</f>
        <v/>
      </c>
      <c r="AG2921" s="129" t="str">
        <f>IF(Stock[[#This Row],[GIÁ THỊ TRƯỜNG]]&gt;0,Stock[[#This Row],[GIÁ THỊ TRƯỜNG]]*Stock[[#This Row],[SỐ LƯỢNG CÒN LẠI
(auto-fill)]],"")</f>
        <v/>
      </c>
    </row>
    <row r="2922" spans="2:33">
      <c r="B2922" s="109" t="str">
        <f>IF(AND(Stock[[#This Row],[SỐ LƯỢNG MUA]]&gt;0,Stock[[#This Row],[SỐ LƯỢNG CÒN LẠI
(auto-fill)]]=0),"BÁN",
IF(AND(Stock[[#This Row],[SỐ LƯỢNG MUA]]&gt;0,Stock[[#This Row],[SỐ LƯỢNG CÒN LẠI
(auto-fill)]]&gt;0),"NẮM GIỮ",""))</f>
        <v/>
      </c>
      <c r="C2922" s="112">
        <f t="shared" si="45"/>
        <v>2909</v>
      </c>
      <c r="D2922" s="77"/>
      <c r="E2922" s="78"/>
      <c r="F2922" s="170"/>
      <c r="G2922" s="83"/>
      <c r="H2922" s="84"/>
      <c r="I2922" s="114" t="str">
        <f>IF(Stock[[#This Row],[SỐ LƯỢNG MUA]]&gt;0,Stock[[#This Row],[GIÁ MUA]]*Stock[[#This Row],[SỐ LƯỢNG MUA]]*$D$11,"")</f>
        <v/>
      </c>
      <c r="J2922" s="87"/>
      <c r="K2922" s="88"/>
      <c r="L2922" s="116" t="str">
        <f>IF(Stock[[#This Row],[SỐ LƯỢNG MUA]]&gt;0,Stock[[#This Row],[GIÁ MUA]]*(1+Stock[[#This Row],[% TĂNG KỲ VỌNG_1]]),"")</f>
        <v/>
      </c>
      <c r="M2922" s="89"/>
      <c r="N2922" s="116" t="str">
        <f>IF(Stock[[#This Row],[SỐ LƯỢNG MUA]]&gt;0,Stock[[#This Row],[GIÁ MUA]]*(1+Stock[[#This Row],[% TĂNG KỲ VỌNG_2]]),"")</f>
        <v/>
      </c>
      <c r="O2922" s="89"/>
      <c r="P2922" s="116" t="str">
        <f>IF(Stock[[#This Row],[SỐ LƯỢNG MUA]]&gt;0,Stock[[#This Row],[GIÁ MUA]]*(1+Stock[[#This Row],[% GIẢM ĐỂ CẮT LỖ]]),"")</f>
        <v/>
      </c>
      <c r="Q2922" s="103"/>
      <c r="R2922" s="117" t="str">
        <f>IF(Stock[[#This Row],[CỔ TỨC TIỀN MẶT]]&gt;0,Stock[[#This Row],[CỔ TỨC TIỀN MẶT]]/(Stock[[#This Row],[GIÁ MUA]]*Stock[[#This Row],[SỐ LƯỢNG MUA]]),"")</f>
        <v/>
      </c>
      <c r="S2922" s="103"/>
      <c r="T2922" s="77"/>
      <c r="U2922" s="95"/>
      <c r="V2922" s="96"/>
      <c r="W2922" s="125" t="str">
        <f>IF(Stock[[#This Row],[SỐ LƯỢNG BÁN]]&gt;0,Stock[[#This Row],[GIÁ BÁN]]*Stock[[#This Row],[SỐ LƯỢNG BÁN]]*$D$11+Stock[[#This Row],[GIÁ BÁN]]*Stock[[#This Row],[SỐ LƯỢNG BÁN]]*$D$12,"")</f>
        <v/>
      </c>
      <c r="X2922" s="120">
        <f>Stock[[#This Row],[SỐ LƯỢNG MUA]]+Stock[[#This Row],[CỔ TỨC BẰNG CỔ PHIẾU]]-Stock[[#This Row],[SỐ LƯỢNG BÁN]]</f>
        <v>0</v>
      </c>
      <c r="Y292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2" s="120">
        <f ca="1">IF(Stock[[#This Row],[NGÀY BÁN]]&gt;0,Stock[[#This Row],[NGÀY BÁN]]-Stock[[#This Row],[NGÀY MUA]]+1,IF(Stock[[#This Row],[NGÀY MUA]]=0,0,TODAY()-Stock[[#This Row],[NGÀY MUA]]+1))</f>
        <v>0</v>
      </c>
      <c r="AA2922" s="121" t="str">
        <f>IFERROR(Stock[[#This Row],[CỔ TỨC TIỀN MẶT]]+Stock[[#This Row],[LÃI/(LỖ) TỪ BÁN CK
(auto-fill)]],"")</f>
        <v/>
      </c>
      <c r="AB292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2" s="79"/>
      <c r="AE2922" s="146" t="str">
        <f>IF(Stock[[#This Row],[TRẠNG THÁI
(auto-fill)]]="NẮM GIỮ",Stock[[#This Row],[GIÁ THỊ TRƯỜNG]]-Stock[[#This Row],[GIÁ MUA]],"")</f>
        <v/>
      </c>
      <c r="AF2922" s="150" t="str">
        <f>IFERROR(Stock[[#This Row],[TĂNG/
(GIẢM )]]/Stock[[#This Row],[GIÁ MUA]],"")</f>
        <v/>
      </c>
      <c r="AG2922" s="129" t="str">
        <f>IF(Stock[[#This Row],[GIÁ THỊ TRƯỜNG]]&gt;0,Stock[[#This Row],[GIÁ THỊ TRƯỜNG]]*Stock[[#This Row],[SỐ LƯỢNG CÒN LẠI
(auto-fill)]],"")</f>
        <v/>
      </c>
    </row>
    <row r="2923" spans="2:33">
      <c r="B2923" s="109" t="str">
        <f>IF(AND(Stock[[#This Row],[SỐ LƯỢNG MUA]]&gt;0,Stock[[#This Row],[SỐ LƯỢNG CÒN LẠI
(auto-fill)]]=0),"BÁN",
IF(AND(Stock[[#This Row],[SỐ LƯỢNG MUA]]&gt;0,Stock[[#This Row],[SỐ LƯỢNG CÒN LẠI
(auto-fill)]]&gt;0),"NẮM GIỮ",""))</f>
        <v/>
      </c>
      <c r="C2923" s="112">
        <f t="shared" si="45"/>
        <v>2910</v>
      </c>
      <c r="D2923" s="77"/>
      <c r="E2923" s="78"/>
      <c r="F2923" s="170"/>
      <c r="G2923" s="83"/>
      <c r="H2923" s="84"/>
      <c r="I2923" s="114" t="str">
        <f>IF(Stock[[#This Row],[SỐ LƯỢNG MUA]]&gt;0,Stock[[#This Row],[GIÁ MUA]]*Stock[[#This Row],[SỐ LƯỢNG MUA]]*$D$11,"")</f>
        <v/>
      </c>
      <c r="J2923" s="87"/>
      <c r="K2923" s="88"/>
      <c r="L2923" s="116" t="str">
        <f>IF(Stock[[#This Row],[SỐ LƯỢNG MUA]]&gt;0,Stock[[#This Row],[GIÁ MUA]]*(1+Stock[[#This Row],[% TĂNG KỲ VỌNG_1]]),"")</f>
        <v/>
      </c>
      <c r="M2923" s="89"/>
      <c r="N2923" s="116" t="str">
        <f>IF(Stock[[#This Row],[SỐ LƯỢNG MUA]]&gt;0,Stock[[#This Row],[GIÁ MUA]]*(1+Stock[[#This Row],[% TĂNG KỲ VỌNG_2]]),"")</f>
        <v/>
      </c>
      <c r="O2923" s="89"/>
      <c r="P2923" s="116" t="str">
        <f>IF(Stock[[#This Row],[SỐ LƯỢNG MUA]]&gt;0,Stock[[#This Row],[GIÁ MUA]]*(1+Stock[[#This Row],[% GIẢM ĐỂ CẮT LỖ]]),"")</f>
        <v/>
      </c>
      <c r="Q2923" s="103"/>
      <c r="R2923" s="117" t="str">
        <f>IF(Stock[[#This Row],[CỔ TỨC TIỀN MẶT]]&gt;0,Stock[[#This Row],[CỔ TỨC TIỀN MẶT]]/(Stock[[#This Row],[GIÁ MUA]]*Stock[[#This Row],[SỐ LƯỢNG MUA]]),"")</f>
        <v/>
      </c>
      <c r="S2923" s="103"/>
      <c r="T2923" s="77"/>
      <c r="U2923" s="95"/>
      <c r="V2923" s="96"/>
      <c r="W2923" s="125" t="str">
        <f>IF(Stock[[#This Row],[SỐ LƯỢNG BÁN]]&gt;0,Stock[[#This Row],[GIÁ BÁN]]*Stock[[#This Row],[SỐ LƯỢNG BÁN]]*$D$11+Stock[[#This Row],[GIÁ BÁN]]*Stock[[#This Row],[SỐ LƯỢNG BÁN]]*$D$12,"")</f>
        <v/>
      </c>
      <c r="X2923" s="120">
        <f>Stock[[#This Row],[SỐ LƯỢNG MUA]]+Stock[[#This Row],[CỔ TỨC BẰNG CỔ PHIẾU]]-Stock[[#This Row],[SỐ LƯỢNG BÁN]]</f>
        <v>0</v>
      </c>
      <c r="Y292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3" s="120">
        <f ca="1">IF(Stock[[#This Row],[NGÀY BÁN]]&gt;0,Stock[[#This Row],[NGÀY BÁN]]-Stock[[#This Row],[NGÀY MUA]]+1,IF(Stock[[#This Row],[NGÀY MUA]]=0,0,TODAY()-Stock[[#This Row],[NGÀY MUA]]+1))</f>
        <v>0</v>
      </c>
      <c r="AA2923" s="121" t="str">
        <f>IFERROR(Stock[[#This Row],[CỔ TỨC TIỀN MẶT]]+Stock[[#This Row],[LÃI/(LỖ) TỪ BÁN CK
(auto-fill)]],"")</f>
        <v/>
      </c>
      <c r="AB292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3" s="79"/>
      <c r="AE2923" s="146" t="str">
        <f>IF(Stock[[#This Row],[TRẠNG THÁI
(auto-fill)]]="NẮM GIỮ",Stock[[#This Row],[GIÁ THỊ TRƯỜNG]]-Stock[[#This Row],[GIÁ MUA]],"")</f>
        <v/>
      </c>
      <c r="AF2923" s="150" t="str">
        <f>IFERROR(Stock[[#This Row],[TĂNG/
(GIẢM )]]/Stock[[#This Row],[GIÁ MUA]],"")</f>
        <v/>
      </c>
      <c r="AG2923" s="129" t="str">
        <f>IF(Stock[[#This Row],[GIÁ THỊ TRƯỜNG]]&gt;0,Stock[[#This Row],[GIÁ THỊ TRƯỜNG]]*Stock[[#This Row],[SỐ LƯỢNG CÒN LẠI
(auto-fill)]],"")</f>
        <v/>
      </c>
    </row>
    <row r="2924" spans="2:33">
      <c r="B2924" s="109" t="str">
        <f>IF(AND(Stock[[#This Row],[SỐ LƯỢNG MUA]]&gt;0,Stock[[#This Row],[SỐ LƯỢNG CÒN LẠI
(auto-fill)]]=0),"BÁN",
IF(AND(Stock[[#This Row],[SỐ LƯỢNG MUA]]&gt;0,Stock[[#This Row],[SỐ LƯỢNG CÒN LẠI
(auto-fill)]]&gt;0),"NẮM GIỮ",""))</f>
        <v/>
      </c>
      <c r="C2924" s="112">
        <f t="shared" si="45"/>
        <v>2911</v>
      </c>
      <c r="D2924" s="77"/>
      <c r="E2924" s="78"/>
      <c r="F2924" s="170"/>
      <c r="G2924" s="83"/>
      <c r="H2924" s="84"/>
      <c r="I2924" s="114" t="str">
        <f>IF(Stock[[#This Row],[SỐ LƯỢNG MUA]]&gt;0,Stock[[#This Row],[GIÁ MUA]]*Stock[[#This Row],[SỐ LƯỢNG MUA]]*$D$11,"")</f>
        <v/>
      </c>
      <c r="J2924" s="87"/>
      <c r="K2924" s="88"/>
      <c r="L2924" s="116" t="str">
        <f>IF(Stock[[#This Row],[SỐ LƯỢNG MUA]]&gt;0,Stock[[#This Row],[GIÁ MUA]]*(1+Stock[[#This Row],[% TĂNG KỲ VỌNG_1]]),"")</f>
        <v/>
      </c>
      <c r="M2924" s="89"/>
      <c r="N2924" s="116" t="str">
        <f>IF(Stock[[#This Row],[SỐ LƯỢNG MUA]]&gt;0,Stock[[#This Row],[GIÁ MUA]]*(1+Stock[[#This Row],[% TĂNG KỲ VỌNG_2]]),"")</f>
        <v/>
      </c>
      <c r="O2924" s="89"/>
      <c r="P2924" s="116" t="str">
        <f>IF(Stock[[#This Row],[SỐ LƯỢNG MUA]]&gt;0,Stock[[#This Row],[GIÁ MUA]]*(1+Stock[[#This Row],[% GIẢM ĐỂ CẮT LỖ]]),"")</f>
        <v/>
      </c>
      <c r="Q2924" s="103"/>
      <c r="R2924" s="117" t="str">
        <f>IF(Stock[[#This Row],[CỔ TỨC TIỀN MẶT]]&gt;0,Stock[[#This Row],[CỔ TỨC TIỀN MẶT]]/(Stock[[#This Row],[GIÁ MUA]]*Stock[[#This Row],[SỐ LƯỢNG MUA]]),"")</f>
        <v/>
      </c>
      <c r="S2924" s="103"/>
      <c r="T2924" s="77"/>
      <c r="U2924" s="95"/>
      <c r="V2924" s="96"/>
      <c r="W2924" s="125" t="str">
        <f>IF(Stock[[#This Row],[SỐ LƯỢNG BÁN]]&gt;0,Stock[[#This Row],[GIÁ BÁN]]*Stock[[#This Row],[SỐ LƯỢNG BÁN]]*$D$11+Stock[[#This Row],[GIÁ BÁN]]*Stock[[#This Row],[SỐ LƯỢNG BÁN]]*$D$12,"")</f>
        <v/>
      </c>
      <c r="X2924" s="120">
        <f>Stock[[#This Row],[SỐ LƯỢNG MUA]]+Stock[[#This Row],[CỔ TỨC BẰNG CỔ PHIẾU]]-Stock[[#This Row],[SỐ LƯỢNG BÁN]]</f>
        <v>0</v>
      </c>
      <c r="Y292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4" s="120">
        <f ca="1">IF(Stock[[#This Row],[NGÀY BÁN]]&gt;0,Stock[[#This Row],[NGÀY BÁN]]-Stock[[#This Row],[NGÀY MUA]]+1,IF(Stock[[#This Row],[NGÀY MUA]]=0,0,TODAY()-Stock[[#This Row],[NGÀY MUA]]+1))</f>
        <v>0</v>
      </c>
      <c r="AA2924" s="121" t="str">
        <f>IFERROR(Stock[[#This Row],[CỔ TỨC TIỀN MẶT]]+Stock[[#This Row],[LÃI/(LỖ) TỪ BÁN CK
(auto-fill)]],"")</f>
        <v/>
      </c>
      <c r="AB292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4" s="79"/>
      <c r="AE2924" s="146" t="str">
        <f>IF(Stock[[#This Row],[TRẠNG THÁI
(auto-fill)]]="NẮM GIỮ",Stock[[#This Row],[GIÁ THỊ TRƯỜNG]]-Stock[[#This Row],[GIÁ MUA]],"")</f>
        <v/>
      </c>
      <c r="AF2924" s="150" t="str">
        <f>IFERROR(Stock[[#This Row],[TĂNG/
(GIẢM )]]/Stock[[#This Row],[GIÁ MUA]],"")</f>
        <v/>
      </c>
      <c r="AG2924" s="129" t="str">
        <f>IF(Stock[[#This Row],[GIÁ THỊ TRƯỜNG]]&gt;0,Stock[[#This Row],[GIÁ THỊ TRƯỜNG]]*Stock[[#This Row],[SỐ LƯỢNG CÒN LẠI
(auto-fill)]],"")</f>
        <v/>
      </c>
    </row>
    <row r="2925" spans="2:33">
      <c r="B2925" s="109" t="str">
        <f>IF(AND(Stock[[#This Row],[SỐ LƯỢNG MUA]]&gt;0,Stock[[#This Row],[SỐ LƯỢNG CÒN LẠI
(auto-fill)]]=0),"BÁN",
IF(AND(Stock[[#This Row],[SỐ LƯỢNG MUA]]&gt;0,Stock[[#This Row],[SỐ LƯỢNG CÒN LẠI
(auto-fill)]]&gt;0),"NẮM GIỮ",""))</f>
        <v/>
      </c>
      <c r="C2925" s="112">
        <f t="shared" si="45"/>
        <v>2912</v>
      </c>
      <c r="D2925" s="77"/>
      <c r="E2925" s="78"/>
      <c r="F2925" s="170"/>
      <c r="G2925" s="83"/>
      <c r="H2925" s="84"/>
      <c r="I2925" s="114" t="str">
        <f>IF(Stock[[#This Row],[SỐ LƯỢNG MUA]]&gt;0,Stock[[#This Row],[GIÁ MUA]]*Stock[[#This Row],[SỐ LƯỢNG MUA]]*$D$11,"")</f>
        <v/>
      </c>
      <c r="J2925" s="87"/>
      <c r="K2925" s="88"/>
      <c r="L2925" s="116" t="str">
        <f>IF(Stock[[#This Row],[SỐ LƯỢNG MUA]]&gt;0,Stock[[#This Row],[GIÁ MUA]]*(1+Stock[[#This Row],[% TĂNG KỲ VỌNG_1]]),"")</f>
        <v/>
      </c>
      <c r="M2925" s="89"/>
      <c r="N2925" s="116" t="str">
        <f>IF(Stock[[#This Row],[SỐ LƯỢNG MUA]]&gt;0,Stock[[#This Row],[GIÁ MUA]]*(1+Stock[[#This Row],[% TĂNG KỲ VỌNG_2]]),"")</f>
        <v/>
      </c>
      <c r="O2925" s="89"/>
      <c r="P2925" s="116" t="str">
        <f>IF(Stock[[#This Row],[SỐ LƯỢNG MUA]]&gt;0,Stock[[#This Row],[GIÁ MUA]]*(1+Stock[[#This Row],[% GIẢM ĐỂ CẮT LỖ]]),"")</f>
        <v/>
      </c>
      <c r="Q2925" s="103"/>
      <c r="R2925" s="117" t="str">
        <f>IF(Stock[[#This Row],[CỔ TỨC TIỀN MẶT]]&gt;0,Stock[[#This Row],[CỔ TỨC TIỀN MẶT]]/(Stock[[#This Row],[GIÁ MUA]]*Stock[[#This Row],[SỐ LƯỢNG MUA]]),"")</f>
        <v/>
      </c>
      <c r="S2925" s="103"/>
      <c r="T2925" s="77"/>
      <c r="U2925" s="95"/>
      <c r="V2925" s="96"/>
      <c r="W2925" s="125" t="str">
        <f>IF(Stock[[#This Row],[SỐ LƯỢNG BÁN]]&gt;0,Stock[[#This Row],[GIÁ BÁN]]*Stock[[#This Row],[SỐ LƯỢNG BÁN]]*$D$11+Stock[[#This Row],[GIÁ BÁN]]*Stock[[#This Row],[SỐ LƯỢNG BÁN]]*$D$12,"")</f>
        <v/>
      </c>
      <c r="X2925" s="120">
        <f>Stock[[#This Row],[SỐ LƯỢNG MUA]]+Stock[[#This Row],[CỔ TỨC BẰNG CỔ PHIẾU]]-Stock[[#This Row],[SỐ LƯỢNG BÁN]]</f>
        <v>0</v>
      </c>
      <c r="Y292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5" s="120">
        <f ca="1">IF(Stock[[#This Row],[NGÀY BÁN]]&gt;0,Stock[[#This Row],[NGÀY BÁN]]-Stock[[#This Row],[NGÀY MUA]]+1,IF(Stock[[#This Row],[NGÀY MUA]]=0,0,TODAY()-Stock[[#This Row],[NGÀY MUA]]+1))</f>
        <v>0</v>
      </c>
      <c r="AA2925" s="121" t="str">
        <f>IFERROR(Stock[[#This Row],[CỔ TỨC TIỀN MẶT]]+Stock[[#This Row],[LÃI/(LỖ) TỪ BÁN CK
(auto-fill)]],"")</f>
        <v/>
      </c>
      <c r="AB292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5" s="79"/>
      <c r="AE2925" s="146" t="str">
        <f>IF(Stock[[#This Row],[TRẠNG THÁI
(auto-fill)]]="NẮM GIỮ",Stock[[#This Row],[GIÁ THỊ TRƯỜNG]]-Stock[[#This Row],[GIÁ MUA]],"")</f>
        <v/>
      </c>
      <c r="AF2925" s="150" t="str">
        <f>IFERROR(Stock[[#This Row],[TĂNG/
(GIẢM )]]/Stock[[#This Row],[GIÁ MUA]],"")</f>
        <v/>
      </c>
      <c r="AG2925" s="129" t="str">
        <f>IF(Stock[[#This Row],[GIÁ THỊ TRƯỜNG]]&gt;0,Stock[[#This Row],[GIÁ THỊ TRƯỜNG]]*Stock[[#This Row],[SỐ LƯỢNG CÒN LẠI
(auto-fill)]],"")</f>
        <v/>
      </c>
    </row>
    <row r="2926" spans="2:33">
      <c r="B2926" s="109" t="str">
        <f>IF(AND(Stock[[#This Row],[SỐ LƯỢNG MUA]]&gt;0,Stock[[#This Row],[SỐ LƯỢNG CÒN LẠI
(auto-fill)]]=0),"BÁN",
IF(AND(Stock[[#This Row],[SỐ LƯỢNG MUA]]&gt;0,Stock[[#This Row],[SỐ LƯỢNG CÒN LẠI
(auto-fill)]]&gt;0),"NẮM GIỮ",""))</f>
        <v/>
      </c>
      <c r="C2926" s="112">
        <f t="shared" si="45"/>
        <v>2913</v>
      </c>
      <c r="D2926" s="77"/>
      <c r="E2926" s="78"/>
      <c r="F2926" s="170"/>
      <c r="G2926" s="83"/>
      <c r="H2926" s="84"/>
      <c r="I2926" s="114" t="str">
        <f>IF(Stock[[#This Row],[SỐ LƯỢNG MUA]]&gt;0,Stock[[#This Row],[GIÁ MUA]]*Stock[[#This Row],[SỐ LƯỢNG MUA]]*$D$11,"")</f>
        <v/>
      </c>
      <c r="J2926" s="87"/>
      <c r="K2926" s="88"/>
      <c r="L2926" s="116" t="str">
        <f>IF(Stock[[#This Row],[SỐ LƯỢNG MUA]]&gt;0,Stock[[#This Row],[GIÁ MUA]]*(1+Stock[[#This Row],[% TĂNG KỲ VỌNG_1]]),"")</f>
        <v/>
      </c>
      <c r="M2926" s="89"/>
      <c r="N2926" s="116" t="str">
        <f>IF(Stock[[#This Row],[SỐ LƯỢNG MUA]]&gt;0,Stock[[#This Row],[GIÁ MUA]]*(1+Stock[[#This Row],[% TĂNG KỲ VỌNG_2]]),"")</f>
        <v/>
      </c>
      <c r="O2926" s="89"/>
      <c r="P2926" s="116" t="str">
        <f>IF(Stock[[#This Row],[SỐ LƯỢNG MUA]]&gt;0,Stock[[#This Row],[GIÁ MUA]]*(1+Stock[[#This Row],[% GIẢM ĐỂ CẮT LỖ]]),"")</f>
        <v/>
      </c>
      <c r="Q2926" s="103"/>
      <c r="R2926" s="117" t="str">
        <f>IF(Stock[[#This Row],[CỔ TỨC TIỀN MẶT]]&gt;0,Stock[[#This Row],[CỔ TỨC TIỀN MẶT]]/(Stock[[#This Row],[GIÁ MUA]]*Stock[[#This Row],[SỐ LƯỢNG MUA]]),"")</f>
        <v/>
      </c>
      <c r="S2926" s="103"/>
      <c r="T2926" s="77"/>
      <c r="U2926" s="95"/>
      <c r="V2926" s="96"/>
      <c r="W2926" s="125" t="str">
        <f>IF(Stock[[#This Row],[SỐ LƯỢNG BÁN]]&gt;0,Stock[[#This Row],[GIÁ BÁN]]*Stock[[#This Row],[SỐ LƯỢNG BÁN]]*$D$11+Stock[[#This Row],[GIÁ BÁN]]*Stock[[#This Row],[SỐ LƯỢNG BÁN]]*$D$12,"")</f>
        <v/>
      </c>
      <c r="X2926" s="120">
        <f>Stock[[#This Row],[SỐ LƯỢNG MUA]]+Stock[[#This Row],[CỔ TỨC BẰNG CỔ PHIẾU]]-Stock[[#This Row],[SỐ LƯỢNG BÁN]]</f>
        <v>0</v>
      </c>
      <c r="Y292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6" s="120">
        <f ca="1">IF(Stock[[#This Row],[NGÀY BÁN]]&gt;0,Stock[[#This Row],[NGÀY BÁN]]-Stock[[#This Row],[NGÀY MUA]]+1,IF(Stock[[#This Row],[NGÀY MUA]]=0,0,TODAY()-Stock[[#This Row],[NGÀY MUA]]+1))</f>
        <v>0</v>
      </c>
      <c r="AA2926" s="121" t="str">
        <f>IFERROR(Stock[[#This Row],[CỔ TỨC TIỀN MẶT]]+Stock[[#This Row],[LÃI/(LỖ) TỪ BÁN CK
(auto-fill)]],"")</f>
        <v/>
      </c>
      <c r="AB292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6" s="79"/>
      <c r="AE2926" s="146" t="str">
        <f>IF(Stock[[#This Row],[TRẠNG THÁI
(auto-fill)]]="NẮM GIỮ",Stock[[#This Row],[GIÁ THỊ TRƯỜNG]]-Stock[[#This Row],[GIÁ MUA]],"")</f>
        <v/>
      </c>
      <c r="AF2926" s="150" t="str">
        <f>IFERROR(Stock[[#This Row],[TĂNG/
(GIẢM )]]/Stock[[#This Row],[GIÁ MUA]],"")</f>
        <v/>
      </c>
      <c r="AG2926" s="129" t="str">
        <f>IF(Stock[[#This Row],[GIÁ THỊ TRƯỜNG]]&gt;0,Stock[[#This Row],[GIÁ THỊ TRƯỜNG]]*Stock[[#This Row],[SỐ LƯỢNG CÒN LẠI
(auto-fill)]],"")</f>
        <v/>
      </c>
    </row>
    <row r="2927" spans="2:33">
      <c r="B2927" s="109" t="str">
        <f>IF(AND(Stock[[#This Row],[SỐ LƯỢNG MUA]]&gt;0,Stock[[#This Row],[SỐ LƯỢNG CÒN LẠI
(auto-fill)]]=0),"BÁN",
IF(AND(Stock[[#This Row],[SỐ LƯỢNG MUA]]&gt;0,Stock[[#This Row],[SỐ LƯỢNG CÒN LẠI
(auto-fill)]]&gt;0),"NẮM GIỮ",""))</f>
        <v/>
      </c>
      <c r="C2927" s="112">
        <f t="shared" si="45"/>
        <v>2914</v>
      </c>
      <c r="D2927" s="77"/>
      <c r="E2927" s="78"/>
      <c r="F2927" s="170"/>
      <c r="G2927" s="83"/>
      <c r="H2927" s="84"/>
      <c r="I2927" s="114" t="str">
        <f>IF(Stock[[#This Row],[SỐ LƯỢNG MUA]]&gt;0,Stock[[#This Row],[GIÁ MUA]]*Stock[[#This Row],[SỐ LƯỢNG MUA]]*$D$11,"")</f>
        <v/>
      </c>
      <c r="J2927" s="87"/>
      <c r="K2927" s="88"/>
      <c r="L2927" s="116" t="str">
        <f>IF(Stock[[#This Row],[SỐ LƯỢNG MUA]]&gt;0,Stock[[#This Row],[GIÁ MUA]]*(1+Stock[[#This Row],[% TĂNG KỲ VỌNG_1]]),"")</f>
        <v/>
      </c>
      <c r="M2927" s="89"/>
      <c r="N2927" s="116" t="str">
        <f>IF(Stock[[#This Row],[SỐ LƯỢNG MUA]]&gt;0,Stock[[#This Row],[GIÁ MUA]]*(1+Stock[[#This Row],[% TĂNG KỲ VỌNG_2]]),"")</f>
        <v/>
      </c>
      <c r="O2927" s="89"/>
      <c r="P2927" s="116" t="str">
        <f>IF(Stock[[#This Row],[SỐ LƯỢNG MUA]]&gt;0,Stock[[#This Row],[GIÁ MUA]]*(1+Stock[[#This Row],[% GIẢM ĐỂ CẮT LỖ]]),"")</f>
        <v/>
      </c>
      <c r="Q2927" s="103"/>
      <c r="R2927" s="117" t="str">
        <f>IF(Stock[[#This Row],[CỔ TỨC TIỀN MẶT]]&gt;0,Stock[[#This Row],[CỔ TỨC TIỀN MẶT]]/(Stock[[#This Row],[GIÁ MUA]]*Stock[[#This Row],[SỐ LƯỢNG MUA]]),"")</f>
        <v/>
      </c>
      <c r="S2927" s="103"/>
      <c r="T2927" s="77"/>
      <c r="U2927" s="95"/>
      <c r="V2927" s="96"/>
      <c r="W2927" s="125" t="str">
        <f>IF(Stock[[#This Row],[SỐ LƯỢNG BÁN]]&gt;0,Stock[[#This Row],[GIÁ BÁN]]*Stock[[#This Row],[SỐ LƯỢNG BÁN]]*$D$11+Stock[[#This Row],[GIÁ BÁN]]*Stock[[#This Row],[SỐ LƯỢNG BÁN]]*$D$12,"")</f>
        <v/>
      </c>
      <c r="X2927" s="120">
        <f>Stock[[#This Row],[SỐ LƯỢNG MUA]]+Stock[[#This Row],[CỔ TỨC BẰNG CỔ PHIẾU]]-Stock[[#This Row],[SỐ LƯỢNG BÁN]]</f>
        <v>0</v>
      </c>
      <c r="Y292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7" s="120">
        <f ca="1">IF(Stock[[#This Row],[NGÀY BÁN]]&gt;0,Stock[[#This Row],[NGÀY BÁN]]-Stock[[#This Row],[NGÀY MUA]]+1,IF(Stock[[#This Row],[NGÀY MUA]]=0,0,TODAY()-Stock[[#This Row],[NGÀY MUA]]+1))</f>
        <v>0</v>
      </c>
      <c r="AA2927" s="121" t="str">
        <f>IFERROR(Stock[[#This Row],[CỔ TỨC TIỀN MẶT]]+Stock[[#This Row],[LÃI/(LỖ) TỪ BÁN CK
(auto-fill)]],"")</f>
        <v/>
      </c>
      <c r="AB292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7" s="79"/>
      <c r="AE2927" s="146" t="str">
        <f>IF(Stock[[#This Row],[TRẠNG THÁI
(auto-fill)]]="NẮM GIỮ",Stock[[#This Row],[GIÁ THỊ TRƯỜNG]]-Stock[[#This Row],[GIÁ MUA]],"")</f>
        <v/>
      </c>
      <c r="AF2927" s="150" t="str">
        <f>IFERROR(Stock[[#This Row],[TĂNG/
(GIẢM )]]/Stock[[#This Row],[GIÁ MUA]],"")</f>
        <v/>
      </c>
      <c r="AG2927" s="129" t="str">
        <f>IF(Stock[[#This Row],[GIÁ THỊ TRƯỜNG]]&gt;0,Stock[[#This Row],[GIÁ THỊ TRƯỜNG]]*Stock[[#This Row],[SỐ LƯỢNG CÒN LẠI
(auto-fill)]],"")</f>
        <v/>
      </c>
    </row>
    <row r="2928" spans="2:33">
      <c r="B2928" s="109" t="str">
        <f>IF(AND(Stock[[#This Row],[SỐ LƯỢNG MUA]]&gt;0,Stock[[#This Row],[SỐ LƯỢNG CÒN LẠI
(auto-fill)]]=0),"BÁN",
IF(AND(Stock[[#This Row],[SỐ LƯỢNG MUA]]&gt;0,Stock[[#This Row],[SỐ LƯỢNG CÒN LẠI
(auto-fill)]]&gt;0),"NẮM GIỮ",""))</f>
        <v/>
      </c>
      <c r="C2928" s="112">
        <f t="shared" si="45"/>
        <v>2915</v>
      </c>
      <c r="D2928" s="77"/>
      <c r="E2928" s="78"/>
      <c r="F2928" s="170"/>
      <c r="G2928" s="83"/>
      <c r="H2928" s="84"/>
      <c r="I2928" s="114" t="str">
        <f>IF(Stock[[#This Row],[SỐ LƯỢNG MUA]]&gt;0,Stock[[#This Row],[GIÁ MUA]]*Stock[[#This Row],[SỐ LƯỢNG MUA]]*$D$11,"")</f>
        <v/>
      </c>
      <c r="J2928" s="87"/>
      <c r="K2928" s="88"/>
      <c r="L2928" s="116" t="str">
        <f>IF(Stock[[#This Row],[SỐ LƯỢNG MUA]]&gt;0,Stock[[#This Row],[GIÁ MUA]]*(1+Stock[[#This Row],[% TĂNG KỲ VỌNG_1]]),"")</f>
        <v/>
      </c>
      <c r="M2928" s="89"/>
      <c r="N2928" s="116" t="str">
        <f>IF(Stock[[#This Row],[SỐ LƯỢNG MUA]]&gt;0,Stock[[#This Row],[GIÁ MUA]]*(1+Stock[[#This Row],[% TĂNG KỲ VỌNG_2]]),"")</f>
        <v/>
      </c>
      <c r="O2928" s="89"/>
      <c r="P2928" s="116" t="str">
        <f>IF(Stock[[#This Row],[SỐ LƯỢNG MUA]]&gt;0,Stock[[#This Row],[GIÁ MUA]]*(1+Stock[[#This Row],[% GIẢM ĐỂ CẮT LỖ]]),"")</f>
        <v/>
      </c>
      <c r="Q2928" s="103"/>
      <c r="R2928" s="117" t="str">
        <f>IF(Stock[[#This Row],[CỔ TỨC TIỀN MẶT]]&gt;0,Stock[[#This Row],[CỔ TỨC TIỀN MẶT]]/(Stock[[#This Row],[GIÁ MUA]]*Stock[[#This Row],[SỐ LƯỢNG MUA]]),"")</f>
        <v/>
      </c>
      <c r="S2928" s="103"/>
      <c r="T2928" s="77"/>
      <c r="U2928" s="95"/>
      <c r="V2928" s="96"/>
      <c r="W2928" s="125" t="str">
        <f>IF(Stock[[#This Row],[SỐ LƯỢNG BÁN]]&gt;0,Stock[[#This Row],[GIÁ BÁN]]*Stock[[#This Row],[SỐ LƯỢNG BÁN]]*$D$11+Stock[[#This Row],[GIÁ BÁN]]*Stock[[#This Row],[SỐ LƯỢNG BÁN]]*$D$12,"")</f>
        <v/>
      </c>
      <c r="X2928" s="120">
        <f>Stock[[#This Row],[SỐ LƯỢNG MUA]]+Stock[[#This Row],[CỔ TỨC BẰNG CỔ PHIẾU]]-Stock[[#This Row],[SỐ LƯỢNG BÁN]]</f>
        <v>0</v>
      </c>
      <c r="Y292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8" s="120">
        <f ca="1">IF(Stock[[#This Row],[NGÀY BÁN]]&gt;0,Stock[[#This Row],[NGÀY BÁN]]-Stock[[#This Row],[NGÀY MUA]]+1,IF(Stock[[#This Row],[NGÀY MUA]]=0,0,TODAY()-Stock[[#This Row],[NGÀY MUA]]+1))</f>
        <v>0</v>
      </c>
      <c r="AA2928" s="121" t="str">
        <f>IFERROR(Stock[[#This Row],[CỔ TỨC TIỀN MẶT]]+Stock[[#This Row],[LÃI/(LỖ) TỪ BÁN CK
(auto-fill)]],"")</f>
        <v/>
      </c>
      <c r="AB292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8" s="79"/>
      <c r="AE2928" s="146" t="str">
        <f>IF(Stock[[#This Row],[TRẠNG THÁI
(auto-fill)]]="NẮM GIỮ",Stock[[#This Row],[GIÁ THỊ TRƯỜNG]]-Stock[[#This Row],[GIÁ MUA]],"")</f>
        <v/>
      </c>
      <c r="AF2928" s="150" t="str">
        <f>IFERROR(Stock[[#This Row],[TĂNG/
(GIẢM )]]/Stock[[#This Row],[GIÁ MUA]],"")</f>
        <v/>
      </c>
      <c r="AG2928" s="129" t="str">
        <f>IF(Stock[[#This Row],[GIÁ THỊ TRƯỜNG]]&gt;0,Stock[[#This Row],[GIÁ THỊ TRƯỜNG]]*Stock[[#This Row],[SỐ LƯỢNG CÒN LẠI
(auto-fill)]],"")</f>
        <v/>
      </c>
    </row>
    <row r="2929" spans="2:33">
      <c r="B2929" s="109" t="str">
        <f>IF(AND(Stock[[#This Row],[SỐ LƯỢNG MUA]]&gt;0,Stock[[#This Row],[SỐ LƯỢNG CÒN LẠI
(auto-fill)]]=0),"BÁN",
IF(AND(Stock[[#This Row],[SỐ LƯỢNG MUA]]&gt;0,Stock[[#This Row],[SỐ LƯỢNG CÒN LẠI
(auto-fill)]]&gt;0),"NẮM GIỮ",""))</f>
        <v/>
      </c>
      <c r="C2929" s="112">
        <f t="shared" si="45"/>
        <v>2916</v>
      </c>
      <c r="D2929" s="77"/>
      <c r="E2929" s="78"/>
      <c r="F2929" s="170"/>
      <c r="G2929" s="83"/>
      <c r="H2929" s="84"/>
      <c r="I2929" s="114" t="str">
        <f>IF(Stock[[#This Row],[SỐ LƯỢNG MUA]]&gt;0,Stock[[#This Row],[GIÁ MUA]]*Stock[[#This Row],[SỐ LƯỢNG MUA]]*$D$11,"")</f>
        <v/>
      </c>
      <c r="J2929" s="87"/>
      <c r="K2929" s="88"/>
      <c r="L2929" s="116" t="str">
        <f>IF(Stock[[#This Row],[SỐ LƯỢNG MUA]]&gt;0,Stock[[#This Row],[GIÁ MUA]]*(1+Stock[[#This Row],[% TĂNG KỲ VỌNG_1]]),"")</f>
        <v/>
      </c>
      <c r="M2929" s="89"/>
      <c r="N2929" s="116" t="str">
        <f>IF(Stock[[#This Row],[SỐ LƯỢNG MUA]]&gt;0,Stock[[#This Row],[GIÁ MUA]]*(1+Stock[[#This Row],[% TĂNG KỲ VỌNG_2]]),"")</f>
        <v/>
      </c>
      <c r="O2929" s="89"/>
      <c r="P2929" s="116" t="str">
        <f>IF(Stock[[#This Row],[SỐ LƯỢNG MUA]]&gt;0,Stock[[#This Row],[GIÁ MUA]]*(1+Stock[[#This Row],[% GIẢM ĐỂ CẮT LỖ]]),"")</f>
        <v/>
      </c>
      <c r="Q2929" s="103"/>
      <c r="R2929" s="117" t="str">
        <f>IF(Stock[[#This Row],[CỔ TỨC TIỀN MẶT]]&gt;0,Stock[[#This Row],[CỔ TỨC TIỀN MẶT]]/(Stock[[#This Row],[GIÁ MUA]]*Stock[[#This Row],[SỐ LƯỢNG MUA]]),"")</f>
        <v/>
      </c>
      <c r="S2929" s="103"/>
      <c r="T2929" s="77"/>
      <c r="U2929" s="95"/>
      <c r="V2929" s="96"/>
      <c r="W2929" s="125" t="str">
        <f>IF(Stock[[#This Row],[SỐ LƯỢNG BÁN]]&gt;0,Stock[[#This Row],[GIÁ BÁN]]*Stock[[#This Row],[SỐ LƯỢNG BÁN]]*$D$11+Stock[[#This Row],[GIÁ BÁN]]*Stock[[#This Row],[SỐ LƯỢNG BÁN]]*$D$12,"")</f>
        <v/>
      </c>
      <c r="X2929" s="120">
        <f>Stock[[#This Row],[SỐ LƯỢNG MUA]]+Stock[[#This Row],[CỔ TỨC BẰNG CỔ PHIẾU]]-Stock[[#This Row],[SỐ LƯỢNG BÁN]]</f>
        <v>0</v>
      </c>
      <c r="Y292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9" s="120">
        <f ca="1">IF(Stock[[#This Row],[NGÀY BÁN]]&gt;0,Stock[[#This Row],[NGÀY BÁN]]-Stock[[#This Row],[NGÀY MUA]]+1,IF(Stock[[#This Row],[NGÀY MUA]]=0,0,TODAY()-Stock[[#This Row],[NGÀY MUA]]+1))</f>
        <v>0</v>
      </c>
      <c r="AA2929" s="121" t="str">
        <f>IFERROR(Stock[[#This Row],[CỔ TỨC TIỀN MẶT]]+Stock[[#This Row],[LÃI/(LỖ) TỪ BÁN CK
(auto-fill)]],"")</f>
        <v/>
      </c>
      <c r="AB292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29" s="79"/>
      <c r="AE2929" s="146" t="str">
        <f>IF(Stock[[#This Row],[TRẠNG THÁI
(auto-fill)]]="NẮM GIỮ",Stock[[#This Row],[GIÁ THỊ TRƯỜNG]]-Stock[[#This Row],[GIÁ MUA]],"")</f>
        <v/>
      </c>
      <c r="AF2929" s="150" t="str">
        <f>IFERROR(Stock[[#This Row],[TĂNG/
(GIẢM )]]/Stock[[#This Row],[GIÁ MUA]],"")</f>
        <v/>
      </c>
      <c r="AG2929" s="129" t="str">
        <f>IF(Stock[[#This Row],[GIÁ THỊ TRƯỜNG]]&gt;0,Stock[[#This Row],[GIÁ THỊ TRƯỜNG]]*Stock[[#This Row],[SỐ LƯỢNG CÒN LẠI
(auto-fill)]],"")</f>
        <v/>
      </c>
    </row>
    <row r="2930" spans="2:33">
      <c r="B2930" s="109" t="str">
        <f>IF(AND(Stock[[#This Row],[SỐ LƯỢNG MUA]]&gt;0,Stock[[#This Row],[SỐ LƯỢNG CÒN LẠI
(auto-fill)]]=0),"BÁN",
IF(AND(Stock[[#This Row],[SỐ LƯỢNG MUA]]&gt;0,Stock[[#This Row],[SỐ LƯỢNG CÒN LẠI
(auto-fill)]]&gt;0),"NẮM GIỮ",""))</f>
        <v/>
      </c>
      <c r="C2930" s="112">
        <f t="shared" si="45"/>
        <v>2917</v>
      </c>
      <c r="D2930" s="77"/>
      <c r="E2930" s="78"/>
      <c r="F2930" s="170"/>
      <c r="G2930" s="83"/>
      <c r="H2930" s="84"/>
      <c r="I2930" s="114" t="str">
        <f>IF(Stock[[#This Row],[SỐ LƯỢNG MUA]]&gt;0,Stock[[#This Row],[GIÁ MUA]]*Stock[[#This Row],[SỐ LƯỢNG MUA]]*$D$11,"")</f>
        <v/>
      </c>
      <c r="J2930" s="87"/>
      <c r="K2930" s="88"/>
      <c r="L2930" s="116" t="str">
        <f>IF(Stock[[#This Row],[SỐ LƯỢNG MUA]]&gt;0,Stock[[#This Row],[GIÁ MUA]]*(1+Stock[[#This Row],[% TĂNG KỲ VỌNG_1]]),"")</f>
        <v/>
      </c>
      <c r="M2930" s="89"/>
      <c r="N2930" s="116" t="str">
        <f>IF(Stock[[#This Row],[SỐ LƯỢNG MUA]]&gt;0,Stock[[#This Row],[GIÁ MUA]]*(1+Stock[[#This Row],[% TĂNG KỲ VỌNG_2]]),"")</f>
        <v/>
      </c>
      <c r="O2930" s="89"/>
      <c r="P2930" s="116" t="str">
        <f>IF(Stock[[#This Row],[SỐ LƯỢNG MUA]]&gt;0,Stock[[#This Row],[GIÁ MUA]]*(1+Stock[[#This Row],[% GIẢM ĐỂ CẮT LỖ]]),"")</f>
        <v/>
      </c>
      <c r="Q2930" s="103"/>
      <c r="R2930" s="117" t="str">
        <f>IF(Stock[[#This Row],[CỔ TỨC TIỀN MẶT]]&gt;0,Stock[[#This Row],[CỔ TỨC TIỀN MẶT]]/(Stock[[#This Row],[GIÁ MUA]]*Stock[[#This Row],[SỐ LƯỢNG MUA]]),"")</f>
        <v/>
      </c>
      <c r="S2930" s="103"/>
      <c r="T2930" s="77"/>
      <c r="U2930" s="95"/>
      <c r="V2930" s="96"/>
      <c r="W2930" s="125" t="str">
        <f>IF(Stock[[#This Row],[SỐ LƯỢNG BÁN]]&gt;0,Stock[[#This Row],[GIÁ BÁN]]*Stock[[#This Row],[SỐ LƯỢNG BÁN]]*$D$11+Stock[[#This Row],[GIÁ BÁN]]*Stock[[#This Row],[SỐ LƯỢNG BÁN]]*$D$12,"")</f>
        <v/>
      </c>
      <c r="X2930" s="120">
        <f>Stock[[#This Row],[SỐ LƯỢNG MUA]]+Stock[[#This Row],[CỔ TỨC BẰNG CỔ PHIẾU]]-Stock[[#This Row],[SỐ LƯỢNG BÁN]]</f>
        <v>0</v>
      </c>
      <c r="Y293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0" s="120">
        <f ca="1">IF(Stock[[#This Row],[NGÀY BÁN]]&gt;0,Stock[[#This Row],[NGÀY BÁN]]-Stock[[#This Row],[NGÀY MUA]]+1,IF(Stock[[#This Row],[NGÀY MUA]]=0,0,TODAY()-Stock[[#This Row],[NGÀY MUA]]+1))</f>
        <v>0</v>
      </c>
      <c r="AA2930" s="121" t="str">
        <f>IFERROR(Stock[[#This Row],[CỔ TỨC TIỀN MẶT]]+Stock[[#This Row],[LÃI/(LỖ) TỪ BÁN CK
(auto-fill)]],"")</f>
        <v/>
      </c>
      <c r="AB293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0" s="79"/>
      <c r="AE2930" s="146" t="str">
        <f>IF(Stock[[#This Row],[TRẠNG THÁI
(auto-fill)]]="NẮM GIỮ",Stock[[#This Row],[GIÁ THỊ TRƯỜNG]]-Stock[[#This Row],[GIÁ MUA]],"")</f>
        <v/>
      </c>
      <c r="AF2930" s="150" t="str">
        <f>IFERROR(Stock[[#This Row],[TĂNG/
(GIẢM )]]/Stock[[#This Row],[GIÁ MUA]],"")</f>
        <v/>
      </c>
      <c r="AG2930" s="129" t="str">
        <f>IF(Stock[[#This Row],[GIÁ THỊ TRƯỜNG]]&gt;0,Stock[[#This Row],[GIÁ THỊ TRƯỜNG]]*Stock[[#This Row],[SỐ LƯỢNG CÒN LẠI
(auto-fill)]],"")</f>
        <v/>
      </c>
    </row>
    <row r="2931" spans="2:33">
      <c r="B2931" s="109" t="str">
        <f>IF(AND(Stock[[#This Row],[SỐ LƯỢNG MUA]]&gt;0,Stock[[#This Row],[SỐ LƯỢNG CÒN LẠI
(auto-fill)]]=0),"BÁN",
IF(AND(Stock[[#This Row],[SỐ LƯỢNG MUA]]&gt;0,Stock[[#This Row],[SỐ LƯỢNG CÒN LẠI
(auto-fill)]]&gt;0),"NẮM GIỮ",""))</f>
        <v/>
      </c>
      <c r="C2931" s="112">
        <f t="shared" si="45"/>
        <v>2918</v>
      </c>
      <c r="D2931" s="77"/>
      <c r="E2931" s="78"/>
      <c r="F2931" s="170"/>
      <c r="G2931" s="83"/>
      <c r="H2931" s="84"/>
      <c r="I2931" s="114" t="str">
        <f>IF(Stock[[#This Row],[SỐ LƯỢNG MUA]]&gt;0,Stock[[#This Row],[GIÁ MUA]]*Stock[[#This Row],[SỐ LƯỢNG MUA]]*$D$11,"")</f>
        <v/>
      </c>
      <c r="J2931" s="87"/>
      <c r="K2931" s="88"/>
      <c r="L2931" s="116" t="str">
        <f>IF(Stock[[#This Row],[SỐ LƯỢNG MUA]]&gt;0,Stock[[#This Row],[GIÁ MUA]]*(1+Stock[[#This Row],[% TĂNG KỲ VỌNG_1]]),"")</f>
        <v/>
      </c>
      <c r="M2931" s="89"/>
      <c r="N2931" s="116" t="str">
        <f>IF(Stock[[#This Row],[SỐ LƯỢNG MUA]]&gt;0,Stock[[#This Row],[GIÁ MUA]]*(1+Stock[[#This Row],[% TĂNG KỲ VỌNG_2]]),"")</f>
        <v/>
      </c>
      <c r="O2931" s="89"/>
      <c r="P2931" s="116" t="str">
        <f>IF(Stock[[#This Row],[SỐ LƯỢNG MUA]]&gt;0,Stock[[#This Row],[GIÁ MUA]]*(1+Stock[[#This Row],[% GIẢM ĐỂ CẮT LỖ]]),"")</f>
        <v/>
      </c>
      <c r="Q2931" s="103"/>
      <c r="R2931" s="117" t="str">
        <f>IF(Stock[[#This Row],[CỔ TỨC TIỀN MẶT]]&gt;0,Stock[[#This Row],[CỔ TỨC TIỀN MẶT]]/(Stock[[#This Row],[GIÁ MUA]]*Stock[[#This Row],[SỐ LƯỢNG MUA]]),"")</f>
        <v/>
      </c>
      <c r="S2931" s="103"/>
      <c r="T2931" s="77"/>
      <c r="U2931" s="95"/>
      <c r="V2931" s="96"/>
      <c r="W2931" s="125" t="str">
        <f>IF(Stock[[#This Row],[SỐ LƯỢNG BÁN]]&gt;0,Stock[[#This Row],[GIÁ BÁN]]*Stock[[#This Row],[SỐ LƯỢNG BÁN]]*$D$11+Stock[[#This Row],[GIÁ BÁN]]*Stock[[#This Row],[SỐ LƯỢNG BÁN]]*$D$12,"")</f>
        <v/>
      </c>
      <c r="X2931" s="120">
        <f>Stock[[#This Row],[SỐ LƯỢNG MUA]]+Stock[[#This Row],[CỔ TỨC BẰNG CỔ PHIẾU]]-Stock[[#This Row],[SỐ LƯỢNG BÁN]]</f>
        <v>0</v>
      </c>
      <c r="Y293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1" s="120">
        <f ca="1">IF(Stock[[#This Row],[NGÀY BÁN]]&gt;0,Stock[[#This Row],[NGÀY BÁN]]-Stock[[#This Row],[NGÀY MUA]]+1,IF(Stock[[#This Row],[NGÀY MUA]]=0,0,TODAY()-Stock[[#This Row],[NGÀY MUA]]+1))</f>
        <v>0</v>
      </c>
      <c r="AA2931" s="121" t="str">
        <f>IFERROR(Stock[[#This Row],[CỔ TỨC TIỀN MẶT]]+Stock[[#This Row],[LÃI/(LỖ) TỪ BÁN CK
(auto-fill)]],"")</f>
        <v/>
      </c>
      <c r="AB293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1" s="79"/>
      <c r="AE2931" s="146" t="str">
        <f>IF(Stock[[#This Row],[TRẠNG THÁI
(auto-fill)]]="NẮM GIỮ",Stock[[#This Row],[GIÁ THỊ TRƯỜNG]]-Stock[[#This Row],[GIÁ MUA]],"")</f>
        <v/>
      </c>
      <c r="AF2931" s="150" t="str">
        <f>IFERROR(Stock[[#This Row],[TĂNG/
(GIẢM )]]/Stock[[#This Row],[GIÁ MUA]],"")</f>
        <v/>
      </c>
      <c r="AG2931" s="129" t="str">
        <f>IF(Stock[[#This Row],[GIÁ THỊ TRƯỜNG]]&gt;0,Stock[[#This Row],[GIÁ THỊ TRƯỜNG]]*Stock[[#This Row],[SỐ LƯỢNG CÒN LẠI
(auto-fill)]],"")</f>
        <v/>
      </c>
    </row>
    <row r="2932" spans="2:33">
      <c r="B2932" s="109" t="str">
        <f>IF(AND(Stock[[#This Row],[SỐ LƯỢNG MUA]]&gt;0,Stock[[#This Row],[SỐ LƯỢNG CÒN LẠI
(auto-fill)]]=0),"BÁN",
IF(AND(Stock[[#This Row],[SỐ LƯỢNG MUA]]&gt;0,Stock[[#This Row],[SỐ LƯỢNG CÒN LẠI
(auto-fill)]]&gt;0),"NẮM GIỮ",""))</f>
        <v/>
      </c>
      <c r="C2932" s="112">
        <f t="shared" si="45"/>
        <v>2919</v>
      </c>
      <c r="D2932" s="77"/>
      <c r="E2932" s="78"/>
      <c r="F2932" s="170"/>
      <c r="G2932" s="83"/>
      <c r="H2932" s="84"/>
      <c r="I2932" s="114" t="str">
        <f>IF(Stock[[#This Row],[SỐ LƯỢNG MUA]]&gt;0,Stock[[#This Row],[GIÁ MUA]]*Stock[[#This Row],[SỐ LƯỢNG MUA]]*$D$11,"")</f>
        <v/>
      </c>
      <c r="J2932" s="87"/>
      <c r="K2932" s="88"/>
      <c r="L2932" s="116" t="str">
        <f>IF(Stock[[#This Row],[SỐ LƯỢNG MUA]]&gt;0,Stock[[#This Row],[GIÁ MUA]]*(1+Stock[[#This Row],[% TĂNG KỲ VỌNG_1]]),"")</f>
        <v/>
      </c>
      <c r="M2932" s="89"/>
      <c r="N2932" s="116" t="str">
        <f>IF(Stock[[#This Row],[SỐ LƯỢNG MUA]]&gt;0,Stock[[#This Row],[GIÁ MUA]]*(1+Stock[[#This Row],[% TĂNG KỲ VỌNG_2]]),"")</f>
        <v/>
      </c>
      <c r="O2932" s="89"/>
      <c r="P2932" s="116" t="str">
        <f>IF(Stock[[#This Row],[SỐ LƯỢNG MUA]]&gt;0,Stock[[#This Row],[GIÁ MUA]]*(1+Stock[[#This Row],[% GIẢM ĐỂ CẮT LỖ]]),"")</f>
        <v/>
      </c>
      <c r="Q2932" s="103"/>
      <c r="R2932" s="117" t="str">
        <f>IF(Stock[[#This Row],[CỔ TỨC TIỀN MẶT]]&gt;0,Stock[[#This Row],[CỔ TỨC TIỀN MẶT]]/(Stock[[#This Row],[GIÁ MUA]]*Stock[[#This Row],[SỐ LƯỢNG MUA]]),"")</f>
        <v/>
      </c>
      <c r="S2932" s="103"/>
      <c r="T2932" s="77"/>
      <c r="U2932" s="95"/>
      <c r="V2932" s="96"/>
      <c r="W2932" s="125" t="str">
        <f>IF(Stock[[#This Row],[SỐ LƯỢNG BÁN]]&gt;0,Stock[[#This Row],[GIÁ BÁN]]*Stock[[#This Row],[SỐ LƯỢNG BÁN]]*$D$11+Stock[[#This Row],[GIÁ BÁN]]*Stock[[#This Row],[SỐ LƯỢNG BÁN]]*$D$12,"")</f>
        <v/>
      </c>
      <c r="X2932" s="120">
        <f>Stock[[#This Row],[SỐ LƯỢNG MUA]]+Stock[[#This Row],[CỔ TỨC BẰNG CỔ PHIẾU]]-Stock[[#This Row],[SỐ LƯỢNG BÁN]]</f>
        <v>0</v>
      </c>
      <c r="Y293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2" s="120">
        <f ca="1">IF(Stock[[#This Row],[NGÀY BÁN]]&gt;0,Stock[[#This Row],[NGÀY BÁN]]-Stock[[#This Row],[NGÀY MUA]]+1,IF(Stock[[#This Row],[NGÀY MUA]]=0,0,TODAY()-Stock[[#This Row],[NGÀY MUA]]+1))</f>
        <v>0</v>
      </c>
      <c r="AA2932" s="121" t="str">
        <f>IFERROR(Stock[[#This Row],[CỔ TỨC TIỀN MẶT]]+Stock[[#This Row],[LÃI/(LỖ) TỪ BÁN CK
(auto-fill)]],"")</f>
        <v/>
      </c>
      <c r="AB293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2" s="79"/>
      <c r="AE2932" s="146" t="str">
        <f>IF(Stock[[#This Row],[TRẠNG THÁI
(auto-fill)]]="NẮM GIỮ",Stock[[#This Row],[GIÁ THỊ TRƯỜNG]]-Stock[[#This Row],[GIÁ MUA]],"")</f>
        <v/>
      </c>
      <c r="AF2932" s="150" t="str">
        <f>IFERROR(Stock[[#This Row],[TĂNG/
(GIẢM )]]/Stock[[#This Row],[GIÁ MUA]],"")</f>
        <v/>
      </c>
      <c r="AG2932" s="129" t="str">
        <f>IF(Stock[[#This Row],[GIÁ THỊ TRƯỜNG]]&gt;0,Stock[[#This Row],[GIÁ THỊ TRƯỜNG]]*Stock[[#This Row],[SỐ LƯỢNG CÒN LẠI
(auto-fill)]],"")</f>
        <v/>
      </c>
    </row>
    <row r="2933" spans="2:33">
      <c r="B2933" s="109" t="str">
        <f>IF(AND(Stock[[#This Row],[SỐ LƯỢNG MUA]]&gt;0,Stock[[#This Row],[SỐ LƯỢNG CÒN LẠI
(auto-fill)]]=0),"BÁN",
IF(AND(Stock[[#This Row],[SỐ LƯỢNG MUA]]&gt;0,Stock[[#This Row],[SỐ LƯỢNG CÒN LẠI
(auto-fill)]]&gt;0),"NẮM GIỮ",""))</f>
        <v/>
      </c>
      <c r="C2933" s="112">
        <f t="shared" si="45"/>
        <v>2920</v>
      </c>
      <c r="D2933" s="77"/>
      <c r="E2933" s="78"/>
      <c r="F2933" s="170"/>
      <c r="G2933" s="83"/>
      <c r="H2933" s="84"/>
      <c r="I2933" s="114" t="str">
        <f>IF(Stock[[#This Row],[SỐ LƯỢNG MUA]]&gt;0,Stock[[#This Row],[GIÁ MUA]]*Stock[[#This Row],[SỐ LƯỢNG MUA]]*$D$11,"")</f>
        <v/>
      </c>
      <c r="J2933" s="87"/>
      <c r="K2933" s="88"/>
      <c r="L2933" s="116" t="str">
        <f>IF(Stock[[#This Row],[SỐ LƯỢNG MUA]]&gt;0,Stock[[#This Row],[GIÁ MUA]]*(1+Stock[[#This Row],[% TĂNG KỲ VỌNG_1]]),"")</f>
        <v/>
      </c>
      <c r="M2933" s="89"/>
      <c r="N2933" s="116" t="str">
        <f>IF(Stock[[#This Row],[SỐ LƯỢNG MUA]]&gt;0,Stock[[#This Row],[GIÁ MUA]]*(1+Stock[[#This Row],[% TĂNG KỲ VỌNG_2]]),"")</f>
        <v/>
      </c>
      <c r="O2933" s="89"/>
      <c r="P2933" s="116" t="str">
        <f>IF(Stock[[#This Row],[SỐ LƯỢNG MUA]]&gt;0,Stock[[#This Row],[GIÁ MUA]]*(1+Stock[[#This Row],[% GIẢM ĐỂ CẮT LỖ]]),"")</f>
        <v/>
      </c>
      <c r="Q2933" s="103"/>
      <c r="R2933" s="117" t="str">
        <f>IF(Stock[[#This Row],[CỔ TỨC TIỀN MẶT]]&gt;0,Stock[[#This Row],[CỔ TỨC TIỀN MẶT]]/(Stock[[#This Row],[GIÁ MUA]]*Stock[[#This Row],[SỐ LƯỢNG MUA]]),"")</f>
        <v/>
      </c>
      <c r="S2933" s="103"/>
      <c r="T2933" s="77"/>
      <c r="U2933" s="95"/>
      <c r="V2933" s="96"/>
      <c r="W2933" s="125" t="str">
        <f>IF(Stock[[#This Row],[SỐ LƯỢNG BÁN]]&gt;0,Stock[[#This Row],[GIÁ BÁN]]*Stock[[#This Row],[SỐ LƯỢNG BÁN]]*$D$11+Stock[[#This Row],[GIÁ BÁN]]*Stock[[#This Row],[SỐ LƯỢNG BÁN]]*$D$12,"")</f>
        <v/>
      </c>
      <c r="X2933" s="120">
        <f>Stock[[#This Row],[SỐ LƯỢNG MUA]]+Stock[[#This Row],[CỔ TỨC BẰNG CỔ PHIẾU]]-Stock[[#This Row],[SỐ LƯỢNG BÁN]]</f>
        <v>0</v>
      </c>
      <c r="Y293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3" s="120">
        <f ca="1">IF(Stock[[#This Row],[NGÀY BÁN]]&gt;0,Stock[[#This Row],[NGÀY BÁN]]-Stock[[#This Row],[NGÀY MUA]]+1,IF(Stock[[#This Row],[NGÀY MUA]]=0,0,TODAY()-Stock[[#This Row],[NGÀY MUA]]+1))</f>
        <v>0</v>
      </c>
      <c r="AA2933" s="121" t="str">
        <f>IFERROR(Stock[[#This Row],[CỔ TỨC TIỀN MẶT]]+Stock[[#This Row],[LÃI/(LỖ) TỪ BÁN CK
(auto-fill)]],"")</f>
        <v/>
      </c>
      <c r="AB293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3" s="79"/>
      <c r="AE2933" s="146" t="str">
        <f>IF(Stock[[#This Row],[TRẠNG THÁI
(auto-fill)]]="NẮM GIỮ",Stock[[#This Row],[GIÁ THỊ TRƯỜNG]]-Stock[[#This Row],[GIÁ MUA]],"")</f>
        <v/>
      </c>
      <c r="AF2933" s="150" t="str">
        <f>IFERROR(Stock[[#This Row],[TĂNG/
(GIẢM )]]/Stock[[#This Row],[GIÁ MUA]],"")</f>
        <v/>
      </c>
      <c r="AG2933" s="129" t="str">
        <f>IF(Stock[[#This Row],[GIÁ THỊ TRƯỜNG]]&gt;0,Stock[[#This Row],[GIÁ THỊ TRƯỜNG]]*Stock[[#This Row],[SỐ LƯỢNG CÒN LẠI
(auto-fill)]],"")</f>
        <v/>
      </c>
    </row>
    <row r="2934" spans="2:33">
      <c r="B2934" s="109" t="str">
        <f>IF(AND(Stock[[#This Row],[SỐ LƯỢNG MUA]]&gt;0,Stock[[#This Row],[SỐ LƯỢNG CÒN LẠI
(auto-fill)]]=0),"BÁN",
IF(AND(Stock[[#This Row],[SỐ LƯỢNG MUA]]&gt;0,Stock[[#This Row],[SỐ LƯỢNG CÒN LẠI
(auto-fill)]]&gt;0),"NẮM GIỮ",""))</f>
        <v/>
      </c>
      <c r="C2934" s="112">
        <f t="shared" si="45"/>
        <v>2921</v>
      </c>
      <c r="D2934" s="77"/>
      <c r="E2934" s="78"/>
      <c r="F2934" s="170"/>
      <c r="G2934" s="83"/>
      <c r="H2934" s="84"/>
      <c r="I2934" s="114" t="str">
        <f>IF(Stock[[#This Row],[SỐ LƯỢNG MUA]]&gt;0,Stock[[#This Row],[GIÁ MUA]]*Stock[[#This Row],[SỐ LƯỢNG MUA]]*$D$11,"")</f>
        <v/>
      </c>
      <c r="J2934" s="87"/>
      <c r="K2934" s="88"/>
      <c r="L2934" s="116" t="str">
        <f>IF(Stock[[#This Row],[SỐ LƯỢNG MUA]]&gt;0,Stock[[#This Row],[GIÁ MUA]]*(1+Stock[[#This Row],[% TĂNG KỲ VỌNG_1]]),"")</f>
        <v/>
      </c>
      <c r="M2934" s="89"/>
      <c r="N2934" s="116" t="str">
        <f>IF(Stock[[#This Row],[SỐ LƯỢNG MUA]]&gt;0,Stock[[#This Row],[GIÁ MUA]]*(1+Stock[[#This Row],[% TĂNG KỲ VỌNG_2]]),"")</f>
        <v/>
      </c>
      <c r="O2934" s="89"/>
      <c r="P2934" s="116" t="str">
        <f>IF(Stock[[#This Row],[SỐ LƯỢNG MUA]]&gt;0,Stock[[#This Row],[GIÁ MUA]]*(1+Stock[[#This Row],[% GIẢM ĐỂ CẮT LỖ]]),"")</f>
        <v/>
      </c>
      <c r="Q2934" s="103"/>
      <c r="R2934" s="117" t="str">
        <f>IF(Stock[[#This Row],[CỔ TỨC TIỀN MẶT]]&gt;0,Stock[[#This Row],[CỔ TỨC TIỀN MẶT]]/(Stock[[#This Row],[GIÁ MUA]]*Stock[[#This Row],[SỐ LƯỢNG MUA]]),"")</f>
        <v/>
      </c>
      <c r="S2934" s="103"/>
      <c r="T2934" s="77"/>
      <c r="U2934" s="95"/>
      <c r="V2934" s="96"/>
      <c r="W2934" s="125" t="str">
        <f>IF(Stock[[#This Row],[SỐ LƯỢNG BÁN]]&gt;0,Stock[[#This Row],[GIÁ BÁN]]*Stock[[#This Row],[SỐ LƯỢNG BÁN]]*$D$11+Stock[[#This Row],[GIÁ BÁN]]*Stock[[#This Row],[SỐ LƯỢNG BÁN]]*$D$12,"")</f>
        <v/>
      </c>
      <c r="X2934" s="120">
        <f>Stock[[#This Row],[SỐ LƯỢNG MUA]]+Stock[[#This Row],[CỔ TỨC BẰNG CỔ PHIẾU]]-Stock[[#This Row],[SỐ LƯỢNG BÁN]]</f>
        <v>0</v>
      </c>
      <c r="Y293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4" s="120">
        <f ca="1">IF(Stock[[#This Row],[NGÀY BÁN]]&gt;0,Stock[[#This Row],[NGÀY BÁN]]-Stock[[#This Row],[NGÀY MUA]]+1,IF(Stock[[#This Row],[NGÀY MUA]]=0,0,TODAY()-Stock[[#This Row],[NGÀY MUA]]+1))</f>
        <v>0</v>
      </c>
      <c r="AA2934" s="121" t="str">
        <f>IFERROR(Stock[[#This Row],[CỔ TỨC TIỀN MẶT]]+Stock[[#This Row],[LÃI/(LỖ) TỪ BÁN CK
(auto-fill)]],"")</f>
        <v/>
      </c>
      <c r="AB293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4" s="79"/>
      <c r="AE2934" s="146" t="str">
        <f>IF(Stock[[#This Row],[TRẠNG THÁI
(auto-fill)]]="NẮM GIỮ",Stock[[#This Row],[GIÁ THỊ TRƯỜNG]]-Stock[[#This Row],[GIÁ MUA]],"")</f>
        <v/>
      </c>
      <c r="AF2934" s="150" t="str">
        <f>IFERROR(Stock[[#This Row],[TĂNG/
(GIẢM )]]/Stock[[#This Row],[GIÁ MUA]],"")</f>
        <v/>
      </c>
      <c r="AG2934" s="129" t="str">
        <f>IF(Stock[[#This Row],[GIÁ THỊ TRƯỜNG]]&gt;0,Stock[[#This Row],[GIÁ THỊ TRƯỜNG]]*Stock[[#This Row],[SỐ LƯỢNG CÒN LẠI
(auto-fill)]],"")</f>
        <v/>
      </c>
    </row>
    <row r="2935" spans="2:33">
      <c r="B2935" s="109" t="str">
        <f>IF(AND(Stock[[#This Row],[SỐ LƯỢNG MUA]]&gt;0,Stock[[#This Row],[SỐ LƯỢNG CÒN LẠI
(auto-fill)]]=0),"BÁN",
IF(AND(Stock[[#This Row],[SỐ LƯỢNG MUA]]&gt;0,Stock[[#This Row],[SỐ LƯỢNG CÒN LẠI
(auto-fill)]]&gt;0),"NẮM GIỮ",""))</f>
        <v/>
      </c>
      <c r="C2935" s="112">
        <f t="shared" si="45"/>
        <v>2922</v>
      </c>
      <c r="D2935" s="77"/>
      <c r="E2935" s="78"/>
      <c r="F2935" s="170"/>
      <c r="G2935" s="83"/>
      <c r="H2935" s="84"/>
      <c r="I2935" s="114" t="str">
        <f>IF(Stock[[#This Row],[SỐ LƯỢNG MUA]]&gt;0,Stock[[#This Row],[GIÁ MUA]]*Stock[[#This Row],[SỐ LƯỢNG MUA]]*$D$11,"")</f>
        <v/>
      </c>
      <c r="J2935" s="87"/>
      <c r="K2935" s="88"/>
      <c r="L2935" s="116" t="str">
        <f>IF(Stock[[#This Row],[SỐ LƯỢNG MUA]]&gt;0,Stock[[#This Row],[GIÁ MUA]]*(1+Stock[[#This Row],[% TĂNG KỲ VỌNG_1]]),"")</f>
        <v/>
      </c>
      <c r="M2935" s="89"/>
      <c r="N2935" s="116" t="str">
        <f>IF(Stock[[#This Row],[SỐ LƯỢNG MUA]]&gt;0,Stock[[#This Row],[GIÁ MUA]]*(1+Stock[[#This Row],[% TĂNG KỲ VỌNG_2]]),"")</f>
        <v/>
      </c>
      <c r="O2935" s="89"/>
      <c r="P2935" s="116" t="str">
        <f>IF(Stock[[#This Row],[SỐ LƯỢNG MUA]]&gt;0,Stock[[#This Row],[GIÁ MUA]]*(1+Stock[[#This Row],[% GIẢM ĐỂ CẮT LỖ]]),"")</f>
        <v/>
      </c>
      <c r="Q2935" s="103"/>
      <c r="R2935" s="117" t="str">
        <f>IF(Stock[[#This Row],[CỔ TỨC TIỀN MẶT]]&gt;0,Stock[[#This Row],[CỔ TỨC TIỀN MẶT]]/(Stock[[#This Row],[GIÁ MUA]]*Stock[[#This Row],[SỐ LƯỢNG MUA]]),"")</f>
        <v/>
      </c>
      <c r="S2935" s="103"/>
      <c r="T2935" s="77"/>
      <c r="U2935" s="95"/>
      <c r="V2935" s="96"/>
      <c r="W2935" s="125" t="str">
        <f>IF(Stock[[#This Row],[SỐ LƯỢNG BÁN]]&gt;0,Stock[[#This Row],[GIÁ BÁN]]*Stock[[#This Row],[SỐ LƯỢNG BÁN]]*$D$11+Stock[[#This Row],[GIÁ BÁN]]*Stock[[#This Row],[SỐ LƯỢNG BÁN]]*$D$12,"")</f>
        <v/>
      </c>
      <c r="X2935" s="120">
        <f>Stock[[#This Row],[SỐ LƯỢNG MUA]]+Stock[[#This Row],[CỔ TỨC BẰNG CỔ PHIẾU]]-Stock[[#This Row],[SỐ LƯỢNG BÁN]]</f>
        <v>0</v>
      </c>
      <c r="Y293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5" s="120">
        <f ca="1">IF(Stock[[#This Row],[NGÀY BÁN]]&gt;0,Stock[[#This Row],[NGÀY BÁN]]-Stock[[#This Row],[NGÀY MUA]]+1,IF(Stock[[#This Row],[NGÀY MUA]]=0,0,TODAY()-Stock[[#This Row],[NGÀY MUA]]+1))</f>
        <v>0</v>
      </c>
      <c r="AA2935" s="121" t="str">
        <f>IFERROR(Stock[[#This Row],[CỔ TỨC TIỀN MẶT]]+Stock[[#This Row],[LÃI/(LỖ) TỪ BÁN CK
(auto-fill)]],"")</f>
        <v/>
      </c>
      <c r="AB293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5" s="79"/>
      <c r="AE2935" s="146" t="str">
        <f>IF(Stock[[#This Row],[TRẠNG THÁI
(auto-fill)]]="NẮM GIỮ",Stock[[#This Row],[GIÁ THỊ TRƯỜNG]]-Stock[[#This Row],[GIÁ MUA]],"")</f>
        <v/>
      </c>
      <c r="AF2935" s="150" t="str">
        <f>IFERROR(Stock[[#This Row],[TĂNG/
(GIẢM )]]/Stock[[#This Row],[GIÁ MUA]],"")</f>
        <v/>
      </c>
      <c r="AG2935" s="129" t="str">
        <f>IF(Stock[[#This Row],[GIÁ THỊ TRƯỜNG]]&gt;0,Stock[[#This Row],[GIÁ THỊ TRƯỜNG]]*Stock[[#This Row],[SỐ LƯỢNG CÒN LẠI
(auto-fill)]],"")</f>
        <v/>
      </c>
    </row>
    <row r="2936" spans="2:33">
      <c r="B2936" s="109" t="str">
        <f>IF(AND(Stock[[#This Row],[SỐ LƯỢNG MUA]]&gt;0,Stock[[#This Row],[SỐ LƯỢNG CÒN LẠI
(auto-fill)]]=0),"BÁN",
IF(AND(Stock[[#This Row],[SỐ LƯỢNG MUA]]&gt;0,Stock[[#This Row],[SỐ LƯỢNG CÒN LẠI
(auto-fill)]]&gt;0),"NẮM GIỮ",""))</f>
        <v/>
      </c>
      <c r="C2936" s="112">
        <f t="shared" si="45"/>
        <v>2923</v>
      </c>
      <c r="D2936" s="77"/>
      <c r="E2936" s="78"/>
      <c r="F2936" s="170"/>
      <c r="G2936" s="83"/>
      <c r="H2936" s="84"/>
      <c r="I2936" s="114" t="str">
        <f>IF(Stock[[#This Row],[SỐ LƯỢNG MUA]]&gt;0,Stock[[#This Row],[GIÁ MUA]]*Stock[[#This Row],[SỐ LƯỢNG MUA]]*$D$11,"")</f>
        <v/>
      </c>
      <c r="J2936" s="87"/>
      <c r="K2936" s="88"/>
      <c r="L2936" s="116" t="str">
        <f>IF(Stock[[#This Row],[SỐ LƯỢNG MUA]]&gt;0,Stock[[#This Row],[GIÁ MUA]]*(1+Stock[[#This Row],[% TĂNG KỲ VỌNG_1]]),"")</f>
        <v/>
      </c>
      <c r="M2936" s="89"/>
      <c r="N2936" s="116" t="str">
        <f>IF(Stock[[#This Row],[SỐ LƯỢNG MUA]]&gt;0,Stock[[#This Row],[GIÁ MUA]]*(1+Stock[[#This Row],[% TĂNG KỲ VỌNG_2]]),"")</f>
        <v/>
      </c>
      <c r="O2936" s="89"/>
      <c r="P2936" s="116" t="str">
        <f>IF(Stock[[#This Row],[SỐ LƯỢNG MUA]]&gt;0,Stock[[#This Row],[GIÁ MUA]]*(1+Stock[[#This Row],[% GIẢM ĐỂ CẮT LỖ]]),"")</f>
        <v/>
      </c>
      <c r="Q2936" s="103"/>
      <c r="R2936" s="117" t="str">
        <f>IF(Stock[[#This Row],[CỔ TỨC TIỀN MẶT]]&gt;0,Stock[[#This Row],[CỔ TỨC TIỀN MẶT]]/(Stock[[#This Row],[GIÁ MUA]]*Stock[[#This Row],[SỐ LƯỢNG MUA]]),"")</f>
        <v/>
      </c>
      <c r="S2936" s="103"/>
      <c r="T2936" s="77"/>
      <c r="U2936" s="95"/>
      <c r="V2936" s="96"/>
      <c r="W2936" s="125" t="str">
        <f>IF(Stock[[#This Row],[SỐ LƯỢNG BÁN]]&gt;0,Stock[[#This Row],[GIÁ BÁN]]*Stock[[#This Row],[SỐ LƯỢNG BÁN]]*$D$11+Stock[[#This Row],[GIÁ BÁN]]*Stock[[#This Row],[SỐ LƯỢNG BÁN]]*$D$12,"")</f>
        <v/>
      </c>
      <c r="X2936" s="120">
        <f>Stock[[#This Row],[SỐ LƯỢNG MUA]]+Stock[[#This Row],[CỔ TỨC BẰNG CỔ PHIẾU]]-Stock[[#This Row],[SỐ LƯỢNG BÁN]]</f>
        <v>0</v>
      </c>
      <c r="Y293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6" s="120">
        <f ca="1">IF(Stock[[#This Row],[NGÀY BÁN]]&gt;0,Stock[[#This Row],[NGÀY BÁN]]-Stock[[#This Row],[NGÀY MUA]]+1,IF(Stock[[#This Row],[NGÀY MUA]]=0,0,TODAY()-Stock[[#This Row],[NGÀY MUA]]+1))</f>
        <v>0</v>
      </c>
      <c r="AA2936" s="121" t="str">
        <f>IFERROR(Stock[[#This Row],[CỔ TỨC TIỀN MẶT]]+Stock[[#This Row],[LÃI/(LỖ) TỪ BÁN CK
(auto-fill)]],"")</f>
        <v/>
      </c>
      <c r="AB293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6" s="79"/>
      <c r="AE2936" s="146" t="str">
        <f>IF(Stock[[#This Row],[TRẠNG THÁI
(auto-fill)]]="NẮM GIỮ",Stock[[#This Row],[GIÁ THỊ TRƯỜNG]]-Stock[[#This Row],[GIÁ MUA]],"")</f>
        <v/>
      </c>
      <c r="AF2936" s="150" t="str">
        <f>IFERROR(Stock[[#This Row],[TĂNG/
(GIẢM )]]/Stock[[#This Row],[GIÁ MUA]],"")</f>
        <v/>
      </c>
      <c r="AG2936" s="129" t="str">
        <f>IF(Stock[[#This Row],[GIÁ THỊ TRƯỜNG]]&gt;0,Stock[[#This Row],[GIÁ THỊ TRƯỜNG]]*Stock[[#This Row],[SỐ LƯỢNG CÒN LẠI
(auto-fill)]],"")</f>
        <v/>
      </c>
    </row>
    <row r="2937" spans="2:33">
      <c r="B2937" s="109" t="str">
        <f>IF(AND(Stock[[#This Row],[SỐ LƯỢNG MUA]]&gt;0,Stock[[#This Row],[SỐ LƯỢNG CÒN LẠI
(auto-fill)]]=0),"BÁN",
IF(AND(Stock[[#This Row],[SỐ LƯỢNG MUA]]&gt;0,Stock[[#This Row],[SỐ LƯỢNG CÒN LẠI
(auto-fill)]]&gt;0),"NẮM GIỮ",""))</f>
        <v/>
      </c>
      <c r="C2937" s="112">
        <f t="shared" si="45"/>
        <v>2924</v>
      </c>
      <c r="D2937" s="77"/>
      <c r="E2937" s="78"/>
      <c r="F2937" s="170"/>
      <c r="G2937" s="83"/>
      <c r="H2937" s="84"/>
      <c r="I2937" s="114" t="str">
        <f>IF(Stock[[#This Row],[SỐ LƯỢNG MUA]]&gt;0,Stock[[#This Row],[GIÁ MUA]]*Stock[[#This Row],[SỐ LƯỢNG MUA]]*$D$11,"")</f>
        <v/>
      </c>
      <c r="J2937" s="87"/>
      <c r="K2937" s="88"/>
      <c r="L2937" s="116" t="str">
        <f>IF(Stock[[#This Row],[SỐ LƯỢNG MUA]]&gt;0,Stock[[#This Row],[GIÁ MUA]]*(1+Stock[[#This Row],[% TĂNG KỲ VỌNG_1]]),"")</f>
        <v/>
      </c>
      <c r="M2937" s="89"/>
      <c r="N2937" s="116" t="str">
        <f>IF(Stock[[#This Row],[SỐ LƯỢNG MUA]]&gt;0,Stock[[#This Row],[GIÁ MUA]]*(1+Stock[[#This Row],[% TĂNG KỲ VỌNG_2]]),"")</f>
        <v/>
      </c>
      <c r="O2937" s="89"/>
      <c r="P2937" s="116" t="str">
        <f>IF(Stock[[#This Row],[SỐ LƯỢNG MUA]]&gt;0,Stock[[#This Row],[GIÁ MUA]]*(1+Stock[[#This Row],[% GIẢM ĐỂ CẮT LỖ]]),"")</f>
        <v/>
      </c>
      <c r="Q2937" s="103"/>
      <c r="R2937" s="117" t="str">
        <f>IF(Stock[[#This Row],[CỔ TỨC TIỀN MẶT]]&gt;0,Stock[[#This Row],[CỔ TỨC TIỀN MẶT]]/(Stock[[#This Row],[GIÁ MUA]]*Stock[[#This Row],[SỐ LƯỢNG MUA]]),"")</f>
        <v/>
      </c>
      <c r="S2937" s="103"/>
      <c r="T2937" s="77"/>
      <c r="U2937" s="95"/>
      <c r="V2937" s="96"/>
      <c r="W2937" s="125" t="str">
        <f>IF(Stock[[#This Row],[SỐ LƯỢNG BÁN]]&gt;0,Stock[[#This Row],[GIÁ BÁN]]*Stock[[#This Row],[SỐ LƯỢNG BÁN]]*$D$11+Stock[[#This Row],[GIÁ BÁN]]*Stock[[#This Row],[SỐ LƯỢNG BÁN]]*$D$12,"")</f>
        <v/>
      </c>
      <c r="X2937" s="120">
        <f>Stock[[#This Row],[SỐ LƯỢNG MUA]]+Stock[[#This Row],[CỔ TỨC BẰNG CỔ PHIẾU]]-Stock[[#This Row],[SỐ LƯỢNG BÁN]]</f>
        <v>0</v>
      </c>
      <c r="Y293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7" s="120">
        <f ca="1">IF(Stock[[#This Row],[NGÀY BÁN]]&gt;0,Stock[[#This Row],[NGÀY BÁN]]-Stock[[#This Row],[NGÀY MUA]]+1,IF(Stock[[#This Row],[NGÀY MUA]]=0,0,TODAY()-Stock[[#This Row],[NGÀY MUA]]+1))</f>
        <v>0</v>
      </c>
      <c r="AA2937" s="121" t="str">
        <f>IFERROR(Stock[[#This Row],[CỔ TỨC TIỀN MẶT]]+Stock[[#This Row],[LÃI/(LỖ) TỪ BÁN CK
(auto-fill)]],"")</f>
        <v/>
      </c>
      <c r="AB293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7" s="79"/>
      <c r="AE2937" s="146" t="str">
        <f>IF(Stock[[#This Row],[TRẠNG THÁI
(auto-fill)]]="NẮM GIỮ",Stock[[#This Row],[GIÁ THỊ TRƯỜNG]]-Stock[[#This Row],[GIÁ MUA]],"")</f>
        <v/>
      </c>
      <c r="AF2937" s="150" t="str">
        <f>IFERROR(Stock[[#This Row],[TĂNG/
(GIẢM )]]/Stock[[#This Row],[GIÁ MUA]],"")</f>
        <v/>
      </c>
      <c r="AG2937" s="129" t="str">
        <f>IF(Stock[[#This Row],[GIÁ THỊ TRƯỜNG]]&gt;0,Stock[[#This Row],[GIÁ THỊ TRƯỜNG]]*Stock[[#This Row],[SỐ LƯỢNG CÒN LẠI
(auto-fill)]],"")</f>
        <v/>
      </c>
    </row>
    <row r="2938" spans="2:33">
      <c r="B2938" s="109" t="str">
        <f>IF(AND(Stock[[#This Row],[SỐ LƯỢNG MUA]]&gt;0,Stock[[#This Row],[SỐ LƯỢNG CÒN LẠI
(auto-fill)]]=0),"BÁN",
IF(AND(Stock[[#This Row],[SỐ LƯỢNG MUA]]&gt;0,Stock[[#This Row],[SỐ LƯỢNG CÒN LẠI
(auto-fill)]]&gt;0),"NẮM GIỮ",""))</f>
        <v/>
      </c>
      <c r="C2938" s="112">
        <f t="shared" si="45"/>
        <v>2925</v>
      </c>
      <c r="D2938" s="77"/>
      <c r="E2938" s="78"/>
      <c r="F2938" s="170"/>
      <c r="G2938" s="83"/>
      <c r="H2938" s="84"/>
      <c r="I2938" s="114" t="str">
        <f>IF(Stock[[#This Row],[SỐ LƯỢNG MUA]]&gt;0,Stock[[#This Row],[GIÁ MUA]]*Stock[[#This Row],[SỐ LƯỢNG MUA]]*$D$11,"")</f>
        <v/>
      </c>
      <c r="J2938" s="87"/>
      <c r="K2938" s="88"/>
      <c r="L2938" s="116" t="str">
        <f>IF(Stock[[#This Row],[SỐ LƯỢNG MUA]]&gt;0,Stock[[#This Row],[GIÁ MUA]]*(1+Stock[[#This Row],[% TĂNG KỲ VỌNG_1]]),"")</f>
        <v/>
      </c>
      <c r="M2938" s="89"/>
      <c r="N2938" s="116" t="str">
        <f>IF(Stock[[#This Row],[SỐ LƯỢNG MUA]]&gt;0,Stock[[#This Row],[GIÁ MUA]]*(1+Stock[[#This Row],[% TĂNG KỲ VỌNG_2]]),"")</f>
        <v/>
      </c>
      <c r="O2938" s="89"/>
      <c r="P2938" s="116" t="str">
        <f>IF(Stock[[#This Row],[SỐ LƯỢNG MUA]]&gt;0,Stock[[#This Row],[GIÁ MUA]]*(1+Stock[[#This Row],[% GIẢM ĐỂ CẮT LỖ]]),"")</f>
        <v/>
      </c>
      <c r="Q2938" s="103"/>
      <c r="R2938" s="117" t="str">
        <f>IF(Stock[[#This Row],[CỔ TỨC TIỀN MẶT]]&gt;0,Stock[[#This Row],[CỔ TỨC TIỀN MẶT]]/(Stock[[#This Row],[GIÁ MUA]]*Stock[[#This Row],[SỐ LƯỢNG MUA]]),"")</f>
        <v/>
      </c>
      <c r="S2938" s="103"/>
      <c r="T2938" s="77"/>
      <c r="U2938" s="95"/>
      <c r="V2938" s="96"/>
      <c r="W2938" s="125" t="str">
        <f>IF(Stock[[#This Row],[SỐ LƯỢNG BÁN]]&gt;0,Stock[[#This Row],[GIÁ BÁN]]*Stock[[#This Row],[SỐ LƯỢNG BÁN]]*$D$11+Stock[[#This Row],[GIÁ BÁN]]*Stock[[#This Row],[SỐ LƯỢNG BÁN]]*$D$12,"")</f>
        <v/>
      </c>
      <c r="X2938" s="120">
        <f>Stock[[#This Row],[SỐ LƯỢNG MUA]]+Stock[[#This Row],[CỔ TỨC BẰNG CỔ PHIẾU]]-Stock[[#This Row],[SỐ LƯỢNG BÁN]]</f>
        <v>0</v>
      </c>
      <c r="Y293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8" s="120">
        <f ca="1">IF(Stock[[#This Row],[NGÀY BÁN]]&gt;0,Stock[[#This Row],[NGÀY BÁN]]-Stock[[#This Row],[NGÀY MUA]]+1,IF(Stock[[#This Row],[NGÀY MUA]]=0,0,TODAY()-Stock[[#This Row],[NGÀY MUA]]+1))</f>
        <v>0</v>
      </c>
      <c r="AA2938" s="121" t="str">
        <f>IFERROR(Stock[[#This Row],[CỔ TỨC TIỀN MẶT]]+Stock[[#This Row],[LÃI/(LỖ) TỪ BÁN CK
(auto-fill)]],"")</f>
        <v/>
      </c>
      <c r="AB293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8" s="79"/>
      <c r="AE2938" s="146" t="str">
        <f>IF(Stock[[#This Row],[TRẠNG THÁI
(auto-fill)]]="NẮM GIỮ",Stock[[#This Row],[GIÁ THỊ TRƯỜNG]]-Stock[[#This Row],[GIÁ MUA]],"")</f>
        <v/>
      </c>
      <c r="AF2938" s="150" t="str">
        <f>IFERROR(Stock[[#This Row],[TĂNG/
(GIẢM )]]/Stock[[#This Row],[GIÁ MUA]],"")</f>
        <v/>
      </c>
      <c r="AG2938" s="129" t="str">
        <f>IF(Stock[[#This Row],[GIÁ THỊ TRƯỜNG]]&gt;0,Stock[[#This Row],[GIÁ THỊ TRƯỜNG]]*Stock[[#This Row],[SỐ LƯỢNG CÒN LẠI
(auto-fill)]],"")</f>
        <v/>
      </c>
    </row>
    <row r="2939" spans="2:33">
      <c r="B2939" s="109" t="str">
        <f>IF(AND(Stock[[#This Row],[SỐ LƯỢNG MUA]]&gt;0,Stock[[#This Row],[SỐ LƯỢNG CÒN LẠI
(auto-fill)]]=0),"BÁN",
IF(AND(Stock[[#This Row],[SỐ LƯỢNG MUA]]&gt;0,Stock[[#This Row],[SỐ LƯỢNG CÒN LẠI
(auto-fill)]]&gt;0),"NẮM GIỮ",""))</f>
        <v/>
      </c>
      <c r="C2939" s="112">
        <f t="shared" si="45"/>
        <v>2926</v>
      </c>
      <c r="D2939" s="77"/>
      <c r="E2939" s="78"/>
      <c r="F2939" s="170"/>
      <c r="G2939" s="83"/>
      <c r="H2939" s="84"/>
      <c r="I2939" s="114" t="str">
        <f>IF(Stock[[#This Row],[SỐ LƯỢNG MUA]]&gt;0,Stock[[#This Row],[GIÁ MUA]]*Stock[[#This Row],[SỐ LƯỢNG MUA]]*$D$11,"")</f>
        <v/>
      </c>
      <c r="J2939" s="87"/>
      <c r="K2939" s="88"/>
      <c r="L2939" s="116" t="str">
        <f>IF(Stock[[#This Row],[SỐ LƯỢNG MUA]]&gt;0,Stock[[#This Row],[GIÁ MUA]]*(1+Stock[[#This Row],[% TĂNG KỲ VỌNG_1]]),"")</f>
        <v/>
      </c>
      <c r="M2939" s="89"/>
      <c r="N2939" s="116" t="str">
        <f>IF(Stock[[#This Row],[SỐ LƯỢNG MUA]]&gt;0,Stock[[#This Row],[GIÁ MUA]]*(1+Stock[[#This Row],[% TĂNG KỲ VỌNG_2]]),"")</f>
        <v/>
      </c>
      <c r="O2939" s="89"/>
      <c r="P2939" s="116" t="str">
        <f>IF(Stock[[#This Row],[SỐ LƯỢNG MUA]]&gt;0,Stock[[#This Row],[GIÁ MUA]]*(1+Stock[[#This Row],[% GIẢM ĐỂ CẮT LỖ]]),"")</f>
        <v/>
      </c>
      <c r="Q2939" s="103"/>
      <c r="R2939" s="117" t="str">
        <f>IF(Stock[[#This Row],[CỔ TỨC TIỀN MẶT]]&gt;0,Stock[[#This Row],[CỔ TỨC TIỀN MẶT]]/(Stock[[#This Row],[GIÁ MUA]]*Stock[[#This Row],[SỐ LƯỢNG MUA]]),"")</f>
        <v/>
      </c>
      <c r="S2939" s="103"/>
      <c r="T2939" s="77"/>
      <c r="U2939" s="95"/>
      <c r="V2939" s="96"/>
      <c r="W2939" s="125" t="str">
        <f>IF(Stock[[#This Row],[SỐ LƯỢNG BÁN]]&gt;0,Stock[[#This Row],[GIÁ BÁN]]*Stock[[#This Row],[SỐ LƯỢNG BÁN]]*$D$11+Stock[[#This Row],[GIÁ BÁN]]*Stock[[#This Row],[SỐ LƯỢNG BÁN]]*$D$12,"")</f>
        <v/>
      </c>
      <c r="X2939" s="120">
        <f>Stock[[#This Row],[SỐ LƯỢNG MUA]]+Stock[[#This Row],[CỔ TỨC BẰNG CỔ PHIẾU]]-Stock[[#This Row],[SỐ LƯỢNG BÁN]]</f>
        <v>0</v>
      </c>
      <c r="Y293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9" s="120">
        <f ca="1">IF(Stock[[#This Row],[NGÀY BÁN]]&gt;0,Stock[[#This Row],[NGÀY BÁN]]-Stock[[#This Row],[NGÀY MUA]]+1,IF(Stock[[#This Row],[NGÀY MUA]]=0,0,TODAY()-Stock[[#This Row],[NGÀY MUA]]+1))</f>
        <v>0</v>
      </c>
      <c r="AA2939" s="121" t="str">
        <f>IFERROR(Stock[[#This Row],[CỔ TỨC TIỀN MẶT]]+Stock[[#This Row],[LÃI/(LỖ) TỪ BÁN CK
(auto-fill)]],"")</f>
        <v/>
      </c>
      <c r="AB293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39" s="79"/>
      <c r="AE2939" s="146" t="str">
        <f>IF(Stock[[#This Row],[TRẠNG THÁI
(auto-fill)]]="NẮM GIỮ",Stock[[#This Row],[GIÁ THỊ TRƯỜNG]]-Stock[[#This Row],[GIÁ MUA]],"")</f>
        <v/>
      </c>
      <c r="AF2939" s="150" t="str">
        <f>IFERROR(Stock[[#This Row],[TĂNG/
(GIẢM )]]/Stock[[#This Row],[GIÁ MUA]],"")</f>
        <v/>
      </c>
      <c r="AG2939" s="129" t="str">
        <f>IF(Stock[[#This Row],[GIÁ THỊ TRƯỜNG]]&gt;0,Stock[[#This Row],[GIÁ THỊ TRƯỜNG]]*Stock[[#This Row],[SỐ LƯỢNG CÒN LẠI
(auto-fill)]],"")</f>
        <v/>
      </c>
    </row>
    <row r="2940" spans="2:33">
      <c r="B2940" s="109" t="str">
        <f>IF(AND(Stock[[#This Row],[SỐ LƯỢNG MUA]]&gt;0,Stock[[#This Row],[SỐ LƯỢNG CÒN LẠI
(auto-fill)]]=0),"BÁN",
IF(AND(Stock[[#This Row],[SỐ LƯỢNG MUA]]&gt;0,Stock[[#This Row],[SỐ LƯỢNG CÒN LẠI
(auto-fill)]]&gt;0),"NẮM GIỮ",""))</f>
        <v/>
      </c>
      <c r="C2940" s="112">
        <f t="shared" si="45"/>
        <v>2927</v>
      </c>
      <c r="D2940" s="77"/>
      <c r="E2940" s="78"/>
      <c r="F2940" s="170"/>
      <c r="G2940" s="83"/>
      <c r="H2940" s="84"/>
      <c r="I2940" s="114" t="str">
        <f>IF(Stock[[#This Row],[SỐ LƯỢNG MUA]]&gt;0,Stock[[#This Row],[GIÁ MUA]]*Stock[[#This Row],[SỐ LƯỢNG MUA]]*$D$11,"")</f>
        <v/>
      </c>
      <c r="J2940" s="87"/>
      <c r="K2940" s="88"/>
      <c r="L2940" s="116" t="str">
        <f>IF(Stock[[#This Row],[SỐ LƯỢNG MUA]]&gt;0,Stock[[#This Row],[GIÁ MUA]]*(1+Stock[[#This Row],[% TĂNG KỲ VỌNG_1]]),"")</f>
        <v/>
      </c>
      <c r="M2940" s="89"/>
      <c r="N2940" s="116" t="str">
        <f>IF(Stock[[#This Row],[SỐ LƯỢNG MUA]]&gt;0,Stock[[#This Row],[GIÁ MUA]]*(1+Stock[[#This Row],[% TĂNG KỲ VỌNG_2]]),"")</f>
        <v/>
      </c>
      <c r="O2940" s="89"/>
      <c r="P2940" s="116" t="str">
        <f>IF(Stock[[#This Row],[SỐ LƯỢNG MUA]]&gt;0,Stock[[#This Row],[GIÁ MUA]]*(1+Stock[[#This Row],[% GIẢM ĐỂ CẮT LỖ]]),"")</f>
        <v/>
      </c>
      <c r="Q2940" s="103"/>
      <c r="R2940" s="117" t="str">
        <f>IF(Stock[[#This Row],[CỔ TỨC TIỀN MẶT]]&gt;0,Stock[[#This Row],[CỔ TỨC TIỀN MẶT]]/(Stock[[#This Row],[GIÁ MUA]]*Stock[[#This Row],[SỐ LƯỢNG MUA]]),"")</f>
        <v/>
      </c>
      <c r="S2940" s="103"/>
      <c r="T2940" s="77"/>
      <c r="U2940" s="95"/>
      <c r="V2940" s="96"/>
      <c r="W2940" s="125" t="str">
        <f>IF(Stock[[#This Row],[SỐ LƯỢNG BÁN]]&gt;0,Stock[[#This Row],[GIÁ BÁN]]*Stock[[#This Row],[SỐ LƯỢNG BÁN]]*$D$11+Stock[[#This Row],[GIÁ BÁN]]*Stock[[#This Row],[SỐ LƯỢNG BÁN]]*$D$12,"")</f>
        <v/>
      </c>
      <c r="X2940" s="120">
        <f>Stock[[#This Row],[SỐ LƯỢNG MUA]]+Stock[[#This Row],[CỔ TỨC BẰNG CỔ PHIẾU]]-Stock[[#This Row],[SỐ LƯỢNG BÁN]]</f>
        <v>0</v>
      </c>
      <c r="Y294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0" s="120">
        <f ca="1">IF(Stock[[#This Row],[NGÀY BÁN]]&gt;0,Stock[[#This Row],[NGÀY BÁN]]-Stock[[#This Row],[NGÀY MUA]]+1,IF(Stock[[#This Row],[NGÀY MUA]]=0,0,TODAY()-Stock[[#This Row],[NGÀY MUA]]+1))</f>
        <v>0</v>
      </c>
      <c r="AA2940" s="121" t="str">
        <f>IFERROR(Stock[[#This Row],[CỔ TỨC TIỀN MẶT]]+Stock[[#This Row],[LÃI/(LỖ) TỪ BÁN CK
(auto-fill)]],"")</f>
        <v/>
      </c>
      <c r="AB294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0" s="79"/>
      <c r="AE2940" s="146" t="str">
        <f>IF(Stock[[#This Row],[TRẠNG THÁI
(auto-fill)]]="NẮM GIỮ",Stock[[#This Row],[GIÁ THỊ TRƯỜNG]]-Stock[[#This Row],[GIÁ MUA]],"")</f>
        <v/>
      </c>
      <c r="AF2940" s="150" t="str">
        <f>IFERROR(Stock[[#This Row],[TĂNG/
(GIẢM )]]/Stock[[#This Row],[GIÁ MUA]],"")</f>
        <v/>
      </c>
      <c r="AG2940" s="129" t="str">
        <f>IF(Stock[[#This Row],[GIÁ THỊ TRƯỜNG]]&gt;0,Stock[[#This Row],[GIÁ THỊ TRƯỜNG]]*Stock[[#This Row],[SỐ LƯỢNG CÒN LẠI
(auto-fill)]],"")</f>
        <v/>
      </c>
    </row>
    <row r="2941" spans="2:33">
      <c r="B2941" s="109" t="str">
        <f>IF(AND(Stock[[#This Row],[SỐ LƯỢNG MUA]]&gt;0,Stock[[#This Row],[SỐ LƯỢNG CÒN LẠI
(auto-fill)]]=0),"BÁN",
IF(AND(Stock[[#This Row],[SỐ LƯỢNG MUA]]&gt;0,Stock[[#This Row],[SỐ LƯỢNG CÒN LẠI
(auto-fill)]]&gt;0),"NẮM GIỮ",""))</f>
        <v/>
      </c>
      <c r="C2941" s="112">
        <f t="shared" si="45"/>
        <v>2928</v>
      </c>
      <c r="D2941" s="77"/>
      <c r="E2941" s="78"/>
      <c r="F2941" s="170"/>
      <c r="G2941" s="83"/>
      <c r="H2941" s="84"/>
      <c r="I2941" s="114" t="str">
        <f>IF(Stock[[#This Row],[SỐ LƯỢNG MUA]]&gt;0,Stock[[#This Row],[GIÁ MUA]]*Stock[[#This Row],[SỐ LƯỢNG MUA]]*$D$11,"")</f>
        <v/>
      </c>
      <c r="J2941" s="87"/>
      <c r="K2941" s="88"/>
      <c r="L2941" s="116" t="str">
        <f>IF(Stock[[#This Row],[SỐ LƯỢNG MUA]]&gt;0,Stock[[#This Row],[GIÁ MUA]]*(1+Stock[[#This Row],[% TĂNG KỲ VỌNG_1]]),"")</f>
        <v/>
      </c>
      <c r="M2941" s="89"/>
      <c r="N2941" s="116" t="str">
        <f>IF(Stock[[#This Row],[SỐ LƯỢNG MUA]]&gt;0,Stock[[#This Row],[GIÁ MUA]]*(1+Stock[[#This Row],[% TĂNG KỲ VỌNG_2]]),"")</f>
        <v/>
      </c>
      <c r="O2941" s="89"/>
      <c r="P2941" s="116" t="str">
        <f>IF(Stock[[#This Row],[SỐ LƯỢNG MUA]]&gt;0,Stock[[#This Row],[GIÁ MUA]]*(1+Stock[[#This Row],[% GIẢM ĐỂ CẮT LỖ]]),"")</f>
        <v/>
      </c>
      <c r="Q2941" s="103"/>
      <c r="R2941" s="117" t="str">
        <f>IF(Stock[[#This Row],[CỔ TỨC TIỀN MẶT]]&gt;0,Stock[[#This Row],[CỔ TỨC TIỀN MẶT]]/(Stock[[#This Row],[GIÁ MUA]]*Stock[[#This Row],[SỐ LƯỢNG MUA]]),"")</f>
        <v/>
      </c>
      <c r="S2941" s="103"/>
      <c r="T2941" s="77"/>
      <c r="U2941" s="95"/>
      <c r="V2941" s="96"/>
      <c r="W2941" s="125" t="str">
        <f>IF(Stock[[#This Row],[SỐ LƯỢNG BÁN]]&gt;0,Stock[[#This Row],[GIÁ BÁN]]*Stock[[#This Row],[SỐ LƯỢNG BÁN]]*$D$11+Stock[[#This Row],[GIÁ BÁN]]*Stock[[#This Row],[SỐ LƯỢNG BÁN]]*$D$12,"")</f>
        <v/>
      </c>
      <c r="X2941" s="120">
        <f>Stock[[#This Row],[SỐ LƯỢNG MUA]]+Stock[[#This Row],[CỔ TỨC BẰNG CỔ PHIẾU]]-Stock[[#This Row],[SỐ LƯỢNG BÁN]]</f>
        <v>0</v>
      </c>
      <c r="Y294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1" s="120">
        <f ca="1">IF(Stock[[#This Row],[NGÀY BÁN]]&gt;0,Stock[[#This Row],[NGÀY BÁN]]-Stock[[#This Row],[NGÀY MUA]]+1,IF(Stock[[#This Row],[NGÀY MUA]]=0,0,TODAY()-Stock[[#This Row],[NGÀY MUA]]+1))</f>
        <v>0</v>
      </c>
      <c r="AA2941" s="121" t="str">
        <f>IFERROR(Stock[[#This Row],[CỔ TỨC TIỀN MẶT]]+Stock[[#This Row],[LÃI/(LỖ) TỪ BÁN CK
(auto-fill)]],"")</f>
        <v/>
      </c>
      <c r="AB294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1" s="79"/>
      <c r="AE2941" s="146" t="str">
        <f>IF(Stock[[#This Row],[TRẠNG THÁI
(auto-fill)]]="NẮM GIỮ",Stock[[#This Row],[GIÁ THỊ TRƯỜNG]]-Stock[[#This Row],[GIÁ MUA]],"")</f>
        <v/>
      </c>
      <c r="AF2941" s="150" t="str">
        <f>IFERROR(Stock[[#This Row],[TĂNG/
(GIẢM )]]/Stock[[#This Row],[GIÁ MUA]],"")</f>
        <v/>
      </c>
      <c r="AG2941" s="129" t="str">
        <f>IF(Stock[[#This Row],[GIÁ THỊ TRƯỜNG]]&gt;0,Stock[[#This Row],[GIÁ THỊ TRƯỜNG]]*Stock[[#This Row],[SỐ LƯỢNG CÒN LẠI
(auto-fill)]],"")</f>
        <v/>
      </c>
    </row>
    <row r="2942" spans="2:33">
      <c r="B2942" s="109" t="str">
        <f>IF(AND(Stock[[#This Row],[SỐ LƯỢNG MUA]]&gt;0,Stock[[#This Row],[SỐ LƯỢNG CÒN LẠI
(auto-fill)]]=0),"BÁN",
IF(AND(Stock[[#This Row],[SỐ LƯỢNG MUA]]&gt;0,Stock[[#This Row],[SỐ LƯỢNG CÒN LẠI
(auto-fill)]]&gt;0),"NẮM GIỮ",""))</f>
        <v/>
      </c>
      <c r="C2942" s="112">
        <f t="shared" si="45"/>
        <v>2929</v>
      </c>
      <c r="D2942" s="77"/>
      <c r="E2942" s="78"/>
      <c r="F2942" s="170"/>
      <c r="G2942" s="83"/>
      <c r="H2942" s="84"/>
      <c r="I2942" s="114" t="str">
        <f>IF(Stock[[#This Row],[SỐ LƯỢNG MUA]]&gt;0,Stock[[#This Row],[GIÁ MUA]]*Stock[[#This Row],[SỐ LƯỢNG MUA]]*$D$11,"")</f>
        <v/>
      </c>
      <c r="J2942" s="87"/>
      <c r="K2942" s="88"/>
      <c r="L2942" s="116" t="str">
        <f>IF(Stock[[#This Row],[SỐ LƯỢNG MUA]]&gt;0,Stock[[#This Row],[GIÁ MUA]]*(1+Stock[[#This Row],[% TĂNG KỲ VỌNG_1]]),"")</f>
        <v/>
      </c>
      <c r="M2942" s="89"/>
      <c r="N2942" s="116" t="str">
        <f>IF(Stock[[#This Row],[SỐ LƯỢNG MUA]]&gt;0,Stock[[#This Row],[GIÁ MUA]]*(1+Stock[[#This Row],[% TĂNG KỲ VỌNG_2]]),"")</f>
        <v/>
      </c>
      <c r="O2942" s="89"/>
      <c r="P2942" s="116" t="str">
        <f>IF(Stock[[#This Row],[SỐ LƯỢNG MUA]]&gt;0,Stock[[#This Row],[GIÁ MUA]]*(1+Stock[[#This Row],[% GIẢM ĐỂ CẮT LỖ]]),"")</f>
        <v/>
      </c>
      <c r="Q2942" s="103"/>
      <c r="R2942" s="117" t="str">
        <f>IF(Stock[[#This Row],[CỔ TỨC TIỀN MẶT]]&gt;0,Stock[[#This Row],[CỔ TỨC TIỀN MẶT]]/(Stock[[#This Row],[GIÁ MUA]]*Stock[[#This Row],[SỐ LƯỢNG MUA]]),"")</f>
        <v/>
      </c>
      <c r="S2942" s="103"/>
      <c r="T2942" s="77"/>
      <c r="U2942" s="95"/>
      <c r="V2942" s="96"/>
      <c r="W2942" s="125" t="str">
        <f>IF(Stock[[#This Row],[SỐ LƯỢNG BÁN]]&gt;0,Stock[[#This Row],[GIÁ BÁN]]*Stock[[#This Row],[SỐ LƯỢNG BÁN]]*$D$11+Stock[[#This Row],[GIÁ BÁN]]*Stock[[#This Row],[SỐ LƯỢNG BÁN]]*$D$12,"")</f>
        <v/>
      </c>
      <c r="X2942" s="120">
        <f>Stock[[#This Row],[SỐ LƯỢNG MUA]]+Stock[[#This Row],[CỔ TỨC BẰNG CỔ PHIẾU]]-Stock[[#This Row],[SỐ LƯỢNG BÁN]]</f>
        <v>0</v>
      </c>
      <c r="Y294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2" s="120">
        <f ca="1">IF(Stock[[#This Row],[NGÀY BÁN]]&gt;0,Stock[[#This Row],[NGÀY BÁN]]-Stock[[#This Row],[NGÀY MUA]]+1,IF(Stock[[#This Row],[NGÀY MUA]]=0,0,TODAY()-Stock[[#This Row],[NGÀY MUA]]+1))</f>
        <v>0</v>
      </c>
      <c r="AA2942" s="121" t="str">
        <f>IFERROR(Stock[[#This Row],[CỔ TỨC TIỀN MẶT]]+Stock[[#This Row],[LÃI/(LỖ) TỪ BÁN CK
(auto-fill)]],"")</f>
        <v/>
      </c>
      <c r="AB294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2" s="79"/>
      <c r="AE2942" s="146" t="str">
        <f>IF(Stock[[#This Row],[TRẠNG THÁI
(auto-fill)]]="NẮM GIỮ",Stock[[#This Row],[GIÁ THỊ TRƯỜNG]]-Stock[[#This Row],[GIÁ MUA]],"")</f>
        <v/>
      </c>
      <c r="AF2942" s="150" t="str">
        <f>IFERROR(Stock[[#This Row],[TĂNG/
(GIẢM )]]/Stock[[#This Row],[GIÁ MUA]],"")</f>
        <v/>
      </c>
      <c r="AG2942" s="129" t="str">
        <f>IF(Stock[[#This Row],[GIÁ THỊ TRƯỜNG]]&gt;0,Stock[[#This Row],[GIÁ THỊ TRƯỜNG]]*Stock[[#This Row],[SỐ LƯỢNG CÒN LẠI
(auto-fill)]],"")</f>
        <v/>
      </c>
    </row>
    <row r="2943" spans="2:33">
      <c r="B2943" s="109" t="str">
        <f>IF(AND(Stock[[#This Row],[SỐ LƯỢNG MUA]]&gt;0,Stock[[#This Row],[SỐ LƯỢNG CÒN LẠI
(auto-fill)]]=0),"BÁN",
IF(AND(Stock[[#This Row],[SỐ LƯỢNG MUA]]&gt;0,Stock[[#This Row],[SỐ LƯỢNG CÒN LẠI
(auto-fill)]]&gt;0),"NẮM GIỮ",""))</f>
        <v/>
      </c>
      <c r="C2943" s="112">
        <f t="shared" si="45"/>
        <v>2930</v>
      </c>
      <c r="D2943" s="77"/>
      <c r="E2943" s="78"/>
      <c r="F2943" s="170"/>
      <c r="G2943" s="83"/>
      <c r="H2943" s="84"/>
      <c r="I2943" s="114" t="str">
        <f>IF(Stock[[#This Row],[SỐ LƯỢNG MUA]]&gt;0,Stock[[#This Row],[GIÁ MUA]]*Stock[[#This Row],[SỐ LƯỢNG MUA]]*$D$11,"")</f>
        <v/>
      </c>
      <c r="J2943" s="87"/>
      <c r="K2943" s="88"/>
      <c r="L2943" s="116" t="str">
        <f>IF(Stock[[#This Row],[SỐ LƯỢNG MUA]]&gt;0,Stock[[#This Row],[GIÁ MUA]]*(1+Stock[[#This Row],[% TĂNG KỲ VỌNG_1]]),"")</f>
        <v/>
      </c>
      <c r="M2943" s="89"/>
      <c r="N2943" s="116" t="str">
        <f>IF(Stock[[#This Row],[SỐ LƯỢNG MUA]]&gt;0,Stock[[#This Row],[GIÁ MUA]]*(1+Stock[[#This Row],[% TĂNG KỲ VỌNG_2]]),"")</f>
        <v/>
      </c>
      <c r="O2943" s="89"/>
      <c r="P2943" s="116" t="str">
        <f>IF(Stock[[#This Row],[SỐ LƯỢNG MUA]]&gt;0,Stock[[#This Row],[GIÁ MUA]]*(1+Stock[[#This Row],[% GIẢM ĐỂ CẮT LỖ]]),"")</f>
        <v/>
      </c>
      <c r="Q2943" s="103"/>
      <c r="R2943" s="117" t="str">
        <f>IF(Stock[[#This Row],[CỔ TỨC TIỀN MẶT]]&gt;0,Stock[[#This Row],[CỔ TỨC TIỀN MẶT]]/(Stock[[#This Row],[GIÁ MUA]]*Stock[[#This Row],[SỐ LƯỢNG MUA]]),"")</f>
        <v/>
      </c>
      <c r="S2943" s="103"/>
      <c r="T2943" s="77"/>
      <c r="U2943" s="95"/>
      <c r="V2943" s="96"/>
      <c r="W2943" s="125" t="str">
        <f>IF(Stock[[#This Row],[SỐ LƯỢNG BÁN]]&gt;0,Stock[[#This Row],[GIÁ BÁN]]*Stock[[#This Row],[SỐ LƯỢNG BÁN]]*$D$11+Stock[[#This Row],[GIÁ BÁN]]*Stock[[#This Row],[SỐ LƯỢNG BÁN]]*$D$12,"")</f>
        <v/>
      </c>
      <c r="X2943" s="120">
        <f>Stock[[#This Row],[SỐ LƯỢNG MUA]]+Stock[[#This Row],[CỔ TỨC BẰNG CỔ PHIẾU]]-Stock[[#This Row],[SỐ LƯỢNG BÁN]]</f>
        <v>0</v>
      </c>
      <c r="Y294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3" s="120">
        <f ca="1">IF(Stock[[#This Row],[NGÀY BÁN]]&gt;0,Stock[[#This Row],[NGÀY BÁN]]-Stock[[#This Row],[NGÀY MUA]]+1,IF(Stock[[#This Row],[NGÀY MUA]]=0,0,TODAY()-Stock[[#This Row],[NGÀY MUA]]+1))</f>
        <v>0</v>
      </c>
      <c r="AA2943" s="121" t="str">
        <f>IFERROR(Stock[[#This Row],[CỔ TỨC TIỀN MẶT]]+Stock[[#This Row],[LÃI/(LỖ) TỪ BÁN CK
(auto-fill)]],"")</f>
        <v/>
      </c>
      <c r="AB294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3" s="79"/>
      <c r="AE2943" s="146" t="str">
        <f>IF(Stock[[#This Row],[TRẠNG THÁI
(auto-fill)]]="NẮM GIỮ",Stock[[#This Row],[GIÁ THỊ TRƯỜNG]]-Stock[[#This Row],[GIÁ MUA]],"")</f>
        <v/>
      </c>
      <c r="AF2943" s="150" t="str">
        <f>IFERROR(Stock[[#This Row],[TĂNG/
(GIẢM )]]/Stock[[#This Row],[GIÁ MUA]],"")</f>
        <v/>
      </c>
      <c r="AG2943" s="129" t="str">
        <f>IF(Stock[[#This Row],[GIÁ THỊ TRƯỜNG]]&gt;0,Stock[[#This Row],[GIÁ THỊ TRƯỜNG]]*Stock[[#This Row],[SỐ LƯỢNG CÒN LẠI
(auto-fill)]],"")</f>
        <v/>
      </c>
    </row>
    <row r="2944" spans="2:33">
      <c r="B2944" s="109" t="str">
        <f>IF(AND(Stock[[#This Row],[SỐ LƯỢNG MUA]]&gt;0,Stock[[#This Row],[SỐ LƯỢNG CÒN LẠI
(auto-fill)]]=0),"BÁN",
IF(AND(Stock[[#This Row],[SỐ LƯỢNG MUA]]&gt;0,Stock[[#This Row],[SỐ LƯỢNG CÒN LẠI
(auto-fill)]]&gt;0),"NẮM GIỮ",""))</f>
        <v/>
      </c>
      <c r="C2944" s="112">
        <f t="shared" si="45"/>
        <v>2931</v>
      </c>
      <c r="D2944" s="77"/>
      <c r="E2944" s="78"/>
      <c r="F2944" s="170"/>
      <c r="G2944" s="83"/>
      <c r="H2944" s="84"/>
      <c r="I2944" s="114" t="str">
        <f>IF(Stock[[#This Row],[SỐ LƯỢNG MUA]]&gt;0,Stock[[#This Row],[GIÁ MUA]]*Stock[[#This Row],[SỐ LƯỢNG MUA]]*$D$11,"")</f>
        <v/>
      </c>
      <c r="J2944" s="87"/>
      <c r="K2944" s="88"/>
      <c r="L2944" s="116" t="str">
        <f>IF(Stock[[#This Row],[SỐ LƯỢNG MUA]]&gt;0,Stock[[#This Row],[GIÁ MUA]]*(1+Stock[[#This Row],[% TĂNG KỲ VỌNG_1]]),"")</f>
        <v/>
      </c>
      <c r="M2944" s="89"/>
      <c r="N2944" s="116" t="str">
        <f>IF(Stock[[#This Row],[SỐ LƯỢNG MUA]]&gt;0,Stock[[#This Row],[GIÁ MUA]]*(1+Stock[[#This Row],[% TĂNG KỲ VỌNG_2]]),"")</f>
        <v/>
      </c>
      <c r="O2944" s="89"/>
      <c r="P2944" s="116" t="str">
        <f>IF(Stock[[#This Row],[SỐ LƯỢNG MUA]]&gt;0,Stock[[#This Row],[GIÁ MUA]]*(1+Stock[[#This Row],[% GIẢM ĐỂ CẮT LỖ]]),"")</f>
        <v/>
      </c>
      <c r="Q2944" s="103"/>
      <c r="R2944" s="117" t="str">
        <f>IF(Stock[[#This Row],[CỔ TỨC TIỀN MẶT]]&gt;0,Stock[[#This Row],[CỔ TỨC TIỀN MẶT]]/(Stock[[#This Row],[GIÁ MUA]]*Stock[[#This Row],[SỐ LƯỢNG MUA]]),"")</f>
        <v/>
      </c>
      <c r="S2944" s="103"/>
      <c r="T2944" s="77"/>
      <c r="U2944" s="95"/>
      <c r="V2944" s="96"/>
      <c r="W2944" s="125" t="str">
        <f>IF(Stock[[#This Row],[SỐ LƯỢNG BÁN]]&gt;0,Stock[[#This Row],[GIÁ BÁN]]*Stock[[#This Row],[SỐ LƯỢNG BÁN]]*$D$11+Stock[[#This Row],[GIÁ BÁN]]*Stock[[#This Row],[SỐ LƯỢNG BÁN]]*$D$12,"")</f>
        <v/>
      </c>
      <c r="X2944" s="120">
        <f>Stock[[#This Row],[SỐ LƯỢNG MUA]]+Stock[[#This Row],[CỔ TỨC BẰNG CỔ PHIẾU]]-Stock[[#This Row],[SỐ LƯỢNG BÁN]]</f>
        <v>0</v>
      </c>
      <c r="Y294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4" s="120">
        <f ca="1">IF(Stock[[#This Row],[NGÀY BÁN]]&gt;0,Stock[[#This Row],[NGÀY BÁN]]-Stock[[#This Row],[NGÀY MUA]]+1,IF(Stock[[#This Row],[NGÀY MUA]]=0,0,TODAY()-Stock[[#This Row],[NGÀY MUA]]+1))</f>
        <v>0</v>
      </c>
      <c r="AA2944" s="121" t="str">
        <f>IFERROR(Stock[[#This Row],[CỔ TỨC TIỀN MẶT]]+Stock[[#This Row],[LÃI/(LỖ) TỪ BÁN CK
(auto-fill)]],"")</f>
        <v/>
      </c>
      <c r="AB294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4" s="79"/>
      <c r="AE2944" s="146" t="str">
        <f>IF(Stock[[#This Row],[TRẠNG THÁI
(auto-fill)]]="NẮM GIỮ",Stock[[#This Row],[GIÁ THỊ TRƯỜNG]]-Stock[[#This Row],[GIÁ MUA]],"")</f>
        <v/>
      </c>
      <c r="AF2944" s="150" t="str">
        <f>IFERROR(Stock[[#This Row],[TĂNG/
(GIẢM )]]/Stock[[#This Row],[GIÁ MUA]],"")</f>
        <v/>
      </c>
      <c r="AG2944" s="129" t="str">
        <f>IF(Stock[[#This Row],[GIÁ THỊ TRƯỜNG]]&gt;0,Stock[[#This Row],[GIÁ THỊ TRƯỜNG]]*Stock[[#This Row],[SỐ LƯỢNG CÒN LẠI
(auto-fill)]],"")</f>
        <v/>
      </c>
    </row>
    <row r="2945" spans="2:33">
      <c r="B2945" s="109" t="str">
        <f>IF(AND(Stock[[#This Row],[SỐ LƯỢNG MUA]]&gt;0,Stock[[#This Row],[SỐ LƯỢNG CÒN LẠI
(auto-fill)]]=0),"BÁN",
IF(AND(Stock[[#This Row],[SỐ LƯỢNG MUA]]&gt;0,Stock[[#This Row],[SỐ LƯỢNG CÒN LẠI
(auto-fill)]]&gt;0),"NẮM GIỮ",""))</f>
        <v/>
      </c>
      <c r="C2945" s="112">
        <f t="shared" si="45"/>
        <v>2932</v>
      </c>
      <c r="D2945" s="77"/>
      <c r="E2945" s="78"/>
      <c r="F2945" s="170"/>
      <c r="G2945" s="83"/>
      <c r="H2945" s="84"/>
      <c r="I2945" s="114" t="str">
        <f>IF(Stock[[#This Row],[SỐ LƯỢNG MUA]]&gt;0,Stock[[#This Row],[GIÁ MUA]]*Stock[[#This Row],[SỐ LƯỢNG MUA]]*$D$11,"")</f>
        <v/>
      </c>
      <c r="J2945" s="87"/>
      <c r="K2945" s="88"/>
      <c r="L2945" s="116" t="str">
        <f>IF(Stock[[#This Row],[SỐ LƯỢNG MUA]]&gt;0,Stock[[#This Row],[GIÁ MUA]]*(1+Stock[[#This Row],[% TĂNG KỲ VỌNG_1]]),"")</f>
        <v/>
      </c>
      <c r="M2945" s="89"/>
      <c r="N2945" s="116" t="str">
        <f>IF(Stock[[#This Row],[SỐ LƯỢNG MUA]]&gt;0,Stock[[#This Row],[GIÁ MUA]]*(1+Stock[[#This Row],[% TĂNG KỲ VỌNG_2]]),"")</f>
        <v/>
      </c>
      <c r="O2945" s="89"/>
      <c r="P2945" s="116" t="str">
        <f>IF(Stock[[#This Row],[SỐ LƯỢNG MUA]]&gt;0,Stock[[#This Row],[GIÁ MUA]]*(1+Stock[[#This Row],[% GIẢM ĐỂ CẮT LỖ]]),"")</f>
        <v/>
      </c>
      <c r="Q2945" s="103"/>
      <c r="R2945" s="117" t="str">
        <f>IF(Stock[[#This Row],[CỔ TỨC TIỀN MẶT]]&gt;0,Stock[[#This Row],[CỔ TỨC TIỀN MẶT]]/(Stock[[#This Row],[GIÁ MUA]]*Stock[[#This Row],[SỐ LƯỢNG MUA]]),"")</f>
        <v/>
      </c>
      <c r="S2945" s="103"/>
      <c r="T2945" s="77"/>
      <c r="U2945" s="95"/>
      <c r="V2945" s="96"/>
      <c r="W2945" s="125" t="str">
        <f>IF(Stock[[#This Row],[SỐ LƯỢNG BÁN]]&gt;0,Stock[[#This Row],[GIÁ BÁN]]*Stock[[#This Row],[SỐ LƯỢNG BÁN]]*$D$11+Stock[[#This Row],[GIÁ BÁN]]*Stock[[#This Row],[SỐ LƯỢNG BÁN]]*$D$12,"")</f>
        <v/>
      </c>
      <c r="X2945" s="120">
        <f>Stock[[#This Row],[SỐ LƯỢNG MUA]]+Stock[[#This Row],[CỔ TỨC BẰNG CỔ PHIẾU]]-Stock[[#This Row],[SỐ LƯỢNG BÁN]]</f>
        <v>0</v>
      </c>
      <c r="Y294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5" s="120">
        <f ca="1">IF(Stock[[#This Row],[NGÀY BÁN]]&gt;0,Stock[[#This Row],[NGÀY BÁN]]-Stock[[#This Row],[NGÀY MUA]]+1,IF(Stock[[#This Row],[NGÀY MUA]]=0,0,TODAY()-Stock[[#This Row],[NGÀY MUA]]+1))</f>
        <v>0</v>
      </c>
      <c r="AA2945" s="121" t="str">
        <f>IFERROR(Stock[[#This Row],[CỔ TỨC TIỀN MẶT]]+Stock[[#This Row],[LÃI/(LỖ) TỪ BÁN CK
(auto-fill)]],"")</f>
        <v/>
      </c>
      <c r="AB294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5" s="79"/>
      <c r="AE2945" s="146" t="str">
        <f>IF(Stock[[#This Row],[TRẠNG THÁI
(auto-fill)]]="NẮM GIỮ",Stock[[#This Row],[GIÁ THỊ TRƯỜNG]]-Stock[[#This Row],[GIÁ MUA]],"")</f>
        <v/>
      </c>
      <c r="AF2945" s="150" t="str">
        <f>IFERROR(Stock[[#This Row],[TĂNG/
(GIẢM )]]/Stock[[#This Row],[GIÁ MUA]],"")</f>
        <v/>
      </c>
      <c r="AG2945" s="129" t="str">
        <f>IF(Stock[[#This Row],[GIÁ THỊ TRƯỜNG]]&gt;0,Stock[[#This Row],[GIÁ THỊ TRƯỜNG]]*Stock[[#This Row],[SỐ LƯỢNG CÒN LẠI
(auto-fill)]],"")</f>
        <v/>
      </c>
    </row>
    <row r="2946" spans="2:33">
      <c r="B2946" s="109" t="str">
        <f>IF(AND(Stock[[#This Row],[SỐ LƯỢNG MUA]]&gt;0,Stock[[#This Row],[SỐ LƯỢNG CÒN LẠI
(auto-fill)]]=0),"BÁN",
IF(AND(Stock[[#This Row],[SỐ LƯỢNG MUA]]&gt;0,Stock[[#This Row],[SỐ LƯỢNG CÒN LẠI
(auto-fill)]]&gt;0),"NẮM GIỮ",""))</f>
        <v/>
      </c>
      <c r="C2946" s="112">
        <f t="shared" si="45"/>
        <v>2933</v>
      </c>
      <c r="D2946" s="77"/>
      <c r="E2946" s="78"/>
      <c r="F2946" s="170"/>
      <c r="G2946" s="83"/>
      <c r="H2946" s="84"/>
      <c r="I2946" s="114" t="str">
        <f>IF(Stock[[#This Row],[SỐ LƯỢNG MUA]]&gt;0,Stock[[#This Row],[GIÁ MUA]]*Stock[[#This Row],[SỐ LƯỢNG MUA]]*$D$11,"")</f>
        <v/>
      </c>
      <c r="J2946" s="87"/>
      <c r="K2946" s="88"/>
      <c r="L2946" s="116" t="str">
        <f>IF(Stock[[#This Row],[SỐ LƯỢNG MUA]]&gt;0,Stock[[#This Row],[GIÁ MUA]]*(1+Stock[[#This Row],[% TĂNG KỲ VỌNG_1]]),"")</f>
        <v/>
      </c>
      <c r="M2946" s="89"/>
      <c r="N2946" s="116" t="str">
        <f>IF(Stock[[#This Row],[SỐ LƯỢNG MUA]]&gt;0,Stock[[#This Row],[GIÁ MUA]]*(1+Stock[[#This Row],[% TĂNG KỲ VỌNG_2]]),"")</f>
        <v/>
      </c>
      <c r="O2946" s="89"/>
      <c r="P2946" s="116" t="str">
        <f>IF(Stock[[#This Row],[SỐ LƯỢNG MUA]]&gt;0,Stock[[#This Row],[GIÁ MUA]]*(1+Stock[[#This Row],[% GIẢM ĐỂ CẮT LỖ]]),"")</f>
        <v/>
      </c>
      <c r="Q2946" s="103"/>
      <c r="R2946" s="117" t="str">
        <f>IF(Stock[[#This Row],[CỔ TỨC TIỀN MẶT]]&gt;0,Stock[[#This Row],[CỔ TỨC TIỀN MẶT]]/(Stock[[#This Row],[GIÁ MUA]]*Stock[[#This Row],[SỐ LƯỢNG MUA]]),"")</f>
        <v/>
      </c>
      <c r="S2946" s="103"/>
      <c r="T2946" s="77"/>
      <c r="U2946" s="95"/>
      <c r="V2946" s="96"/>
      <c r="W2946" s="125" t="str">
        <f>IF(Stock[[#This Row],[SỐ LƯỢNG BÁN]]&gt;0,Stock[[#This Row],[GIÁ BÁN]]*Stock[[#This Row],[SỐ LƯỢNG BÁN]]*$D$11+Stock[[#This Row],[GIÁ BÁN]]*Stock[[#This Row],[SỐ LƯỢNG BÁN]]*$D$12,"")</f>
        <v/>
      </c>
      <c r="X2946" s="120">
        <f>Stock[[#This Row],[SỐ LƯỢNG MUA]]+Stock[[#This Row],[CỔ TỨC BẰNG CỔ PHIẾU]]-Stock[[#This Row],[SỐ LƯỢNG BÁN]]</f>
        <v>0</v>
      </c>
      <c r="Y294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6" s="120">
        <f ca="1">IF(Stock[[#This Row],[NGÀY BÁN]]&gt;0,Stock[[#This Row],[NGÀY BÁN]]-Stock[[#This Row],[NGÀY MUA]]+1,IF(Stock[[#This Row],[NGÀY MUA]]=0,0,TODAY()-Stock[[#This Row],[NGÀY MUA]]+1))</f>
        <v>0</v>
      </c>
      <c r="AA2946" s="121" t="str">
        <f>IFERROR(Stock[[#This Row],[CỔ TỨC TIỀN MẶT]]+Stock[[#This Row],[LÃI/(LỖ) TỪ BÁN CK
(auto-fill)]],"")</f>
        <v/>
      </c>
      <c r="AB294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6" s="79"/>
      <c r="AE2946" s="146" t="str">
        <f>IF(Stock[[#This Row],[TRẠNG THÁI
(auto-fill)]]="NẮM GIỮ",Stock[[#This Row],[GIÁ THỊ TRƯỜNG]]-Stock[[#This Row],[GIÁ MUA]],"")</f>
        <v/>
      </c>
      <c r="AF2946" s="150" t="str">
        <f>IFERROR(Stock[[#This Row],[TĂNG/
(GIẢM )]]/Stock[[#This Row],[GIÁ MUA]],"")</f>
        <v/>
      </c>
      <c r="AG2946" s="129" t="str">
        <f>IF(Stock[[#This Row],[GIÁ THỊ TRƯỜNG]]&gt;0,Stock[[#This Row],[GIÁ THỊ TRƯỜNG]]*Stock[[#This Row],[SỐ LƯỢNG CÒN LẠI
(auto-fill)]],"")</f>
        <v/>
      </c>
    </row>
    <row r="2947" spans="2:33">
      <c r="B2947" s="109" t="str">
        <f>IF(AND(Stock[[#This Row],[SỐ LƯỢNG MUA]]&gt;0,Stock[[#This Row],[SỐ LƯỢNG CÒN LẠI
(auto-fill)]]=0),"BÁN",
IF(AND(Stock[[#This Row],[SỐ LƯỢNG MUA]]&gt;0,Stock[[#This Row],[SỐ LƯỢNG CÒN LẠI
(auto-fill)]]&gt;0),"NẮM GIỮ",""))</f>
        <v/>
      </c>
      <c r="C2947" s="112">
        <f t="shared" si="45"/>
        <v>2934</v>
      </c>
      <c r="D2947" s="77"/>
      <c r="E2947" s="78"/>
      <c r="F2947" s="170"/>
      <c r="G2947" s="83"/>
      <c r="H2947" s="84"/>
      <c r="I2947" s="114" t="str">
        <f>IF(Stock[[#This Row],[SỐ LƯỢNG MUA]]&gt;0,Stock[[#This Row],[GIÁ MUA]]*Stock[[#This Row],[SỐ LƯỢNG MUA]]*$D$11,"")</f>
        <v/>
      </c>
      <c r="J2947" s="87"/>
      <c r="K2947" s="88"/>
      <c r="L2947" s="116" t="str">
        <f>IF(Stock[[#This Row],[SỐ LƯỢNG MUA]]&gt;0,Stock[[#This Row],[GIÁ MUA]]*(1+Stock[[#This Row],[% TĂNG KỲ VỌNG_1]]),"")</f>
        <v/>
      </c>
      <c r="M2947" s="89"/>
      <c r="N2947" s="116" t="str">
        <f>IF(Stock[[#This Row],[SỐ LƯỢNG MUA]]&gt;0,Stock[[#This Row],[GIÁ MUA]]*(1+Stock[[#This Row],[% TĂNG KỲ VỌNG_2]]),"")</f>
        <v/>
      </c>
      <c r="O2947" s="89"/>
      <c r="P2947" s="116" t="str">
        <f>IF(Stock[[#This Row],[SỐ LƯỢNG MUA]]&gt;0,Stock[[#This Row],[GIÁ MUA]]*(1+Stock[[#This Row],[% GIẢM ĐỂ CẮT LỖ]]),"")</f>
        <v/>
      </c>
      <c r="Q2947" s="103"/>
      <c r="R2947" s="117" t="str">
        <f>IF(Stock[[#This Row],[CỔ TỨC TIỀN MẶT]]&gt;0,Stock[[#This Row],[CỔ TỨC TIỀN MẶT]]/(Stock[[#This Row],[GIÁ MUA]]*Stock[[#This Row],[SỐ LƯỢNG MUA]]),"")</f>
        <v/>
      </c>
      <c r="S2947" s="103"/>
      <c r="T2947" s="77"/>
      <c r="U2947" s="95"/>
      <c r="V2947" s="96"/>
      <c r="W2947" s="125" t="str">
        <f>IF(Stock[[#This Row],[SỐ LƯỢNG BÁN]]&gt;0,Stock[[#This Row],[GIÁ BÁN]]*Stock[[#This Row],[SỐ LƯỢNG BÁN]]*$D$11+Stock[[#This Row],[GIÁ BÁN]]*Stock[[#This Row],[SỐ LƯỢNG BÁN]]*$D$12,"")</f>
        <v/>
      </c>
      <c r="X2947" s="120">
        <f>Stock[[#This Row],[SỐ LƯỢNG MUA]]+Stock[[#This Row],[CỔ TỨC BẰNG CỔ PHIẾU]]-Stock[[#This Row],[SỐ LƯỢNG BÁN]]</f>
        <v>0</v>
      </c>
      <c r="Y294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7" s="120">
        <f ca="1">IF(Stock[[#This Row],[NGÀY BÁN]]&gt;0,Stock[[#This Row],[NGÀY BÁN]]-Stock[[#This Row],[NGÀY MUA]]+1,IF(Stock[[#This Row],[NGÀY MUA]]=0,0,TODAY()-Stock[[#This Row],[NGÀY MUA]]+1))</f>
        <v>0</v>
      </c>
      <c r="AA2947" s="121" t="str">
        <f>IFERROR(Stock[[#This Row],[CỔ TỨC TIỀN MẶT]]+Stock[[#This Row],[LÃI/(LỖ) TỪ BÁN CK
(auto-fill)]],"")</f>
        <v/>
      </c>
      <c r="AB294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7" s="79"/>
      <c r="AE2947" s="146" t="str">
        <f>IF(Stock[[#This Row],[TRẠNG THÁI
(auto-fill)]]="NẮM GIỮ",Stock[[#This Row],[GIÁ THỊ TRƯỜNG]]-Stock[[#This Row],[GIÁ MUA]],"")</f>
        <v/>
      </c>
      <c r="AF2947" s="150" t="str">
        <f>IFERROR(Stock[[#This Row],[TĂNG/
(GIẢM )]]/Stock[[#This Row],[GIÁ MUA]],"")</f>
        <v/>
      </c>
      <c r="AG2947" s="129" t="str">
        <f>IF(Stock[[#This Row],[GIÁ THỊ TRƯỜNG]]&gt;0,Stock[[#This Row],[GIÁ THỊ TRƯỜNG]]*Stock[[#This Row],[SỐ LƯỢNG CÒN LẠI
(auto-fill)]],"")</f>
        <v/>
      </c>
    </row>
    <row r="2948" spans="2:33">
      <c r="B2948" s="109" t="str">
        <f>IF(AND(Stock[[#This Row],[SỐ LƯỢNG MUA]]&gt;0,Stock[[#This Row],[SỐ LƯỢNG CÒN LẠI
(auto-fill)]]=0),"BÁN",
IF(AND(Stock[[#This Row],[SỐ LƯỢNG MUA]]&gt;0,Stock[[#This Row],[SỐ LƯỢNG CÒN LẠI
(auto-fill)]]&gt;0),"NẮM GIỮ",""))</f>
        <v/>
      </c>
      <c r="C2948" s="112">
        <f t="shared" si="45"/>
        <v>2935</v>
      </c>
      <c r="D2948" s="77"/>
      <c r="E2948" s="78"/>
      <c r="F2948" s="170"/>
      <c r="G2948" s="83"/>
      <c r="H2948" s="84"/>
      <c r="I2948" s="114" t="str">
        <f>IF(Stock[[#This Row],[SỐ LƯỢNG MUA]]&gt;0,Stock[[#This Row],[GIÁ MUA]]*Stock[[#This Row],[SỐ LƯỢNG MUA]]*$D$11,"")</f>
        <v/>
      </c>
      <c r="J2948" s="87"/>
      <c r="K2948" s="88"/>
      <c r="L2948" s="116" t="str">
        <f>IF(Stock[[#This Row],[SỐ LƯỢNG MUA]]&gt;0,Stock[[#This Row],[GIÁ MUA]]*(1+Stock[[#This Row],[% TĂNG KỲ VỌNG_1]]),"")</f>
        <v/>
      </c>
      <c r="M2948" s="89"/>
      <c r="N2948" s="116" t="str">
        <f>IF(Stock[[#This Row],[SỐ LƯỢNG MUA]]&gt;0,Stock[[#This Row],[GIÁ MUA]]*(1+Stock[[#This Row],[% TĂNG KỲ VỌNG_2]]),"")</f>
        <v/>
      </c>
      <c r="O2948" s="89"/>
      <c r="P2948" s="116" t="str">
        <f>IF(Stock[[#This Row],[SỐ LƯỢNG MUA]]&gt;0,Stock[[#This Row],[GIÁ MUA]]*(1+Stock[[#This Row],[% GIẢM ĐỂ CẮT LỖ]]),"")</f>
        <v/>
      </c>
      <c r="Q2948" s="103"/>
      <c r="R2948" s="117" t="str">
        <f>IF(Stock[[#This Row],[CỔ TỨC TIỀN MẶT]]&gt;0,Stock[[#This Row],[CỔ TỨC TIỀN MẶT]]/(Stock[[#This Row],[GIÁ MUA]]*Stock[[#This Row],[SỐ LƯỢNG MUA]]),"")</f>
        <v/>
      </c>
      <c r="S2948" s="103"/>
      <c r="T2948" s="77"/>
      <c r="U2948" s="95"/>
      <c r="V2948" s="96"/>
      <c r="W2948" s="125" t="str">
        <f>IF(Stock[[#This Row],[SỐ LƯỢNG BÁN]]&gt;0,Stock[[#This Row],[GIÁ BÁN]]*Stock[[#This Row],[SỐ LƯỢNG BÁN]]*$D$11+Stock[[#This Row],[GIÁ BÁN]]*Stock[[#This Row],[SỐ LƯỢNG BÁN]]*$D$12,"")</f>
        <v/>
      </c>
      <c r="X2948" s="120">
        <f>Stock[[#This Row],[SỐ LƯỢNG MUA]]+Stock[[#This Row],[CỔ TỨC BẰNG CỔ PHIẾU]]-Stock[[#This Row],[SỐ LƯỢNG BÁN]]</f>
        <v>0</v>
      </c>
      <c r="Y294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8" s="120">
        <f ca="1">IF(Stock[[#This Row],[NGÀY BÁN]]&gt;0,Stock[[#This Row],[NGÀY BÁN]]-Stock[[#This Row],[NGÀY MUA]]+1,IF(Stock[[#This Row],[NGÀY MUA]]=0,0,TODAY()-Stock[[#This Row],[NGÀY MUA]]+1))</f>
        <v>0</v>
      </c>
      <c r="AA2948" s="121" t="str">
        <f>IFERROR(Stock[[#This Row],[CỔ TỨC TIỀN MẶT]]+Stock[[#This Row],[LÃI/(LỖ) TỪ BÁN CK
(auto-fill)]],"")</f>
        <v/>
      </c>
      <c r="AB294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8" s="79"/>
      <c r="AE2948" s="146" t="str">
        <f>IF(Stock[[#This Row],[TRẠNG THÁI
(auto-fill)]]="NẮM GIỮ",Stock[[#This Row],[GIÁ THỊ TRƯỜNG]]-Stock[[#This Row],[GIÁ MUA]],"")</f>
        <v/>
      </c>
      <c r="AF2948" s="150" t="str">
        <f>IFERROR(Stock[[#This Row],[TĂNG/
(GIẢM )]]/Stock[[#This Row],[GIÁ MUA]],"")</f>
        <v/>
      </c>
      <c r="AG2948" s="129" t="str">
        <f>IF(Stock[[#This Row],[GIÁ THỊ TRƯỜNG]]&gt;0,Stock[[#This Row],[GIÁ THỊ TRƯỜNG]]*Stock[[#This Row],[SỐ LƯỢNG CÒN LẠI
(auto-fill)]],"")</f>
        <v/>
      </c>
    </row>
    <row r="2949" spans="2:33">
      <c r="B2949" s="109" t="str">
        <f>IF(AND(Stock[[#This Row],[SỐ LƯỢNG MUA]]&gt;0,Stock[[#This Row],[SỐ LƯỢNG CÒN LẠI
(auto-fill)]]=0),"BÁN",
IF(AND(Stock[[#This Row],[SỐ LƯỢNG MUA]]&gt;0,Stock[[#This Row],[SỐ LƯỢNG CÒN LẠI
(auto-fill)]]&gt;0),"NẮM GIỮ",""))</f>
        <v/>
      </c>
      <c r="C2949" s="112">
        <f t="shared" si="45"/>
        <v>2936</v>
      </c>
      <c r="D2949" s="77"/>
      <c r="E2949" s="78"/>
      <c r="F2949" s="170"/>
      <c r="G2949" s="83"/>
      <c r="H2949" s="84"/>
      <c r="I2949" s="114" t="str">
        <f>IF(Stock[[#This Row],[SỐ LƯỢNG MUA]]&gt;0,Stock[[#This Row],[GIÁ MUA]]*Stock[[#This Row],[SỐ LƯỢNG MUA]]*$D$11,"")</f>
        <v/>
      </c>
      <c r="J2949" s="87"/>
      <c r="K2949" s="88"/>
      <c r="L2949" s="116" t="str">
        <f>IF(Stock[[#This Row],[SỐ LƯỢNG MUA]]&gt;0,Stock[[#This Row],[GIÁ MUA]]*(1+Stock[[#This Row],[% TĂNG KỲ VỌNG_1]]),"")</f>
        <v/>
      </c>
      <c r="M2949" s="89"/>
      <c r="N2949" s="116" t="str">
        <f>IF(Stock[[#This Row],[SỐ LƯỢNG MUA]]&gt;0,Stock[[#This Row],[GIÁ MUA]]*(1+Stock[[#This Row],[% TĂNG KỲ VỌNG_2]]),"")</f>
        <v/>
      </c>
      <c r="O2949" s="89"/>
      <c r="P2949" s="116" t="str">
        <f>IF(Stock[[#This Row],[SỐ LƯỢNG MUA]]&gt;0,Stock[[#This Row],[GIÁ MUA]]*(1+Stock[[#This Row],[% GIẢM ĐỂ CẮT LỖ]]),"")</f>
        <v/>
      </c>
      <c r="Q2949" s="103"/>
      <c r="R2949" s="117" t="str">
        <f>IF(Stock[[#This Row],[CỔ TỨC TIỀN MẶT]]&gt;0,Stock[[#This Row],[CỔ TỨC TIỀN MẶT]]/(Stock[[#This Row],[GIÁ MUA]]*Stock[[#This Row],[SỐ LƯỢNG MUA]]),"")</f>
        <v/>
      </c>
      <c r="S2949" s="103"/>
      <c r="T2949" s="77"/>
      <c r="U2949" s="95"/>
      <c r="V2949" s="96"/>
      <c r="W2949" s="125" t="str">
        <f>IF(Stock[[#This Row],[SỐ LƯỢNG BÁN]]&gt;0,Stock[[#This Row],[GIÁ BÁN]]*Stock[[#This Row],[SỐ LƯỢNG BÁN]]*$D$11+Stock[[#This Row],[GIÁ BÁN]]*Stock[[#This Row],[SỐ LƯỢNG BÁN]]*$D$12,"")</f>
        <v/>
      </c>
      <c r="X2949" s="120">
        <f>Stock[[#This Row],[SỐ LƯỢNG MUA]]+Stock[[#This Row],[CỔ TỨC BẰNG CỔ PHIẾU]]-Stock[[#This Row],[SỐ LƯỢNG BÁN]]</f>
        <v>0</v>
      </c>
      <c r="Y294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9" s="120">
        <f ca="1">IF(Stock[[#This Row],[NGÀY BÁN]]&gt;0,Stock[[#This Row],[NGÀY BÁN]]-Stock[[#This Row],[NGÀY MUA]]+1,IF(Stock[[#This Row],[NGÀY MUA]]=0,0,TODAY()-Stock[[#This Row],[NGÀY MUA]]+1))</f>
        <v>0</v>
      </c>
      <c r="AA2949" s="121" t="str">
        <f>IFERROR(Stock[[#This Row],[CỔ TỨC TIỀN MẶT]]+Stock[[#This Row],[LÃI/(LỖ) TỪ BÁN CK
(auto-fill)]],"")</f>
        <v/>
      </c>
      <c r="AB294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49" s="79"/>
      <c r="AE2949" s="146" t="str">
        <f>IF(Stock[[#This Row],[TRẠNG THÁI
(auto-fill)]]="NẮM GIỮ",Stock[[#This Row],[GIÁ THỊ TRƯỜNG]]-Stock[[#This Row],[GIÁ MUA]],"")</f>
        <v/>
      </c>
      <c r="AF2949" s="150" t="str">
        <f>IFERROR(Stock[[#This Row],[TĂNG/
(GIẢM )]]/Stock[[#This Row],[GIÁ MUA]],"")</f>
        <v/>
      </c>
      <c r="AG2949" s="129" t="str">
        <f>IF(Stock[[#This Row],[GIÁ THỊ TRƯỜNG]]&gt;0,Stock[[#This Row],[GIÁ THỊ TRƯỜNG]]*Stock[[#This Row],[SỐ LƯỢNG CÒN LẠI
(auto-fill)]],"")</f>
        <v/>
      </c>
    </row>
    <row r="2950" spans="2:33">
      <c r="B2950" s="109" t="str">
        <f>IF(AND(Stock[[#This Row],[SỐ LƯỢNG MUA]]&gt;0,Stock[[#This Row],[SỐ LƯỢNG CÒN LẠI
(auto-fill)]]=0),"BÁN",
IF(AND(Stock[[#This Row],[SỐ LƯỢNG MUA]]&gt;0,Stock[[#This Row],[SỐ LƯỢNG CÒN LẠI
(auto-fill)]]&gt;0),"NẮM GIỮ",""))</f>
        <v/>
      </c>
      <c r="C2950" s="112">
        <f t="shared" si="45"/>
        <v>2937</v>
      </c>
      <c r="D2950" s="77"/>
      <c r="E2950" s="78"/>
      <c r="F2950" s="170"/>
      <c r="G2950" s="83"/>
      <c r="H2950" s="84"/>
      <c r="I2950" s="114" t="str">
        <f>IF(Stock[[#This Row],[SỐ LƯỢNG MUA]]&gt;0,Stock[[#This Row],[GIÁ MUA]]*Stock[[#This Row],[SỐ LƯỢNG MUA]]*$D$11,"")</f>
        <v/>
      </c>
      <c r="J2950" s="87"/>
      <c r="K2950" s="88"/>
      <c r="L2950" s="116" t="str">
        <f>IF(Stock[[#This Row],[SỐ LƯỢNG MUA]]&gt;0,Stock[[#This Row],[GIÁ MUA]]*(1+Stock[[#This Row],[% TĂNG KỲ VỌNG_1]]),"")</f>
        <v/>
      </c>
      <c r="M2950" s="89"/>
      <c r="N2950" s="116" t="str">
        <f>IF(Stock[[#This Row],[SỐ LƯỢNG MUA]]&gt;0,Stock[[#This Row],[GIÁ MUA]]*(1+Stock[[#This Row],[% TĂNG KỲ VỌNG_2]]),"")</f>
        <v/>
      </c>
      <c r="O2950" s="89"/>
      <c r="P2950" s="116" t="str">
        <f>IF(Stock[[#This Row],[SỐ LƯỢNG MUA]]&gt;0,Stock[[#This Row],[GIÁ MUA]]*(1+Stock[[#This Row],[% GIẢM ĐỂ CẮT LỖ]]),"")</f>
        <v/>
      </c>
      <c r="Q2950" s="103"/>
      <c r="R2950" s="117" t="str">
        <f>IF(Stock[[#This Row],[CỔ TỨC TIỀN MẶT]]&gt;0,Stock[[#This Row],[CỔ TỨC TIỀN MẶT]]/(Stock[[#This Row],[GIÁ MUA]]*Stock[[#This Row],[SỐ LƯỢNG MUA]]),"")</f>
        <v/>
      </c>
      <c r="S2950" s="103"/>
      <c r="T2950" s="77"/>
      <c r="U2950" s="95"/>
      <c r="V2950" s="96"/>
      <c r="W2950" s="125" t="str">
        <f>IF(Stock[[#This Row],[SỐ LƯỢNG BÁN]]&gt;0,Stock[[#This Row],[GIÁ BÁN]]*Stock[[#This Row],[SỐ LƯỢNG BÁN]]*$D$11+Stock[[#This Row],[GIÁ BÁN]]*Stock[[#This Row],[SỐ LƯỢNG BÁN]]*$D$12,"")</f>
        <v/>
      </c>
      <c r="X2950" s="120">
        <f>Stock[[#This Row],[SỐ LƯỢNG MUA]]+Stock[[#This Row],[CỔ TỨC BẰNG CỔ PHIẾU]]-Stock[[#This Row],[SỐ LƯỢNG BÁN]]</f>
        <v>0</v>
      </c>
      <c r="Y295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0" s="120">
        <f ca="1">IF(Stock[[#This Row],[NGÀY BÁN]]&gt;0,Stock[[#This Row],[NGÀY BÁN]]-Stock[[#This Row],[NGÀY MUA]]+1,IF(Stock[[#This Row],[NGÀY MUA]]=0,0,TODAY()-Stock[[#This Row],[NGÀY MUA]]+1))</f>
        <v>0</v>
      </c>
      <c r="AA2950" s="121" t="str">
        <f>IFERROR(Stock[[#This Row],[CỔ TỨC TIỀN MẶT]]+Stock[[#This Row],[LÃI/(LỖ) TỪ BÁN CK
(auto-fill)]],"")</f>
        <v/>
      </c>
      <c r="AB295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0" s="79"/>
      <c r="AE2950" s="146" t="str">
        <f>IF(Stock[[#This Row],[TRẠNG THÁI
(auto-fill)]]="NẮM GIỮ",Stock[[#This Row],[GIÁ THỊ TRƯỜNG]]-Stock[[#This Row],[GIÁ MUA]],"")</f>
        <v/>
      </c>
      <c r="AF2950" s="150" t="str">
        <f>IFERROR(Stock[[#This Row],[TĂNG/
(GIẢM )]]/Stock[[#This Row],[GIÁ MUA]],"")</f>
        <v/>
      </c>
      <c r="AG2950" s="129" t="str">
        <f>IF(Stock[[#This Row],[GIÁ THỊ TRƯỜNG]]&gt;0,Stock[[#This Row],[GIÁ THỊ TRƯỜNG]]*Stock[[#This Row],[SỐ LƯỢNG CÒN LẠI
(auto-fill)]],"")</f>
        <v/>
      </c>
    </row>
    <row r="2951" spans="2:33">
      <c r="B2951" s="109" t="str">
        <f>IF(AND(Stock[[#This Row],[SỐ LƯỢNG MUA]]&gt;0,Stock[[#This Row],[SỐ LƯỢNG CÒN LẠI
(auto-fill)]]=0),"BÁN",
IF(AND(Stock[[#This Row],[SỐ LƯỢNG MUA]]&gt;0,Stock[[#This Row],[SỐ LƯỢNG CÒN LẠI
(auto-fill)]]&gt;0),"NẮM GIỮ",""))</f>
        <v/>
      </c>
      <c r="C2951" s="112">
        <f t="shared" si="45"/>
        <v>2938</v>
      </c>
      <c r="D2951" s="77"/>
      <c r="E2951" s="78"/>
      <c r="F2951" s="170"/>
      <c r="G2951" s="83"/>
      <c r="H2951" s="84"/>
      <c r="I2951" s="114" t="str">
        <f>IF(Stock[[#This Row],[SỐ LƯỢNG MUA]]&gt;0,Stock[[#This Row],[GIÁ MUA]]*Stock[[#This Row],[SỐ LƯỢNG MUA]]*$D$11,"")</f>
        <v/>
      </c>
      <c r="J2951" s="87"/>
      <c r="K2951" s="88"/>
      <c r="L2951" s="116" t="str">
        <f>IF(Stock[[#This Row],[SỐ LƯỢNG MUA]]&gt;0,Stock[[#This Row],[GIÁ MUA]]*(1+Stock[[#This Row],[% TĂNG KỲ VỌNG_1]]),"")</f>
        <v/>
      </c>
      <c r="M2951" s="89"/>
      <c r="N2951" s="116" t="str">
        <f>IF(Stock[[#This Row],[SỐ LƯỢNG MUA]]&gt;0,Stock[[#This Row],[GIÁ MUA]]*(1+Stock[[#This Row],[% TĂNG KỲ VỌNG_2]]),"")</f>
        <v/>
      </c>
      <c r="O2951" s="89"/>
      <c r="P2951" s="116" t="str">
        <f>IF(Stock[[#This Row],[SỐ LƯỢNG MUA]]&gt;0,Stock[[#This Row],[GIÁ MUA]]*(1+Stock[[#This Row],[% GIẢM ĐỂ CẮT LỖ]]),"")</f>
        <v/>
      </c>
      <c r="Q2951" s="103"/>
      <c r="R2951" s="117" t="str">
        <f>IF(Stock[[#This Row],[CỔ TỨC TIỀN MẶT]]&gt;0,Stock[[#This Row],[CỔ TỨC TIỀN MẶT]]/(Stock[[#This Row],[GIÁ MUA]]*Stock[[#This Row],[SỐ LƯỢNG MUA]]),"")</f>
        <v/>
      </c>
      <c r="S2951" s="103"/>
      <c r="T2951" s="77"/>
      <c r="U2951" s="95"/>
      <c r="V2951" s="96"/>
      <c r="W2951" s="125" t="str">
        <f>IF(Stock[[#This Row],[SỐ LƯỢNG BÁN]]&gt;0,Stock[[#This Row],[GIÁ BÁN]]*Stock[[#This Row],[SỐ LƯỢNG BÁN]]*$D$11+Stock[[#This Row],[GIÁ BÁN]]*Stock[[#This Row],[SỐ LƯỢNG BÁN]]*$D$12,"")</f>
        <v/>
      </c>
      <c r="X2951" s="120">
        <f>Stock[[#This Row],[SỐ LƯỢNG MUA]]+Stock[[#This Row],[CỔ TỨC BẰNG CỔ PHIẾU]]-Stock[[#This Row],[SỐ LƯỢNG BÁN]]</f>
        <v>0</v>
      </c>
      <c r="Y295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1" s="120">
        <f ca="1">IF(Stock[[#This Row],[NGÀY BÁN]]&gt;0,Stock[[#This Row],[NGÀY BÁN]]-Stock[[#This Row],[NGÀY MUA]]+1,IF(Stock[[#This Row],[NGÀY MUA]]=0,0,TODAY()-Stock[[#This Row],[NGÀY MUA]]+1))</f>
        <v>0</v>
      </c>
      <c r="AA2951" s="121" t="str">
        <f>IFERROR(Stock[[#This Row],[CỔ TỨC TIỀN MẶT]]+Stock[[#This Row],[LÃI/(LỖ) TỪ BÁN CK
(auto-fill)]],"")</f>
        <v/>
      </c>
      <c r="AB295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1" s="79"/>
      <c r="AE2951" s="146" t="str">
        <f>IF(Stock[[#This Row],[TRẠNG THÁI
(auto-fill)]]="NẮM GIỮ",Stock[[#This Row],[GIÁ THỊ TRƯỜNG]]-Stock[[#This Row],[GIÁ MUA]],"")</f>
        <v/>
      </c>
      <c r="AF2951" s="150" t="str">
        <f>IFERROR(Stock[[#This Row],[TĂNG/
(GIẢM )]]/Stock[[#This Row],[GIÁ MUA]],"")</f>
        <v/>
      </c>
      <c r="AG2951" s="129" t="str">
        <f>IF(Stock[[#This Row],[GIÁ THỊ TRƯỜNG]]&gt;0,Stock[[#This Row],[GIÁ THỊ TRƯỜNG]]*Stock[[#This Row],[SỐ LƯỢNG CÒN LẠI
(auto-fill)]],"")</f>
        <v/>
      </c>
    </row>
    <row r="2952" spans="2:33">
      <c r="B2952" s="109" t="str">
        <f>IF(AND(Stock[[#This Row],[SỐ LƯỢNG MUA]]&gt;0,Stock[[#This Row],[SỐ LƯỢNG CÒN LẠI
(auto-fill)]]=0),"BÁN",
IF(AND(Stock[[#This Row],[SỐ LƯỢNG MUA]]&gt;0,Stock[[#This Row],[SỐ LƯỢNG CÒN LẠI
(auto-fill)]]&gt;0),"NẮM GIỮ",""))</f>
        <v/>
      </c>
      <c r="C2952" s="112">
        <f t="shared" si="45"/>
        <v>2939</v>
      </c>
      <c r="D2952" s="77"/>
      <c r="E2952" s="78"/>
      <c r="F2952" s="170"/>
      <c r="G2952" s="83"/>
      <c r="H2952" s="84"/>
      <c r="I2952" s="114" t="str">
        <f>IF(Stock[[#This Row],[SỐ LƯỢNG MUA]]&gt;0,Stock[[#This Row],[GIÁ MUA]]*Stock[[#This Row],[SỐ LƯỢNG MUA]]*$D$11,"")</f>
        <v/>
      </c>
      <c r="J2952" s="87"/>
      <c r="K2952" s="88"/>
      <c r="L2952" s="116" t="str">
        <f>IF(Stock[[#This Row],[SỐ LƯỢNG MUA]]&gt;0,Stock[[#This Row],[GIÁ MUA]]*(1+Stock[[#This Row],[% TĂNG KỲ VỌNG_1]]),"")</f>
        <v/>
      </c>
      <c r="M2952" s="89"/>
      <c r="N2952" s="116" t="str">
        <f>IF(Stock[[#This Row],[SỐ LƯỢNG MUA]]&gt;0,Stock[[#This Row],[GIÁ MUA]]*(1+Stock[[#This Row],[% TĂNG KỲ VỌNG_2]]),"")</f>
        <v/>
      </c>
      <c r="O2952" s="89"/>
      <c r="P2952" s="116" t="str">
        <f>IF(Stock[[#This Row],[SỐ LƯỢNG MUA]]&gt;0,Stock[[#This Row],[GIÁ MUA]]*(1+Stock[[#This Row],[% GIẢM ĐỂ CẮT LỖ]]),"")</f>
        <v/>
      </c>
      <c r="Q2952" s="103"/>
      <c r="R2952" s="117" t="str">
        <f>IF(Stock[[#This Row],[CỔ TỨC TIỀN MẶT]]&gt;0,Stock[[#This Row],[CỔ TỨC TIỀN MẶT]]/(Stock[[#This Row],[GIÁ MUA]]*Stock[[#This Row],[SỐ LƯỢNG MUA]]),"")</f>
        <v/>
      </c>
      <c r="S2952" s="103"/>
      <c r="T2952" s="77"/>
      <c r="U2952" s="95"/>
      <c r="V2952" s="96"/>
      <c r="W2952" s="125" t="str">
        <f>IF(Stock[[#This Row],[SỐ LƯỢNG BÁN]]&gt;0,Stock[[#This Row],[GIÁ BÁN]]*Stock[[#This Row],[SỐ LƯỢNG BÁN]]*$D$11+Stock[[#This Row],[GIÁ BÁN]]*Stock[[#This Row],[SỐ LƯỢNG BÁN]]*$D$12,"")</f>
        <v/>
      </c>
      <c r="X2952" s="120">
        <f>Stock[[#This Row],[SỐ LƯỢNG MUA]]+Stock[[#This Row],[CỔ TỨC BẰNG CỔ PHIẾU]]-Stock[[#This Row],[SỐ LƯỢNG BÁN]]</f>
        <v>0</v>
      </c>
      <c r="Y295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2" s="120">
        <f ca="1">IF(Stock[[#This Row],[NGÀY BÁN]]&gt;0,Stock[[#This Row],[NGÀY BÁN]]-Stock[[#This Row],[NGÀY MUA]]+1,IF(Stock[[#This Row],[NGÀY MUA]]=0,0,TODAY()-Stock[[#This Row],[NGÀY MUA]]+1))</f>
        <v>0</v>
      </c>
      <c r="AA2952" s="121" t="str">
        <f>IFERROR(Stock[[#This Row],[CỔ TỨC TIỀN MẶT]]+Stock[[#This Row],[LÃI/(LỖ) TỪ BÁN CK
(auto-fill)]],"")</f>
        <v/>
      </c>
      <c r="AB295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2" s="79"/>
      <c r="AE2952" s="146" t="str">
        <f>IF(Stock[[#This Row],[TRẠNG THÁI
(auto-fill)]]="NẮM GIỮ",Stock[[#This Row],[GIÁ THỊ TRƯỜNG]]-Stock[[#This Row],[GIÁ MUA]],"")</f>
        <v/>
      </c>
      <c r="AF2952" s="150" t="str">
        <f>IFERROR(Stock[[#This Row],[TĂNG/
(GIẢM )]]/Stock[[#This Row],[GIÁ MUA]],"")</f>
        <v/>
      </c>
      <c r="AG2952" s="129" t="str">
        <f>IF(Stock[[#This Row],[GIÁ THỊ TRƯỜNG]]&gt;0,Stock[[#This Row],[GIÁ THỊ TRƯỜNG]]*Stock[[#This Row],[SỐ LƯỢNG CÒN LẠI
(auto-fill)]],"")</f>
        <v/>
      </c>
    </row>
    <row r="2953" spans="2:33">
      <c r="B2953" s="109" t="str">
        <f>IF(AND(Stock[[#This Row],[SỐ LƯỢNG MUA]]&gt;0,Stock[[#This Row],[SỐ LƯỢNG CÒN LẠI
(auto-fill)]]=0),"BÁN",
IF(AND(Stock[[#This Row],[SỐ LƯỢNG MUA]]&gt;0,Stock[[#This Row],[SỐ LƯỢNG CÒN LẠI
(auto-fill)]]&gt;0),"NẮM GIỮ",""))</f>
        <v/>
      </c>
      <c r="C2953" s="112">
        <f t="shared" si="45"/>
        <v>2940</v>
      </c>
      <c r="D2953" s="77"/>
      <c r="E2953" s="78"/>
      <c r="F2953" s="170"/>
      <c r="G2953" s="83"/>
      <c r="H2953" s="84"/>
      <c r="I2953" s="114" t="str">
        <f>IF(Stock[[#This Row],[SỐ LƯỢNG MUA]]&gt;0,Stock[[#This Row],[GIÁ MUA]]*Stock[[#This Row],[SỐ LƯỢNG MUA]]*$D$11,"")</f>
        <v/>
      </c>
      <c r="J2953" s="87"/>
      <c r="K2953" s="88"/>
      <c r="L2953" s="116" t="str">
        <f>IF(Stock[[#This Row],[SỐ LƯỢNG MUA]]&gt;0,Stock[[#This Row],[GIÁ MUA]]*(1+Stock[[#This Row],[% TĂNG KỲ VỌNG_1]]),"")</f>
        <v/>
      </c>
      <c r="M2953" s="89"/>
      <c r="N2953" s="116" t="str">
        <f>IF(Stock[[#This Row],[SỐ LƯỢNG MUA]]&gt;0,Stock[[#This Row],[GIÁ MUA]]*(1+Stock[[#This Row],[% TĂNG KỲ VỌNG_2]]),"")</f>
        <v/>
      </c>
      <c r="O2953" s="89"/>
      <c r="P2953" s="116" t="str">
        <f>IF(Stock[[#This Row],[SỐ LƯỢNG MUA]]&gt;0,Stock[[#This Row],[GIÁ MUA]]*(1+Stock[[#This Row],[% GIẢM ĐỂ CẮT LỖ]]),"")</f>
        <v/>
      </c>
      <c r="Q2953" s="103"/>
      <c r="R2953" s="117" t="str">
        <f>IF(Stock[[#This Row],[CỔ TỨC TIỀN MẶT]]&gt;0,Stock[[#This Row],[CỔ TỨC TIỀN MẶT]]/(Stock[[#This Row],[GIÁ MUA]]*Stock[[#This Row],[SỐ LƯỢNG MUA]]),"")</f>
        <v/>
      </c>
      <c r="S2953" s="103"/>
      <c r="T2953" s="77"/>
      <c r="U2953" s="95"/>
      <c r="V2953" s="96"/>
      <c r="W2953" s="125" t="str">
        <f>IF(Stock[[#This Row],[SỐ LƯỢNG BÁN]]&gt;0,Stock[[#This Row],[GIÁ BÁN]]*Stock[[#This Row],[SỐ LƯỢNG BÁN]]*$D$11+Stock[[#This Row],[GIÁ BÁN]]*Stock[[#This Row],[SỐ LƯỢNG BÁN]]*$D$12,"")</f>
        <v/>
      </c>
      <c r="X2953" s="120">
        <f>Stock[[#This Row],[SỐ LƯỢNG MUA]]+Stock[[#This Row],[CỔ TỨC BẰNG CỔ PHIẾU]]-Stock[[#This Row],[SỐ LƯỢNG BÁN]]</f>
        <v>0</v>
      </c>
      <c r="Y295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3" s="120">
        <f ca="1">IF(Stock[[#This Row],[NGÀY BÁN]]&gt;0,Stock[[#This Row],[NGÀY BÁN]]-Stock[[#This Row],[NGÀY MUA]]+1,IF(Stock[[#This Row],[NGÀY MUA]]=0,0,TODAY()-Stock[[#This Row],[NGÀY MUA]]+1))</f>
        <v>0</v>
      </c>
      <c r="AA2953" s="121" t="str">
        <f>IFERROR(Stock[[#This Row],[CỔ TỨC TIỀN MẶT]]+Stock[[#This Row],[LÃI/(LỖ) TỪ BÁN CK
(auto-fill)]],"")</f>
        <v/>
      </c>
      <c r="AB295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3" s="79"/>
      <c r="AE2953" s="146" t="str">
        <f>IF(Stock[[#This Row],[TRẠNG THÁI
(auto-fill)]]="NẮM GIỮ",Stock[[#This Row],[GIÁ THỊ TRƯỜNG]]-Stock[[#This Row],[GIÁ MUA]],"")</f>
        <v/>
      </c>
      <c r="AF2953" s="150" t="str">
        <f>IFERROR(Stock[[#This Row],[TĂNG/
(GIẢM )]]/Stock[[#This Row],[GIÁ MUA]],"")</f>
        <v/>
      </c>
      <c r="AG2953" s="129" t="str">
        <f>IF(Stock[[#This Row],[GIÁ THỊ TRƯỜNG]]&gt;0,Stock[[#This Row],[GIÁ THỊ TRƯỜNG]]*Stock[[#This Row],[SỐ LƯỢNG CÒN LẠI
(auto-fill)]],"")</f>
        <v/>
      </c>
    </row>
    <row r="2954" spans="2:33">
      <c r="B2954" s="109" t="str">
        <f>IF(AND(Stock[[#This Row],[SỐ LƯỢNG MUA]]&gt;0,Stock[[#This Row],[SỐ LƯỢNG CÒN LẠI
(auto-fill)]]=0),"BÁN",
IF(AND(Stock[[#This Row],[SỐ LƯỢNG MUA]]&gt;0,Stock[[#This Row],[SỐ LƯỢNG CÒN LẠI
(auto-fill)]]&gt;0),"NẮM GIỮ",""))</f>
        <v/>
      </c>
      <c r="C2954" s="112">
        <f t="shared" si="45"/>
        <v>2941</v>
      </c>
      <c r="D2954" s="77"/>
      <c r="E2954" s="78"/>
      <c r="F2954" s="170"/>
      <c r="G2954" s="83"/>
      <c r="H2954" s="84"/>
      <c r="I2954" s="114" t="str">
        <f>IF(Stock[[#This Row],[SỐ LƯỢNG MUA]]&gt;0,Stock[[#This Row],[GIÁ MUA]]*Stock[[#This Row],[SỐ LƯỢNG MUA]]*$D$11,"")</f>
        <v/>
      </c>
      <c r="J2954" s="87"/>
      <c r="K2954" s="88"/>
      <c r="L2954" s="116" t="str">
        <f>IF(Stock[[#This Row],[SỐ LƯỢNG MUA]]&gt;0,Stock[[#This Row],[GIÁ MUA]]*(1+Stock[[#This Row],[% TĂNG KỲ VỌNG_1]]),"")</f>
        <v/>
      </c>
      <c r="M2954" s="89"/>
      <c r="N2954" s="116" t="str">
        <f>IF(Stock[[#This Row],[SỐ LƯỢNG MUA]]&gt;0,Stock[[#This Row],[GIÁ MUA]]*(1+Stock[[#This Row],[% TĂNG KỲ VỌNG_2]]),"")</f>
        <v/>
      </c>
      <c r="O2954" s="89"/>
      <c r="P2954" s="116" t="str">
        <f>IF(Stock[[#This Row],[SỐ LƯỢNG MUA]]&gt;0,Stock[[#This Row],[GIÁ MUA]]*(1+Stock[[#This Row],[% GIẢM ĐỂ CẮT LỖ]]),"")</f>
        <v/>
      </c>
      <c r="Q2954" s="103"/>
      <c r="R2954" s="117" t="str">
        <f>IF(Stock[[#This Row],[CỔ TỨC TIỀN MẶT]]&gt;0,Stock[[#This Row],[CỔ TỨC TIỀN MẶT]]/(Stock[[#This Row],[GIÁ MUA]]*Stock[[#This Row],[SỐ LƯỢNG MUA]]),"")</f>
        <v/>
      </c>
      <c r="S2954" s="103"/>
      <c r="T2954" s="77"/>
      <c r="U2954" s="95"/>
      <c r="V2954" s="96"/>
      <c r="W2954" s="125" t="str">
        <f>IF(Stock[[#This Row],[SỐ LƯỢNG BÁN]]&gt;0,Stock[[#This Row],[GIÁ BÁN]]*Stock[[#This Row],[SỐ LƯỢNG BÁN]]*$D$11+Stock[[#This Row],[GIÁ BÁN]]*Stock[[#This Row],[SỐ LƯỢNG BÁN]]*$D$12,"")</f>
        <v/>
      </c>
      <c r="X2954" s="120">
        <f>Stock[[#This Row],[SỐ LƯỢNG MUA]]+Stock[[#This Row],[CỔ TỨC BẰNG CỔ PHIẾU]]-Stock[[#This Row],[SỐ LƯỢNG BÁN]]</f>
        <v>0</v>
      </c>
      <c r="Y295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4" s="120">
        <f ca="1">IF(Stock[[#This Row],[NGÀY BÁN]]&gt;0,Stock[[#This Row],[NGÀY BÁN]]-Stock[[#This Row],[NGÀY MUA]]+1,IF(Stock[[#This Row],[NGÀY MUA]]=0,0,TODAY()-Stock[[#This Row],[NGÀY MUA]]+1))</f>
        <v>0</v>
      </c>
      <c r="AA2954" s="121" t="str">
        <f>IFERROR(Stock[[#This Row],[CỔ TỨC TIỀN MẶT]]+Stock[[#This Row],[LÃI/(LỖ) TỪ BÁN CK
(auto-fill)]],"")</f>
        <v/>
      </c>
      <c r="AB295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4" s="79"/>
      <c r="AE2954" s="146" t="str">
        <f>IF(Stock[[#This Row],[TRẠNG THÁI
(auto-fill)]]="NẮM GIỮ",Stock[[#This Row],[GIÁ THỊ TRƯỜNG]]-Stock[[#This Row],[GIÁ MUA]],"")</f>
        <v/>
      </c>
      <c r="AF2954" s="150" t="str">
        <f>IFERROR(Stock[[#This Row],[TĂNG/
(GIẢM )]]/Stock[[#This Row],[GIÁ MUA]],"")</f>
        <v/>
      </c>
      <c r="AG2954" s="129" t="str">
        <f>IF(Stock[[#This Row],[GIÁ THỊ TRƯỜNG]]&gt;0,Stock[[#This Row],[GIÁ THỊ TRƯỜNG]]*Stock[[#This Row],[SỐ LƯỢNG CÒN LẠI
(auto-fill)]],"")</f>
        <v/>
      </c>
    </row>
    <row r="2955" spans="2:33">
      <c r="B2955" s="109" t="str">
        <f>IF(AND(Stock[[#This Row],[SỐ LƯỢNG MUA]]&gt;0,Stock[[#This Row],[SỐ LƯỢNG CÒN LẠI
(auto-fill)]]=0),"BÁN",
IF(AND(Stock[[#This Row],[SỐ LƯỢNG MUA]]&gt;0,Stock[[#This Row],[SỐ LƯỢNG CÒN LẠI
(auto-fill)]]&gt;0),"NẮM GIỮ",""))</f>
        <v/>
      </c>
      <c r="C2955" s="112">
        <f t="shared" si="45"/>
        <v>2942</v>
      </c>
      <c r="D2955" s="77"/>
      <c r="E2955" s="78"/>
      <c r="F2955" s="170"/>
      <c r="G2955" s="83"/>
      <c r="H2955" s="84"/>
      <c r="I2955" s="114" t="str">
        <f>IF(Stock[[#This Row],[SỐ LƯỢNG MUA]]&gt;0,Stock[[#This Row],[GIÁ MUA]]*Stock[[#This Row],[SỐ LƯỢNG MUA]]*$D$11,"")</f>
        <v/>
      </c>
      <c r="J2955" s="87"/>
      <c r="K2955" s="88"/>
      <c r="L2955" s="116" t="str">
        <f>IF(Stock[[#This Row],[SỐ LƯỢNG MUA]]&gt;0,Stock[[#This Row],[GIÁ MUA]]*(1+Stock[[#This Row],[% TĂNG KỲ VỌNG_1]]),"")</f>
        <v/>
      </c>
      <c r="M2955" s="89"/>
      <c r="N2955" s="116" t="str">
        <f>IF(Stock[[#This Row],[SỐ LƯỢNG MUA]]&gt;0,Stock[[#This Row],[GIÁ MUA]]*(1+Stock[[#This Row],[% TĂNG KỲ VỌNG_2]]),"")</f>
        <v/>
      </c>
      <c r="O2955" s="89"/>
      <c r="P2955" s="116" t="str">
        <f>IF(Stock[[#This Row],[SỐ LƯỢNG MUA]]&gt;0,Stock[[#This Row],[GIÁ MUA]]*(1+Stock[[#This Row],[% GIẢM ĐỂ CẮT LỖ]]),"")</f>
        <v/>
      </c>
      <c r="Q2955" s="103"/>
      <c r="R2955" s="117" t="str">
        <f>IF(Stock[[#This Row],[CỔ TỨC TIỀN MẶT]]&gt;0,Stock[[#This Row],[CỔ TỨC TIỀN MẶT]]/(Stock[[#This Row],[GIÁ MUA]]*Stock[[#This Row],[SỐ LƯỢNG MUA]]),"")</f>
        <v/>
      </c>
      <c r="S2955" s="103"/>
      <c r="T2955" s="77"/>
      <c r="U2955" s="95"/>
      <c r="V2955" s="96"/>
      <c r="W2955" s="125" t="str">
        <f>IF(Stock[[#This Row],[SỐ LƯỢNG BÁN]]&gt;0,Stock[[#This Row],[GIÁ BÁN]]*Stock[[#This Row],[SỐ LƯỢNG BÁN]]*$D$11+Stock[[#This Row],[GIÁ BÁN]]*Stock[[#This Row],[SỐ LƯỢNG BÁN]]*$D$12,"")</f>
        <v/>
      </c>
      <c r="X2955" s="120">
        <f>Stock[[#This Row],[SỐ LƯỢNG MUA]]+Stock[[#This Row],[CỔ TỨC BẰNG CỔ PHIẾU]]-Stock[[#This Row],[SỐ LƯỢNG BÁN]]</f>
        <v>0</v>
      </c>
      <c r="Y295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5" s="120">
        <f ca="1">IF(Stock[[#This Row],[NGÀY BÁN]]&gt;0,Stock[[#This Row],[NGÀY BÁN]]-Stock[[#This Row],[NGÀY MUA]]+1,IF(Stock[[#This Row],[NGÀY MUA]]=0,0,TODAY()-Stock[[#This Row],[NGÀY MUA]]+1))</f>
        <v>0</v>
      </c>
      <c r="AA2955" s="121" t="str">
        <f>IFERROR(Stock[[#This Row],[CỔ TỨC TIỀN MẶT]]+Stock[[#This Row],[LÃI/(LỖ) TỪ BÁN CK
(auto-fill)]],"")</f>
        <v/>
      </c>
      <c r="AB295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5" s="79"/>
      <c r="AE2955" s="146" t="str">
        <f>IF(Stock[[#This Row],[TRẠNG THÁI
(auto-fill)]]="NẮM GIỮ",Stock[[#This Row],[GIÁ THỊ TRƯỜNG]]-Stock[[#This Row],[GIÁ MUA]],"")</f>
        <v/>
      </c>
      <c r="AF2955" s="150" t="str">
        <f>IFERROR(Stock[[#This Row],[TĂNG/
(GIẢM )]]/Stock[[#This Row],[GIÁ MUA]],"")</f>
        <v/>
      </c>
      <c r="AG2955" s="129" t="str">
        <f>IF(Stock[[#This Row],[GIÁ THỊ TRƯỜNG]]&gt;0,Stock[[#This Row],[GIÁ THỊ TRƯỜNG]]*Stock[[#This Row],[SỐ LƯỢNG CÒN LẠI
(auto-fill)]],"")</f>
        <v/>
      </c>
    </row>
    <row r="2956" spans="2:33">
      <c r="B2956" s="109" t="str">
        <f>IF(AND(Stock[[#This Row],[SỐ LƯỢNG MUA]]&gt;0,Stock[[#This Row],[SỐ LƯỢNG CÒN LẠI
(auto-fill)]]=0),"BÁN",
IF(AND(Stock[[#This Row],[SỐ LƯỢNG MUA]]&gt;0,Stock[[#This Row],[SỐ LƯỢNG CÒN LẠI
(auto-fill)]]&gt;0),"NẮM GIỮ",""))</f>
        <v/>
      </c>
      <c r="C2956" s="112">
        <f t="shared" si="45"/>
        <v>2943</v>
      </c>
      <c r="D2956" s="77"/>
      <c r="E2956" s="78"/>
      <c r="F2956" s="170"/>
      <c r="G2956" s="83"/>
      <c r="H2956" s="84"/>
      <c r="I2956" s="114" t="str">
        <f>IF(Stock[[#This Row],[SỐ LƯỢNG MUA]]&gt;0,Stock[[#This Row],[GIÁ MUA]]*Stock[[#This Row],[SỐ LƯỢNG MUA]]*$D$11,"")</f>
        <v/>
      </c>
      <c r="J2956" s="87"/>
      <c r="K2956" s="88"/>
      <c r="L2956" s="116" t="str">
        <f>IF(Stock[[#This Row],[SỐ LƯỢNG MUA]]&gt;0,Stock[[#This Row],[GIÁ MUA]]*(1+Stock[[#This Row],[% TĂNG KỲ VỌNG_1]]),"")</f>
        <v/>
      </c>
      <c r="M2956" s="89"/>
      <c r="N2956" s="116" t="str">
        <f>IF(Stock[[#This Row],[SỐ LƯỢNG MUA]]&gt;0,Stock[[#This Row],[GIÁ MUA]]*(1+Stock[[#This Row],[% TĂNG KỲ VỌNG_2]]),"")</f>
        <v/>
      </c>
      <c r="O2956" s="89"/>
      <c r="P2956" s="116" t="str">
        <f>IF(Stock[[#This Row],[SỐ LƯỢNG MUA]]&gt;0,Stock[[#This Row],[GIÁ MUA]]*(1+Stock[[#This Row],[% GIẢM ĐỂ CẮT LỖ]]),"")</f>
        <v/>
      </c>
      <c r="Q2956" s="103"/>
      <c r="R2956" s="117" t="str">
        <f>IF(Stock[[#This Row],[CỔ TỨC TIỀN MẶT]]&gt;0,Stock[[#This Row],[CỔ TỨC TIỀN MẶT]]/(Stock[[#This Row],[GIÁ MUA]]*Stock[[#This Row],[SỐ LƯỢNG MUA]]),"")</f>
        <v/>
      </c>
      <c r="S2956" s="103"/>
      <c r="T2956" s="77"/>
      <c r="U2956" s="95"/>
      <c r="V2956" s="96"/>
      <c r="W2956" s="125" t="str">
        <f>IF(Stock[[#This Row],[SỐ LƯỢNG BÁN]]&gt;0,Stock[[#This Row],[GIÁ BÁN]]*Stock[[#This Row],[SỐ LƯỢNG BÁN]]*$D$11+Stock[[#This Row],[GIÁ BÁN]]*Stock[[#This Row],[SỐ LƯỢNG BÁN]]*$D$12,"")</f>
        <v/>
      </c>
      <c r="X2956" s="120">
        <f>Stock[[#This Row],[SỐ LƯỢNG MUA]]+Stock[[#This Row],[CỔ TỨC BẰNG CỔ PHIẾU]]-Stock[[#This Row],[SỐ LƯỢNG BÁN]]</f>
        <v>0</v>
      </c>
      <c r="Y295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6" s="120">
        <f ca="1">IF(Stock[[#This Row],[NGÀY BÁN]]&gt;0,Stock[[#This Row],[NGÀY BÁN]]-Stock[[#This Row],[NGÀY MUA]]+1,IF(Stock[[#This Row],[NGÀY MUA]]=0,0,TODAY()-Stock[[#This Row],[NGÀY MUA]]+1))</f>
        <v>0</v>
      </c>
      <c r="AA2956" s="121" t="str">
        <f>IFERROR(Stock[[#This Row],[CỔ TỨC TIỀN MẶT]]+Stock[[#This Row],[LÃI/(LỖ) TỪ BÁN CK
(auto-fill)]],"")</f>
        <v/>
      </c>
      <c r="AB295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6" s="79"/>
      <c r="AE2956" s="146" t="str">
        <f>IF(Stock[[#This Row],[TRẠNG THÁI
(auto-fill)]]="NẮM GIỮ",Stock[[#This Row],[GIÁ THỊ TRƯỜNG]]-Stock[[#This Row],[GIÁ MUA]],"")</f>
        <v/>
      </c>
      <c r="AF2956" s="150" t="str">
        <f>IFERROR(Stock[[#This Row],[TĂNG/
(GIẢM )]]/Stock[[#This Row],[GIÁ MUA]],"")</f>
        <v/>
      </c>
      <c r="AG2956" s="129" t="str">
        <f>IF(Stock[[#This Row],[GIÁ THỊ TRƯỜNG]]&gt;0,Stock[[#This Row],[GIÁ THỊ TRƯỜNG]]*Stock[[#This Row],[SỐ LƯỢNG CÒN LẠI
(auto-fill)]],"")</f>
        <v/>
      </c>
    </row>
    <row r="2957" spans="2:33">
      <c r="B2957" s="109" t="str">
        <f>IF(AND(Stock[[#This Row],[SỐ LƯỢNG MUA]]&gt;0,Stock[[#This Row],[SỐ LƯỢNG CÒN LẠI
(auto-fill)]]=0),"BÁN",
IF(AND(Stock[[#This Row],[SỐ LƯỢNG MUA]]&gt;0,Stock[[#This Row],[SỐ LƯỢNG CÒN LẠI
(auto-fill)]]&gt;0),"NẮM GIỮ",""))</f>
        <v/>
      </c>
      <c r="C2957" s="112">
        <f t="shared" si="45"/>
        <v>2944</v>
      </c>
      <c r="D2957" s="77"/>
      <c r="E2957" s="78"/>
      <c r="F2957" s="170"/>
      <c r="G2957" s="83"/>
      <c r="H2957" s="84"/>
      <c r="I2957" s="114" t="str">
        <f>IF(Stock[[#This Row],[SỐ LƯỢNG MUA]]&gt;0,Stock[[#This Row],[GIÁ MUA]]*Stock[[#This Row],[SỐ LƯỢNG MUA]]*$D$11,"")</f>
        <v/>
      </c>
      <c r="J2957" s="87"/>
      <c r="K2957" s="88"/>
      <c r="L2957" s="116" t="str">
        <f>IF(Stock[[#This Row],[SỐ LƯỢNG MUA]]&gt;0,Stock[[#This Row],[GIÁ MUA]]*(1+Stock[[#This Row],[% TĂNG KỲ VỌNG_1]]),"")</f>
        <v/>
      </c>
      <c r="M2957" s="89"/>
      <c r="N2957" s="116" t="str">
        <f>IF(Stock[[#This Row],[SỐ LƯỢNG MUA]]&gt;0,Stock[[#This Row],[GIÁ MUA]]*(1+Stock[[#This Row],[% TĂNG KỲ VỌNG_2]]),"")</f>
        <v/>
      </c>
      <c r="O2957" s="89"/>
      <c r="P2957" s="116" t="str">
        <f>IF(Stock[[#This Row],[SỐ LƯỢNG MUA]]&gt;0,Stock[[#This Row],[GIÁ MUA]]*(1+Stock[[#This Row],[% GIẢM ĐỂ CẮT LỖ]]),"")</f>
        <v/>
      </c>
      <c r="Q2957" s="103"/>
      <c r="R2957" s="117" t="str">
        <f>IF(Stock[[#This Row],[CỔ TỨC TIỀN MẶT]]&gt;0,Stock[[#This Row],[CỔ TỨC TIỀN MẶT]]/(Stock[[#This Row],[GIÁ MUA]]*Stock[[#This Row],[SỐ LƯỢNG MUA]]),"")</f>
        <v/>
      </c>
      <c r="S2957" s="103"/>
      <c r="T2957" s="77"/>
      <c r="U2957" s="95"/>
      <c r="V2957" s="96"/>
      <c r="W2957" s="125" t="str">
        <f>IF(Stock[[#This Row],[SỐ LƯỢNG BÁN]]&gt;0,Stock[[#This Row],[GIÁ BÁN]]*Stock[[#This Row],[SỐ LƯỢNG BÁN]]*$D$11+Stock[[#This Row],[GIÁ BÁN]]*Stock[[#This Row],[SỐ LƯỢNG BÁN]]*$D$12,"")</f>
        <v/>
      </c>
      <c r="X2957" s="120">
        <f>Stock[[#This Row],[SỐ LƯỢNG MUA]]+Stock[[#This Row],[CỔ TỨC BẰNG CỔ PHIẾU]]-Stock[[#This Row],[SỐ LƯỢNG BÁN]]</f>
        <v>0</v>
      </c>
      <c r="Y295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7" s="120">
        <f ca="1">IF(Stock[[#This Row],[NGÀY BÁN]]&gt;0,Stock[[#This Row],[NGÀY BÁN]]-Stock[[#This Row],[NGÀY MUA]]+1,IF(Stock[[#This Row],[NGÀY MUA]]=0,0,TODAY()-Stock[[#This Row],[NGÀY MUA]]+1))</f>
        <v>0</v>
      </c>
      <c r="AA2957" s="121" t="str">
        <f>IFERROR(Stock[[#This Row],[CỔ TỨC TIỀN MẶT]]+Stock[[#This Row],[LÃI/(LỖ) TỪ BÁN CK
(auto-fill)]],"")</f>
        <v/>
      </c>
      <c r="AB295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7" s="79"/>
      <c r="AE2957" s="146" t="str">
        <f>IF(Stock[[#This Row],[TRẠNG THÁI
(auto-fill)]]="NẮM GIỮ",Stock[[#This Row],[GIÁ THỊ TRƯỜNG]]-Stock[[#This Row],[GIÁ MUA]],"")</f>
        <v/>
      </c>
      <c r="AF2957" s="150" t="str">
        <f>IFERROR(Stock[[#This Row],[TĂNG/
(GIẢM )]]/Stock[[#This Row],[GIÁ MUA]],"")</f>
        <v/>
      </c>
      <c r="AG2957" s="129" t="str">
        <f>IF(Stock[[#This Row],[GIÁ THỊ TRƯỜNG]]&gt;0,Stock[[#This Row],[GIÁ THỊ TRƯỜNG]]*Stock[[#This Row],[SỐ LƯỢNG CÒN LẠI
(auto-fill)]],"")</f>
        <v/>
      </c>
    </row>
    <row r="2958" spans="2:33">
      <c r="B2958" s="109" t="str">
        <f>IF(AND(Stock[[#This Row],[SỐ LƯỢNG MUA]]&gt;0,Stock[[#This Row],[SỐ LƯỢNG CÒN LẠI
(auto-fill)]]=0),"BÁN",
IF(AND(Stock[[#This Row],[SỐ LƯỢNG MUA]]&gt;0,Stock[[#This Row],[SỐ LƯỢNG CÒN LẠI
(auto-fill)]]&gt;0),"NẮM GIỮ",""))</f>
        <v/>
      </c>
      <c r="C2958" s="112">
        <f t="shared" si="45"/>
        <v>2945</v>
      </c>
      <c r="D2958" s="77"/>
      <c r="E2958" s="78"/>
      <c r="F2958" s="170"/>
      <c r="G2958" s="83"/>
      <c r="H2958" s="84"/>
      <c r="I2958" s="114" t="str">
        <f>IF(Stock[[#This Row],[SỐ LƯỢNG MUA]]&gt;0,Stock[[#This Row],[GIÁ MUA]]*Stock[[#This Row],[SỐ LƯỢNG MUA]]*$D$11,"")</f>
        <v/>
      </c>
      <c r="J2958" s="87"/>
      <c r="K2958" s="88"/>
      <c r="L2958" s="116" t="str">
        <f>IF(Stock[[#This Row],[SỐ LƯỢNG MUA]]&gt;0,Stock[[#This Row],[GIÁ MUA]]*(1+Stock[[#This Row],[% TĂNG KỲ VỌNG_1]]),"")</f>
        <v/>
      </c>
      <c r="M2958" s="89"/>
      <c r="N2958" s="116" t="str">
        <f>IF(Stock[[#This Row],[SỐ LƯỢNG MUA]]&gt;0,Stock[[#This Row],[GIÁ MUA]]*(1+Stock[[#This Row],[% TĂNG KỲ VỌNG_2]]),"")</f>
        <v/>
      </c>
      <c r="O2958" s="89"/>
      <c r="P2958" s="116" t="str">
        <f>IF(Stock[[#This Row],[SỐ LƯỢNG MUA]]&gt;0,Stock[[#This Row],[GIÁ MUA]]*(1+Stock[[#This Row],[% GIẢM ĐỂ CẮT LỖ]]),"")</f>
        <v/>
      </c>
      <c r="Q2958" s="103"/>
      <c r="R2958" s="117" t="str">
        <f>IF(Stock[[#This Row],[CỔ TỨC TIỀN MẶT]]&gt;0,Stock[[#This Row],[CỔ TỨC TIỀN MẶT]]/(Stock[[#This Row],[GIÁ MUA]]*Stock[[#This Row],[SỐ LƯỢNG MUA]]),"")</f>
        <v/>
      </c>
      <c r="S2958" s="103"/>
      <c r="T2958" s="77"/>
      <c r="U2958" s="95"/>
      <c r="V2958" s="96"/>
      <c r="W2958" s="125" t="str">
        <f>IF(Stock[[#This Row],[SỐ LƯỢNG BÁN]]&gt;0,Stock[[#This Row],[GIÁ BÁN]]*Stock[[#This Row],[SỐ LƯỢNG BÁN]]*$D$11+Stock[[#This Row],[GIÁ BÁN]]*Stock[[#This Row],[SỐ LƯỢNG BÁN]]*$D$12,"")</f>
        <v/>
      </c>
      <c r="X2958" s="120">
        <f>Stock[[#This Row],[SỐ LƯỢNG MUA]]+Stock[[#This Row],[CỔ TỨC BẰNG CỔ PHIẾU]]-Stock[[#This Row],[SỐ LƯỢNG BÁN]]</f>
        <v>0</v>
      </c>
      <c r="Y295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8" s="120">
        <f ca="1">IF(Stock[[#This Row],[NGÀY BÁN]]&gt;0,Stock[[#This Row],[NGÀY BÁN]]-Stock[[#This Row],[NGÀY MUA]]+1,IF(Stock[[#This Row],[NGÀY MUA]]=0,0,TODAY()-Stock[[#This Row],[NGÀY MUA]]+1))</f>
        <v>0</v>
      </c>
      <c r="AA2958" s="121" t="str">
        <f>IFERROR(Stock[[#This Row],[CỔ TỨC TIỀN MẶT]]+Stock[[#This Row],[LÃI/(LỖ) TỪ BÁN CK
(auto-fill)]],"")</f>
        <v/>
      </c>
      <c r="AB295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8" s="79"/>
      <c r="AE2958" s="146" t="str">
        <f>IF(Stock[[#This Row],[TRẠNG THÁI
(auto-fill)]]="NẮM GIỮ",Stock[[#This Row],[GIÁ THỊ TRƯỜNG]]-Stock[[#This Row],[GIÁ MUA]],"")</f>
        <v/>
      </c>
      <c r="AF2958" s="150" t="str">
        <f>IFERROR(Stock[[#This Row],[TĂNG/
(GIẢM )]]/Stock[[#This Row],[GIÁ MUA]],"")</f>
        <v/>
      </c>
      <c r="AG2958" s="129" t="str">
        <f>IF(Stock[[#This Row],[GIÁ THỊ TRƯỜNG]]&gt;0,Stock[[#This Row],[GIÁ THỊ TRƯỜNG]]*Stock[[#This Row],[SỐ LƯỢNG CÒN LẠI
(auto-fill)]],"")</f>
        <v/>
      </c>
    </row>
    <row r="2959" spans="2:33">
      <c r="B2959" s="109" t="str">
        <f>IF(AND(Stock[[#This Row],[SỐ LƯỢNG MUA]]&gt;0,Stock[[#This Row],[SỐ LƯỢNG CÒN LẠI
(auto-fill)]]=0),"BÁN",
IF(AND(Stock[[#This Row],[SỐ LƯỢNG MUA]]&gt;0,Stock[[#This Row],[SỐ LƯỢNG CÒN LẠI
(auto-fill)]]&gt;0),"NẮM GIỮ",""))</f>
        <v/>
      </c>
      <c r="C2959" s="112">
        <f t="shared" si="45"/>
        <v>2946</v>
      </c>
      <c r="D2959" s="77"/>
      <c r="E2959" s="78"/>
      <c r="F2959" s="170"/>
      <c r="G2959" s="83"/>
      <c r="H2959" s="84"/>
      <c r="I2959" s="114" t="str">
        <f>IF(Stock[[#This Row],[SỐ LƯỢNG MUA]]&gt;0,Stock[[#This Row],[GIÁ MUA]]*Stock[[#This Row],[SỐ LƯỢNG MUA]]*$D$11,"")</f>
        <v/>
      </c>
      <c r="J2959" s="87"/>
      <c r="K2959" s="88"/>
      <c r="L2959" s="116" t="str">
        <f>IF(Stock[[#This Row],[SỐ LƯỢNG MUA]]&gt;0,Stock[[#This Row],[GIÁ MUA]]*(1+Stock[[#This Row],[% TĂNG KỲ VỌNG_1]]),"")</f>
        <v/>
      </c>
      <c r="M2959" s="89"/>
      <c r="N2959" s="116" t="str">
        <f>IF(Stock[[#This Row],[SỐ LƯỢNG MUA]]&gt;0,Stock[[#This Row],[GIÁ MUA]]*(1+Stock[[#This Row],[% TĂNG KỲ VỌNG_2]]),"")</f>
        <v/>
      </c>
      <c r="O2959" s="89"/>
      <c r="P2959" s="116" t="str">
        <f>IF(Stock[[#This Row],[SỐ LƯỢNG MUA]]&gt;0,Stock[[#This Row],[GIÁ MUA]]*(1+Stock[[#This Row],[% GIẢM ĐỂ CẮT LỖ]]),"")</f>
        <v/>
      </c>
      <c r="Q2959" s="103"/>
      <c r="R2959" s="117" t="str">
        <f>IF(Stock[[#This Row],[CỔ TỨC TIỀN MẶT]]&gt;0,Stock[[#This Row],[CỔ TỨC TIỀN MẶT]]/(Stock[[#This Row],[GIÁ MUA]]*Stock[[#This Row],[SỐ LƯỢNG MUA]]),"")</f>
        <v/>
      </c>
      <c r="S2959" s="103"/>
      <c r="T2959" s="77"/>
      <c r="U2959" s="95"/>
      <c r="V2959" s="96"/>
      <c r="W2959" s="125" t="str">
        <f>IF(Stock[[#This Row],[SỐ LƯỢNG BÁN]]&gt;0,Stock[[#This Row],[GIÁ BÁN]]*Stock[[#This Row],[SỐ LƯỢNG BÁN]]*$D$11+Stock[[#This Row],[GIÁ BÁN]]*Stock[[#This Row],[SỐ LƯỢNG BÁN]]*$D$12,"")</f>
        <v/>
      </c>
      <c r="X2959" s="120">
        <f>Stock[[#This Row],[SỐ LƯỢNG MUA]]+Stock[[#This Row],[CỔ TỨC BẰNG CỔ PHIẾU]]-Stock[[#This Row],[SỐ LƯỢNG BÁN]]</f>
        <v>0</v>
      </c>
      <c r="Y295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9" s="120">
        <f ca="1">IF(Stock[[#This Row],[NGÀY BÁN]]&gt;0,Stock[[#This Row],[NGÀY BÁN]]-Stock[[#This Row],[NGÀY MUA]]+1,IF(Stock[[#This Row],[NGÀY MUA]]=0,0,TODAY()-Stock[[#This Row],[NGÀY MUA]]+1))</f>
        <v>0</v>
      </c>
      <c r="AA2959" s="121" t="str">
        <f>IFERROR(Stock[[#This Row],[CỔ TỨC TIỀN MẶT]]+Stock[[#This Row],[LÃI/(LỖ) TỪ BÁN CK
(auto-fill)]],"")</f>
        <v/>
      </c>
      <c r="AB295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59" s="79"/>
      <c r="AE2959" s="146" t="str">
        <f>IF(Stock[[#This Row],[TRẠNG THÁI
(auto-fill)]]="NẮM GIỮ",Stock[[#This Row],[GIÁ THỊ TRƯỜNG]]-Stock[[#This Row],[GIÁ MUA]],"")</f>
        <v/>
      </c>
      <c r="AF2959" s="150" t="str">
        <f>IFERROR(Stock[[#This Row],[TĂNG/
(GIẢM )]]/Stock[[#This Row],[GIÁ MUA]],"")</f>
        <v/>
      </c>
      <c r="AG2959" s="129" t="str">
        <f>IF(Stock[[#This Row],[GIÁ THỊ TRƯỜNG]]&gt;0,Stock[[#This Row],[GIÁ THỊ TRƯỜNG]]*Stock[[#This Row],[SỐ LƯỢNG CÒN LẠI
(auto-fill)]],"")</f>
        <v/>
      </c>
    </row>
    <row r="2960" spans="2:33">
      <c r="B2960" s="109" t="str">
        <f>IF(AND(Stock[[#This Row],[SỐ LƯỢNG MUA]]&gt;0,Stock[[#This Row],[SỐ LƯỢNG CÒN LẠI
(auto-fill)]]=0),"BÁN",
IF(AND(Stock[[#This Row],[SỐ LƯỢNG MUA]]&gt;0,Stock[[#This Row],[SỐ LƯỢNG CÒN LẠI
(auto-fill)]]&gt;0),"NẮM GIỮ",""))</f>
        <v/>
      </c>
      <c r="C2960" s="112">
        <f t="shared" ref="C2960:C3013" si="46">C2959+1</f>
        <v>2947</v>
      </c>
      <c r="D2960" s="77"/>
      <c r="E2960" s="78"/>
      <c r="F2960" s="170"/>
      <c r="G2960" s="83"/>
      <c r="H2960" s="84"/>
      <c r="I2960" s="114" t="str">
        <f>IF(Stock[[#This Row],[SỐ LƯỢNG MUA]]&gt;0,Stock[[#This Row],[GIÁ MUA]]*Stock[[#This Row],[SỐ LƯỢNG MUA]]*$D$11,"")</f>
        <v/>
      </c>
      <c r="J2960" s="87"/>
      <c r="K2960" s="88"/>
      <c r="L2960" s="116" t="str">
        <f>IF(Stock[[#This Row],[SỐ LƯỢNG MUA]]&gt;0,Stock[[#This Row],[GIÁ MUA]]*(1+Stock[[#This Row],[% TĂNG KỲ VỌNG_1]]),"")</f>
        <v/>
      </c>
      <c r="M2960" s="89"/>
      <c r="N2960" s="116" t="str">
        <f>IF(Stock[[#This Row],[SỐ LƯỢNG MUA]]&gt;0,Stock[[#This Row],[GIÁ MUA]]*(1+Stock[[#This Row],[% TĂNG KỲ VỌNG_2]]),"")</f>
        <v/>
      </c>
      <c r="O2960" s="89"/>
      <c r="P2960" s="116" t="str">
        <f>IF(Stock[[#This Row],[SỐ LƯỢNG MUA]]&gt;0,Stock[[#This Row],[GIÁ MUA]]*(1+Stock[[#This Row],[% GIẢM ĐỂ CẮT LỖ]]),"")</f>
        <v/>
      </c>
      <c r="Q2960" s="103"/>
      <c r="R2960" s="117" t="str">
        <f>IF(Stock[[#This Row],[CỔ TỨC TIỀN MẶT]]&gt;0,Stock[[#This Row],[CỔ TỨC TIỀN MẶT]]/(Stock[[#This Row],[GIÁ MUA]]*Stock[[#This Row],[SỐ LƯỢNG MUA]]),"")</f>
        <v/>
      </c>
      <c r="S2960" s="103"/>
      <c r="T2960" s="77"/>
      <c r="U2960" s="95"/>
      <c r="V2960" s="96"/>
      <c r="W2960" s="125" t="str">
        <f>IF(Stock[[#This Row],[SỐ LƯỢNG BÁN]]&gt;0,Stock[[#This Row],[GIÁ BÁN]]*Stock[[#This Row],[SỐ LƯỢNG BÁN]]*$D$11+Stock[[#This Row],[GIÁ BÁN]]*Stock[[#This Row],[SỐ LƯỢNG BÁN]]*$D$12,"")</f>
        <v/>
      </c>
      <c r="X2960" s="120">
        <f>Stock[[#This Row],[SỐ LƯỢNG MUA]]+Stock[[#This Row],[CỔ TỨC BẰNG CỔ PHIẾU]]-Stock[[#This Row],[SỐ LƯỢNG BÁN]]</f>
        <v>0</v>
      </c>
      <c r="Y296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0" s="120">
        <f ca="1">IF(Stock[[#This Row],[NGÀY BÁN]]&gt;0,Stock[[#This Row],[NGÀY BÁN]]-Stock[[#This Row],[NGÀY MUA]]+1,IF(Stock[[#This Row],[NGÀY MUA]]=0,0,TODAY()-Stock[[#This Row],[NGÀY MUA]]+1))</f>
        <v>0</v>
      </c>
      <c r="AA2960" s="121" t="str">
        <f>IFERROR(Stock[[#This Row],[CỔ TỨC TIỀN MẶT]]+Stock[[#This Row],[LÃI/(LỖ) TỪ BÁN CK
(auto-fill)]],"")</f>
        <v/>
      </c>
      <c r="AB296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0" s="79"/>
      <c r="AE2960" s="146" t="str">
        <f>IF(Stock[[#This Row],[TRẠNG THÁI
(auto-fill)]]="NẮM GIỮ",Stock[[#This Row],[GIÁ THỊ TRƯỜNG]]-Stock[[#This Row],[GIÁ MUA]],"")</f>
        <v/>
      </c>
      <c r="AF2960" s="150" t="str">
        <f>IFERROR(Stock[[#This Row],[TĂNG/
(GIẢM )]]/Stock[[#This Row],[GIÁ MUA]],"")</f>
        <v/>
      </c>
      <c r="AG2960" s="129" t="str">
        <f>IF(Stock[[#This Row],[GIÁ THỊ TRƯỜNG]]&gt;0,Stock[[#This Row],[GIÁ THỊ TRƯỜNG]]*Stock[[#This Row],[SỐ LƯỢNG CÒN LẠI
(auto-fill)]],"")</f>
        <v/>
      </c>
    </row>
    <row r="2961" spans="2:33">
      <c r="B2961" s="109" t="str">
        <f>IF(AND(Stock[[#This Row],[SỐ LƯỢNG MUA]]&gt;0,Stock[[#This Row],[SỐ LƯỢNG CÒN LẠI
(auto-fill)]]=0),"BÁN",
IF(AND(Stock[[#This Row],[SỐ LƯỢNG MUA]]&gt;0,Stock[[#This Row],[SỐ LƯỢNG CÒN LẠI
(auto-fill)]]&gt;0),"NẮM GIỮ",""))</f>
        <v/>
      </c>
      <c r="C2961" s="112">
        <f t="shared" si="46"/>
        <v>2948</v>
      </c>
      <c r="D2961" s="77"/>
      <c r="E2961" s="78"/>
      <c r="F2961" s="170"/>
      <c r="G2961" s="83"/>
      <c r="H2961" s="84"/>
      <c r="I2961" s="114" t="str">
        <f>IF(Stock[[#This Row],[SỐ LƯỢNG MUA]]&gt;0,Stock[[#This Row],[GIÁ MUA]]*Stock[[#This Row],[SỐ LƯỢNG MUA]]*$D$11,"")</f>
        <v/>
      </c>
      <c r="J2961" s="87"/>
      <c r="K2961" s="88"/>
      <c r="L2961" s="116" t="str">
        <f>IF(Stock[[#This Row],[SỐ LƯỢNG MUA]]&gt;0,Stock[[#This Row],[GIÁ MUA]]*(1+Stock[[#This Row],[% TĂNG KỲ VỌNG_1]]),"")</f>
        <v/>
      </c>
      <c r="M2961" s="89"/>
      <c r="N2961" s="116" t="str">
        <f>IF(Stock[[#This Row],[SỐ LƯỢNG MUA]]&gt;0,Stock[[#This Row],[GIÁ MUA]]*(1+Stock[[#This Row],[% TĂNG KỲ VỌNG_2]]),"")</f>
        <v/>
      </c>
      <c r="O2961" s="89"/>
      <c r="P2961" s="116" t="str">
        <f>IF(Stock[[#This Row],[SỐ LƯỢNG MUA]]&gt;0,Stock[[#This Row],[GIÁ MUA]]*(1+Stock[[#This Row],[% GIẢM ĐỂ CẮT LỖ]]),"")</f>
        <v/>
      </c>
      <c r="Q2961" s="103"/>
      <c r="R2961" s="117" t="str">
        <f>IF(Stock[[#This Row],[CỔ TỨC TIỀN MẶT]]&gt;0,Stock[[#This Row],[CỔ TỨC TIỀN MẶT]]/(Stock[[#This Row],[GIÁ MUA]]*Stock[[#This Row],[SỐ LƯỢNG MUA]]),"")</f>
        <v/>
      </c>
      <c r="S2961" s="103"/>
      <c r="T2961" s="77"/>
      <c r="U2961" s="95"/>
      <c r="V2961" s="96"/>
      <c r="W2961" s="125" t="str">
        <f>IF(Stock[[#This Row],[SỐ LƯỢNG BÁN]]&gt;0,Stock[[#This Row],[GIÁ BÁN]]*Stock[[#This Row],[SỐ LƯỢNG BÁN]]*$D$11+Stock[[#This Row],[GIÁ BÁN]]*Stock[[#This Row],[SỐ LƯỢNG BÁN]]*$D$12,"")</f>
        <v/>
      </c>
      <c r="X2961" s="120">
        <f>Stock[[#This Row],[SỐ LƯỢNG MUA]]+Stock[[#This Row],[CỔ TỨC BẰNG CỔ PHIẾU]]-Stock[[#This Row],[SỐ LƯỢNG BÁN]]</f>
        <v>0</v>
      </c>
      <c r="Y296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1" s="120">
        <f ca="1">IF(Stock[[#This Row],[NGÀY BÁN]]&gt;0,Stock[[#This Row],[NGÀY BÁN]]-Stock[[#This Row],[NGÀY MUA]]+1,IF(Stock[[#This Row],[NGÀY MUA]]=0,0,TODAY()-Stock[[#This Row],[NGÀY MUA]]+1))</f>
        <v>0</v>
      </c>
      <c r="AA2961" s="121" t="str">
        <f>IFERROR(Stock[[#This Row],[CỔ TỨC TIỀN MẶT]]+Stock[[#This Row],[LÃI/(LỖ) TỪ BÁN CK
(auto-fill)]],"")</f>
        <v/>
      </c>
      <c r="AB296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1" s="79"/>
      <c r="AE2961" s="146" t="str">
        <f>IF(Stock[[#This Row],[TRẠNG THÁI
(auto-fill)]]="NẮM GIỮ",Stock[[#This Row],[GIÁ THỊ TRƯỜNG]]-Stock[[#This Row],[GIÁ MUA]],"")</f>
        <v/>
      </c>
      <c r="AF2961" s="150" t="str">
        <f>IFERROR(Stock[[#This Row],[TĂNG/
(GIẢM )]]/Stock[[#This Row],[GIÁ MUA]],"")</f>
        <v/>
      </c>
      <c r="AG2961" s="129" t="str">
        <f>IF(Stock[[#This Row],[GIÁ THỊ TRƯỜNG]]&gt;0,Stock[[#This Row],[GIÁ THỊ TRƯỜNG]]*Stock[[#This Row],[SỐ LƯỢNG CÒN LẠI
(auto-fill)]],"")</f>
        <v/>
      </c>
    </row>
    <row r="2962" spans="2:33">
      <c r="B2962" s="109" t="str">
        <f>IF(AND(Stock[[#This Row],[SỐ LƯỢNG MUA]]&gt;0,Stock[[#This Row],[SỐ LƯỢNG CÒN LẠI
(auto-fill)]]=0),"BÁN",
IF(AND(Stock[[#This Row],[SỐ LƯỢNG MUA]]&gt;0,Stock[[#This Row],[SỐ LƯỢNG CÒN LẠI
(auto-fill)]]&gt;0),"NẮM GIỮ",""))</f>
        <v/>
      </c>
      <c r="C2962" s="112">
        <f t="shared" si="46"/>
        <v>2949</v>
      </c>
      <c r="D2962" s="77"/>
      <c r="E2962" s="78"/>
      <c r="F2962" s="170"/>
      <c r="G2962" s="83"/>
      <c r="H2962" s="84"/>
      <c r="I2962" s="114" t="str">
        <f>IF(Stock[[#This Row],[SỐ LƯỢNG MUA]]&gt;0,Stock[[#This Row],[GIÁ MUA]]*Stock[[#This Row],[SỐ LƯỢNG MUA]]*$D$11,"")</f>
        <v/>
      </c>
      <c r="J2962" s="87"/>
      <c r="K2962" s="88"/>
      <c r="L2962" s="116" t="str">
        <f>IF(Stock[[#This Row],[SỐ LƯỢNG MUA]]&gt;0,Stock[[#This Row],[GIÁ MUA]]*(1+Stock[[#This Row],[% TĂNG KỲ VỌNG_1]]),"")</f>
        <v/>
      </c>
      <c r="M2962" s="89"/>
      <c r="N2962" s="116" t="str">
        <f>IF(Stock[[#This Row],[SỐ LƯỢNG MUA]]&gt;0,Stock[[#This Row],[GIÁ MUA]]*(1+Stock[[#This Row],[% TĂNG KỲ VỌNG_2]]),"")</f>
        <v/>
      </c>
      <c r="O2962" s="89"/>
      <c r="P2962" s="116" t="str">
        <f>IF(Stock[[#This Row],[SỐ LƯỢNG MUA]]&gt;0,Stock[[#This Row],[GIÁ MUA]]*(1+Stock[[#This Row],[% GIẢM ĐỂ CẮT LỖ]]),"")</f>
        <v/>
      </c>
      <c r="Q2962" s="103"/>
      <c r="R2962" s="117" t="str">
        <f>IF(Stock[[#This Row],[CỔ TỨC TIỀN MẶT]]&gt;0,Stock[[#This Row],[CỔ TỨC TIỀN MẶT]]/(Stock[[#This Row],[GIÁ MUA]]*Stock[[#This Row],[SỐ LƯỢNG MUA]]),"")</f>
        <v/>
      </c>
      <c r="S2962" s="103"/>
      <c r="T2962" s="77"/>
      <c r="U2962" s="95"/>
      <c r="V2962" s="96"/>
      <c r="W2962" s="125" t="str">
        <f>IF(Stock[[#This Row],[SỐ LƯỢNG BÁN]]&gt;0,Stock[[#This Row],[GIÁ BÁN]]*Stock[[#This Row],[SỐ LƯỢNG BÁN]]*$D$11+Stock[[#This Row],[GIÁ BÁN]]*Stock[[#This Row],[SỐ LƯỢNG BÁN]]*$D$12,"")</f>
        <v/>
      </c>
      <c r="X2962" s="120">
        <f>Stock[[#This Row],[SỐ LƯỢNG MUA]]+Stock[[#This Row],[CỔ TỨC BẰNG CỔ PHIẾU]]-Stock[[#This Row],[SỐ LƯỢNG BÁN]]</f>
        <v>0</v>
      </c>
      <c r="Y296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2" s="120">
        <f ca="1">IF(Stock[[#This Row],[NGÀY BÁN]]&gt;0,Stock[[#This Row],[NGÀY BÁN]]-Stock[[#This Row],[NGÀY MUA]]+1,IF(Stock[[#This Row],[NGÀY MUA]]=0,0,TODAY()-Stock[[#This Row],[NGÀY MUA]]+1))</f>
        <v>0</v>
      </c>
      <c r="AA2962" s="121" t="str">
        <f>IFERROR(Stock[[#This Row],[CỔ TỨC TIỀN MẶT]]+Stock[[#This Row],[LÃI/(LỖ) TỪ BÁN CK
(auto-fill)]],"")</f>
        <v/>
      </c>
      <c r="AB296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2" s="79"/>
      <c r="AE2962" s="146" t="str">
        <f>IF(Stock[[#This Row],[TRẠNG THÁI
(auto-fill)]]="NẮM GIỮ",Stock[[#This Row],[GIÁ THỊ TRƯỜNG]]-Stock[[#This Row],[GIÁ MUA]],"")</f>
        <v/>
      </c>
      <c r="AF2962" s="150" t="str">
        <f>IFERROR(Stock[[#This Row],[TĂNG/
(GIẢM )]]/Stock[[#This Row],[GIÁ MUA]],"")</f>
        <v/>
      </c>
      <c r="AG2962" s="129" t="str">
        <f>IF(Stock[[#This Row],[GIÁ THỊ TRƯỜNG]]&gt;0,Stock[[#This Row],[GIÁ THỊ TRƯỜNG]]*Stock[[#This Row],[SỐ LƯỢNG CÒN LẠI
(auto-fill)]],"")</f>
        <v/>
      </c>
    </row>
    <row r="2963" spans="2:33">
      <c r="B2963" s="109" t="str">
        <f>IF(AND(Stock[[#This Row],[SỐ LƯỢNG MUA]]&gt;0,Stock[[#This Row],[SỐ LƯỢNG CÒN LẠI
(auto-fill)]]=0),"BÁN",
IF(AND(Stock[[#This Row],[SỐ LƯỢNG MUA]]&gt;0,Stock[[#This Row],[SỐ LƯỢNG CÒN LẠI
(auto-fill)]]&gt;0),"NẮM GIỮ",""))</f>
        <v/>
      </c>
      <c r="C2963" s="112">
        <f t="shared" si="46"/>
        <v>2950</v>
      </c>
      <c r="D2963" s="77"/>
      <c r="E2963" s="78"/>
      <c r="F2963" s="170"/>
      <c r="G2963" s="83"/>
      <c r="H2963" s="84"/>
      <c r="I2963" s="114" t="str">
        <f>IF(Stock[[#This Row],[SỐ LƯỢNG MUA]]&gt;0,Stock[[#This Row],[GIÁ MUA]]*Stock[[#This Row],[SỐ LƯỢNG MUA]]*$D$11,"")</f>
        <v/>
      </c>
      <c r="J2963" s="87"/>
      <c r="K2963" s="88"/>
      <c r="L2963" s="116" t="str">
        <f>IF(Stock[[#This Row],[SỐ LƯỢNG MUA]]&gt;0,Stock[[#This Row],[GIÁ MUA]]*(1+Stock[[#This Row],[% TĂNG KỲ VỌNG_1]]),"")</f>
        <v/>
      </c>
      <c r="M2963" s="89"/>
      <c r="N2963" s="116" t="str">
        <f>IF(Stock[[#This Row],[SỐ LƯỢNG MUA]]&gt;0,Stock[[#This Row],[GIÁ MUA]]*(1+Stock[[#This Row],[% TĂNG KỲ VỌNG_2]]),"")</f>
        <v/>
      </c>
      <c r="O2963" s="89"/>
      <c r="P2963" s="116" t="str">
        <f>IF(Stock[[#This Row],[SỐ LƯỢNG MUA]]&gt;0,Stock[[#This Row],[GIÁ MUA]]*(1+Stock[[#This Row],[% GIẢM ĐỂ CẮT LỖ]]),"")</f>
        <v/>
      </c>
      <c r="Q2963" s="103"/>
      <c r="R2963" s="117" t="str">
        <f>IF(Stock[[#This Row],[CỔ TỨC TIỀN MẶT]]&gt;0,Stock[[#This Row],[CỔ TỨC TIỀN MẶT]]/(Stock[[#This Row],[GIÁ MUA]]*Stock[[#This Row],[SỐ LƯỢNG MUA]]),"")</f>
        <v/>
      </c>
      <c r="S2963" s="103"/>
      <c r="T2963" s="77"/>
      <c r="U2963" s="95"/>
      <c r="V2963" s="96"/>
      <c r="W2963" s="125" t="str">
        <f>IF(Stock[[#This Row],[SỐ LƯỢNG BÁN]]&gt;0,Stock[[#This Row],[GIÁ BÁN]]*Stock[[#This Row],[SỐ LƯỢNG BÁN]]*$D$11+Stock[[#This Row],[GIÁ BÁN]]*Stock[[#This Row],[SỐ LƯỢNG BÁN]]*$D$12,"")</f>
        <v/>
      </c>
      <c r="X2963" s="120">
        <f>Stock[[#This Row],[SỐ LƯỢNG MUA]]+Stock[[#This Row],[CỔ TỨC BẰNG CỔ PHIẾU]]-Stock[[#This Row],[SỐ LƯỢNG BÁN]]</f>
        <v>0</v>
      </c>
      <c r="Y296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3" s="120">
        <f ca="1">IF(Stock[[#This Row],[NGÀY BÁN]]&gt;0,Stock[[#This Row],[NGÀY BÁN]]-Stock[[#This Row],[NGÀY MUA]]+1,IF(Stock[[#This Row],[NGÀY MUA]]=0,0,TODAY()-Stock[[#This Row],[NGÀY MUA]]+1))</f>
        <v>0</v>
      </c>
      <c r="AA2963" s="121" t="str">
        <f>IFERROR(Stock[[#This Row],[CỔ TỨC TIỀN MẶT]]+Stock[[#This Row],[LÃI/(LỖ) TỪ BÁN CK
(auto-fill)]],"")</f>
        <v/>
      </c>
      <c r="AB296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3" s="79"/>
      <c r="AE2963" s="146" t="str">
        <f>IF(Stock[[#This Row],[TRẠNG THÁI
(auto-fill)]]="NẮM GIỮ",Stock[[#This Row],[GIÁ THỊ TRƯỜNG]]-Stock[[#This Row],[GIÁ MUA]],"")</f>
        <v/>
      </c>
      <c r="AF2963" s="150" t="str">
        <f>IFERROR(Stock[[#This Row],[TĂNG/
(GIẢM )]]/Stock[[#This Row],[GIÁ MUA]],"")</f>
        <v/>
      </c>
      <c r="AG2963" s="129" t="str">
        <f>IF(Stock[[#This Row],[GIÁ THỊ TRƯỜNG]]&gt;0,Stock[[#This Row],[GIÁ THỊ TRƯỜNG]]*Stock[[#This Row],[SỐ LƯỢNG CÒN LẠI
(auto-fill)]],"")</f>
        <v/>
      </c>
    </row>
    <row r="2964" spans="2:33">
      <c r="B2964" s="109" t="str">
        <f>IF(AND(Stock[[#This Row],[SỐ LƯỢNG MUA]]&gt;0,Stock[[#This Row],[SỐ LƯỢNG CÒN LẠI
(auto-fill)]]=0),"BÁN",
IF(AND(Stock[[#This Row],[SỐ LƯỢNG MUA]]&gt;0,Stock[[#This Row],[SỐ LƯỢNG CÒN LẠI
(auto-fill)]]&gt;0),"NẮM GIỮ",""))</f>
        <v/>
      </c>
      <c r="C2964" s="112">
        <f t="shared" si="46"/>
        <v>2951</v>
      </c>
      <c r="D2964" s="77"/>
      <c r="E2964" s="78"/>
      <c r="F2964" s="170"/>
      <c r="G2964" s="83"/>
      <c r="H2964" s="84"/>
      <c r="I2964" s="114" t="str">
        <f>IF(Stock[[#This Row],[SỐ LƯỢNG MUA]]&gt;0,Stock[[#This Row],[GIÁ MUA]]*Stock[[#This Row],[SỐ LƯỢNG MUA]]*$D$11,"")</f>
        <v/>
      </c>
      <c r="J2964" s="87"/>
      <c r="K2964" s="88"/>
      <c r="L2964" s="116" t="str">
        <f>IF(Stock[[#This Row],[SỐ LƯỢNG MUA]]&gt;0,Stock[[#This Row],[GIÁ MUA]]*(1+Stock[[#This Row],[% TĂNG KỲ VỌNG_1]]),"")</f>
        <v/>
      </c>
      <c r="M2964" s="89"/>
      <c r="N2964" s="116" t="str">
        <f>IF(Stock[[#This Row],[SỐ LƯỢNG MUA]]&gt;0,Stock[[#This Row],[GIÁ MUA]]*(1+Stock[[#This Row],[% TĂNG KỲ VỌNG_2]]),"")</f>
        <v/>
      </c>
      <c r="O2964" s="89"/>
      <c r="P2964" s="116" t="str">
        <f>IF(Stock[[#This Row],[SỐ LƯỢNG MUA]]&gt;0,Stock[[#This Row],[GIÁ MUA]]*(1+Stock[[#This Row],[% GIẢM ĐỂ CẮT LỖ]]),"")</f>
        <v/>
      </c>
      <c r="Q2964" s="103"/>
      <c r="R2964" s="117" t="str">
        <f>IF(Stock[[#This Row],[CỔ TỨC TIỀN MẶT]]&gt;0,Stock[[#This Row],[CỔ TỨC TIỀN MẶT]]/(Stock[[#This Row],[GIÁ MUA]]*Stock[[#This Row],[SỐ LƯỢNG MUA]]),"")</f>
        <v/>
      </c>
      <c r="S2964" s="103"/>
      <c r="T2964" s="77"/>
      <c r="U2964" s="95"/>
      <c r="V2964" s="96"/>
      <c r="W2964" s="125" t="str">
        <f>IF(Stock[[#This Row],[SỐ LƯỢNG BÁN]]&gt;0,Stock[[#This Row],[GIÁ BÁN]]*Stock[[#This Row],[SỐ LƯỢNG BÁN]]*$D$11+Stock[[#This Row],[GIÁ BÁN]]*Stock[[#This Row],[SỐ LƯỢNG BÁN]]*$D$12,"")</f>
        <v/>
      </c>
      <c r="X2964" s="120">
        <f>Stock[[#This Row],[SỐ LƯỢNG MUA]]+Stock[[#This Row],[CỔ TỨC BẰNG CỔ PHIẾU]]-Stock[[#This Row],[SỐ LƯỢNG BÁN]]</f>
        <v>0</v>
      </c>
      <c r="Y296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4" s="120">
        <f ca="1">IF(Stock[[#This Row],[NGÀY BÁN]]&gt;0,Stock[[#This Row],[NGÀY BÁN]]-Stock[[#This Row],[NGÀY MUA]]+1,IF(Stock[[#This Row],[NGÀY MUA]]=0,0,TODAY()-Stock[[#This Row],[NGÀY MUA]]+1))</f>
        <v>0</v>
      </c>
      <c r="AA2964" s="121" t="str">
        <f>IFERROR(Stock[[#This Row],[CỔ TỨC TIỀN MẶT]]+Stock[[#This Row],[LÃI/(LỖ) TỪ BÁN CK
(auto-fill)]],"")</f>
        <v/>
      </c>
      <c r="AB296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4" s="79"/>
      <c r="AE2964" s="146" t="str">
        <f>IF(Stock[[#This Row],[TRẠNG THÁI
(auto-fill)]]="NẮM GIỮ",Stock[[#This Row],[GIÁ THỊ TRƯỜNG]]-Stock[[#This Row],[GIÁ MUA]],"")</f>
        <v/>
      </c>
      <c r="AF2964" s="150" t="str">
        <f>IFERROR(Stock[[#This Row],[TĂNG/
(GIẢM )]]/Stock[[#This Row],[GIÁ MUA]],"")</f>
        <v/>
      </c>
      <c r="AG2964" s="129" t="str">
        <f>IF(Stock[[#This Row],[GIÁ THỊ TRƯỜNG]]&gt;0,Stock[[#This Row],[GIÁ THỊ TRƯỜNG]]*Stock[[#This Row],[SỐ LƯỢNG CÒN LẠI
(auto-fill)]],"")</f>
        <v/>
      </c>
    </row>
    <row r="2965" spans="2:33">
      <c r="B2965" s="109" t="str">
        <f>IF(AND(Stock[[#This Row],[SỐ LƯỢNG MUA]]&gt;0,Stock[[#This Row],[SỐ LƯỢNG CÒN LẠI
(auto-fill)]]=0),"BÁN",
IF(AND(Stock[[#This Row],[SỐ LƯỢNG MUA]]&gt;0,Stock[[#This Row],[SỐ LƯỢNG CÒN LẠI
(auto-fill)]]&gt;0),"NẮM GIỮ",""))</f>
        <v/>
      </c>
      <c r="C2965" s="112">
        <f t="shared" si="46"/>
        <v>2952</v>
      </c>
      <c r="D2965" s="77"/>
      <c r="E2965" s="78"/>
      <c r="F2965" s="170"/>
      <c r="G2965" s="83"/>
      <c r="H2965" s="84"/>
      <c r="I2965" s="114" t="str">
        <f>IF(Stock[[#This Row],[SỐ LƯỢNG MUA]]&gt;0,Stock[[#This Row],[GIÁ MUA]]*Stock[[#This Row],[SỐ LƯỢNG MUA]]*$D$11,"")</f>
        <v/>
      </c>
      <c r="J2965" s="87"/>
      <c r="K2965" s="88"/>
      <c r="L2965" s="116" t="str">
        <f>IF(Stock[[#This Row],[SỐ LƯỢNG MUA]]&gt;0,Stock[[#This Row],[GIÁ MUA]]*(1+Stock[[#This Row],[% TĂNG KỲ VỌNG_1]]),"")</f>
        <v/>
      </c>
      <c r="M2965" s="89"/>
      <c r="N2965" s="116" t="str">
        <f>IF(Stock[[#This Row],[SỐ LƯỢNG MUA]]&gt;0,Stock[[#This Row],[GIÁ MUA]]*(1+Stock[[#This Row],[% TĂNG KỲ VỌNG_2]]),"")</f>
        <v/>
      </c>
      <c r="O2965" s="89"/>
      <c r="P2965" s="116" t="str">
        <f>IF(Stock[[#This Row],[SỐ LƯỢNG MUA]]&gt;0,Stock[[#This Row],[GIÁ MUA]]*(1+Stock[[#This Row],[% GIẢM ĐỂ CẮT LỖ]]),"")</f>
        <v/>
      </c>
      <c r="Q2965" s="103"/>
      <c r="R2965" s="117" t="str">
        <f>IF(Stock[[#This Row],[CỔ TỨC TIỀN MẶT]]&gt;0,Stock[[#This Row],[CỔ TỨC TIỀN MẶT]]/(Stock[[#This Row],[GIÁ MUA]]*Stock[[#This Row],[SỐ LƯỢNG MUA]]),"")</f>
        <v/>
      </c>
      <c r="S2965" s="103"/>
      <c r="T2965" s="77"/>
      <c r="U2965" s="95"/>
      <c r="V2965" s="96"/>
      <c r="W2965" s="125" t="str">
        <f>IF(Stock[[#This Row],[SỐ LƯỢNG BÁN]]&gt;0,Stock[[#This Row],[GIÁ BÁN]]*Stock[[#This Row],[SỐ LƯỢNG BÁN]]*$D$11+Stock[[#This Row],[GIÁ BÁN]]*Stock[[#This Row],[SỐ LƯỢNG BÁN]]*$D$12,"")</f>
        <v/>
      </c>
      <c r="X2965" s="120">
        <f>Stock[[#This Row],[SỐ LƯỢNG MUA]]+Stock[[#This Row],[CỔ TỨC BẰNG CỔ PHIẾU]]-Stock[[#This Row],[SỐ LƯỢNG BÁN]]</f>
        <v>0</v>
      </c>
      <c r="Y296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5" s="120">
        <f ca="1">IF(Stock[[#This Row],[NGÀY BÁN]]&gt;0,Stock[[#This Row],[NGÀY BÁN]]-Stock[[#This Row],[NGÀY MUA]]+1,IF(Stock[[#This Row],[NGÀY MUA]]=0,0,TODAY()-Stock[[#This Row],[NGÀY MUA]]+1))</f>
        <v>0</v>
      </c>
      <c r="AA2965" s="121" t="str">
        <f>IFERROR(Stock[[#This Row],[CỔ TỨC TIỀN MẶT]]+Stock[[#This Row],[LÃI/(LỖ) TỪ BÁN CK
(auto-fill)]],"")</f>
        <v/>
      </c>
      <c r="AB296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5" s="79"/>
      <c r="AE2965" s="146" t="str">
        <f>IF(Stock[[#This Row],[TRẠNG THÁI
(auto-fill)]]="NẮM GIỮ",Stock[[#This Row],[GIÁ THỊ TRƯỜNG]]-Stock[[#This Row],[GIÁ MUA]],"")</f>
        <v/>
      </c>
      <c r="AF2965" s="150" t="str">
        <f>IFERROR(Stock[[#This Row],[TĂNG/
(GIẢM )]]/Stock[[#This Row],[GIÁ MUA]],"")</f>
        <v/>
      </c>
      <c r="AG2965" s="129" t="str">
        <f>IF(Stock[[#This Row],[GIÁ THỊ TRƯỜNG]]&gt;0,Stock[[#This Row],[GIÁ THỊ TRƯỜNG]]*Stock[[#This Row],[SỐ LƯỢNG CÒN LẠI
(auto-fill)]],"")</f>
        <v/>
      </c>
    </row>
    <row r="2966" spans="2:33">
      <c r="B2966" s="109" t="str">
        <f>IF(AND(Stock[[#This Row],[SỐ LƯỢNG MUA]]&gt;0,Stock[[#This Row],[SỐ LƯỢNG CÒN LẠI
(auto-fill)]]=0),"BÁN",
IF(AND(Stock[[#This Row],[SỐ LƯỢNG MUA]]&gt;0,Stock[[#This Row],[SỐ LƯỢNG CÒN LẠI
(auto-fill)]]&gt;0),"NẮM GIỮ",""))</f>
        <v/>
      </c>
      <c r="C2966" s="112">
        <f t="shared" si="46"/>
        <v>2953</v>
      </c>
      <c r="D2966" s="77"/>
      <c r="E2966" s="78"/>
      <c r="F2966" s="170"/>
      <c r="G2966" s="83"/>
      <c r="H2966" s="84"/>
      <c r="I2966" s="114" t="str">
        <f>IF(Stock[[#This Row],[SỐ LƯỢNG MUA]]&gt;0,Stock[[#This Row],[GIÁ MUA]]*Stock[[#This Row],[SỐ LƯỢNG MUA]]*$D$11,"")</f>
        <v/>
      </c>
      <c r="J2966" s="87"/>
      <c r="K2966" s="88"/>
      <c r="L2966" s="116" t="str">
        <f>IF(Stock[[#This Row],[SỐ LƯỢNG MUA]]&gt;0,Stock[[#This Row],[GIÁ MUA]]*(1+Stock[[#This Row],[% TĂNG KỲ VỌNG_1]]),"")</f>
        <v/>
      </c>
      <c r="M2966" s="89"/>
      <c r="N2966" s="116" t="str">
        <f>IF(Stock[[#This Row],[SỐ LƯỢNG MUA]]&gt;0,Stock[[#This Row],[GIÁ MUA]]*(1+Stock[[#This Row],[% TĂNG KỲ VỌNG_2]]),"")</f>
        <v/>
      </c>
      <c r="O2966" s="89"/>
      <c r="P2966" s="116" t="str">
        <f>IF(Stock[[#This Row],[SỐ LƯỢNG MUA]]&gt;0,Stock[[#This Row],[GIÁ MUA]]*(1+Stock[[#This Row],[% GIẢM ĐỂ CẮT LỖ]]),"")</f>
        <v/>
      </c>
      <c r="Q2966" s="103"/>
      <c r="R2966" s="117" t="str">
        <f>IF(Stock[[#This Row],[CỔ TỨC TIỀN MẶT]]&gt;0,Stock[[#This Row],[CỔ TỨC TIỀN MẶT]]/(Stock[[#This Row],[GIÁ MUA]]*Stock[[#This Row],[SỐ LƯỢNG MUA]]),"")</f>
        <v/>
      </c>
      <c r="S2966" s="103"/>
      <c r="T2966" s="77"/>
      <c r="U2966" s="95"/>
      <c r="V2966" s="96"/>
      <c r="W2966" s="125" t="str">
        <f>IF(Stock[[#This Row],[SỐ LƯỢNG BÁN]]&gt;0,Stock[[#This Row],[GIÁ BÁN]]*Stock[[#This Row],[SỐ LƯỢNG BÁN]]*$D$11+Stock[[#This Row],[GIÁ BÁN]]*Stock[[#This Row],[SỐ LƯỢNG BÁN]]*$D$12,"")</f>
        <v/>
      </c>
      <c r="X2966" s="120">
        <f>Stock[[#This Row],[SỐ LƯỢNG MUA]]+Stock[[#This Row],[CỔ TỨC BẰNG CỔ PHIẾU]]-Stock[[#This Row],[SỐ LƯỢNG BÁN]]</f>
        <v>0</v>
      </c>
      <c r="Y296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6" s="120">
        <f ca="1">IF(Stock[[#This Row],[NGÀY BÁN]]&gt;0,Stock[[#This Row],[NGÀY BÁN]]-Stock[[#This Row],[NGÀY MUA]]+1,IF(Stock[[#This Row],[NGÀY MUA]]=0,0,TODAY()-Stock[[#This Row],[NGÀY MUA]]+1))</f>
        <v>0</v>
      </c>
      <c r="AA2966" s="121" t="str">
        <f>IFERROR(Stock[[#This Row],[CỔ TỨC TIỀN MẶT]]+Stock[[#This Row],[LÃI/(LỖ) TỪ BÁN CK
(auto-fill)]],"")</f>
        <v/>
      </c>
      <c r="AB296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6" s="79"/>
      <c r="AE2966" s="146" t="str">
        <f>IF(Stock[[#This Row],[TRẠNG THÁI
(auto-fill)]]="NẮM GIỮ",Stock[[#This Row],[GIÁ THỊ TRƯỜNG]]-Stock[[#This Row],[GIÁ MUA]],"")</f>
        <v/>
      </c>
      <c r="AF2966" s="150" t="str">
        <f>IFERROR(Stock[[#This Row],[TĂNG/
(GIẢM )]]/Stock[[#This Row],[GIÁ MUA]],"")</f>
        <v/>
      </c>
      <c r="AG2966" s="129" t="str">
        <f>IF(Stock[[#This Row],[GIÁ THỊ TRƯỜNG]]&gt;0,Stock[[#This Row],[GIÁ THỊ TRƯỜNG]]*Stock[[#This Row],[SỐ LƯỢNG CÒN LẠI
(auto-fill)]],"")</f>
        <v/>
      </c>
    </row>
    <row r="2967" spans="2:33">
      <c r="B2967" s="109" t="str">
        <f>IF(AND(Stock[[#This Row],[SỐ LƯỢNG MUA]]&gt;0,Stock[[#This Row],[SỐ LƯỢNG CÒN LẠI
(auto-fill)]]=0),"BÁN",
IF(AND(Stock[[#This Row],[SỐ LƯỢNG MUA]]&gt;0,Stock[[#This Row],[SỐ LƯỢNG CÒN LẠI
(auto-fill)]]&gt;0),"NẮM GIỮ",""))</f>
        <v/>
      </c>
      <c r="C2967" s="112">
        <f t="shared" si="46"/>
        <v>2954</v>
      </c>
      <c r="D2967" s="77"/>
      <c r="E2967" s="78"/>
      <c r="F2967" s="170"/>
      <c r="G2967" s="83"/>
      <c r="H2967" s="84"/>
      <c r="I2967" s="114" t="str">
        <f>IF(Stock[[#This Row],[SỐ LƯỢNG MUA]]&gt;0,Stock[[#This Row],[GIÁ MUA]]*Stock[[#This Row],[SỐ LƯỢNG MUA]]*$D$11,"")</f>
        <v/>
      </c>
      <c r="J2967" s="87"/>
      <c r="K2967" s="88"/>
      <c r="L2967" s="116" t="str">
        <f>IF(Stock[[#This Row],[SỐ LƯỢNG MUA]]&gt;0,Stock[[#This Row],[GIÁ MUA]]*(1+Stock[[#This Row],[% TĂNG KỲ VỌNG_1]]),"")</f>
        <v/>
      </c>
      <c r="M2967" s="89"/>
      <c r="N2967" s="116" t="str">
        <f>IF(Stock[[#This Row],[SỐ LƯỢNG MUA]]&gt;0,Stock[[#This Row],[GIÁ MUA]]*(1+Stock[[#This Row],[% TĂNG KỲ VỌNG_2]]),"")</f>
        <v/>
      </c>
      <c r="O2967" s="89"/>
      <c r="P2967" s="116" t="str">
        <f>IF(Stock[[#This Row],[SỐ LƯỢNG MUA]]&gt;0,Stock[[#This Row],[GIÁ MUA]]*(1+Stock[[#This Row],[% GIẢM ĐỂ CẮT LỖ]]),"")</f>
        <v/>
      </c>
      <c r="Q2967" s="103"/>
      <c r="R2967" s="117" t="str">
        <f>IF(Stock[[#This Row],[CỔ TỨC TIỀN MẶT]]&gt;0,Stock[[#This Row],[CỔ TỨC TIỀN MẶT]]/(Stock[[#This Row],[GIÁ MUA]]*Stock[[#This Row],[SỐ LƯỢNG MUA]]),"")</f>
        <v/>
      </c>
      <c r="S2967" s="103"/>
      <c r="T2967" s="77"/>
      <c r="U2967" s="95"/>
      <c r="V2967" s="96"/>
      <c r="W2967" s="125" t="str">
        <f>IF(Stock[[#This Row],[SỐ LƯỢNG BÁN]]&gt;0,Stock[[#This Row],[GIÁ BÁN]]*Stock[[#This Row],[SỐ LƯỢNG BÁN]]*$D$11+Stock[[#This Row],[GIÁ BÁN]]*Stock[[#This Row],[SỐ LƯỢNG BÁN]]*$D$12,"")</f>
        <v/>
      </c>
      <c r="X2967" s="120">
        <f>Stock[[#This Row],[SỐ LƯỢNG MUA]]+Stock[[#This Row],[CỔ TỨC BẰNG CỔ PHIẾU]]-Stock[[#This Row],[SỐ LƯỢNG BÁN]]</f>
        <v>0</v>
      </c>
      <c r="Y296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7" s="120">
        <f ca="1">IF(Stock[[#This Row],[NGÀY BÁN]]&gt;0,Stock[[#This Row],[NGÀY BÁN]]-Stock[[#This Row],[NGÀY MUA]]+1,IF(Stock[[#This Row],[NGÀY MUA]]=0,0,TODAY()-Stock[[#This Row],[NGÀY MUA]]+1))</f>
        <v>0</v>
      </c>
      <c r="AA2967" s="121" t="str">
        <f>IFERROR(Stock[[#This Row],[CỔ TỨC TIỀN MẶT]]+Stock[[#This Row],[LÃI/(LỖ) TỪ BÁN CK
(auto-fill)]],"")</f>
        <v/>
      </c>
      <c r="AB296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7" s="79"/>
      <c r="AE2967" s="146" t="str">
        <f>IF(Stock[[#This Row],[TRẠNG THÁI
(auto-fill)]]="NẮM GIỮ",Stock[[#This Row],[GIÁ THỊ TRƯỜNG]]-Stock[[#This Row],[GIÁ MUA]],"")</f>
        <v/>
      </c>
      <c r="AF2967" s="150" t="str">
        <f>IFERROR(Stock[[#This Row],[TĂNG/
(GIẢM )]]/Stock[[#This Row],[GIÁ MUA]],"")</f>
        <v/>
      </c>
      <c r="AG2967" s="129" t="str">
        <f>IF(Stock[[#This Row],[GIÁ THỊ TRƯỜNG]]&gt;0,Stock[[#This Row],[GIÁ THỊ TRƯỜNG]]*Stock[[#This Row],[SỐ LƯỢNG CÒN LẠI
(auto-fill)]],"")</f>
        <v/>
      </c>
    </row>
    <row r="2968" spans="2:33">
      <c r="B2968" s="109" t="str">
        <f>IF(AND(Stock[[#This Row],[SỐ LƯỢNG MUA]]&gt;0,Stock[[#This Row],[SỐ LƯỢNG CÒN LẠI
(auto-fill)]]=0),"BÁN",
IF(AND(Stock[[#This Row],[SỐ LƯỢNG MUA]]&gt;0,Stock[[#This Row],[SỐ LƯỢNG CÒN LẠI
(auto-fill)]]&gt;0),"NẮM GIỮ",""))</f>
        <v/>
      </c>
      <c r="C2968" s="112">
        <f t="shared" si="46"/>
        <v>2955</v>
      </c>
      <c r="D2968" s="77"/>
      <c r="E2968" s="78"/>
      <c r="F2968" s="170"/>
      <c r="G2968" s="83"/>
      <c r="H2968" s="84"/>
      <c r="I2968" s="114" t="str">
        <f>IF(Stock[[#This Row],[SỐ LƯỢNG MUA]]&gt;0,Stock[[#This Row],[GIÁ MUA]]*Stock[[#This Row],[SỐ LƯỢNG MUA]]*$D$11,"")</f>
        <v/>
      </c>
      <c r="J2968" s="87"/>
      <c r="K2968" s="88"/>
      <c r="L2968" s="116" t="str">
        <f>IF(Stock[[#This Row],[SỐ LƯỢNG MUA]]&gt;0,Stock[[#This Row],[GIÁ MUA]]*(1+Stock[[#This Row],[% TĂNG KỲ VỌNG_1]]),"")</f>
        <v/>
      </c>
      <c r="M2968" s="89"/>
      <c r="N2968" s="116" t="str">
        <f>IF(Stock[[#This Row],[SỐ LƯỢNG MUA]]&gt;0,Stock[[#This Row],[GIÁ MUA]]*(1+Stock[[#This Row],[% TĂNG KỲ VỌNG_2]]),"")</f>
        <v/>
      </c>
      <c r="O2968" s="89"/>
      <c r="P2968" s="116" t="str">
        <f>IF(Stock[[#This Row],[SỐ LƯỢNG MUA]]&gt;0,Stock[[#This Row],[GIÁ MUA]]*(1+Stock[[#This Row],[% GIẢM ĐỂ CẮT LỖ]]),"")</f>
        <v/>
      </c>
      <c r="Q2968" s="103"/>
      <c r="R2968" s="117" t="str">
        <f>IF(Stock[[#This Row],[CỔ TỨC TIỀN MẶT]]&gt;0,Stock[[#This Row],[CỔ TỨC TIỀN MẶT]]/(Stock[[#This Row],[GIÁ MUA]]*Stock[[#This Row],[SỐ LƯỢNG MUA]]),"")</f>
        <v/>
      </c>
      <c r="S2968" s="103"/>
      <c r="T2968" s="77"/>
      <c r="U2968" s="95"/>
      <c r="V2968" s="96"/>
      <c r="W2968" s="125" t="str">
        <f>IF(Stock[[#This Row],[SỐ LƯỢNG BÁN]]&gt;0,Stock[[#This Row],[GIÁ BÁN]]*Stock[[#This Row],[SỐ LƯỢNG BÁN]]*$D$11+Stock[[#This Row],[GIÁ BÁN]]*Stock[[#This Row],[SỐ LƯỢNG BÁN]]*$D$12,"")</f>
        <v/>
      </c>
      <c r="X2968" s="120">
        <f>Stock[[#This Row],[SỐ LƯỢNG MUA]]+Stock[[#This Row],[CỔ TỨC BẰNG CỔ PHIẾU]]-Stock[[#This Row],[SỐ LƯỢNG BÁN]]</f>
        <v>0</v>
      </c>
      <c r="Y296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8" s="120">
        <f ca="1">IF(Stock[[#This Row],[NGÀY BÁN]]&gt;0,Stock[[#This Row],[NGÀY BÁN]]-Stock[[#This Row],[NGÀY MUA]]+1,IF(Stock[[#This Row],[NGÀY MUA]]=0,0,TODAY()-Stock[[#This Row],[NGÀY MUA]]+1))</f>
        <v>0</v>
      </c>
      <c r="AA2968" s="121" t="str">
        <f>IFERROR(Stock[[#This Row],[CỔ TỨC TIỀN MẶT]]+Stock[[#This Row],[LÃI/(LỖ) TỪ BÁN CK
(auto-fill)]],"")</f>
        <v/>
      </c>
      <c r="AB296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8" s="79"/>
      <c r="AE2968" s="146" t="str">
        <f>IF(Stock[[#This Row],[TRẠNG THÁI
(auto-fill)]]="NẮM GIỮ",Stock[[#This Row],[GIÁ THỊ TRƯỜNG]]-Stock[[#This Row],[GIÁ MUA]],"")</f>
        <v/>
      </c>
      <c r="AF2968" s="150" t="str">
        <f>IFERROR(Stock[[#This Row],[TĂNG/
(GIẢM )]]/Stock[[#This Row],[GIÁ MUA]],"")</f>
        <v/>
      </c>
      <c r="AG2968" s="129" t="str">
        <f>IF(Stock[[#This Row],[GIÁ THỊ TRƯỜNG]]&gt;0,Stock[[#This Row],[GIÁ THỊ TRƯỜNG]]*Stock[[#This Row],[SỐ LƯỢNG CÒN LẠI
(auto-fill)]],"")</f>
        <v/>
      </c>
    </row>
    <row r="2969" spans="2:33">
      <c r="B2969" s="109" t="str">
        <f>IF(AND(Stock[[#This Row],[SỐ LƯỢNG MUA]]&gt;0,Stock[[#This Row],[SỐ LƯỢNG CÒN LẠI
(auto-fill)]]=0),"BÁN",
IF(AND(Stock[[#This Row],[SỐ LƯỢNG MUA]]&gt;0,Stock[[#This Row],[SỐ LƯỢNG CÒN LẠI
(auto-fill)]]&gt;0),"NẮM GIỮ",""))</f>
        <v/>
      </c>
      <c r="C2969" s="112">
        <f t="shared" si="46"/>
        <v>2956</v>
      </c>
      <c r="D2969" s="77"/>
      <c r="E2969" s="78"/>
      <c r="F2969" s="170"/>
      <c r="G2969" s="83"/>
      <c r="H2969" s="84"/>
      <c r="I2969" s="114" t="str">
        <f>IF(Stock[[#This Row],[SỐ LƯỢNG MUA]]&gt;0,Stock[[#This Row],[GIÁ MUA]]*Stock[[#This Row],[SỐ LƯỢNG MUA]]*$D$11,"")</f>
        <v/>
      </c>
      <c r="J2969" s="87"/>
      <c r="K2969" s="88"/>
      <c r="L2969" s="116" t="str">
        <f>IF(Stock[[#This Row],[SỐ LƯỢNG MUA]]&gt;0,Stock[[#This Row],[GIÁ MUA]]*(1+Stock[[#This Row],[% TĂNG KỲ VỌNG_1]]),"")</f>
        <v/>
      </c>
      <c r="M2969" s="89"/>
      <c r="N2969" s="116" t="str">
        <f>IF(Stock[[#This Row],[SỐ LƯỢNG MUA]]&gt;0,Stock[[#This Row],[GIÁ MUA]]*(1+Stock[[#This Row],[% TĂNG KỲ VỌNG_2]]),"")</f>
        <v/>
      </c>
      <c r="O2969" s="89"/>
      <c r="P2969" s="116" t="str">
        <f>IF(Stock[[#This Row],[SỐ LƯỢNG MUA]]&gt;0,Stock[[#This Row],[GIÁ MUA]]*(1+Stock[[#This Row],[% GIẢM ĐỂ CẮT LỖ]]),"")</f>
        <v/>
      </c>
      <c r="Q2969" s="103"/>
      <c r="R2969" s="117" t="str">
        <f>IF(Stock[[#This Row],[CỔ TỨC TIỀN MẶT]]&gt;0,Stock[[#This Row],[CỔ TỨC TIỀN MẶT]]/(Stock[[#This Row],[GIÁ MUA]]*Stock[[#This Row],[SỐ LƯỢNG MUA]]),"")</f>
        <v/>
      </c>
      <c r="S2969" s="103"/>
      <c r="T2969" s="77"/>
      <c r="U2969" s="95"/>
      <c r="V2969" s="96"/>
      <c r="W2969" s="125" t="str">
        <f>IF(Stock[[#This Row],[SỐ LƯỢNG BÁN]]&gt;0,Stock[[#This Row],[GIÁ BÁN]]*Stock[[#This Row],[SỐ LƯỢNG BÁN]]*$D$11+Stock[[#This Row],[GIÁ BÁN]]*Stock[[#This Row],[SỐ LƯỢNG BÁN]]*$D$12,"")</f>
        <v/>
      </c>
      <c r="X2969" s="120">
        <f>Stock[[#This Row],[SỐ LƯỢNG MUA]]+Stock[[#This Row],[CỔ TỨC BẰNG CỔ PHIẾU]]-Stock[[#This Row],[SỐ LƯỢNG BÁN]]</f>
        <v>0</v>
      </c>
      <c r="Y296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9" s="120">
        <f ca="1">IF(Stock[[#This Row],[NGÀY BÁN]]&gt;0,Stock[[#This Row],[NGÀY BÁN]]-Stock[[#This Row],[NGÀY MUA]]+1,IF(Stock[[#This Row],[NGÀY MUA]]=0,0,TODAY()-Stock[[#This Row],[NGÀY MUA]]+1))</f>
        <v>0</v>
      </c>
      <c r="AA2969" s="121" t="str">
        <f>IFERROR(Stock[[#This Row],[CỔ TỨC TIỀN MẶT]]+Stock[[#This Row],[LÃI/(LỖ) TỪ BÁN CK
(auto-fill)]],"")</f>
        <v/>
      </c>
      <c r="AB296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69" s="79"/>
      <c r="AE2969" s="146" t="str">
        <f>IF(Stock[[#This Row],[TRẠNG THÁI
(auto-fill)]]="NẮM GIỮ",Stock[[#This Row],[GIÁ THỊ TRƯỜNG]]-Stock[[#This Row],[GIÁ MUA]],"")</f>
        <v/>
      </c>
      <c r="AF2969" s="150" t="str">
        <f>IFERROR(Stock[[#This Row],[TĂNG/
(GIẢM )]]/Stock[[#This Row],[GIÁ MUA]],"")</f>
        <v/>
      </c>
      <c r="AG2969" s="129" t="str">
        <f>IF(Stock[[#This Row],[GIÁ THỊ TRƯỜNG]]&gt;0,Stock[[#This Row],[GIÁ THỊ TRƯỜNG]]*Stock[[#This Row],[SỐ LƯỢNG CÒN LẠI
(auto-fill)]],"")</f>
        <v/>
      </c>
    </row>
    <row r="2970" spans="2:33">
      <c r="B2970" s="109" t="str">
        <f>IF(AND(Stock[[#This Row],[SỐ LƯỢNG MUA]]&gt;0,Stock[[#This Row],[SỐ LƯỢNG CÒN LẠI
(auto-fill)]]=0),"BÁN",
IF(AND(Stock[[#This Row],[SỐ LƯỢNG MUA]]&gt;0,Stock[[#This Row],[SỐ LƯỢNG CÒN LẠI
(auto-fill)]]&gt;0),"NẮM GIỮ",""))</f>
        <v/>
      </c>
      <c r="C2970" s="112">
        <f t="shared" si="46"/>
        <v>2957</v>
      </c>
      <c r="D2970" s="77"/>
      <c r="E2970" s="78"/>
      <c r="F2970" s="170"/>
      <c r="G2970" s="83"/>
      <c r="H2970" s="84"/>
      <c r="I2970" s="114" t="str">
        <f>IF(Stock[[#This Row],[SỐ LƯỢNG MUA]]&gt;0,Stock[[#This Row],[GIÁ MUA]]*Stock[[#This Row],[SỐ LƯỢNG MUA]]*$D$11,"")</f>
        <v/>
      </c>
      <c r="J2970" s="87"/>
      <c r="K2970" s="88"/>
      <c r="L2970" s="116" t="str">
        <f>IF(Stock[[#This Row],[SỐ LƯỢNG MUA]]&gt;0,Stock[[#This Row],[GIÁ MUA]]*(1+Stock[[#This Row],[% TĂNG KỲ VỌNG_1]]),"")</f>
        <v/>
      </c>
      <c r="M2970" s="89"/>
      <c r="N2970" s="116" t="str">
        <f>IF(Stock[[#This Row],[SỐ LƯỢNG MUA]]&gt;0,Stock[[#This Row],[GIÁ MUA]]*(1+Stock[[#This Row],[% TĂNG KỲ VỌNG_2]]),"")</f>
        <v/>
      </c>
      <c r="O2970" s="89"/>
      <c r="P2970" s="116" t="str">
        <f>IF(Stock[[#This Row],[SỐ LƯỢNG MUA]]&gt;0,Stock[[#This Row],[GIÁ MUA]]*(1+Stock[[#This Row],[% GIẢM ĐỂ CẮT LỖ]]),"")</f>
        <v/>
      </c>
      <c r="Q2970" s="103"/>
      <c r="R2970" s="117" t="str">
        <f>IF(Stock[[#This Row],[CỔ TỨC TIỀN MẶT]]&gt;0,Stock[[#This Row],[CỔ TỨC TIỀN MẶT]]/(Stock[[#This Row],[GIÁ MUA]]*Stock[[#This Row],[SỐ LƯỢNG MUA]]),"")</f>
        <v/>
      </c>
      <c r="S2970" s="103"/>
      <c r="T2970" s="77"/>
      <c r="U2970" s="95"/>
      <c r="V2970" s="96"/>
      <c r="W2970" s="125" t="str">
        <f>IF(Stock[[#This Row],[SỐ LƯỢNG BÁN]]&gt;0,Stock[[#This Row],[GIÁ BÁN]]*Stock[[#This Row],[SỐ LƯỢNG BÁN]]*$D$11+Stock[[#This Row],[GIÁ BÁN]]*Stock[[#This Row],[SỐ LƯỢNG BÁN]]*$D$12,"")</f>
        <v/>
      </c>
      <c r="X2970" s="120">
        <f>Stock[[#This Row],[SỐ LƯỢNG MUA]]+Stock[[#This Row],[CỔ TỨC BẰNG CỔ PHIẾU]]-Stock[[#This Row],[SỐ LƯỢNG BÁN]]</f>
        <v>0</v>
      </c>
      <c r="Y297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0" s="120">
        <f ca="1">IF(Stock[[#This Row],[NGÀY BÁN]]&gt;0,Stock[[#This Row],[NGÀY BÁN]]-Stock[[#This Row],[NGÀY MUA]]+1,IF(Stock[[#This Row],[NGÀY MUA]]=0,0,TODAY()-Stock[[#This Row],[NGÀY MUA]]+1))</f>
        <v>0</v>
      </c>
      <c r="AA2970" s="121" t="str">
        <f>IFERROR(Stock[[#This Row],[CỔ TỨC TIỀN MẶT]]+Stock[[#This Row],[LÃI/(LỖ) TỪ BÁN CK
(auto-fill)]],"")</f>
        <v/>
      </c>
      <c r="AB297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0" s="79"/>
      <c r="AE2970" s="146" t="str">
        <f>IF(Stock[[#This Row],[TRẠNG THÁI
(auto-fill)]]="NẮM GIỮ",Stock[[#This Row],[GIÁ THỊ TRƯỜNG]]-Stock[[#This Row],[GIÁ MUA]],"")</f>
        <v/>
      </c>
      <c r="AF2970" s="150" t="str">
        <f>IFERROR(Stock[[#This Row],[TĂNG/
(GIẢM )]]/Stock[[#This Row],[GIÁ MUA]],"")</f>
        <v/>
      </c>
      <c r="AG2970" s="129" t="str">
        <f>IF(Stock[[#This Row],[GIÁ THỊ TRƯỜNG]]&gt;0,Stock[[#This Row],[GIÁ THỊ TRƯỜNG]]*Stock[[#This Row],[SỐ LƯỢNG CÒN LẠI
(auto-fill)]],"")</f>
        <v/>
      </c>
    </row>
    <row r="2971" spans="2:33">
      <c r="B2971" s="109" t="str">
        <f>IF(AND(Stock[[#This Row],[SỐ LƯỢNG MUA]]&gt;0,Stock[[#This Row],[SỐ LƯỢNG CÒN LẠI
(auto-fill)]]=0),"BÁN",
IF(AND(Stock[[#This Row],[SỐ LƯỢNG MUA]]&gt;0,Stock[[#This Row],[SỐ LƯỢNG CÒN LẠI
(auto-fill)]]&gt;0),"NẮM GIỮ",""))</f>
        <v/>
      </c>
      <c r="C2971" s="112">
        <f t="shared" si="46"/>
        <v>2958</v>
      </c>
      <c r="D2971" s="77"/>
      <c r="E2971" s="78"/>
      <c r="F2971" s="170"/>
      <c r="G2971" s="83"/>
      <c r="H2971" s="84"/>
      <c r="I2971" s="114" t="str">
        <f>IF(Stock[[#This Row],[SỐ LƯỢNG MUA]]&gt;0,Stock[[#This Row],[GIÁ MUA]]*Stock[[#This Row],[SỐ LƯỢNG MUA]]*$D$11,"")</f>
        <v/>
      </c>
      <c r="J2971" s="87"/>
      <c r="K2971" s="88"/>
      <c r="L2971" s="116" t="str">
        <f>IF(Stock[[#This Row],[SỐ LƯỢNG MUA]]&gt;0,Stock[[#This Row],[GIÁ MUA]]*(1+Stock[[#This Row],[% TĂNG KỲ VỌNG_1]]),"")</f>
        <v/>
      </c>
      <c r="M2971" s="89"/>
      <c r="N2971" s="116" t="str">
        <f>IF(Stock[[#This Row],[SỐ LƯỢNG MUA]]&gt;0,Stock[[#This Row],[GIÁ MUA]]*(1+Stock[[#This Row],[% TĂNG KỲ VỌNG_2]]),"")</f>
        <v/>
      </c>
      <c r="O2971" s="89"/>
      <c r="P2971" s="116" t="str">
        <f>IF(Stock[[#This Row],[SỐ LƯỢNG MUA]]&gt;0,Stock[[#This Row],[GIÁ MUA]]*(1+Stock[[#This Row],[% GIẢM ĐỂ CẮT LỖ]]),"")</f>
        <v/>
      </c>
      <c r="Q2971" s="103"/>
      <c r="R2971" s="117" t="str">
        <f>IF(Stock[[#This Row],[CỔ TỨC TIỀN MẶT]]&gt;0,Stock[[#This Row],[CỔ TỨC TIỀN MẶT]]/(Stock[[#This Row],[GIÁ MUA]]*Stock[[#This Row],[SỐ LƯỢNG MUA]]),"")</f>
        <v/>
      </c>
      <c r="S2971" s="103"/>
      <c r="T2971" s="77"/>
      <c r="U2971" s="95"/>
      <c r="V2971" s="96"/>
      <c r="W2971" s="125" t="str">
        <f>IF(Stock[[#This Row],[SỐ LƯỢNG BÁN]]&gt;0,Stock[[#This Row],[GIÁ BÁN]]*Stock[[#This Row],[SỐ LƯỢNG BÁN]]*$D$11+Stock[[#This Row],[GIÁ BÁN]]*Stock[[#This Row],[SỐ LƯỢNG BÁN]]*$D$12,"")</f>
        <v/>
      </c>
      <c r="X2971" s="120">
        <f>Stock[[#This Row],[SỐ LƯỢNG MUA]]+Stock[[#This Row],[CỔ TỨC BẰNG CỔ PHIẾU]]-Stock[[#This Row],[SỐ LƯỢNG BÁN]]</f>
        <v>0</v>
      </c>
      <c r="Y297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1" s="120">
        <f ca="1">IF(Stock[[#This Row],[NGÀY BÁN]]&gt;0,Stock[[#This Row],[NGÀY BÁN]]-Stock[[#This Row],[NGÀY MUA]]+1,IF(Stock[[#This Row],[NGÀY MUA]]=0,0,TODAY()-Stock[[#This Row],[NGÀY MUA]]+1))</f>
        <v>0</v>
      </c>
      <c r="AA2971" s="121" t="str">
        <f>IFERROR(Stock[[#This Row],[CỔ TỨC TIỀN MẶT]]+Stock[[#This Row],[LÃI/(LỖ) TỪ BÁN CK
(auto-fill)]],"")</f>
        <v/>
      </c>
      <c r="AB297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1" s="79"/>
      <c r="AE2971" s="146" t="str">
        <f>IF(Stock[[#This Row],[TRẠNG THÁI
(auto-fill)]]="NẮM GIỮ",Stock[[#This Row],[GIÁ THỊ TRƯỜNG]]-Stock[[#This Row],[GIÁ MUA]],"")</f>
        <v/>
      </c>
      <c r="AF2971" s="150" t="str">
        <f>IFERROR(Stock[[#This Row],[TĂNG/
(GIẢM )]]/Stock[[#This Row],[GIÁ MUA]],"")</f>
        <v/>
      </c>
      <c r="AG2971" s="129" t="str">
        <f>IF(Stock[[#This Row],[GIÁ THỊ TRƯỜNG]]&gt;0,Stock[[#This Row],[GIÁ THỊ TRƯỜNG]]*Stock[[#This Row],[SỐ LƯỢNG CÒN LẠI
(auto-fill)]],"")</f>
        <v/>
      </c>
    </row>
    <row r="2972" spans="2:33">
      <c r="B2972" s="109" t="str">
        <f>IF(AND(Stock[[#This Row],[SỐ LƯỢNG MUA]]&gt;0,Stock[[#This Row],[SỐ LƯỢNG CÒN LẠI
(auto-fill)]]=0),"BÁN",
IF(AND(Stock[[#This Row],[SỐ LƯỢNG MUA]]&gt;0,Stock[[#This Row],[SỐ LƯỢNG CÒN LẠI
(auto-fill)]]&gt;0),"NẮM GIỮ",""))</f>
        <v/>
      </c>
      <c r="C2972" s="112">
        <f t="shared" si="46"/>
        <v>2959</v>
      </c>
      <c r="D2972" s="77"/>
      <c r="E2972" s="78"/>
      <c r="F2972" s="170"/>
      <c r="G2972" s="83"/>
      <c r="H2972" s="84"/>
      <c r="I2972" s="114" t="str">
        <f>IF(Stock[[#This Row],[SỐ LƯỢNG MUA]]&gt;0,Stock[[#This Row],[GIÁ MUA]]*Stock[[#This Row],[SỐ LƯỢNG MUA]]*$D$11,"")</f>
        <v/>
      </c>
      <c r="J2972" s="87"/>
      <c r="K2972" s="88"/>
      <c r="L2972" s="116" t="str">
        <f>IF(Stock[[#This Row],[SỐ LƯỢNG MUA]]&gt;0,Stock[[#This Row],[GIÁ MUA]]*(1+Stock[[#This Row],[% TĂNG KỲ VỌNG_1]]),"")</f>
        <v/>
      </c>
      <c r="M2972" s="89"/>
      <c r="N2972" s="116" t="str">
        <f>IF(Stock[[#This Row],[SỐ LƯỢNG MUA]]&gt;0,Stock[[#This Row],[GIÁ MUA]]*(1+Stock[[#This Row],[% TĂNG KỲ VỌNG_2]]),"")</f>
        <v/>
      </c>
      <c r="O2972" s="89"/>
      <c r="P2972" s="116" t="str">
        <f>IF(Stock[[#This Row],[SỐ LƯỢNG MUA]]&gt;0,Stock[[#This Row],[GIÁ MUA]]*(1+Stock[[#This Row],[% GIẢM ĐỂ CẮT LỖ]]),"")</f>
        <v/>
      </c>
      <c r="Q2972" s="103"/>
      <c r="R2972" s="117" t="str">
        <f>IF(Stock[[#This Row],[CỔ TỨC TIỀN MẶT]]&gt;0,Stock[[#This Row],[CỔ TỨC TIỀN MẶT]]/(Stock[[#This Row],[GIÁ MUA]]*Stock[[#This Row],[SỐ LƯỢNG MUA]]),"")</f>
        <v/>
      </c>
      <c r="S2972" s="103"/>
      <c r="T2972" s="77"/>
      <c r="U2972" s="95"/>
      <c r="V2972" s="96"/>
      <c r="W2972" s="125" t="str">
        <f>IF(Stock[[#This Row],[SỐ LƯỢNG BÁN]]&gt;0,Stock[[#This Row],[GIÁ BÁN]]*Stock[[#This Row],[SỐ LƯỢNG BÁN]]*$D$11+Stock[[#This Row],[GIÁ BÁN]]*Stock[[#This Row],[SỐ LƯỢNG BÁN]]*$D$12,"")</f>
        <v/>
      </c>
      <c r="X2972" s="120">
        <f>Stock[[#This Row],[SỐ LƯỢNG MUA]]+Stock[[#This Row],[CỔ TỨC BẰNG CỔ PHIẾU]]-Stock[[#This Row],[SỐ LƯỢNG BÁN]]</f>
        <v>0</v>
      </c>
      <c r="Y297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2" s="120">
        <f ca="1">IF(Stock[[#This Row],[NGÀY BÁN]]&gt;0,Stock[[#This Row],[NGÀY BÁN]]-Stock[[#This Row],[NGÀY MUA]]+1,IF(Stock[[#This Row],[NGÀY MUA]]=0,0,TODAY()-Stock[[#This Row],[NGÀY MUA]]+1))</f>
        <v>0</v>
      </c>
      <c r="AA2972" s="121" t="str">
        <f>IFERROR(Stock[[#This Row],[CỔ TỨC TIỀN MẶT]]+Stock[[#This Row],[LÃI/(LỖ) TỪ BÁN CK
(auto-fill)]],"")</f>
        <v/>
      </c>
      <c r="AB297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2" s="79"/>
      <c r="AE2972" s="146" t="str">
        <f>IF(Stock[[#This Row],[TRẠNG THÁI
(auto-fill)]]="NẮM GIỮ",Stock[[#This Row],[GIÁ THỊ TRƯỜNG]]-Stock[[#This Row],[GIÁ MUA]],"")</f>
        <v/>
      </c>
      <c r="AF2972" s="150" t="str">
        <f>IFERROR(Stock[[#This Row],[TĂNG/
(GIẢM )]]/Stock[[#This Row],[GIÁ MUA]],"")</f>
        <v/>
      </c>
      <c r="AG2972" s="129" t="str">
        <f>IF(Stock[[#This Row],[GIÁ THỊ TRƯỜNG]]&gt;0,Stock[[#This Row],[GIÁ THỊ TRƯỜNG]]*Stock[[#This Row],[SỐ LƯỢNG CÒN LẠI
(auto-fill)]],"")</f>
        <v/>
      </c>
    </row>
    <row r="2973" spans="2:33">
      <c r="B2973" s="109" t="str">
        <f>IF(AND(Stock[[#This Row],[SỐ LƯỢNG MUA]]&gt;0,Stock[[#This Row],[SỐ LƯỢNG CÒN LẠI
(auto-fill)]]=0),"BÁN",
IF(AND(Stock[[#This Row],[SỐ LƯỢNG MUA]]&gt;0,Stock[[#This Row],[SỐ LƯỢNG CÒN LẠI
(auto-fill)]]&gt;0),"NẮM GIỮ",""))</f>
        <v/>
      </c>
      <c r="C2973" s="112">
        <f t="shared" si="46"/>
        <v>2960</v>
      </c>
      <c r="D2973" s="77"/>
      <c r="E2973" s="78"/>
      <c r="F2973" s="170"/>
      <c r="G2973" s="83"/>
      <c r="H2973" s="84"/>
      <c r="I2973" s="114" t="str">
        <f>IF(Stock[[#This Row],[SỐ LƯỢNG MUA]]&gt;0,Stock[[#This Row],[GIÁ MUA]]*Stock[[#This Row],[SỐ LƯỢNG MUA]]*$D$11,"")</f>
        <v/>
      </c>
      <c r="J2973" s="87"/>
      <c r="K2973" s="88"/>
      <c r="L2973" s="116" t="str">
        <f>IF(Stock[[#This Row],[SỐ LƯỢNG MUA]]&gt;0,Stock[[#This Row],[GIÁ MUA]]*(1+Stock[[#This Row],[% TĂNG KỲ VỌNG_1]]),"")</f>
        <v/>
      </c>
      <c r="M2973" s="89"/>
      <c r="N2973" s="116" t="str">
        <f>IF(Stock[[#This Row],[SỐ LƯỢNG MUA]]&gt;0,Stock[[#This Row],[GIÁ MUA]]*(1+Stock[[#This Row],[% TĂNG KỲ VỌNG_2]]),"")</f>
        <v/>
      </c>
      <c r="O2973" s="89"/>
      <c r="P2973" s="116" t="str">
        <f>IF(Stock[[#This Row],[SỐ LƯỢNG MUA]]&gt;0,Stock[[#This Row],[GIÁ MUA]]*(1+Stock[[#This Row],[% GIẢM ĐỂ CẮT LỖ]]),"")</f>
        <v/>
      </c>
      <c r="Q2973" s="103"/>
      <c r="R2973" s="117" t="str">
        <f>IF(Stock[[#This Row],[CỔ TỨC TIỀN MẶT]]&gt;0,Stock[[#This Row],[CỔ TỨC TIỀN MẶT]]/(Stock[[#This Row],[GIÁ MUA]]*Stock[[#This Row],[SỐ LƯỢNG MUA]]),"")</f>
        <v/>
      </c>
      <c r="S2973" s="103"/>
      <c r="T2973" s="77"/>
      <c r="U2973" s="95"/>
      <c r="V2973" s="96"/>
      <c r="W2973" s="125" t="str">
        <f>IF(Stock[[#This Row],[SỐ LƯỢNG BÁN]]&gt;0,Stock[[#This Row],[GIÁ BÁN]]*Stock[[#This Row],[SỐ LƯỢNG BÁN]]*$D$11+Stock[[#This Row],[GIÁ BÁN]]*Stock[[#This Row],[SỐ LƯỢNG BÁN]]*$D$12,"")</f>
        <v/>
      </c>
      <c r="X2973" s="120">
        <f>Stock[[#This Row],[SỐ LƯỢNG MUA]]+Stock[[#This Row],[CỔ TỨC BẰNG CỔ PHIẾU]]-Stock[[#This Row],[SỐ LƯỢNG BÁN]]</f>
        <v>0</v>
      </c>
      <c r="Y297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3" s="120">
        <f ca="1">IF(Stock[[#This Row],[NGÀY BÁN]]&gt;0,Stock[[#This Row],[NGÀY BÁN]]-Stock[[#This Row],[NGÀY MUA]]+1,IF(Stock[[#This Row],[NGÀY MUA]]=0,0,TODAY()-Stock[[#This Row],[NGÀY MUA]]+1))</f>
        <v>0</v>
      </c>
      <c r="AA2973" s="121" t="str">
        <f>IFERROR(Stock[[#This Row],[CỔ TỨC TIỀN MẶT]]+Stock[[#This Row],[LÃI/(LỖ) TỪ BÁN CK
(auto-fill)]],"")</f>
        <v/>
      </c>
      <c r="AB297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3" s="79"/>
      <c r="AE2973" s="146" t="str">
        <f>IF(Stock[[#This Row],[TRẠNG THÁI
(auto-fill)]]="NẮM GIỮ",Stock[[#This Row],[GIÁ THỊ TRƯỜNG]]-Stock[[#This Row],[GIÁ MUA]],"")</f>
        <v/>
      </c>
      <c r="AF2973" s="150" t="str">
        <f>IFERROR(Stock[[#This Row],[TĂNG/
(GIẢM )]]/Stock[[#This Row],[GIÁ MUA]],"")</f>
        <v/>
      </c>
      <c r="AG2973" s="129" t="str">
        <f>IF(Stock[[#This Row],[GIÁ THỊ TRƯỜNG]]&gt;0,Stock[[#This Row],[GIÁ THỊ TRƯỜNG]]*Stock[[#This Row],[SỐ LƯỢNG CÒN LẠI
(auto-fill)]],"")</f>
        <v/>
      </c>
    </row>
    <row r="2974" spans="2:33">
      <c r="B2974" s="109" t="str">
        <f>IF(AND(Stock[[#This Row],[SỐ LƯỢNG MUA]]&gt;0,Stock[[#This Row],[SỐ LƯỢNG CÒN LẠI
(auto-fill)]]=0),"BÁN",
IF(AND(Stock[[#This Row],[SỐ LƯỢNG MUA]]&gt;0,Stock[[#This Row],[SỐ LƯỢNG CÒN LẠI
(auto-fill)]]&gt;0),"NẮM GIỮ",""))</f>
        <v/>
      </c>
      <c r="C2974" s="112">
        <f t="shared" si="46"/>
        <v>2961</v>
      </c>
      <c r="D2974" s="77"/>
      <c r="E2974" s="78"/>
      <c r="F2974" s="170"/>
      <c r="G2974" s="83"/>
      <c r="H2974" s="84"/>
      <c r="I2974" s="114" t="str">
        <f>IF(Stock[[#This Row],[SỐ LƯỢNG MUA]]&gt;0,Stock[[#This Row],[GIÁ MUA]]*Stock[[#This Row],[SỐ LƯỢNG MUA]]*$D$11,"")</f>
        <v/>
      </c>
      <c r="J2974" s="87"/>
      <c r="K2974" s="88"/>
      <c r="L2974" s="116" t="str">
        <f>IF(Stock[[#This Row],[SỐ LƯỢNG MUA]]&gt;0,Stock[[#This Row],[GIÁ MUA]]*(1+Stock[[#This Row],[% TĂNG KỲ VỌNG_1]]),"")</f>
        <v/>
      </c>
      <c r="M2974" s="89"/>
      <c r="N2974" s="116" t="str">
        <f>IF(Stock[[#This Row],[SỐ LƯỢNG MUA]]&gt;0,Stock[[#This Row],[GIÁ MUA]]*(1+Stock[[#This Row],[% TĂNG KỲ VỌNG_2]]),"")</f>
        <v/>
      </c>
      <c r="O2974" s="89"/>
      <c r="P2974" s="116" t="str">
        <f>IF(Stock[[#This Row],[SỐ LƯỢNG MUA]]&gt;0,Stock[[#This Row],[GIÁ MUA]]*(1+Stock[[#This Row],[% GIẢM ĐỂ CẮT LỖ]]),"")</f>
        <v/>
      </c>
      <c r="Q2974" s="103"/>
      <c r="R2974" s="117" t="str">
        <f>IF(Stock[[#This Row],[CỔ TỨC TIỀN MẶT]]&gt;0,Stock[[#This Row],[CỔ TỨC TIỀN MẶT]]/(Stock[[#This Row],[GIÁ MUA]]*Stock[[#This Row],[SỐ LƯỢNG MUA]]),"")</f>
        <v/>
      </c>
      <c r="S2974" s="103"/>
      <c r="T2974" s="77"/>
      <c r="U2974" s="95"/>
      <c r="V2974" s="96"/>
      <c r="W2974" s="125" t="str">
        <f>IF(Stock[[#This Row],[SỐ LƯỢNG BÁN]]&gt;0,Stock[[#This Row],[GIÁ BÁN]]*Stock[[#This Row],[SỐ LƯỢNG BÁN]]*$D$11+Stock[[#This Row],[GIÁ BÁN]]*Stock[[#This Row],[SỐ LƯỢNG BÁN]]*$D$12,"")</f>
        <v/>
      </c>
      <c r="X2974" s="120">
        <f>Stock[[#This Row],[SỐ LƯỢNG MUA]]+Stock[[#This Row],[CỔ TỨC BẰNG CỔ PHIẾU]]-Stock[[#This Row],[SỐ LƯỢNG BÁN]]</f>
        <v>0</v>
      </c>
      <c r="Y297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4" s="120">
        <f ca="1">IF(Stock[[#This Row],[NGÀY BÁN]]&gt;0,Stock[[#This Row],[NGÀY BÁN]]-Stock[[#This Row],[NGÀY MUA]]+1,IF(Stock[[#This Row],[NGÀY MUA]]=0,0,TODAY()-Stock[[#This Row],[NGÀY MUA]]+1))</f>
        <v>0</v>
      </c>
      <c r="AA2974" s="121" t="str">
        <f>IFERROR(Stock[[#This Row],[CỔ TỨC TIỀN MẶT]]+Stock[[#This Row],[LÃI/(LỖ) TỪ BÁN CK
(auto-fill)]],"")</f>
        <v/>
      </c>
      <c r="AB297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4" s="79"/>
      <c r="AE2974" s="146" t="str">
        <f>IF(Stock[[#This Row],[TRẠNG THÁI
(auto-fill)]]="NẮM GIỮ",Stock[[#This Row],[GIÁ THỊ TRƯỜNG]]-Stock[[#This Row],[GIÁ MUA]],"")</f>
        <v/>
      </c>
      <c r="AF2974" s="150" t="str">
        <f>IFERROR(Stock[[#This Row],[TĂNG/
(GIẢM )]]/Stock[[#This Row],[GIÁ MUA]],"")</f>
        <v/>
      </c>
      <c r="AG2974" s="129" t="str">
        <f>IF(Stock[[#This Row],[GIÁ THỊ TRƯỜNG]]&gt;0,Stock[[#This Row],[GIÁ THỊ TRƯỜNG]]*Stock[[#This Row],[SỐ LƯỢNG CÒN LẠI
(auto-fill)]],"")</f>
        <v/>
      </c>
    </row>
    <row r="2975" spans="2:33">
      <c r="B2975" s="109" t="str">
        <f>IF(AND(Stock[[#This Row],[SỐ LƯỢNG MUA]]&gt;0,Stock[[#This Row],[SỐ LƯỢNG CÒN LẠI
(auto-fill)]]=0),"BÁN",
IF(AND(Stock[[#This Row],[SỐ LƯỢNG MUA]]&gt;0,Stock[[#This Row],[SỐ LƯỢNG CÒN LẠI
(auto-fill)]]&gt;0),"NẮM GIỮ",""))</f>
        <v/>
      </c>
      <c r="C2975" s="112">
        <f t="shared" si="46"/>
        <v>2962</v>
      </c>
      <c r="D2975" s="77"/>
      <c r="E2975" s="78"/>
      <c r="F2975" s="170"/>
      <c r="G2975" s="83"/>
      <c r="H2975" s="84"/>
      <c r="I2975" s="114" t="str">
        <f>IF(Stock[[#This Row],[SỐ LƯỢNG MUA]]&gt;0,Stock[[#This Row],[GIÁ MUA]]*Stock[[#This Row],[SỐ LƯỢNG MUA]]*$D$11,"")</f>
        <v/>
      </c>
      <c r="J2975" s="87"/>
      <c r="K2975" s="88"/>
      <c r="L2975" s="116" t="str">
        <f>IF(Stock[[#This Row],[SỐ LƯỢNG MUA]]&gt;0,Stock[[#This Row],[GIÁ MUA]]*(1+Stock[[#This Row],[% TĂNG KỲ VỌNG_1]]),"")</f>
        <v/>
      </c>
      <c r="M2975" s="89"/>
      <c r="N2975" s="116" t="str">
        <f>IF(Stock[[#This Row],[SỐ LƯỢNG MUA]]&gt;0,Stock[[#This Row],[GIÁ MUA]]*(1+Stock[[#This Row],[% TĂNG KỲ VỌNG_2]]),"")</f>
        <v/>
      </c>
      <c r="O2975" s="89"/>
      <c r="P2975" s="116" t="str">
        <f>IF(Stock[[#This Row],[SỐ LƯỢNG MUA]]&gt;0,Stock[[#This Row],[GIÁ MUA]]*(1+Stock[[#This Row],[% GIẢM ĐỂ CẮT LỖ]]),"")</f>
        <v/>
      </c>
      <c r="Q2975" s="103"/>
      <c r="R2975" s="117" t="str">
        <f>IF(Stock[[#This Row],[CỔ TỨC TIỀN MẶT]]&gt;0,Stock[[#This Row],[CỔ TỨC TIỀN MẶT]]/(Stock[[#This Row],[GIÁ MUA]]*Stock[[#This Row],[SỐ LƯỢNG MUA]]),"")</f>
        <v/>
      </c>
      <c r="S2975" s="103"/>
      <c r="T2975" s="77"/>
      <c r="U2975" s="95"/>
      <c r="V2975" s="96"/>
      <c r="W2975" s="125" t="str">
        <f>IF(Stock[[#This Row],[SỐ LƯỢNG BÁN]]&gt;0,Stock[[#This Row],[GIÁ BÁN]]*Stock[[#This Row],[SỐ LƯỢNG BÁN]]*$D$11+Stock[[#This Row],[GIÁ BÁN]]*Stock[[#This Row],[SỐ LƯỢNG BÁN]]*$D$12,"")</f>
        <v/>
      </c>
      <c r="X2975" s="120">
        <f>Stock[[#This Row],[SỐ LƯỢNG MUA]]+Stock[[#This Row],[CỔ TỨC BẰNG CỔ PHIẾU]]-Stock[[#This Row],[SỐ LƯỢNG BÁN]]</f>
        <v>0</v>
      </c>
      <c r="Y297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5" s="120">
        <f ca="1">IF(Stock[[#This Row],[NGÀY BÁN]]&gt;0,Stock[[#This Row],[NGÀY BÁN]]-Stock[[#This Row],[NGÀY MUA]]+1,IF(Stock[[#This Row],[NGÀY MUA]]=0,0,TODAY()-Stock[[#This Row],[NGÀY MUA]]+1))</f>
        <v>0</v>
      </c>
      <c r="AA2975" s="121" t="str">
        <f>IFERROR(Stock[[#This Row],[CỔ TỨC TIỀN MẶT]]+Stock[[#This Row],[LÃI/(LỖ) TỪ BÁN CK
(auto-fill)]],"")</f>
        <v/>
      </c>
      <c r="AB297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5" s="79"/>
      <c r="AE2975" s="146" t="str">
        <f>IF(Stock[[#This Row],[TRẠNG THÁI
(auto-fill)]]="NẮM GIỮ",Stock[[#This Row],[GIÁ THỊ TRƯỜNG]]-Stock[[#This Row],[GIÁ MUA]],"")</f>
        <v/>
      </c>
      <c r="AF2975" s="150" t="str">
        <f>IFERROR(Stock[[#This Row],[TĂNG/
(GIẢM )]]/Stock[[#This Row],[GIÁ MUA]],"")</f>
        <v/>
      </c>
      <c r="AG2975" s="129" t="str">
        <f>IF(Stock[[#This Row],[GIÁ THỊ TRƯỜNG]]&gt;0,Stock[[#This Row],[GIÁ THỊ TRƯỜNG]]*Stock[[#This Row],[SỐ LƯỢNG CÒN LẠI
(auto-fill)]],"")</f>
        <v/>
      </c>
    </row>
    <row r="2976" spans="2:33">
      <c r="B2976" s="109" t="str">
        <f>IF(AND(Stock[[#This Row],[SỐ LƯỢNG MUA]]&gt;0,Stock[[#This Row],[SỐ LƯỢNG CÒN LẠI
(auto-fill)]]=0),"BÁN",
IF(AND(Stock[[#This Row],[SỐ LƯỢNG MUA]]&gt;0,Stock[[#This Row],[SỐ LƯỢNG CÒN LẠI
(auto-fill)]]&gt;0),"NẮM GIỮ",""))</f>
        <v/>
      </c>
      <c r="C2976" s="112">
        <f t="shared" si="46"/>
        <v>2963</v>
      </c>
      <c r="D2976" s="77"/>
      <c r="E2976" s="78"/>
      <c r="F2976" s="170"/>
      <c r="G2976" s="83"/>
      <c r="H2976" s="84"/>
      <c r="I2976" s="114" t="str">
        <f>IF(Stock[[#This Row],[SỐ LƯỢNG MUA]]&gt;0,Stock[[#This Row],[GIÁ MUA]]*Stock[[#This Row],[SỐ LƯỢNG MUA]]*$D$11,"")</f>
        <v/>
      </c>
      <c r="J2976" s="87"/>
      <c r="K2976" s="88"/>
      <c r="L2976" s="116" t="str">
        <f>IF(Stock[[#This Row],[SỐ LƯỢNG MUA]]&gt;0,Stock[[#This Row],[GIÁ MUA]]*(1+Stock[[#This Row],[% TĂNG KỲ VỌNG_1]]),"")</f>
        <v/>
      </c>
      <c r="M2976" s="89"/>
      <c r="N2976" s="116" t="str">
        <f>IF(Stock[[#This Row],[SỐ LƯỢNG MUA]]&gt;0,Stock[[#This Row],[GIÁ MUA]]*(1+Stock[[#This Row],[% TĂNG KỲ VỌNG_2]]),"")</f>
        <v/>
      </c>
      <c r="O2976" s="89"/>
      <c r="P2976" s="116" t="str">
        <f>IF(Stock[[#This Row],[SỐ LƯỢNG MUA]]&gt;0,Stock[[#This Row],[GIÁ MUA]]*(1+Stock[[#This Row],[% GIẢM ĐỂ CẮT LỖ]]),"")</f>
        <v/>
      </c>
      <c r="Q2976" s="103"/>
      <c r="R2976" s="117" t="str">
        <f>IF(Stock[[#This Row],[CỔ TỨC TIỀN MẶT]]&gt;0,Stock[[#This Row],[CỔ TỨC TIỀN MẶT]]/(Stock[[#This Row],[GIÁ MUA]]*Stock[[#This Row],[SỐ LƯỢNG MUA]]),"")</f>
        <v/>
      </c>
      <c r="S2976" s="103"/>
      <c r="T2976" s="77"/>
      <c r="U2976" s="95"/>
      <c r="V2976" s="96"/>
      <c r="W2976" s="125" t="str">
        <f>IF(Stock[[#This Row],[SỐ LƯỢNG BÁN]]&gt;0,Stock[[#This Row],[GIÁ BÁN]]*Stock[[#This Row],[SỐ LƯỢNG BÁN]]*$D$11+Stock[[#This Row],[GIÁ BÁN]]*Stock[[#This Row],[SỐ LƯỢNG BÁN]]*$D$12,"")</f>
        <v/>
      </c>
      <c r="X2976" s="120">
        <f>Stock[[#This Row],[SỐ LƯỢNG MUA]]+Stock[[#This Row],[CỔ TỨC BẰNG CỔ PHIẾU]]-Stock[[#This Row],[SỐ LƯỢNG BÁN]]</f>
        <v>0</v>
      </c>
      <c r="Y297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6" s="120">
        <f ca="1">IF(Stock[[#This Row],[NGÀY BÁN]]&gt;0,Stock[[#This Row],[NGÀY BÁN]]-Stock[[#This Row],[NGÀY MUA]]+1,IF(Stock[[#This Row],[NGÀY MUA]]=0,0,TODAY()-Stock[[#This Row],[NGÀY MUA]]+1))</f>
        <v>0</v>
      </c>
      <c r="AA2976" s="121" t="str">
        <f>IFERROR(Stock[[#This Row],[CỔ TỨC TIỀN MẶT]]+Stock[[#This Row],[LÃI/(LỖ) TỪ BÁN CK
(auto-fill)]],"")</f>
        <v/>
      </c>
      <c r="AB297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6" s="79"/>
      <c r="AE2976" s="146" t="str">
        <f>IF(Stock[[#This Row],[TRẠNG THÁI
(auto-fill)]]="NẮM GIỮ",Stock[[#This Row],[GIÁ THỊ TRƯỜNG]]-Stock[[#This Row],[GIÁ MUA]],"")</f>
        <v/>
      </c>
      <c r="AF2976" s="150" t="str">
        <f>IFERROR(Stock[[#This Row],[TĂNG/
(GIẢM )]]/Stock[[#This Row],[GIÁ MUA]],"")</f>
        <v/>
      </c>
      <c r="AG2976" s="129" t="str">
        <f>IF(Stock[[#This Row],[GIÁ THỊ TRƯỜNG]]&gt;0,Stock[[#This Row],[GIÁ THỊ TRƯỜNG]]*Stock[[#This Row],[SỐ LƯỢNG CÒN LẠI
(auto-fill)]],"")</f>
        <v/>
      </c>
    </row>
    <row r="2977" spans="2:33">
      <c r="B2977" s="109" t="str">
        <f>IF(AND(Stock[[#This Row],[SỐ LƯỢNG MUA]]&gt;0,Stock[[#This Row],[SỐ LƯỢNG CÒN LẠI
(auto-fill)]]=0),"BÁN",
IF(AND(Stock[[#This Row],[SỐ LƯỢNG MUA]]&gt;0,Stock[[#This Row],[SỐ LƯỢNG CÒN LẠI
(auto-fill)]]&gt;0),"NẮM GIỮ",""))</f>
        <v/>
      </c>
      <c r="C2977" s="112">
        <f t="shared" si="46"/>
        <v>2964</v>
      </c>
      <c r="D2977" s="77"/>
      <c r="E2977" s="78"/>
      <c r="F2977" s="170"/>
      <c r="G2977" s="83"/>
      <c r="H2977" s="84"/>
      <c r="I2977" s="114" t="str">
        <f>IF(Stock[[#This Row],[SỐ LƯỢNG MUA]]&gt;0,Stock[[#This Row],[GIÁ MUA]]*Stock[[#This Row],[SỐ LƯỢNG MUA]]*$D$11,"")</f>
        <v/>
      </c>
      <c r="J2977" s="87"/>
      <c r="K2977" s="88"/>
      <c r="L2977" s="116" t="str">
        <f>IF(Stock[[#This Row],[SỐ LƯỢNG MUA]]&gt;0,Stock[[#This Row],[GIÁ MUA]]*(1+Stock[[#This Row],[% TĂNG KỲ VỌNG_1]]),"")</f>
        <v/>
      </c>
      <c r="M2977" s="89"/>
      <c r="N2977" s="116" t="str">
        <f>IF(Stock[[#This Row],[SỐ LƯỢNG MUA]]&gt;0,Stock[[#This Row],[GIÁ MUA]]*(1+Stock[[#This Row],[% TĂNG KỲ VỌNG_2]]),"")</f>
        <v/>
      </c>
      <c r="O2977" s="89"/>
      <c r="P2977" s="116" t="str">
        <f>IF(Stock[[#This Row],[SỐ LƯỢNG MUA]]&gt;0,Stock[[#This Row],[GIÁ MUA]]*(1+Stock[[#This Row],[% GIẢM ĐỂ CẮT LỖ]]),"")</f>
        <v/>
      </c>
      <c r="Q2977" s="103"/>
      <c r="R2977" s="117" t="str">
        <f>IF(Stock[[#This Row],[CỔ TỨC TIỀN MẶT]]&gt;0,Stock[[#This Row],[CỔ TỨC TIỀN MẶT]]/(Stock[[#This Row],[GIÁ MUA]]*Stock[[#This Row],[SỐ LƯỢNG MUA]]),"")</f>
        <v/>
      </c>
      <c r="S2977" s="103"/>
      <c r="T2977" s="77"/>
      <c r="U2977" s="95"/>
      <c r="V2977" s="96"/>
      <c r="W2977" s="125" t="str">
        <f>IF(Stock[[#This Row],[SỐ LƯỢNG BÁN]]&gt;0,Stock[[#This Row],[GIÁ BÁN]]*Stock[[#This Row],[SỐ LƯỢNG BÁN]]*$D$11+Stock[[#This Row],[GIÁ BÁN]]*Stock[[#This Row],[SỐ LƯỢNG BÁN]]*$D$12,"")</f>
        <v/>
      </c>
      <c r="X2977" s="120">
        <f>Stock[[#This Row],[SỐ LƯỢNG MUA]]+Stock[[#This Row],[CỔ TỨC BẰNG CỔ PHIẾU]]-Stock[[#This Row],[SỐ LƯỢNG BÁN]]</f>
        <v>0</v>
      </c>
      <c r="Y297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7" s="120">
        <f ca="1">IF(Stock[[#This Row],[NGÀY BÁN]]&gt;0,Stock[[#This Row],[NGÀY BÁN]]-Stock[[#This Row],[NGÀY MUA]]+1,IF(Stock[[#This Row],[NGÀY MUA]]=0,0,TODAY()-Stock[[#This Row],[NGÀY MUA]]+1))</f>
        <v>0</v>
      </c>
      <c r="AA2977" s="121" t="str">
        <f>IFERROR(Stock[[#This Row],[CỔ TỨC TIỀN MẶT]]+Stock[[#This Row],[LÃI/(LỖ) TỪ BÁN CK
(auto-fill)]],"")</f>
        <v/>
      </c>
      <c r="AB297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7" s="79"/>
      <c r="AE2977" s="146" t="str">
        <f>IF(Stock[[#This Row],[TRẠNG THÁI
(auto-fill)]]="NẮM GIỮ",Stock[[#This Row],[GIÁ THỊ TRƯỜNG]]-Stock[[#This Row],[GIÁ MUA]],"")</f>
        <v/>
      </c>
      <c r="AF2977" s="150" t="str">
        <f>IFERROR(Stock[[#This Row],[TĂNG/
(GIẢM )]]/Stock[[#This Row],[GIÁ MUA]],"")</f>
        <v/>
      </c>
      <c r="AG2977" s="129" t="str">
        <f>IF(Stock[[#This Row],[GIÁ THỊ TRƯỜNG]]&gt;0,Stock[[#This Row],[GIÁ THỊ TRƯỜNG]]*Stock[[#This Row],[SỐ LƯỢNG CÒN LẠI
(auto-fill)]],"")</f>
        <v/>
      </c>
    </row>
    <row r="2978" spans="2:33">
      <c r="B2978" s="109" t="str">
        <f>IF(AND(Stock[[#This Row],[SỐ LƯỢNG MUA]]&gt;0,Stock[[#This Row],[SỐ LƯỢNG CÒN LẠI
(auto-fill)]]=0),"BÁN",
IF(AND(Stock[[#This Row],[SỐ LƯỢNG MUA]]&gt;0,Stock[[#This Row],[SỐ LƯỢNG CÒN LẠI
(auto-fill)]]&gt;0),"NẮM GIỮ",""))</f>
        <v/>
      </c>
      <c r="C2978" s="112">
        <f t="shared" si="46"/>
        <v>2965</v>
      </c>
      <c r="D2978" s="77"/>
      <c r="E2978" s="78"/>
      <c r="F2978" s="170"/>
      <c r="G2978" s="83"/>
      <c r="H2978" s="84"/>
      <c r="I2978" s="114" t="str">
        <f>IF(Stock[[#This Row],[SỐ LƯỢNG MUA]]&gt;0,Stock[[#This Row],[GIÁ MUA]]*Stock[[#This Row],[SỐ LƯỢNG MUA]]*$D$11,"")</f>
        <v/>
      </c>
      <c r="J2978" s="87"/>
      <c r="K2978" s="88"/>
      <c r="L2978" s="116" t="str">
        <f>IF(Stock[[#This Row],[SỐ LƯỢNG MUA]]&gt;0,Stock[[#This Row],[GIÁ MUA]]*(1+Stock[[#This Row],[% TĂNG KỲ VỌNG_1]]),"")</f>
        <v/>
      </c>
      <c r="M2978" s="89"/>
      <c r="N2978" s="116" t="str">
        <f>IF(Stock[[#This Row],[SỐ LƯỢNG MUA]]&gt;0,Stock[[#This Row],[GIÁ MUA]]*(1+Stock[[#This Row],[% TĂNG KỲ VỌNG_2]]),"")</f>
        <v/>
      </c>
      <c r="O2978" s="89"/>
      <c r="P2978" s="116" t="str">
        <f>IF(Stock[[#This Row],[SỐ LƯỢNG MUA]]&gt;0,Stock[[#This Row],[GIÁ MUA]]*(1+Stock[[#This Row],[% GIẢM ĐỂ CẮT LỖ]]),"")</f>
        <v/>
      </c>
      <c r="Q2978" s="103"/>
      <c r="R2978" s="117" t="str">
        <f>IF(Stock[[#This Row],[CỔ TỨC TIỀN MẶT]]&gt;0,Stock[[#This Row],[CỔ TỨC TIỀN MẶT]]/(Stock[[#This Row],[GIÁ MUA]]*Stock[[#This Row],[SỐ LƯỢNG MUA]]),"")</f>
        <v/>
      </c>
      <c r="S2978" s="103"/>
      <c r="T2978" s="77"/>
      <c r="U2978" s="95"/>
      <c r="V2978" s="96"/>
      <c r="W2978" s="125" t="str">
        <f>IF(Stock[[#This Row],[SỐ LƯỢNG BÁN]]&gt;0,Stock[[#This Row],[GIÁ BÁN]]*Stock[[#This Row],[SỐ LƯỢNG BÁN]]*$D$11+Stock[[#This Row],[GIÁ BÁN]]*Stock[[#This Row],[SỐ LƯỢNG BÁN]]*$D$12,"")</f>
        <v/>
      </c>
      <c r="X2978" s="120">
        <f>Stock[[#This Row],[SỐ LƯỢNG MUA]]+Stock[[#This Row],[CỔ TỨC BẰNG CỔ PHIẾU]]-Stock[[#This Row],[SỐ LƯỢNG BÁN]]</f>
        <v>0</v>
      </c>
      <c r="Y297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8" s="120">
        <f ca="1">IF(Stock[[#This Row],[NGÀY BÁN]]&gt;0,Stock[[#This Row],[NGÀY BÁN]]-Stock[[#This Row],[NGÀY MUA]]+1,IF(Stock[[#This Row],[NGÀY MUA]]=0,0,TODAY()-Stock[[#This Row],[NGÀY MUA]]+1))</f>
        <v>0</v>
      </c>
      <c r="AA2978" s="121" t="str">
        <f>IFERROR(Stock[[#This Row],[CỔ TỨC TIỀN MẶT]]+Stock[[#This Row],[LÃI/(LỖ) TỪ BÁN CK
(auto-fill)]],"")</f>
        <v/>
      </c>
      <c r="AB297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8" s="79"/>
      <c r="AE2978" s="146" t="str">
        <f>IF(Stock[[#This Row],[TRẠNG THÁI
(auto-fill)]]="NẮM GIỮ",Stock[[#This Row],[GIÁ THỊ TRƯỜNG]]-Stock[[#This Row],[GIÁ MUA]],"")</f>
        <v/>
      </c>
      <c r="AF2978" s="150" t="str">
        <f>IFERROR(Stock[[#This Row],[TĂNG/
(GIẢM )]]/Stock[[#This Row],[GIÁ MUA]],"")</f>
        <v/>
      </c>
      <c r="AG2978" s="129" t="str">
        <f>IF(Stock[[#This Row],[GIÁ THỊ TRƯỜNG]]&gt;0,Stock[[#This Row],[GIÁ THỊ TRƯỜNG]]*Stock[[#This Row],[SỐ LƯỢNG CÒN LẠI
(auto-fill)]],"")</f>
        <v/>
      </c>
    </row>
    <row r="2979" spans="2:33">
      <c r="B2979" s="109" t="str">
        <f>IF(AND(Stock[[#This Row],[SỐ LƯỢNG MUA]]&gt;0,Stock[[#This Row],[SỐ LƯỢNG CÒN LẠI
(auto-fill)]]=0),"BÁN",
IF(AND(Stock[[#This Row],[SỐ LƯỢNG MUA]]&gt;0,Stock[[#This Row],[SỐ LƯỢNG CÒN LẠI
(auto-fill)]]&gt;0),"NẮM GIỮ",""))</f>
        <v/>
      </c>
      <c r="C2979" s="112">
        <f t="shared" si="46"/>
        <v>2966</v>
      </c>
      <c r="D2979" s="77"/>
      <c r="E2979" s="78"/>
      <c r="F2979" s="170"/>
      <c r="G2979" s="83"/>
      <c r="H2979" s="84"/>
      <c r="I2979" s="114" t="str">
        <f>IF(Stock[[#This Row],[SỐ LƯỢNG MUA]]&gt;0,Stock[[#This Row],[GIÁ MUA]]*Stock[[#This Row],[SỐ LƯỢNG MUA]]*$D$11,"")</f>
        <v/>
      </c>
      <c r="J2979" s="87"/>
      <c r="K2979" s="88"/>
      <c r="L2979" s="116" t="str">
        <f>IF(Stock[[#This Row],[SỐ LƯỢNG MUA]]&gt;0,Stock[[#This Row],[GIÁ MUA]]*(1+Stock[[#This Row],[% TĂNG KỲ VỌNG_1]]),"")</f>
        <v/>
      </c>
      <c r="M2979" s="89"/>
      <c r="N2979" s="116" t="str">
        <f>IF(Stock[[#This Row],[SỐ LƯỢNG MUA]]&gt;0,Stock[[#This Row],[GIÁ MUA]]*(1+Stock[[#This Row],[% TĂNG KỲ VỌNG_2]]),"")</f>
        <v/>
      </c>
      <c r="O2979" s="89"/>
      <c r="P2979" s="116" t="str">
        <f>IF(Stock[[#This Row],[SỐ LƯỢNG MUA]]&gt;0,Stock[[#This Row],[GIÁ MUA]]*(1+Stock[[#This Row],[% GIẢM ĐỂ CẮT LỖ]]),"")</f>
        <v/>
      </c>
      <c r="Q2979" s="103"/>
      <c r="R2979" s="117" t="str">
        <f>IF(Stock[[#This Row],[CỔ TỨC TIỀN MẶT]]&gt;0,Stock[[#This Row],[CỔ TỨC TIỀN MẶT]]/(Stock[[#This Row],[GIÁ MUA]]*Stock[[#This Row],[SỐ LƯỢNG MUA]]),"")</f>
        <v/>
      </c>
      <c r="S2979" s="103"/>
      <c r="T2979" s="77"/>
      <c r="U2979" s="95"/>
      <c r="V2979" s="96"/>
      <c r="W2979" s="125" t="str">
        <f>IF(Stock[[#This Row],[SỐ LƯỢNG BÁN]]&gt;0,Stock[[#This Row],[GIÁ BÁN]]*Stock[[#This Row],[SỐ LƯỢNG BÁN]]*$D$11+Stock[[#This Row],[GIÁ BÁN]]*Stock[[#This Row],[SỐ LƯỢNG BÁN]]*$D$12,"")</f>
        <v/>
      </c>
      <c r="X2979" s="120">
        <f>Stock[[#This Row],[SỐ LƯỢNG MUA]]+Stock[[#This Row],[CỔ TỨC BẰNG CỔ PHIẾU]]-Stock[[#This Row],[SỐ LƯỢNG BÁN]]</f>
        <v>0</v>
      </c>
      <c r="Y297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9" s="120">
        <f ca="1">IF(Stock[[#This Row],[NGÀY BÁN]]&gt;0,Stock[[#This Row],[NGÀY BÁN]]-Stock[[#This Row],[NGÀY MUA]]+1,IF(Stock[[#This Row],[NGÀY MUA]]=0,0,TODAY()-Stock[[#This Row],[NGÀY MUA]]+1))</f>
        <v>0</v>
      </c>
      <c r="AA2979" s="121" t="str">
        <f>IFERROR(Stock[[#This Row],[CỔ TỨC TIỀN MẶT]]+Stock[[#This Row],[LÃI/(LỖ) TỪ BÁN CK
(auto-fill)]],"")</f>
        <v/>
      </c>
      <c r="AB297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79" s="79"/>
      <c r="AE2979" s="146" t="str">
        <f>IF(Stock[[#This Row],[TRẠNG THÁI
(auto-fill)]]="NẮM GIỮ",Stock[[#This Row],[GIÁ THỊ TRƯỜNG]]-Stock[[#This Row],[GIÁ MUA]],"")</f>
        <v/>
      </c>
      <c r="AF2979" s="150" t="str">
        <f>IFERROR(Stock[[#This Row],[TĂNG/
(GIẢM )]]/Stock[[#This Row],[GIÁ MUA]],"")</f>
        <v/>
      </c>
      <c r="AG2979" s="129" t="str">
        <f>IF(Stock[[#This Row],[GIÁ THỊ TRƯỜNG]]&gt;0,Stock[[#This Row],[GIÁ THỊ TRƯỜNG]]*Stock[[#This Row],[SỐ LƯỢNG CÒN LẠI
(auto-fill)]],"")</f>
        <v/>
      </c>
    </row>
    <row r="2980" spans="2:33">
      <c r="B2980" s="109" t="str">
        <f>IF(AND(Stock[[#This Row],[SỐ LƯỢNG MUA]]&gt;0,Stock[[#This Row],[SỐ LƯỢNG CÒN LẠI
(auto-fill)]]=0),"BÁN",
IF(AND(Stock[[#This Row],[SỐ LƯỢNG MUA]]&gt;0,Stock[[#This Row],[SỐ LƯỢNG CÒN LẠI
(auto-fill)]]&gt;0),"NẮM GIỮ",""))</f>
        <v/>
      </c>
      <c r="C2980" s="112">
        <f t="shared" si="46"/>
        <v>2967</v>
      </c>
      <c r="D2980" s="77"/>
      <c r="E2980" s="78"/>
      <c r="F2980" s="170"/>
      <c r="G2980" s="83"/>
      <c r="H2980" s="84"/>
      <c r="I2980" s="114" t="str">
        <f>IF(Stock[[#This Row],[SỐ LƯỢNG MUA]]&gt;0,Stock[[#This Row],[GIÁ MUA]]*Stock[[#This Row],[SỐ LƯỢNG MUA]]*$D$11,"")</f>
        <v/>
      </c>
      <c r="J2980" s="87"/>
      <c r="K2980" s="88"/>
      <c r="L2980" s="116" t="str">
        <f>IF(Stock[[#This Row],[SỐ LƯỢNG MUA]]&gt;0,Stock[[#This Row],[GIÁ MUA]]*(1+Stock[[#This Row],[% TĂNG KỲ VỌNG_1]]),"")</f>
        <v/>
      </c>
      <c r="M2980" s="89"/>
      <c r="N2980" s="116" t="str">
        <f>IF(Stock[[#This Row],[SỐ LƯỢNG MUA]]&gt;0,Stock[[#This Row],[GIÁ MUA]]*(1+Stock[[#This Row],[% TĂNG KỲ VỌNG_2]]),"")</f>
        <v/>
      </c>
      <c r="O2980" s="89"/>
      <c r="P2980" s="116" t="str">
        <f>IF(Stock[[#This Row],[SỐ LƯỢNG MUA]]&gt;0,Stock[[#This Row],[GIÁ MUA]]*(1+Stock[[#This Row],[% GIẢM ĐỂ CẮT LỖ]]),"")</f>
        <v/>
      </c>
      <c r="Q2980" s="103"/>
      <c r="R2980" s="117" t="str">
        <f>IF(Stock[[#This Row],[CỔ TỨC TIỀN MẶT]]&gt;0,Stock[[#This Row],[CỔ TỨC TIỀN MẶT]]/(Stock[[#This Row],[GIÁ MUA]]*Stock[[#This Row],[SỐ LƯỢNG MUA]]),"")</f>
        <v/>
      </c>
      <c r="S2980" s="103"/>
      <c r="T2980" s="77"/>
      <c r="U2980" s="95"/>
      <c r="V2980" s="96"/>
      <c r="W2980" s="125" t="str">
        <f>IF(Stock[[#This Row],[SỐ LƯỢNG BÁN]]&gt;0,Stock[[#This Row],[GIÁ BÁN]]*Stock[[#This Row],[SỐ LƯỢNG BÁN]]*$D$11+Stock[[#This Row],[GIÁ BÁN]]*Stock[[#This Row],[SỐ LƯỢNG BÁN]]*$D$12,"")</f>
        <v/>
      </c>
      <c r="X2980" s="120">
        <f>Stock[[#This Row],[SỐ LƯỢNG MUA]]+Stock[[#This Row],[CỔ TỨC BẰNG CỔ PHIẾU]]-Stock[[#This Row],[SỐ LƯỢNG BÁN]]</f>
        <v>0</v>
      </c>
      <c r="Y298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0" s="120">
        <f ca="1">IF(Stock[[#This Row],[NGÀY BÁN]]&gt;0,Stock[[#This Row],[NGÀY BÁN]]-Stock[[#This Row],[NGÀY MUA]]+1,IF(Stock[[#This Row],[NGÀY MUA]]=0,0,TODAY()-Stock[[#This Row],[NGÀY MUA]]+1))</f>
        <v>0</v>
      </c>
      <c r="AA2980" s="121" t="str">
        <f>IFERROR(Stock[[#This Row],[CỔ TỨC TIỀN MẶT]]+Stock[[#This Row],[LÃI/(LỖ) TỪ BÁN CK
(auto-fill)]],"")</f>
        <v/>
      </c>
      <c r="AB298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0" s="79"/>
      <c r="AE2980" s="146" t="str">
        <f>IF(Stock[[#This Row],[TRẠNG THÁI
(auto-fill)]]="NẮM GIỮ",Stock[[#This Row],[GIÁ THỊ TRƯỜNG]]-Stock[[#This Row],[GIÁ MUA]],"")</f>
        <v/>
      </c>
      <c r="AF2980" s="150" t="str">
        <f>IFERROR(Stock[[#This Row],[TĂNG/
(GIẢM )]]/Stock[[#This Row],[GIÁ MUA]],"")</f>
        <v/>
      </c>
      <c r="AG2980" s="129" t="str">
        <f>IF(Stock[[#This Row],[GIÁ THỊ TRƯỜNG]]&gt;0,Stock[[#This Row],[GIÁ THỊ TRƯỜNG]]*Stock[[#This Row],[SỐ LƯỢNG CÒN LẠI
(auto-fill)]],"")</f>
        <v/>
      </c>
    </row>
    <row r="2981" spans="2:33">
      <c r="B2981" s="109" t="str">
        <f>IF(AND(Stock[[#This Row],[SỐ LƯỢNG MUA]]&gt;0,Stock[[#This Row],[SỐ LƯỢNG CÒN LẠI
(auto-fill)]]=0),"BÁN",
IF(AND(Stock[[#This Row],[SỐ LƯỢNG MUA]]&gt;0,Stock[[#This Row],[SỐ LƯỢNG CÒN LẠI
(auto-fill)]]&gt;0),"NẮM GIỮ",""))</f>
        <v/>
      </c>
      <c r="C2981" s="112">
        <f t="shared" si="46"/>
        <v>2968</v>
      </c>
      <c r="D2981" s="77"/>
      <c r="E2981" s="78"/>
      <c r="F2981" s="170"/>
      <c r="G2981" s="83"/>
      <c r="H2981" s="84"/>
      <c r="I2981" s="114" t="str">
        <f>IF(Stock[[#This Row],[SỐ LƯỢNG MUA]]&gt;0,Stock[[#This Row],[GIÁ MUA]]*Stock[[#This Row],[SỐ LƯỢNG MUA]]*$D$11,"")</f>
        <v/>
      </c>
      <c r="J2981" s="87"/>
      <c r="K2981" s="88"/>
      <c r="L2981" s="116" t="str">
        <f>IF(Stock[[#This Row],[SỐ LƯỢNG MUA]]&gt;0,Stock[[#This Row],[GIÁ MUA]]*(1+Stock[[#This Row],[% TĂNG KỲ VỌNG_1]]),"")</f>
        <v/>
      </c>
      <c r="M2981" s="89"/>
      <c r="N2981" s="116" t="str">
        <f>IF(Stock[[#This Row],[SỐ LƯỢNG MUA]]&gt;0,Stock[[#This Row],[GIÁ MUA]]*(1+Stock[[#This Row],[% TĂNG KỲ VỌNG_2]]),"")</f>
        <v/>
      </c>
      <c r="O2981" s="89"/>
      <c r="P2981" s="116" t="str">
        <f>IF(Stock[[#This Row],[SỐ LƯỢNG MUA]]&gt;0,Stock[[#This Row],[GIÁ MUA]]*(1+Stock[[#This Row],[% GIẢM ĐỂ CẮT LỖ]]),"")</f>
        <v/>
      </c>
      <c r="Q2981" s="103"/>
      <c r="R2981" s="117" t="str">
        <f>IF(Stock[[#This Row],[CỔ TỨC TIỀN MẶT]]&gt;0,Stock[[#This Row],[CỔ TỨC TIỀN MẶT]]/(Stock[[#This Row],[GIÁ MUA]]*Stock[[#This Row],[SỐ LƯỢNG MUA]]),"")</f>
        <v/>
      </c>
      <c r="S2981" s="103"/>
      <c r="T2981" s="77"/>
      <c r="U2981" s="95"/>
      <c r="V2981" s="96"/>
      <c r="W2981" s="125" t="str">
        <f>IF(Stock[[#This Row],[SỐ LƯỢNG BÁN]]&gt;0,Stock[[#This Row],[GIÁ BÁN]]*Stock[[#This Row],[SỐ LƯỢNG BÁN]]*$D$11+Stock[[#This Row],[GIÁ BÁN]]*Stock[[#This Row],[SỐ LƯỢNG BÁN]]*$D$12,"")</f>
        <v/>
      </c>
      <c r="X2981" s="120">
        <f>Stock[[#This Row],[SỐ LƯỢNG MUA]]+Stock[[#This Row],[CỔ TỨC BẰNG CỔ PHIẾU]]-Stock[[#This Row],[SỐ LƯỢNG BÁN]]</f>
        <v>0</v>
      </c>
      <c r="Y298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1" s="120">
        <f ca="1">IF(Stock[[#This Row],[NGÀY BÁN]]&gt;0,Stock[[#This Row],[NGÀY BÁN]]-Stock[[#This Row],[NGÀY MUA]]+1,IF(Stock[[#This Row],[NGÀY MUA]]=0,0,TODAY()-Stock[[#This Row],[NGÀY MUA]]+1))</f>
        <v>0</v>
      </c>
      <c r="AA2981" s="121" t="str">
        <f>IFERROR(Stock[[#This Row],[CỔ TỨC TIỀN MẶT]]+Stock[[#This Row],[LÃI/(LỖ) TỪ BÁN CK
(auto-fill)]],"")</f>
        <v/>
      </c>
      <c r="AB298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1" s="79"/>
      <c r="AE2981" s="146" t="str">
        <f>IF(Stock[[#This Row],[TRẠNG THÁI
(auto-fill)]]="NẮM GIỮ",Stock[[#This Row],[GIÁ THỊ TRƯỜNG]]-Stock[[#This Row],[GIÁ MUA]],"")</f>
        <v/>
      </c>
      <c r="AF2981" s="150" t="str">
        <f>IFERROR(Stock[[#This Row],[TĂNG/
(GIẢM )]]/Stock[[#This Row],[GIÁ MUA]],"")</f>
        <v/>
      </c>
      <c r="AG2981" s="129" t="str">
        <f>IF(Stock[[#This Row],[GIÁ THỊ TRƯỜNG]]&gt;0,Stock[[#This Row],[GIÁ THỊ TRƯỜNG]]*Stock[[#This Row],[SỐ LƯỢNG CÒN LẠI
(auto-fill)]],"")</f>
        <v/>
      </c>
    </row>
    <row r="2982" spans="2:33">
      <c r="B2982" s="109" t="str">
        <f>IF(AND(Stock[[#This Row],[SỐ LƯỢNG MUA]]&gt;0,Stock[[#This Row],[SỐ LƯỢNG CÒN LẠI
(auto-fill)]]=0),"BÁN",
IF(AND(Stock[[#This Row],[SỐ LƯỢNG MUA]]&gt;0,Stock[[#This Row],[SỐ LƯỢNG CÒN LẠI
(auto-fill)]]&gt;0),"NẮM GIỮ",""))</f>
        <v/>
      </c>
      <c r="C2982" s="112">
        <f t="shared" si="46"/>
        <v>2969</v>
      </c>
      <c r="D2982" s="77"/>
      <c r="E2982" s="78"/>
      <c r="F2982" s="170"/>
      <c r="G2982" s="83"/>
      <c r="H2982" s="84"/>
      <c r="I2982" s="114" t="str">
        <f>IF(Stock[[#This Row],[SỐ LƯỢNG MUA]]&gt;0,Stock[[#This Row],[GIÁ MUA]]*Stock[[#This Row],[SỐ LƯỢNG MUA]]*$D$11,"")</f>
        <v/>
      </c>
      <c r="J2982" s="87"/>
      <c r="K2982" s="88"/>
      <c r="L2982" s="116" t="str">
        <f>IF(Stock[[#This Row],[SỐ LƯỢNG MUA]]&gt;0,Stock[[#This Row],[GIÁ MUA]]*(1+Stock[[#This Row],[% TĂNG KỲ VỌNG_1]]),"")</f>
        <v/>
      </c>
      <c r="M2982" s="89"/>
      <c r="N2982" s="116" t="str">
        <f>IF(Stock[[#This Row],[SỐ LƯỢNG MUA]]&gt;0,Stock[[#This Row],[GIÁ MUA]]*(1+Stock[[#This Row],[% TĂNG KỲ VỌNG_2]]),"")</f>
        <v/>
      </c>
      <c r="O2982" s="89"/>
      <c r="P2982" s="116" t="str">
        <f>IF(Stock[[#This Row],[SỐ LƯỢNG MUA]]&gt;0,Stock[[#This Row],[GIÁ MUA]]*(1+Stock[[#This Row],[% GIẢM ĐỂ CẮT LỖ]]),"")</f>
        <v/>
      </c>
      <c r="Q2982" s="103"/>
      <c r="R2982" s="117" t="str">
        <f>IF(Stock[[#This Row],[CỔ TỨC TIỀN MẶT]]&gt;0,Stock[[#This Row],[CỔ TỨC TIỀN MẶT]]/(Stock[[#This Row],[GIÁ MUA]]*Stock[[#This Row],[SỐ LƯỢNG MUA]]),"")</f>
        <v/>
      </c>
      <c r="S2982" s="103"/>
      <c r="T2982" s="77"/>
      <c r="U2982" s="95"/>
      <c r="V2982" s="96"/>
      <c r="W2982" s="125" t="str">
        <f>IF(Stock[[#This Row],[SỐ LƯỢNG BÁN]]&gt;0,Stock[[#This Row],[GIÁ BÁN]]*Stock[[#This Row],[SỐ LƯỢNG BÁN]]*$D$11+Stock[[#This Row],[GIÁ BÁN]]*Stock[[#This Row],[SỐ LƯỢNG BÁN]]*$D$12,"")</f>
        <v/>
      </c>
      <c r="X2982" s="120">
        <f>Stock[[#This Row],[SỐ LƯỢNG MUA]]+Stock[[#This Row],[CỔ TỨC BẰNG CỔ PHIẾU]]-Stock[[#This Row],[SỐ LƯỢNG BÁN]]</f>
        <v>0</v>
      </c>
      <c r="Y298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2" s="120">
        <f ca="1">IF(Stock[[#This Row],[NGÀY BÁN]]&gt;0,Stock[[#This Row],[NGÀY BÁN]]-Stock[[#This Row],[NGÀY MUA]]+1,IF(Stock[[#This Row],[NGÀY MUA]]=0,0,TODAY()-Stock[[#This Row],[NGÀY MUA]]+1))</f>
        <v>0</v>
      </c>
      <c r="AA2982" s="121" t="str">
        <f>IFERROR(Stock[[#This Row],[CỔ TỨC TIỀN MẶT]]+Stock[[#This Row],[LÃI/(LỖ) TỪ BÁN CK
(auto-fill)]],"")</f>
        <v/>
      </c>
      <c r="AB298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2" s="79"/>
      <c r="AE2982" s="146" t="str">
        <f>IF(Stock[[#This Row],[TRẠNG THÁI
(auto-fill)]]="NẮM GIỮ",Stock[[#This Row],[GIÁ THỊ TRƯỜNG]]-Stock[[#This Row],[GIÁ MUA]],"")</f>
        <v/>
      </c>
      <c r="AF2982" s="150" t="str">
        <f>IFERROR(Stock[[#This Row],[TĂNG/
(GIẢM )]]/Stock[[#This Row],[GIÁ MUA]],"")</f>
        <v/>
      </c>
      <c r="AG2982" s="129" t="str">
        <f>IF(Stock[[#This Row],[GIÁ THỊ TRƯỜNG]]&gt;0,Stock[[#This Row],[GIÁ THỊ TRƯỜNG]]*Stock[[#This Row],[SỐ LƯỢNG CÒN LẠI
(auto-fill)]],"")</f>
        <v/>
      </c>
    </row>
    <row r="2983" spans="2:33">
      <c r="B2983" s="109" t="str">
        <f>IF(AND(Stock[[#This Row],[SỐ LƯỢNG MUA]]&gt;0,Stock[[#This Row],[SỐ LƯỢNG CÒN LẠI
(auto-fill)]]=0),"BÁN",
IF(AND(Stock[[#This Row],[SỐ LƯỢNG MUA]]&gt;0,Stock[[#This Row],[SỐ LƯỢNG CÒN LẠI
(auto-fill)]]&gt;0),"NẮM GIỮ",""))</f>
        <v/>
      </c>
      <c r="C2983" s="112">
        <f t="shared" si="46"/>
        <v>2970</v>
      </c>
      <c r="D2983" s="77"/>
      <c r="E2983" s="78"/>
      <c r="F2983" s="170"/>
      <c r="G2983" s="83"/>
      <c r="H2983" s="84"/>
      <c r="I2983" s="114" t="str">
        <f>IF(Stock[[#This Row],[SỐ LƯỢNG MUA]]&gt;0,Stock[[#This Row],[GIÁ MUA]]*Stock[[#This Row],[SỐ LƯỢNG MUA]]*$D$11,"")</f>
        <v/>
      </c>
      <c r="J2983" s="87"/>
      <c r="K2983" s="88"/>
      <c r="L2983" s="116" t="str">
        <f>IF(Stock[[#This Row],[SỐ LƯỢNG MUA]]&gt;0,Stock[[#This Row],[GIÁ MUA]]*(1+Stock[[#This Row],[% TĂNG KỲ VỌNG_1]]),"")</f>
        <v/>
      </c>
      <c r="M2983" s="89"/>
      <c r="N2983" s="116" t="str">
        <f>IF(Stock[[#This Row],[SỐ LƯỢNG MUA]]&gt;0,Stock[[#This Row],[GIÁ MUA]]*(1+Stock[[#This Row],[% TĂNG KỲ VỌNG_2]]),"")</f>
        <v/>
      </c>
      <c r="O2983" s="89"/>
      <c r="P2983" s="116" t="str">
        <f>IF(Stock[[#This Row],[SỐ LƯỢNG MUA]]&gt;0,Stock[[#This Row],[GIÁ MUA]]*(1+Stock[[#This Row],[% GIẢM ĐỂ CẮT LỖ]]),"")</f>
        <v/>
      </c>
      <c r="Q2983" s="103"/>
      <c r="R2983" s="117" t="str">
        <f>IF(Stock[[#This Row],[CỔ TỨC TIỀN MẶT]]&gt;0,Stock[[#This Row],[CỔ TỨC TIỀN MẶT]]/(Stock[[#This Row],[GIÁ MUA]]*Stock[[#This Row],[SỐ LƯỢNG MUA]]),"")</f>
        <v/>
      </c>
      <c r="S2983" s="103"/>
      <c r="T2983" s="77"/>
      <c r="U2983" s="95"/>
      <c r="V2983" s="96"/>
      <c r="W2983" s="125" t="str">
        <f>IF(Stock[[#This Row],[SỐ LƯỢNG BÁN]]&gt;0,Stock[[#This Row],[GIÁ BÁN]]*Stock[[#This Row],[SỐ LƯỢNG BÁN]]*$D$11+Stock[[#This Row],[GIÁ BÁN]]*Stock[[#This Row],[SỐ LƯỢNG BÁN]]*$D$12,"")</f>
        <v/>
      </c>
      <c r="X2983" s="120">
        <f>Stock[[#This Row],[SỐ LƯỢNG MUA]]+Stock[[#This Row],[CỔ TỨC BẰNG CỔ PHIẾU]]-Stock[[#This Row],[SỐ LƯỢNG BÁN]]</f>
        <v>0</v>
      </c>
      <c r="Y298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3" s="120">
        <f ca="1">IF(Stock[[#This Row],[NGÀY BÁN]]&gt;0,Stock[[#This Row],[NGÀY BÁN]]-Stock[[#This Row],[NGÀY MUA]]+1,IF(Stock[[#This Row],[NGÀY MUA]]=0,0,TODAY()-Stock[[#This Row],[NGÀY MUA]]+1))</f>
        <v>0</v>
      </c>
      <c r="AA2983" s="121" t="str">
        <f>IFERROR(Stock[[#This Row],[CỔ TỨC TIỀN MẶT]]+Stock[[#This Row],[LÃI/(LỖ) TỪ BÁN CK
(auto-fill)]],"")</f>
        <v/>
      </c>
      <c r="AB298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3" s="79"/>
      <c r="AE2983" s="146" t="str">
        <f>IF(Stock[[#This Row],[TRẠNG THÁI
(auto-fill)]]="NẮM GIỮ",Stock[[#This Row],[GIÁ THỊ TRƯỜNG]]-Stock[[#This Row],[GIÁ MUA]],"")</f>
        <v/>
      </c>
      <c r="AF2983" s="150" t="str">
        <f>IFERROR(Stock[[#This Row],[TĂNG/
(GIẢM )]]/Stock[[#This Row],[GIÁ MUA]],"")</f>
        <v/>
      </c>
      <c r="AG2983" s="129" t="str">
        <f>IF(Stock[[#This Row],[GIÁ THỊ TRƯỜNG]]&gt;0,Stock[[#This Row],[GIÁ THỊ TRƯỜNG]]*Stock[[#This Row],[SỐ LƯỢNG CÒN LẠI
(auto-fill)]],"")</f>
        <v/>
      </c>
    </row>
    <row r="2984" spans="2:33">
      <c r="B2984" s="109" t="str">
        <f>IF(AND(Stock[[#This Row],[SỐ LƯỢNG MUA]]&gt;0,Stock[[#This Row],[SỐ LƯỢNG CÒN LẠI
(auto-fill)]]=0),"BÁN",
IF(AND(Stock[[#This Row],[SỐ LƯỢNG MUA]]&gt;0,Stock[[#This Row],[SỐ LƯỢNG CÒN LẠI
(auto-fill)]]&gt;0),"NẮM GIỮ",""))</f>
        <v/>
      </c>
      <c r="C2984" s="112">
        <f t="shared" si="46"/>
        <v>2971</v>
      </c>
      <c r="D2984" s="77"/>
      <c r="E2984" s="78"/>
      <c r="F2984" s="170"/>
      <c r="G2984" s="83"/>
      <c r="H2984" s="84"/>
      <c r="I2984" s="114" t="str">
        <f>IF(Stock[[#This Row],[SỐ LƯỢNG MUA]]&gt;0,Stock[[#This Row],[GIÁ MUA]]*Stock[[#This Row],[SỐ LƯỢNG MUA]]*$D$11,"")</f>
        <v/>
      </c>
      <c r="J2984" s="87"/>
      <c r="K2984" s="88"/>
      <c r="L2984" s="116" t="str">
        <f>IF(Stock[[#This Row],[SỐ LƯỢNG MUA]]&gt;0,Stock[[#This Row],[GIÁ MUA]]*(1+Stock[[#This Row],[% TĂNG KỲ VỌNG_1]]),"")</f>
        <v/>
      </c>
      <c r="M2984" s="89"/>
      <c r="N2984" s="116" t="str">
        <f>IF(Stock[[#This Row],[SỐ LƯỢNG MUA]]&gt;0,Stock[[#This Row],[GIÁ MUA]]*(1+Stock[[#This Row],[% TĂNG KỲ VỌNG_2]]),"")</f>
        <v/>
      </c>
      <c r="O2984" s="89"/>
      <c r="P2984" s="116" t="str">
        <f>IF(Stock[[#This Row],[SỐ LƯỢNG MUA]]&gt;0,Stock[[#This Row],[GIÁ MUA]]*(1+Stock[[#This Row],[% GIẢM ĐỂ CẮT LỖ]]),"")</f>
        <v/>
      </c>
      <c r="Q2984" s="103"/>
      <c r="R2984" s="117" t="str">
        <f>IF(Stock[[#This Row],[CỔ TỨC TIỀN MẶT]]&gt;0,Stock[[#This Row],[CỔ TỨC TIỀN MẶT]]/(Stock[[#This Row],[GIÁ MUA]]*Stock[[#This Row],[SỐ LƯỢNG MUA]]),"")</f>
        <v/>
      </c>
      <c r="S2984" s="103"/>
      <c r="T2984" s="77"/>
      <c r="U2984" s="95"/>
      <c r="V2984" s="96"/>
      <c r="W2984" s="125" t="str">
        <f>IF(Stock[[#This Row],[SỐ LƯỢNG BÁN]]&gt;0,Stock[[#This Row],[GIÁ BÁN]]*Stock[[#This Row],[SỐ LƯỢNG BÁN]]*$D$11+Stock[[#This Row],[GIÁ BÁN]]*Stock[[#This Row],[SỐ LƯỢNG BÁN]]*$D$12,"")</f>
        <v/>
      </c>
      <c r="X2984" s="120">
        <f>Stock[[#This Row],[SỐ LƯỢNG MUA]]+Stock[[#This Row],[CỔ TỨC BẰNG CỔ PHIẾU]]-Stock[[#This Row],[SỐ LƯỢNG BÁN]]</f>
        <v>0</v>
      </c>
      <c r="Y298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4" s="120">
        <f ca="1">IF(Stock[[#This Row],[NGÀY BÁN]]&gt;0,Stock[[#This Row],[NGÀY BÁN]]-Stock[[#This Row],[NGÀY MUA]]+1,IF(Stock[[#This Row],[NGÀY MUA]]=0,0,TODAY()-Stock[[#This Row],[NGÀY MUA]]+1))</f>
        <v>0</v>
      </c>
      <c r="AA2984" s="121" t="str">
        <f>IFERROR(Stock[[#This Row],[CỔ TỨC TIỀN MẶT]]+Stock[[#This Row],[LÃI/(LỖ) TỪ BÁN CK
(auto-fill)]],"")</f>
        <v/>
      </c>
      <c r="AB298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4" s="79"/>
      <c r="AE2984" s="146" t="str">
        <f>IF(Stock[[#This Row],[TRẠNG THÁI
(auto-fill)]]="NẮM GIỮ",Stock[[#This Row],[GIÁ THỊ TRƯỜNG]]-Stock[[#This Row],[GIÁ MUA]],"")</f>
        <v/>
      </c>
      <c r="AF2984" s="150" t="str">
        <f>IFERROR(Stock[[#This Row],[TĂNG/
(GIẢM )]]/Stock[[#This Row],[GIÁ MUA]],"")</f>
        <v/>
      </c>
      <c r="AG2984" s="129" t="str">
        <f>IF(Stock[[#This Row],[GIÁ THỊ TRƯỜNG]]&gt;0,Stock[[#This Row],[GIÁ THỊ TRƯỜNG]]*Stock[[#This Row],[SỐ LƯỢNG CÒN LẠI
(auto-fill)]],"")</f>
        <v/>
      </c>
    </row>
    <row r="2985" spans="2:33">
      <c r="B2985" s="109" t="str">
        <f>IF(AND(Stock[[#This Row],[SỐ LƯỢNG MUA]]&gt;0,Stock[[#This Row],[SỐ LƯỢNG CÒN LẠI
(auto-fill)]]=0),"BÁN",
IF(AND(Stock[[#This Row],[SỐ LƯỢNG MUA]]&gt;0,Stock[[#This Row],[SỐ LƯỢNG CÒN LẠI
(auto-fill)]]&gt;0),"NẮM GIỮ",""))</f>
        <v/>
      </c>
      <c r="C2985" s="112">
        <f t="shared" si="46"/>
        <v>2972</v>
      </c>
      <c r="D2985" s="77"/>
      <c r="E2985" s="78"/>
      <c r="F2985" s="170"/>
      <c r="G2985" s="83"/>
      <c r="H2985" s="84"/>
      <c r="I2985" s="114" t="str">
        <f>IF(Stock[[#This Row],[SỐ LƯỢNG MUA]]&gt;0,Stock[[#This Row],[GIÁ MUA]]*Stock[[#This Row],[SỐ LƯỢNG MUA]]*$D$11,"")</f>
        <v/>
      </c>
      <c r="J2985" s="87"/>
      <c r="K2985" s="88"/>
      <c r="L2985" s="116" t="str">
        <f>IF(Stock[[#This Row],[SỐ LƯỢNG MUA]]&gt;0,Stock[[#This Row],[GIÁ MUA]]*(1+Stock[[#This Row],[% TĂNG KỲ VỌNG_1]]),"")</f>
        <v/>
      </c>
      <c r="M2985" s="89"/>
      <c r="N2985" s="116" t="str">
        <f>IF(Stock[[#This Row],[SỐ LƯỢNG MUA]]&gt;0,Stock[[#This Row],[GIÁ MUA]]*(1+Stock[[#This Row],[% TĂNG KỲ VỌNG_2]]),"")</f>
        <v/>
      </c>
      <c r="O2985" s="89"/>
      <c r="P2985" s="116" t="str">
        <f>IF(Stock[[#This Row],[SỐ LƯỢNG MUA]]&gt;0,Stock[[#This Row],[GIÁ MUA]]*(1+Stock[[#This Row],[% GIẢM ĐỂ CẮT LỖ]]),"")</f>
        <v/>
      </c>
      <c r="Q2985" s="103"/>
      <c r="R2985" s="117" t="str">
        <f>IF(Stock[[#This Row],[CỔ TỨC TIỀN MẶT]]&gt;0,Stock[[#This Row],[CỔ TỨC TIỀN MẶT]]/(Stock[[#This Row],[GIÁ MUA]]*Stock[[#This Row],[SỐ LƯỢNG MUA]]),"")</f>
        <v/>
      </c>
      <c r="S2985" s="103"/>
      <c r="T2985" s="77"/>
      <c r="U2985" s="95"/>
      <c r="V2985" s="96"/>
      <c r="W2985" s="125" t="str">
        <f>IF(Stock[[#This Row],[SỐ LƯỢNG BÁN]]&gt;0,Stock[[#This Row],[GIÁ BÁN]]*Stock[[#This Row],[SỐ LƯỢNG BÁN]]*$D$11+Stock[[#This Row],[GIÁ BÁN]]*Stock[[#This Row],[SỐ LƯỢNG BÁN]]*$D$12,"")</f>
        <v/>
      </c>
      <c r="X2985" s="120">
        <f>Stock[[#This Row],[SỐ LƯỢNG MUA]]+Stock[[#This Row],[CỔ TỨC BẰNG CỔ PHIẾU]]-Stock[[#This Row],[SỐ LƯỢNG BÁN]]</f>
        <v>0</v>
      </c>
      <c r="Y298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5" s="120">
        <f ca="1">IF(Stock[[#This Row],[NGÀY BÁN]]&gt;0,Stock[[#This Row],[NGÀY BÁN]]-Stock[[#This Row],[NGÀY MUA]]+1,IF(Stock[[#This Row],[NGÀY MUA]]=0,0,TODAY()-Stock[[#This Row],[NGÀY MUA]]+1))</f>
        <v>0</v>
      </c>
      <c r="AA2985" s="121" t="str">
        <f>IFERROR(Stock[[#This Row],[CỔ TỨC TIỀN MẶT]]+Stock[[#This Row],[LÃI/(LỖ) TỪ BÁN CK
(auto-fill)]],"")</f>
        <v/>
      </c>
      <c r="AB298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5" s="79"/>
      <c r="AE2985" s="146" t="str">
        <f>IF(Stock[[#This Row],[TRẠNG THÁI
(auto-fill)]]="NẮM GIỮ",Stock[[#This Row],[GIÁ THỊ TRƯỜNG]]-Stock[[#This Row],[GIÁ MUA]],"")</f>
        <v/>
      </c>
      <c r="AF2985" s="150" t="str">
        <f>IFERROR(Stock[[#This Row],[TĂNG/
(GIẢM )]]/Stock[[#This Row],[GIÁ MUA]],"")</f>
        <v/>
      </c>
      <c r="AG2985" s="129" t="str">
        <f>IF(Stock[[#This Row],[GIÁ THỊ TRƯỜNG]]&gt;0,Stock[[#This Row],[GIÁ THỊ TRƯỜNG]]*Stock[[#This Row],[SỐ LƯỢNG CÒN LẠI
(auto-fill)]],"")</f>
        <v/>
      </c>
    </row>
    <row r="2986" spans="2:33">
      <c r="B2986" s="109" t="str">
        <f>IF(AND(Stock[[#This Row],[SỐ LƯỢNG MUA]]&gt;0,Stock[[#This Row],[SỐ LƯỢNG CÒN LẠI
(auto-fill)]]=0),"BÁN",
IF(AND(Stock[[#This Row],[SỐ LƯỢNG MUA]]&gt;0,Stock[[#This Row],[SỐ LƯỢNG CÒN LẠI
(auto-fill)]]&gt;0),"NẮM GIỮ",""))</f>
        <v/>
      </c>
      <c r="C2986" s="112">
        <f t="shared" si="46"/>
        <v>2973</v>
      </c>
      <c r="D2986" s="77"/>
      <c r="E2986" s="78"/>
      <c r="F2986" s="170"/>
      <c r="G2986" s="83"/>
      <c r="H2986" s="84"/>
      <c r="I2986" s="114" t="str">
        <f>IF(Stock[[#This Row],[SỐ LƯỢNG MUA]]&gt;0,Stock[[#This Row],[GIÁ MUA]]*Stock[[#This Row],[SỐ LƯỢNG MUA]]*$D$11,"")</f>
        <v/>
      </c>
      <c r="J2986" s="87"/>
      <c r="K2986" s="88"/>
      <c r="L2986" s="116" t="str">
        <f>IF(Stock[[#This Row],[SỐ LƯỢNG MUA]]&gt;0,Stock[[#This Row],[GIÁ MUA]]*(1+Stock[[#This Row],[% TĂNG KỲ VỌNG_1]]),"")</f>
        <v/>
      </c>
      <c r="M2986" s="89"/>
      <c r="N2986" s="116" t="str">
        <f>IF(Stock[[#This Row],[SỐ LƯỢNG MUA]]&gt;0,Stock[[#This Row],[GIÁ MUA]]*(1+Stock[[#This Row],[% TĂNG KỲ VỌNG_2]]),"")</f>
        <v/>
      </c>
      <c r="O2986" s="89"/>
      <c r="P2986" s="116" t="str">
        <f>IF(Stock[[#This Row],[SỐ LƯỢNG MUA]]&gt;0,Stock[[#This Row],[GIÁ MUA]]*(1+Stock[[#This Row],[% GIẢM ĐỂ CẮT LỖ]]),"")</f>
        <v/>
      </c>
      <c r="Q2986" s="103"/>
      <c r="R2986" s="117" t="str">
        <f>IF(Stock[[#This Row],[CỔ TỨC TIỀN MẶT]]&gt;0,Stock[[#This Row],[CỔ TỨC TIỀN MẶT]]/(Stock[[#This Row],[GIÁ MUA]]*Stock[[#This Row],[SỐ LƯỢNG MUA]]),"")</f>
        <v/>
      </c>
      <c r="S2986" s="103"/>
      <c r="T2986" s="77"/>
      <c r="U2986" s="95"/>
      <c r="V2986" s="96"/>
      <c r="W2986" s="125" t="str">
        <f>IF(Stock[[#This Row],[SỐ LƯỢNG BÁN]]&gt;0,Stock[[#This Row],[GIÁ BÁN]]*Stock[[#This Row],[SỐ LƯỢNG BÁN]]*$D$11+Stock[[#This Row],[GIÁ BÁN]]*Stock[[#This Row],[SỐ LƯỢNG BÁN]]*$D$12,"")</f>
        <v/>
      </c>
      <c r="X2986" s="120">
        <f>Stock[[#This Row],[SỐ LƯỢNG MUA]]+Stock[[#This Row],[CỔ TỨC BẰNG CỔ PHIẾU]]-Stock[[#This Row],[SỐ LƯỢNG BÁN]]</f>
        <v>0</v>
      </c>
      <c r="Y298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6" s="120">
        <f ca="1">IF(Stock[[#This Row],[NGÀY BÁN]]&gt;0,Stock[[#This Row],[NGÀY BÁN]]-Stock[[#This Row],[NGÀY MUA]]+1,IF(Stock[[#This Row],[NGÀY MUA]]=0,0,TODAY()-Stock[[#This Row],[NGÀY MUA]]+1))</f>
        <v>0</v>
      </c>
      <c r="AA2986" s="121" t="str">
        <f>IFERROR(Stock[[#This Row],[CỔ TỨC TIỀN MẶT]]+Stock[[#This Row],[LÃI/(LỖ) TỪ BÁN CK
(auto-fill)]],"")</f>
        <v/>
      </c>
      <c r="AB298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6" s="79"/>
      <c r="AE2986" s="146" t="str">
        <f>IF(Stock[[#This Row],[TRẠNG THÁI
(auto-fill)]]="NẮM GIỮ",Stock[[#This Row],[GIÁ THỊ TRƯỜNG]]-Stock[[#This Row],[GIÁ MUA]],"")</f>
        <v/>
      </c>
      <c r="AF2986" s="150" t="str">
        <f>IFERROR(Stock[[#This Row],[TĂNG/
(GIẢM )]]/Stock[[#This Row],[GIÁ MUA]],"")</f>
        <v/>
      </c>
      <c r="AG2986" s="129" t="str">
        <f>IF(Stock[[#This Row],[GIÁ THỊ TRƯỜNG]]&gt;0,Stock[[#This Row],[GIÁ THỊ TRƯỜNG]]*Stock[[#This Row],[SỐ LƯỢNG CÒN LẠI
(auto-fill)]],"")</f>
        <v/>
      </c>
    </row>
    <row r="2987" spans="2:33">
      <c r="B2987" s="109" t="str">
        <f>IF(AND(Stock[[#This Row],[SỐ LƯỢNG MUA]]&gt;0,Stock[[#This Row],[SỐ LƯỢNG CÒN LẠI
(auto-fill)]]=0),"BÁN",
IF(AND(Stock[[#This Row],[SỐ LƯỢNG MUA]]&gt;0,Stock[[#This Row],[SỐ LƯỢNG CÒN LẠI
(auto-fill)]]&gt;0),"NẮM GIỮ",""))</f>
        <v/>
      </c>
      <c r="C2987" s="112">
        <f t="shared" si="46"/>
        <v>2974</v>
      </c>
      <c r="D2987" s="77"/>
      <c r="E2987" s="78"/>
      <c r="F2987" s="170"/>
      <c r="G2987" s="83"/>
      <c r="H2987" s="84"/>
      <c r="I2987" s="114" t="str">
        <f>IF(Stock[[#This Row],[SỐ LƯỢNG MUA]]&gt;0,Stock[[#This Row],[GIÁ MUA]]*Stock[[#This Row],[SỐ LƯỢNG MUA]]*$D$11,"")</f>
        <v/>
      </c>
      <c r="J2987" s="87"/>
      <c r="K2987" s="88"/>
      <c r="L2987" s="116" t="str">
        <f>IF(Stock[[#This Row],[SỐ LƯỢNG MUA]]&gt;0,Stock[[#This Row],[GIÁ MUA]]*(1+Stock[[#This Row],[% TĂNG KỲ VỌNG_1]]),"")</f>
        <v/>
      </c>
      <c r="M2987" s="89"/>
      <c r="N2987" s="116" t="str">
        <f>IF(Stock[[#This Row],[SỐ LƯỢNG MUA]]&gt;0,Stock[[#This Row],[GIÁ MUA]]*(1+Stock[[#This Row],[% TĂNG KỲ VỌNG_2]]),"")</f>
        <v/>
      </c>
      <c r="O2987" s="89"/>
      <c r="P2987" s="116" t="str">
        <f>IF(Stock[[#This Row],[SỐ LƯỢNG MUA]]&gt;0,Stock[[#This Row],[GIÁ MUA]]*(1+Stock[[#This Row],[% GIẢM ĐỂ CẮT LỖ]]),"")</f>
        <v/>
      </c>
      <c r="Q2987" s="103"/>
      <c r="R2987" s="117" t="str">
        <f>IF(Stock[[#This Row],[CỔ TỨC TIỀN MẶT]]&gt;0,Stock[[#This Row],[CỔ TỨC TIỀN MẶT]]/(Stock[[#This Row],[GIÁ MUA]]*Stock[[#This Row],[SỐ LƯỢNG MUA]]),"")</f>
        <v/>
      </c>
      <c r="S2987" s="103"/>
      <c r="T2987" s="77"/>
      <c r="U2987" s="95"/>
      <c r="V2987" s="96"/>
      <c r="W2987" s="125" t="str">
        <f>IF(Stock[[#This Row],[SỐ LƯỢNG BÁN]]&gt;0,Stock[[#This Row],[GIÁ BÁN]]*Stock[[#This Row],[SỐ LƯỢNG BÁN]]*$D$11+Stock[[#This Row],[GIÁ BÁN]]*Stock[[#This Row],[SỐ LƯỢNG BÁN]]*$D$12,"")</f>
        <v/>
      </c>
      <c r="X2987" s="120">
        <f>Stock[[#This Row],[SỐ LƯỢNG MUA]]+Stock[[#This Row],[CỔ TỨC BẰNG CỔ PHIẾU]]-Stock[[#This Row],[SỐ LƯỢNG BÁN]]</f>
        <v>0</v>
      </c>
      <c r="Y298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7" s="120">
        <f ca="1">IF(Stock[[#This Row],[NGÀY BÁN]]&gt;0,Stock[[#This Row],[NGÀY BÁN]]-Stock[[#This Row],[NGÀY MUA]]+1,IF(Stock[[#This Row],[NGÀY MUA]]=0,0,TODAY()-Stock[[#This Row],[NGÀY MUA]]+1))</f>
        <v>0</v>
      </c>
      <c r="AA2987" s="121" t="str">
        <f>IFERROR(Stock[[#This Row],[CỔ TỨC TIỀN MẶT]]+Stock[[#This Row],[LÃI/(LỖ) TỪ BÁN CK
(auto-fill)]],"")</f>
        <v/>
      </c>
      <c r="AB298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7" s="79"/>
      <c r="AE2987" s="146" t="str">
        <f>IF(Stock[[#This Row],[TRẠNG THÁI
(auto-fill)]]="NẮM GIỮ",Stock[[#This Row],[GIÁ THỊ TRƯỜNG]]-Stock[[#This Row],[GIÁ MUA]],"")</f>
        <v/>
      </c>
      <c r="AF2987" s="150" t="str">
        <f>IFERROR(Stock[[#This Row],[TĂNG/
(GIẢM )]]/Stock[[#This Row],[GIÁ MUA]],"")</f>
        <v/>
      </c>
      <c r="AG2987" s="129" t="str">
        <f>IF(Stock[[#This Row],[GIÁ THỊ TRƯỜNG]]&gt;0,Stock[[#This Row],[GIÁ THỊ TRƯỜNG]]*Stock[[#This Row],[SỐ LƯỢNG CÒN LẠI
(auto-fill)]],"")</f>
        <v/>
      </c>
    </row>
    <row r="2988" spans="2:33">
      <c r="B2988" s="109" t="str">
        <f>IF(AND(Stock[[#This Row],[SỐ LƯỢNG MUA]]&gt;0,Stock[[#This Row],[SỐ LƯỢNG CÒN LẠI
(auto-fill)]]=0),"BÁN",
IF(AND(Stock[[#This Row],[SỐ LƯỢNG MUA]]&gt;0,Stock[[#This Row],[SỐ LƯỢNG CÒN LẠI
(auto-fill)]]&gt;0),"NẮM GIỮ",""))</f>
        <v/>
      </c>
      <c r="C2988" s="112">
        <f t="shared" si="46"/>
        <v>2975</v>
      </c>
      <c r="D2988" s="77"/>
      <c r="E2988" s="78"/>
      <c r="F2988" s="170"/>
      <c r="G2988" s="83"/>
      <c r="H2988" s="84"/>
      <c r="I2988" s="114" t="str">
        <f>IF(Stock[[#This Row],[SỐ LƯỢNG MUA]]&gt;0,Stock[[#This Row],[GIÁ MUA]]*Stock[[#This Row],[SỐ LƯỢNG MUA]]*$D$11,"")</f>
        <v/>
      </c>
      <c r="J2988" s="87"/>
      <c r="K2988" s="88"/>
      <c r="L2988" s="116" t="str">
        <f>IF(Stock[[#This Row],[SỐ LƯỢNG MUA]]&gt;0,Stock[[#This Row],[GIÁ MUA]]*(1+Stock[[#This Row],[% TĂNG KỲ VỌNG_1]]),"")</f>
        <v/>
      </c>
      <c r="M2988" s="89"/>
      <c r="N2988" s="116" t="str">
        <f>IF(Stock[[#This Row],[SỐ LƯỢNG MUA]]&gt;0,Stock[[#This Row],[GIÁ MUA]]*(1+Stock[[#This Row],[% TĂNG KỲ VỌNG_2]]),"")</f>
        <v/>
      </c>
      <c r="O2988" s="89"/>
      <c r="P2988" s="116" t="str">
        <f>IF(Stock[[#This Row],[SỐ LƯỢNG MUA]]&gt;0,Stock[[#This Row],[GIÁ MUA]]*(1+Stock[[#This Row],[% GIẢM ĐỂ CẮT LỖ]]),"")</f>
        <v/>
      </c>
      <c r="Q2988" s="103"/>
      <c r="R2988" s="117" t="str">
        <f>IF(Stock[[#This Row],[CỔ TỨC TIỀN MẶT]]&gt;0,Stock[[#This Row],[CỔ TỨC TIỀN MẶT]]/(Stock[[#This Row],[GIÁ MUA]]*Stock[[#This Row],[SỐ LƯỢNG MUA]]),"")</f>
        <v/>
      </c>
      <c r="S2988" s="103"/>
      <c r="T2988" s="77"/>
      <c r="U2988" s="95"/>
      <c r="V2988" s="96"/>
      <c r="W2988" s="125" t="str">
        <f>IF(Stock[[#This Row],[SỐ LƯỢNG BÁN]]&gt;0,Stock[[#This Row],[GIÁ BÁN]]*Stock[[#This Row],[SỐ LƯỢNG BÁN]]*$D$11+Stock[[#This Row],[GIÁ BÁN]]*Stock[[#This Row],[SỐ LƯỢNG BÁN]]*$D$12,"")</f>
        <v/>
      </c>
      <c r="X2988" s="120">
        <f>Stock[[#This Row],[SỐ LƯỢNG MUA]]+Stock[[#This Row],[CỔ TỨC BẰNG CỔ PHIẾU]]-Stock[[#This Row],[SỐ LƯỢNG BÁN]]</f>
        <v>0</v>
      </c>
      <c r="Y298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8" s="120">
        <f ca="1">IF(Stock[[#This Row],[NGÀY BÁN]]&gt;0,Stock[[#This Row],[NGÀY BÁN]]-Stock[[#This Row],[NGÀY MUA]]+1,IF(Stock[[#This Row],[NGÀY MUA]]=0,0,TODAY()-Stock[[#This Row],[NGÀY MUA]]+1))</f>
        <v>0</v>
      </c>
      <c r="AA2988" s="121" t="str">
        <f>IFERROR(Stock[[#This Row],[CỔ TỨC TIỀN MẶT]]+Stock[[#This Row],[LÃI/(LỖ) TỪ BÁN CK
(auto-fill)]],"")</f>
        <v/>
      </c>
      <c r="AB298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8" s="79"/>
      <c r="AE2988" s="146" t="str">
        <f>IF(Stock[[#This Row],[TRẠNG THÁI
(auto-fill)]]="NẮM GIỮ",Stock[[#This Row],[GIÁ THỊ TRƯỜNG]]-Stock[[#This Row],[GIÁ MUA]],"")</f>
        <v/>
      </c>
      <c r="AF2988" s="150" t="str">
        <f>IFERROR(Stock[[#This Row],[TĂNG/
(GIẢM )]]/Stock[[#This Row],[GIÁ MUA]],"")</f>
        <v/>
      </c>
      <c r="AG2988" s="129" t="str">
        <f>IF(Stock[[#This Row],[GIÁ THỊ TRƯỜNG]]&gt;0,Stock[[#This Row],[GIÁ THỊ TRƯỜNG]]*Stock[[#This Row],[SỐ LƯỢNG CÒN LẠI
(auto-fill)]],"")</f>
        <v/>
      </c>
    </row>
    <row r="2989" spans="2:33">
      <c r="B2989" s="109" t="str">
        <f>IF(AND(Stock[[#This Row],[SỐ LƯỢNG MUA]]&gt;0,Stock[[#This Row],[SỐ LƯỢNG CÒN LẠI
(auto-fill)]]=0),"BÁN",
IF(AND(Stock[[#This Row],[SỐ LƯỢNG MUA]]&gt;0,Stock[[#This Row],[SỐ LƯỢNG CÒN LẠI
(auto-fill)]]&gt;0),"NẮM GIỮ",""))</f>
        <v/>
      </c>
      <c r="C2989" s="112">
        <f t="shared" si="46"/>
        <v>2976</v>
      </c>
      <c r="D2989" s="77"/>
      <c r="E2989" s="78"/>
      <c r="F2989" s="170"/>
      <c r="G2989" s="83"/>
      <c r="H2989" s="84"/>
      <c r="I2989" s="114" t="str">
        <f>IF(Stock[[#This Row],[SỐ LƯỢNG MUA]]&gt;0,Stock[[#This Row],[GIÁ MUA]]*Stock[[#This Row],[SỐ LƯỢNG MUA]]*$D$11,"")</f>
        <v/>
      </c>
      <c r="J2989" s="87"/>
      <c r="K2989" s="88"/>
      <c r="L2989" s="116" t="str">
        <f>IF(Stock[[#This Row],[SỐ LƯỢNG MUA]]&gt;0,Stock[[#This Row],[GIÁ MUA]]*(1+Stock[[#This Row],[% TĂNG KỲ VỌNG_1]]),"")</f>
        <v/>
      </c>
      <c r="M2989" s="89"/>
      <c r="N2989" s="116" t="str">
        <f>IF(Stock[[#This Row],[SỐ LƯỢNG MUA]]&gt;0,Stock[[#This Row],[GIÁ MUA]]*(1+Stock[[#This Row],[% TĂNG KỲ VỌNG_2]]),"")</f>
        <v/>
      </c>
      <c r="O2989" s="89"/>
      <c r="P2989" s="116" t="str">
        <f>IF(Stock[[#This Row],[SỐ LƯỢNG MUA]]&gt;0,Stock[[#This Row],[GIÁ MUA]]*(1+Stock[[#This Row],[% GIẢM ĐỂ CẮT LỖ]]),"")</f>
        <v/>
      </c>
      <c r="Q2989" s="103"/>
      <c r="R2989" s="117" t="str">
        <f>IF(Stock[[#This Row],[CỔ TỨC TIỀN MẶT]]&gt;0,Stock[[#This Row],[CỔ TỨC TIỀN MẶT]]/(Stock[[#This Row],[GIÁ MUA]]*Stock[[#This Row],[SỐ LƯỢNG MUA]]),"")</f>
        <v/>
      </c>
      <c r="S2989" s="103"/>
      <c r="T2989" s="77"/>
      <c r="U2989" s="95"/>
      <c r="V2989" s="96"/>
      <c r="W2989" s="125" t="str">
        <f>IF(Stock[[#This Row],[SỐ LƯỢNG BÁN]]&gt;0,Stock[[#This Row],[GIÁ BÁN]]*Stock[[#This Row],[SỐ LƯỢNG BÁN]]*$D$11+Stock[[#This Row],[GIÁ BÁN]]*Stock[[#This Row],[SỐ LƯỢNG BÁN]]*$D$12,"")</f>
        <v/>
      </c>
      <c r="X2989" s="120">
        <f>Stock[[#This Row],[SỐ LƯỢNG MUA]]+Stock[[#This Row],[CỔ TỨC BẰNG CỔ PHIẾU]]-Stock[[#This Row],[SỐ LƯỢNG BÁN]]</f>
        <v>0</v>
      </c>
      <c r="Y298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9" s="120">
        <f ca="1">IF(Stock[[#This Row],[NGÀY BÁN]]&gt;0,Stock[[#This Row],[NGÀY BÁN]]-Stock[[#This Row],[NGÀY MUA]]+1,IF(Stock[[#This Row],[NGÀY MUA]]=0,0,TODAY()-Stock[[#This Row],[NGÀY MUA]]+1))</f>
        <v>0</v>
      </c>
      <c r="AA2989" s="121" t="str">
        <f>IFERROR(Stock[[#This Row],[CỔ TỨC TIỀN MẶT]]+Stock[[#This Row],[LÃI/(LỖ) TỪ BÁN CK
(auto-fill)]],"")</f>
        <v/>
      </c>
      <c r="AB298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89" s="79"/>
      <c r="AE2989" s="146" t="str">
        <f>IF(Stock[[#This Row],[TRẠNG THÁI
(auto-fill)]]="NẮM GIỮ",Stock[[#This Row],[GIÁ THỊ TRƯỜNG]]-Stock[[#This Row],[GIÁ MUA]],"")</f>
        <v/>
      </c>
      <c r="AF2989" s="150" t="str">
        <f>IFERROR(Stock[[#This Row],[TĂNG/
(GIẢM )]]/Stock[[#This Row],[GIÁ MUA]],"")</f>
        <v/>
      </c>
      <c r="AG2989" s="129" t="str">
        <f>IF(Stock[[#This Row],[GIÁ THỊ TRƯỜNG]]&gt;0,Stock[[#This Row],[GIÁ THỊ TRƯỜNG]]*Stock[[#This Row],[SỐ LƯỢNG CÒN LẠI
(auto-fill)]],"")</f>
        <v/>
      </c>
    </row>
    <row r="2990" spans="2:33">
      <c r="B2990" s="109" t="str">
        <f>IF(AND(Stock[[#This Row],[SỐ LƯỢNG MUA]]&gt;0,Stock[[#This Row],[SỐ LƯỢNG CÒN LẠI
(auto-fill)]]=0),"BÁN",
IF(AND(Stock[[#This Row],[SỐ LƯỢNG MUA]]&gt;0,Stock[[#This Row],[SỐ LƯỢNG CÒN LẠI
(auto-fill)]]&gt;0),"NẮM GIỮ",""))</f>
        <v/>
      </c>
      <c r="C2990" s="112">
        <f t="shared" si="46"/>
        <v>2977</v>
      </c>
      <c r="D2990" s="77"/>
      <c r="E2990" s="78"/>
      <c r="F2990" s="170"/>
      <c r="G2990" s="83"/>
      <c r="H2990" s="84"/>
      <c r="I2990" s="114" t="str">
        <f>IF(Stock[[#This Row],[SỐ LƯỢNG MUA]]&gt;0,Stock[[#This Row],[GIÁ MUA]]*Stock[[#This Row],[SỐ LƯỢNG MUA]]*$D$11,"")</f>
        <v/>
      </c>
      <c r="J2990" s="87"/>
      <c r="K2990" s="88"/>
      <c r="L2990" s="116" t="str">
        <f>IF(Stock[[#This Row],[SỐ LƯỢNG MUA]]&gt;0,Stock[[#This Row],[GIÁ MUA]]*(1+Stock[[#This Row],[% TĂNG KỲ VỌNG_1]]),"")</f>
        <v/>
      </c>
      <c r="M2990" s="89"/>
      <c r="N2990" s="116" t="str">
        <f>IF(Stock[[#This Row],[SỐ LƯỢNG MUA]]&gt;0,Stock[[#This Row],[GIÁ MUA]]*(1+Stock[[#This Row],[% TĂNG KỲ VỌNG_2]]),"")</f>
        <v/>
      </c>
      <c r="O2990" s="89"/>
      <c r="P2990" s="116" t="str">
        <f>IF(Stock[[#This Row],[SỐ LƯỢNG MUA]]&gt;0,Stock[[#This Row],[GIÁ MUA]]*(1+Stock[[#This Row],[% GIẢM ĐỂ CẮT LỖ]]),"")</f>
        <v/>
      </c>
      <c r="Q2990" s="103"/>
      <c r="R2990" s="117" t="str">
        <f>IF(Stock[[#This Row],[CỔ TỨC TIỀN MẶT]]&gt;0,Stock[[#This Row],[CỔ TỨC TIỀN MẶT]]/(Stock[[#This Row],[GIÁ MUA]]*Stock[[#This Row],[SỐ LƯỢNG MUA]]),"")</f>
        <v/>
      </c>
      <c r="S2990" s="103"/>
      <c r="T2990" s="77"/>
      <c r="U2990" s="95"/>
      <c r="V2990" s="96"/>
      <c r="W2990" s="125" t="str">
        <f>IF(Stock[[#This Row],[SỐ LƯỢNG BÁN]]&gt;0,Stock[[#This Row],[GIÁ BÁN]]*Stock[[#This Row],[SỐ LƯỢNG BÁN]]*$D$11+Stock[[#This Row],[GIÁ BÁN]]*Stock[[#This Row],[SỐ LƯỢNG BÁN]]*$D$12,"")</f>
        <v/>
      </c>
      <c r="X2990" s="120">
        <f>Stock[[#This Row],[SỐ LƯỢNG MUA]]+Stock[[#This Row],[CỔ TỨC BẰNG CỔ PHIẾU]]-Stock[[#This Row],[SỐ LƯỢNG BÁN]]</f>
        <v>0</v>
      </c>
      <c r="Y299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0" s="120">
        <f ca="1">IF(Stock[[#This Row],[NGÀY BÁN]]&gt;0,Stock[[#This Row],[NGÀY BÁN]]-Stock[[#This Row],[NGÀY MUA]]+1,IF(Stock[[#This Row],[NGÀY MUA]]=0,0,TODAY()-Stock[[#This Row],[NGÀY MUA]]+1))</f>
        <v>0</v>
      </c>
      <c r="AA2990" s="121" t="str">
        <f>IFERROR(Stock[[#This Row],[CỔ TỨC TIỀN MẶT]]+Stock[[#This Row],[LÃI/(LỖ) TỪ BÁN CK
(auto-fill)]],"")</f>
        <v/>
      </c>
      <c r="AB299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0" s="79"/>
      <c r="AE2990" s="146" t="str">
        <f>IF(Stock[[#This Row],[TRẠNG THÁI
(auto-fill)]]="NẮM GIỮ",Stock[[#This Row],[GIÁ THỊ TRƯỜNG]]-Stock[[#This Row],[GIÁ MUA]],"")</f>
        <v/>
      </c>
      <c r="AF2990" s="150" t="str">
        <f>IFERROR(Stock[[#This Row],[TĂNG/
(GIẢM )]]/Stock[[#This Row],[GIÁ MUA]],"")</f>
        <v/>
      </c>
      <c r="AG2990" s="129" t="str">
        <f>IF(Stock[[#This Row],[GIÁ THỊ TRƯỜNG]]&gt;0,Stock[[#This Row],[GIÁ THỊ TRƯỜNG]]*Stock[[#This Row],[SỐ LƯỢNG CÒN LẠI
(auto-fill)]],"")</f>
        <v/>
      </c>
    </row>
    <row r="2991" spans="2:33">
      <c r="B2991" s="109" t="str">
        <f>IF(AND(Stock[[#This Row],[SỐ LƯỢNG MUA]]&gt;0,Stock[[#This Row],[SỐ LƯỢNG CÒN LẠI
(auto-fill)]]=0),"BÁN",
IF(AND(Stock[[#This Row],[SỐ LƯỢNG MUA]]&gt;0,Stock[[#This Row],[SỐ LƯỢNG CÒN LẠI
(auto-fill)]]&gt;0),"NẮM GIỮ",""))</f>
        <v/>
      </c>
      <c r="C2991" s="112">
        <f t="shared" si="46"/>
        <v>2978</v>
      </c>
      <c r="D2991" s="77"/>
      <c r="E2991" s="78"/>
      <c r="F2991" s="170"/>
      <c r="G2991" s="83"/>
      <c r="H2991" s="84"/>
      <c r="I2991" s="114" t="str">
        <f>IF(Stock[[#This Row],[SỐ LƯỢNG MUA]]&gt;0,Stock[[#This Row],[GIÁ MUA]]*Stock[[#This Row],[SỐ LƯỢNG MUA]]*$D$11,"")</f>
        <v/>
      </c>
      <c r="J2991" s="87"/>
      <c r="K2991" s="88"/>
      <c r="L2991" s="116" t="str">
        <f>IF(Stock[[#This Row],[SỐ LƯỢNG MUA]]&gt;0,Stock[[#This Row],[GIÁ MUA]]*(1+Stock[[#This Row],[% TĂNG KỲ VỌNG_1]]),"")</f>
        <v/>
      </c>
      <c r="M2991" s="89"/>
      <c r="N2991" s="116" t="str">
        <f>IF(Stock[[#This Row],[SỐ LƯỢNG MUA]]&gt;0,Stock[[#This Row],[GIÁ MUA]]*(1+Stock[[#This Row],[% TĂNG KỲ VỌNG_2]]),"")</f>
        <v/>
      </c>
      <c r="O2991" s="89"/>
      <c r="P2991" s="116" t="str">
        <f>IF(Stock[[#This Row],[SỐ LƯỢNG MUA]]&gt;0,Stock[[#This Row],[GIÁ MUA]]*(1+Stock[[#This Row],[% GIẢM ĐỂ CẮT LỖ]]),"")</f>
        <v/>
      </c>
      <c r="Q2991" s="103"/>
      <c r="R2991" s="117" t="str">
        <f>IF(Stock[[#This Row],[CỔ TỨC TIỀN MẶT]]&gt;0,Stock[[#This Row],[CỔ TỨC TIỀN MẶT]]/(Stock[[#This Row],[GIÁ MUA]]*Stock[[#This Row],[SỐ LƯỢNG MUA]]),"")</f>
        <v/>
      </c>
      <c r="S2991" s="103"/>
      <c r="T2991" s="77"/>
      <c r="U2991" s="95"/>
      <c r="V2991" s="96"/>
      <c r="W2991" s="125" t="str">
        <f>IF(Stock[[#This Row],[SỐ LƯỢNG BÁN]]&gt;0,Stock[[#This Row],[GIÁ BÁN]]*Stock[[#This Row],[SỐ LƯỢNG BÁN]]*$D$11+Stock[[#This Row],[GIÁ BÁN]]*Stock[[#This Row],[SỐ LƯỢNG BÁN]]*$D$12,"")</f>
        <v/>
      </c>
      <c r="X2991" s="120">
        <f>Stock[[#This Row],[SỐ LƯỢNG MUA]]+Stock[[#This Row],[CỔ TỨC BẰNG CỔ PHIẾU]]-Stock[[#This Row],[SỐ LƯỢNG BÁN]]</f>
        <v>0</v>
      </c>
      <c r="Y299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1" s="120">
        <f ca="1">IF(Stock[[#This Row],[NGÀY BÁN]]&gt;0,Stock[[#This Row],[NGÀY BÁN]]-Stock[[#This Row],[NGÀY MUA]]+1,IF(Stock[[#This Row],[NGÀY MUA]]=0,0,TODAY()-Stock[[#This Row],[NGÀY MUA]]+1))</f>
        <v>0</v>
      </c>
      <c r="AA2991" s="121" t="str">
        <f>IFERROR(Stock[[#This Row],[CỔ TỨC TIỀN MẶT]]+Stock[[#This Row],[LÃI/(LỖ) TỪ BÁN CK
(auto-fill)]],"")</f>
        <v/>
      </c>
      <c r="AB299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1" s="79"/>
      <c r="AE2991" s="146" t="str">
        <f>IF(Stock[[#This Row],[TRẠNG THÁI
(auto-fill)]]="NẮM GIỮ",Stock[[#This Row],[GIÁ THỊ TRƯỜNG]]-Stock[[#This Row],[GIÁ MUA]],"")</f>
        <v/>
      </c>
      <c r="AF2991" s="150" t="str">
        <f>IFERROR(Stock[[#This Row],[TĂNG/
(GIẢM )]]/Stock[[#This Row],[GIÁ MUA]],"")</f>
        <v/>
      </c>
      <c r="AG2991" s="129" t="str">
        <f>IF(Stock[[#This Row],[GIÁ THỊ TRƯỜNG]]&gt;0,Stock[[#This Row],[GIÁ THỊ TRƯỜNG]]*Stock[[#This Row],[SỐ LƯỢNG CÒN LẠI
(auto-fill)]],"")</f>
        <v/>
      </c>
    </row>
    <row r="2992" spans="2:33">
      <c r="B2992" s="109" t="str">
        <f>IF(AND(Stock[[#This Row],[SỐ LƯỢNG MUA]]&gt;0,Stock[[#This Row],[SỐ LƯỢNG CÒN LẠI
(auto-fill)]]=0),"BÁN",
IF(AND(Stock[[#This Row],[SỐ LƯỢNG MUA]]&gt;0,Stock[[#This Row],[SỐ LƯỢNG CÒN LẠI
(auto-fill)]]&gt;0),"NẮM GIỮ",""))</f>
        <v/>
      </c>
      <c r="C2992" s="112">
        <f t="shared" si="46"/>
        <v>2979</v>
      </c>
      <c r="D2992" s="77"/>
      <c r="E2992" s="78"/>
      <c r="F2992" s="170"/>
      <c r="G2992" s="83"/>
      <c r="H2992" s="84"/>
      <c r="I2992" s="114" t="str">
        <f>IF(Stock[[#This Row],[SỐ LƯỢNG MUA]]&gt;0,Stock[[#This Row],[GIÁ MUA]]*Stock[[#This Row],[SỐ LƯỢNG MUA]]*$D$11,"")</f>
        <v/>
      </c>
      <c r="J2992" s="87"/>
      <c r="K2992" s="88"/>
      <c r="L2992" s="116" t="str">
        <f>IF(Stock[[#This Row],[SỐ LƯỢNG MUA]]&gt;0,Stock[[#This Row],[GIÁ MUA]]*(1+Stock[[#This Row],[% TĂNG KỲ VỌNG_1]]),"")</f>
        <v/>
      </c>
      <c r="M2992" s="89"/>
      <c r="N2992" s="116" t="str">
        <f>IF(Stock[[#This Row],[SỐ LƯỢNG MUA]]&gt;0,Stock[[#This Row],[GIÁ MUA]]*(1+Stock[[#This Row],[% TĂNG KỲ VỌNG_2]]),"")</f>
        <v/>
      </c>
      <c r="O2992" s="89"/>
      <c r="P2992" s="116" t="str">
        <f>IF(Stock[[#This Row],[SỐ LƯỢNG MUA]]&gt;0,Stock[[#This Row],[GIÁ MUA]]*(1+Stock[[#This Row],[% GIẢM ĐỂ CẮT LỖ]]),"")</f>
        <v/>
      </c>
      <c r="Q2992" s="103"/>
      <c r="R2992" s="117" t="str">
        <f>IF(Stock[[#This Row],[CỔ TỨC TIỀN MẶT]]&gt;0,Stock[[#This Row],[CỔ TỨC TIỀN MẶT]]/(Stock[[#This Row],[GIÁ MUA]]*Stock[[#This Row],[SỐ LƯỢNG MUA]]),"")</f>
        <v/>
      </c>
      <c r="S2992" s="103"/>
      <c r="T2992" s="77"/>
      <c r="U2992" s="95"/>
      <c r="V2992" s="96"/>
      <c r="W2992" s="125" t="str">
        <f>IF(Stock[[#This Row],[SỐ LƯỢNG BÁN]]&gt;0,Stock[[#This Row],[GIÁ BÁN]]*Stock[[#This Row],[SỐ LƯỢNG BÁN]]*$D$11+Stock[[#This Row],[GIÁ BÁN]]*Stock[[#This Row],[SỐ LƯỢNG BÁN]]*$D$12,"")</f>
        <v/>
      </c>
      <c r="X2992" s="120">
        <f>Stock[[#This Row],[SỐ LƯỢNG MUA]]+Stock[[#This Row],[CỔ TỨC BẰNG CỔ PHIẾU]]-Stock[[#This Row],[SỐ LƯỢNG BÁN]]</f>
        <v>0</v>
      </c>
      <c r="Y299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2" s="120">
        <f ca="1">IF(Stock[[#This Row],[NGÀY BÁN]]&gt;0,Stock[[#This Row],[NGÀY BÁN]]-Stock[[#This Row],[NGÀY MUA]]+1,IF(Stock[[#This Row],[NGÀY MUA]]=0,0,TODAY()-Stock[[#This Row],[NGÀY MUA]]+1))</f>
        <v>0</v>
      </c>
      <c r="AA2992" s="121" t="str">
        <f>IFERROR(Stock[[#This Row],[CỔ TỨC TIỀN MẶT]]+Stock[[#This Row],[LÃI/(LỖ) TỪ BÁN CK
(auto-fill)]],"")</f>
        <v/>
      </c>
      <c r="AB299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2" s="79"/>
      <c r="AE2992" s="146" t="str">
        <f>IF(Stock[[#This Row],[TRẠNG THÁI
(auto-fill)]]="NẮM GIỮ",Stock[[#This Row],[GIÁ THỊ TRƯỜNG]]-Stock[[#This Row],[GIÁ MUA]],"")</f>
        <v/>
      </c>
      <c r="AF2992" s="150" t="str">
        <f>IFERROR(Stock[[#This Row],[TĂNG/
(GIẢM )]]/Stock[[#This Row],[GIÁ MUA]],"")</f>
        <v/>
      </c>
      <c r="AG2992" s="129" t="str">
        <f>IF(Stock[[#This Row],[GIÁ THỊ TRƯỜNG]]&gt;0,Stock[[#This Row],[GIÁ THỊ TRƯỜNG]]*Stock[[#This Row],[SỐ LƯỢNG CÒN LẠI
(auto-fill)]],"")</f>
        <v/>
      </c>
    </row>
    <row r="2993" spans="2:33">
      <c r="B2993" s="109" t="str">
        <f>IF(AND(Stock[[#This Row],[SỐ LƯỢNG MUA]]&gt;0,Stock[[#This Row],[SỐ LƯỢNG CÒN LẠI
(auto-fill)]]=0),"BÁN",
IF(AND(Stock[[#This Row],[SỐ LƯỢNG MUA]]&gt;0,Stock[[#This Row],[SỐ LƯỢNG CÒN LẠI
(auto-fill)]]&gt;0),"NẮM GIỮ",""))</f>
        <v/>
      </c>
      <c r="C2993" s="112">
        <f t="shared" si="46"/>
        <v>2980</v>
      </c>
      <c r="D2993" s="77"/>
      <c r="E2993" s="78"/>
      <c r="F2993" s="170"/>
      <c r="G2993" s="83"/>
      <c r="H2993" s="84"/>
      <c r="I2993" s="114" t="str">
        <f>IF(Stock[[#This Row],[SỐ LƯỢNG MUA]]&gt;0,Stock[[#This Row],[GIÁ MUA]]*Stock[[#This Row],[SỐ LƯỢNG MUA]]*$D$11,"")</f>
        <v/>
      </c>
      <c r="J2993" s="87"/>
      <c r="K2993" s="88"/>
      <c r="L2993" s="116" t="str">
        <f>IF(Stock[[#This Row],[SỐ LƯỢNG MUA]]&gt;0,Stock[[#This Row],[GIÁ MUA]]*(1+Stock[[#This Row],[% TĂNG KỲ VỌNG_1]]),"")</f>
        <v/>
      </c>
      <c r="M2993" s="89"/>
      <c r="N2993" s="116" t="str">
        <f>IF(Stock[[#This Row],[SỐ LƯỢNG MUA]]&gt;0,Stock[[#This Row],[GIÁ MUA]]*(1+Stock[[#This Row],[% TĂNG KỲ VỌNG_2]]),"")</f>
        <v/>
      </c>
      <c r="O2993" s="89"/>
      <c r="P2993" s="116" t="str">
        <f>IF(Stock[[#This Row],[SỐ LƯỢNG MUA]]&gt;0,Stock[[#This Row],[GIÁ MUA]]*(1+Stock[[#This Row],[% GIẢM ĐỂ CẮT LỖ]]),"")</f>
        <v/>
      </c>
      <c r="Q2993" s="103"/>
      <c r="R2993" s="117" t="str">
        <f>IF(Stock[[#This Row],[CỔ TỨC TIỀN MẶT]]&gt;0,Stock[[#This Row],[CỔ TỨC TIỀN MẶT]]/(Stock[[#This Row],[GIÁ MUA]]*Stock[[#This Row],[SỐ LƯỢNG MUA]]),"")</f>
        <v/>
      </c>
      <c r="S2993" s="103"/>
      <c r="T2993" s="77"/>
      <c r="U2993" s="95"/>
      <c r="V2993" s="96"/>
      <c r="W2993" s="125" t="str">
        <f>IF(Stock[[#This Row],[SỐ LƯỢNG BÁN]]&gt;0,Stock[[#This Row],[GIÁ BÁN]]*Stock[[#This Row],[SỐ LƯỢNG BÁN]]*$D$11+Stock[[#This Row],[GIÁ BÁN]]*Stock[[#This Row],[SỐ LƯỢNG BÁN]]*$D$12,"")</f>
        <v/>
      </c>
      <c r="X2993" s="120">
        <f>Stock[[#This Row],[SỐ LƯỢNG MUA]]+Stock[[#This Row],[CỔ TỨC BẰNG CỔ PHIẾU]]-Stock[[#This Row],[SỐ LƯỢNG BÁN]]</f>
        <v>0</v>
      </c>
      <c r="Y299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3" s="120">
        <f ca="1">IF(Stock[[#This Row],[NGÀY BÁN]]&gt;0,Stock[[#This Row],[NGÀY BÁN]]-Stock[[#This Row],[NGÀY MUA]]+1,IF(Stock[[#This Row],[NGÀY MUA]]=0,0,TODAY()-Stock[[#This Row],[NGÀY MUA]]+1))</f>
        <v>0</v>
      </c>
      <c r="AA2993" s="121" t="str">
        <f>IFERROR(Stock[[#This Row],[CỔ TỨC TIỀN MẶT]]+Stock[[#This Row],[LÃI/(LỖ) TỪ BÁN CK
(auto-fill)]],"")</f>
        <v/>
      </c>
      <c r="AB299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3" s="79"/>
      <c r="AE2993" s="146" t="str">
        <f>IF(Stock[[#This Row],[TRẠNG THÁI
(auto-fill)]]="NẮM GIỮ",Stock[[#This Row],[GIÁ THỊ TRƯỜNG]]-Stock[[#This Row],[GIÁ MUA]],"")</f>
        <v/>
      </c>
      <c r="AF2993" s="150" t="str">
        <f>IFERROR(Stock[[#This Row],[TĂNG/
(GIẢM )]]/Stock[[#This Row],[GIÁ MUA]],"")</f>
        <v/>
      </c>
      <c r="AG2993" s="129" t="str">
        <f>IF(Stock[[#This Row],[GIÁ THỊ TRƯỜNG]]&gt;0,Stock[[#This Row],[GIÁ THỊ TRƯỜNG]]*Stock[[#This Row],[SỐ LƯỢNG CÒN LẠI
(auto-fill)]],"")</f>
        <v/>
      </c>
    </row>
    <row r="2994" spans="2:33">
      <c r="B2994" s="109" t="str">
        <f>IF(AND(Stock[[#This Row],[SỐ LƯỢNG MUA]]&gt;0,Stock[[#This Row],[SỐ LƯỢNG CÒN LẠI
(auto-fill)]]=0),"BÁN",
IF(AND(Stock[[#This Row],[SỐ LƯỢNG MUA]]&gt;0,Stock[[#This Row],[SỐ LƯỢNG CÒN LẠI
(auto-fill)]]&gt;0),"NẮM GIỮ",""))</f>
        <v/>
      </c>
      <c r="C2994" s="112">
        <f t="shared" si="46"/>
        <v>2981</v>
      </c>
      <c r="D2994" s="77"/>
      <c r="E2994" s="78"/>
      <c r="F2994" s="170"/>
      <c r="G2994" s="83"/>
      <c r="H2994" s="84"/>
      <c r="I2994" s="114" t="str">
        <f>IF(Stock[[#This Row],[SỐ LƯỢNG MUA]]&gt;0,Stock[[#This Row],[GIÁ MUA]]*Stock[[#This Row],[SỐ LƯỢNG MUA]]*$D$11,"")</f>
        <v/>
      </c>
      <c r="J2994" s="87"/>
      <c r="K2994" s="88"/>
      <c r="L2994" s="116" t="str">
        <f>IF(Stock[[#This Row],[SỐ LƯỢNG MUA]]&gt;0,Stock[[#This Row],[GIÁ MUA]]*(1+Stock[[#This Row],[% TĂNG KỲ VỌNG_1]]),"")</f>
        <v/>
      </c>
      <c r="M2994" s="89"/>
      <c r="N2994" s="116" t="str">
        <f>IF(Stock[[#This Row],[SỐ LƯỢNG MUA]]&gt;0,Stock[[#This Row],[GIÁ MUA]]*(1+Stock[[#This Row],[% TĂNG KỲ VỌNG_2]]),"")</f>
        <v/>
      </c>
      <c r="O2994" s="89"/>
      <c r="P2994" s="116" t="str">
        <f>IF(Stock[[#This Row],[SỐ LƯỢNG MUA]]&gt;0,Stock[[#This Row],[GIÁ MUA]]*(1+Stock[[#This Row],[% GIẢM ĐỂ CẮT LỖ]]),"")</f>
        <v/>
      </c>
      <c r="Q2994" s="103"/>
      <c r="R2994" s="117" t="str">
        <f>IF(Stock[[#This Row],[CỔ TỨC TIỀN MẶT]]&gt;0,Stock[[#This Row],[CỔ TỨC TIỀN MẶT]]/(Stock[[#This Row],[GIÁ MUA]]*Stock[[#This Row],[SỐ LƯỢNG MUA]]),"")</f>
        <v/>
      </c>
      <c r="S2994" s="103"/>
      <c r="T2994" s="77"/>
      <c r="U2994" s="95"/>
      <c r="V2994" s="96"/>
      <c r="W2994" s="125" t="str">
        <f>IF(Stock[[#This Row],[SỐ LƯỢNG BÁN]]&gt;0,Stock[[#This Row],[GIÁ BÁN]]*Stock[[#This Row],[SỐ LƯỢNG BÁN]]*$D$11+Stock[[#This Row],[GIÁ BÁN]]*Stock[[#This Row],[SỐ LƯỢNG BÁN]]*$D$12,"")</f>
        <v/>
      </c>
      <c r="X2994" s="120">
        <f>Stock[[#This Row],[SỐ LƯỢNG MUA]]+Stock[[#This Row],[CỔ TỨC BẰNG CỔ PHIẾU]]-Stock[[#This Row],[SỐ LƯỢNG BÁN]]</f>
        <v>0</v>
      </c>
      <c r="Y299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4" s="120">
        <f ca="1">IF(Stock[[#This Row],[NGÀY BÁN]]&gt;0,Stock[[#This Row],[NGÀY BÁN]]-Stock[[#This Row],[NGÀY MUA]]+1,IF(Stock[[#This Row],[NGÀY MUA]]=0,0,TODAY()-Stock[[#This Row],[NGÀY MUA]]+1))</f>
        <v>0</v>
      </c>
      <c r="AA2994" s="121" t="str">
        <f>IFERROR(Stock[[#This Row],[CỔ TỨC TIỀN MẶT]]+Stock[[#This Row],[LÃI/(LỖ) TỪ BÁN CK
(auto-fill)]],"")</f>
        <v/>
      </c>
      <c r="AB299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4" s="79"/>
      <c r="AE2994" s="146" t="str">
        <f>IF(Stock[[#This Row],[TRẠNG THÁI
(auto-fill)]]="NẮM GIỮ",Stock[[#This Row],[GIÁ THỊ TRƯỜNG]]-Stock[[#This Row],[GIÁ MUA]],"")</f>
        <v/>
      </c>
      <c r="AF2994" s="150" t="str">
        <f>IFERROR(Stock[[#This Row],[TĂNG/
(GIẢM )]]/Stock[[#This Row],[GIÁ MUA]],"")</f>
        <v/>
      </c>
      <c r="AG2994" s="129" t="str">
        <f>IF(Stock[[#This Row],[GIÁ THỊ TRƯỜNG]]&gt;0,Stock[[#This Row],[GIÁ THỊ TRƯỜNG]]*Stock[[#This Row],[SỐ LƯỢNG CÒN LẠI
(auto-fill)]],"")</f>
        <v/>
      </c>
    </row>
    <row r="2995" spans="2:33">
      <c r="B2995" s="109" t="str">
        <f>IF(AND(Stock[[#This Row],[SỐ LƯỢNG MUA]]&gt;0,Stock[[#This Row],[SỐ LƯỢNG CÒN LẠI
(auto-fill)]]=0),"BÁN",
IF(AND(Stock[[#This Row],[SỐ LƯỢNG MUA]]&gt;0,Stock[[#This Row],[SỐ LƯỢNG CÒN LẠI
(auto-fill)]]&gt;0),"NẮM GIỮ",""))</f>
        <v/>
      </c>
      <c r="C2995" s="112">
        <f t="shared" si="46"/>
        <v>2982</v>
      </c>
      <c r="D2995" s="77"/>
      <c r="E2995" s="78"/>
      <c r="F2995" s="170"/>
      <c r="G2995" s="83"/>
      <c r="H2995" s="84"/>
      <c r="I2995" s="114" t="str">
        <f>IF(Stock[[#This Row],[SỐ LƯỢNG MUA]]&gt;0,Stock[[#This Row],[GIÁ MUA]]*Stock[[#This Row],[SỐ LƯỢNG MUA]]*$D$11,"")</f>
        <v/>
      </c>
      <c r="J2995" s="87"/>
      <c r="K2995" s="88"/>
      <c r="L2995" s="116" t="str">
        <f>IF(Stock[[#This Row],[SỐ LƯỢNG MUA]]&gt;0,Stock[[#This Row],[GIÁ MUA]]*(1+Stock[[#This Row],[% TĂNG KỲ VỌNG_1]]),"")</f>
        <v/>
      </c>
      <c r="M2995" s="89"/>
      <c r="N2995" s="116" t="str">
        <f>IF(Stock[[#This Row],[SỐ LƯỢNG MUA]]&gt;0,Stock[[#This Row],[GIÁ MUA]]*(1+Stock[[#This Row],[% TĂNG KỲ VỌNG_2]]),"")</f>
        <v/>
      </c>
      <c r="O2995" s="89"/>
      <c r="P2995" s="116" t="str">
        <f>IF(Stock[[#This Row],[SỐ LƯỢNG MUA]]&gt;0,Stock[[#This Row],[GIÁ MUA]]*(1+Stock[[#This Row],[% GIẢM ĐỂ CẮT LỖ]]),"")</f>
        <v/>
      </c>
      <c r="Q2995" s="103"/>
      <c r="R2995" s="117" t="str">
        <f>IF(Stock[[#This Row],[CỔ TỨC TIỀN MẶT]]&gt;0,Stock[[#This Row],[CỔ TỨC TIỀN MẶT]]/(Stock[[#This Row],[GIÁ MUA]]*Stock[[#This Row],[SỐ LƯỢNG MUA]]),"")</f>
        <v/>
      </c>
      <c r="S2995" s="103"/>
      <c r="T2995" s="77"/>
      <c r="U2995" s="95"/>
      <c r="V2995" s="96"/>
      <c r="W2995" s="125" t="str">
        <f>IF(Stock[[#This Row],[SỐ LƯỢNG BÁN]]&gt;0,Stock[[#This Row],[GIÁ BÁN]]*Stock[[#This Row],[SỐ LƯỢNG BÁN]]*$D$11+Stock[[#This Row],[GIÁ BÁN]]*Stock[[#This Row],[SỐ LƯỢNG BÁN]]*$D$12,"")</f>
        <v/>
      </c>
      <c r="X2995" s="120">
        <f>Stock[[#This Row],[SỐ LƯỢNG MUA]]+Stock[[#This Row],[CỔ TỨC BẰNG CỔ PHIẾU]]-Stock[[#This Row],[SỐ LƯỢNG BÁN]]</f>
        <v>0</v>
      </c>
      <c r="Y299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5" s="120">
        <f ca="1">IF(Stock[[#This Row],[NGÀY BÁN]]&gt;0,Stock[[#This Row],[NGÀY BÁN]]-Stock[[#This Row],[NGÀY MUA]]+1,IF(Stock[[#This Row],[NGÀY MUA]]=0,0,TODAY()-Stock[[#This Row],[NGÀY MUA]]+1))</f>
        <v>0</v>
      </c>
      <c r="AA2995" s="121" t="str">
        <f>IFERROR(Stock[[#This Row],[CỔ TỨC TIỀN MẶT]]+Stock[[#This Row],[LÃI/(LỖ) TỪ BÁN CK
(auto-fill)]],"")</f>
        <v/>
      </c>
      <c r="AB299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5" s="79"/>
      <c r="AE2995" s="146" t="str">
        <f>IF(Stock[[#This Row],[TRẠNG THÁI
(auto-fill)]]="NẮM GIỮ",Stock[[#This Row],[GIÁ THỊ TRƯỜNG]]-Stock[[#This Row],[GIÁ MUA]],"")</f>
        <v/>
      </c>
      <c r="AF2995" s="150" t="str">
        <f>IFERROR(Stock[[#This Row],[TĂNG/
(GIẢM )]]/Stock[[#This Row],[GIÁ MUA]],"")</f>
        <v/>
      </c>
      <c r="AG2995" s="129" t="str">
        <f>IF(Stock[[#This Row],[GIÁ THỊ TRƯỜNG]]&gt;0,Stock[[#This Row],[GIÁ THỊ TRƯỜNG]]*Stock[[#This Row],[SỐ LƯỢNG CÒN LẠI
(auto-fill)]],"")</f>
        <v/>
      </c>
    </row>
    <row r="2996" spans="2:33">
      <c r="B2996" s="109" t="str">
        <f>IF(AND(Stock[[#This Row],[SỐ LƯỢNG MUA]]&gt;0,Stock[[#This Row],[SỐ LƯỢNG CÒN LẠI
(auto-fill)]]=0),"BÁN",
IF(AND(Stock[[#This Row],[SỐ LƯỢNG MUA]]&gt;0,Stock[[#This Row],[SỐ LƯỢNG CÒN LẠI
(auto-fill)]]&gt;0),"NẮM GIỮ",""))</f>
        <v/>
      </c>
      <c r="C2996" s="112">
        <f t="shared" si="46"/>
        <v>2983</v>
      </c>
      <c r="D2996" s="77"/>
      <c r="E2996" s="78"/>
      <c r="F2996" s="170"/>
      <c r="G2996" s="83"/>
      <c r="H2996" s="84"/>
      <c r="I2996" s="114" t="str">
        <f>IF(Stock[[#This Row],[SỐ LƯỢNG MUA]]&gt;0,Stock[[#This Row],[GIÁ MUA]]*Stock[[#This Row],[SỐ LƯỢNG MUA]]*$D$11,"")</f>
        <v/>
      </c>
      <c r="J2996" s="87"/>
      <c r="K2996" s="88"/>
      <c r="L2996" s="116" t="str">
        <f>IF(Stock[[#This Row],[SỐ LƯỢNG MUA]]&gt;0,Stock[[#This Row],[GIÁ MUA]]*(1+Stock[[#This Row],[% TĂNG KỲ VỌNG_1]]),"")</f>
        <v/>
      </c>
      <c r="M2996" s="89"/>
      <c r="N2996" s="116" t="str">
        <f>IF(Stock[[#This Row],[SỐ LƯỢNG MUA]]&gt;0,Stock[[#This Row],[GIÁ MUA]]*(1+Stock[[#This Row],[% TĂNG KỲ VỌNG_2]]),"")</f>
        <v/>
      </c>
      <c r="O2996" s="89"/>
      <c r="P2996" s="116" t="str">
        <f>IF(Stock[[#This Row],[SỐ LƯỢNG MUA]]&gt;0,Stock[[#This Row],[GIÁ MUA]]*(1+Stock[[#This Row],[% GIẢM ĐỂ CẮT LỖ]]),"")</f>
        <v/>
      </c>
      <c r="Q2996" s="103"/>
      <c r="R2996" s="117" t="str">
        <f>IF(Stock[[#This Row],[CỔ TỨC TIỀN MẶT]]&gt;0,Stock[[#This Row],[CỔ TỨC TIỀN MẶT]]/(Stock[[#This Row],[GIÁ MUA]]*Stock[[#This Row],[SỐ LƯỢNG MUA]]),"")</f>
        <v/>
      </c>
      <c r="S2996" s="103"/>
      <c r="T2996" s="77"/>
      <c r="U2996" s="95"/>
      <c r="V2996" s="96"/>
      <c r="W2996" s="125" t="str">
        <f>IF(Stock[[#This Row],[SỐ LƯỢNG BÁN]]&gt;0,Stock[[#This Row],[GIÁ BÁN]]*Stock[[#This Row],[SỐ LƯỢNG BÁN]]*$D$11+Stock[[#This Row],[GIÁ BÁN]]*Stock[[#This Row],[SỐ LƯỢNG BÁN]]*$D$12,"")</f>
        <v/>
      </c>
      <c r="X2996" s="120">
        <f>Stock[[#This Row],[SỐ LƯỢNG MUA]]+Stock[[#This Row],[CỔ TỨC BẰNG CỔ PHIẾU]]-Stock[[#This Row],[SỐ LƯỢNG BÁN]]</f>
        <v>0</v>
      </c>
      <c r="Y299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6" s="120">
        <f ca="1">IF(Stock[[#This Row],[NGÀY BÁN]]&gt;0,Stock[[#This Row],[NGÀY BÁN]]-Stock[[#This Row],[NGÀY MUA]]+1,IF(Stock[[#This Row],[NGÀY MUA]]=0,0,TODAY()-Stock[[#This Row],[NGÀY MUA]]+1))</f>
        <v>0</v>
      </c>
      <c r="AA2996" s="121" t="str">
        <f>IFERROR(Stock[[#This Row],[CỔ TỨC TIỀN MẶT]]+Stock[[#This Row],[LÃI/(LỖ) TỪ BÁN CK
(auto-fill)]],"")</f>
        <v/>
      </c>
      <c r="AB299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6" s="79"/>
      <c r="AE2996" s="146" t="str">
        <f>IF(Stock[[#This Row],[TRẠNG THÁI
(auto-fill)]]="NẮM GIỮ",Stock[[#This Row],[GIÁ THỊ TRƯỜNG]]-Stock[[#This Row],[GIÁ MUA]],"")</f>
        <v/>
      </c>
      <c r="AF2996" s="150" t="str">
        <f>IFERROR(Stock[[#This Row],[TĂNG/
(GIẢM )]]/Stock[[#This Row],[GIÁ MUA]],"")</f>
        <v/>
      </c>
      <c r="AG2996" s="129" t="str">
        <f>IF(Stock[[#This Row],[GIÁ THỊ TRƯỜNG]]&gt;0,Stock[[#This Row],[GIÁ THỊ TRƯỜNG]]*Stock[[#This Row],[SỐ LƯỢNG CÒN LẠI
(auto-fill)]],"")</f>
        <v/>
      </c>
    </row>
    <row r="2997" spans="2:33">
      <c r="B2997" s="109" t="str">
        <f>IF(AND(Stock[[#This Row],[SỐ LƯỢNG MUA]]&gt;0,Stock[[#This Row],[SỐ LƯỢNG CÒN LẠI
(auto-fill)]]=0),"BÁN",
IF(AND(Stock[[#This Row],[SỐ LƯỢNG MUA]]&gt;0,Stock[[#This Row],[SỐ LƯỢNG CÒN LẠI
(auto-fill)]]&gt;0),"NẮM GIỮ",""))</f>
        <v/>
      </c>
      <c r="C2997" s="112">
        <f t="shared" si="46"/>
        <v>2984</v>
      </c>
      <c r="D2997" s="77"/>
      <c r="E2997" s="78"/>
      <c r="F2997" s="170"/>
      <c r="G2997" s="83"/>
      <c r="H2997" s="84"/>
      <c r="I2997" s="114" t="str">
        <f>IF(Stock[[#This Row],[SỐ LƯỢNG MUA]]&gt;0,Stock[[#This Row],[GIÁ MUA]]*Stock[[#This Row],[SỐ LƯỢNG MUA]]*$D$11,"")</f>
        <v/>
      </c>
      <c r="J2997" s="87"/>
      <c r="K2997" s="88"/>
      <c r="L2997" s="116" t="str">
        <f>IF(Stock[[#This Row],[SỐ LƯỢNG MUA]]&gt;0,Stock[[#This Row],[GIÁ MUA]]*(1+Stock[[#This Row],[% TĂNG KỲ VỌNG_1]]),"")</f>
        <v/>
      </c>
      <c r="M2997" s="89"/>
      <c r="N2997" s="116" t="str">
        <f>IF(Stock[[#This Row],[SỐ LƯỢNG MUA]]&gt;0,Stock[[#This Row],[GIÁ MUA]]*(1+Stock[[#This Row],[% TĂNG KỲ VỌNG_2]]),"")</f>
        <v/>
      </c>
      <c r="O2997" s="89"/>
      <c r="P2997" s="116" t="str">
        <f>IF(Stock[[#This Row],[SỐ LƯỢNG MUA]]&gt;0,Stock[[#This Row],[GIÁ MUA]]*(1+Stock[[#This Row],[% GIẢM ĐỂ CẮT LỖ]]),"")</f>
        <v/>
      </c>
      <c r="Q2997" s="103"/>
      <c r="R2997" s="117" t="str">
        <f>IF(Stock[[#This Row],[CỔ TỨC TIỀN MẶT]]&gt;0,Stock[[#This Row],[CỔ TỨC TIỀN MẶT]]/(Stock[[#This Row],[GIÁ MUA]]*Stock[[#This Row],[SỐ LƯỢNG MUA]]),"")</f>
        <v/>
      </c>
      <c r="S2997" s="103"/>
      <c r="T2997" s="77"/>
      <c r="U2997" s="95"/>
      <c r="V2997" s="96"/>
      <c r="W2997" s="125" t="str">
        <f>IF(Stock[[#This Row],[SỐ LƯỢNG BÁN]]&gt;0,Stock[[#This Row],[GIÁ BÁN]]*Stock[[#This Row],[SỐ LƯỢNG BÁN]]*$D$11+Stock[[#This Row],[GIÁ BÁN]]*Stock[[#This Row],[SỐ LƯỢNG BÁN]]*$D$12,"")</f>
        <v/>
      </c>
      <c r="X2997" s="120">
        <f>Stock[[#This Row],[SỐ LƯỢNG MUA]]+Stock[[#This Row],[CỔ TỨC BẰNG CỔ PHIẾU]]-Stock[[#This Row],[SỐ LƯỢNG BÁN]]</f>
        <v>0</v>
      </c>
      <c r="Y299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7" s="120">
        <f ca="1">IF(Stock[[#This Row],[NGÀY BÁN]]&gt;0,Stock[[#This Row],[NGÀY BÁN]]-Stock[[#This Row],[NGÀY MUA]]+1,IF(Stock[[#This Row],[NGÀY MUA]]=0,0,TODAY()-Stock[[#This Row],[NGÀY MUA]]+1))</f>
        <v>0</v>
      </c>
      <c r="AA2997" s="121" t="str">
        <f>IFERROR(Stock[[#This Row],[CỔ TỨC TIỀN MẶT]]+Stock[[#This Row],[LÃI/(LỖ) TỪ BÁN CK
(auto-fill)]],"")</f>
        <v/>
      </c>
      <c r="AB299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7" s="79"/>
      <c r="AE2997" s="146" t="str">
        <f>IF(Stock[[#This Row],[TRẠNG THÁI
(auto-fill)]]="NẮM GIỮ",Stock[[#This Row],[GIÁ THỊ TRƯỜNG]]-Stock[[#This Row],[GIÁ MUA]],"")</f>
        <v/>
      </c>
      <c r="AF2997" s="150" t="str">
        <f>IFERROR(Stock[[#This Row],[TĂNG/
(GIẢM )]]/Stock[[#This Row],[GIÁ MUA]],"")</f>
        <v/>
      </c>
      <c r="AG2997" s="129" t="str">
        <f>IF(Stock[[#This Row],[GIÁ THỊ TRƯỜNG]]&gt;0,Stock[[#This Row],[GIÁ THỊ TRƯỜNG]]*Stock[[#This Row],[SỐ LƯỢNG CÒN LẠI
(auto-fill)]],"")</f>
        <v/>
      </c>
    </row>
    <row r="2998" spans="2:33">
      <c r="B2998" s="109" t="str">
        <f>IF(AND(Stock[[#This Row],[SỐ LƯỢNG MUA]]&gt;0,Stock[[#This Row],[SỐ LƯỢNG CÒN LẠI
(auto-fill)]]=0),"BÁN",
IF(AND(Stock[[#This Row],[SỐ LƯỢNG MUA]]&gt;0,Stock[[#This Row],[SỐ LƯỢNG CÒN LẠI
(auto-fill)]]&gt;0),"NẮM GIỮ",""))</f>
        <v/>
      </c>
      <c r="C2998" s="112">
        <f t="shared" si="46"/>
        <v>2985</v>
      </c>
      <c r="D2998" s="77"/>
      <c r="E2998" s="78"/>
      <c r="F2998" s="170"/>
      <c r="G2998" s="83"/>
      <c r="H2998" s="84"/>
      <c r="I2998" s="114" t="str">
        <f>IF(Stock[[#This Row],[SỐ LƯỢNG MUA]]&gt;0,Stock[[#This Row],[GIÁ MUA]]*Stock[[#This Row],[SỐ LƯỢNG MUA]]*$D$11,"")</f>
        <v/>
      </c>
      <c r="J2998" s="87"/>
      <c r="K2998" s="88"/>
      <c r="L2998" s="116" t="str">
        <f>IF(Stock[[#This Row],[SỐ LƯỢNG MUA]]&gt;0,Stock[[#This Row],[GIÁ MUA]]*(1+Stock[[#This Row],[% TĂNG KỲ VỌNG_1]]),"")</f>
        <v/>
      </c>
      <c r="M2998" s="89"/>
      <c r="N2998" s="116" t="str">
        <f>IF(Stock[[#This Row],[SỐ LƯỢNG MUA]]&gt;0,Stock[[#This Row],[GIÁ MUA]]*(1+Stock[[#This Row],[% TĂNG KỲ VỌNG_2]]),"")</f>
        <v/>
      </c>
      <c r="O2998" s="89"/>
      <c r="P2998" s="116" t="str">
        <f>IF(Stock[[#This Row],[SỐ LƯỢNG MUA]]&gt;0,Stock[[#This Row],[GIÁ MUA]]*(1+Stock[[#This Row],[% GIẢM ĐỂ CẮT LỖ]]),"")</f>
        <v/>
      </c>
      <c r="Q2998" s="103"/>
      <c r="R2998" s="117" t="str">
        <f>IF(Stock[[#This Row],[CỔ TỨC TIỀN MẶT]]&gt;0,Stock[[#This Row],[CỔ TỨC TIỀN MẶT]]/(Stock[[#This Row],[GIÁ MUA]]*Stock[[#This Row],[SỐ LƯỢNG MUA]]),"")</f>
        <v/>
      </c>
      <c r="S2998" s="103"/>
      <c r="T2998" s="77"/>
      <c r="U2998" s="95"/>
      <c r="V2998" s="96"/>
      <c r="W2998" s="125" t="str">
        <f>IF(Stock[[#This Row],[SỐ LƯỢNG BÁN]]&gt;0,Stock[[#This Row],[GIÁ BÁN]]*Stock[[#This Row],[SỐ LƯỢNG BÁN]]*$D$11+Stock[[#This Row],[GIÁ BÁN]]*Stock[[#This Row],[SỐ LƯỢNG BÁN]]*$D$12,"")</f>
        <v/>
      </c>
      <c r="X2998" s="120">
        <f>Stock[[#This Row],[SỐ LƯỢNG MUA]]+Stock[[#This Row],[CỔ TỨC BẰNG CỔ PHIẾU]]-Stock[[#This Row],[SỐ LƯỢNG BÁN]]</f>
        <v>0</v>
      </c>
      <c r="Y299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8" s="120">
        <f ca="1">IF(Stock[[#This Row],[NGÀY BÁN]]&gt;0,Stock[[#This Row],[NGÀY BÁN]]-Stock[[#This Row],[NGÀY MUA]]+1,IF(Stock[[#This Row],[NGÀY MUA]]=0,0,TODAY()-Stock[[#This Row],[NGÀY MUA]]+1))</f>
        <v>0</v>
      </c>
      <c r="AA2998" s="121" t="str">
        <f>IFERROR(Stock[[#This Row],[CỔ TỨC TIỀN MẶT]]+Stock[[#This Row],[LÃI/(LỖ) TỪ BÁN CK
(auto-fill)]],"")</f>
        <v/>
      </c>
      <c r="AB299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8" s="79"/>
      <c r="AE2998" s="146" t="str">
        <f>IF(Stock[[#This Row],[TRẠNG THÁI
(auto-fill)]]="NẮM GIỮ",Stock[[#This Row],[GIÁ THỊ TRƯỜNG]]-Stock[[#This Row],[GIÁ MUA]],"")</f>
        <v/>
      </c>
      <c r="AF2998" s="150" t="str">
        <f>IFERROR(Stock[[#This Row],[TĂNG/
(GIẢM )]]/Stock[[#This Row],[GIÁ MUA]],"")</f>
        <v/>
      </c>
      <c r="AG2998" s="129" t="str">
        <f>IF(Stock[[#This Row],[GIÁ THỊ TRƯỜNG]]&gt;0,Stock[[#This Row],[GIÁ THỊ TRƯỜNG]]*Stock[[#This Row],[SỐ LƯỢNG CÒN LẠI
(auto-fill)]],"")</f>
        <v/>
      </c>
    </row>
    <row r="2999" spans="2:33">
      <c r="B2999" s="109" t="str">
        <f>IF(AND(Stock[[#This Row],[SỐ LƯỢNG MUA]]&gt;0,Stock[[#This Row],[SỐ LƯỢNG CÒN LẠI
(auto-fill)]]=0),"BÁN",
IF(AND(Stock[[#This Row],[SỐ LƯỢNG MUA]]&gt;0,Stock[[#This Row],[SỐ LƯỢNG CÒN LẠI
(auto-fill)]]&gt;0),"NẮM GIỮ",""))</f>
        <v/>
      </c>
      <c r="C2999" s="112">
        <f t="shared" si="46"/>
        <v>2986</v>
      </c>
      <c r="D2999" s="77"/>
      <c r="E2999" s="78"/>
      <c r="F2999" s="170"/>
      <c r="G2999" s="83"/>
      <c r="H2999" s="84"/>
      <c r="I2999" s="114" t="str">
        <f>IF(Stock[[#This Row],[SỐ LƯỢNG MUA]]&gt;0,Stock[[#This Row],[GIÁ MUA]]*Stock[[#This Row],[SỐ LƯỢNG MUA]]*$D$11,"")</f>
        <v/>
      </c>
      <c r="J2999" s="87"/>
      <c r="K2999" s="88"/>
      <c r="L2999" s="116" t="str">
        <f>IF(Stock[[#This Row],[SỐ LƯỢNG MUA]]&gt;0,Stock[[#This Row],[GIÁ MUA]]*(1+Stock[[#This Row],[% TĂNG KỲ VỌNG_1]]),"")</f>
        <v/>
      </c>
      <c r="M2999" s="89"/>
      <c r="N2999" s="116" t="str">
        <f>IF(Stock[[#This Row],[SỐ LƯỢNG MUA]]&gt;0,Stock[[#This Row],[GIÁ MUA]]*(1+Stock[[#This Row],[% TĂNG KỲ VỌNG_2]]),"")</f>
        <v/>
      </c>
      <c r="O2999" s="89"/>
      <c r="P2999" s="116" t="str">
        <f>IF(Stock[[#This Row],[SỐ LƯỢNG MUA]]&gt;0,Stock[[#This Row],[GIÁ MUA]]*(1+Stock[[#This Row],[% GIẢM ĐỂ CẮT LỖ]]),"")</f>
        <v/>
      </c>
      <c r="Q2999" s="103"/>
      <c r="R2999" s="117" t="str">
        <f>IF(Stock[[#This Row],[CỔ TỨC TIỀN MẶT]]&gt;0,Stock[[#This Row],[CỔ TỨC TIỀN MẶT]]/(Stock[[#This Row],[GIÁ MUA]]*Stock[[#This Row],[SỐ LƯỢNG MUA]]),"")</f>
        <v/>
      </c>
      <c r="S2999" s="103"/>
      <c r="T2999" s="77"/>
      <c r="U2999" s="95"/>
      <c r="V2999" s="96"/>
      <c r="W2999" s="125" t="str">
        <f>IF(Stock[[#This Row],[SỐ LƯỢNG BÁN]]&gt;0,Stock[[#This Row],[GIÁ BÁN]]*Stock[[#This Row],[SỐ LƯỢNG BÁN]]*$D$11+Stock[[#This Row],[GIÁ BÁN]]*Stock[[#This Row],[SỐ LƯỢNG BÁN]]*$D$12,"")</f>
        <v/>
      </c>
      <c r="X2999" s="120">
        <f>Stock[[#This Row],[SỐ LƯỢNG MUA]]+Stock[[#This Row],[CỔ TỨC BẰNG CỔ PHIẾU]]-Stock[[#This Row],[SỐ LƯỢNG BÁN]]</f>
        <v>0</v>
      </c>
      <c r="Y299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9" s="120">
        <f ca="1">IF(Stock[[#This Row],[NGÀY BÁN]]&gt;0,Stock[[#This Row],[NGÀY BÁN]]-Stock[[#This Row],[NGÀY MUA]]+1,IF(Stock[[#This Row],[NGÀY MUA]]=0,0,TODAY()-Stock[[#This Row],[NGÀY MUA]]+1))</f>
        <v>0</v>
      </c>
      <c r="AA2999" s="121" t="str">
        <f>IFERROR(Stock[[#This Row],[CỔ TỨC TIỀN MẶT]]+Stock[[#This Row],[LÃI/(LỖ) TỪ BÁN CK
(auto-fill)]],"")</f>
        <v/>
      </c>
      <c r="AB299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99" s="79"/>
      <c r="AE2999" s="146" t="str">
        <f>IF(Stock[[#This Row],[TRẠNG THÁI
(auto-fill)]]="NẮM GIỮ",Stock[[#This Row],[GIÁ THỊ TRƯỜNG]]-Stock[[#This Row],[GIÁ MUA]],"")</f>
        <v/>
      </c>
      <c r="AF2999" s="150" t="str">
        <f>IFERROR(Stock[[#This Row],[TĂNG/
(GIẢM )]]/Stock[[#This Row],[GIÁ MUA]],"")</f>
        <v/>
      </c>
      <c r="AG2999" s="129" t="str">
        <f>IF(Stock[[#This Row],[GIÁ THỊ TRƯỜNG]]&gt;0,Stock[[#This Row],[GIÁ THỊ TRƯỜNG]]*Stock[[#This Row],[SỐ LƯỢNG CÒN LẠI
(auto-fill)]],"")</f>
        <v/>
      </c>
    </row>
    <row r="3000" spans="2:33">
      <c r="B3000" s="109" t="str">
        <f>IF(AND(Stock[[#This Row],[SỐ LƯỢNG MUA]]&gt;0,Stock[[#This Row],[SỐ LƯỢNG CÒN LẠI
(auto-fill)]]=0),"BÁN",
IF(AND(Stock[[#This Row],[SỐ LƯỢNG MUA]]&gt;0,Stock[[#This Row],[SỐ LƯỢNG CÒN LẠI
(auto-fill)]]&gt;0),"NẮM GIỮ",""))</f>
        <v/>
      </c>
      <c r="C3000" s="112">
        <f t="shared" si="46"/>
        <v>2987</v>
      </c>
      <c r="D3000" s="77"/>
      <c r="E3000" s="78"/>
      <c r="F3000" s="170"/>
      <c r="G3000" s="83"/>
      <c r="H3000" s="84"/>
      <c r="I3000" s="114" t="str">
        <f>IF(Stock[[#This Row],[SỐ LƯỢNG MUA]]&gt;0,Stock[[#This Row],[GIÁ MUA]]*Stock[[#This Row],[SỐ LƯỢNG MUA]]*$D$11,"")</f>
        <v/>
      </c>
      <c r="J3000" s="87"/>
      <c r="K3000" s="88"/>
      <c r="L3000" s="116" t="str">
        <f>IF(Stock[[#This Row],[SỐ LƯỢNG MUA]]&gt;0,Stock[[#This Row],[GIÁ MUA]]*(1+Stock[[#This Row],[% TĂNG KỲ VỌNG_1]]),"")</f>
        <v/>
      </c>
      <c r="M3000" s="89"/>
      <c r="N3000" s="116" t="str">
        <f>IF(Stock[[#This Row],[SỐ LƯỢNG MUA]]&gt;0,Stock[[#This Row],[GIÁ MUA]]*(1+Stock[[#This Row],[% TĂNG KỲ VỌNG_2]]),"")</f>
        <v/>
      </c>
      <c r="O3000" s="89"/>
      <c r="P3000" s="116" t="str">
        <f>IF(Stock[[#This Row],[SỐ LƯỢNG MUA]]&gt;0,Stock[[#This Row],[GIÁ MUA]]*(1+Stock[[#This Row],[% GIẢM ĐỂ CẮT LỖ]]),"")</f>
        <v/>
      </c>
      <c r="Q3000" s="103"/>
      <c r="R3000" s="117" t="str">
        <f>IF(Stock[[#This Row],[CỔ TỨC TIỀN MẶT]]&gt;0,Stock[[#This Row],[CỔ TỨC TIỀN MẶT]]/(Stock[[#This Row],[GIÁ MUA]]*Stock[[#This Row],[SỐ LƯỢNG MUA]]),"")</f>
        <v/>
      </c>
      <c r="S3000" s="103"/>
      <c r="T3000" s="77"/>
      <c r="U3000" s="95"/>
      <c r="V3000" s="96"/>
      <c r="W3000" s="125" t="str">
        <f>IF(Stock[[#This Row],[SỐ LƯỢNG BÁN]]&gt;0,Stock[[#This Row],[GIÁ BÁN]]*Stock[[#This Row],[SỐ LƯỢNG BÁN]]*$D$11+Stock[[#This Row],[GIÁ BÁN]]*Stock[[#This Row],[SỐ LƯỢNG BÁN]]*$D$12,"")</f>
        <v/>
      </c>
      <c r="X3000" s="120">
        <f>Stock[[#This Row],[SỐ LƯỢNG MUA]]+Stock[[#This Row],[CỔ TỨC BẰNG CỔ PHIẾU]]-Stock[[#This Row],[SỐ LƯỢNG BÁN]]</f>
        <v>0</v>
      </c>
      <c r="Y300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0" s="120">
        <f ca="1">IF(Stock[[#This Row],[NGÀY BÁN]]&gt;0,Stock[[#This Row],[NGÀY BÁN]]-Stock[[#This Row],[NGÀY MUA]]+1,IF(Stock[[#This Row],[NGÀY MUA]]=0,0,TODAY()-Stock[[#This Row],[NGÀY MUA]]+1))</f>
        <v>0</v>
      </c>
      <c r="AA3000" s="121" t="str">
        <f>IFERROR(Stock[[#This Row],[CỔ TỨC TIỀN MẶT]]+Stock[[#This Row],[LÃI/(LỖ) TỪ BÁN CK
(auto-fill)]],"")</f>
        <v/>
      </c>
      <c r="AB300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0" s="79"/>
      <c r="AE3000" s="146" t="str">
        <f>IF(Stock[[#This Row],[TRẠNG THÁI
(auto-fill)]]="NẮM GIỮ",Stock[[#This Row],[GIÁ THỊ TRƯỜNG]]-Stock[[#This Row],[GIÁ MUA]],"")</f>
        <v/>
      </c>
      <c r="AF3000" s="150" t="str">
        <f>IFERROR(Stock[[#This Row],[TĂNG/
(GIẢM )]]/Stock[[#This Row],[GIÁ MUA]],"")</f>
        <v/>
      </c>
      <c r="AG3000" s="129" t="str">
        <f>IF(Stock[[#This Row],[GIÁ THỊ TRƯỜNG]]&gt;0,Stock[[#This Row],[GIÁ THỊ TRƯỜNG]]*Stock[[#This Row],[SỐ LƯỢNG CÒN LẠI
(auto-fill)]],"")</f>
        <v/>
      </c>
    </row>
    <row r="3001" spans="2:33">
      <c r="B3001" s="109" t="str">
        <f>IF(AND(Stock[[#This Row],[SỐ LƯỢNG MUA]]&gt;0,Stock[[#This Row],[SỐ LƯỢNG CÒN LẠI
(auto-fill)]]=0),"BÁN",
IF(AND(Stock[[#This Row],[SỐ LƯỢNG MUA]]&gt;0,Stock[[#This Row],[SỐ LƯỢNG CÒN LẠI
(auto-fill)]]&gt;0),"NẮM GIỮ",""))</f>
        <v/>
      </c>
      <c r="C3001" s="112">
        <f t="shared" si="46"/>
        <v>2988</v>
      </c>
      <c r="D3001" s="77"/>
      <c r="E3001" s="78"/>
      <c r="F3001" s="170"/>
      <c r="G3001" s="83"/>
      <c r="H3001" s="84"/>
      <c r="I3001" s="114" t="str">
        <f>IF(Stock[[#This Row],[SỐ LƯỢNG MUA]]&gt;0,Stock[[#This Row],[GIÁ MUA]]*Stock[[#This Row],[SỐ LƯỢNG MUA]]*$D$11,"")</f>
        <v/>
      </c>
      <c r="J3001" s="87"/>
      <c r="K3001" s="88"/>
      <c r="L3001" s="116" t="str">
        <f>IF(Stock[[#This Row],[SỐ LƯỢNG MUA]]&gt;0,Stock[[#This Row],[GIÁ MUA]]*(1+Stock[[#This Row],[% TĂNG KỲ VỌNG_1]]),"")</f>
        <v/>
      </c>
      <c r="M3001" s="89"/>
      <c r="N3001" s="116" t="str">
        <f>IF(Stock[[#This Row],[SỐ LƯỢNG MUA]]&gt;0,Stock[[#This Row],[GIÁ MUA]]*(1+Stock[[#This Row],[% TĂNG KỲ VỌNG_2]]),"")</f>
        <v/>
      </c>
      <c r="O3001" s="89"/>
      <c r="P3001" s="116" t="str">
        <f>IF(Stock[[#This Row],[SỐ LƯỢNG MUA]]&gt;0,Stock[[#This Row],[GIÁ MUA]]*(1+Stock[[#This Row],[% GIẢM ĐỂ CẮT LỖ]]),"")</f>
        <v/>
      </c>
      <c r="Q3001" s="103"/>
      <c r="R3001" s="117" t="str">
        <f>IF(Stock[[#This Row],[CỔ TỨC TIỀN MẶT]]&gt;0,Stock[[#This Row],[CỔ TỨC TIỀN MẶT]]/(Stock[[#This Row],[GIÁ MUA]]*Stock[[#This Row],[SỐ LƯỢNG MUA]]),"")</f>
        <v/>
      </c>
      <c r="S3001" s="103"/>
      <c r="T3001" s="77"/>
      <c r="U3001" s="95"/>
      <c r="V3001" s="96"/>
      <c r="W3001" s="125" t="str">
        <f>IF(Stock[[#This Row],[SỐ LƯỢNG BÁN]]&gt;0,Stock[[#This Row],[GIÁ BÁN]]*Stock[[#This Row],[SỐ LƯỢNG BÁN]]*$D$11+Stock[[#This Row],[GIÁ BÁN]]*Stock[[#This Row],[SỐ LƯỢNG BÁN]]*$D$12,"")</f>
        <v/>
      </c>
      <c r="X3001" s="120">
        <f>Stock[[#This Row],[SỐ LƯỢNG MUA]]+Stock[[#This Row],[CỔ TỨC BẰNG CỔ PHIẾU]]-Stock[[#This Row],[SỐ LƯỢNG BÁN]]</f>
        <v>0</v>
      </c>
      <c r="Y300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1" s="120">
        <f ca="1">IF(Stock[[#This Row],[NGÀY BÁN]]&gt;0,Stock[[#This Row],[NGÀY BÁN]]-Stock[[#This Row],[NGÀY MUA]]+1,IF(Stock[[#This Row],[NGÀY MUA]]=0,0,TODAY()-Stock[[#This Row],[NGÀY MUA]]+1))</f>
        <v>0</v>
      </c>
      <c r="AA3001" s="121" t="str">
        <f>IFERROR(Stock[[#This Row],[CỔ TỨC TIỀN MẶT]]+Stock[[#This Row],[LÃI/(LỖ) TỪ BÁN CK
(auto-fill)]],"")</f>
        <v/>
      </c>
      <c r="AB300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1" s="79"/>
      <c r="AE3001" s="146" t="str">
        <f>IF(Stock[[#This Row],[TRẠNG THÁI
(auto-fill)]]="NẮM GIỮ",Stock[[#This Row],[GIÁ THỊ TRƯỜNG]]-Stock[[#This Row],[GIÁ MUA]],"")</f>
        <v/>
      </c>
      <c r="AF3001" s="150" t="str">
        <f>IFERROR(Stock[[#This Row],[TĂNG/
(GIẢM )]]/Stock[[#This Row],[GIÁ MUA]],"")</f>
        <v/>
      </c>
      <c r="AG3001" s="129" t="str">
        <f>IF(Stock[[#This Row],[GIÁ THỊ TRƯỜNG]]&gt;0,Stock[[#This Row],[GIÁ THỊ TRƯỜNG]]*Stock[[#This Row],[SỐ LƯỢNG CÒN LẠI
(auto-fill)]],"")</f>
        <v/>
      </c>
    </row>
    <row r="3002" spans="2:33">
      <c r="B3002" s="109" t="str">
        <f>IF(AND(Stock[[#This Row],[SỐ LƯỢNG MUA]]&gt;0,Stock[[#This Row],[SỐ LƯỢNG CÒN LẠI
(auto-fill)]]=0),"BÁN",
IF(AND(Stock[[#This Row],[SỐ LƯỢNG MUA]]&gt;0,Stock[[#This Row],[SỐ LƯỢNG CÒN LẠI
(auto-fill)]]&gt;0),"NẮM GIỮ",""))</f>
        <v/>
      </c>
      <c r="C3002" s="112">
        <f t="shared" si="46"/>
        <v>2989</v>
      </c>
      <c r="D3002" s="77"/>
      <c r="E3002" s="78"/>
      <c r="F3002" s="170"/>
      <c r="G3002" s="83"/>
      <c r="H3002" s="84"/>
      <c r="I3002" s="114" t="str">
        <f>IF(Stock[[#This Row],[SỐ LƯỢNG MUA]]&gt;0,Stock[[#This Row],[GIÁ MUA]]*Stock[[#This Row],[SỐ LƯỢNG MUA]]*$D$11,"")</f>
        <v/>
      </c>
      <c r="J3002" s="87"/>
      <c r="K3002" s="88"/>
      <c r="L3002" s="116" t="str">
        <f>IF(Stock[[#This Row],[SỐ LƯỢNG MUA]]&gt;0,Stock[[#This Row],[GIÁ MUA]]*(1+Stock[[#This Row],[% TĂNG KỲ VỌNG_1]]),"")</f>
        <v/>
      </c>
      <c r="M3002" s="89"/>
      <c r="N3002" s="116" t="str">
        <f>IF(Stock[[#This Row],[SỐ LƯỢNG MUA]]&gt;0,Stock[[#This Row],[GIÁ MUA]]*(1+Stock[[#This Row],[% TĂNG KỲ VỌNG_2]]),"")</f>
        <v/>
      </c>
      <c r="O3002" s="89"/>
      <c r="P3002" s="116" t="str">
        <f>IF(Stock[[#This Row],[SỐ LƯỢNG MUA]]&gt;0,Stock[[#This Row],[GIÁ MUA]]*(1+Stock[[#This Row],[% GIẢM ĐỂ CẮT LỖ]]),"")</f>
        <v/>
      </c>
      <c r="Q3002" s="103"/>
      <c r="R3002" s="117" t="str">
        <f>IF(Stock[[#This Row],[CỔ TỨC TIỀN MẶT]]&gt;0,Stock[[#This Row],[CỔ TỨC TIỀN MẶT]]/(Stock[[#This Row],[GIÁ MUA]]*Stock[[#This Row],[SỐ LƯỢNG MUA]]),"")</f>
        <v/>
      </c>
      <c r="S3002" s="103"/>
      <c r="T3002" s="77"/>
      <c r="U3002" s="95"/>
      <c r="V3002" s="96"/>
      <c r="W3002" s="125" t="str">
        <f>IF(Stock[[#This Row],[SỐ LƯỢNG BÁN]]&gt;0,Stock[[#This Row],[GIÁ BÁN]]*Stock[[#This Row],[SỐ LƯỢNG BÁN]]*$D$11+Stock[[#This Row],[GIÁ BÁN]]*Stock[[#This Row],[SỐ LƯỢNG BÁN]]*$D$12,"")</f>
        <v/>
      </c>
      <c r="X3002" s="120">
        <f>Stock[[#This Row],[SỐ LƯỢNG MUA]]+Stock[[#This Row],[CỔ TỨC BẰNG CỔ PHIẾU]]-Stock[[#This Row],[SỐ LƯỢNG BÁN]]</f>
        <v>0</v>
      </c>
      <c r="Y300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2" s="120">
        <f ca="1">IF(Stock[[#This Row],[NGÀY BÁN]]&gt;0,Stock[[#This Row],[NGÀY BÁN]]-Stock[[#This Row],[NGÀY MUA]]+1,IF(Stock[[#This Row],[NGÀY MUA]]=0,0,TODAY()-Stock[[#This Row],[NGÀY MUA]]+1))</f>
        <v>0</v>
      </c>
      <c r="AA3002" s="121" t="str">
        <f>IFERROR(Stock[[#This Row],[CỔ TỨC TIỀN MẶT]]+Stock[[#This Row],[LÃI/(LỖ) TỪ BÁN CK
(auto-fill)]],"")</f>
        <v/>
      </c>
      <c r="AB300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2" s="79"/>
      <c r="AE3002" s="146" t="str">
        <f>IF(Stock[[#This Row],[TRẠNG THÁI
(auto-fill)]]="NẮM GIỮ",Stock[[#This Row],[GIÁ THỊ TRƯỜNG]]-Stock[[#This Row],[GIÁ MUA]],"")</f>
        <v/>
      </c>
      <c r="AF3002" s="150" t="str">
        <f>IFERROR(Stock[[#This Row],[TĂNG/
(GIẢM )]]/Stock[[#This Row],[GIÁ MUA]],"")</f>
        <v/>
      </c>
      <c r="AG3002" s="129" t="str">
        <f>IF(Stock[[#This Row],[GIÁ THỊ TRƯỜNG]]&gt;0,Stock[[#This Row],[GIÁ THỊ TRƯỜNG]]*Stock[[#This Row],[SỐ LƯỢNG CÒN LẠI
(auto-fill)]],"")</f>
        <v/>
      </c>
    </row>
    <row r="3003" spans="2:33">
      <c r="B3003" s="109" t="str">
        <f>IF(AND(Stock[[#This Row],[SỐ LƯỢNG MUA]]&gt;0,Stock[[#This Row],[SỐ LƯỢNG CÒN LẠI
(auto-fill)]]=0),"BÁN",
IF(AND(Stock[[#This Row],[SỐ LƯỢNG MUA]]&gt;0,Stock[[#This Row],[SỐ LƯỢNG CÒN LẠI
(auto-fill)]]&gt;0),"NẮM GIỮ",""))</f>
        <v/>
      </c>
      <c r="C3003" s="112">
        <f t="shared" si="46"/>
        <v>2990</v>
      </c>
      <c r="D3003" s="77"/>
      <c r="E3003" s="78"/>
      <c r="F3003" s="170"/>
      <c r="G3003" s="83"/>
      <c r="H3003" s="84"/>
      <c r="I3003" s="114" t="str">
        <f>IF(Stock[[#This Row],[SỐ LƯỢNG MUA]]&gt;0,Stock[[#This Row],[GIÁ MUA]]*Stock[[#This Row],[SỐ LƯỢNG MUA]]*$D$11,"")</f>
        <v/>
      </c>
      <c r="J3003" s="87"/>
      <c r="K3003" s="88"/>
      <c r="L3003" s="116" t="str">
        <f>IF(Stock[[#This Row],[SỐ LƯỢNG MUA]]&gt;0,Stock[[#This Row],[GIÁ MUA]]*(1+Stock[[#This Row],[% TĂNG KỲ VỌNG_1]]),"")</f>
        <v/>
      </c>
      <c r="M3003" s="89"/>
      <c r="N3003" s="116" t="str">
        <f>IF(Stock[[#This Row],[SỐ LƯỢNG MUA]]&gt;0,Stock[[#This Row],[GIÁ MUA]]*(1+Stock[[#This Row],[% TĂNG KỲ VỌNG_2]]),"")</f>
        <v/>
      </c>
      <c r="O3003" s="89"/>
      <c r="P3003" s="116" t="str">
        <f>IF(Stock[[#This Row],[SỐ LƯỢNG MUA]]&gt;0,Stock[[#This Row],[GIÁ MUA]]*(1+Stock[[#This Row],[% GIẢM ĐỂ CẮT LỖ]]),"")</f>
        <v/>
      </c>
      <c r="Q3003" s="103"/>
      <c r="R3003" s="117" t="str">
        <f>IF(Stock[[#This Row],[CỔ TỨC TIỀN MẶT]]&gt;0,Stock[[#This Row],[CỔ TỨC TIỀN MẶT]]/(Stock[[#This Row],[GIÁ MUA]]*Stock[[#This Row],[SỐ LƯỢNG MUA]]),"")</f>
        <v/>
      </c>
      <c r="S3003" s="103"/>
      <c r="T3003" s="77"/>
      <c r="U3003" s="95"/>
      <c r="V3003" s="96"/>
      <c r="W3003" s="125" t="str">
        <f>IF(Stock[[#This Row],[SỐ LƯỢNG BÁN]]&gt;0,Stock[[#This Row],[GIÁ BÁN]]*Stock[[#This Row],[SỐ LƯỢNG BÁN]]*$D$11+Stock[[#This Row],[GIÁ BÁN]]*Stock[[#This Row],[SỐ LƯỢNG BÁN]]*$D$12,"")</f>
        <v/>
      </c>
      <c r="X3003" s="120">
        <f>Stock[[#This Row],[SỐ LƯỢNG MUA]]+Stock[[#This Row],[CỔ TỨC BẰNG CỔ PHIẾU]]-Stock[[#This Row],[SỐ LƯỢNG BÁN]]</f>
        <v>0</v>
      </c>
      <c r="Y300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3" s="120">
        <f ca="1">IF(Stock[[#This Row],[NGÀY BÁN]]&gt;0,Stock[[#This Row],[NGÀY BÁN]]-Stock[[#This Row],[NGÀY MUA]]+1,IF(Stock[[#This Row],[NGÀY MUA]]=0,0,TODAY()-Stock[[#This Row],[NGÀY MUA]]+1))</f>
        <v>0</v>
      </c>
      <c r="AA3003" s="121" t="str">
        <f>IFERROR(Stock[[#This Row],[CỔ TỨC TIỀN MẶT]]+Stock[[#This Row],[LÃI/(LỖ) TỪ BÁN CK
(auto-fill)]],"")</f>
        <v/>
      </c>
      <c r="AB300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3" s="79"/>
      <c r="AE3003" s="146" t="str">
        <f>IF(Stock[[#This Row],[TRẠNG THÁI
(auto-fill)]]="NẮM GIỮ",Stock[[#This Row],[GIÁ THỊ TRƯỜNG]]-Stock[[#This Row],[GIÁ MUA]],"")</f>
        <v/>
      </c>
      <c r="AF3003" s="150" t="str">
        <f>IFERROR(Stock[[#This Row],[TĂNG/
(GIẢM )]]/Stock[[#This Row],[GIÁ MUA]],"")</f>
        <v/>
      </c>
      <c r="AG3003" s="129" t="str">
        <f>IF(Stock[[#This Row],[GIÁ THỊ TRƯỜNG]]&gt;0,Stock[[#This Row],[GIÁ THỊ TRƯỜNG]]*Stock[[#This Row],[SỐ LƯỢNG CÒN LẠI
(auto-fill)]],"")</f>
        <v/>
      </c>
    </row>
    <row r="3004" spans="2:33">
      <c r="B3004" s="109" t="str">
        <f>IF(AND(Stock[[#This Row],[SỐ LƯỢNG MUA]]&gt;0,Stock[[#This Row],[SỐ LƯỢNG CÒN LẠI
(auto-fill)]]=0),"BÁN",
IF(AND(Stock[[#This Row],[SỐ LƯỢNG MUA]]&gt;0,Stock[[#This Row],[SỐ LƯỢNG CÒN LẠI
(auto-fill)]]&gt;0),"NẮM GIỮ",""))</f>
        <v/>
      </c>
      <c r="C3004" s="112">
        <f t="shared" si="46"/>
        <v>2991</v>
      </c>
      <c r="D3004" s="77"/>
      <c r="E3004" s="78"/>
      <c r="F3004" s="170"/>
      <c r="G3004" s="83"/>
      <c r="H3004" s="84"/>
      <c r="I3004" s="114" t="str">
        <f>IF(Stock[[#This Row],[SỐ LƯỢNG MUA]]&gt;0,Stock[[#This Row],[GIÁ MUA]]*Stock[[#This Row],[SỐ LƯỢNG MUA]]*$D$11,"")</f>
        <v/>
      </c>
      <c r="J3004" s="87"/>
      <c r="K3004" s="88"/>
      <c r="L3004" s="116" t="str">
        <f>IF(Stock[[#This Row],[SỐ LƯỢNG MUA]]&gt;0,Stock[[#This Row],[GIÁ MUA]]*(1+Stock[[#This Row],[% TĂNG KỲ VỌNG_1]]),"")</f>
        <v/>
      </c>
      <c r="M3004" s="89"/>
      <c r="N3004" s="116" t="str">
        <f>IF(Stock[[#This Row],[SỐ LƯỢNG MUA]]&gt;0,Stock[[#This Row],[GIÁ MUA]]*(1+Stock[[#This Row],[% TĂNG KỲ VỌNG_2]]),"")</f>
        <v/>
      </c>
      <c r="O3004" s="89"/>
      <c r="P3004" s="116" t="str">
        <f>IF(Stock[[#This Row],[SỐ LƯỢNG MUA]]&gt;0,Stock[[#This Row],[GIÁ MUA]]*(1+Stock[[#This Row],[% GIẢM ĐỂ CẮT LỖ]]),"")</f>
        <v/>
      </c>
      <c r="Q3004" s="103"/>
      <c r="R3004" s="117" t="str">
        <f>IF(Stock[[#This Row],[CỔ TỨC TIỀN MẶT]]&gt;0,Stock[[#This Row],[CỔ TỨC TIỀN MẶT]]/(Stock[[#This Row],[GIÁ MUA]]*Stock[[#This Row],[SỐ LƯỢNG MUA]]),"")</f>
        <v/>
      </c>
      <c r="S3004" s="103"/>
      <c r="T3004" s="77"/>
      <c r="U3004" s="95"/>
      <c r="V3004" s="96"/>
      <c r="W3004" s="125" t="str">
        <f>IF(Stock[[#This Row],[SỐ LƯỢNG BÁN]]&gt;0,Stock[[#This Row],[GIÁ BÁN]]*Stock[[#This Row],[SỐ LƯỢNG BÁN]]*$D$11+Stock[[#This Row],[GIÁ BÁN]]*Stock[[#This Row],[SỐ LƯỢNG BÁN]]*$D$12,"")</f>
        <v/>
      </c>
      <c r="X3004" s="120">
        <f>Stock[[#This Row],[SỐ LƯỢNG MUA]]+Stock[[#This Row],[CỔ TỨC BẰNG CỔ PHIẾU]]-Stock[[#This Row],[SỐ LƯỢNG BÁN]]</f>
        <v>0</v>
      </c>
      <c r="Y3004"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4" s="120">
        <f ca="1">IF(Stock[[#This Row],[NGÀY BÁN]]&gt;0,Stock[[#This Row],[NGÀY BÁN]]-Stock[[#This Row],[NGÀY MUA]]+1,IF(Stock[[#This Row],[NGÀY MUA]]=0,0,TODAY()-Stock[[#This Row],[NGÀY MUA]]+1))</f>
        <v>0</v>
      </c>
      <c r="AA3004" s="121" t="str">
        <f>IFERROR(Stock[[#This Row],[CỔ TỨC TIỀN MẶT]]+Stock[[#This Row],[LÃI/(LỖ) TỪ BÁN CK
(auto-fill)]],"")</f>
        <v/>
      </c>
      <c r="AB3004"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4" s="79"/>
      <c r="AE3004" s="146" t="str">
        <f>IF(Stock[[#This Row],[TRẠNG THÁI
(auto-fill)]]="NẮM GIỮ",Stock[[#This Row],[GIÁ THỊ TRƯỜNG]]-Stock[[#This Row],[GIÁ MUA]],"")</f>
        <v/>
      </c>
      <c r="AF3004" s="150" t="str">
        <f>IFERROR(Stock[[#This Row],[TĂNG/
(GIẢM )]]/Stock[[#This Row],[GIÁ MUA]],"")</f>
        <v/>
      </c>
      <c r="AG3004" s="129" t="str">
        <f>IF(Stock[[#This Row],[GIÁ THỊ TRƯỜNG]]&gt;0,Stock[[#This Row],[GIÁ THỊ TRƯỜNG]]*Stock[[#This Row],[SỐ LƯỢNG CÒN LẠI
(auto-fill)]],"")</f>
        <v/>
      </c>
    </row>
    <row r="3005" spans="2:33">
      <c r="B3005" s="109" t="str">
        <f>IF(AND(Stock[[#This Row],[SỐ LƯỢNG MUA]]&gt;0,Stock[[#This Row],[SỐ LƯỢNG CÒN LẠI
(auto-fill)]]=0),"BÁN",
IF(AND(Stock[[#This Row],[SỐ LƯỢNG MUA]]&gt;0,Stock[[#This Row],[SỐ LƯỢNG CÒN LẠI
(auto-fill)]]&gt;0),"NẮM GIỮ",""))</f>
        <v/>
      </c>
      <c r="C3005" s="112">
        <f t="shared" si="46"/>
        <v>2992</v>
      </c>
      <c r="D3005" s="77"/>
      <c r="E3005" s="78"/>
      <c r="F3005" s="170"/>
      <c r="G3005" s="83"/>
      <c r="H3005" s="84"/>
      <c r="I3005" s="114" t="str">
        <f>IF(Stock[[#This Row],[SỐ LƯỢNG MUA]]&gt;0,Stock[[#This Row],[GIÁ MUA]]*Stock[[#This Row],[SỐ LƯỢNG MUA]]*$D$11,"")</f>
        <v/>
      </c>
      <c r="J3005" s="87"/>
      <c r="K3005" s="88"/>
      <c r="L3005" s="116" t="str">
        <f>IF(Stock[[#This Row],[SỐ LƯỢNG MUA]]&gt;0,Stock[[#This Row],[GIÁ MUA]]*(1+Stock[[#This Row],[% TĂNG KỲ VỌNG_1]]),"")</f>
        <v/>
      </c>
      <c r="M3005" s="89"/>
      <c r="N3005" s="116" t="str">
        <f>IF(Stock[[#This Row],[SỐ LƯỢNG MUA]]&gt;0,Stock[[#This Row],[GIÁ MUA]]*(1+Stock[[#This Row],[% TĂNG KỲ VỌNG_2]]),"")</f>
        <v/>
      </c>
      <c r="O3005" s="89"/>
      <c r="P3005" s="116" t="str">
        <f>IF(Stock[[#This Row],[SỐ LƯỢNG MUA]]&gt;0,Stock[[#This Row],[GIÁ MUA]]*(1+Stock[[#This Row],[% GIẢM ĐỂ CẮT LỖ]]),"")</f>
        <v/>
      </c>
      <c r="Q3005" s="103"/>
      <c r="R3005" s="117" t="str">
        <f>IF(Stock[[#This Row],[CỔ TỨC TIỀN MẶT]]&gt;0,Stock[[#This Row],[CỔ TỨC TIỀN MẶT]]/(Stock[[#This Row],[GIÁ MUA]]*Stock[[#This Row],[SỐ LƯỢNG MUA]]),"")</f>
        <v/>
      </c>
      <c r="S3005" s="103"/>
      <c r="T3005" s="77"/>
      <c r="U3005" s="95"/>
      <c r="V3005" s="96"/>
      <c r="W3005" s="125" t="str">
        <f>IF(Stock[[#This Row],[SỐ LƯỢNG BÁN]]&gt;0,Stock[[#This Row],[GIÁ BÁN]]*Stock[[#This Row],[SỐ LƯỢNG BÁN]]*$D$11+Stock[[#This Row],[GIÁ BÁN]]*Stock[[#This Row],[SỐ LƯỢNG BÁN]]*$D$12,"")</f>
        <v/>
      </c>
      <c r="X3005" s="120">
        <f>Stock[[#This Row],[SỐ LƯỢNG MUA]]+Stock[[#This Row],[CỔ TỨC BẰNG CỔ PHIẾU]]-Stock[[#This Row],[SỐ LƯỢNG BÁN]]</f>
        <v>0</v>
      </c>
      <c r="Y3005"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5" s="120">
        <f ca="1">IF(Stock[[#This Row],[NGÀY BÁN]]&gt;0,Stock[[#This Row],[NGÀY BÁN]]-Stock[[#This Row],[NGÀY MUA]]+1,IF(Stock[[#This Row],[NGÀY MUA]]=0,0,TODAY()-Stock[[#This Row],[NGÀY MUA]]+1))</f>
        <v>0</v>
      </c>
      <c r="AA3005" s="121" t="str">
        <f>IFERROR(Stock[[#This Row],[CỔ TỨC TIỀN MẶT]]+Stock[[#This Row],[LÃI/(LỖ) TỪ BÁN CK
(auto-fill)]],"")</f>
        <v/>
      </c>
      <c r="AB3005"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5" s="79"/>
      <c r="AE3005" s="146" t="str">
        <f>IF(Stock[[#This Row],[TRẠNG THÁI
(auto-fill)]]="NẮM GIỮ",Stock[[#This Row],[GIÁ THỊ TRƯỜNG]]-Stock[[#This Row],[GIÁ MUA]],"")</f>
        <v/>
      </c>
      <c r="AF3005" s="150" t="str">
        <f>IFERROR(Stock[[#This Row],[TĂNG/
(GIẢM )]]/Stock[[#This Row],[GIÁ MUA]],"")</f>
        <v/>
      </c>
      <c r="AG3005" s="129" t="str">
        <f>IF(Stock[[#This Row],[GIÁ THỊ TRƯỜNG]]&gt;0,Stock[[#This Row],[GIÁ THỊ TRƯỜNG]]*Stock[[#This Row],[SỐ LƯỢNG CÒN LẠI
(auto-fill)]],"")</f>
        <v/>
      </c>
    </row>
    <row r="3006" spans="2:33">
      <c r="B3006" s="109" t="str">
        <f>IF(AND(Stock[[#This Row],[SỐ LƯỢNG MUA]]&gt;0,Stock[[#This Row],[SỐ LƯỢNG CÒN LẠI
(auto-fill)]]=0),"BÁN",
IF(AND(Stock[[#This Row],[SỐ LƯỢNG MUA]]&gt;0,Stock[[#This Row],[SỐ LƯỢNG CÒN LẠI
(auto-fill)]]&gt;0),"NẮM GIỮ",""))</f>
        <v/>
      </c>
      <c r="C3006" s="112">
        <f t="shared" si="46"/>
        <v>2993</v>
      </c>
      <c r="D3006" s="77"/>
      <c r="E3006" s="78"/>
      <c r="F3006" s="170"/>
      <c r="G3006" s="83"/>
      <c r="H3006" s="84"/>
      <c r="I3006" s="114" t="str">
        <f>IF(Stock[[#This Row],[SỐ LƯỢNG MUA]]&gt;0,Stock[[#This Row],[GIÁ MUA]]*Stock[[#This Row],[SỐ LƯỢNG MUA]]*$D$11,"")</f>
        <v/>
      </c>
      <c r="J3006" s="87"/>
      <c r="K3006" s="88"/>
      <c r="L3006" s="116" t="str">
        <f>IF(Stock[[#This Row],[SỐ LƯỢNG MUA]]&gt;0,Stock[[#This Row],[GIÁ MUA]]*(1+Stock[[#This Row],[% TĂNG KỲ VỌNG_1]]),"")</f>
        <v/>
      </c>
      <c r="M3006" s="89"/>
      <c r="N3006" s="116" t="str">
        <f>IF(Stock[[#This Row],[SỐ LƯỢNG MUA]]&gt;0,Stock[[#This Row],[GIÁ MUA]]*(1+Stock[[#This Row],[% TĂNG KỲ VỌNG_2]]),"")</f>
        <v/>
      </c>
      <c r="O3006" s="89"/>
      <c r="P3006" s="116" t="str">
        <f>IF(Stock[[#This Row],[SỐ LƯỢNG MUA]]&gt;0,Stock[[#This Row],[GIÁ MUA]]*(1+Stock[[#This Row],[% GIẢM ĐỂ CẮT LỖ]]),"")</f>
        <v/>
      </c>
      <c r="Q3006" s="103"/>
      <c r="R3006" s="117" t="str">
        <f>IF(Stock[[#This Row],[CỔ TỨC TIỀN MẶT]]&gt;0,Stock[[#This Row],[CỔ TỨC TIỀN MẶT]]/(Stock[[#This Row],[GIÁ MUA]]*Stock[[#This Row],[SỐ LƯỢNG MUA]]),"")</f>
        <v/>
      </c>
      <c r="S3006" s="103"/>
      <c r="T3006" s="77"/>
      <c r="U3006" s="95"/>
      <c r="V3006" s="96"/>
      <c r="W3006" s="125" t="str">
        <f>IF(Stock[[#This Row],[SỐ LƯỢNG BÁN]]&gt;0,Stock[[#This Row],[GIÁ BÁN]]*Stock[[#This Row],[SỐ LƯỢNG BÁN]]*$D$11+Stock[[#This Row],[GIÁ BÁN]]*Stock[[#This Row],[SỐ LƯỢNG BÁN]]*$D$12,"")</f>
        <v/>
      </c>
      <c r="X3006" s="120">
        <f>Stock[[#This Row],[SỐ LƯỢNG MUA]]+Stock[[#This Row],[CỔ TỨC BẰNG CỔ PHIẾU]]-Stock[[#This Row],[SỐ LƯỢNG BÁN]]</f>
        <v>0</v>
      </c>
      <c r="Y3006"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6" s="120">
        <f ca="1">IF(Stock[[#This Row],[NGÀY BÁN]]&gt;0,Stock[[#This Row],[NGÀY BÁN]]-Stock[[#This Row],[NGÀY MUA]]+1,IF(Stock[[#This Row],[NGÀY MUA]]=0,0,TODAY()-Stock[[#This Row],[NGÀY MUA]]+1))</f>
        <v>0</v>
      </c>
      <c r="AA3006" s="121" t="str">
        <f>IFERROR(Stock[[#This Row],[CỔ TỨC TIỀN MẶT]]+Stock[[#This Row],[LÃI/(LỖ) TỪ BÁN CK
(auto-fill)]],"")</f>
        <v/>
      </c>
      <c r="AB3006"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6" s="79"/>
      <c r="AE3006" s="146" t="str">
        <f>IF(Stock[[#This Row],[TRẠNG THÁI
(auto-fill)]]="NẮM GIỮ",Stock[[#This Row],[GIÁ THỊ TRƯỜNG]]-Stock[[#This Row],[GIÁ MUA]],"")</f>
        <v/>
      </c>
      <c r="AF3006" s="150" t="str">
        <f>IFERROR(Stock[[#This Row],[TĂNG/
(GIẢM )]]/Stock[[#This Row],[GIÁ MUA]],"")</f>
        <v/>
      </c>
      <c r="AG3006" s="129" t="str">
        <f>IF(Stock[[#This Row],[GIÁ THỊ TRƯỜNG]]&gt;0,Stock[[#This Row],[GIÁ THỊ TRƯỜNG]]*Stock[[#This Row],[SỐ LƯỢNG CÒN LẠI
(auto-fill)]],"")</f>
        <v/>
      </c>
    </row>
    <row r="3007" spans="2:33">
      <c r="B3007" s="109" t="str">
        <f>IF(AND(Stock[[#This Row],[SỐ LƯỢNG MUA]]&gt;0,Stock[[#This Row],[SỐ LƯỢNG CÒN LẠI
(auto-fill)]]=0),"BÁN",
IF(AND(Stock[[#This Row],[SỐ LƯỢNG MUA]]&gt;0,Stock[[#This Row],[SỐ LƯỢNG CÒN LẠI
(auto-fill)]]&gt;0),"NẮM GIỮ",""))</f>
        <v/>
      </c>
      <c r="C3007" s="112">
        <f t="shared" si="46"/>
        <v>2994</v>
      </c>
      <c r="D3007" s="77"/>
      <c r="E3007" s="78"/>
      <c r="F3007" s="170"/>
      <c r="G3007" s="83"/>
      <c r="H3007" s="84"/>
      <c r="I3007" s="114" t="str">
        <f>IF(Stock[[#This Row],[SỐ LƯỢNG MUA]]&gt;0,Stock[[#This Row],[GIÁ MUA]]*Stock[[#This Row],[SỐ LƯỢNG MUA]]*$D$11,"")</f>
        <v/>
      </c>
      <c r="J3007" s="87"/>
      <c r="K3007" s="88"/>
      <c r="L3007" s="116" t="str">
        <f>IF(Stock[[#This Row],[SỐ LƯỢNG MUA]]&gt;0,Stock[[#This Row],[GIÁ MUA]]*(1+Stock[[#This Row],[% TĂNG KỲ VỌNG_1]]),"")</f>
        <v/>
      </c>
      <c r="M3007" s="89"/>
      <c r="N3007" s="116" t="str">
        <f>IF(Stock[[#This Row],[SỐ LƯỢNG MUA]]&gt;0,Stock[[#This Row],[GIÁ MUA]]*(1+Stock[[#This Row],[% TĂNG KỲ VỌNG_2]]),"")</f>
        <v/>
      </c>
      <c r="O3007" s="89"/>
      <c r="P3007" s="116" t="str">
        <f>IF(Stock[[#This Row],[SỐ LƯỢNG MUA]]&gt;0,Stock[[#This Row],[GIÁ MUA]]*(1+Stock[[#This Row],[% GIẢM ĐỂ CẮT LỖ]]),"")</f>
        <v/>
      </c>
      <c r="Q3007" s="103"/>
      <c r="R3007" s="117" t="str">
        <f>IF(Stock[[#This Row],[CỔ TỨC TIỀN MẶT]]&gt;0,Stock[[#This Row],[CỔ TỨC TIỀN MẶT]]/(Stock[[#This Row],[GIÁ MUA]]*Stock[[#This Row],[SỐ LƯỢNG MUA]]),"")</f>
        <v/>
      </c>
      <c r="S3007" s="103"/>
      <c r="T3007" s="77"/>
      <c r="U3007" s="95"/>
      <c r="V3007" s="96"/>
      <c r="W3007" s="125" t="str">
        <f>IF(Stock[[#This Row],[SỐ LƯỢNG BÁN]]&gt;0,Stock[[#This Row],[GIÁ BÁN]]*Stock[[#This Row],[SỐ LƯỢNG BÁN]]*$D$11+Stock[[#This Row],[GIÁ BÁN]]*Stock[[#This Row],[SỐ LƯỢNG BÁN]]*$D$12,"")</f>
        <v/>
      </c>
      <c r="X3007" s="120">
        <f>Stock[[#This Row],[SỐ LƯỢNG MUA]]+Stock[[#This Row],[CỔ TỨC BẰNG CỔ PHIẾU]]-Stock[[#This Row],[SỐ LƯỢNG BÁN]]</f>
        <v>0</v>
      </c>
      <c r="Y3007"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7" s="120">
        <f ca="1">IF(Stock[[#This Row],[NGÀY BÁN]]&gt;0,Stock[[#This Row],[NGÀY BÁN]]-Stock[[#This Row],[NGÀY MUA]]+1,IF(Stock[[#This Row],[NGÀY MUA]]=0,0,TODAY()-Stock[[#This Row],[NGÀY MUA]]+1))</f>
        <v>0</v>
      </c>
      <c r="AA3007" s="121" t="str">
        <f>IFERROR(Stock[[#This Row],[CỔ TỨC TIỀN MẶT]]+Stock[[#This Row],[LÃI/(LỖ) TỪ BÁN CK
(auto-fill)]],"")</f>
        <v/>
      </c>
      <c r="AB3007"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7" s="79"/>
      <c r="AE3007" s="146" t="str">
        <f>IF(Stock[[#This Row],[TRẠNG THÁI
(auto-fill)]]="NẮM GIỮ",Stock[[#This Row],[GIÁ THỊ TRƯỜNG]]-Stock[[#This Row],[GIÁ MUA]],"")</f>
        <v/>
      </c>
      <c r="AF3007" s="150" t="str">
        <f>IFERROR(Stock[[#This Row],[TĂNG/
(GIẢM )]]/Stock[[#This Row],[GIÁ MUA]],"")</f>
        <v/>
      </c>
      <c r="AG3007" s="129" t="str">
        <f>IF(Stock[[#This Row],[GIÁ THỊ TRƯỜNG]]&gt;0,Stock[[#This Row],[GIÁ THỊ TRƯỜNG]]*Stock[[#This Row],[SỐ LƯỢNG CÒN LẠI
(auto-fill)]],"")</f>
        <v/>
      </c>
    </row>
    <row r="3008" spans="2:33">
      <c r="B3008" s="109" t="str">
        <f>IF(AND(Stock[[#This Row],[SỐ LƯỢNG MUA]]&gt;0,Stock[[#This Row],[SỐ LƯỢNG CÒN LẠI
(auto-fill)]]=0),"BÁN",
IF(AND(Stock[[#This Row],[SỐ LƯỢNG MUA]]&gt;0,Stock[[#This Row],[SỐ LƯỢNG CÒN LẠI
(auto-fill)]]&gt;0),"NẮM GIỮ",""))</f>
        <v/>
      </c>
      <c r="C3008" s="112">
        <f t="shared" si="46"/>
        <v>2995</v>
      </c>
      <c r="D3008" s="77"/>
      <c r="E3008" s="78"/>
      <c r="F3008" s="170"/>
      <c r="G3008" s="83"/>
      <c r="H3008" s="84"/>
      <c r="I3008" s="114" t="str">
        <f>IF(Stock[[#This Row],[SỐ LƯỢNG MUA]]&gt;0,Stock[[#This Row],[GIÁ MUA]]*Stock[[#This Row],[SỐ LƯỢNG MUA]]*$D$11,"")</f>
        <v/>
      </c>
      <c r="J3008" s="87"/>
      <c r="K3008" s="88"/>
      <c r="L3008" s="116" t="str">
        <f>IF(Stock[[#This Row],[SỐ LƯỢNG MUA]]&gt;0,Stock[[#This Row],[GIÁ MUA]]*(1+Stock[[#This Row],[% TĂNG KỲ VỌNG_1]]),"")</f>
        <v/>
      </c>
      <c r="M3008" s="89"/>
      <c r="N3008" s="116" t="str">
        <f>IF(Stock[[#This Row],[SỐ LƯỢNG MUA]]&gt;0,Stock[[#This Row],[GIÁ MUA]]*(1+Stock[[#This Row],[% TĂNG KỲ VỌNG_2]]),"")</f>
        <v/>
      </c>
      <c r="O3008" s="89"/>
      <c r="P3008" s="116" t="str">
        <f>IF(Stock[[#This Row],[SỐ LƯỢNG MUA]]&gt;0,Stock[[#This Row],[GIÁ MUA]]*(1+Stock[[#This Row],[% GIẢM ĐỂ CẮT LỖ]]),"")</f>
        <v/>
      </c>
      <c r="Q3008" s="103"/>
      <c r="R3008" s="117" t="str">
        <f>IF(Stock[[#This Row],[CỔ TỨC TIỀN MẶT]]&gt;0,Stock[[#This Row],[CỔ TỨC TIỀN MẶT]]/(Stock[[#This Row],[GIÁ MUA]]*Stock[[#This Row],[SỐ LƯỢNG MUA]]),"")</f>
        <v/>
      </c>
      <c r="S3008" s="103"/>
      <c r="T3008" s="77"/>
      <c r="U3008" s="95"/>
      <c r="V3008" s="96"/>
      <c r="W3008" s="125" t="str">
        <f>IF(Stock[[#This Row],[SỐ LƯỢNG BÁN]]&gt;0,Stock[[#This Row],[GIÁ BÁN]]*Stock[[#This Row],[SỐ LƯỢNG BÁN]]*$D$11+Stock[[#This Row],[GIÁ BÁN]]*Stock[[#This Row],[SỐ LƯỢNG BÁN]]*$D$12,"")</f>
        <v/>
      </c>
      <c r="X3008" s="120">
        <f>Stock[[#This Row],[SỐ LƯỢNG MUA]]+Stock[[#This Row],[CỔ TỨC BẰNG CỔ PHIẾU]]-Stock[[#This Row],[SỐ LƯỢNG BÁN]]</f>
        <v>0</v>
      </c>
      <c r="Y3008"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8" s="120">
        <f ca="1">IF(Stock[[#This Row],[NGÀY BÁN]]&gt;0,Stock[[#This Row],[NGÀY BÁN]]-Stock[[#This Row],[NGÀY MUA]]+1,IF(Stock[[#This Row],[NGÀY MUA]]=0,0,TODAY()-Stock[[#This Row],[NGÀY MUA]]+1))</f>
        <v>0</v>
      </c>
      <c r="AA3008" s="121" t="str">
        <f>IFERROR(Stock[[#This Row],[CỔ TỨC TIỀN MẶT]]+Stock[[#This Row],[LÃI/(LỖ) TỪ BÁN CK
(auto-fill)]],"")</f>
        <v/>
      </c>
      <c r="AB3008"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8" s="79"/>
      <c r="AE3008" s="146" t="str">
        <f>IF(Stock[[#This Row],[TRẠNG THÁI
(auto-fill)]]="NẮM GIỮ",Stock[[#This Row],[GIÁ THỊ TRƯỜNG]]-Stock[[#This Row],[GIÁ MUA]],"")</f>
        <v/>
      </c>
      <c r="AF3008" s="150" t="str">
        <f>IFERROR(Stock[[#This Row],[TĂNG/
(GIẢM )]]/Stock[[#This Row],[GIÁ MUA]],"")</f>
        <v/>
      </c>
      <c r="AG3008" s="129" t="str">
        <f>IF(Stock[[#This Row],[GIÁ THỊ TRƯỜNG]]&gt;0,Stock[[#This Row],[GIÁ THỊ TRƯỜNG]]*Stock[[#This Row],[SỐ LƯỢNG CÒN LẠI
(auto-fill)]],"")</f>
        <v/>
      </c>
    </row>
    <row r="3009" spans="2:33">
      <c r="B3009" s="109" t="str">
        <f>IF(AND(Stock[[#This Row],[SỐ LƯỢNG MUA]]&gt;0,Stock[[#This Row],[SỐ LƯỢNG CÒN LẠI
(auto-fill)]]=0),"BÁN",
IF(AND(Stock[[#This Row],[SỐ LƯỢNG MUA]]&gt;0,Stock[[#This Row],[SỐ LƯỢNG CÒN LẠI
(auto-fill)]]&gt;0),"NẮM GIỮ",""))</f>
        <v/>
      </c>
      <c r="C3009" s="112">
        <f t="shared" si="46"/>
        <v>2996</v>
      </c>
      <c r="D3009" s="77"/>
      <c r="E3009" s="78"/>
      <c r="F3009" s="170"/>
      <c r="G3009" s="83"/>
      <c r="H3009" s="84"/>
      <c r="I3009" s="114" t="str">
        <f>IF(Stock[[#This Row],[SỐ LƯỢNG MUA]]&gt;0,Stock[[#This Row],[GIÁ MUA]]*Stock[[#This Row],[SỐ LƯỢNG MUA]]*$D$11,"")</f>
        <v/>
      </c>
      <c r="J3009" s="87"/>
      <c r="K3009" s="88"/>
      <c r="L3009" s="116" t="str">
        <f>IF(Stock[[#This Row],[SỐ LƯỢNG MUA]]&gt;0,Stock[[#This Row],[GIÁ MUA]]*(1+Stock[[#This Row],[% TĂNG KỲ VỌNG_1]]),"")</f>
        <v/>
      </c>
      <c r="M3009" s="89"/>
      <c r="N3009" s="116" t="str">
        <f>IF(Stock[[#This Row],[SỐ LƯỢNG MUA]]&gt;0,Stock[[#This Row],[GIÁ MUA]]*(1+Stock[[#This Row],[% TĂNG KỲ VỌNG_2]]),"")</f>
        <v/>
      </c>
      <c r="O3009" s="89"/>
      <c r="P3009" s="116" t="str">
        <f>IF(Stock[[#This Row],[SỐ LƯỢNG MUA]]&gt;0,Stock[[#This Row],[GIÁ MUA]]*(1+Stock[[#This Row],[% GIẢM ĐỂ CẮT LỖ]]),"")</f>
        <v/>
      </c>
      <c r="Q3009" s="103"/>
      <c r="R3009" s="117" t="str">
        <f>IF(Stock[[#This Row],[CỔ TỨC TIỀN MẶT]]&gt;0,Stock[[#This Row],[CỔ TỨC TIỀN MẶT]]/(Stock[[#This Row],[GIÁ MUA]]*Stock[[#This Row],[SỐ LƯỢNG MUA]]),"")</f>
        <v/>
      </c>
      <c r="S3009" s="103"/>
      <c r="T3009" s="77"/>
      <c r="U3009" s="95"/>
      <c r="V3009" s="96"/>
      <c r="W3009" s="125" t="str">
        <f>IF(Stock[[#This Row],[SỐ LƯỢNG BÁN]]&gt;0,Stock[[#This Row],[GIÁ BÁN]]*Stock[[#This Row],[SỐ LƯỢNG BÁN]]*$D$11+Stock[[#This Row],[GIÁ BÁN]]*Stock[[#This Row],[SỐ LƯỢNG BÁN]]*$D$12,"")</f>
        <v/>
      </c>
      <c r="X3009" s="120">
        <f>Stock[[#This Row],[SỐ LƯỢNG MUA]]+Stock[[#This Row],[CỔ TỨC BẰNG CỔ PHIẾU]]-Stock[[#This Row],[SỐ LƯỢNG BÁN]]</f>
        <v>0</v>
      </c>
      <c r="Y3009"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9" s="120">
        <f ca="1">IF(Stock[[#This Row],[NGÀY BÁN]]&gt;0,Stock[[#This Row],[NGÀY BÁN]]-Stock[[#This Row],[NGÀY MUA]]+1,IF(Stock[[#This Row],[NGÀY MUA]]=0,0,TODAY()-Stock[[#This Row],[NGÀY MUA]]+1))</f>
        <v>0</v>
      </c>
      <c r="AA3009" s="121" t="str">
        <f>IFERROR(Stock[[#This Row],[CỔ TỨC TIỀN MẶT]]+Stock[[#This Row],[LÃI/(LỖ) TỪ BÁN CK
(auto-fill)]],"")</f>
        <v/>
      </c>
      <c r="AB3009"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09" s="79"/>
      <c r="AE3009" s="146" t="str">
        <f>IF(Stock[[#This Row],[TRẠNG THÁI
(auto-fill)]]="NẮM GIỮ",Stock[[#This Row],[GIÁ THỊ TRƯỜNG]]-Stock[[#This Row],[GIÁ MUA]],"")</f>
        <v/>
      </c>
      <c r="AF3009" s="150" t="str">
        <f>IFERROR(Stock[[#This Row],[TĂNG/
(GIẢM )]]/Stock[[#This Row],[GIÁ MUA]],"")</f>
        <v/>
      </c>
      <c r="AG3009" s="129" t="str">
        <f>IF(Stock[[#This Row],[GIÁ THỊ TRƯỜNG]]&gt;0,Stock[[#This Row],[GIÁ THỊ TRƯỜNG]]*Stock[[#This Row],[SỐ LƯỢNG CÒN LẠI
(auto-fill)]],"")</f>
        <v/>
      </c>
    </row>
    <row r="3010" spans="2:33">
      <c r="B3010" s="109" t="str">
        <f>IF(AND(Stock[[#This Row],[SỐ LƯỢNG MUA]]&gt;0,Stock[[#This Row],[SỐ LƯỢNG CÒN LẠI
(auto-fill)]]=0),"BÁN",
IF(AND(Stock[[#This Row],[SỐ LƯỢNG MUA]]&gt;0,Stock[[#This Row],[SỐ LƯỢNG CÒN LẠI
(auto-fill)]]&gt;0),"NẮM GIỮ",""))</f>
        <v/>
      </c>
      <c r="C3010" s="112">
        <f t="shared" si="46"/>
        <v>2997</v>
      </c>
      <c r="D3010" s="77"/>
      <c r="E3010" s="78"/>
      <c r="F3010" s="170"/>
      <c r="G3010" s="83"/>
      <c r="H3010" s="84"/>
      <c r="I3010" s="114" t="str">
        <f>IF(Stock[[#This Row],[SỐ LƯỢNG MUA]]&gt;0,Stock[[#This Row],[GIÁ MUA]]*Stock[[#This Row],[SỐ LƯỢNG MUA]]*$D$11,"")</f>
        <v/>
      </c>
      <c r="J3010" s="87"/>
      <c r="K3010" s="88"/>
      <c r="L3010" s="116" t="str">
        <f>IF(Stock[[#This Row],[SỐ LƯỢNG MUA]]&gt;0,Stock[[#This Row],[GIÁ MUA]]*(1+Stock[[#This Row],[% TĂNG KỲ VỌNG_1]]),"")</f>
        <v/>
      </c>
      <c r="M3010" s="89"/>
      <c r="N3010" s="116" t="str">
        <f>IF(Stock[[#This Row],[SỐ LƯỢNG MUA]]&gt;0,Stock[[#This Row],[GIÁ MUA]]*(1+Stock[[#This Row],[% TĂNG KỲ VỌNG_2]]),"")</f>
        <v/>
      </c>
      <c r="O3010" s="89"/>
      <c r="P3010" s="116" t="str">
        <f>IF(Stock[[#This Row],[SỐ LƯỢNG MUA]]&gt;0,Stock[[#This Row],[GIÁ MUA]]*(1+Stock[[#This Row],[% GIẢM ĐỂ CẮT LỖ]]),"")</f>
        <v/>
      </c>
      <c r="Q3010" s="103"/>
      <c r="R3010" s="117" t="str">
        <f>IF(Stock[[#This Row],[CỔ TỨC TIỀN MẶT]]&gt;0,Stock[[#This Row],[CỔ TỨC TIỀN MẶT]]/(Stock[[#This Row],[GIÁ MUA]]*Stock[[#This Row],[SỐ LƯỢNG MUA]]),"")</f>
        <v/>
      </c>
      <c r="S3010" s="103"/>
      <c r="T3010" s="77"/>
      <c r="U3010" s="95"/>
      <c r="V3010" s="96"/>
      <c r="W3010" s="125" t="str">
        <f>IF(Stock[[#This Row],[SỐ LƯỢNG BÁN]]&gt;0,Stock[[#This Row],[GIÁ BÁN]]*Stock[[#This Row],[SỐ LƯỢNG BÁN]]*$D$11+Stock[[#This Row],[GIÁ BÁN]]*Stock[[#This Row],[SỐ LƯỢNG BÁN]]*$D$12,"")</f>
        <v/>
      </c>
      <c r="X3010" s="120">
        <f>Stock[[#This Row],[SỐ LƯỢNG MUA]]+Stock[[#This Row],[CỔ TỨC BẰNG CỔ PHIẾU]]-Stock[[#This Row],[SỐ LƯỢNG BÁN]]</f>
        <v>0</v>
      </c>
      <c r="Y3010"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0" s="120">
        <f ca="1">IF(Stock[[#This Row],[NGÀY BÁN]]&gt;0,Stock[[#This Row],[NGÀY BÁN]]-Stock[[#This Row],[NGÀY MUA]]+1,IF(Stock[[#This Row],[NGÀY MUA]]=0,0,TODAY()-Stock[[#This Row],[NGÀY MUA]]+1))</f>
        <v>0</v>
      </c>
      <c r="AA3010" s="121" t="str">
        <f>IFERROR(Stock[[#This Row],[CỔ TỨC TIỀN MẶT]]+Stock[[#This Row],[LÃI/(LỖ) TỪ BÁN CK
(auto-fill)]],"")</f>
        <v/>
      </c>
      <c r="AB3010"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10" s="79"/>
      <c r="AE3010" s="146" t="str">
        <f>IF(Stock[[#This Row],[TRẠNG THÁI
(auto-fill)]]="NẮM GIỮ",Stock[[#This Row],[GIÁ THỊ TRƯỜNG]]-Stock[[#This Row],[GIÁ MUA]],"")</f>
        <v/>
      </c>
      <c r="AF3010" s="150" t="str">
        <f>IFERROR(Stock[[#This Row],[TĂNG/
(GIẢM )]]/Stock[[#This Row],[GIÁ MUA]],"")</f>
        <v/>
      </c>
      <c r="AG3010" s="129" t="str">
        <f>IF(Stock[[#This Row],[GIÁ THỊ TRƯỜNG]]&gt;0,Stock[[#This Row],[GIÁ THỊ TRƯỜNG]]*Stock[[#This Row],[SỐ LƯỢNG CÒN LẠI
(auto-fill)]],"")</f>
        <v/>
      </c>
    </row>
    <row r="3011" spans="2:33">
      <c r="B3011" s="109" t="str">
        <f>IF(AND(Stock[[#This Row],[SỐ LƯỢNG MUA]]&gt;0,Stock[[#This Row],[SỐ LƯỢNG CÒN LẠI
(auto-fill)]]=0),"BÁN",
IF(AND(Stock[[#This Row],[SỐ LƯỢNG MUA]]&gt;0,Stock[[#This Row],[SỐ LƯỢNG CÒN LẠI
(auto-fill)]]&gt;0),"NẮM GIỮ",""))</f>
        <v/>
      </c>
      <c r="C3011" s="112">
        <f t="shared" si="46"/>
        <v>2998</v>
      </c>
      <c r="D3011" s="77"/>
      <c r="E3011" s="78"/>
      <c r="F3011" s="170"/>
      <c r="G3011" s="83"/>
      <c r="H3011" s="84"/>
      <c r="I3011" s="114" t="str">
        <f>IF(Stock[[#This Row],[SỐ LƯỢNG MUA]]&gt;0,Stock[[#This Row],[GIÁ MUA]]*Stock[[#This Row],[SỐ LƯỢNG MUA]]*$D$11,"")</f>
        <v/>
      </c>
      <c r="J3011" s="87"/>
      <c r="K3011" s="88"/>
      <c r="L3011" s="116" t="str">
        <f>IF(Stock[[#This Row],[SỐ LƯỢNG MUA]]&gt;0,Stock[[#This Row],[GIÁ MUA]]*(1+Stock[[#This Row],[% TĂNG KỲ VỌNG_1]]),"")</f>
        <v/>
      </c>
      <c r="M3011" s="89"/>
      <c r="N3011" s="116" t="str">
        <f>IF(Stock[[#This Row],[SỐ LƯỢNG MUA]]&gt;0,Stock[[#This Row],[GIÁ MUA]]*(1+Stock[[#This Row],[% TĂNG KỲ VỌNG_2]]),"")</f>
        <v/>
      </c>
      <c r="O3011" s="89"/>
      <c r="P3011" s="116" t="str">
        <f>IF(Stock[[#This Row],[SỐ LƯỢNG MUA]]&gt;0,Stock[[#This Row],[GIÁ MUA]]*(1+Stock[[#This Row],[% GIẢM ĐỂ CẮT LỖ]]),"")</f>
        <v/>
      </c>
      <c r="Q3011" s="103"/>
      <c r="R3011" s="117" t="str">
        <f>IF(Stock[[#This Row],[CỔ TỨC TIỀN MẶT]]&gt;0,Stock[[#This Row],[CỔ TỨC TIỀN MẶT]]/(Stock[[#This Row],[GIÁ MUA]]*Stock[[#This Row],[SỐ LƯỢNG MUA]]),"")</f>
        <v/>
      </c>
      <c r="S3011" s="103"/>
      <c r="T3011" s="77"/>
      <c r="U3011" s="95"/>
      <c r="V3011" s="96"/>
      <c r="W3011" s="125" t="str">
        <f>IF(Stock[[#This Row],[SỐ LƯỢNG BÁN]]&gt;0,Stock[[#This Row],[GIÁ BÁN]]*Stock[[#This Row],[SỐ LƯỢNG BÁN]]*$D$11+Stock[[#This Row],[GIÁ BÁN]]*Stock[[#This Row],[SỐ LƯỢNG BÁN]]*$D$12,"")</f>
        <v/>
      </c>
      <c r="X3011" s="120">
        <f>Stock[[#This Row],[SỐ LƯỢNG MUA]]+Stock[[#This Row],[CỔ TỨC BẰNG CỔ PHIẾU]]-Stock[[#This Row],[SỐ LƯỢNG BÁN]]</f>
        <v>0</v>
      </c>
      <c r="Y3011"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1" s="120">
        <f ca="1">IF(Stock[[#This Row],[NGÀY BÁN]]&gt;0,Stock[[#This Row],[NGÀY BÁN]]-Stock[[#This Row],[NGÀY MUA]]+1,IF(Stock[[#This Row],[NGÀY MUA]]=0,0,TODAY()-Stock[[#This Row],[NGÀY MUA]]+1))</f>
        <v>0</v>
      </c>
      <c r="AA3011" s="121" t="str">
        <f>IFERROR(Stock[[#This Row],[CỔ TỨC TIỀN MẶT]]+Stock[[#This Row],[LÃI/(LỖ) TỪ BÁN CK
(auto-fill)]],"")</f>
        <v/>
      </c>
      <c r="AB3011"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11" s="79"/>
      <c r="AE3011" s="146" t="str">
        <f>IF(Stock[[#This Row],[TRẠNG THÁI
(auto-fill)]]="NẮM GIỮ",Stock[[#This Row],[GIÁ THỊ TRƯỜNG]]-Stock[[#This Row],[GIÁ MUA]],"")</f>
        <v/>
      </c>
      <c r="AF3011" s="150" t="str">
        <f>IFERROR(Stock[[#This Row],[TĂNG/
(GIẢM )]]/Stock[[#This Row],[GIÁ MUA]],"")</f>
        <v/>
      </c>
      <c r="AG3011" s="129" t="str">
        <f>IF(Stock[[#This Row],[GIÁ THỊ TRƯỜNG]]&gt;0,Stock[[#This Row],[GIÁ THỊ TRƯỜNG]]*Stock[[#This Row],[SỐ LƯỢNG CÒN LẠI
(auto-fill)]],"")</f>
        <v/>
      </c>
    </row>
    <row r="3012" spans="2:33">
      <c r="B3012" s="109" t="str">
        <f>IF(AND(Stock[[#This Row],[SỐ LƯỢNG MUA]]&gt;0,Stock[[#This Row],[SỐ LƯỢNG CÒN LẠI
(auto-fill)]]=0),"BÁN",
IF(AND(Stock[[#This Row],[SỐ LƯỢNG MUA]]&gt;0,Stock[[#This Row],[SỐ LƯỢNG CÒN LẠI
(auto-fill)]]&gt;0),"NẮM GIỮ",""))</f>
        <v/>
      </c>
      <c r="C3012" s="112">
        <f t="shared" si="46"/>
        <v>2999</v>
      </c>
      <c r="D3012" s="77"/>
      <c r="E3012" s="78"/>
      <c r="F3012" s="170"/>
      <c r="G3012" s="83"/>
      <c r="H3012" s="84"/>
      <c r="I3012" s="114" t="str">
        <f>IF(Stock[[#This Row],[SỐ LƯỢNG MUA]]&gt;0,Stock[[#This Row],[GIÁ MUA]]*Stock[[#This Row],[SỐ LƯỢNG MUA]]*$D$11,"")</f>
        <v/>
      </c>
      <c r="J3012" s="87"/>
      <c r="K3012" s="88"/>
      <c r="L3012" s="116" t="str">
        <f>IF(Stock[[#This Row],[SỐ LƯỢNG MUA]]&gt;0,Stock[[#This Row],[GIÁ MUA]]*(1+Stock[[#This Row],[% TĂNG KỲ VỌNG_1]]),"")</f>
        <v/>
      </c>
      <c r="M3012" s="89"/>
      <c r="N3012" s="116" t="str">
        <f>IF(Stock[[#This Row],[SỐ LƯỢNG MUA]]&gt;0,Stock[[#This Row],[GIÁ MUA]]*(1+Stock[[#This Row],[% TĂNG KỲ VỌNG_2]]),"")</f>
        <v/>
      </c>
      <c r="O3012" s="89"/>
      <c r="P3012" s="116" t="str">
        <f>IF(Stock[[#This Row],[SỐ LƯỢNG MUA]]&gt;0,Stock[[#This Row],[GIÁ MUA]]*(1+Stock[[#This Row],[% GIẢM ĐỂ CẮT LỖ]]),"")</f>
        <v/>
      </c>
      <c r="Q3012" s="103"/>
      <c r="R3012" s="117" t="str">
        <f>IF(Stock[[#This Row],[CỔ TỨC TIỀN MẶT]]&gt;0,Stock[[#This Row],[CỔ TỨC TIỀN MẶT]]/(Stock[[#This Row],[GIÁ MUA]]*Stock[[#This Row],[SỐ LƯỢNG MUA]]),"")</f>
        <v/>
      </c>
      <c r="S3012" s="103"/>
      <c r="T3012" s="77"/>
      <c r="U3012" s="95"/>
      <c r="V3012" s="96"/>
      <c r="W3012" s="125" t="str">
        <f>IF(Stock[[#This Row],[SỐ LƯỢNG BÁN]]&gt;0,Stock[[#This Row],[GIÁ BÁN]]*Stock[[#This Row],[SỐ LƯỢNG BÁN]]*$D$11+Stock[[#This Row],[GIÁ BÁN]]*Stock[[#This Row],[SỐ LƯỢNG BÁN]]*$D$12,"")</f>
        <v/>
      </c>
      <c r="X3012" s="120">
        <f>Stock[[#This Row],[SỐ LƯỢNG MUA]]+Stock[[#This Row],[CỔ TỨC BẰNG CỔ PHIẾU]]-Stock[[#This Row],[SỐ LƯỢNG BÁN]]</f>
        <v>0</v>
      </c>
      <c r="Y3012"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2" s="120">
        <f ca="1">IF(Stock[[#This Row],[NGÀY BÁN]]&gt;0,Stock[[#This Row],[NGÀY BÁN]]-Stock[[#This Row],[NGÀY MUA]]+1,IF(Stock[[#This Row],[NGÀY MUA]]=0,0,TODAY()-Stock[[#This Row],[NGÀY MUA]]+1))</f>
        <v>0</v>
      </c>
      <c r="AA3012" s="121" t="str">
        <f>IFERROR(Stock[[#This Row],[CỔ TỨC TIỀN MẶT]]+Stock[[#This Row],[LÃI/(LỖ) TỪ BÁN CK
(auto-fill)]],"")</f>
        <v/>
      </c>
      <c r="AB3012"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12" s="79"/>
      <c r="AE3012" s="146" t="str">
        <f>IF(Stock[[#This Row],[TRẠNG THÁI
(auto-fill)]]="NẮM GIỮ",Stock[[#This Row],[GIÁ THỊ TRƯỜNG]]-Stock[[#This Row],[GIÁ MUA]],"")</f>
        <v/>
      </c>
      <c r="AF3012" s="150" t="str">
        <f>IFERROR(Stock[[#This Row],[TĂNG/
(GIẢM )]]/Stock[[#This Row],[GIÁ MUA]],"")</f>
        <v/>
      </c>
      <c r="AG3012" s="129" t="str">
        <f>IF(Stock[[#This Row],[GIÁ THỊ TRƯỜNG]]&gt;0,Stock[[#This Row],[GIÁ THỊ TRƯỜNG]]*Stock[[#This Row],[SỐ LƯỢNG CÒN LẠI
(auto-fill)]],"")</f>
        <v/>
      </c>
    </row>
    <row r="3013" spans="2:33">
      <c r="B3013" s="109" t="str">
        <f>IF(AND(Stock[[#This Row],[SỐ LƯỢNG MUA]]&gt;0,Stock[[#This Row],[SỐ LƯỢNG CÒN LẠI
(auto-fill)]]=0),"BÁN",
IF(AND(Stock[[#This Row],[SỐ LƯỢNG MUA]]&gt;0,Stock[[#This Row],[SỐ LƯỢNG CÒN LẠI
(auto-fill)]]&gt;0),"NẮM GIỮ",""))</f>
        <v/>
      </c>
      <c r="C3013" s="112">
        <f t="shared" si="46"/>
        <v>3000</v>
      </c>
      <c r="D3013" s="77"/>
      <c r="E3013" s="78"/>
      <c r="F3013" s="170"/>
      <c r="G3013" s="83"/>
      <c r="H3013" s="84"/>
      <c r="I3013" s="114" t="str">
        <f>IF(Stock[[#This Row],[SỐ LƯỢNG MUA]]&gt;0,Stock[[#This Row],[GIÁ MUA]]*Stock[[#This Row],[SỐ LƯỢNG MUA]]*$D$11,"")</f>
        <v/>
      </c>
      <c r="J3013" s="87"/>
      <c r="K3013" s="88"/>
      <c r="L3013" s="116" t="str">
        <f>IF(Stock[[#This Row],[SỐ LƯỢNG MUA]]&gt;0,Stock[[#This Row],[GIÁ MUA]]*(1+Stock[[#This Row],[% TĂNG KỲ VỌNG_1]]),"")</f>
        <v/>
      </c>
      <c r="M3013" s="89"/>
      <c r="N3013" s="116" t="str">
        <f>IF(Stock[[#This Row],[SỐ LƯỢNG MUA]]&gt;0,Stock[[#This Row],[GIÁ MUA]]*(1+Stock[[#This Row],[% TĂNG KỲ VỌNG_2]]),"")</f>
        <v/>
      </c>
      <c r="O3013" s="89"/>
      <c r="P3013" s="116" t="str">
        <f>IF(Stock[[#This Row],[SỐ LƯỢNG MUA]]&gt;0,Stock[[#This Row],[GIÁ MUA]]*(1+Stock[[#This Row],[% GIẢM ĐỂ CẮT LỖ]]),"")</f>
        <v/>
      </c>
      <c r="Q3013" s="103"/>
      <c r="R3013" s="117" t="str">
        <f>IF(Stock[[#This Row],[CỔ TỨC TIỀN MẶT]]&gt;0,Stock[[#This Row],[CỔ TỨC TIỀN MẶT]]/(Stock[[#This Row],[GIÁ MUA]]*Stock[[#This Row],[SỐ LƯỢNG MUA]]),"")</f>
        <v/>
      </c>
      <c r="S3013" s="103"/>
      <c r="T3013" s="77"/>
      <c r="U3013" s="95"/>
      <c r="V3013" s="96"/>
      <c r="W3013" s="125" t="str">
        <f>IF(Stock[[#This Row],[SỐ LƯỢNG BÁN]]&gt;0,Stock[[#This Row],[GIÁ BÁN]]*Stock[[#This Row],[SỐ LƯỢNG BÁN]]*$D$11+Stock[[#This Row],[GIÁ BÁN]]*Stock[[#This Row],[SỐ LƯỢNG BÁN]]*$D$12,"")</f>
        <v/>
      </c>
      <c r="X3013" s="120">
        <f>Stock[[#This Row],[SỐ LƯỢNG MUA]]+Stock[[#This Row],[CỔ TỨC BẰNG CỔ PHIẾU]]-Stock[[#This Row],[SỐ LƯỢNG BÁN]]</f>
        <v>0</v>
      </c>
      <c r="Y3013" s="122"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3" s="120">
        <f ca="1">IF(Stock[[#This Row],[NGÀY BÁN]]&gt;0,Stock[[#This Row],[NGÀY BÁN]]-Stock[[#This Row],[NGÀY MUA]]+1,IF(Stock[[#This Row],[NGÀY MUA]]=0,0,TODAY()-Stock[[#This Row],[NGÀY MUA]]+1))</f>
        <v>0</v>
      </c>
      <c r="AA3013" s="121" t="str">
        <f>IFERROR(Stock[[#This Row],[CỔ TỨC TIỀN MẶT]]+Stock[[#This Row],[LÃI/(LỖ) TỪ BÁN CK
(auto-fill)]],"")</f>
        <v/>
      </c>
      <c r="AB3013" s="143"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013" s="79"/>
      <c r="AE3013" s="146" t="str">
        <f>IF(Stock[[#This Row],[TRẠNG THÁI
(auto-fill)]]="NẮM GIỮ",Stock[[#This Row],[GIÁ THỊ TRƯỜNG]]-Stock[[#This Row],[GIÁ MUA]],"")</f>
        <v/>
      </c>
      <c r="AF3013" s="150" t="str">
        <f>IFERROR(Stock[[#This Row],[TĂNG/
(GIẢM )]]/Stock[[#This Row],[GIÁ MUA]],"")</f>
        <v/>
      </c>
      <c r="AG3013" s="129" t="str">
        <f>IF(Stock[[#This Row],[GIÁ THỊ TRƯỜNG]]&gt;0,Stock[[#This Row],[GIÁ THỊ TRƯỜNG]]*Stock[[#This Row],[SỐ LƯỢNG CÒN LẠI
(auto-fill)]],"")</f>
        <v/>
      </c>
    </row>
    <row r="3014" spans="2:33">
      <c r="B3014" s="4"/>
      <c r="G3014" s="30"/>
      <c r="H3014" s="31"/>
      <c r="I3014" s="31"/>
      <c r="J3014" s="31"/>
      <c r="L3014" s="4"/>
      <c r="M3014" s="4"/>
      <c r="N3014" s="4"/>
      <c r="O3014" s="4"/>
      <c r="P3014" s="4"/>
      <c r="Q3014" s="33"/>
      <c r="S3014" s="4"/>
      <c r="T3014" s="4"/>
      <c r="U3014" s="31"/>
      <c r="V3014" s="34"/>
      <c r="W3014" s="4"/>
      <c r="X3014" s="4"/>
      <c r="Z3014" s="31"/>
    </row>
    <row r="3015" spans="2:33">
      <c r="B3015" s="35"/>
      <c r="C3015" s="35"/>
      <c r="D3015" s="35"/>
      <c r="E3015" s="35"/>
      <c r="F3015" s="35"/>
      <c r="G3015" s="35"/>
      <c r="H3015" s="35"/>
      <c r="I3015" s="35"/>
      <c r="J3015" s="35"/>
      <c r="K3015" s="35"/>
      <c r="L3015" s="36"/>
      <c r="M3015" s="35"/>
      <c r="N3015" s="36"/>
      <c r="O3015" s="35"/>
      <c r="P3015" s="36"/>
      <c r="Q3015" s="35"/>
      <c r="R3015" s="35"/>
      <c r="S3015" s="35"/>
      <c r="T3015" s="35"/>
      <c r="U3015" s="35"/>
      <c r="V3015" s="34"/>
      <c r="W3015" s="4"/>
      <c r="X3015" s="4"/>
      <c r="Z3015" s="35"/>
    </row>
    <row r="3016" spans="2:33">
      <c r="B3016" s="37"/>
      <c r="C3016" s="37"/>
      <c r="D3016" s="37"/>
      <c r="E3016" s="37"/>
      <c r="F3016" s="37"/>
      <c r="G3016" s="30"/>
      <c r="H3016" s="31"/>
      <c r="I3016" s="31"/>
      <c r="J3016" s="31"/>
      <c r="L3016" s="4"/>
      <c r="M3016" s="4"/>
      <c r="N3016" s="4"/>
      <c r="O3016" s="4"/>
      <c r="P3016" s="4"/>
      <c r="Q3016" s="33"/>
      <c r="S3016" s="4"/>
      <c r="T3016" s="4"/>
      <c r="U3016" s="31"/>
      <c r="V3016" s="34"/>
      <c r="W3016" s="4"/>
      <c r="X3016" s="4"/>
      <c r="Z3016" s="31"/>
    </row>
  </sheetData>
  <sheetProtection algorithmName="SHA-512" hashValue="kmd0/8j97T2/qMEQzJJM+JKNvBiA83G/woqUaUIgPhtZZyMLeaPBBSAycwrI8XQGrRe2fF+06DpM8pElCmDU+Q==" saltValue="TiiwMee2A21CmuPsORLQGw==" spinCount="100000" sheet="1" autoFilter="0" pivotTables="0"/>
  <mergeCells count="4">
    <mergeCell ref="K12:L12"/>
    <mergeCell ref="M12:N12"/>
    <mergeCell ref="O12:P12"/>
    <mergeCell ref="F3:H6"/>
  </mergeCells>
  <conditionalFormatting sqref="F10:G10 B6:D6 B9:E9">
    <cfRule type="cellIs" dxfId="82" priority="52" operator="lessThan">
      <formula>0</formula>
    </cfRule>
  </conditionalFormatting>
  <conditionalFormatting sqref="E5">
    <cfRule type="expression" dxfId="81" priority="93">
      <formula>#REF!="YES"</formula>
    </cfRule>
    <cfRule type="expression" dxfId="80" priority="94">
      <formula>$H2&lt;$Q5</formula>
    </cfRule>
  </conditionalFormatting>
  <conditionalFormatting sqref="E6">
    <cfRule type="expression" dxfId="79" priority="99">
      <formula>#REF!="YES"</formula>
    </cfRule>
  </conditionalFormatting>
  <conditionalFormatting sqref="J14:J3013">
    <cfRule type="expression" dxfId="78" priority="34">
      <formula>$J14="Medium-term"</formula>
    </cfRule>
    <cfRule type="expression" dxfId="77" priority="35">
      <formula>$J14="Short-term"</formula>
    </cfRule>
  </conditionalFormatting>
  <conditionalFormatting sqref="F7:G7">
    <cfRule type="cellIs" dxfId="76" priority="30" operator="lessThan">
      <formula>0</formula>
    </cfRule>
  </conditionalFormatting>
  <conditionalFormatting sqref="G14:G3013">
    <cfRule type="dataBar" priority="120">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4:H3013">
    <cfRule type="dataBar" priority="122">
      <dataBar>
        <cfvo type="min"/>
        <cfvo type="max"/>
        <color rgb="FF638EC6"/>
      </dataBar>
      <extLst>
        <ext xmlns:x14="http://schemas.microsoft.com/office/spreadsheetml/2009/9/main" uri="{B025F937-C7B1-47D3-B67F-A62EFF666E3E}">
          <x14:id>{A3110C2F-5E4F-402B-A597-22C8D938E261}</x14:id>
        </ext>
      </extLst>
    </cfRule>
  </conditionalFormatting>
  <conditionalFormatting sqref="B13:B1048576 B1:B7 B10 B8:E9">
    <cfRule type="cellIs" dxfId="75" priority="17" operator="equal">
      <formula>"PARTIAL SOLD"</formula>
    </cfRule>
    <cfRule type="cellIs" dxfId="74" priority="21" operator="equal">
      <formula>"HOLDING"</formula>
    </cfRule>
    <cfRule type="cellIs" dxfId="73" priority="31" operator="equal">
      <formula>"SOLD OUT"</formula>
    </cfRule>
  </conditionalFormatting>
  <conditionalFormatting sqref="S14:AG3013 B14:Q3013">
    <cfRule type="expression" dxfId="72" priority="8">
      <formula>(MOD(ROW(),2)&lt;&gt;0)</formula>
    </cfRule>
    <cfRule type="expression" dxfId="71" priority="9">
      <formula>(MOD(ROW(),2)=0)</formula>
    </cfRule>
  </conditionalFormatting>
  <conditionalFormatting sqref="R14:R3013">
    <cfRule type="expression" dxfId="70" priority="5">
      <formula>(MOD(ROW(),2)&lt;&gt;0)</formula>
    </cfRule>
    <cfRule type="expression" dxfId="69" priority="6">
      <formula>(MOD(ROW(),2)=0)</formula>
    </cfRule>
  </conditionalFormatting>
  <conditionalFormatting sqref="R14:R3013">
    <cfRule type="dataBar" priority="7">
      <dataBar>
        <cfvo type="min"/>
        <cfvo type="max"/>
        <color rgb="FF63C384"/>
      </dataBar>
      <extLst>
        <ext xmlns:x14="http://schemas.microsoft.com/office/spreadsheetml/2009/9/main" uri="{B025F937-C7B1-47D3-B67F-A62EFF666E3E}">
          <x14:id>{7B38203A-606C-49CC-AA2E-1299B6D2492F}</x14:id>
        </ext>
      </extLst>
    </cfRule>
  </conditionalFormatting>
  <conditionalFormatting sqref="AC14:AC3013">
    <cfRule type="dataBar" priority="1744">
      <dataBar>
        <cfvo type="min"/>
        <cfvo type="max"/>
        <color rgb="FF63C384"/>
      </dataBar>
      <extLst>
        <ext xmlns:x14="http://schemas.microsoft.com/office/spreadsheetml/2009/9/main" uri="{B025F937-C7B1-47D3-B67F-A62EFF666E3E}">
          <x14:id>{F4CEFD9C-38A0-4528-A17A-43AFDEB1736C}</x14:id>
        </ext>
      </extLst>
    </cfRule>
  </conditionalFormatting>
  <conditionalFormatting sqref="AB14:AB3013">
    <cfRule type="dataBar" priority="4">
      <dataBar>
        <cfvo type="min"/>
        <cfvo type="max"/>
        <color rgb="FF63C384"/>
      </dataBar>
      <extLst>
        <ext xmlns:x14="http://schemas.microsoft.com/office/spreadsheetml/2009/9/main" uri="{B025F937-C7B1-47D3-B67F-A62EFF666E3E}">
          <x14:id>{1D539AAE-4007-4685-91A6-FF2BA48B3571}</x14:id>
        </ext>
      </extLst>
    </cfRule>
    <cfRule type="dataBar" priority="1742">
      <dataBar>
        <cfvo type="min"/>
        <cfvo type="max"/>
        <color rgb="FF63C384"/>
      </dataBar>
      <extLst>
        <ext xmlns:x14="http://schemas.microsoft.com/office/spreadsheetml/2009/9/main" uri="{B025F937-C7B1-47D3-B67F-A62EFF666E3E}">
          <x14:id>{76499D6D-8A54-4587-8C82-0472B5D1398B}</x14:id>
        </ext>
      </extLst>
    </cfRule>
  </conditionalFormatting>
  <conditionalFormatting sqref="E6">
    <cfRule type="expression" dxfId="68" priority="100">
      <formula>#REF!&lt;$Q6</formula>
    </cfRule>
  </conditionalFormatting>
  <conditionalFormatting sqref="AA14:AA3013">
    <cfRule type="iconSet" priority="3">
      <iconSet iconSet="3Arrows">
        <cfvo type="percent" val="0"/>
        <cfvo type="num" val="0"/>
        <cfvo type="num" val="0" gte="0"/>
      </iconSet>
    </cfRule>
  </conditionalFormatting>
  <conditionalFormatting sqref="AE14:AE3013">
    <cfRule type="iconSet" priority="2">
      <iconSet iconSet="3Arrows">
        <cfvo type="percent" val="0"/>
        <cfvo type="num" val="0"/>
        <cfvo type="num" val="0" gte="0"/>
      </iconSet>
    </cfRule>
  </conditionalFormatting>
  <conditionalFormatting sqref="F3">
    <cfRule type="expression" dxfId="67" priority="1750">
      <formula>#REF!="YES"</formula>
    </cfRule>
    <cfRule type="expression" dxfId="66" priority="1751">
      <formula>$H2&lt;$Q5</formula>
    </cfRule>
  </conditionalFormatting>
  <dataValidations count="1">
    <dataValidation type="list" allowBlank="1" showInputMessage="1" showErrorMessage="1" sqref="J14:J3013">
      <formula1>"Ngắn hạn, Trung hạn, Dài hạn"</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G14:G3013</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H14:H3013</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R14:R3013</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AC14:AC3013</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AB14:AB3013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'Industry group'!$A$2:$A$20</xm:f>
          </x14:formula1>
          <xm:sqref>F14:F3013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27"/>
  <sheetViews>
    <sheetView showGridLines="0" workbookViewId="0">
      <selection activeCell="M15" sqref="M15"/>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8" t="s">
        <v>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130" t="str">
        <f ca="1">"Cập nhật cuối cùng: " &amp; TEXT(NOW(),"dd-mmm-yy  |  h:mm AM/PM")</f>
        <v>Cập nhật cuối cùng: 19-Oct-21  |  8:35 PM</v>
      </c>
      <c r="C2" s="5"/>
      <c r="D2" s="5"/>
      <c r="E2" s="167" t="s">
        <v>63</v>
      </c>
      <c r="F2" s="167"/>
      <c r="G2" s="167"/>
      <c r="H2" s="167"/>
      <c r="I2" s="167"/>
      <c r="J2" s="167"/>
      <c r="K2" s="167"/>
      <c r="L2" s="167"/>
      <c r="M2" s="167"/>
      <c r="N2" s="167"/>
      <c r="O2" s="7"/>
      <c r="P2" s="7"/>
      <c r="Q2" s="7"/>
      <c r="R2" s="7"/>
      <c r="S2" s="7"/>
      <c r="U2" s="8"/>
      <c r="V2" s="7"/>
      <c r="W2" s="7"/>
      <c r="X2" s="9"/>
      <c r="Y2" s="8"/>
      <c r="Z2" s="8"/>
      <c r="AC2" s="6"/>
    </row>
    <row r="3" spans="1:16384">
      <c r="B3" s="10" t="s">
        <v>59</v>
      </c>
      <c r="C3" s="5"/>
      <c r="D3" s="5"/>
      <c r="E3" s="166"/>
      <c r="F3" s="166"/>
      <c r="G3" s="166"/>
      <c r="H3" s="166"/>
      <c r="I3" s="166"/>
      <c r="J3" s="166"/>
      <c r="K3" s="166"/>
      <c r="L3" s="166"/>
      <c r="M3" s="166"/>
      <c r="N3" s="166"/>
      <c r="O3" s="7"/>
      <c r="P3" s="7"/>
      <c r="Q3" s="7"/>
      <c r="R3" s="7"/>
      <c r="S3" s="7"/>
      <c r="U3" s="8"/>
      <c r="V3" s="7"/>
      <c r="W3" s="7"/>
      <c r="X3" s="9"/>
      <c r="Y3" s="8"/>
      <c r="Z3" s="8"/>
      <c r="AC3" s="6"/>
    </row>
    <row r="4" spans="1:16384">
      <c r="B4" s="10"/>
      <c r="C4" s="5"/>
      <c r="D4" s="5"/>
      <c r="E4" s="166"/>
      <c r="F4" s="166"/>
      <c r="G4" s="166"/>
      <c r="H4" s="166"/>
      <c r="I4" s="166"/>
      <c r="J4" s="166"/>
      <c r="K4" s="166"/>
      <c r="L4" s="166"/>
      <c r="M4" s="166"/>
      <c r="N4" s="166"/>
      <c r="O4" s="7"/>
      <c r="P4" s="7"/>
      <c r="Q4" s="7"/>
      <c r="R4" s="7"/>
      <c r="S4" s="7"/>
      <c r="U4" s="8"/>
      <c r="V4" s="7"/>
      <c r="W4" s="7"/>
      <c r="X4" s="9"/>
      <c r="Y4" s="8"/>
      <c r="Z4" s="8"/>
      <c r="AC4" s="6"/>
    </row>
    <row r="5" spans="1:16384" s="30" customFormat="1">
      <c r="A5" s="4"/>
      <c r="B5" s="54" t="s">
        <v>13</v>
      </c>
      <c r="C5" s="53">
        <f>SUBTOTAL(109,Table5[Số tiền chuyển đến tài khoản chứng khoán])</f>
        <v>55000</v>
      </c>
      <c r="D5" s="53">
        <f>SUBTOTAL(109,Table5[Số tiền chuyển đi từ tài khoản chứng khoán])</f>
        <v>15000</v>
      </c>
      <c r="E5" s="48"/>
      <c r="F5" s="48"/>
      <c r="G5" s="48"/>
      <c r="H5" s="48"/>
      <c r="I5" s="48"/>
      <c r="J5" s="48"/>
      <c r="K5" s="48"/>
      <c r="L5" s="48"/>
      <c r="M5" s="48"/>
      <c r="N5" s="48"/>
      <c r="O5" s="49"/>
      <c r="P5" s="49"/>
      <c r="Q5" s="49"/>
      <c r="R5" s="49"/>
      <c r="S5" s="49"/>
      <c r="U5" s="50"/>
      <c r="V5" s="49"/>
      <c r="W5" s="49"/>
      <c r="X5" s="51"/>
      <c r="Y5" s="50"/>
      <c r="Z5" s="50"/>
      <c r="AC5" s="52"/>
    </row>
    <row r="6" spans="1:16384" s="30" customFormat="1">
      <c r="A6" s="4"/>
      <c r="B6" s="46" t="s">
        <v>14</v>
      </c>
      <c r="C6" s="55">
        <f>C5-D5</f>
        <v>40000</v>
      </c>
      <c r="D6" s="47"/>
      <c r="E6" s="48"/>
      <c r="F6" s="48"/>
      <c r="G6" s="48"/>
      <c r="H6" s="48"/>
      <c r="I6" s="48"/>
      <c r="J6" s="48"/>
      <c r="K6" s="48"/>
      <c r="L6" s="48"/>
      <c r="M6" s="48"/>
      <c r="N6" s="48"/>
      <c r="O6" s="49"/>
      <c r="P6" s="49"/>
      <c r="Q6" s="49"/>
      <c r="R6" s="49"/>
      <c r="S6" s="49"/>
      <c r="U6" s="50"/>
      <c r="V6" s="49"/>
      <c r="W6" s="49"/>
      <c r="X6" s="51"/>
      <c r="Y6" s="50"/>
      <c r="Z6" s="50"/>
      <c r="AC6" s="52"/>
    </row>
    <row r="7" spans="1:16384" s="44" customFormat="1" ht="26.25" customHeight="1">
      <c r="B7" s="45" t="s">
        <v>60</v>
      </c>
      <c r="C7" s="45" t="s">
        <v>61</v>
      </c>
      <c r="D7" s="45" t="s">
        <v>64</v>
      </c>
    </row>
    <row r="8" spans="1:16384">
      <c r="B8" s="98">
        <v>44214</v>
      </c>
      <c r="C8" s="99">
        <v>10000</v>
      </c>
      <c r="D8" s="100"/>
    </row>
    <row r="9" spans="1:16384">
      <c r="B9" s="98">
        <v>44217</v>
      </c>
      <c r="C9" s="99">
        <v>10000</v>
      </c>
      <c r="D9" s="100"/>
    </row>
    <row r="10" spans="1:16384">
      <c r="B10" s="98">
        <v>44222</v>
      </c>
      <c r="C10" s="99">
        <v>10000</v>
      </c>
      <c r="D10" s="100"/>
    </row>
    <row r="11" spans="1:16384">
      <c r="B11" s="98">
        <v>44223</v>
      </c>
      <c r="C11" s="99">
        <v>10000</v>
      </c>
      <c r="D11" s="100"/>
    </row>
    <row r="12" spans="1:16384">
      <c r="B12" s="98">
        <v>44308</v>
      </c>
      <c r="C12" s="99">
        <v>15000</v>
      </c>
      <c r="D12" s="99"/>
    </row>
    <row r="13" spans="1:16384">
      <c r="B13" s="98">
        <v>44314</v>
      </c>
      <c r="C13" s="99"/>
      <c r="D13" s="99">
        <v>15000</v>
      </c>
    </row>
    <row r="14" spans="1:16384">
      <c r="A14" s="22"/>
      <c r="B14" s="98"/>
      <c r="C14" s="99"/>
      <c r="D14" s="99"/>
    </row>
    <row r="15" spans="1:16384">
      <c r="B15" s="98"/>
      <c r="C15" s="99"/>
      <c r="D15" s="99"/>
    </row>
    <row r="16" spans="1:16384">
      <c r="B16" s="98"/>
      <c r="C16" s="99"/>
      <c r="D16" s="99"/>
    </row>
    <row r="17" spans="2:4">
      <c r="B17" s="98"/>
      <c r="C17" s="99"/>
      <c r="D17" s="99"/>
    </row>
    <row r="18" spans="2:4">
      <c r="B18" s="98"/>
      <c r="C18" s="99"/>
      <c r="D18" s="99"/>
    </row>
    <row r="19" spans="2:4">
      <c r="B19" s="98"/>
      <c r="C19" s="99"/>
      <c r="D19" s="99"/>
    </row>
    <row r="20" spans="2:4">
      <c r="B20" s="98"/>
      <c r="C20" s="99"/>
      <c r="D20" s="99"/>
    </row>
    <row r="21" spans="2:4">
      <c r="B21" s="98"/>
      <c r="C21" s="99"/>
      <c r="D21" s="99"/>
    </row>
    <row r="22" spans="2:4">
      <c r="B22" s="98"/>
      <c r="C22" s="99"/>
      <c r="D22" s="99"/>
    </row>
    <row r="23" spans="2:4">
      <c r="B23" s="98"/>
      <c r="C23" s="99"/>
      <c r="D23" s="99"/>
    </row>
    <row r="24" spans="2:4">
      <c r="B24" s="98"/>
      <c r="C24" s="99"/>
      <c r="D24" s="99"/>
    </row>
    <row r="25" spans="2:4">
      <c r="B25" s="98"/>
      <c r="C25" s="99"/>
      <c r="D25" s="99"/>
    </row>
    <row r="26" spans="2:4">
      <c r="B26" s="98"/>
      <c r="C26" s="99"/>
      <c r="D26" s="99"/>
    </row>
    <row r="27" spans="2:4">
      <c r="B27" s="98"/>
      <c r="C27" s="99"/>
      <c r="D27" s="99"/>
    </row>
    <row r="28" spans="2:4">
      <c r="B28" s="98"/>
      <c r="C28" s="99"/>
      <c r="D28" s="99"/>
    </row>
    <row r="29" spans="2:4">
      <c r="B29" s="98"/>
      <c r="C29" s="99"/>
      <c r="D29" s="99"/>
    </row>
    <row r="30" spans="2:4">
      <c r="B30" s="98"/>
      <c r="C30" s="99"/>
      <c r="D30" s="99"/>
    </row>
    <row r="31" spans="2:4">
      <c r="B31" s="98"/>
      <c r="C31" s="99"/>
      <c r="D31" s="99"/>
    </row>
    <row r="32" spans="2:4">
      <c r="B32" s="98"/>
      <c r="C32" s="99"/>
      <c r="D32" s="99"/>
    </row>
    <row r="33" spans="2:4">
      <c r="B33" s="98"/>
      <c r="C33" s="99"/>
      <c r="D33" s="99"/>
    </row>
    <row r="34" spans="2:4">
      <c r="B34" s="98"/>
      <c r="C34" s="99"/>
      <c r="D34" s="99"/>
    </row>
    <row r="35" spans="2:4">
      <c r="B35" s="98"/>
      <c r="C35" s="99"/>
      <c r="D35" s="99"/>
    </row>
    <row r="36" spans="2:4">
      <c r="B36" s="98"/>
      <c r="C36" s="99"/>
      <c r="D36" s="99"/>
    </row>
    <row r="37" spans="2:4">
      <c r="B37" s="98"/>
      <c r="C37" s="99"/>
      <c r="D37" s="99"/>
    </row>
    <row r="38" spans="2:4">
      <c r="B38" s="98"/>
      <c r="C38" s="99"/>
      <c r="D38" s="99"/>
    </row>
    <row r="39" spans="2:4">
      <c r="B39" s="98"/>
      <c r="C39" s="99"/>
      <c r="D39" s="99"/>
    </row>
    <row r="40" spans="2:4">
      <c r="B40" s="98"/>
      <c r="C40" s="99"/>
      <c r="D40" s="99"/>
    </row>
    <row r="41" spans="2:4">
      <c r="B41" s="98"/>
      <c r="C41" s="99"/>
      <c r="D41" s="99"/>
    </row>
    <row r="42" spans="2:4">
      <c r="B42" s="98"/>
      <c r="C42" s="99"/>
      <c r="D42" s="99"/>
    </row>
    <row r="43" spans="2:4">
      <c r="B43" s="98"/>
      <c r="C43" s="99"/>
      <c r="D43" s="99"/>
    </row>
    <row r="44" spans="2:4">
      <c r="B44" s="98"/>
      <c r="C44" s="99"/>
      <c r="D44" s="99"/>
    </row>
    <row r="45" spans="2:4">
      <c r="B45" s="98"/>
      <c r="C45" s="99"/>
      <c r="D45" s="99"/>
    </row>
    <row r="46" spans="2:4">
      <c r="B46" s="98"/>
      <c r="C46" s="99"/>
      <c r="D46" s="99"/>
    </row>
    <row r="47" spans="2:4">
      <c r="B47" s="98"/>
      <c r="C47" s="99"/>
      <c r="D47" s="99"/>
    </row>
    <row r="48" spans="2:4">
      <c r="B48" s="98"/>
      <c r="C48" s="99"/>
      <c r="D48" s="99"/>
    </row>
    <row r="49" spans="2:4">
      <c r="B49" s="98"/>
      <c r="C49" s="99"/>
      <c r="D49" s="99"/>
    </row>
    <row r="50" spans="2:4">
      <c r="B50" s="98"/>
      <c r="C50" s="99"/>
      <c r="D50" s="99"/>
    </row>
    <row r="51" spans="2:4">
      <c r="B51" s="98"/>
      <c r="C51" s="99"/>
      <c r="D51" s="99"/>
    </row>
    <row r="52" spans="2:4">
      <c r="B52" s="98"/>
      <c r="C52" s="99"/>
      <c r="D52" s="99"/>
    </row>
    <row r="53" spans="2:4">
      <c r="B53" s="98"/>
      <c r="C53" s="99"/>
      <c r="D53" s="99"/>
    </row>
    <row r="54" spans="2:4">
      <c r="B54" s="98"/>
      <c r="C54" s="99"/>
      <c r="D54" s="99"/>
    </row>
    <row r="55" spans="2:4">
      <c r="B55" s="98"/>
      <c r="C55" s="99"/>
      <c r="D55" s="99"/>
    </row>
    <row r="56" spans="2:4">
      <c r="B56" s="98"/>
      <c r="C56" s="99"/>
      <c r="D56" s="99"/>
    </row>
    <row r="57" spans="2:4">
      <c r="B57" s="98"/>
      <c r="C57" s="99"/>
      <c r="D57" s="99"/>
    </row>
    <row r="58" spans="2:4">
      <c r="B58" s="98"/>
      <c r="C58" s="99"/>
      <c r="D58" s="99"/>
    </row>
    <row r="59" spans="2:4">
      <c r="B59" s="98"/>
      <c r="C59" s="99"/>
      <c r="D59" s="99"/>
    </row>
    <row r="60" spans="2:4">
      <c r="B60" s="98"/>
      <c r="C60" s="99"/>
      <c r="D60" s="99"/>
    </row>
    <row r="61" spans="2:4">
      <c r="B61" s="98"/>
      <c r="C61" s="99"/>
      <c r="D61" s="99"/>
    </row>
    <row r="62" spans="2:4">
      <c r="B62" s="98"/>
      <c r="C62" s="99"/>
      <c r="D62" s="99"/>
    </row>
    <row r="63" spans="2:4">
      <c r="B63" s="98"/>
      <c r="C63" s="99"/>
      <c r="D63" s="99"/>
    </row>
    <row r="64" spans="2:4">
      <c r="B64" s="98"/>
      <c r="C64" s="99"/>
      <c r="D64" s="99"/>
    </row>
    <row r="65" spans="2:4">
      <c r="B65" s="98"/>
      <c r="C65" s="99"/>
      <c r="D65" s="99"/>
    </row>
    <row r="66" spans="2:4">
      <c r="B66" s="98"/>
      <c r="C66" s="99"/>
      <c r="D66" s="99"/>
    </row>
    <row r="67" spans="2:4">
      <c r="B67" s="98"/>
      <c r="C67" s="99"/>
      <c r="D67" s="99"/>
    </row>
    <row r="68" spans="2:4">
      <c r="B68" s="98"/>
      <c r="C68" s="99"/>
      <c r="D68" s="99"/>
    </row>
    <row r="69" spans="2:4">
      <c r="B69" s="98"/>
      <c r="C69" s="99"/>
      <c r="D69" s="99"/>
    </row>
    <row r="70" spans="2:4">
      <c r="B70" s="98"/>
      <c r="C70" s="99"/>
      <c r="D70" s="99"/>
    </row>
    <row r="71" spans="2:4">
      <c r="B71" s="98"/>
      <c r="C71" s="99"/>
      <c r="D71" s="99"/>
    </row>
    <row r="72" spans="2:4">
      <c r="B72" s="98"/>
      <c r="C72" s="99"/>
      <c r="D72" s="99"/>
    </row>
    <row r="73" spans="2:4">
      <c r="B73" s="98"/>
      <c r="C73" s="99"/>
      <c r="D73" s="99"/>
    </row>
    <row r="74" spans="2:4">
      <c r="B74" s="98"/>
      <c r="C74" s="99"/>
      <c r="D74" s="99"/>
    </row>
    <row r="75" spans="2:4">
      <c r="B75" s="98"/>
      <c r="C75" s="99"/>
      <c r="D75" s="99"/>
    </row>
    <row r="76" spans="2:4">
      <c r="B76" s="98"/>
      <c r="C76" s="99"/>
      <c r="D76" s="99"/>
    </row>
    <row r="77" spans="2:4">
      <c r="B77" s="98"/>
      <c r="C77" s="99"/>
      <c r="D77" s="99"/>
    </row>
    <row r="78" spans="2:4">
      <c r="B78" s="98"/>
      <c r="C78" s="99"/>
      <c r="D78" s="99"/>
    </row>
    <row r="79" spans="2:4">
      <c r="B79" s="98"/>
      <c r="C79" s="99"/>
      <c r="D79" s="99"/>
    </row>
    <row r="80" spans="2:4">
      <c r="B80" s="98"/>
      <c r="C80" s="99"/>
      <c r="D80" s="99"/>
    </row>
    <row r="81" spans="2:4">
      <c r="B81" s="98"/>
      <c r="C81" s="99"/>
      <c r="D81" s="99"/>
    </row>
    <row r="82" spans="2:4">
      <c r="B82" s="98"/>
      <c r="C82" s="99"/>
      <c r="D82" s="99"/>
    </row>
    <row r="83" spans="2:4">
      <c r="B83" s="98"/>
      <c r="C83" s="99"/>
      <c r="D83" s="99"/>
    </row>
    <row r="84" spans="2:4">
      <c r="B84" s="98"/>
      <c r="C84" s="99"/>
      <c r="D84" s="99"/>
    </row>
    <row r="85" spans="2:4">
      <c r="B85" s="98"/>
      <c r="C85" s="99"/>
      <c r="D85" s="99"/>
    </row>
    <row r="86" spans="2:4">
      <c r="B86" s="98"/>
      <c r="C86" s="99"/>
      <c r="D86" s="99"/>
    </row>
    <row r="87" spans="2:4">
      <c r="B87" s="98"/>
      <c r="C87" s="99"/>
      <c r="D87" s="99"/>
    </row>
    <row r="88" spans="2:4">
      <c r="B88" s="98"/>
      <c r="C88" s="99"/>
      <c r="D88" s="99"/>
    </row>
    <row r="89" spans="2:4">
      <c r="B89" s="98"/>
      <c r="C89" s="99"/>
      <c r="D89" s="99"/>
    </row>
    <row r="90" spans="2:4">
      <c r="B90" s="98"/>
      <c r="C90" s="99"/>
      <c r="D90" s="99"/>
    </row>
    <row r="91" spans="2:4">
      <c r="B91" s="98"/>
      <c r="C91" s="99"/>
      <c r="D91" s="99"/>
    </row>
    <row r="92" spans="2:4">
      <c r="B92" s="98"/>
      <c r="C92" s="99"/>
      <c r="D92" s="99"/>
    </row>
    <row r="93" spans="2:4">
      <c r="B93" s="98"/>
      <c r="C93" s="99"/>
      <c r="D93" s="99"/>
    </row>
    <row r="94" spans="2:4">
      <c r="B94" s="98"/>
      <c r="C94" s="99"/>
      <c r="D94" s="99"/>
    </row>
    <row r="95" spans="2:4">
      <c r="B95" s="98"/>
      <c r="C95" s="99"/>
      <c r="D95" s="99"/>
    </row>
    <row r="96" spans="2:4">
      <c r="B96" s="98"/>
      <c r="C96" s="99"/>
      <c r="D96" s="99"/>
    </row>
    <row r="97" spans="2:4">
      <c r="B97" s="98"/>
      <c r="C97" s="99"/>
      <c r="D97" s="99"/>
    </row>
    <row r="98" spans="2:4">
      <c r="B98" s="98"/>
      <c r="C98" s="99"/>
      <c r="D98" s="99"/>
    </row>
    <row r="99" spans="2:4">
      <c r="B99" s="98"/>
      <c r="C99" s="99"/>
      <c r="D99" s="99"/>
    </row>
    <row r="100" spans="2:4">
      <c r="B100" s="98"/>
      <c r="C100" s="99"/>
      <c r="D100" s="99"/>
    </row>
    <row r="101" spans="2:4">
      <c r="B101" s="98"/>
      <c r="C101" s="99"/>
      <c r="D101" s="99"/>
    </row>
    <row r="102" spans="2:4">
      <c r="B102" s="98"/>
      <c r="C102" s="99"/>
      <c r="D102" s="99"/>
    </row>
    <row r="103" spans="2:4">
      <c r="B103" s="98"/>
      <c r="C103" s="99"/>
      <c r="D103" s="99"/>
    </row>
    <row r="104" spans="2:4">
      <c r="B104" s="98"/>
      <c r="C104" s="99"/>
      <c r="D104" s="99"/>
    </row>
    <row r="105" spans="2:4">
      <c r="B105" s="98"/>
      <c r="C105" s="99"/>
      <c r="D105" s="99"/>
    </row>
    <row r="106" spans="2:4">
      <c r="B106" s="98"/>
      <c r="C106" s="99"/>
      <c r="D106" s="99"/>
    </row>
    <row r="107" spans="2:4">
      <c r="B107" s="98"/>
      <c r="C107" s="99"/>
      <c r="D107" s="99"/>
    </row>
    <row r="108" spans="2:4">
      <c r="B108" s="98"/>
      <c r="C108" s="99"/>
      <c r="D108" s="99"/>
    </row>
    <row r="109" spans="2:4">
      <c r="B109" s="98"/>
      <c r="C109" s="99"/>
      <c r="D109" s="99"/>
    </row>
    <row r="110" spans="2:4">
      <c r="B110" s="98"/>
      <c r="C110" s="99"/>
      <c r="D110" s="99"/>
    </row>
    <row r="111" spans="2:4">
      <c r="B111" s="98"/>
      <c r="C111" s="99"/>
      <c r="D111" s="99"/>
    </row>
    <row r="112" spans="2:4">
      <c r="B112" s="98"/>
      <c r="C112" s="99"/>
      <c r="D112" s="99"/>
    </row>
    <row r="113" spans="2:4">
      <c r="B113" s="98"/>
      <c r="C113" s="99"/>
      <c r="D113" s="99"/>
    </row>
    <row r="114" spans="2:4">
      <c r="B114" s="98"/>
      <c r="C114" s="99"/>
      <c r="D114" s="99"/>
    </row>
    <row r="115" spans="2:4">
      <c r="B115" s="98"/>
      <c r="C115" s="99"/>
      <c r="D115" s="99"/>
    </row>
    <row r="116" spans="2:4">
      <c r="B116" s="98"/>
      <c r="C116" s="99"/>
      <c r="D116" s="99"/>
    </row>
    <row r="117" spans="2:4">
      <c r="B117" s="98"/>
      <c r="C117" s="99"/>
      <c r="D117" s="99"/>
    </row>
    <row r="118" spans="2:4">
      <c r="B118" s="98"/>
      <c r="C118" s="99"/>
      <c r="D118" s="99"/>
    </row>
    <row r="119" spans="2:4">
      <c r="B119" s="98"/>
      <c r="C119" s="99"/>
      <c r="D119" s="99"/>
    </row>
    <row r="120" spans="2:4">
      <c r="B120" s="98"/>
      <c r="C120" s="99"/>
      <c r="D120" s="99"/>
    </row>
    <row r="121" spans="2:4">
      <c r="B121" s="98"/>
      <c r="C121" s="99"/>
      <c r="D121" s="99"/>
    </row>
    <row r="122" spans="2:4">
      <c r="B122" s="98"/>
      <c r="C122" s="99"/>
      <c r="D122" s="99"/>
    </row>
    <row r="123" spans="2:4">
      <c r="B123" s="98"/>
      <c r="C123" s="99"/>
      <c r="D123" s="99"/>
    </row>
    <row r="124" spans="2:4">
      <c r="B124" s="98"/>
      <c r="C124" s="99"/>
      <c r="D124" s="99"/>
    </row>
    <row r="125" spans="2:4">
      <c r="B125" s="98"/>
      <c r="C125" s="99"/>
      <c r="D125" s="100"/>
    </row>
    <row r="126" spans="2:4">
      <c r="B126" s="98"/>
      <c r="C126" s="99"/>
      <c r="D126" s="100"/>
    </row>
    <row r="127" spans="2:4">
      <c r="B127" s="101"/>
      <c r="C127" s="101"/>
      <c r="D127" s="101"/>
    </row>
  </sheetData>
  <sheetProtection algorithmName="SHA-512" hashValue="NEJNnwJ3yZyC0bw7R2sqoHJBQO9dC3Tj5Pe5e6EcnHYCzJ2SXWg1xaGcYHxyozANXqU0m7kv75K/8HX6FPW0Yw==" saltValue="srxteEjBs4kr0VqjusgSnw==" spinCount="100000" sheet="1" autoFilter="0" pivotTables="0"/>
  <mergeCells count="1">
    <mergeCell ref="E2:N4"/>
  </mergeCells>
  <conditionalFormatting sqref="B7:D7">
    <cfRule type="cellIs" dxfId="29" priority="8" operator="equal">
      <formula>"PARTIAL SOLD"</formula>
    </cfRule>
    <cfRule type="cellIs" dxfId="28" priority="9" operator="equal">
      <formula>"HOLDING"</formula>
    </cfRule>
  </conditionalFormatting>
  <conditionalFormatting sqref="B1 B4">
    <cfRule type="cellIs" dxfId="27" priority="6" operator="equal">
      <formula>"PARTIAL SOLD"</formula>
    </cfRule>
    <cfRule type="cellIs" dxfId="26" priority="7" operator="equal">
      <formula>"HOLDING"</formula>
    </cfRule>
  </conditionalFormatting>
  <conditionalFormatting sqref="E2">
    <cfRule type="expression" dxfId="25" priority="1746">
      <formula>#REF!="YES"</formula>
    </cfRule>
    <cfRule type="expression" dxfId="24" priority="1747">
      <formula>#REF!&lt;$S2</formula>
    </cfRule>
  </conditionalFormatting>
  <conditionalFormatting sqref="B2:B3">
    <cfRule type="cellIs" dxfId="23" priority="1" operator="equal">
      <formula>"PARTIAL SOLD"</formula>
    </cfRule>
    <cfRule type="cellIs" dxfId="22" priority="2" operator="equal">
      <formula>"HOLDING"</formula>
    </cfRule>
    <cfRule type="cellIs" dxfId="21" priority="3" operator="equal">
      <formula>"SOLD OUT"</formula>
    </cfRule>
  </conditionalFormatting>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workbookViewId="0">
      <selection activeCell="K20" sqref="K20"/>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3" t="s">
        <v>65</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2" spans="1:16384" ht="15.75">
      <c r="AJ2"/>
      <c r="AK2"/>
    </row>
    <row r="3" spans="1:16384">
      <c r="B3" s="166" t="s">
        <v>103</v>
      </c>
      <c r="C3" s="166"/>
      <c r="D3" s="166"/>
      <c r="E3" s="166"/>
      <c r="F3" s="166"/>
      <c r="G3" s="166"/>
      <c r="H3" s="166"/>
      <c r="AF3" s="39"/>
      <c r="AJ3" s="41" t="s">
        <v>98</v>
      </c>
      <c r="AK3" s="4" t="s">
        <v>99</v>
      </c>
    </row>
    <row r="4" spans="1:16384">
      <c r="B4" s="166"/>
      <c r="C4" s="166"/>
      <c r="D4" s="166"/>
      <c r="E4" s="166"/>
      <c r="F4" s="166"/>
      <c r="G4" s="166"/>
      <c r="H4" s="166"/>
    </row>
    <row r="5" spans="1:16384" ht="15.75">
      <c r="B5" s="166"/>
      <c r="C5" s="166"/>
      <c r="D5" s="166"/>
      <c r="E5" s="166"/>
      <c r="F5" s="166"/>
      <c r="G5" s="166"/>
      <c r="H5" s="166"/>
      <c r="AJ5" s="41" t="s">
        <v>10</v>
      </c>
      <c r="AK5" s="4" t="s">
        <v>96</v>
      </c>
      <c r="AL5" s="4" t="s">
        <v>97</v>
      </c>
      <c r="AM5"/>
    </row>
    <row r="6" spans="1:16384" ht="15.75">
      <c r="AJ6" s="32" t="s">
        <v>2</v>
      </c>
      <c r="AK6" s="33">
        <v>133</v>
      </c>
      <c r="AL6" s="42">
        <v>-5.7226413344403082E-5</v>
      </c>
      <c r="AM6"/>
    </row>
    <row r="7" spans="1:16384" ht="15.75">
      <c r="A7" s="44"/>
      <c r="AJ7" s="32" t="s">
        <v>0</v>
      </c>
      <c r="AK7" s="33">
        <v>62</v>
      </c>
      <c r="AL7" s="42">
        <v>3.4427587105987811E-2</v>
      </c>
      <c r="AM7"/>
    </row>
    <row r="8" spans="1:16384" ht="15.75">
      <c r="AJ8" s="32" t="s">
        <v>3</v>
      </c>
      <c r="AK8" s="33">
        <v>101</v>
      </c>
      <c r="AL8" s="42">
        <v>7.192108179194627E-2</v>
      </c>
      <c r="AM8"/>
    </row>
    <row r="9" spans="1:16384" ht="15.75">
      <c r="AJ9" s="32" t="s">
        <v>1</v>
      </c>
      <c r="AK9" s="33">
        <v>64</v>
      </c>
      <c r="AL9" s="42">
        <v>7.1176254486195273E-2</v>
      </c>
      <c r="AM9"/>
    </row>
    <row r="10" spans="1:16384" ht="15.75">
      <c r="AJ10" s="32" t="s">
        <v>11</v>
      </c>
      <c r="AK10" s="33">
        <v>90</v>
      </c>
      <c r="AL10" s="42">
        <v>4.436692424269624E-2</v>
      </c>
      <c r="AM10"/>
    </row>
    <row r="11" spans="1:16384" ht="15.75">
      <c r="AJ11"/>
      <c r="AK11"/>
      <c r="AL11"/>
      <c r="AM11"/>
    </row>
    <row r="12" spans="1:16384" ht="15.75">
      <c r="AJ12"/>
      <c r="AK12"/>
      <c r="AL12"/>
      <c r="AM12"/>
    </row>
    <row r="13" spans="1:16384" ht="15.75">
      <c r="AJ13"/>
      <c r="AK13"/>
      <c r="AL13"/>
      <c r="AM13"/>
    </row>
    <row r="14" spans="1:16384" ht="15.75">
      <c r="A14" s="22"/>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mergeCells count="1">
    <mergeCell ref="B3:H5"/>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tint="-0.249977111117893"/>
  </sheetPr>
  <dimension ref="A1:XFD14"/>
  <sheetViews>
    <sheetView showGridLines="0" topLeftCell="A4" workbookViewId="0">
      <selection activeCell="O17" sqref="O17"/>
    </sheetView>
  </sheetViews>
  <sheetFormatPr defaultRowHeight="15.75"/>
  <cols>
    <col min="1" max="1" width="1.5" customWidth="1"/>
    <col min="2" max="2" width="24.5" customWidth="1"/>
    <col min="23" max="23" width="18.75" bestFit="1" customWidth="1"/>
    <col min="24" max="24" width="24.5" bestFit="1" customWidth="1"/>
    <col min="29" max="29" width="24.25" bestFit="1" customWidth="1"/>
    <col min="30" max="30" width="24.5" customWidth="1"/>
  </cols>
  <sheetData>
    <row r="1" spans="1:16384" s="4" customFormat="1" ht="44.1" customHeight="1">
      <c r="A1" s="2"/>
      <c r="B1" s="43" t="s">
        <v>65</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3" spans="1:16384">
      <c r="B3" s="166" t="s">
        <v>104</v>
      </c>
      <c r="C3" s="166"/>
      <c r="D3" s="166"/>
      <c r="E3" s="166"/>
      <c r="F3" s="166"/>
      <c r="G3" s="166"/>
      <c r="H3" s="166"/>
    </row>
    <row r="4" spans="1:16384">
      <c r="B4" s="166"/>
      <c r="C4" s="166"/>
      <c r="D4" s="166"/>
      <c r="E4" s="166"/>
      <c r="F4" s="166"/>
      <c r="G4" s="166"/>
      <c r="H4" s="166"/>
    </row>
    <row r="5" spans="1:16384">
      <c r="B5" s="166"/>
      <c r="C5" s="166"/>
      <c r="D5" s="166"/>
      <c r="E5" s="166"/>
      <c r="F5" s="166"/>
      <c r="G5" s="166"/>
      <c r="H5" s="166"/>
    </row>
    <row r="6" spans="1:16384" s="157" customFormat="1">
      <c r="B6" s="48"/>
      <c r="C6" s="48"/>
      <c r="D6" s="48"/>
      <c r="E6" s="48"/>
      <c r="F6" s="48"/>
      <c r="G6" s="48"/>
      <c r="H6" s="48"/>
    </row>
    <row r="7" spans="1:16384">
      <c r="W7" s="153" t="s">
        <v>98</v>
      </c>
      <c r="X7" t="s">
        <v>101</v>
      </c>
      <c r="AC7" s="153" t="s">
        <v>98</v>
      </c>
      <c r="AD7" t="s">
        <v>101</v>
      </c>
    </row>
    <row r="9" spans="1:16384">
      <c r="W9" s="153" t="s">
        <v>10</v>
      </c>
      <c r="X9" t="s">
        <v>100</v>
      </c>
      <c r="AC9" s="153" t="s">
        <v>10</v>
      </c>
      <c r="AD9" t="s">
        <v>100</v>
      </c>
    </row>
    <row r="10" spans="1:16384">
      <c r="W10" s="154" t="s">
        <v>5</v>
      </c>
      <c r="X10" s="155">
        <v>0.83609100310237849</v>
      </c>
      <c r="AC10" s="154" t="s">
        <v>68</v>
      </c>
      <c r="AD10" s="155">
        <v>0.83609100310237849</v>
      </c>
    </row>
    <row r="11" spans="1:16384">
      <c r="W11" s="154" t="s">
        <v>4</v>
      </c>
      <c r="X11" s="155">
        <v>0.16390899689762151</v>
      </c>
      <c r="AC11" s="156" t="s">
        <v>5</v>
      </c>
      <c r="AD11" s="155">
        <v>0.83609100310237849</v>
      </c>
    </row>
    <row r="12" spans="1:16384">
      <c r="W12" s="154" t="s">
        <v>11</v>
      </c>
      <c r="X12" s="155">
        <v>1</v>
      </c>
      <c r="AC12" s="154" t="s">
        <v>72</v>
      </c>
      <c r="AD12" s="155">
        <v>0.16390899689762151</v>
      </c>
    </row>
    <row r="13" spans="1:16384">
      <c r="AC13" s="156" t="s">
        <v>4</v>
      </c>
      <c r="AD13" s="155">
        <v>0.16390899689762151</v>
      </c>
    </row>
    <row r="14" spans="1:16384">
      <c r="AC14" s="154" t="s">
        <v>11</v>
      </c>
      <c r="AD14" s="155">
        <v>1</v>
      </c>
    </row>
  </sheetData>
  <mergeCells count="1">
    <mergeCell ref="B3:H5"/>
  </mergeCell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20"/>
  <sheetViews>
    <sheetView workbookViewId="0"/>
  </sheetViews>
  <sheetFormatPr defaultRowHeight="15.75"/>
  <cols>
    <col min="1" max="1" width="61.5" bestFit="1" customWidth="1"/>
  </cols>
  <sheetData>
    <row r="1" spans="1:1" ht="16.5" thickBot="1">
      <c r="A1" s="159" t="s">
        <v>66</v>
      </c>
    </row>
    <row r="2" spans="1:1" ht="16.5" thickBot="1">
      <c r="A2" s="158" t="s">
        <v>69</v>
      </c>
    </row>
    <row r="3" spans="1:1" ht="16.5" thickBot="1">
      <c r="A3" s="158" t="s">
        <v>9</v>
      </c>
    </row>
    <row r="4" spans="1:1" ht="16.5" thickBot="1">
      <c r="A4" s="158" t="s">
        <v>84</v>
      </c>
    </row>
    <row r="5" spans="1:1" ht="16.5" thickBot="1">
      <c r="A5" s="158" t="s">
        <v>70</v>
      </c>
    </row>
    <row r="6" spans="1:1" ht="16.5" thickBot="1">
      <c r="A6" s="158" t="s">
        <v>74</v>
      </c>
    </row>
    <row r="7" spans="1:1" ht="16.5" thickBot="1">
      <c r="A7" s="158" t="s">
        <v>79</v>
      </c>
    </row>
    <row r="8" spans="1:1" ht="16.5" thickBot="1">
      <c r="A8" s="158" t="s">
        <v>78</v>
      </c>
    </row>
    <row r="9" spans="1:1" ht="16.5" thickBot="1">
      <c r="A9" s="158" t="s">
        <v>80</v>
      </c>
    </row>
    <row r="10" spans="1:1" ht="16.5" thickBot="1">
      <c r="A10" s="158" t="s">
        <v>77</v>
      </c>
    </row>
    <row r="11" spans="1:1" ht="16.5" thickBot="1">
      <c r="A11" s="158" t="s">
        <v>82</v>
      </c>
    </row>
    <row r="12" spans="1:1" ht="16.5" thickBot="1">
      <c r="A12" s="158" t="s">
        <v>71</v>
      </c>
    </row>
    <row r="13" spans="1:1" ht="16.5" thickBot="1">
      <c r="A13" s="158" t="s">
        <v>81</v>
      </c>
    </row>
    <row r="14" spans="1:1" ht="16.5" thickBot="1">
      <c r="A14" s="158" t="s">
        <v>67</v>
      </c>
    </row>
    <row r="15" spans="1:1" ht="16.5" thickBot="1">
      <c r="A15" s="158" t="s">
        <v>75</v>
      </c>
    </row>
    <row r="16" spans="1:1" ht="16.5" thickBot="1">
      <c r="A16" s="158" t="s">
        <v>68</v>
      </c>
    </row>
    <row r="17" spans="1:1" ht="16.5" thickBot="1">
      <c r="A17" s="158" t="s">
        <v>83</v>
      </c>
    </row>
    <row r="18" spans="1:1" ht="16.5" thickBot="1">
      <c r="A18" s="158" t="s">
        <v>76</v>
      </c>
    </row>
    <row r="19" spans="1:1" ht="16.5" thickBot="1">
      <c r="A19" s="158" t="s">
        <v>73</v>
      </c>
    </row>
    <row r="20" spans="1:1" ht="16.5" thickBot="1">
      <c r="A20" s="158" t="s">
        <v>72</v>
      </c>
    </row>
  </sheetData>
  <autoFilter ref="A1:A20">
    <sortState ref="A2:A20">
      <sortCondition ref="A1:A2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Money Transferring</vt:lpstr>
      <vt:lpstr>ROI</vt:lpstr>
      <vt:lpstr>Current Portfolio</vt:lpstr>
      <vt:lpstr>Industry group</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2021-10-19T13:36:18Z</dcterms:modified>
</cp:coreProperties>
</file>